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charts/chart49.xml" ContentType="application/vnd.openxmlformats-officedocument.drawingml.chart+xml"/>
  <Override PartName="/xl/worksheets/sheet3.xml" ContentType="application/vnd.openxmlformats-officedocument.spreadsheetml.worksheet+xml"/>
  <Override PartName="/xl/drawings/drawing13.xml" ContentType="application/vnd.openxmlformats-officedocument.drawing+xml"/>
  <Override PartName="/xl/charts/chart27.xml" ContentType="application/vnd.openxmlformats-officedocument.drawingml.chart+xml"/>
  <Override PartName="/xl/charts/chart38.xml" ContentType="application/vnd.openxmlformats-officedocument.drawingml.chart+xml"/>
  <Override PartName="/xl/charts/chart56.xml" ContentType="application/vnd.openxmlformats-officedocument.drawingml.chart+xml"/>
  <Override PartName="/xl/worksheets/sheet1.xml" ContentType="application/vnd.openxmlformats-officedocument.spreadsheetml.worksheet+xml"/>
  <Override PartName="/xl/charts/chart16.xml" ContentType="application/vnd.openxmlformats-officedocument.drawingml.chart+xml"/>
  <Override PartName="/xl/drawings/drawing11.xml" ContentType="application/vnd.openxmlformats-officedocument.drawing+xml"/>
  <Override PartName="/xl/charts/chart25.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charts/chart54.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charts/chart52.xml" ContentType="application/vnd.openxmlformats-officedocument.drawingml.chart+xml"/>
  <Override PartName="/xl/worksheets/sheet18.xml" ContentType="application/vnd.openxmlformats-officedocument.spreadsheetml.worksheet+xml"/>
  <Override PartName="/xl/worksheets/sheet27.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charts/chart50.xml" ContentType="application/vnd.openxmlformats-officedocument.drawingml.char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charts/chart3.xml" ContentType="application/vnd.openxmlformats-officedocument.drawingml.chart+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drawings/drawing16.xml" ContentType="application/vnd.openxmlformats-officedocument.drawing+xml"/>
  <Override PartName="/xl/charts/chart39.xml" ContentType="application/vnd.openxmlformats-officedocument.drawingml.chart+xml"/>
  <Override PartName="/xl/charts/chart48.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harts/chart19.xml" ContentType="application/vnd.openxmlformats-officedocument.drawingml.chart+xml"/>
  <Override PartName="/xl/drawings/drawing14.xml" ContentType="application/vnd.openxmlformats-officedocument.drawing+xml"/>
  <Override PartName="/xl/charts/chart28.xml" ContentType="application/vnd.openxmlformats-officedocument.drawingml.chart+xml"/>
  <Override PartName="/xl/charts/chart37.xml" ContentType="application/vnd.openxmlformats-officedocument.drawingml.chart+xml"/>
  <Override PartName="/xl/charts/chart46.xml" ContentType="application/vnd.openxmlformats-officedocument.drawingml.chart+xml"/>
  <Override PartName="/xl/charts/chart55.xml" ContentType="application/vnd.openxmlformats-officedocument.drawingml.chart+xml"/>
  <Override PartName="/xl/charts/chart17.xml" ContentType="application/vnd.openxmlformats-officedocument.drawingml.chart+xml"/>
  <Override PartName="/xl/drawings/drawing12.xml" ContentType="application/vnd.openxmlformats-officedocument.drawing+xml"/>
  <Override PartName="/xl/charts/chart26.xml" ContentType="application/vnd.openxmlformats-officedocument.drawingml.chart+xml"/>
  <Default Extension="vml" ContentType="application/vnd.openxmlformats-officedocument.vmlDrawing"/>
  <Override PartName="/xl/charts/chart35.xml" ContentType="application/vnd.openxmlformats-officedocument.drawingml.chart+xml"/>
  <Override PartName="/xl/charts/chart44.xml" ContentType="application/vnd.openxmlformats-officedocument.drawingml.chart+xml"/>
  <Override PartName="/xl/charts/chart53.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drawings/drawing10.xml" ContentType="application/vnd.openxmlformats-officedocument.drawing+xml"/>
  <Override PartName="/xl/charts/chart24.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charts/chart51.xml" ContentType="application/vnd.openxmlformats-officedocument.drawingml.chart+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charts/chart29.xml" ContentType="application/vnd.openxmlformats-officedocument.drawingml.chart+xml"/>
  <Override PartName="/xl/charts/chart18.xml" ContentType="application/vnd.openxmlformats-officedocument.drawingml.chart+xml"/>
  <Override PartName="/xl/charts/chart36.xml" ContentType="application/vnd.openxmlformats-officedocument.drawingml.chart+xml"/>
  <Override PartName="/xl/charts/chart47.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45" windowWidth="19320" windowHeight="7995" tabRatio="785" firstSheet="1" activeTab="1"/>
  </bookViews>
  <sheets>
    <sheet name="Information sur les Gènes" sheetId="16" state="hidden" r:id="rId1"/>
    <sheet name="Indications d'Utilisation" sheetId="25" r:id="rId2"/>
    <sheet name="Informations Gènes" sheetId="15" r:id="rId3"/>
    <sheet name="Plan de plaque" sheetId="10" r:id="rId4"/>
    <sheet name="Données Echantillon Contrôle" sheetId="3" r:id="rId5"/>
    <sheet name="Données Echantillon 1" sheetId="2" r:id="rId6"/>
    <sheet name="Données Echantillon 2" sheetId="11" r:id="rId7"/>
    <sheet name="Données Echantillon 3" sheetId="12" r:id="rId8"/>
    <sheet name="Données Echantillon 4" sheetId="27" r:id="rId9"/>
    <sheet name="Données Echantillon 5" sheetId="28" r:id="rId10"/>
    <sheet name="Données Echantillon 6" sheetId="30" r:id="rId11"/>
    <sheet name="Données Echantillon 7" sheetId="29" r:id="rId12"/>
    <sheet name="Données Echantillon 8" sheetId="31" r:id="rId13"/>
    <sheet name="Données Echantillon 9" sheetId="32" r:id="rId14"/>
    <sheet name="Données Echantillon 10" sheetId="33" r:id="rId15"/>
    <sheet name="Selection Gènes de Référence" sheetId="4" r:id="rId16"/>
    <sheet name="Contrôle Qualité" sheetId="22" r:id="rId17"/>
    <sheet name="Moyennes des Ct" sheetId="35" r:id="rId18"/>
    <sheet name="Calcul des ∆Ct" sheetId="21" r:id="rId19"/>
    <sheet name="Moyennes ∆Ct et 2^(-∆Ct)" sheetId="17" r:id="rId20"/>
    <sheet name="Moyennes des ∆∆Ct" sheetId="36" r:id="rId21"/>
    <sheet name="Moyennes des 2^(-∆∆Ct)" sheetId="38" r:id="rId22"/>
    <sheet name="Variations d'expr° - Validation" sheetId="39" r:id="rId23"/>
    <sheet name="Test de Student" sheetId="40" r:id="rId24"/>
    <sheet name="Feuille de Calcul" sheetId="9" state="hidden" r:id="rId25"/>
    <sheet name="Boîtes à moustaches" sheetId="18" r:id="rId26"/>
    <sheet name="Choix des Gènes pour Diagrammes" sheetId="43" r:id="rId27"/>
    <sheet name="Données Diagrammes en Barre" sheetId="42" r:id="rId28"/>
    <sheet name="Diagrammes en Barre" sheetId="44" r:id="rId29"/>
    <sheet name="Diagrammes en Barre par Gènes" sheetId="41" r:id="rId30"/>
    <sheet name="Nuages de points" sheetId="7" r:id="rId31"/>
    <sheet name="Matrice Couleur Descriptive" sheetId="20" r:id="rId32"/>
    <sheet name="Matrice Couleur (Plaque)" sheetId="19" r:id="rId33"/>
    <sheet name="Matrice Couleur (Colonne)" sheetId="34" r:id="rId34"/>
  </sheets>
  <definedNames>
    <definedName name="_xlnm._FilterDatabase" localSheetId="33" hidden="1">'Matrice Couleur (Colonne)'!$A$1:$Z$86</definedName>
  </definedNames>
  <calcPr calcId="125725"/>
</workbook>
</file>

<file path=xl/calcChain.xml><?xml version="1.0" encoding="utf-8"?>
<calcChain xmlns="http://schemas.openxmlformats.org/spreadsheetml/2006/main">
  <c r="C24" i="16"/>
  <c r="C25"/>
  <c r="C26"/>
  <c r="C27"/>
  <c r="C28"/>
  <c r="C29"/>
  <c r="C30"/>
  <c r="C31"/>
  <c r="C32"/>
  <c r="F14"/>
  <c r="F15"/>
  <c r="F16"/>
  <c r="F17"/>
  <c r="F18"/>
  <c r="F19"/>
  <c r="F20"/>
  <c r="F21"/>
  <c r="F22"/>
  <c r="F23"/>
  <c r="F24"/>
  <c r="F25"/>
  <c r="F26"/>
  <c r="F27"/>
  <c r="F28"/>
  <c r="F29"/>
  <c r="F30"/>
  <c r="F31"/>
  <c r="F32"/>
  <c r="D23"/>
  <c r="K9" i="10" s="1"/>
  <c r="D24" i="16"/>
  <c r="L9" i="10" s="1"/>
  <c r="D25" i="16"/>
  <c r="M9" i="10" s="1"/>
  <c r="D26" i="16"/>
  <c r="N9" i="10" s="1"/>
  <c r="D27" i="16"/>
  <c r="C10" i="10" s="1"/>
  <c r="D28" i="16"/>
  <c r="D10" i="10" s="1"/>
  <c r="D29" i="16"/>
  <c r="E10" i="10" s="1"/>
  <c r="D30" i="16"/>
  <c r="F10" i="10" s="1"/>
  <c r="D31" i="16"/>
  <c r="G10" i="10" s="1"/>
  <c r="D32" i="16"/>
  <c r="H10" i="10" s="1"/>
  <c r="D33" i="16"/>
  <c r="I10" i="10" s="1"/>
  <c r="D34" i="16"/>
  <c r="J10" i="10" s="1"/>
  <c r="E14" i="16"/>
  <c r="E15"/>
  <c r="E16"/>
  <c r="E17"/>
  <c r="E18"/>
  <c r="E19"/>
  <c r="E20"/>
  <c r="E21"/>
  <c r="E22"/>
  <c r="E23"/>
  <c r="E24"/>
  <c r="E25"/>
  <c r="E26"/>
  <c r="E27"/>
  <c r="E28"/>
  <c r="E29"/>
  <c r="E30"/>
  <c r="E31"/>
  <c r="E32"/>
  <c r="D14"/>
  <c r="N8" i="10" s="1"/>
  <c r="D15" i="16"/>
  <c r="C9" i="10" s="1"/>
  <c r="C5" i="43" s="1"/>
  <c r="B15" i="42" s="1"/>
  <c r="D16" i="16"/>
  <c r="D9" i="10" s="1"/>
  <c r="D17" i="16"/>
  <c r="E9" i="10" s="1"/>
  <c r="D18" i="16"/>
  <c r="F9" i="10" s="1"/>
  <c r="D19" i="16"/>
  <c r="G9" i="10" s="1"/>
  <c r="D20" i="16"/>
  <c r="H9" i="10" s="1"/>
  <c r="D21" i="16"/>
  <c r="I9" i="10" s="1"/>
  <c r="D22" i="16"/>
  <c r="J9" i="10" s="1"/>
  <c r="C14" i="16"/>
  <c r="C15"/>
  <c r="C16"/>
  <c r="C17"/>
  <c r="C18"/>
  <c r="C19"/>
  <c r="C20"/>
  <c r="M2" i="42"/>
  <c r="X2" s="1"/>
  <c r="L2"/>
  <c r="W2" s="1"/>
  <c r="K2"/>
  <c r="V2" s="1"/>
  <c r="J2"/>
  <c r="U2" s="1"/>
  <c r="I2"/>
  <c r="T2" s="1"/>
  <c r="H2"/>
  <c r="S2" s="1"/>
  <c r="G2"/>
  <c r="R2" s="1"/>
  <c r="F2"/>
  <c r="Q2" s="1"/>
  <c r="E2"/>
  <c r="P2" s="1"/>
  <c r="D2"/>
  <c r="O2" s="1"/>
  <c r="C2"/>
  <c r="Y2" s="1"/>
  <c r="P1" i="7"/>
  <c r="AB84" s="1"/>
  <c r="C4" i="10"/>
  <c r="F92" i="11"/>
  <c r="F93"/>
  <c r="F94"/>
  <c r="F95"/>
  <c r="F96"/>
  <c r="F97"/>
  <c r="F98"/>
  <c r="F99"/>
  <c r="AA86" i="34"/>
  <c r="E86"/>
  <c r="D86"/>
  <c r="AA85"/>
  <c r="E85"/>
  <c r="D85"/>
  <c r="AA84"/>
  <c r="E84"/>
  <c r="D84"/>
  <c r="AA83"/>
  <c r="E83"/>
  <c r="D83"/>
  <c r="AA82"/>
  <c r="E82"/>
  <c r="D82"/>
  <c r="AA81"/>
  <c r="E81"/>
  <c r="D81"/>
  <c r="AA80"/>
  <c r="E80"/>
  <c r="D80"/>
  <c r="AA79"/>
  <c r="E79"/>
  <c r="D79"/>
  <c r="AA78"/>
  <c r="E78"/>
  <c r="D78"/>
  <c r="AA77"/>
  <c r="E77"/>
  <c r="D77"/>
  <c r="AA76"/>
  <c r="E76"/>
  <c r="D76"/>
  <c r="AA75"/>
  <c r="E75"/>
  <c r="D75"/>
  <c r="AA74"/>
  <c r="E74"/>
  <c r="D74"/>
  <c r="AA73"/>
  <c r="E73"/>
  <c r="D73"/>
  <c r="AA72"/>
  <c r="E72"/>
  <c r="D72"/>
  <c r="AA71"/>
  <c r="E71"/>
  <c r="D71"/>
  <c r="AA70"/>
  <c r="E70"/>
  <c r="D70"/>
  <c r="AA69"/>
  <c r="E69"/>
  <c r="D69"/>
  <c r="AA68"/>
  <c r="E68"/>
  <c r="D68"/>
  <c r="AA67"/>
  <c r="E67"/>
  <c r="D67"/>
  <c r="AA66"/>
  <c r="E66"/>
  <c r="D66"/>
  <c r="AA65"/>
  <c r="E65"/>
  <c r="D65"/>
  <c r="AA64"/>
  <c r="E64"/>
  <c r="D64"/>
  <c r="AA63"/>
  <c r="E63"/>
  <c r="D63"/>
  <c r="AA62"/>
  <c r="E62"/>
  <c r="D62"/>
  <c r="AA61"/>
  <c r="E61"/>
  <c r="D61"/>
  <c r="AA60"/>
  <c r="E60"/>
  <c r="D60"/>
  <c r="AA59"/>
  <c r="E59"/>
  <c r="D59"/>
  <c r="AA58"/>
  <c r="E58"/>
  <c r="D58"/>
  <c r="AA57"/>
  <c r="E57"/>
  <c r="D57"/>
  <c r="AA56"/>
  <c r="E56"/>
  <c r="D56"/>
  <c r="AA55"/>
  <c r="E55"/>
  <c r="D55"/>
  <c r="AA54"/>
  <c r="E54"/>
  <c r="D54"/>
  <c r="AA53"/>
  <c r="E53"/>
  <c r="D53"/>
  <c r="AA52"/>
  <c r="E52"/>
  <c r="D52"/>
  <c r="AA51"/>
  <c r="E51"/>
  <c r="D51"/>
  <c r="AA50"/>
  <c r="E50"/>
  <c r="D50"/>
  <c r="AA49"/>
  <c r="N2" i="42" l="1"/>
  <c r="AI2"/>
  <c r="AS2" s="1"/>
  <c r="BC2" s="1"/>
  <c r="AG2"/>
  <c r="AQ2" s="1"/>
  <c r="BA2" s="1"/>
  <c r="AE2"/>
  <c r="AO2" s="1"/>
  <c r="AY2" s="1"/>
  <c r="AC2"/>
  <c r="AM2" s="1"/>
  <c r="AW2" s="1"/>
  <c r="AA2"/>
  <c r="AK2" s="1"/>
  <c r="AU2" s="1"/>
  <c r="AH2"/>
  <c r="AR2" s="1"/>
  <c r="BB2" s="1"/>
  <c r="AF2"/>
  <c r="AP2" s="1"/>
  <c r="AZ2" s="1"/>
  <c r="AD2"/>
  <c r="AN2" s="1"/>
  <c r="AX2" s="1"/>
  <c r="AB2"/>
  <c r="AL2" s="1"/>
  <c r="AV2" s="1"/>
  <c r="Z2"/>
  <c r="AJ2" s="1"/>
  <c r="AT2" s="1"/>
  <c r="L32" i="7"/>
  <c r="L84"/>
  <c r="AB7"/>
  <c r="AB58"/>
  <c r="AB110"/>
  <c r="L7"/>
  <c r="L58"/>
  <c r="L110"/>
  <c r="AB32"/>
  <c r="E49" i="34"/>
  <c r="D49"/>
  <c r="AA48"/>
  <c r="E48"/>
  <c r="D48"/>
  <c r="AA47"/>
  <c r="E47"/>
  <c r="D47"/>
  <c r="AA46"/>
  <c r="E46"/>
  <c r="D46"/>
  <c r="AA45"/>
  <c r="E45"/>
  <c r="D45"/>
  <c r="AA44"/>
  <c r="E44"/>
  <c r="D44"/>
  <c r="AA43"/>
  <c r="E43"/>
  <c r="D43"/>
  <c r="AA42"/>
  <c r="E42"/>
  <c r="D42"/>
  <c r="AA41"/>
  <c r="E41"/>
  <c r="D41"/>
  <c r="AA40"/>
  <c r="E40"/>
  <c r="D40"/>
  <c r="AA39"/>
  <c r="E39"/>
  <c r="D39"/>
  <c r="AA38"/>
  <c r="E38"/>
  <c r="D38"/>
  <c r="AA37"/>
  <c r="E37"/>
  <c r="D37"/>
  <c r="AA36"/>
  <c r="E36"/>
  <c r="D36"/>
  <c r="AA35"/>
  <c r="E35"/>
  <c r="D35"/>
  <c r="AA34"/>
  <c r="E34"/>
  <c r="D34"/>
  <c r="AA33"/>
  <c r="E33"/>
  <c r="D33"/>
  <c r="AA32"/>
  <c r="E32"/>
  <c r="D32"/>
  <c r="AA31"/>
  <c r="E31"/>
  <c r="D31"/>
  <c r="AA30"/>
  <c r="E30"/>
  <c r="D30"/>
  <c r="AA29"/>
  <c r="E29"/>
  <c r="D29"/>
  <c r="AA28"/>
  <c r="E28"/>
  <c r="D28"/>
  <c r="AA27"/>
  <c r="E27"/>
  <c r="D27"/>
  <c r="AA26"/>
  <c r="E26"/>
  <c r="D26"/>
  <c r="AA25"/>
  <c r="E25"/>
  <c r="D25"/>
  <c r="AA24"/>
  <c r="E24"/>
  <c r="D24"/>
  <c r="AA23"/>
  <c r="E23"/>
  <c r="D23"/>
  <c r="AA22"/>
  <c r="E22"/>
  <c r="D22"/>
  <c r="AA21"/>
  <c r="E21"/>
  <c r="D21"/>
  <c r="AA20"/>
  <c r="E20"/>
  <c r="D20"/>
  <c r="AA19"/>
  <c r="E19"/>
  <c r="D19"/>
  <c r="AA18"/>
  <c r="E18"/>
  <c r="D18"/>
  <c r="AA17"/>
  <c r="E17"/>
  <c r="D17"/>
  <c r="AA16"/>
  <c r="E16"/>
  <c r="D16"/>
  <c r="AA15"/>
  <c r="E15"/>
  <c r="D15"/>
  <c r="AA14"/>
  <c r="E14"/>
  <c r="D14"/>
  <c r="AA13"/>
  <c r="E13"/>
  <c r="D13"/>
  <c r="AA12"/>
  <c r="E12"/>
  <c r="D12"/>
  <c r="AA11"/>
  <c r="E11"/>
  <c r="D11"/>
  <c r="AA10"/>
  <c r="E10"/>
  <c r="D10"/>
  <c r="AA9"/>
  <c r="E9"/>
  <c r="D9"/>
  <c r="AA8"/>
  <c r="E8"/>
  <c r="D8"/>
  <c r="AA7"/>
  <c r="E7"/>
  <c r="D7"/>
  <c r="AA6"/>
  <c r="E6"/>
  <c r="D6"/>
  <c r="AA5"/>
  <c r="E5"/>
  <c r="D5"/>
  <c r="AA4"/>
  <c r="E4"/>
  <c r="D4"/>
  <c r="AA3"/>
  <c r="E3"/>
  <c r="D3"/>
  <c r="D87" i="20" l="1"/>
  <c r="C87"/>
  <c r="D86"/>
  <c r="C86"/>
  <c r="D85"/>
  <c r="C85"/>
  <c r="D84" l="1"/>
  <c r="C84"/>
  <c r="D83"/>
  <c r="C83"/>
  <c r="D82"/>
  <c r="C82"/>
  <c r="D81"/>
  <c r="C81"/>
  <c r="D80"/>
  <c r="C80"/>
  <c r="D79"/>
  <c r="C79"/>
  <c r="D78"/>
  <c r="C78"/>
  <c r="D77"/>
  <c r="C77"/>
  <c r="D76"/>
  <c r="C76"/>
  <c r="D75"/>
  <c r="C75"/>
  <c r="D74"/>
  <c r="C74"/>
  <c r="D73"/>
  <c r="C73"/>
  <c r="D72"/>
  <c r="C72"/>
  <c r="D71"/>
  <c r="C71"/>
  <c r="D70"/>
  <c r="C70"/>
  <c r="D69"/>
  <c r="C69"/>
  <c r="D68"/>
  <c r="C68"/>
  <c r="D67"/>
  <c r="C67"/>
  <c r="D66"/>
  <c r="C66"/>
  <c r="D65"/>
  <c r="C65"/>
  <c r="D64"/>
  <c r="C64"/>
  <c r="D63"/>
  <c r="C63"/>
  <c r="D62"/>
  <c r="C62"/>
  <c r="D61"/>
  <c r="C61"/>
  <c r="D60"/>
  <c r="C60"/>
  <c r="D59"/>
  <c r="C59"/>
  <c r="D58"/>
  <c r="C58"/>
  <c r="D57"/>
  <c r="C57"/>
  <c r="D56"/>
  <c r="C56"/>
  <c r="D55"/>
  <c r="C55"/>
  <c r="D54"/>
  <c r="C54"/>
  <c r="D53"/>
  <c r="C53"/>
  <c r="D52"/>
  <c r="C52"/>
  <c r="D51"/>
  <c r="C51"/>
  <c r="D50"/>
  <c r="C50"/>
  <c r="D49"/>
  <c r="C49"/>
  <c r="D48"/>
  <c r="C48"/>
  <c r="D47"/>
  <c r="C47"/>
  <c r="D46"/>
  <c r="C46"/>
  <c r="D45"/>
  <c r="C45"/>
  <c r="D44"/>
  <c r="C44"/>
  <c r="D43"/>
  <c r="C43"/>
  <c r="D42"/>
  <c r="C42"/>
  <c r="D41"/>
  <c r="C41"/>
  <c r="D40"/>
  <c r="C40"/>
  <c r="D39"/>
  <c r="C39"/>
  <c r="D38"/>
  <c r="C38"/>
  <c r="D37"/>
  <c r="C37"/>
  <c r="D36"/>
  <c r="C36"/>
  <c r="D35"/>
  <c r="C35"/>
  <c r="D34"/>
  <c r="C34"/>
  <c r="D33"/>
  <c r="C33"/>
  <c r="D32"/>
  <c r="C32"/>
  <c r="D31"/>
  <c r="C31"/>
  <c r="D30"/>
  <c r="C30"/>
  <c r="D29"/>
  <c r="C29"/>
  <c r="D28"/>
  <c r="C28"/>
  <c r="D27"/>
  <c r="C27"/>
  <c r="D26"/>
  <c r="C26"/>
  <c r="D25"/>
  <c r="C25"/>
  <c r="D24"/>
  <c r="C24"/>
  <c r="D23"/>
  <c r="C23"/>
  <c r="D22"/>
  <c r="C22"/>
  <c r="D21"/>
  <c r="C21"/>
  <c r="D20"/>
  <c r="C20"/>
  <c r="D19"/>
  <c r="C19"/>
  <c r="D18"/>
  <c r="C18"/>
  <c r="D17"/>
  <c r="C17"/>
  <c r="D16"/>
  <c r="C16"/>
  <c r="D15"/>
  <c r="C15"/>
  <c r="D14"/>
  <c r="C14"/>
  <c r="D13"/>
  <c r="C13"/>
  <c r="D12"/>
  <c r="C12"/>
  <c r="D11"/>
  <c r="C11"/>
  <c r="D10"/>
  <c r="C10"/>
  <c r="D9"/>
  <c r="C9"/>
  <c r="D8"/>
  <c r="C8"/>
  <c r="D7"/>
  <c r="C7"/>
  <c r="D6"/>
  <c r="C6"/>
  <c r="D5"/>
  <c r="C5"/>
  <c r="D4" l="1"/>
  <c r="C4"/>
  <c r="AB114" i="7"/>
  <c r="AC114" s="1"/>
  <c r="L114"/>
  <c r="M114" s="1"/>
  <c r="AB113"/>
  <c r="L113"/>
  <c r="M113" s="1"/>
  <c r="AB111"/>
  <c r="L111"/>
  <c r="AB88"/>
  <c r="AC88" s="1"/>
  <c r="L88"/>
  <c r="M88" s="1"/>
  <c r="AB87" l="1"/>
  <c r="L87"/>
  <c r="AB85"/>
  <c r="L85"/>
  <c r="AB62"/>
  <c r="AC62" s="1"/>
  <c r="L62"/>
  <c r="M62" s="1"/>
  <c r="AB61"/>
  <c r="L61"/>
  <c r="M61" s="1"/>
  <c r="AB59"/>
  <c r="L59"/>
  <c r="AB36"/>
  <c r="AC36" s="1"/>
  <c r="L36"/>
  <c r="M36" s="1"/>
  <c r="AB35"/>
  <c r="L35"/>
  <c r="AB33"/>
  <c r="L33"/>
  <c r="AB11"/>
  <c r="AC11" s="1"/>
  <c r="L11"/>
  <c r="AB10"/>
  <c r="L10"/>
  <c r="AB8"/>
  <c r="L8"/>
  <c r="M33" i="41"/>
  <c r="F13"/>
  <c r="F33" s="1"/>
  <c r="M35" i="7" l="1"/>
  <c r="M87"/>
  <c r="M10"/>
  <c r="AC35"/>
  <c r="AC87"/>
  <c r="M13" i="41"/>
  <c r="L112" i="18"/>
  <c r="K112"/>
  <c r="J112"/>
  <c r="I112"/>
  <c r="H112"/>
  <c r="G112"/>
  <c r="F112"/>
  <c r="E112"/>
  <c r="D112"/>
  <c r="C112"/>
  <c r="B112"/>
  <c r="L84"/>
  <c r="K84"/>
  <c r="J84"/>
  <c r="I84"/>
  <c r="H84"/>
  <c r="G84"/>
  <c r="F84"/>
  <c r="E84"/>
  <c r="D84"/>
  <c r="C84"/>
  <c r="B84"/>
  <c r="L58"/>
  <c r="K58"/>
  <c r="J58"/>
  <c r="I58"/>
  <c r="H58"/>
  <c r="G58"/>
  <c r="F58"/>
  <c r="E58"/>
  <c r="D58"/>
  <c r="C58"/>
  <c r="B58"/>
  <c r="L32"/>
  <c r="K32"/>
  <c r="J32"/>
  <c r="I32"/>
  <c r="H32"/>
  <c r="G32"/>
  <c r="F32"/>
  <c r="E32"/>
  <c r="D32"/>
  <c r="C32"/>
  <c r="B32"/>
  <c r="L11"/>
  <c r="K11"/>
  <c r="J11"/>
  <c r="I11"/>
  <c r="H11"/>
  <c r="G11"/>
  <c r="F11"/>
  <c r="E11"/>
  <c r="D11"/>
  <c r="C11"/>
  <c r="B11"/>
  <c r="L10"/>
  <c r="K10"/>
  <c r="J10"/>
  <c r="I10"/>
  <c r="H10"/>
  <c r="G10"/>
  <c r="F10"/>
  <c r="E10"/>
  <c r="D10"/>
  <c r="C10"/>
  <c r="B10"/>
  <c r="L9"/>
  <c r="K9"/>
  <c r="J9"/>
  <c r="I9"/>
  <c r="H9"/>
  <c r="G9"/>
  <c r="F9"/>
  <c r="E9"/>
  <c r="D9"/>
  <c r="L8"/>
  <c r="K8"/>
  <c r="J8"/>
  <c r="I8"/>
  <c r="H8"/>
  <c r="G8"/>
  <c r="F8"/>
  <c r="E8"/>
  <c r="D8"/>
  <c r="C8"/>
  <c r="B8"/>
  <c r="L7"/>
  <c r="K7"/>
  <c r="J7"/>
  <c r="I7"/>
  <c r="H7"/>
  <c r="G7"/>
  <c r="F7"/>
  <c r="E7"/>
  <c r="D7"/>
  <c r="C7"/>
  <c r="B7"/>
  <c r="CJ98" i="9" l="1"/>
  <c r="CH98"/>
  <c r="CF98"/>
  <c r="CD98"/>
  <c r="CB98"/>
  <c r="BZ98"/>
  <c r="BX98"/>
  <c r="BV98"/>
  <c r="BT98"/>
  <c r="BR98"/>
  <c r="AG94" s="1"/>
  <c r="AD94" s="1"/>
  <c r="AA94" s="1"/>
  <c r="X94" s="1"/>
  <c r="U94" s="1"/>
  <c r="R94" s="1"/>
  <c r="O94" s="1"/>
  <c r="A94"/>
  <c r="AG93" s="1"/>
  <c r="AD93" s="1"/>
  <c r="AA93" s="1"/>
  <c r="X93" s="1"/>
  <c r="U93" s="1"/>
  <c r="R93" s="1"/>
  <c r="O93" s="1"/>
  <c r="A93"/>
  <c r="AG92" s="1"/>
  <c r="AD92" s="1"/>
  <c r="AA92" s="1"/>
  <c r="X92" s="1"/>
  <c r="U92" s="1"/>
  <c r="R92" s="1"/>
  <c r="O92" s="1"/>
  <c r="A92"/>
  <c r="AG91" s="1"/>
  <c r="AD91" s="1"/>
  <c r="AA91" s="1"/>
  <c r="X91" s="1"/>
  <c r="U91" s="1"/>
  <c r="R91" s="1"/>
  <c r="O91" s="1"/>
  <c r="A91"/>
  <c r="AG90" s="1"/>
  <c r="AD90" s="1"/>
  <c r="AA90" s="1"/>
  <c r="X90" s="1"/>
  <c r="U90" s="1"/>
  <c r="R90" s="1"/>
  <c r="O90" s="1"/>
  <c r="A90"/>
  <c r="AG89" s="1"/>
  <c r="AD89" s="1"/>
  <c r="AA89" s="1"/>
  <c r="X89" s="1"/>
  <c r="U89" s="1"/>
  <c r="R89" s="1"/>
  <c r="O89" s="1"/>
  <c r="A89"/>
  <c r="AG88" s="1"/>
  <c r="AD88" s="1"/>
  <c r="AA88" s="1"/>
  <c r="X88" s="1"/>
  <c r="U88" s="1"/>
  <c r="R88" s="1"/>
  <c r="O88" s="1"/>
  <c r="A88"/>
  <c r="AG87" s="1"/>
  <c r="AD87" s="1"/>
  <c r="AA87" s="1"/>
  <c r="X87" s="1"/>
  <c r="U87" s="1"/>
  <c r="R87" s="1"/>
  <c r="O87" s="1"/>
  <c r="A87"/>
  <c r="CX86"/>
  <c r="A86"/>
  <c r="A184" s="1"/>
  <c r="CX85"/>
  <c r="A85"/>
  <c r="A183" s="1"/>
  <c r="CX84"/>
  <c r="A84"/>
  <c r="A182" s="1"/>
  <c r="CX83"/>
  <c r="A83"/>
  <c r="A181" s="1"/>
  <c r="CX82"/>
  <c r="A82"/>
  <c r="A180" s="1"/>
  <c r="CX81"/>
  <c r="A81"/>
  <c r="A179" s="1"/>
  <c r="CX80"/>
  <c r="A80"/>
  <c r="A178" s="1"/>
  <c r="CX79"/>
  <c r="A79"/>
  <c r="A177" s="1"/>
  <c r="CX78"/>
  <c r="A78"/>
  <c r="A176" s="1"/>
  <c r="CX77"/>
  <c r="A77"/>
  <c r="A175" s="1"/>
  <c r="CX76"/>
  <c r="A76"/>
  <c r="A174" s="1"/>
  <c r="CX75"/>
  <c r="A75"/>
  <c r="A173" s="1"/>
  <c r="CX74"/>
  <c r="A74"/>
  <c r="A172" s="1"/>
  <c r="CX73"/>
  <c r="A73"/>
  <c r="A171" s="1"/>
  <c r="CX72"/>
  <c r="A72"/>
  <c r="A170" s="1"/>
  <c r="CX71"/>
  <c r="A71"/>
  <c r="A169" s="1"/>
  <c r="CX70"/>
  <c r="A70"/>
  <c r="A168" s="1"/>
  <c r="CX69"/>
  <c r="A69"/>
  <c r="A167" s="1"/>
  <c r="CX68"/>
  <c r="A68"/>
  <c r="A166" s="1"/>
  <c r="CX67"/>
  <c r="A67"/>
  <c r="A165" s="1"/>
  <c r="CX66"/>
  <c r="A66"/>
  <c r="A164" s="1"/>
  <c r="CX65"/>
  <c r="A65"/>
  <c r="A163" s="1"/>
  <c r="CX64"/>
  <c r="A64"/>
  <c r="A162" s="1"/>
  <c r="CX63"/>
  <c r="A63"/>
  <c r="A161" s="1"/>
  <c r="CX62"/>
  <c r="A62"/>
  <c r="A160" s="1"/>
  <c r="CX61"/>
  <c r="A61"/>
  <c r="A159" s="1"/>
  <c r="CX60"/>
  <c r="A60"/>
  <c r="A158" s="1"/>
  <c r="CX59"/>
  <c r="A59"/>
  <c r="A157" s="1"/>
  <c r="CX58"/>
  <c r="A58"/>
  <c r="A156" s="1"/>
  <c r="CX57"/>
  <c r="A57"/>
  <c r="A155" s="1"/>
  <c r="CX56"/>
  <c r="A56"/>
  <c r="A154" s="1"/>
  <c r="CX55"/>
  <c r="A55"/>
  <c r="A153" s="1"/>
  <c r="CX54"/>
  <c r="A54"/>
  <c r="A152" s="1"/>
  <c r="CX53"/>
  <c r="A53"/>
  <c r="A151" s="1"/>
  <c r="CX52"/>
  <c r="A52"/>
  <c r="A150" s="1"/>
  <c r="CX51"/>
  <c r="A51"/>
  <c r="A149" s="1"/>
  <c r="CX50"/>
  <c r="A50"/>
  <c r="A148" s="1"/>
  <c r="CX49"/>
  <c r="A49"/>
  <c r="A147" s="1"/>
  <c r="CX48"/>
  <c r="A48"/>
  <c r="A146" s="1"/>
  <c r="CX47"/>
  <c r="A47"/>
  <c r="A145" s="1"/>
  <c r="CX46"/>
  <c r="A46"/>
  <c r="A144" s="1"/>
  <c r="CX45"/>
  <c r="A45"/>
  <c r="A143" s="1"/>
  <c r="CX44"/>
  <c r="A44"/>
  <c r="A142" s="1"/>
  <c r="CX43"/>
  <c r="A43"/>
  <c r="A141" s="1"/>
  <c r="CX42"/>
  <c r="A42"/>
  <c r="A140" s="1"/>
  <c r="CX41"/>
  <c r="A41"/>
  <c r="A139" s="1"/>
  <c r="CX40"/>
  <c r="A40"/>
  <c r="A138" s="1"/>
  <c r="CX39"/>
  <c r="A39"/>
  <c r="A137" s="1"/>
  <c r="CX38"/>
  <c r="A38"/>
  <c r="A136" s="1"/>
  <c r="CX37"/>
  <c r="A37"/>
  <c r="A135" s="1"/>
  <c r="CX36"/>
  <c r="A36"/>
  <c r="A134" s="1"/>
  <c r="CX35"/>
  <c r="A35"/>
  <c r="A133" s="1"/>
  <c r="CX34"/>
  <c r="A34"/>
  <c r="A132" s="1"/>
  <c r="CX33"/>
  <c r="A33"/>
  <c r="A131" s="1"/>
  <c r="CX32"/>
  <c r="A32"/>
  <c r="A130" s="1"/>
  <c r="CX31"/>
  <c r="A31"/>
  <c r="A129" s="1"/>
  <c r="CX30"/>
  <c r="A30"/>
  <c r="A128" s="1"/>
  <c r="CX29"/>
  <c r="A29"/>
  <c r="A127" s="1"/>
  <c r="CX28"/>
  <c r="A28"/>
  <c r="A126" s="1"/>
  <c r="CX27"/>
  <c r="A27"/>
  <c r="A125" s="1"/>
  <c r="CX26"/>
  <c r="A26"/>
  <c r="A124" s="1"/>
  <c r="CX25"/>
  <c r="A25"/>
  <c r="A123" s="1"/>
  <c r="CX24"/>
  <c r="A24"/>
  <c r="A122" s="1"/>
  <c r="CX23"/>
  <c r="A23"/>
  <c r="A121" s="1"/>
  <c r="CX22"/>
  <c r="A22"/>
  <c r="A120" s="1"/>
  <c r="CX21"/>
  <c r="A21"/>
  <c r="A119" s="1"/>
  <c r="CX20"/>
  <c r="A20"/>
  <c r="A118" s="1"/>
  <c r="CX19"/>
  <c r="A19"/>
  <c r="A117" s="1"/>
  <c r="CX18"/>
  <c r="A18"/>
  <c r="A116" s="1"/>
  <c r="CX17"/>
  <c r="A17"/>
  <c r="A115" s="1"/>
  <c r="CX16"/>
  <c r="A16"/>
  <c r="A114" s="1"/>
  <c r="CX15"/>
  <c r="A15"/>
  <c r="A113" s="1"/>
  <c r="CX14"/>
  <c r="A14"/>
  <c r="A112" s="1"/>
  <c r="CX13"/>
  <c r="A13"/>
  <c r="A111" s="1"/>
  <c r="CX12"/>
  <c r="A12"/>
  <c r="A110" s="1"/>
  <c r="CX11"/>
  <c r="A11"/>
  <c r="A109" s="1"/>
  <c r="CX10"/>
  <c r="A10"/>
  <c r="A108" s="1"/>
  <c r="CX9"/>
  <c r="A9"/>
  <c r="A107" s="1"/>
  <c r="CX8"/>
  <c r="A8"/>
  <c r="A106" s="1"/>
  <c r="CX7"/>
  <c r="A7"/>
  <c r="A105" s="1"/>
  <c r="CX6"/>
  <c r="A6"/>
  <c r="A104" s="1"/>
  <c r="CX5"/>
  <c r="A5"/>
  <c r="A103" s="1"/>
  <c r="A4"/>
  <c r="A102" s="1"/>
  <c r="CX3"/>
  <c r="A3" l="1"/>
  <c r="A86" i="40"/>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101" i="9" l="1"/>
  <c r="A25" i="40"/>
  <c r="A24"/>
  <c r="A23"/>
  <c r="A22"/>
  <c r="A21"/>
  <c r="A20"/>
  <c r="A19"/>
  <c r="A18"/>
  <c r="A17"/>
  <c r="A16"/>
  <c r="A15"/>
  <c r="A14"/>
  <c r="A13"/>
  <c r="A12"/>
  <c r="A11"/>
  <c r="A10"/>
  <c r="A9"/>
  <c r="A8"/>
  <c r="A7"/>
  <c r="A6"/>
  <c r="A5"/>
  <c r="A4"/>
  <c r="A3"/>
  <c r="A86" i="39"/>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86" i="38"/>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86" i="3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8" i="17" l="1"/>
  <c r="A27"/>
  <c r="A26"/>
  <c r="A25"/>
  <c r="A24"/>
  <c r="A3" l="1"/>
  <c r="A94" i="21"/>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l="1"/>
  <c r="A3"/>
  <c r="AG94" i="35" s="1"/>
  <c r="AD94" s="1"/>
  <c r="AA94" s="1"/>
  <c r="X94" s="1"/>
  <c r="U94" s="1"/>
  <c r="R94" s="1"/>
  <c r="O94" s="1"/>
  <c r="A94"/>
  <c r="AG93" s="1"/>
  <c r="AD93" s="1"/>
  <c r="AA93" s="1"/>
  <c r="X93" s="1"/>
  <c r="U93" s="1"/>
  <c r="R93" s="1"/>
  <c r="O93" s="1"/>
  <c r="A93"/>
  <c r="AG92" s="1"/>
  <c r="AD92" s="1"/>
  <c r="AA92" s="1"/>
  <c r="X92" s="1"/>
  <c r="U92" s="1"/>
  <c r="R92" s="1"/>
  <c r="O92" s="1"/>
  <c r="A92"/>
  <c r="AG91" s="1"/>
  <c r="AD91" s="1"/>
  <c r="AA91" s="1"/>
  <c r="X91" s="1"/>
  <c r="U91" s="1"/>
  <c r="R91" s="1"/>
  <c r="O91" s="1"/>
  <c r="A91"/>
  <c r="AG90" s="1"/>
  <c r="AD90" s="1"/>
  <c r="AA90" s="1"/>
  <c r="X90" s="1"/>
  <c r="U90" s="1"/>
  <c r="R90" s="1"/>
  <c r="O90" s="1"/>
  <c r="A90"/>
  <c r="AG89" s="1"/>
  <c r="AD89" s="1"/>
  <c r="AA89" s="1"/>
  <c r="X89" s="1"/>
  <c r="U89" s="1"/>
  <c r="R89" s="1"/>
  <c r="O89" s="1"/>
  <c r="A89"/>
  <c r="AG88" s="1"/>
  <c r="AD88" s="1"/>
  <c r="AA88" s="1"/>
  <c r="X88" s="1"/>
  <c r="U88" s="1"/>
  <c r="R88" s="1"/>
  <c r="O88" s="1"/>
  <c r="A88"/>
  <c r="AG87" s="1"/>
  <c r="AD87" s="1"/>
  <c r="AA87" s="1"/>
  <c r="X87" s="1"/>
  <c r="U87" s="1"/>
  <c r="R87" s="1"/>
  <c r="O87" s="1"/>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E287" i="22"/>
  <c r="D287"/>
  <c r="C287"/>
  <c r="F287" s="1"/>
  <c r="H287" s="1"/>
  <c r="E286"/>
  <c r="D286"/>
  <c r="C286"/>
  <c r="E285"/>
  <c r="D285"/>
  <c r="C285"/>
  <c r="E284"/>
  <c r="D284"/>
  <c r="D290" s="1"/>
  <c r="C284"/>
  <c r="E259"/>
  <c r="D259"/>
  <c r="C259"/>
  <c r="E258"/>
  <c r="D258"/>
  <c r="C258"/>
  <c r="E257"/>
  <c r="D257"/>
  <c r="C257"/>
  <c r="F257" s="1"/>
  <c r="E256"/>
  <c r="D256"/>
  <c r="F256" s="1"/>
  <c r="C256"/>
  <c r="E231"/>
  <c r="D231"/>
  <c r="C231"/>
  <c r="E230"/>
  <c r="D230"/>
  <c r="F230" s="1"/>
  <c r="H230" s="1"/>
  <c r="C230"/>
  <c r="C262" l="1"/>
  <c r="C290"/>
  <c r="E290"/>
  <c r="F231"/>
  <c r="H231" s="1"/>
  <c r="E262"/>
  <c r="D262" s="1"/>
  <c r="F262" s="1"/>
  <c r="F258"/>
  <c r="H258" s="1"/>
  <c r="F259"/>
  <c r="H259" s="1"/>
  <c r="G259"/>
  <c r="G262"/>
  <c r="G258"/>
  <c r="H262"/>
  <c r="G230"/>
  <c r="G231"/>
  <c r="G256"/>
  <c r="F284"/>
  <c r="H284" s="1"/>
  <c r="G285"/>
  <c r="F286"/>
  <c r="H286" s="1"/>
  <c r="H256"/>
  <c r="H257"/>
  <c r="G257" s="1"/>
  <c r="G284"/>
  <c r="F285"/>
  <c r="H285" s="1"/>
  <c r="G286"/>
  <c r="G287"/>
  <c r="E229"/>
  <c r="D229"/>
  <c r="C229"/>
  <c r="E228"/>
  <c r="E234" s="1"/>
  <c r="D228"/>
  <c r="C228"/>
  <c r="C234" s="1"/>
  <c r="E203"/>
  <c r="D203"/>
  <c r="C203"/>
  <c r="E202"/>
  <c r="D202"/>
  <c r="C202"/>
  <c r="E201"/>
  <c r="D201"/>
  <c r="C201"/>
  <c r="E200"/>
  <c r="E206" s="1"/>
  <c r="D200"/>
  <c r="C200"/>
  <c r="E175"/>
  <c r="D175"/>
  <c r="C175"/>
  <c r="E174"/>
  <c r="D174"/>
  <c r="C174"/>
  <c r="F174" s="1"/>
  <c r="H174" s="1"/>
  <c r="E173"/>
  <c r="D173"/>
  <c r="C173"/>
  <c r="E172"/>
  <c r="E178" s="1"/>
  <c r="D172"/>
  <c r="C172"/>
  <c r="E147"/>
  <c r="D147"/>
  <c r="C147"/>
  <c r="E146"/>
  <c r="D146"/>
  <c r="C146"/>
  <c r="E145"/>
  <c r="D145"/>
  <c r="C145"/>
  <c r="E144"/>
  <c r="E150" s="1"/>
  <c r="D144"/>
  <c r="C144"/>
  <c r="F172" l="1"/>
  <c r="C178"/>
  <c r="F200"/>
  <c r="C206"/>
  <c r="F144"/>
  <c r="C150"/>
  <c r="D150"/>
  <c r="D178"/>
  <c r="D206"/>
  <c r="D234"/>
  <c r="F228"/>
  <c r="F147"/>
  <c r="H147" s="1"/>
  <c r="F175"/>
  <c r="H175" s="1"/>
  <c r="F203"/>
  <c r="H203" s="1"/>
  <c r="F150"/>
  <c r="G150"/>
  <c r="H144"/>
  <c r="G146"/>
  <c r="H172"/>
  <c r="G173"/>
  <c r="H200"/>
  <c r="G202"/>
  <c r="H228"/>
  <c r="G229"/>
  <c r="G144"/>
  <c r="F145"/>
  <c r="H145" s="1"/>
  <c r="G145" s="1"/>
  <c r="F146"/>
  <c r="H146" s="1"/>
  <c r="G147"/>
  <c r="H150"/>
  <c r="G172"/>
  <c r="F173"/>
  <c r="H173" s="1"/>
  <c r="G174"/>
  <c r="G175"/>
  <c r="G200"/>
  <c r="F201"/>
  <c r="H201" s="1"/>
  <c r="G201" s="1"/>
  <c r="F202"/>
  <c r="H202" s="1"/>
  <c r="G228"/>
  <c r="F229"/>
  <c r="H229" s="1"/>
  <c r="E119"/>
  <c r="D119"/>
  <c r="C119"/>
  <c r="E118"/>
  <c r="D118"/>
  <c r="C118"/>
  <c r="E117"/>
  <c r="D117"/>
  <c r="C117"/>
  <c r="F117" s="1"/>
  <c r="E116"/>
  <c r="D116"/>
  <c r="C116"/>
  <c r="E91"/>
  <c r="D91"/>
  <c r="C91"/>
  <c r="E90"/>
  <c r="D90"/>
  <c r="C90"/>
  <c r="E89"/>
  <c r="D89"/>
  <c r="C89"/>
  <c r="E88"/>
  <c r="D88"/>
  <c r="D94" s="1"/>
  <c r="C88"/>
  <c r="C94" s="1"/>
  <c r="E63"/>
  <c r="D63"/>
  <c r="C63"/>
  <c r="F63" s="1"/>
  <c r="H63" s="1"/>
  <c r="E62"/>
  <c r="D62"/>
  <c r="F62" s="1"/>
  <c r="H62" s="1"/>
  <c r="C62"/>
  <c r="E61"/>
  <c r="D61"/>
  <c r="C61"/>
  <c r="F61" s="1"/>
  <c r="E60"/>
  <c r="D60"/>
  <c r="C60"/>
  <c r="E35"/>
  <c r="D35"/>
  <c r="C35"/>
  <c r="E34"/>
  <c r="D34"/>
  <c r="C34"/>
  <c r="E33"/>
  <c r="D33"/>
  <c r="C33"/>
  <c r="E32"/>
  <c r="D32"/>
  <c r="C32"/>
  <c r="E7"/>
  <c r="D7"/>
  <c r="C7"/>
  <c r="E6"/>
  <c r="D6"/>
  <c r="C6"/>
  <c r="E5"/>
  <c r="D5"/>
  <c r="C5"/>
  <c r="E4"/>
  <c r="D4"/>
  <c r="C4"/>
  <c r="I24" i="4"/>
  <c r="I23"/>
  <c r="I22"/>
  <c r="I21"/>
  <c r="I20"/>
  <c r="I19"/>
  <c r="I18"/>
  <c r="I17"/>
  <c r="F118" i="22" l="1"/>
  <c r="H118" s="1"/>
  <c r="F116"/>
  <c r="D122"/>
  <c r="F119"/>
  <c r="H119" s="1"/>
  <c r="C10"/>
  <c r="E10"/>
  <c r="C38"/>
  <c r="E38"/>
  <c r="E94"/>
  <c r="C122"/>
  <c r="E122"/>
  <c r="F60"/>
  <c r="H60" s="1"/>
  <c r="D66"/>
  <c r="C66"/>
  <c r="E66"/>
  <c r="D38"/>
  <c r="D10"/>
  <c r="F32"/>
  <c r="H32" s="1"/>
  <c r="F88"/>
  <c r="F89"/>
  <c r="F90"/>
  <c r="H90" s="1"/>
  <c r="F91"/>
  <c r="H91" s="1"/>
  <c r="F7"/>
  <c r="H7" s="1"/>
  <c r="F5"/>
  <c r="H5" s="1"/>
  <c r="F34"/>
  <c r="H34" s="1"/>
  <c r="F4"/>
  <c r="H4" s="1"/>
  <c r="G94"/>
  <c r="F94"/>
  <c r="G4"/>
  <c r="G6"/>
  <c r="G33"/>
  <c r="G35"/>
  <c r="G60"/>
  <c r="H61"/>
  <c r="G62"/>
  <c r="H88"/>
  <c r="G89"/>
  <c r="G91"/>
  <c r="H94"/>
  <c r="G116"/>
  <c r="H117"/>
  <c r="G118"/>
  <c r="G203"/>
  <c r="F206"/>
  <c r="G206"/>
  <c r="H206" s="1"/>
  <c r="G5"/>
  <c r="F6"/>
  <c r="H6" s="1"/>
  <c r="G7"/>
  <c r="G32"/>
  <c r="F33"/>
  <c r="H33" s="1"/>
  <c r="G34"/>
  <c r="F35"/>
  <c r="H35" s="1"/>
  <c r="G61"/>
  <c r="G63"/>
  <c r="G88"/>
  <c r="H89"/>
  <c r="G90"/>
  <c r="H116"/>
  <c r="G117"/>
  <c r="G119"/>
  <c r="BD1" i="4"/>
  <c r="B27" s="1"/>
  <c r="AY1"/>
  <c r="B26" s="1"/>
  <c r="AT1"/>
  <c r="B25" s="1"/>
  <c r="AO1"/>
  <c r="B24" s="1"/>
  <c r="AJ1"/>
  <c r="B23" s="1"/>
  <c r="AE1"/>
  <c r="B22" s="1"/>
  <c r="Z1"/>
  <c r="B21" s="1"/>
  <c r="U1"/>
  <c r="B20" s="1"/>
  <c r="P1"/>
  <c r="B19" s="1"/>
  <c r="K1"/>
  <c r="F1"/>
  <c r="G99" i="33"/>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s="1"/>
  <c r="K12"/>
  <c r="J12" s="1"/>
  <c r="G12"/>
  <c r="F12"/>
  <c r="A12"/>
  <c r="N11"/>
  <c r="M11"/>
  <c r="L11"/>
  <c r="K11" s="1"/>
  <c r="J11"/>
  <c r="G11"/>
  <c r="F11"/>
  <c r="A11"/>
  <c r="N10"/>
  <c r="M10"/>
  <c r="L10" l="1"/>
  <c r="K10"/>
  <c r="J10"/>
  <c r="G10"/>
  <c r="F10"/>
  <c r="A10"/>
  <c r="N9"/>
  <c r="M9"/>
  <c r="L9"/>
  <c r="K9"/>
  <c r="J9"/>
  <c r="G9"/>
  <c r="F9"/>
  <c r="A9"/>
  <c r="G8"/>
  <c r="F8"/>
  <c r="A8"/>
  <c r="N7"/>
  <c r="M7"/>
  <c r="L7" s="1"/>
  <c r="K7"/>
  <c r="J7"/>
  <c r="G7"/>
  <c r="F7"/>
  <c r="A7"/>
  <c r="N6"/>
  <c r="M6"/>
  <c r="L6"/>
  <c r="K6"/>
  <c r="J6" s="1"/>
  <c r="G6"/>
  <c r="F6"/>
  <c r="A6"/>
  <c r="N5"/>
  <c r="M5"/>
  <c r="L5" l="1"/>
  <c r="K5"/>
  <c r="J5" s="1"/>
  <c r="G5"/>
  <c r="F5"/>
  <c r="A5"/>
  <c r="N4"/>
  <c r="M4"/>
  <c r="L4"/>
  <c r="K4"/>
  <c r="J4"/>
  <c r="G4"/>
  <c r="F4"/>
  <c r="A4"/>
  <c r="J2"/>
  <c r="G99" i="32"/>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L11" l="1"/>
  <c r="K11"/>
  <c r="G11"/>
  <c r="F11"/>
  <c r="A11"/>
  <c r="L10"/>
  <c r="K10"/>
  <c r="G10"/>
  <c r="F10"/>
  <c r="A10"/>
  <c r="L9"/>
  <c r="K9"/>
  <c r="G9"/>
  <c r="F9"/>
  <c r="A9"/>
  <c r="G8"/>
  <c r="F8"/>
  <c r="A8"/>
  <c r="L7"/>
  <c r="K7"/>
  <c r="G7"/>
  <c r="F7"/>
  <c r="A7"/>
  <c r="L6"/>
  <c r="K6"/>
  <c r="G6"/>
  <c r="F6"/>
  <c r="A6"/>
  <c r="L5"/>
  <c r="K5"/>
  <c r="G5"/>
  <c r="F5"/>
  <c r="A5"/>
  <c r="L4"/>
  <c r="K4"/>
  <c r="J4"/>
  <c r="G4"/>
  <c r="F4"/>
  <c r="A4"/>
  <c r="J2"/>
  <c r="G99" i="31"/>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s="1"/>
  <c r="K12" s="1"/>
  <c r="J12"/>
  <c r="G12"/>
  <c r="F12"/>
  <c r="A12"/>
  <c r="N11"/>
  <c r="M11"/>
  <c r="L11"/>
  <c r="K11"/>
  <c r="J11"/>
  <c r="G11"/>
  <c r="F11"/>
  <c r="A11"/>
  <c r="N10"/>
  <c r="M10"/>
  <c r="L10"/>
  <c r="K10"/>
  <c r="J10"/>
  <c r="G10"/>
  <c r="F10"/>
  <c r="A10"/>
  <c r="N9"/>
  <c r="M9"/>
  <c r="L9"/>
  <c r="K9"/>
  <c r="J9"/>
  <c r="G9"/>
  <c r="F9"/>
  <c r="A9"/>
  <c r="G8"/>
  <c r="F8"/>
  <c r="A8"/>
  <c r="N7"/>
  <c r="M7"/>
  <c r="L7"/>
  <c r="K7"/>
  <c r="J7"/>
  <c r="G7"/>
  <c r="F7"/>
  <c r="A7"/>
  <c r="N6"/>
  <c r="M6"/>
  <c r="L6"/>
  <c r="K6"/>
  <c r="J6"/>
  <c r="G6"/>
  <c r="F6"/>
  <c r="A6"/>
  <c r="N5"/>
  <c r="M5" s="1"/>
  <c r="L5"/>
  <c r="K5"/>
  <c r="J5"/>
  <c r="G5"/>
  <c r="F5"/>
  <c r="A5"/>
  <c r="N4"/>
  <c r="M4"/>
  <c r="L4"/>
  <c r="K4"/>
  <c r="J4"/>
  <c r="G4"/>
  <c r="F4"/>
  <c r="A4"/>
  <c r="J2"/>
  <c r="G99" i="29"/>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c r="K12" s="1"/>
  <c r="J12"/>
  <c r="G12"/>
  <c r="F12"/>
  <c r="A12"/>
  <c r="N11"/>
  <c r="M11"/>
  <c r="L11"/>
  <c r="K11"/>
  <c r="J11"/>
  <c r="G11"/>
  <c r="F11"/>
  <c r="A11"/>
  <c r="M4" i="32" l="1"/>
  <c r="N4"/>
  <c r="J5"/>
  <c r="N10" i="29"/>
  <c r="M10" s="1"/>
  <c r="L10"/>
  <c r="K10"/>
  <c r="J10" s="1"/>
  <c r="G10"/>
  <c r="F10"/>
  <c r="A10"/>
  <c r="N9"/>
  <c r="M9" s="1"/>
  <c r="L9"/>
  <c r="K9"/>
  <c r="J9"/>
  <c r="G9"/>
  <c r="F9"/>
  <c r="A9"/>
  <c r="G8"/>
  <c r="F8"/>
  <c r="A8"/>
  <c r="N7"/>
  <c r="M7"/>
  <c r="L7"/>
  <c r="K7"/>
  <c r="J7"/>
  <c r="G7"/>
  <c r="F7"/>
  <c r="A7"/>
  <c r="N6"/>
  <c r="M6"/>
  <c r="L6"/>
  <c r="K6" s="1"/>
  <c r="J6"/>
  <c r="G6"/>
  <c r="F6"/>
  <c r="A6"/>
  <c r="N5"/>
  <c r="M5" i="32" l="1"/>
  <c r="J6"/>
  <c r="N5"/>
  <c r="J7"/>
  <c r="M5" i="29"/>
  <c r="L5"/>
  <c r="K5" s="1"/>
  <c r="J5"/>
  <c r="G5"/>
  <c r="F5"/>
  <c r="A5"/>
  <c r="N4"/>
  <c r="M4"/>
  <c r="L4"/>
  <c r="K4"/>
  <c r="J4"/>
  <c r="G4"/>
  <c r="F4"/>
  <c r="A4"/>
  <c r="J2"/>
  <c r="G99" i="30"/>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s="1"/>
  <c r="K12" s="1"/>
  <c r="J12"/>
  <c r="G12"/>
  <c r="F12"/>
  <c r="A12"/>
  <c r="N11" s="1"/>
  <c r="M11"/>
  <c r="L11"/>
  <c r="K11"/>
  <c r="J11" s="1"/>
  <c r="G11"/>
  <c r="F11"/>
  <c r="A11"/>
  <c r="N10"/>
  <c r="M10"/>
  <c r="L10"/>
  <c r="K10"/>
  <c r="J10"/>
  <c r="G10"/>
  <c r="F10"/>
  <c r="A10"/>
  <c r="N9"/>
  <c r="M9"/>
  <c r="L9"/>
  <c r="K9"/>
  <c r="J9"/>
  <c r="G9"/>
  <c r="F9"/>
  <c r="A9"/>
  <c r="G8"/>
  <c r="F8"/>
  <c r="A8"/>
  <c r="N7"/>
  <c r="M7"/>
  <c r="L7"/>
  <c r="K7"/>
  <c r="J7"/>
  <c r="G7"/>
  <c r="F7"/>
  <c r="A7"/>
  <c r="N6"/>
  <c r="M6"/>
  <c r="L6"/>
  <c r="K6" s="1"/>
  <c r="J6"/>
  <c r="G6"/>
  <c r="F6"/>
  <c r="A6"/>
  <c r="N5" s="1"/>
  <c r="M5"/>
  <c r="L5"/>
  <c r="K5" s="1"/>
  <c r="J5"/>
  <c r="G5"/>
  <c r="F5"/>
  <c r="A5"/>
  <c r="N4"/>
  <c r="M4"/>
  <c r="L4"/>
  <c r="K4"/>
  <c r="J4"/>
  <c r="G4"/>
  <c r="F4"/>
  <c r="A4"/>
  <c r="J2"/>
  <c r="G99" i="28"/>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c r="K12" s="1"/>
  <c r="J12"/>
  <c r="G12"/>
  <c r="F12"/>
  <c r="A12"/>
  <c r="N11"/>
  <c r="M11"/>
  <c r="L11" s="1"/>
  <c r="K11"/>
  <c r="J11"/>
  <c r="G11"/>
  <c r="F11"/>
  <c r="A11"/>
  <c r="N10"/>
  <c r="M10"/>
  <c r="L10"/>
  <c r="K10"/>
  <c r="J10"/>
  <c r="G10"/>
  <c r="F10"/>
  <c r="A10"/>
  <c r="N9"/>
  <c r="M9"/>
  <c r="L9"/>
  <c r="K9"/>
  <c r="J9"/>
  <c r="G9"/>
  <c r="F9"/>
  <c r="A9"/>
  <c r="G8"/>
  <c r="F8"/>
  <c r="A8"/>
  <c r="N7"/>
  <c r="M7"/>
  <c r="L7"/>
  <c r="K7" s="1"/>
  <c r="J7" s="1"/>
  <c r="G7"/>
  <c r="F7"/>
  <c r="A7"/>
  <c r="N6"/>
  <c r="M6"/>
  <c r="L6"/>
  <c r="K6"/>
  <c r="J6"/>
  <c r="G6"/>
  <c r="F6"/>
  <c r="A6"/>
  <c r="N5"/>
  <c r="M5"/>
  <c r="L5"/>
  <c r="K5" s="1"/>
  <c r="J5" s="1"/>
  <c r="G5"/>
  <c r="F5"/>
  <c r="A5"/>
  <c r="N4"/>
  <c r="M4"/>
  <c r="L4"/>
  <c r="K4"/>
  <c r="J4"/>
  <c r="G4"/>
  <c r="F4"/>
  <c r="A4"/>
  <c r="J2"/>
  <c r="G99" i="27"/>
  <c r="F99"/>
  <c r="A99"/>
  <c r="G98"/>
  <c r="F98"/>
  <c r="A98"/>
  <c r="G97"/>
  <c r="F97"/>
  <c r="A97"/>
  <c r="G96"/>
  <c r="F96"/>
  <c r="A96"/>
  <c r="G95"/>
  <c r="F95"/>
  <c r="A95"/>
  <c r="G94"/>
  <c r="F94"/>
  <c r="A94"/>
  <c r="G93"/>
  <c r="F93"/>
  <c r="A93"/>
  <c r="G92"/>
  <c r="F92"/>
  <c r="A92"/>
  <c r="G91"/>
  <c r="F91"/>
  <c r="A91"/>
  <c r="G90"/>
  <c r="F90"/>
  <c r="A90"/>
  <c r="G89"/>
  <c r="F89"/>
  <c r="A89"/>
  <c r="G88"/>
  <c r="F88"/>
  <c r="A8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N12"/>
  <c r="M12"/>
  <c r="L12" s="1"/>
  <c r="K12"/>
  <c r="J12"/>
  <c r="G12"/>
  <c r="F12"/>
  <c r="A12"/>
  <c r="N11"/>
  <c r="M11"/>
  <c r="L11"/>
  <c r="K11"/>
  <c r="J11"/>
  <c r="G11"/>
  <c r="F11"/>
  <c r="A11"/>
  <c r="N10"/>
  <c r="M10" s="1"/>
  <c r="L10"/>
  <c r="K10"/>
  <c r="J10"/>
  <c r="G10"/>
  <c r="F10"/>
  <c r="A10"/>
  <c r="N9"/>
  <c r="M9" s="1"/>
  <c r="L9"/>
  <c r="K9" s="1"/>
  <c r="J9"/>
  <c r="G9"/>
  <c r="F9"/>
  <c r="A9"/>
  <c r="G8"/>
  <c r="F8"/>
  <c r="A8"/>
  <c r="N7"/>
  <c r="M7"/>
  <c r="L7"/>
  <c r="K7"/>
  <c r="J7" s="1"/>
  <c r="G7"/>
  <c r="F7"/>
  <c r="A7"/>
  <c r="N6"/>
  <c r="M6"/>
  <c r="L6"/>
  <c r="K6"/>
  <c r="J6"/>
  <c r="G6"/>
  <c r="F6"/>
  <c r="A6"/>
  <c r="N5"/>
  <c r="M5"/>
  <c r="L5"/>
  <c r="K5"/>
  <c r="J5" s="1"/>
  <c r="G5"/>
  <c r="F5"/>
  <c r="A5"/>
  <c r="N4"/>
  <c r="M4"/>
  <c r="L4"/>
  <c r="K4"/>
  <c r="J4"/>
  <c r="G4"/>
  <c r="F4"/>
  <c r="A4"/>
  <c r="J2"/>
  <c r="G99" i="12"/>
  <c r="F99"/>
  <c r="A99"/>
  <c r="G98"/>
  <c r="F98"/>
  <c r="A98"/>
  <c r="G97"/>
  <c r="F97"/>
  <c r="A97"/>
  <c r="G96"/>
  <c r="F96"/>
  <c r="A96"/>
  <c r="G95"/>
  <c r="F95"/>
  <c r="L94" i="9" s="1"/>
  <c r="L94" i="35" s="1"/>
  <c r="A95" i="12"/>
  <c r="G94"/>
  <c r="F94"/>
  <c r="L93" i="9" s="1"/>
  <c r="L93" i="35" s="1"/>
  <c r="A94" i="12"/>
  <c r="G93"/>
  <c r="F93"/>
  <c r="L92" i="9" s="1"/>
  <c r="L92" i="35" s="1"/>
  <c r="A93" i="12"/>
  <c r="G92"/>
  <c r="F92"/>
  <c r="L91" i="9" s="1"/>
  <c r="L91" i="35" s="1"/>
  <c r="A92" i="12"/>
  <c r="G91"/>
  <c r="F91"/>
  <c r="L90" i="9" s="1"/>
  <c r="L90" i="35" s="1"/>
  <c r="A91" i="12"/>
  <c r="G90"/>
  <c r="F90"/>
  <c r="L89" i="9" s="1"/>
  <c r="L89" i="35" s="1"/>
  <c r="A90" i="12"/>
  <c r="G89"/>
  <c r="F89"/>
  <c r="L88" i="9" s="1"/>
  <c r="L88" i="35" s="1"/>
  <c r="A89" i="12"/>
  <c r="G88"/>
  <c r="F88"/>
  <c r="L87" i="9" s="1"/>
  <c r="L87" i="35" s="1"/>
  <c r="A88" i="12"/>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J12" i="32" l="1"/>
  <c r="M7"/>
  <c r="N7"/>
  <c r="J11"/>
  <c r="M6"/>
  <c r="N6"/>
  <c r="J9"/>
  <c r="N9" s="1"/>
  <c r="M9" s="1"/>
  <c r="J10"/>
  <c r="N10" s="1"/>
  <c r="M10" s="1"/>
  <c r="G9" i="12"/>
  <c r="F9"/>
  <c r="A9"/>
  <c r="G8"/>
  <c r="F8"/>
  <c r="A8"/>
  <c r="G7"/>
  <c r="F7"/>
  <c r="A7"/>
  <c r="G6"/>
  <c r="F6"/>
  <c r="A6"/>
  <c r="G5"/>
  <c r="F5"/>
  <c r="A5"/>
  <c r="L4"/>
  <c r="K4"/>
  <c r="J4"/>
  <c r="G4"/>
  <c r="F4"/>
  <c r="A4"/>
  <c r="J2"/>
  <c r="G99" i="11"/>
  <c r="A99"/>
  <c r="G98"/>
  <c r="A98"/>
  <c r="G97"/>
  <c r="A97"/>
  <c r="G96"/>
  <c r="A96"/>
  <c r="G95"/>
  <c r="I94" i="9"/>
  <c r="I94" i="35" s="1"/>
  <c r="A95" i="11"/>
  <c r="G94"/>
  <c r="I93" i="9"/>
  <c r="I93" i="35" s="1"/>
  <c r="A94" i="11"/>
  <c r="G93"/>
  <c r="I92" i="9"/>
  <c r="I92" i="35" s="1"/>
  <c r="A93" i="11"/>
  <c r="G92"/>
  <c r="I91" i="9"/>
  <c r="I91" i="35" s="1"/>
  <c r="A92" i="11"/>
  <c r="G91"/>
  <c r="F91"/>
  <c r="I90" i="9" s="1"/>
  <c r="I90" i="35" s="1"/>
  <c r="A91" i="11"/>
  <c r="G90"/>
  <c r="F90"/>
  <c r="I89" i="9" s="1"/>
  <c r="I89" i="35" s="1"/>
  <c r="A90" i="11"/>
  <c r="G89"/>
  <c r="F89"/>
  <c r="I88" i="9" s="1"/>
  <c r="I88" i="35" s="1"/>
  <c r="A89" i="11"/>
  <c r="G88"/>
  <c r="F88"/>
  <c r="I87" i="9" s="1"/>
  <c r="I87" i="35" s="1"/>
  <c r="A88" i="11"/>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G7"/>
  <c r="F7"/>
  <c r="A7"/>
  <c r="G6"/>
  <c r="F6"/>
  <c r="A6"/>
  <c r="G5"/>
  <c r="F5"/>
  <c r="A5"/>
  <c r="L4"/>
  <c r="L5" s="1"/>
  <c r="K4"/>
  <c r="J4"/>
  <c r="J5" s="1"/>
  <c r="G4"/>
  <c r="F4"/>
  <c r="A4"/>
  <c r="J2"/>
  <c r="N12" i="32" l="1"/>
  <c r="M12"/>
  <c r="L12" s="1"/>
  <c r="K12" s="1"/>
  <c r="M11"/>
  <c r="N11"/>
  <c r="N4" i="12"/>
  <c r="M4"/>
  <c r="K5"/>
  <c r="J5"/>
  <c r="L5"/>
  <c r="J6"/>
  <c r="L6" i="11"/>
  <c r="M4"/>
  <c r="K5"/>
  <c r="N4"/>
  <c r="G99" i="2"/>
  <c r="F99"/>
  <c r="A99"/>
  <c r="G98"/>
  <c r="F98"/>
  <c r="A98"/>
  <c r="G97"/>
  <c r="F97"/>
  <c r="A97"/>
  <c r="G96"/>
  <c r="F96"/>
  <c r="A96"/>
  <c r="G95"/>
  <c r="F95"/>
  <c r="F94" i="9" s="1"/>
  <c r="F94" i="35" s="1"/>
  <c r="A95" i="2"/>
  <c r="G94"/>
  <c r="F94"/>
  <c r="F93" i="9" s="1"/>
  <c r="F93" i="35" s="1"/>
  <c r="A94" i="2"/>
  <c r="G93"/>
  <c r="F93"/>
  <c r="F92" i="9" s="1"/>
  <c r="F92" i="35" s="1"/>
  <c r="A93" i="2"/>
  <c r="G92"/>
  <c r="F92"/>
  <c r="F91" i="9" s="1"/>
  <c r="F91" i="35" s="1"/>
  <c r="A92" i="2"/>
  <c r="G91"/>
  <c r="F91"/>
  <c r="F90" i="9" s="1"/>
  <c r="F90" i="35" s="1"/>
  <c r="A91" i="2"/>
  <c r="G90"/>
  <c r="F90"/>
  <c r="F89" i="9" s="1"/>
  <c r="F89" i="35" s="1"/>
  <c r="A90" i="2"/>
  <c r="G89"/>
  <c r="F89"/>
  <c r="F88" i="9" s="1"/>
  <c r="F88" i="35" s="1"/>
  <c r="A89" i="2"/>
  <c r="G88"/>
  <c r="F88"/>
  <c r="F87" i="9" s="1"/>
  <c r="F87" i="35" s="1"/>
  <c r="A88" i="2"/>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J7" i="12" l="1"/>
  <c r="J11" s="1"/>
  <c r="L10"/>
  <c r="L6"/>
  <c r="L9"/>
  <c r="L7"/>
  <c r="J10"/>
  <c r="N5"/>
  <c r="M5"/>
  <c r="K6"/>
  <c r="J9"/>
  <c r="K6" i="11"/>
  <c r="M5"/>
  <c r="N5"/>
  <c r="G11" i="2"/>
  <c r="F11"/>
  <c r="A11"/>
  <c r="N6" i="12" l="1"/>
  <c r="K7"/>
  <c r="L11"/>
  <c r="M6"/>
  <c r="J6" i="11"/>
  <c r="K7"/>
  <c r="K11" s="1"/>
  <c r="G10" i="2"/>
  <c r="F10"/>
  <c r="A10"/>
  <c r="K10" i="11" l="1"/>
  <c r="K9"/>
  <c r="M7" i="12"/>
  <c r="N7"/>
  <c r="K9"/>
  <c r="K11"/>
  <c r="K10"/>
  <c r="M6" i="11"/>
  <c r="N6"/>
  <c r="J7"/>
  <c r="J9" s="1"/>
  <c r="G9" i="2"/>
  <c r="F9"/>
  <c r="A9"/>
  <c r="G8"/>
  <c r="F8"/>
  <c r="A8"/>
  <c r="G7"/>
  <c r="F7"/>
  <c r="A7"/>
  <c r="G6"/>
  <c r="F6"/>
  <c r="A6"/>
  <c r="G5"/>
  <c r="F5"/>
  <c r="A5"/>
  <c r="L4"/>
  <c r="K4"/>
  <c r="J4"/>
  <c r="G4"/>
  <c r="F4"/>
  <c r="A4"/>
  <c r="J2"/>
  <c r="G99" i="3"/>
  <c r="F99"/>
  <c r="A99"/>
  <c r="G98"/>
  <c r="F98"/>
  <c r="A98"/>
  <c r="G97"/>
  <c r="F97"/>
  <c r="A97"/>
  <c r="G96"/>
  <c r="F96"/>
  <c r="A96"/>
  <c r="G95"/>
  <c r="F95"/>
  <c r="C94" i="9" s="1"/>
  <c r="C94" i="35" s="1"/>
  <c r="A95" i="3"/>
  <c r="G94"/>
  <c r="F94"/>
  <c r="C93" i="9" s="1"/>
  <c r="C93" i="35" s="1"/>
  <c r="A94" i="3"/>
  <c r="G93"/>
  <c r="F93"/>
  <c r="C92" i="9" s="1"/>
  <c r="C92" i="35" s="1"/>
  <c r="A93" i="3"/>
  <c r="G92"/>
  <c r="F92"/>
  <c r="C91" i="9" s="1"/>
  <c r="C91" i="35" s="1"/>
  <c r="A92" i="3"/>
  <c r="G91"/>
  <c r="F91"/>
  <c r="C90" i="9" s="1"/>
  <c r="C90" i="35" s="1"/>
  <c r="A91" i="3"/>
  <c r="G90"/>
  <c r="F90"/>
  <c r="C89" i="9" s="1"/>
  <c r="C89" i="35" s="1"/>
  <c r="A90" i="3"/>
  <c r="G89"/>
  <c r="F89"/>
  <c r="C88" i="9" s="1"/>
  <c r="C88" i="35" s="1"/>
  <c r="A89" i="3"/>
  <c r="G88"/>
  <c r="F88"/>
  <c r="C87" i="9" s="1"/>
  <c r="C87" i="35" s="1"/>
  <c r="A88" i="3"/>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G7"/>
  <c r="F7"/>
  <c r="A7"/>
  <c r="M4" i="2" l="1"/>
  <c r="M10" i="12"/>
  <c r="N10"/>
  <c r="N9"/>
  <c r="M9"/>
  <c r="M11"/>
  <c r="N11"/>
  <c r="J10" i="11"/>
  <c r="J11"/>
  <c r="N4" i="2"/>
  <c r="K5"/>
  <c r="J5"/>
  <c r="J6" s="1"/>
  <c r="L5"/>
  <c r="G6" i="3"/>
  <c r="F6"/>
  <c r="A6"/>
  <c r="G5"/>
  <c r="F5"/>
  <c r="A5"/>
  <c r="L4"/>
  <c r="L5" s="1"/>
  <c r="K4"/>
  <c r="J4"/>
  <c r="G4"/>
  <c r="F4"/>
  <c r="C3" i="9" s="1"/>
  <c r="A4" i="3"/>
  <c r="J2"/>
  <c r="F98" i="16"/>
  <c r="E98"/>
  <c r="D98"/>
  <c r="N15" i="10" s="1"/>
  <c r="C98" i="16"/>
  <c r="F97"/>
  <c r="E97"/>
  <c r="D97"/>
  <c r="M15" i="10" s="1"/>
  <c r="C97" i="16"/>
  <c r="F96"/>
  <c r="E96"/>
  <c r="D96"/>
  <c r="L15" i="10" s="1"/>
  <c r="C96" i="16"/>
  <c r="F95"/>
  <c r="E95"/>
  <c r="D95"/>
  <c r="K15" i="10" s="1"/>
  <c r="C95" i="16"/>
  <c r="F94"/>
  <c r="E94"/>
  <c r="D94"/>
  <c r="J15" i="10" s="1"/>
  <c r="C94" i="16"/>
  <c r="F93"/>
  <c r="E93"/>
  <c r="D93"/>
  <c r="I15" i="10" s="1"/>
  <c r="C93" i="16"/>
  <c r="F92"/>
  <c r="E92"/>
  <c r="D92"/>
  <c r="H15" i="10" s="1"/>
  <c r="C92" i="16"/>
  <c r="F91"/>
  <c r="E91"/>
  <c r="D91"/>
  <c r="G15" i="10" s="1"/>
  <c r="C91" i="16"/>
  <c r="F90"/>
  <c r="E90"/>
  <c r="D90"/>
  <c r="F15" i="10" s="1"/>
  <c r="C90" i="16"/>
  <c r="F89"/>
  <c r="E89"/>
  <c r="D89"/>
  <c r="E15" i="10" s="1"/>
  <c r="C89" i="16"/>
  <c r="F88"/>
  <c r="E88"/>
  <c r="D88"/>
  <c r="D15" i="10" s="1"/>
  <c r="C88" i="16"/>
  <c r="F87"/>
  <c r="E87"/>
  <c r="D87"/>
  <c r="C15" i="10" s="1"/>
  <c r="C87" i="16"/>
  <c r="F86"/>
  <c r="E86"/>
  <c r="D86"/>
  <c r="N14" i="10" s="1"/>
  <c r="C86" i="16"/>
  <c r="F85"/>
  <c r="E85"/>
  <c r="D85"/>
  <c r="M14" i="10" s="1"/>
  <c r="C85" i="16"/>
  <c r="F84"/>
  <c r="E84"/>
  <c r="D84"/>
  <c r="L14" i="10" s="1"/>
  <c r="C84" i="16"/>
  <c r="F83"/>
  <c r="E83"/>
  <c r="D83"/>
  <c r="K14" i="10" s="1"/>
  <c r="C83" i="16"/>
  <c r="F82"/>
  <c r="E82"/>
  <c r="D82"/>
  <c r="J14" i="10" s="1"/>
  <c r="C82" i="16"/>
  <c r="F81"/>
  <c r="E81"/>
  <c r="D81"/>
  <c r="I14" i="10" s="1"/>
  <c r="C81" i="16"/>
  <c r="F80"/>
  <c r="E80"/>
  <c r="D80"/>
  <c r="H14" i="10" s="1"/>
  <c r="C80" i="16"/>
  <c r="F79"/>
  <c r="E79"/>
  <c r="D79"/>
  <c r="G14" i="10" s="1"/>
  <c r="C79" i="16"/>
  <c r="F78"/>
  <c r="E78"/>
  <c r="D78"/>
  <c r="F14" i="10" s="1"/>
  <c r="C78" i="16"/>
  <c r="F77"/>
  <c r="E77"/>
  <c r="D77"/>
  <c r="E14" i="10" s="1"/>
  <c r="C77" i="16"/>
  <c r="F76"/>
  <c r="E76"/>
  <c r="D76"/>
  <c r="D14" i="10" s="1"/>
  <c r="C76" i="16"/>
  <c r="F75"/>
  <c r="E75"/>
  <c r="D75"/>
  <c r="C14" i="10" s="1"/>
  <c r="C75" i="16"/>
  <c r="F74"/>
  <c r="E74"/>
  <c r="D74"/>
  <c r="N13" i="10" s="1"/>
  <c r="C74" i="16"/>
  <c r="F73"/>
  <c r="E73"/>
  <c r="D73"/>
  <c r="M13" i="10" s="1"/>
  <c r="C73" i="16"/>
  <c r="F72"/>
  <c r="E72"/>
  <c r="D72"/>
  <c r="L13" i="10" s="1"/>
  <c r="C72" i="16"/>
  <c r="F71"/>
  <c r="E71"/>
  <c r="D71"/>
  <c r="K13" i="10" s="1"/>
  <c r="C71" i="16"/>
  <c r="F70"/>
  <c r="E70"/>
  <c r="D70"/>
  <c r="J13" i="10" s="1"/>
  <c r="C70" i="16"/>
  <c r="F69"/>
  <c r="E69"/>
  <c r="D69"/>
  <c r="I13" i="10" s="1"/>
  <c r="C69" i="16"/>
  <c r="F68"/>
  <c r="E68"/>
  <c r="D68"/>
  <c r="H13" i="10" s="1"/>
  <c r="C68" i="16"/>
  <c r="F67"/>
  <c r="E67"/>
  <c r="D67"/>
  <c r="G13" i="10" s="1"/>
  <c r="C67" i="16"/>
  <c r="F66"/>
  <c r="E66"/>
  <c r="D66"/>
  <c r="F13" i="10" s="1"/>
  <c r="C66" i="16"/>
  <c r="F65"/>
  <c r="E65"/>
  <c r="D65"/>
  <c r="E13" i="10" s="1"/>
  <c r="C65" i="16"/>
  <c r="F64"/>
  <c r="E64"/>
  <c r="D64"/>
  <c r="D13" i="10" s="1"/>
  <c r="C64" i="16"/>
  <c r="F63"/>
  <c r="E63"/>
  <c r="D63"/>
  <c r="C13" i="10" s="1"/>
  <c r="C63" i="16"/>
  <c r="F62"/>
  <c r="E62"/>
  <c r="D62"/>
  <c r="N12" i="10" s="1"/>
  <c r="C62" i="16"/>
  <c r="F61"/>
  <c r="E61"/>
  <c r="D61"/>
  <c r="M12" i="10" s="1"/>
  <c r="C61" i="16"/>
  <c r="F60"/>
  <c r="E60"/>
  <c r="D60"/>
  <c r="L12" i="10" s="1"/>
  <c r="C60" i="16"/>
  <c r="F59"/>
  <c r="E59"/>
  <c r="D59"/>
  <c r="K12" i="10" s="1"/>
  <c r="C59" i="16"/>
  <c r="F58"/>
  <c r="E58"/>
  <c r="D58"/>
  <c r="J12" i="10" s="1"/>
  <c r="C58" i="16"/>
  <c r="F57"/>
  <c r="E57"/>
  <c r="D57"/>
  <c r="I12" i="10" s="1"/>
  <c r="C57" i="16"/>
  <c r="F56"/>
  <c r="E56"/>
  <c r="D56"/>
  <c r="H12" i="10" s="1"/>
  <c r="C56" i="16"/>
  <c r="F55"/>
  <c r="E55"/>
  <c r="D55"/>
  <c r="G12" i="10" s="1"/>
  <c r="C55" i="16"/>
  <c r="F54"/>
  <c r="E54"/>
  <c r="D54"/>
  <c r="F12" i="10" s="1"/>
  <c r="C54" i="16"/>
  <c r="F53"/>
  <c r="E53"/>
  <c r="D53"/>
  <c r="E12" i="10" s="1"/>
  <c r="C53" i="16"/>
  <c r="F52"/>
  <c r="E52"/>
  <c r="D52"/>
  <c r="D12" i="10" s="1"/>
  <c r="C52" i="16"/>
  <c r="F51"/>
  <c r="E51"/>
  <c r="D51"/>
  <c r="C12" i="10" s="1"/>
  <c r="C51" i="16"/>
  <c r="F50"/>
  <c r="E50"/>
  <c r="D50"/>
  <c r="N11" i="10" s="1"/>
  <c r="C50" i="16"/>
  <c r="F49"/>
  <c r="E49"/>
  <c r="D49"/>
  <c r="M11" i="10" s="1"/>
  <c r="C49" i="16"/>
  <c r="F48"/>
  <c r="E48"/>
  <c r="D48"/>
  <c r="L11" i="10" s="1"/>
  <c r="C48" i="16"/>
  <c r="F47"/>
  <c r="E47"/>
  <c r="D47"/>
  <c r="K11" i="10" s="1"/>
  <c r="C47" i="16"/>
  <c r="F46"/>
  <c r="E46"/>
  <c r="D46"/>
  <c r="J11" i="10" s="1"/>
  <c r="C46" i="16"/>
  <c r="F45"/>
  <c r="E45"/>
  <c r="D45"/>
  <c r="I11" i="10" s="1"/>
  <c r="C45" i="16"/>
  <c r="F44"/>
  <c r="E44"/>
  <c r="D44"/>
  <c r="H11" i="10" s="1"/>
  <c r="C44" i="16"/>
  <c r="F43"/>
  <c r="E43"/>
  <c r="D43"/>
  <c r="G11" i="10" s="1"/>
  <c r="C43" i="16"/>
  <c r="F42"/>
  <c r="E42"/>
  <c r="D42"/>
  <c r="F11" i="10" s="1"/>
  <c r="C42" i="16"/>
  <c r="F41"/>
  <c r="E41"/>
  <c r="D41"/>
  <c r="E11" i="10" s="1"/>
  <c r="C41" i="16"/>
  <c r="F40"/>
  <c r="E40"/>
  <c r="D40"/>
  <c r="D11" i="10" s="1"/>
  <c r="C40" i="16"/>
  <c r="F39"/>
  <c r="E39"/>
  <c r="D39"/>
  <c r="C11" i="10" s="1"/>
  <c r="C39" i="16"/>
  <c r="F38"/>
  <c r="E38"/>
  <c r="D38"/>
  <c r="N10" i="10" s="1"/>
  <c r="C38" i="16"/>
  <c r="F37"/>
  <c r="E37"/>
  <c r="D37"/>
  <c r="M10" i="10" s="1"/>
  <c r="C37" i="16"/>
  <c r="F36"/>
  <c r="E36"/>
  <c r="D36"/>
  <c r="L10" i="10" s="1"/>
  <c r="C36" i="16"/>
  <c r="F35"/>
  <c r="E35"/>
  <c r="D35"/>
  <c r="K10" i="10" s="1"/>
  <c r="C35" i="16"/>
  <c r="F34"/>
  <c r="E34"/>
  <c r="C34"/>
  <c r="F33"/>
  <c r="E33"/>
  <c r="C33"/>
  <c r="C23"/>
  <c r="C22"/>
  <c r="C21"/>
  <c r="F13"/>
  <c r="E13"/>
  <c r="D13"/>
  <c r="M8" i="10" s="1"/>
  <c r="C13" i="16"/>
  <c r="F12"/>
  <c r="E12"/>
  <c r="D12"/>
  <c r="L8" i="10" s="1"/>
  <c r="C12" i="16"/>
  <c r="F11"/>
  <c r="E11"/>
  <c r="D11"/>
  <c r="K8" i="10" s="1"/>
  <c r="C11" i="16"/>
  <c r="F10"/>
  <c r="E10"/>
  <c r="D10"/>
  <c r="J8" i="10" s="1"/>
  <c r="C10" i="16"/>
  <c r="F9"/>
  <c r="E9"/>
  <c r="D9"/>
  <c r="I8" i="10" s="1"/>
  <c r="C9" i="16"/>
  <c r="F8"/>
  <c r="E8"/>
  <c r="D8"/>
  <c r="H8" i="10" s="1"/>
  <c r="C8" i="16"/>
  <c r="F7"/>
  <c r="E7"/>
  <c r="D7"/>
  <c r="G8" i="10" s="1"/>
  <c r="C7" i="16"/>
  <c r="F6"/>
  <c r="E6"/>
  <c r="D6"/>
  <c r="F8" i="10" s="1"/>
  <c r="C6" i="16"/>
  <c r="F5"/>
  <c r="E5"/>
  <c r="D5"/>
  <c r="E8" i="10" s="1"/>
  <c r="C5" i="16"/>
  <c r="F4"/>
  <c r="E4"/>
  <c r="D4"/>
  <c r="D8" i="10" s="1"/>
  <c r="C4" i="16"/>
  <c r="F3"/>
  <c r="E3"/>
  <c r="D3"/>
  <c r="C8" i="10" s="1"/>
  <c r="C3" i="16"/>
  <c r="D1"/>
  <c r="J7" i="2" l="1"/>
  <c r="J11" s="1"/>
  <c r="N5"/>
  <c r="M5"/>
  <c r="L6"/>
  <c r="K6"/>
  <c r="J5" i="3"/>
  <c r="N4"/>
  <c r="M4"/>
  <c r="K5"/>
  <c r="B3" i="9"/>
  <c r="B3" i="40"/>
  <c r="B3" i="38"/>
  <c r="B3" i="39"/>
  <c r="B3" i="36"/>
  <c r="B3" i="21"/>
  <c r="B3" i="35"/>
  <c r="B4" i="33"/>
  <c r="B4" i="31"/>
  <c r="B4" i="32"/>
  <c r="B4" i="28"/>
  <c r="B4" i="29"/>
  <c r="B4" i="30"/>
  <c r="B4" i="27"/>
  <c r="B4" i="12"/>
  <c r="B4" i="11"/>
  <c r="B4" i="2"/>
  <c r="B4" i="9"/>
  <c r="B4" i="39"/>
  <c r="B4" i="40"/>
  <c r="B4" i="38"/>
  <c r="B4" i="36"/>
  <c r="B4" i="21"/>
  <c r="B4" i="35"/>
  <c r="B5" i="33"/>
  <c r="B5" i="32"/>
  <c r="B5" i="31"/>
  <c r="B5" i="29"/>
  <c r="B5" i="30"/>
  <c r="B5" i="27"/>
  <c r="B5" i="28"/>
  <c r="B5" i="12"/>
  <c r="B5" i="11"/>
  <c r="B5" i="2"/>
  <c r="B5" i="9"/>
  <c r="B5" i="39"/>
  <c r="B5" i="40"/>
  <c r="B5" i="38"/>
  <c r="B5" i="36"/>
  <c r="B5" i="21"/>
  <c r="B5" i="35"/>
  <c r="B6" i="33"/>
  <c r="B6" i="32"/>
  <c r="B6" i="31"/>
  <c r="B6" i="29"/>
  <c r="B6" i="28"/>
  <c r="B6" i="27"/>
  <c r="B6" i="30"/>
  <c r="B6" i="12"/>
  <c r="B6" i="11"/>
  <c r="B6" i="2"/>
  <c r="B6" i="9"/>
  <c r="B6" i="38"/>
  <c r="B6" i="39"/>
  <c r="B6" i="40"/>
  <c r="B6" i="36"/>
  <c r="B6" i="21"/>
  <c r="B6" i="35"/>
  <c r="B7" i="33"/>
  <c r="B7" i="32"/>
  <c r="B7" i="31"/>
  <c r="B7" i="29"/>
  <c r="B7" i="30"/>
  <c r="B7" i="28"/>
  <c r="B7" i="27"/>
  <c r="B7" i="11"/>
  <c r="B7" i="12"/>
  <c r="B7" i="2"/>
  <c r="B7" i="3"/>
  <c r="B7" i="9"/>
  <c r="B7" i="38"/>
  <c r="B7" i="40"/>
  <c r="B7" i="39"/>
  <c r="B7" i="36"/>
  <c r="B7" i="21"/>
  <c r="B7" i="35"/>
  <c r="B8" i="33"/>
  <c r="B8" i="32"/>
  <c r="B8" i="31"/>
  <c r="B8" i="29"/>
  <c r="B8" i="30"/>
  <c r="B8" i="28"/>
  <c r="B8" i="27"/>
  <c r="B8" i="12"/>
  <c r="B8" i="11"/>
  <c r="B8" i="3"/>
  <c r="B8" i="2"/>
  <c r="B8" i="9"/>
  <c r="B8" i="39"/>
  <c r="B8" i="38"/>
  <c r="B8" i="40"/>
  <c r="B8" i="36"/>
  <c r="B8" i="21"/>
  <c r="B8" i="35"/>
  <c r="B9" i="33"/>
  <c r="B9" i="32"/>
  <c r="B9" i="31"/>
  <c r="B9" i="29"/>
  <c r="B9" i="30"/>
  <c r="B9" i="28"/>
  <c r="B9" i="27"/>
  <c r="B9" i="12"/>
  <c r="B9" i="11"/>
  <c r="B9" i="2"/>
  <c r="B9" i="3"/>
  <c r="B9" i="9"/>
  <c r="B9" i="40"/>
  <c r="B9" i="39"/>
  <c r="B9" i="38"/>
  <c r="B9" i="36"/>
  <c r="B9" i="21"/>
  <c r="B9" i="35"/>
  <c r="B10" i="33"/>
  <c r="B10" i="32"/>
  <c r="B10" i="31"/>
  <c r="B10" i="29"/>
  <c r="B10" i="27"/>
  <c r="B10" i="12"/>
  <c r="B10" i="30"/>
  <c r="B10" i="28"/>
  <c r="B10" i="11"/>
  <c r="B10" i="2"/>
  <c r="B10" i="3"/>
  <c r="B10" i="9"/>
  <c r="B10" i="39"/>
  <c r="B10" i="38"/>
  <c r="B10" i="40"/>
  <c r="B10" i="36"/>
  <c r="B10" i="21"/>
  <c r="B10" i="35"/>
  <c r="B11" i="33"/>
  <c r="B11" i="32"/>
  <c r="B11" i="31"/>
  <c r="B11" i="29"/>
  <c r="B11" i="30"/>
  <c r="B11" i="28"/>
  <c r="B11" i="27"/>
  <c r="B11" i="12"/>
  <c r="B11" i="11"/>
  <c r="B11" i="2"/>
  <c r="B11" i="3"/>
  <c r="B11" i="9"/>
  <c r="B11" i="39"/>
  <c r="B11" i="40"/>
  <c r="B11" i="38"/>
  <c r="B11" i="36"/>
  <c r="B11" i="21"/>
  <c r="B11" i="35"/>
  <c r="B12" i="33"/>
  <c r="B12" i="32"/>
  <c r="B12" i="29"/>
  <c r="B12" i="31"/>
  <c r="B12" i="28"/>
  <c r="B12" i="12"/>
  <c r="B12" i="30"/>
  <c r="B12" i="27"/>
  <c r="B12" i="11"/>
  <c r="B12" i="2"/>
  <c r="B12" i="3"/>
  <c r="B12" i="9"/>
  <c r="B12" i="39"/>
  <c r="B12" i="38"/>
  <c r="B12" i="40"/>
  <c r="B12" i="36"/>
  <c r="B12" i="21"/>
  <c r="B12" i="35"/>
  <c r="B13" i="33"/>
  <c r="B13" i="32"/>
  <c r="B13" i="31"/>
  <c r="B13" i="29"/>
  <c r="B13" i="30"/>
  <c r="B13" i="28"/>
  <c r="B13" i="12"/>
  <c r="B13" i="27"/>
  <c r="B13" i="11"/>
  <c r="B13" i="2"/>
  <c r="B13" i="3"/>
  <c r="B13" i="9"/>
  <c r="B13" i="40"/>
  <c r="B13" i="39"/>
  <c r="B13" i="38"/>
  <c r="B13" i="36"/>
  <c r="B13" i="21"/>
  <c r="B13" i="35"/>
  <c r="B14" i="33"/>
  <c r="B14" i="32"/>
  <c r="B14" i="31"/>
  <c r="B14" i="29"/>
  <c r="B14" i="30"/>
  <c r="B14" i="28"/>
  <c r="B14" i="12"/>
  <c r="B14" i="27"/>
  <c r="B14" i="11"/>
  <c r="B14" i="2"/>
  <c r="B14" i="3"/>
  <c r="B14" i="9"/>
  <c r="B14" i="40"/>
  <c r="B14" i="39"/>
  <c r="B14" i="38"/>
  <c r="B14" i="36"/>
  <c r="B14" i="21"/>
  <c r="B14" i="35"/>
  <c r="B15" i="33"/>
  <c r="B15" i="32"/>
  <c r="B15" i="31"/>
  <c r="B15" i="29"/>
  <c r="B15" i="30"/>
  <c r="B15" i="28"/>
  <c r="B15" i="12"/>
  <c r="B15" i="27"/>
  <c r="B15" i="11"/>
  <c r="B15" i="2"/>
  <c r="B15" i="3"/>
  <c r="B15" i="9"/>
  <c r="B15" i="40"/>
  <c r="B15" i="39"/>
  <c r="B15" i="38"/>
  <c r="B15" i="36"/>
  <c r="B15" i="21"/>
  <c r="B15" i="35"/>
  <c r="B16" i="33"/>
  <c r="B16" i="32"/>
  <c r="B16" i="31"/>
  <c r="B16" i="29"/>
  <c r="B16" i="30"/>
  <c r="B16" i="28"/>
  <c r="B16" i="12"/>
  <c r="B16" i="27"/>
  <c r="B16" i="11"/>
  <c r="B16" i="2"/>
  <c r="B16" i="3"/>
  <c r="B16" i="9"/>
  <c r="B16" i="40"/>
  <c r="B16" i="39"/>
  <c r="B16" i="38"/>
  <c r="B16" i="36"/>
  <c r="B16" i="21"/>
  <c r="B16" i="35"/>
  <c r="B17" i="33"/>
  <c r="B17" i="32"/>
  <c r="B17" i="31"/>
  <c r="B17" i="29"/>
  <c r="B17" i="30"/>
  <c r="B17" i="28"/>
  <c r="B17" i="12"/>
  <c r="B17" i="27"/>
  <c r="B17" i="11"/>
  <c r="B17" i="2"/>
  <c r="B17" i="3"/>
  <c r="B17" i="9"/>
  <c r="B17" i="40"/>
  <c r="B17" i="39"/>
  <c r="B17" i="38"/>
  <c r="B17" i="36"/>
  <c r="B17" i="21"/>
  <c r="B17" i="35"/>
  <c r="B18" i="33"/>
  <c r="B18" i="32"/>
  <c r="B18" i="31"/>
  <c r="B18" i="29"/>
  <c r="B18" i="30"/>
  <c r="B18" i="28"/>
  <c r="B18" i="12"/>
  <c r="B18" i="27"/>
  <c r="B18" i="11"/>
  <c r="B18" i="2"/>
  <c r="B18" i="3"/>
  <c r="B18" i="9"/>
  <c r="B18" i="39"/>
  <c r="B18" i="38"/>
  <c r="B18" i="40"/>
  <c r="B18" i="36"/>
  <c r="B18" i="21"/>
  <c r="B18" i="35"/>
  <c r="B19" i="33"/>
  <c r="B19" i="32"/>
  <c r="B19" i="31"/>
  <c r="B19" i="29"/>
  <c r="B19" i="30"/>
  <c r="B19" i="28"/>
  <c r="B19" i="12"/>
  <c r="B19" i="27"/>
  <c r="B19" i="11"/>
  <c r="B19" i="2"/>
  <c r="B19" i="3"/>
  <c r="B19" i="9"/>
  <c r="B19" i="39"/>
  <c r="B19" i="40"/>
  <c r="B19" i="38"/>
  <c r="B19" i="36"/>
  <c r="B19" i="21"/>
  <c r="B19" i="35"/>
  <c r="B20" i="33"/>
  <c r="B20" i="32"/>
  <c r="B20" i="31"/>
  <c r="B20" i="29"/>
  <c r="B20" i="30"/>
  <c r="B20" i="28"/>
  <c r="B20" i="12"/>
  <c r="B20" i="27"/>
  <c r="B20" i="11"/>
  <c r="B20" i="2"/>
  <c r="B20" i="3"/>
  <c r="B20" i="9"/>
  <c r="B20" i="40"/>
  <c r="B20" i="39"/>
  <c r="B20" i="38"/>
  <c r="B20" i="36"/>
  <c r="B20" i="21"/>
  <c r="B20" i="35"/>
  <c r="B21" i="33"/>
  <c r="B21" i="32"/>
  <c r="B21" i="31"/>
  <c r="B21" i="29"/>
  <c r="B21" i="30"/>
  <c r="B21" i="28"/>
  <c r="B21" i="12"/>
  <c r="B21" i="27"/>
  <c r="B21" i="11"/>
  <c r="B21" i="2"/>
  <c r="B21" i="3"/>
  <c r="B21" i="9"/>
  <c r="B21" i="40"/>
  <c r="B21" i="39"/>
  <c r="B21" i="38"/>
  <c r="B21" i="36"/>
  <c r="B21" i="21"/>
  <c r="B21" i="35"/>
  <c r="B22" i="33"/>
  <c r="B22" i="32"/>
  <c r="B22" i="31"/>
  <c r="B22" i="29"/>
  <c r="B22" i="30"/>
  <c r="B22" i="28"/>
  <c r="B22" i="12"/>
  <c r="B22" i="27"/>
  <c r="B22" i="11"/>
  <c r="B22" i="2"/>
  <c r="B22" i="3"/>
  <c r="B22" i="9"/>
  <c r="B22" i="39"/>
  <c r="B22" i="40"/>
  <c r="B22" i="38"/>
  <c r="B22" i="36"/>
  <c r="B22" i="21"/>
  <c r="B22" i="35"/>
  <c r="B23" i="33"/>
  <c r="B23" i="32"/>
  <c r="B23" i="31"/>
  <c r="B23" i="29"/>
  <c r="B23" i="30"/>
  <c r="B23" i="28"/>
  <c r="B23" i="12"/>
  <c r="B23" i="27"/>
  <c r="B23" i="11"/>
  <c r="B23" i="2"/>
  <c r="B23" i="3"/>
  <c r="B23" i="9"/>
  <c r="B23" i="39"/>
  <c r="B23" i="38"/>
  <c r="B23" i="40"/>
  <c r="B23" i="36"/>
  <c r="B23" i="21"/>
  <c r="B23" i="35"/>
  <c r="B24" i="33"/>
  <c r="B24" i="32"/>
  <c r="B24" i="31"/>
  <c r="B24" i="29"/>
  <c r="B24" i="30"/>
  <c r="B24" i="28"/>
  <c r="B24" i="12"/>
  <c r="B24" i="27"/>
  <c r="B24" i="11"/>
  <c r="B24" i="2"/>
  <c r="B24" i="3"/>
  <c r="B24" i="9"/>
  <c r="B24" i="39"/>
  <c r="B24" i="40"/>
  <c r="B24" i="38"/>
  <c r="B24" i="36"/>
  <c r="B24" i="21"/>
  <c r="B24" i="35"/>
  <c r="B25" i="33"/>
  <c r="B25" i="32"/>
  <c r="B25" i="31"/>
  <c r="B25" i="29"/>
  <c r="B25" i="30"/>
  <c r="B25" i="28"/>
  <c r="B25" i="12"/>
  <c r="B25" i="27"/>
  <c r="B25" i="11"/>
  <c r="B25" i="2"/>
  <c r="B25" i="3"/>
  <c r="B25" i="9"/>
  <c r="B25" i="40"/>
  <c r="B25" i="39"/>
  <c r="B25" i="38"/>
  <c r="B25" i="36"/>
  <c r="B25" i="21"/>
  <c r="B25" i="35"/>
  <c r="B26" i="33"/>
  <c r="B26" i="32"/>
  <c r="B26" i="31"/>
  <c r="B26" i="29"/>
  <c r="B26" i="30"/>
  <c r="B26" i="28"/>
  <c r="B26" i="12"/>
  <c r="B26" i="27"/>
  <c r="B26" i="11"/>
  <c r="B26" i="2"/>
  <c r="B26" i="3"/>
  <c r="B26" i="9"/>
  <c r="B26" i="40"/>
  <c r="B26" i="39"/>
  <c r="B26" i="38"/>
  <c r="B26" i="36"/>
  <c r="B26" i="21"/>
  <c r="B26" i="35"/>
  <c r="B27" i="33"/>
  <c r="B27" i="32"/>
  <c r="B27" i="31"/>
  <c r="B27" i="29"/>
  <c r="B27" i="30"/>
  <c r="B27" i="28"/>
  <c r="B27" i="12"/>
  <c r="B27" i="27"/>
  <c r="B27" i="11"/>
  <c r="B27" i="2"/>
  <c r="B27" i="3"/>
  <c r="B27" i="9"/>
  <c r="B27" i="40"/>
  <c r="B27" i="39"/>
  <c r="B27" i="38"/>
  <c r="B27" i="36"/>
  <c r="B27" i="21"/>
  <c r="B27" i="35"/>
  <c r="B28" i="33"/>
  <c r="B28" i="32"/>
  <c r="B28" i="31"/>
  <c r="B28" i="29"/>
  <c r="B28" i="30"/>
  <c r="B28" i="28"/>
  <c r="B28" i="12"/>
  <c r="B28" i="27"/>
  <c r="B28" i="11"/>
  <c r="B28" i="2"/>
  <c r="B28" i="3"/>
  <c r="B28" i="9"/>
  <c r="B28" i="40"/>
  <c r="B28" i="39"/>
  <c r="B28" i="38"/>
  <c r="B28" i="36"/>
  <c r="B28" i="21"/>
  <c r="B28" i="35"/>
  <c r="B29" i="33"/>
  <c r="B29" i="32"/>
  <c r="B29" i="31"/>
  <c r="B29" i="29"/>
  <c r="B29" i="30"/>
  <c r="B29" i="28"/>
  <c r="B29" i="12"/>
  <c r="B29" i="27"/>
  <c r="B29" i="11"/>
  <c r="B29" i="2"/>
  <c r="B29" i="3"/>
  <c r="B29" i="9"/>
  <c r="B29" i="40"/>
  <c r="B29" i="39"/>
  <c r="B29" i="38"/>
  <c r="B29" i="36"/>
  <c r="B29" i="21"/>
  <c r="B29" i="35"/>
  <c r="B30" i="33"/>
  <c r="B30" i="32"/>
  <c r="B30" i="31"/>
  <c r="B30" i="29"/>
  <c r="B30" i="30"/>
  <c r="B30" i="28"/>
  <c r="B30" i="12"/>
  <c r="B30" i="27"/>
  <c r="B30" i="11"/>
  <c r="B30" i="2"/>
  <c r="B30" i="3"/>
  <c r="B30" i="9"/>
  <c r="B30" i="40"/>
  <c r="B30" i="39"/>
  <c r="B30" i="38"/>
  <c r="B30" i="36"/>
  <c r="B30" i="21"/>
  <c r="B30" i="35"/>
  <c r="B31" i="33"/>
  <c r="B31" i="32"/>
  <c r="B31" i="31"/>
  <c r="B31" i="29"/>
  <c r="B31" i="30"/>
  <c r="B31" i="28"/>
  <c r="B31" i="12"/>
  <c r="B31" i="27"/>
  <c r="B31" i="11"/>
  <c r="B31" i="2"/>
  <c r="B31" i="3"/>
  <c r="B31" i="9"/>
  <c r="B31" i="40"/>
  <c r="B31" i="39"/>
  <c r="B31" i="38"/>
  <c r="B31" i="36"/>
  <c r="B31" i="21"/>
  <c r="B31" i="35"/>
  <c r="B32" i="33"/>
  <c r="B32" i="32"/>
  <c r="B32" i="31"/>
  <c r="B32" i="29"/>
  <c r="B32" i="30"/>
  <c r="B32" i="28"/>
  <c r="B32" i="12"/>
  <c r="B32" i="27"/>
  <c r="B32" i="11"/>
  <c r="B32" i="2"/>
  <c r="B32" i="3"/>
  <c r="B32" i="9"/>
  <c r="B32" i="40"/>
  <c r="B32" i="39"/>
  <c r="B32" i="38"/>
  <c r="B32" i="36"/>
  <c r="B32" i="21"/>
  <c r="B32" i="35"/>
  <c r="B33" i="33"/>
  <c r="B33" i="32"/>
  <c r="B33" i="31"/>
  <c r="B33" i="29"/>
  <c r="B33" i="30"/>
  <c r="B33" i="28"/>
  <c r="B33" i="12"/>
  <c r="B33" i="27"/>
  <c r="B33" i="11"/>
  <c r="B33" i="2"/>
  <c r="B33" i="3"/>
  <c r="B33" i="9"/>
  <c r="B33" i="40"/>
  <c r="B33" i="39"/>
  <c r="B33" i="38"/>
  <c r="B33" i="36"/>
  <c r="B33" i="21"/>
  <c r="B33" i="35"/>
  <c r="B34" i="33"/>
  <c r="B34" i="32"/>
  <c r="B34" i="31"/>
  <c r="B34" i="29"/>
  <c r="B34" i="30"/>
  <c r="B34" i="28"/>
  <c r="B34" i="12"/>
  <c r="B34" i="27"/>
  <c r="B34" i="11"/>
  <c r="B34" i="2"/>
  <c r="B34" i="3"/>
  <c r="B34" i="9"/>
  <c r="B34" i="40"/>
  <c r="B34" i="39"/>
  <c r="B34" i="38"/>
  <c r="B34" i="36"/>
  <c r="B34" i="21"/>
  <c r="B34" i="35"/>
  <c r="B35" i="33"/>
  <c r="B35" i="32"/>
  <c r="B35" i="31"/>
  <c r="B35" i="29"/>
  <c r="B35" i="30"/>
  <c r="B35" i="28"/>
  <c r="B35" i="12"/>
  <c r="B35" i="27"/>
  <c r="B35" i="11"/>
  <c r="B35" i="2"/>
  <c r="B35" i="3"/>
  <c r="B35" i="9"/>
  <c r="B35" i="40"/>
  <c r="B35" i="39"/>
  <c r="B35" i="38"/>
  <c r="B35" i="36"/>
  <c r="B35" i="21"/>
  <c r="B35" i="35"/>
  <c r="B36" i="33"/>
  <c r="B36" i="32"/>
  <c r="B36" i="31"/>
  <c r="B36" i="29"/>
  <c r="B36" i="30"/>
  <c r="B36" i="28"/>
  <c r="B36" i="12"/>
  <c r="B36" i="27"/>
  <c r="B36" i="11"/>
  <c r="B36" i="2"/>
  <c r="B36" i="3"/>
  <c r="B36" i="9"/>
  <c r="B36" i="40"/>
  <c r="B36" i="39"/>
  <c r="B36" i="38"/>
  <c r="B36" i="36"/>
  <c r="B36" i="21"/>
  <c r="B36" i="35"/>
  <c r="B37" i="33"/>
  <c r="B37" i="32"/>
  <c r="B37" i="31"/>
  <c r="B37" i="29"/>
  <c r="B37" i="30"/>
  <c r="B37" i="28"/>
  <c r="B37" i="12"/>
  <c r="B37" i="27"/>
  <c r="B37" i="11"/>
  <c r="B37" i="2"/>
  <c r="B37" i="3"/>
  <c r="B37" i="9"/>
  <c r="B37" i="40"/>
  <c r="B37" i="39"/>
  <c r="B37" i="38"/>
  <c r="B37" i="36"/>
  <c r="B37" i="21"/>
  <c r="B37" i="35"/>
  <c r="B38" i="33"/>
  <c r="B38" i="32"/>
  <c r="B38" i="31"/>
  <c r="B38" i="29"/>
  <c r="B38" i="30"/>
  <c r="B38" i="28"/>
  <c r="B38" i="12"/>
  <c r="B38" i="27"/>
  <c r="B38" i="11"/>
  <c r="B38" i="2"/>
  <c r="B38" i="3"/>
  <c r="B38" i="9"/>
  <c r="B38" i="40"/>
  <c r="B38" i="39"/>
  <c r="B38" i="38"/>
  <c r="B38" i="36"/>
  <c r="B38" i="21"/>
  <c r="B38" i="35"/>
  <c r="B39" i="33"/>
  <c r="B39" i="32"/>
  <c r="B39" i="31"/>
  <c r="B39" i="29"/>
  <c r="B39" i="30"/>
  <c r="B39" i="28"/>
  <c r="B39" i="12"/>
  <c r="B39" i="27"/>
  <c r="B39" i="11"/>
  <c r="B39" i="2"/>
  <c r="B39" i="3"/>
  <c r="B39" i="9"/>
  <c r="B39" i="40"/>
  <c r="B39" i="39"/>
  <c r="B39" i="38"/>
  <c r="B39" i="36"/>
  <c r="B39" i="21"/>
  <c r="B39" i="35"/>
  <c r="B40" i="33"/>
  <c r="B40" i="32"/>
  <c r="B40" i="31"/>
  <c r="B40" i="29"/>
  <c r="B40" i="30"/>
  <c r="B40" i="28"/>
  <c r="B40" i="12"/>
  <c r="B40" i="27"/>
  <c r="B40" i="11"/>
  <c r="B40" i="2"/>
  <c r="B40" i="3"/>
  <c r="B40" i="9"/>
  <c r="B40" i="40"/>
  <c r="B40" i="39"/>
  <c r="B40" i="38"/>
  <c r="B40" i="36"/>
  <c r="B40" i="21"/>
  <c r="B40" i="35"/>
  <c r="B41" i="33"/>
  <c r="B41" i="32"/>
  <c r="B41" i="31"/>
  <c r="B41" i="29"/>
  <c r="B41" i="30"/>
  <c r="B41" i="28"/>
  <c r="B41" i="12"/>
  <c r="B41" i="27"/>
  <c r="B41" i="11"/>
  <c r="B41" i="2"/>
  <c r="B41" i="3"/>
  <c r="B41" i="9"/>
  <c r="B41" i="40"/>
  <c r="B41" i="39"/>
  <c r="B41" i="38"/>
  <c r="B41" i="36"/>
  <c r="B41" i="21"/>
  <c r="B41" i="35"/>
  <c r="B42" i="33"/>
  <c r="B42" i="32"/>
  <c r="B42" i="31"/>
  <c r="B42" i="29"/>
  <c r="B42" i="30"/>
  <c r="B42" i="28"/>
  <c r="B42" i="12"/>
  <c r="B42" i="27"/>
  <c r="B42" i="11"/>
  <c r="B42" i="2"/>
  <c r="B42" i="3"/>
  <c r="B42" i="9"/>
  <c r="B42" i="40"/>
  <c r="B42" i="39"/>
  <c r="B42" i="38"/>
  <c r="B42" i="36"/>
  <c r="B42" i="21"/>
  <c r="B42" i="35"/>
  <c r="B43" i="33"/>
  <c r="B43" i="32"/>
  <c r="B43" i="31"/>
  <c r="B43" i="29"/>
  <c r="B43" i="30"/>
  <c r="B43" i="28"/>
  <c r="B43" i="12"/>
  <c r="B43" i="27"/>
  <c r="B43" i="11"/>
  <c r="B43" i="2"/>
  <c r="B43" i="3"/>
  <c r="B43" i="9"/>
  <c r="B43" i="40"/>
  <c r="B43" i="39"/>
  <c r="B43" i="38"/>
  <c r="B43" i="36"/>
  <c r="B43" i="21"/>
  <c r="B43" i="35"/>
  <c r="B44" i="33"/>
  <c r="B44" i="32"/>
  <c r="B44" i="31"/>
  <c r="B44" i="29"/>
  <c r="B44" i="30"/>
  <c r="B44" i="28"/>
  <c r="B44" i="12"/>
  <c r="B44" i="27"/>
  <c r="B44" i="11"/>
  <c r="B44" i="2"/>
  <c r="B44" i="3"/>
  <c r="B44" i="9"/>
  <c r="B44" i="40"/>
  <c r="B44" i="39"/>
  <c r="B44" i="38"/>
  <c r="B44" i="36"/>
  <c r="B44" i="21"/>
  <c r="B44" i="35"/>
  <c r="B45" i="33"/>
  <c r="B45" i="32"/>
  <c r="B45" i="31"/>
  <c r="B45" i="29"/>
  <c r="B45" i="30"/>
  <c r="B45" i="28"/>
  <c r="B45" i="12"/>
  <c r="B45" i="27"/>
  <c r="B45" i="11"/>
  <c r="B45" i="2"/>
  <c r="B45" i="3"/>
  <c r="B45" i="9"/>
  <c r="B45" i="40"/>
  <c r="B45" i="39"/>
  <c r="B45" i="38"/>
  <c r="B45" i="36"/>
  <c r="B45" i="21"/>
  <c r="B45" i="35"/>
  <c r="B46" i="33"/>
  <c r="B46" i="32"/>
  <c r="B46" i="31"/>
  <c r="B46" i="29"/>
  <c r="B46" i="30"/>
  <c r="B46" i="28"/>
  <c r="B46" i="12"/>
  <c r="B46" i="27"/>
  <c r="B46" i="11"/>
  <c r="B46" i="2"/>
  <c r="B46" i="3"/>
  <c r="B46" i="9"/>
  <c r="B46" i="40"/>
  <c r="B46" i="39"/>
  <c r="B46" i="38"/>
  <c r="B46" i="36"/>
  <c r="B46" i="21"/>
  <c r="B46" i="35"/>
  <c r="B47" i="33"/>
  <c r="B47" i="32"/>
  <c r="B47" i="31"/>
  <c r="B47" i="29"/>
  <c r="B47" i="30"/>
  <c r="B47" i="28"/>
  <c r="B47" i="12"/>
  <c r="B47" i="27"/>
  <c r="B47" i="11"/>
  <c r="B47" i="2"/>
  <c r="B47" i="3"/>
  <c r="B47" i="9"/>
  <c r="B47" i="40"/>
  <c r="B47" i="39"/>
  <c r="B47" i="38"/>
  <c r="B47" i="36"/>
  <c r="B47" i="21"/>
  <c r="B47" i="35"/>
  <c r="B48" i="33"/>
  <c r="B48" i="32"/>
  <c r="B48" i="31"/>
  <c r="B48" i="29"/>
  <c r="B48" i="30"/>
  <c r="B48" i="28"/>
  <c r="B48" i="12"/>
  <c r="B48" i="27"/>
  <c r="B48" i="11"/>
  <c r="B48" i="2"/>
  <c r="B48" i="3"/>
  <c r="B48" i="9"/>
  <c r="B48" i="40"/>
  <c r="B48" i="39"/>
  <c r="B48" i="38"/>
  <c r="B48" i="36"/>
  <c r="B48" i="21"/>
  <c r="B48" i="35"/>
  <c r="B49" i="33"/>
  <c r="B49" i="32"/>
  <c r="B49" i="31"/>
  <c r="B49" i="29"/>
  <c r="B49" i="30"/>
  <c r="B49" i="28"/>
  <c r="B49" i="12"/>
  <c r="B49" i="27"/>
  <c r="B49" i="11"/>
  <c r="B49" i="2"/>
  <c r="B49" i="3"/>
  <c r="B49" i="9"/>
  <c r="B49" i="40"/>
  <c r="B49" i="39"/>
  <c r="B49" i="38"/>
  <c r="B49" i="36"/>
  <c r="B49" i="21"/>
  <c r="B49" i="35"/>
  <c r="B50" i="33"/>
  <c r="B50" i="32"/>
  <c r="B50" i="31"/>
  <c r="B50" i="29"/>
  <c r="B50" i="30"/>
  <c r="B50" i="28"/>
  <c r="B50" i="12"/>
  <c r="B50" i="27"/>
  <c r="B50" i="11"/>
  <c r="B50" i="2"/>
  <c r="B50" i="3"/>
  <c r="B50" i="9"/>
  <c r="B50" i="40"/>
  <c r="B50" i="39"/>
  <c r="B50" i="38"/>
  <c r="B50" i="36"/>
  <c r="B50" i="21"/>
  <c r="B50" i="35"/>
  <c r="B51" i="33"/>
  <c r="B51" i="32"/>
  <c r="B51" i="31"/>
  <c r="B51" i="29"/>
  <c r="B51" i="30"/>
  <c r="B51" i="28"/>
  <c r="B51" i="12"/>
  <c r="B51" i="27"/>
  <c r="B51" i="11"/>
  <c r="B51" i="2"/>
  <c r="B51" i="3"/>
  <c r="B51" i="9"/>
  <c r="B51" i="40"/>
  <c r="B51" i="39"/>
  <c r="B51" i="38"/>
  <c r="B51" i="36"/>
  <c r="B51" i="21"/>
  <c r="B51" i="35"/>
  <c r="B52" i="33"/>
  <c r="B52" i="32"/>
  <c r="B52" i="31"/>
  <c r="B52" i="29"/>
  <c r="B52" i="30"/>
  <c r="B52" i="28"/>
  <c r="B52" i="12"/>
  <c r="B52" i="27"/>
  <c r="B52" i="11"/>
  <c r="B52" i="2"/>
  <c r="B52" i="3"/>
  <c r="B52" i="9"/>
  <c r="B52" i="40"/>
  <c r="B52" i="39"/>
  <c r="B52" i="38"/>
  <c r="B52" i="36"/>
  <c r="B52" i="21"/>
  <c r="B52" i="35"/>
  <c r="B53" i="33"/>
  <c r="B53" i="32"/>
  <c r="B53" i="31"/>
  <c r="B53" i="29"/>
  <c r="B53" i="30"/>
  <c r="B53" i="28"/>
  <c r="B53" i="12"/>
  <c r="B53" i="27"/>
  <c r="B53" i="11"/>
  <c r="B53" i="2"/>
  <c r="B53" i="3"/>
  <c r="B53" i="9"/>
  <c r="B53" i="40"/>
  <c r="B53" i="39"/>
  <c r="B53" i="38"/>
  <c r="B53" i="36"/>
  <c r="B53" i="21"/>
  <c r="B53" i="35"/>
  <c r="B54" i="33"/>
  <c r="B54" i="32"/>
  <c r="B54" i="31"/>
  <c r="B54" i="29"/>
  <c r="B54" i="30"/>
  <c r="B54" i="28"/>
  <c r="B54" i="12"/>
  <c r="B54" i="27"/>
  <c r="B54" i="11"/>
  <c r="B54" i="2"/>
  <c r="B54" i="3"/>
  <c r="B54" i="9"/>
  <c r="B54" i="40"/>
  <c r="B54" i="39"/>
  <c r="B54" i="38"/>
  <c r="B54" i="36"/>
  <c r="B54" i="21"/>
  <c r="B54" i="35"/>
  <c r="B55" i="33"/>
  <c r="B55" i="32"/>
  <c r="B55" i="31"/>
  <c r="B55" i="29"/>
  <c r="B55" i="30"/>
  <c r="B55" i="28"/>
  <c r="B55" i="12"/>
  <c r="B55" i="27"/>
  <c r="B55" i="11"/>
  <c r="B55" i="2"/>
  <c r="B55" i="3"/>
  <c r="B55" i="9"/>
  <c r="B55" i="40"/>
  <c r="B55" i="39"/>
  <c r="B55" i="38"/>
  <c r="B55" i="36"/>
  <c r="B55" i="21"/>
  <c r="B55" i="35"/>
  <c r="B56" i="33"/>
  <c r="B56" i="32"/>
  <c r="B56" i="31"/>
  <c r="B56" i="29"/>
  <c r="B56" i="30"/>
  <c r="B56" i="28"/>
  <c r="B56" i="12"/>
  <c r="B56" i="27"/>
  <c r="B56" i="11"/>
  <c r="B56" i="2"/>
  <c r="B56" i="3"/>
  <c r="B56" i="9"/>
  <c r="B56" i="40"/>
  <c r="B56" i="39"/>
  <c r="B56" i="38"/>
  <c r="B56" i="36"/>
  <c r="B56" i="21"/>
  <c r="B56" i="35"/>
  <c r="B57" i="33"/>
  <c r="B57" i="32"/>
  <c r="B57" i="31"/>
  <c r="B57" i="29"/>
  <c r="B57" i="30"/>
  <c r="B57" i="28"/>
  <c r="B57" i="12"/>
  <c r="B57" i="27"/>
  <c r="B57" i="11"/>
  <c r="B57" i="2"/>
  <c r="B57" i="3"/>
  <c r="B57" i="9"/>
  <c r="B57" i="40"/>
  <c r="B57" i="39"/>
  <c r="B57" i="38"/>
  <c r="B57" i="36"/>
  <c r="B57" i="21"/>
  <c r="B57" i="35"/>
  <c r="B58" i="33"/>
  <c r="B58" i="32"/>
  <c r="B58" i="31"/>
  <c r="B58" i="29"/>
  <c r="B58" i="30"/>
  <c r="B58" i="28"/>
  <c r="B58" i="12"/>
  <c r="B58" i="27"/>
  <c r="B58" i="11"/>
  <c r="B58" i="2"/>
  <c r="B58" i="3"/>
  <c r="B58" i="9"/>
  <c r="B58" i="40"/>
  <c r="B58" i="39"/>
  <c r="B58" i="38"/>
  <c r="B58" i="36"/>
  <c r="B58" i="21"/>
  <c r="B58" i="35"/>
  <c r="B59" i="33"/>
  <c r="B59" i="32"/>
  <c r="B59" i="31"/>
  <c r="B59" i="29"/>
  <c r="B59" i="30"/>
  <c r="B59" i="28"/>
  <c r="B59" i="12"/>
  <c r="B59" i="27"/>
  <c r="B59" i="11"/>
  <c r="B59" i="2"/>
  <c r="B59" i="3"/>
  <c r="B59" i="9"/>
  <c r="B59" i="40"/>
  <c r="B59" i="39"/>
  <c r="B59" i="38"/>
  <c r="B59" i="36"/>
  <c r="B59" i="21"/>
  <c r="B59" i="35"/>
  <c r="B60" i="33"/>
  <c r="B60" i="32"/>
  <c r="B60" i="31"/>
  <c r="B60" i="29"/>
  <c r="B60" i="30"/>
  <c r="B60" i="28"/>
  <c r="B60" i="12"/>
  <c r="B60" i="27"/>
  <c r="B60" i="11"/>
  <c r="B60" i="2"/>
  <c r="B60" i="3"/>
  <c r="B60" i="9"/>
  <c r="B60" i="40"/>
  <c r="B60" i="39"/>
  <c r="B60" i="38"/>
  <c r="B60" i="36"/>
  <c r="B60" i="21"/>
  <c r="B60" i="35"/>
  <c r="B61" i="33"/>
  <c r="B61" i="32"/>
  <c r="B61" i="31"/>
  <c r="B61" i="29"/>
  <c r="B61" i="30"/>
  <c r="B61" i="28"/>
  <c r="B61" i="12"/>
  <c r="B61" i="27"/>
  <c r="B61" i="11"/>
  <c r="B61" i="2"/>
  <c r="B61" i="3"/>
  <c r="B61" i="9"/>
  <c r="B61" i="40"/>
  <c r="B61" i="39"/>
  <c r="B61" i="38"/>
  <c r="B61" i="36"/>
  <c r="B61" i="21"/>
  <c r="B61" i="35"/>
  <c r="B62" i="33"/>
  <c r="B62" i="32"/>
  <c r="B62" i="31"/>
  <c r="B62" i="29"/>
  <c r="B62" i="30"/>
  <c r="B62" i="28"/>
  <c r="B62" i="12"/>
  <c r="B62" i="27"/>
  <c r="B62" i="11"/>
  <c r="B62" i="2"/>
  <c r="B62" i="3"/>
  <c r="B62" i="9"/>
  <c r="B62" i="40"/>
  <c r="B62" i="39"/>
  <c r="B62" i="38"/>
  <c r="B62" i="36"/>
  <c r="B62" i="21"/>
  <c r="B62" i="35"/>
  <c r="B63" i="33"/>
  <c r="B63" i="32"/>
  <c r="B63" i="31"/>
  <c r="B63" i="29"/>
  <c r="B63" i="30"/>
  <c r="B63" i="28"/>
  <c r="B63" i="12"/>
  <c r="B63" i="27"/>
  <c r="B63" i="11"/>
  <c r="B63" i="2"/>
  <c r="B63" i="3"/>
  <c r="B63" i="9"/>
  <c r="B63" i="40"/>
  <c r="B63" i="39"/>
  <c r="B63" i="38"/>
  <c r="B63" i="36"/>
  <c r="B63" i="21"/>
  <c r="B63" i="35"/>
  <c r="B64" i="33"/>
  <c r="B64" i="32"/>
  <c r="B64" i="31"/>
  <c r="B64" i="29"/>
  <c r="B64" i="30"/>
  <c r="B64" i="28"/>
  <c r="B64" i="12"/>
  <c r="B64" i="27"/>
  <c r="B64" i="11"/>
  <c r="B64" i="2"/>
  <c r="B64" i="3"/>
  <c r="B64" i="9"/>
  <c r="B64" i="40"/>
  <c r="B64" i="39"/>
  <c r="B64" i="38"/>
  <c r="B64" i="36"/>
  <c r="B64" i="21"/>
  <c r="B64" i="35"/>
  <c r="B65" i="33"/>
  <c r="B65" i="32"/>
  <c r="B65" i="31"/>
  <c r="B65" i="29"/>
  <c r="B65" i="30"/>
  <c r="B65" i="28"/>
  <c r="B65" i="12"/>
  <c r="B65" i="27"/>
  <c r="B65" i="11"/>
  <c r="B65" i="2"/>
  <c r="B65" i="3"/>
  <c r="B65" i="9"/>
  <c r="B65" i="40"/>
  <c r="B65" i="39"/>
  <c r="B65" i="36"/>
  <c r="B65" i="38"/>
  <c r="B65" i="21"/>
  <c r="B65" i="35"/>
  <c r="B66" i="33"/>
  <c r="B66" i="32"/>
  <c r="B66" i="31"/>
  <c r="B66" i="29"/>
  <c r="B66" i="30"/>
  <c r="B66" i="28"/>
  <c r="B66" i="12"/>
  <c r="B66" i="27"/>
  <c r="B66" i="11"/>
  <c r="B66" i="2"/>
  <c r="B66" i="3"/>
  <c r="B66" i="9"/>
  <c r="B66" i="40"/>
  <c r="B66" i="39"/>
  <c r="B66" i="38"/>
  <c r="B66" i="36"/>
  <c r="B66" i="21"/>
  <c r="B66" i="35"/>
  <c r="B67" i="33"/>
  <c r="B67" i="32"/>
  <c r="B67" i="31"/>
  <c r="B67" i="29"/>
  <c r="B67" i="30"/>
  <c r="B67" i="28"/>
  <c r="B67" i="12"/>
  <c r="B67" i="27"/>
  <c r="B67" i="11"/>
  <c r="B67" i="2"/>
  <c r="B67" i="3"/>
  <c r="B67" i="9"/>
  <c r="B67" i="40"/>
  <c r="B67" i="39"/>
  <c r="B67" i="36"/>
  <c r="B67" i="38"/>
  <c r="B67" i="21"/>
  <c r="B67" i="35"/>
  <c r="B68" i="33"/>
  <c r="B68" i="32"/>
  <c r="B68" i="31"/>
  <c r="B68" i="29"/>
  <c r="B68" i="30"/>
  <c r="B68" i="28"/>
  <c r="B68" i="12"/>
  <c r="B68" i="27"/>
  <c r="B68" i="11"/>
  <c r="B68" i="2"/>
  <c r="B68" i="3"/>
  <c r="B68" i="9"/>
  <c r="B68" i="40"/>
  <c r="B68" i="39"/>
  <c r="B68" i="36"/>
  <c r="B68" i="38"/>
  <c r="B68" i="21"/>
  <c r="B68" i="35"/>
  <c r="B69" i="33"/>
  <c r="B69" i="32"/>
  <c r="B69" i="31"/>
  <c r="B69" i="29"/>
  <c r="B69" i="30"/>
  <c r="B69" i="28"/>
  <c r="B69" i="12"/>
  <c r="B69" i="27"/>
  <c r="B69" i="11"/>
  <c r="B69" i="2"/>
  <c r="B69" i="3"/>
  <c r="B69" i="9"/>
  <c r="B69" i="40"/>
  <c r="B69" i="39"/>
  <c r="B69" i="38"/>
  <c r="B69" i="36"/>
  <c r="B69" i="21"/>
  <c r="B69" i="35"/>
  <c r="B70" i="33"/>
  <c r="B70" i="32"/>
  <c r="B70" i="31"/>
  <c r="B70" i="29"/>
  <c r="B70" i="30"/>
  <c r="B70" i="28"/>
  <c r="B70" i="12"/>
  <c r="B70" i="27"/>
  <c r="B70" i="11"/>
  <c r="B70" i="2"/>
  <c r="B70" i="3"/>
  <c r="B70" i="9"/>
  <c r="B70" i="40"/>
  <c r="B70" i="39"/>
  <c r="B70" i="36"/>
  <c r="B70" i="38"/>
  <c r="B70" i="21"/>
  <c r="B70" i="35"/>
  <c r="B71" i="33"/>
  <c r="B71" i="32"/>
  <c r="B71" i="31"/>
  <c r="B71" i="29"/>
  <c r="B71" i="30"/>
  <c r="B71" i="28"/>
  <c r="B71" i="12"/>
  <c r="B71" i="27"/>
  <c r="B71" i="11"/>
  <c r="B71" i="2"/>
  <c r="B71" i="3"/>
  <c r="B71" i="9"/>
  <c r="B71" i="40"/>
  <c r="B71" i="39"/>
  <c r="B71" i="36"/>
  <c r="B71" i="38"/>
  <c r="B71" i="21"/>
  <c r="B71" i="35"/>
  <c r="B72" i="33"/>
  <c r="B72" i="32"/>
  <c r="B72" i="31"/>
  <c r="B72" i="29"/>
  <c r="B72" i="30"/>
  <c r="B72" i="28"/>
  <c r="B72" i="12"/>
  <c r="B72" i="27"/>
  <c r="B72" i="11"/>
  <c r="B72" i="2"/>
  <c r="B72" i="3"/>
  <c r="B72" i="9"/>
  <c r="B72" i="40"/>
  <c r="B72" i="39"/>
  <c r="B72" i="36"/>
  <c r="B72" i="38"/>
  <c r="B72" i="21"/>
  <c r="B72" i="35"/>
  <c r="B73" i="33"/>
  <c r="B73" i="32"/>
  <c r="B73" i="31"/>
  <c r="B73" i="29"/>
  <c r="B73" i="30"/>
  <c r="B73" i="28"/>
  <c r="B73" i="12"/>
  <c r="B73" i="27"/>
  <c r="B73" i="11"/>
  <c r="B73" i="2"/>
  <c r="B73" i="3"/>
  <c r="B73" i="9"/>
  <c r="B73" i="40"/>
  <c r="B73" i="39"/>
  <c r="B73" i="38"/>
  <c r="B73" i="36"/>
  <c r="B73" i="21"/>
  <c r="B73" i="35"/>
  <c r="B74" i="33"/>
  <c r="B74" i="32"/>
  <c r="B74" i="31"/>
  <c r="B74" i="29"/>
  <c r="B74" i="30"/>
  <c r="B74" i="28"/>
  <c r="B74" i="12"/>
  <c r="B74" i="27"/>
  <c r="B74" i="11"/>
  <c r="B74" i="2"/>
  <c r="B74" i="3"/>
  <c r="B74" i="9"/>
  <c r="B74" i="40"/>
  <c r="B74" i="39"/>
  <c r="B74" i="36"/>
  <c r="B74" i="38"/>
  <c r="B74" i="21"/>
  <c r="B74" i="35"/>
  <c r="B75" i="33"/>
  <c r="B75" i="32"/>
  <c r="B75" i="31"/>
  <c r="B75" i="29"/>
  <c r="B75" i="30"/>
  <c r="B75" i="28"/>
  <c r="B75" i="12"/>
  <c r="B75" i="27"/>
  <c r="B75" i="11"/>
  <c r="B75" i="2"/>
  <c r="B75" i="3"/>
  <c r="B75" i="9"/>
  <c r="B75" i="40"/>
  <c r="B75" i="39"/>
  <c r="B75" i="36"/>
  <c r="B75" i="38"/>
  <c r="B75" i="21"/>
  <c r="B75" i="35"/>
  <c r="B76" i="33"/>
  <c r="B76" i="32"/>
  <c r="B76" i="31"/>
  <c r="B76" i="29"/>
  <c r="B76" i="30"/>
  <c r="B76" i="28"/>
  <c r="B76" i="12"/>
  <c r="B76" i="27"/>
  <c r="B76" i="11"/>
  <c r="B76" i="2"/>
  <c r="B76" i="3"/>
  <c r="B76" i="9"/>
  <c r="B76" i="40"/>
  <c r="B76" i="39"/>
  <c r="B76" i="38"/>
  <c r="B76" i="36"/>
  <c r="B76" i="21"/>
  <c r="B76" i="35"/>
  <c r="B77" i="33"/>
  <c r="B77" i="32"/>
  <c r="B77" i="31"/>
  <c r="B77" i="29"/>
  <c r="B77" i="30"/>
  <c r="B77" i="28"/>
  <c r="B77" i="12"/>
  <c r="B77" i="27"/>
  <c r="B77" i="11"/>
  <c r="B77" i="2"/>
  <c r="B77" i="3"/>
  <c r="B77" i="9"/>
  <c r="B77" i="40"/>
  <c r="B77" i="39"/>
  <c r="B77" i="36"/>
  <c r="B77" i="38"/>
  <c r="B77" i="21"/>
  <c r="B77" i="35"/>
  <c r="B78" i="33"/>
  <c r="B78" i="32"/>
  <c r="B78" i="31"/>
  <c r="B78" i="29"/>
  <c r="B78" i="30"/>
  <c r="B78" i="28"/>
  <c r="B78" i="12"/>
  <c r="B78" i="27"/>
  <c r="B78" i="11"/>
  <c r="B78" i="2"/>
  <c r="B78" i="3"/>
  <c r="B78" i="9"/>
  <c r="B78" i="40"/>
  <c r="B78" i="39"/>
  <c r="B78" i="38"/>
  <c r="B78" i="36"/>
  <c r="B78" i="21"/>
  <c r="B78" i="35"/>
  <c r="B79" i="33"/>
  <c r="B79" i="32"/>
  <c r="B79" i="31"/>
  <c r="B79" i="29"/>
  <c r="B79" i="30"/>
  <c r="B79" i="28"/>
  <c r="B79" i="12"/>
  <c r="B79" i="27"/>
  <c r="B79" i="11"/>
  <c r="B79" i="2"/>
  <c r="B79" i="3"/>
  <c r="B79" i="9"/>
  <c r="B79" i="40"/>
  <c r="B79" i="39"/>
  <c r="B79" i="36"/>
  <c r="B79" i="38"/>
  <c r="B79" i="21"/>
  <c r="B79" i="35"/>
  <c r="B80" i="33"/>
  <c r="B80" i="32"/>
  <c r="B80" i="31"/>
  <c r="B80" i="29"/>
  <c r="B80" i="30"/>
  <c r="B80" i="28"/>
  <c r="B80" i="12"/>
  <c r="B80" i="27"/>
  <c r="B80" i="11"/>
  <c r="B80" i="2"/>
  <c r="B80" i="3"/>
  <c r="B80" i="9"/>
  <c r="B80" i="40"/>
  <c r="B80" i="39"/>
  <c r="B80" i="38"/>
  <c r="B80" i="36"/>
  <c r="B80" i="21"/>
  <c r="B80" i="35"/>
  <c r="B81" i="33"/>
  <c r="B81" i="32"/>
  <c r="B81" i="31"/>
  <c r="B81" i="29"/>
  <c r="B81" i="30"/>
  <c r="B81" i="28"/>
  <c r="B81" i="12"/>
  <c r="B81" i="27"/>
  <c r="B81" i="11"/>
  <c r="B81" i="2"/>
  <c r="B81" i="3"/>
  <c r="B81" i="9"/>
  <c r="B81" i="40"/>
  <c r="B81" i="39"/>
  <c r="B81" i="38"/>
  <c r="B81" i="36"/>
  <c r="B81" i="21"/>
  <c r="B81" i="35"/>
  <c r="B82" i="33"/>
  <c r="B82" i="32"/>
  <c r="B82" i="31"/>
  <c r="B82" i="29"/>
  <c r="B82" i="30"/>
  <c r="B82" i="28"/>
  <c r="B82" i="12"/>
  <c r="B82" i="27"/>
  <c r="B82" i="11"/>
  <c r="B82" i="2"/>
  <c r="B82" i="3"/>
  <c r="B82" i="9"/>
  <c r="B82" i="40"/>
  <c r="B82" i="39"/>
  <c r="B82" i="38"/>
  <c r="B82" i="36"/>
  <c r="B82" i="21"/>
  <c r="B82" i="35"/>
  <c r="B83" i="33"/>
  <c r="B83" i="32"/>
  <c r="B83" i="31"/>
  <c r="B83" i="29"/>
  <c r="B83" i="30"/>
  <c r="B83" i="28"/>
  <c r="B83" i="12"/>
  <c r="B83" i="27"/>
  <c r="B83" i="11"/>
  <c r="B83" i="2"/>
  <c r="B83" i="3"/>
  <c r="B83" i="9"/>
  <c r="B83" i="40"/>
  <c r="B83" i="39"/>
  <c r="B83" i="38"/>
  <c r="B83" i="36"/>
  <c r="B83" i="21"/>
  <c r="B83" i="35"/>
  <c r="B84" i="33"/>
  <c r="B84" i="32"/>
  <c r="B84" i="31"/>
  <c r="B84" i="29"/>
  <c r="B84" i="30"/>
  <c r="B84" i="28"/>
  <c r="B84" i="12"/>
  <c r="B84" i="27"/>
  <c r="B84" i="11"/>
  <c r="B84" i="2"/>
  <c r="B84" i="3"/>
  <c r="B84" i="9"/>
  <c r="B84" i="40"/>
  <c r="B84" i="39"/>
  <c r="B84" i="36"/>
  <c r="B84" i="38"/>
  <c r="B84" i="21"/>
  <c r="B84" i="35"/>
  <c r="B85" i="33"/>
  <c r="B85" i="32"/>
  <c r="B85" i="31"/>
  <c r="B85" i="29"/>
  <c r="B85" i="30"/>
  <c r="B85" i="28"/>
  <c r="B85" i="12"/>
  <c r="B85" i="27"/>
  <c r="B85" i="11"/>
  <c r="B85" i="2"/>
  <c r="B85" i="3"/>
  <c r="B85" i="9"/>
  <c r="B85" i="40"/>
  <c r="B85" i="39"/>
  <c r="B85" i="38"/>
  <c r="B85" i="36"/>
  <c r="B85" i="21"/>
  <c r="B85" i="35"/>
  <c r="B86" i="33"/>
  <c r="B86" i="32"/>
  <c r="B86" i="31"/>
  <c r="B86" i="29"/>
  <c r="B86" i="30"/>
  <c r="B86" i="28"/>
  <c r="B86" i="12"/>
  <c r="B86" i="27"/>
  <c r="B86" i="11"/>
  <c r="B86" i="2"/>
  <c r="B86" i="3"/>
  <c r="B86" i="9"/>
  <c r="B86" i="40"/>
  <c r="B86" i="39"/>
  <c r="B86" i="38"/>
  <c r="B86" i="36"/>
  <c r="B86" i="21"/>
  <c r="B86" i="35"/>
  <c r="B87" i="33"/>
  <c r="B87" i="32"/>
  <c r="B87" i="31"/>
  <c r="B87" i="29"/>
  <c r="B87" i="30"/>
  <c r="B87" i="28"/>
  <c r="B87" i="12"/>
  <c r="B87" i="27"/>
  <c r="B87" i="11"/>
  <c r="B87" i="2"/>
  <c r="B87" i="3"/>
  <c r="B87" i="9"/>
  <c r="B87" i="21"/>
  <c r="B87" i="35"/>
  <c r="B88" i="33"/>
  <c r="B88" i="32"/>
  <c r="B88" i="31"/>
  <c r="B88" i="29"/>
  <c r="B88" i="30"/>
  <c r="B88" i="28"/>
  <c r="B88" i="12"/>
  <c r="B88" i="27"/>
  <c r="B88" i="11"/>
  <c r="B88" i="2"/>
  <c r="B88" i="3"/>
  <c r="B88" i="9"/>
  <c r="B88" i="21"/>
  <c r="B88" i="35"/>
  <c r="B89" i="33"/>
  <c r="B89" i="32"/>
  <c r="B89" i="31"/>
  <c r="B89" i="29"/>
  <c r="B89" i="30"/>
  <c r="B89" i="28"/>
  <c r="B89" i="12"/>
  <c r="B89" i="27"/>
  <c r="B89" i="11"/>
  <c r="B89" i="2"/>
  <c r="B89" i="3"/>
  <c r="B89" i="9"/>
  <c r="B89" i="21"/>
  <c r="B89" i="35"/>
  <c r="B90" i="33"/>
  <c r="B90" i="32"/>
  <c r="B90" i="31"/>
  <c r="B90" i="29"/>
  <c r="B90" i="30"/>
  <c r="B90" i="28"/>
  <c r="B90" i="12"/>
  <c r="B90" i="27"/>
  <c r="B90" i="11"/>
  <c r="B90" i="2"/>
  <c r="B90" i="3"/>
  <c r="B90" i="9"/>
  <c r="B90" i="21"/>
  <c r="B90" i="35"/>
  <c r="B91" i="33"/>
  <c r="B91" i="32"/>
  <c r="B91" i="31"/>
  <c r="B91" i="29"/>
  <c r="B91" i="30"/>
  <c r="B91" i="28"/>
  <c r="B91" i="12"/>
  <c r="B91" i="27"/>
  <c r="B91" i="11"/>
  <c r="B91" i="2"/>
  <c r="B91" i="3"/>
  <c r="B91" i="9"/>
  <c r="B91" i="21"/>
  <c r="B91" i="35"/>
  <c r="B92" i="33"/>
  <c r="B92" i="32"/>
  <c r="B92" i="31"/>
  <c r="B92" i="29"/>
  <c r="B92" i="30"/>
  <c r="B92" i="28"/>
  <c r="B92" i="12"/>
  <c r="B92" i="27"/>
  <c r="B92" i="11"/>
  <c r="B92" i="2"/>
  <c r="B92" i="3"/>
  <c r="B92" i="9"/>
  <c r="B92" i="21"/>
  <c r="B92" i="35"/>
  <c r="B93" i="33"/>
  <c r="B93" i="32"/>
  <c r="B93" i="31"/>
  <c r="B93" i="29"/>
  <c r="B93" i="30"/>
  <c r="B93" i="28"/>
  <c r="B93" i="12"/>
  <c r="B93" i="27"/>
  <c r="B93" i="11"/>
  <c r="B93" i="2"/>
  <c r="B93" i="3"/>
  <c r="B93" i="9"/>
  <c r="B93" i="21"/>
  <c r="B93" i="35"/>
  <c r="B94" i="33"/>
  <c r="B94" i="32"/>
  <c r="B94" i="31"/>
  <c r="B94" i="29"/>
  <c r="B94" i="30"/>
  <c r="B94" i="28"/>
  <c r="B94" i="12"/>
  <c r="B94" i="27"/>
  <c r="B94" i="11"/>
  <c r="B94" i="2"/>
  <c r="B94" i="3"/>
  <c r="B94" i="9"/>
  <c r="B94" i="21"/>
  <c r="B94" i="35"/>
  <c r="B95" i="33"/>
  <c r="B95" i="32"/>
  <c r="B95" i="31"/>
  <c r="B95" i="29"/>
  <c r="B95" i="30"/>
  <c r="B95" i="28"/>
  <c r="B95" i="12"/>
  <c r="B95" i="27"/>
  <c r="B95" i="11"/>
  <c r="B95" i="2"/>
  <c r="B95" i="3"/>
  <c r="B96" i="33"/>
  <c r="B96" i="32"/>
  <c r="B96" i="31"/>
  <c r="B96" i="29"/>
  <c r="B96" i="30"/>
  <c r="B96" i="28"/>
  <c r="B96" i="12"/>
  <c r="B96" i="27"/>
  <c r="B96" i="11"/>
  <c r="B96" i="2"/>
  <c r="B96" i="3"/>
  <c r="B97" i="33"/>
  <c r="B97" i="32"/>
  <c r="B97" i="31"/>
  <c r="B97" i="29"/>
  <c r="B97" i="30"/>
  <c r="B97" i="28"/>
  <c r="B97" i="12"/>
  <c r="B97" i="27"/>
  <c r="B97" i="11"/>
  <c r="B97" i="2"/>
  <c r="B97" i="3"/>
  <c r="B98" i="33"/>
  <c r="B98" i="32"/>
  <c r="B98" i="31"/>
  <c r="B98" i="29"/>
  <c r="B98" i="30"/>
  <c r="B98" i="28"/>
  <c r="B98" i="12"/>
  <c r="B98" i="27"/>
  <c r="B98" i="11"/>
  <c r="B98" i="2"/>
  <c r="B98" i="3"/>
  <c r="B99" i="33"/>
  <c r="B99" i="32"/>
  <c r="B99" i="31"/>
  <c r="B99" i="29"/>
  <c r="B99" i="30"/>
  <c r="B99" i="28"/>
  <c r="B99" i="12"/>
  <c r="B99" i="27"/>
  <c r="B99" i="11"/>
  <c r="B99" i="2"/>
  <c r="B99" i="3"/>
  <c r="D4" i="43"/>
  <c r="B4" i="42" s="1"/>
  <c r="F4" i="43"/>
  <c r="B6" i="42" s="1"/>
  <c r="H4" i="43"/>
  <c r="B8" i="42" s="1"/>
  <c r="J4" i="43"/>
  <c r="B10" i="42" s="1"/>
  <c r="L4" i="43"/>
  <c r="B12" i="42" s="1"/>
  <c r="N4" i="43"/>
  <c r="B14" i="42" s="1"/>
  <c r="D5" i="43"/>
  <c r="B16" i="42" s="1"/>
  <c r="F5" i="43"/>
  <c r="B18" i="42" s="1"/>
  <c r="H5" i="43"/>
  <c r="B20" i="42" s="1"/>
  <c r="J5" i="43"/>
  <c r="B22" i="42" s="1"/>
  <c r="L5" i="43"/>
  <c r="B24" i="42" s="1"/>
  <c r="N5" i="43"/>
  <c r="B26" i="42" s="1"/>
  <c r="D6" i="43"/>
  <c r="B28" i="42" s="1"/>
  <c r="F6" i="43"/>
  <c r="B30" i="42" s="1"/>
  <c r="H6" i="43"/>
  <c r="B32" i="42" s="1"/>
  <c r="J6" i="43"/>
  <c r="B34" i="42" s="1"/>
  <c r="L6" i="43"/>
  <c r="B36" i="42" s="1"/>
  <c r="N6" i="43"/>
  <c r="B38" i="42" s="1"/>
  <c r="D7" i="43"/>
  <c r="B40" i="42" s="1"/>
  <c r="F7" i="43"/>
  <c r="B42" i="42" s="1"/>
  <c r="H7" i="43"/>
  <c r="B44" i="42" s="1"/>
  <c r="J7" i="43"/>
  <c r="B46" i="42" s="1"/>
  <c r="L7" i="43"/>
  <c r="B48" i="42" s="1"/>
  <c r="N7" i="43"/>
  <c r="B50" i="42" s="1"/>
  <c r="D8" i="43"/>
  <c r="B52" i="42" s="1"/>
  <c r="F8" i="43"/>
  <c r="B54" i="42" s="1"/>
  <c r="H8" i="43"/>
  <c r="B56" i="42" s="1"/>
  <c r="J8" i="43"/>
  <c r="B58" i="42" s="1"/>
  <c r="L8" i="43"/>
  <c r="B60" i="42" s="1"/>
  <c r="N8" i="43"/>
  <c r="B62" i="42" s="1"/>
  <c r="D9" i="43"/>
  <c r="B64" i="42" s="1"/>
  <c r="F9" i="43"/>
  <c r="B66" i="42" s="1"/>
  <c r="H9" i="43"/>
  <c r="B68" i="42" s="1"/>
  <c r="J9" i="43"/>
  <c r="B70" i="42" s="1"/>
  <c r="L9" i="43"/>
  <c r="B72" i="42" s="1"/>
  <c r="N9" i="43"/>
  <c r="B74" i="42" s="1"/>
  <c r="D10" i="43"/>
  <c r="B76" i="42" s="1"/>
  <c r="F10" i="43"/>
  <c r="B78" i="42" s="1"/>
  <c r="H10" i="43"/>
  <c r="B80" i="42" s="1"/>
  <c r="J10" i="43"/>
  <c r="B82" i="42" s="1"/>
  <c r="L10" i="43"/>
  <c r="B84" i="42" s="1"/>
  <c r="N10" i="43"/>
  <c r="B86" i="42" s="1"/>
  <c r="B5" i="3"/>
  <c r="C4" i="43"/>
  <c r="B3" i="42" s="1"/>
  <c r="E4" i="43"/>
  <c r="B5" i="42" s="1"/>
  <c r="G4" i="43"/>
  <c r="B7" i="42" s="1"/>
  <c r="I4" i="43"/>
  <c r="B9" i="42" s="1"/>
  <c r="K4" i="43"/>
  <c r="B11" i="42" s="1"/>
  <c r="M4" i="43"/>
  <c r="B13" i="42" s="1"/>
  <c r="E5" i="43"/>
  <c r="B17" i="42" s="1"/>
  <c r="G5" i="43"/>
  <c r="B19" i="42" s="1"/>
  <c r="I5" i="43"/>
  <c r="B21" i="42" s="1"/>
  <c r="K5" i="43"/>
  <c r="B23" i="42" s="1"/>
  <c r="M5" i="43"/>
  <c r="B25" i="42" s="1"/>
  <c r="C6" i="43"/>
  <c r="B27" i="42" s="1"/>
  <c r="E6" i="43"/>
  <c r="B29" i="42" s="1"/>
  <c r="G6" i="43"/>
  <c r="B31" i="42" s="1"/>
  <c r="I6" i="43"/>
  <c r="B33" i="42" s="1"/>
  <c r="K6" i="43"/>
  <c r="B35" i="42" s="1"/>
  <c r="M6" i="43"/>
  <c r="B37" i="42" s="1"/>
  <c r="C7" i="43"/>
  <c r="B39" i="42" s="1"/>
  <c r="E7" i="43"/>
  <c r="B41" i="42" s="1"/>
  <c r="G7" i="43"/>
  <c r="B43" i="42" s="1"/>
  <c r="I7" i="43"/>
  <c r="B45" i="42" s="1"/>
  <c r="K7" i="43"/>
  <c r="B47" i="42" s="1"/>
  <c r="M7" i="43"/>
  <c r="B49" i="42" s="1"/>
  <c r="C8" i="43"/>
  <c r="B51" i="42" s="1"/>
  <c r="E8" i="43"/>
  <c r="B53" i="42" s="1"/>
  <c r="G8" i="43"/>
  <c r="B55" i="42" s="1"/>
  <c r="I8" i="43"/>
  <c r="B57" i="42" s="1"/>
  <c r="K8" i="43"/>
  <c r="B59" i="42" s="1"/>
  <c r="M8" i="43"/>
  <c r="B61" i="42" s="1"/>
  <c r="C9" i="43"/>
  <c r="B63" i="42" s="1"/>
  <c r="E9" i="43"/>
  <c r="B65" i="42" s="1"/>
  <c r="G9" i="43"/>
  <c r="B67" i="42" s="1"/>
  <c r="I9" i="43"/>
  <c r="B69" i="42" s="1"/>
  <c r="K9" i="43"/>
  <c r="B71" i="42" s="1"/>
  <c r="M9" i="43"/>
  <c r="B73" i="42" s="1"/>
  <c r="C10" i="43"/>
  <c r="B75" i="42" s="1"/>
  <c r="E10" i="43"/>
  <c r="B77" i="42" s="1"/>
  <c r="G10" i="43"/>
  <c r="B79" i="42" s="1"/>
  <c r="I10" i="43"/>
  <c r="B81" i="42" s="1"/>
  <c r="K10" i="43"/>
  <c r="B83" i="42" s="1"/>
  <c r="M10" i="43"/>
  <c r="B85" i="42" s="1"/>
  <c r="B4" i="3"/>
  <c r="B6"/>
  <c r="J9" i="2" l="1"/>
  <c r="J10"/>
  <c r="C9" i="4"/>
  <c r="N10"/>
  <c r="W10"/>
  <c r="AL8"/>
  <c r="AW10"/>
  <c r="BC10"/>
  <c r="J10"/>
  <c r="S8"/>
  <c r="AI10"/>
  <c r="AC10"/>
  <c r="AQ10"/>
  <c r="L7" i="2"/>
  <c r="K7" s="1"/>
  <c r="M6"/>
  <c r="L9"/>
  <c r="N6"/>
  <c r="K6" i="3"/>
  <c r="M5"/>
  <c r="J6"/>
  <c r="N5"/>
  <c r="J7"/>
  <c r="B184" i="9"/>
  <c r="B86" i="17"/>
  <c r="A86" s="1"/>
  <c r="B183" i="9"/>
  <c r="B85" i="17"/>
  <c r="A85" s="1"/>
  <c r="B182" i="9"/>
  <c r="B84" i="17"/>
  <c r="A84" s="1"/>
  <c r="B181" i="9"/>
  <c r="B83" i="17"/>
  <c r="A83" s="1"/>
  <c r="B180" i="9"/>
  <c r="B82" i="17"/>
  <c r="A82" s="1"/>
  <c r="B179" i="9"/>
  <c r="B81" i="17"/>
  <c r="A81" s="1"/>
  <c r="B178" i="9"/>
  <c r="B80" i="17"/>
  <c r="A80" s="1"/>
  <c r="B177" i="9"/>
  <c r="B79" i="17"/>
  <c r="A79" s="1"/>
  <c r="B176" i="9"/>
  <c r="B78" i="17"/>
  <c r="A78" s="1"/>
  <c r="B175" i="9"/>
  <c r="B77" i="17"/>
  <c r="A77" s="1"/>
  <c r="B174" i="9"/>
  <c r="B76" i="17"/>
  <c r="A76" s="1"/>
  <c r="B173" i="9"/>
  <c r="B75" i="17"/>
  <c r="A75" s="1"/>
  <c r="B172" i="9"/>
  <c r="B74" i="17"/>
  <c r="A74" s="1"/>
  <c r="B171" i="9"/>
  <c r="B73" i="17"/>
  <c r="A73" s="1"/>
  <c r="B170" i="9"/>
  <c r="B72" i="17"/>
  <c r="A72" s="1"/>
  <c r="B169" i="9"/>
  <c r="B71" i="17"/>
  <c r="A71" s="1"/>
  <c r="B168" i="9"/>
  <c r="B70" i="17"/>
  <c r="A70" s="1"/>
  <c r="B167" i="9"/>
  <c r="B69" i="17"/>
  <c r="A69" s="1"/>
  <c r="B166" i="9"/>
  <c r="B68" i="17"/>
  <c r="A68" s="1"/>
  <c r="B165" i="9"/>
  <c r="B67" i="17"/>
  <c r="A67" s="1"/>
  <c r="B164" i="9"/>
  <c r="B66" i="17"/>
  <c r="A66" s="1"/>
  <c r="B163" i="9"/>
  <c r="B65" i="17"/>
  <c r="A65" s="1"/>
  <c r="B162" i="9"/>
  <c r="B64" i="17"/>
  <c r="A64" s="1"/>
  <c r="B161" i="9"/>
  <c r="B63" i="17"/>
  <c r="A63" s="1"/>
  <c r="B160" i="9"/>
  <c r="B62" i="17"/>
  <c r="A62" s="1"/>
  <c r="B159" i="9"/>
  <c r="B61" i="17"/>
  <c r="A61" s="1"/>
  <c r="B158" i="9"/>
  <c r="B60" i="17"/>
  <c r="A60" s="1"/>
  <c r="B157" i="9"/>
  <c r="B59" i="17"/>
  <c r="A59" s="1"/>
  <c r="B156" i="9"/>
  <c r="B58" i="17"/>
  <c r="A58" s="1"/>
  <c r="B155" i="9"/>
  <c r="B57" i="17"/>
  <c r="A57" s="1"/>
  <c r="B154" i="9"/>
  <c r="B56" i="17"/>
  <c r="A56" s="1"/>
  <c r="B153" i="9"/>
  <c r="B55" i="17"/>
  <c r="A55" s="1"/>
  <c r="B152" i="9"/>
  <c r="B54" i="17"/>
  <c r="A54" s="1"/>
  <c r="B151" i="9"/>
  <c r="B53" i="17"/>
  <c r="A53" s="1"/>
  <c r="B150" i="9"/>
  <c r="B52" i="17"/>
  <c r="A52" s="1"/>
  <c r="B149" i="9"/>
  <c r="B51" i="17"/>
  <c r="A51" s="1"/>
  <c r="B148" i="9"/>
  <c r="B50" i="17"/>
  <c r="A50" s="1"/>
  <c r="B147" i="9"/>
  <c r="B49" i="17"/>
  <c r="A49" s="1"/>
  <c r="B146" i="9"/>
  <c r="B48" i="17"/>
  <c r="A48" s="1"/>
  <c r="B145" i="9"/>
  <c r="B47" i="17"/>
  <c r="A47" s="1"/>
  <c r="B144" i="9"/>
  <c r="B46" i="17"/>
  <c r="A46" s="1"/>
  <c r="B143" i="9"/>
  <c r="B45" i="17"/>
  <c r="A45" s="1"/>
  <c r="B142" i="9"/>
  <c r="B44" i="17"/>
  <c r="A44" s="1"/>
  <c r="B141" i="9"/>
  <c r="B43" i="17"/>
  <c r="A43" s="1"/>
  <c r="B140" i="9"/>
  <c r="B42" i="17"/>
  <c r="A42" s="1"/>
  <c r="B139" i="9"/>
  <c r="B41" i="17"/>
  <c r="A41" s="1"/>
  <c r="B138" i="9"/>
  <c r="B40" i="17"/>
  <c r="A40" s="1"/>
  <c r="B137" i="9"/>
  <c r="B39" i="17"/>
  <c r="A39" s="1"/>
  <c r="B136" i="9"/>
  <c r="B38" i="17"/>
  <c r="A38" s="1"/>
  <c r="B135" i="9"/>
  <c r="B37" i="17"/>
  <c r="A37" s="1"/>
  <c r="B134" i="9"/>
  <c r="B36" i="17"/>
  <c r="A36" s="1"/>
  <c r="B133" i="9"/>
  <c r="B35" i="17"/>
  <c r="A35" s="1"/>
  <c r="B132" i="9"/>
  <c r="B34" i="17"/>
  <c r="A34" s="1"/>
  <c r="B131" i="9"/>
  <c r="B33" i="17"/>
  <c r="A33" s="1"/>
  <c r="B130" i="9"/>
  <c r="B32" i="17"/>
  <c r="A32" s="1"/>
  <c r="B129" i="9"/>
  <c r="B31" i="17"/>
  <c r="A31" s="1"/>
  <c r="B128" i="9"/>
  <c r="B30" i="17"/>
  <c r="A30" s="1"/>
  <c r="B127" i="9"/>
  <c r="B29" i="17"/>
  <c r="A29" s="1"/>
  <c r="B126" i="9"/>
  <c r="B28" i="17"/>
  <c r="B125" i="9"/>
  <c r="B27" i="17"/>
  <c r="B124" i="9"/>
  <c r="B26" i="17"/>
  <c r="B123" i="9"/>
  <c r="B25" i="17"/>
  <c r="B122" i="9"/>
  <c r="B24" i="17"/>
  <c r="B121" i="9"/>
  <c r="B23" i="17"/>
  <c r="A23" s="1"/>
  <c r="B120" i="9"/>
  <c r="B22" i="17"/>
  <c r="A22" s="1"/>
  <c r="B119" i="9"/>
  <c r="B21" i="17"/>
  <c r="A21" s="1"/>
  <c r="B118" i="9"/>
  <c r="B20" i="17"/>
  <c r="A20" s="1"/>
  <c r="B117" i="9"/>
  <c r="B19" i="17"/>
  <c r="A19" s="1"/>
  <c r="B116" i="9"/>
  <c r="B18" i="17"/>
  <c r="A18" s="1"/>
  <c r="B115" i="9"/>
  <c r="B17" i="17"/>
  <c r="A17" s="1"/>
  <c r="B114" i="9"/>
  <c r="B16" i="17"/>
  <c r="A16" s="1"/>
  <c r="B113" i="9"/>
  <c r="B15" i="17"/>
  <c r="A15" s="1"/>
  <c r="B112" i="9"/>
  <c r="B14" i="17"/>
  <c r="B111" i="9"/>
  <c r="B13" i="17"/>
  <c r="A13" s="1"/>
  <c r="B110" i="9"/>
  <c r="B12" i="17"/>
  <c r="A12" s="1"/>
  <c r="B109" i="9"/>
  <c r="B11" i="17"/>
  <c r="A11" s="1"/>
  <c r="B108" i="9"/>
  <c r="B10" i="17"/>
  <c r="A10" s="1"/>
  <c r="B107" i="9"/>
  <c r="B9" i="17"/>
  <c r="A9" s="1"/>
  <c r="B106" i="9"/>
  <c r="B8" i="17"/>
  <c r="A8" s="1"/>
  <c r="B105" i="9"/>
  <c r="B7" i="17"/>
  <c r="A7" s="1"/>
  <c r="B104" i="9"/>
  <c r="B6" i="17"/>
  <c r="A6" s="1"/>
  <c r="B102" i="9"/>
  <c r="B4" i="17"/>
  <c r="A4" s="1"/>
  <c r="B101" i="9"/>
  <c r="B3" i="17"/>
  <c r="B9" i="18"/>
  <c r="H3" i="4"/>
  <c r="N3"/>
  <c r="T3"/>
  <c r="AB3"/>
  <c r="AH3"/>
  <c r="AN3"/>
  <c r="AV3"/>
  <c r="BB3"/>
  <c r="E4"/>
  <c r="N4"/>
  <c r="T4"/>
  <c r="AB4"/>
  <c r="AG4"/>
  <c r="AL4"/>
  <c r="AQ4"/>
  <c r="AW4"/>
  <c r="C5"/>
  <c r="I5"/>
  <c r="O5"/>
  <c r="W5"/>
  <c r="I3"/>
  <c r="O3"/>
  <c r="W3"/>
  <c r="AC3"/>
  <c r="AI3"/>
  <c r="AQ3"/>
  <c r="AW3"/>
  <c r="BC3"/>
  <c r="H4"/>
  <c r="M4"/>
  <c r="S4"/>
  <c r="Y4"/>
  <c r="AH4"/>
  <c r="AR4"/>
  <c r="AX4"/>
  <c r="BC4"/>
  <c r="H5"/>
  <c r="N5"/>
  <c r="T5"/>
  <c r="AB5"/>
  <c r="AH5"/>
  <c r="AN5"/>
  <c r="AV5"/>
  <c r="BB5"/>
  <c r="E6"/>
  <c r="M6"/>
  <c r="R6"/>
  <c r="X6"/>
  <c r="AD6"/>
  <c r="AL6"/>
  <c r="AR6"/>
  <c r="AX6"/>
  <c r="C7"/>
  <c r="I7"/>
  <c r="O7"/>
  <c r="W7"/>
  <c r="AC7"/>
  <c r="AL7"/>
  <c r="AQ7"/>
  <c r="AV7"/>
  <c r="BA7"/>
  <c r="C8"/>
  <c r="I8"/>
  <c r="R8"/>
  <c r="X8"/>
  <c r="AD8"/>
  <c r="AM8"/>
  <c r="AW8"/>
  <c r="D9"/>
  <c r="J9"/>
  <c r="R9"/>
  <c r="X9"/>
  <c r="AD9"/>
  <c r="AL9"/>
  <c r="AR9"/>
  <c r="AX9"/>
  <c r="C10"/>
  <c r="I10"/>
  <c r="O10"/>
  <c r="T10"/>
  <c r="AB10"/>
  <c r="AH10"/>
  <c r="AN10"/>
  <c r="AV10"/>
  <c r="BB10"/>
  <c r="AC5"/>
  <c r="AI5"/>
  <c r="AQ5"/>
  <c r="AW5"/>
  <c r="BC5"/>
  <c r="H6"/>
  <c r="N6"/>
  <c r="W6"/>
  <c r="AC6"/>
  <c r="AI6"/>
  <c r="AQ6"/>
  <c r="AW6"/>
  <c r="BC6"/>
  <c r="H7"/>
  <c r="N7"/>
  <c r="T7"/>
  <c r="AB7"/>
  <c r="AG7"/>
  <c r="AM7"/>
  <c r="AW7"/>
  <c r="D8"/>
  <c r="J8"/>
  <c r="O8"/>
  <c r="W8"/>
  <c r="AC8"/>
  <c r="AI8"/>
  <c r="AN8"/>
  <c r="AS8"/>
  <c r="AX8"/>
  <c r="BC8"/>
  <c r="E9"/>
  <c r="M9"/>
  <c r="S9"/>
  <c r="Y9"/>
  <c r="AG9"/>
  <c r="AM9"/>
  <c r="AS9"/>
  <c r="BA9"/>
  <c r="D10"/>
  <c r="S10"/>
  <c r="Y10"/>
  <c r="AG10"/>
  <c r="AM10"/>
  <c r="AS10"/>
  <c r="BA10"/>
  <c r="B103" i="9"/>
  <c r="B5" i="17"/>
  <c r="A5" s="1"/>
  <c r="C9" i="18"/>
  <c r="D3" i="4"/>
  <c r="J3"/>
  <c r="R3"/>
  <c r="X3"/>
  <c r="AD3"/>
  <c r="AL3"/>
  <c r="AR3"/>
  <c r="AX3"/>
  <c r="C4"/>
  <c r="I4"/>
  <c r="R4"/>
  <c r="X4"/>
  <c r="AD4"/>
  <c r="AI4"/>
  <c r="AN4"/>
  <c r="AS4"/>
  <c r="BB4"/>
  <c r="E5"/>
  <c r="M5"/>
  <c r="S5"/>
  <c r="E3"/>
  <c r="M3"/>
  <c r="S3"/>
  <c r="Y3"/>
  <c r="AG3"/>
  <c r="AM3"/>
  <c r="AS3"/>
  <c r="BA3"/>
  <c r="D4"/>
  <c r="J4"/>
  <c r="O4"/>
  <c r="W4"/>
  <c r="AC4"/>
  <c r="AM4"/>
  <c r="AV4"/>
  <c r="BA4"/>
  <c r="D5"/>
  <c r="J5"/>
  <c r="R5"/>
  <c r="X5"/>
  <c r="AD5"/>
  <c r="AL5"/>
  <c r="AR5"/>
  <c r="AX5"/>
  <c r="C6"/>
  <c r="I6"/>
  <c r="O6"/>
  <c r="T6"/>
  <c r="AB6"/>
  <c r="AH6"/>
  <c r="AN6"/>
  <c r="AV6"/>
  <c r="BB6"/>
  <c r="E7"/>
  <c r="M7"/>
  <c r="S7"/>
  <c r="Y7"/>
  <c r="AH7"/>
  <c r="AN7"/>
  <c r="AS7"/>
  <c r="AX7"/>
  <c r="BC7"/>
  <c r="E8"/>
  <c r="N8"/>
  <c r="T8"/>
  <c r="AB8"/>
  <c r="AH8"/>
  <c r="AR8"/>
  <c r="BB8"/>
  <c r="H9"/>
  <c r="N9"/>
  <c r="T9"/>
  <c r="AB9"/>
  <c r="AH9"/>
  <c r="AN9"/>
  <c r="AV9"/>
  <c r="BB9"/>
  <c r="E10"/>
  <c r="M10"/>
  <c r="R10"/>
  <c r="X10"/>
  <c r="AD10"/>
  <c r="AL10"/>
  <c r="AR10"/>
  <c r="AT10" s="1"/>
  <c r="AX10"/>
  <c r="Y5"/>
  <c r="AG5"/>
  <c r="AM5"/>
  <c r="AS5"/>
  <c r="BA5"/>
  <c r="D6"/>
  <c r="J6"/>
  <c r="S6"/>
  <c r="Y6"/>
  <c r="AG6"/>
  <c r="AM6"/>
  <c r="AS6"/>
  <c r="BA6"/>
  <c r="D7"/>
  <c r="J7"/>
  <c r="R7"/>
  <c r="X7"/>
  <c r="AD7"/>
  <c r="AI7"/>
  <c r="AR7"/>
  <c r="BB7"/>
  <c r="H8"/>
  <c r="M8"/>
  <c r="Y8"/>
  <c r="AG8"/>
  <c r="AQ8"/>
  <c r="AV8"/>
  <c r="BA8"/>
  <c r="I9"/>
  <c r="O9"/>
  <c r="W9"/>
  <c r="AC9"/>
  <c r="AI9"/>
  <c r="AQ9"/>
  <c r="AW9"/>
  <c r="BC9"/>
  <c r="H10"/>
  <c r="A14" i="17" l="1"/>
  <c r="AJ5" i="4"/>
  <c r="Q10"/>
  <c r="P10" s="1"/>
  <c r="Z9"/>
  <c r="BD6"/>
  <c r="BD5"/>
  <c r="BE10"/>
  <c r="AY6"/>
  <c r="BD4"/>
  <c r="Z4"/>
  <c r="L8"/>
  <c r="K8" s="1"/>
  <c r="AE8"/>
  <c r="AT9"/>
  <c r="AO10"/>
  <c r="AZ10" s="1"/>
  <c r="Z10"/>
  <c r="AE6"/>
  <c r="AJ10"/>
  <c r="L10" i="2"/>
  <c r="M7"/>
  <c r="N7"/>
  <c r="K11"/>
  <c r="K9"/>
  <c r="K10"/>
  <c r="L11"/>
  <c r="J11" i="3"/>
  <c r="F9" i="4"/>
  <c r="J10" i="3"/>
  <c r="J9"/>
  <c r="K7"/>
  <c r="K9" s="1"/>
  <c r="L10" i="4"/>
  <c r="K10"/>
  <c r="U10"/>
  <c r="V10"/>
  <c r="V7"/>
  <c r="U7"/>
  <c r="AU10"/>
  <c r="P7"/>
  <c r="Q7"/>
  <c r="F6"/>
  <c r="G6"/>
  <c r="V5"/>
  <c r="U5"/>
  <c r="D23"/>
  <c r="F23"/>
  <c r="AG11"/>
  <c r="AJ3"/>
  <c r="P5"/>
  <c r="Q5"/>
  <c r="U4"/>
  <c r="V4"/>
  <c r="F4"/>
  <c r="G4"/>
  <c r="D20"/>
  <c r="F20"/>
  <c r="R11"/>
  <c r="U3"/>
  <c r="V3"/>
  <c r="C3"/>
  <c r="D11"/>
  <c r="U8"/>
  <c r="V8"/>
  <c r="F8"/>
  <c r="G8"/>
  <c r="Q4"/>
  <c r="P4"/>
  <c r="D25"/>
  <c r="F25"/>
  <c r="AQ11"/>
  <c r="AT3"/>
  <c r="BE3" s="1"/>
  <c r="D22"/>
  <c r="F22"/>
  <c r="AB11"/>
  <c r="AE3"/>
  <c r="AY9"/>
  <c r="BE9"/>
  <c r="AJ6"/>
  <c r="AE9"/>
  <c r="AS11"/>
  <c r="S11"/>
  <c r="E11"/>
  <c r="AR11"/>
  <c r="AD11"/>
  <c r="BD10"/>
  <c r="AJ9"/>
  <c r="AT6"/>
  <c r="BE6" s="1"/>
  <c r="AT5"/>
  <c r="BE5" s="1"/>
  <c r="AY10"/>
  <c r="AO9"/>
  <c r="Z7"/>
  <c r="AO6"/>
  <c r="Q6"/>
  <c r="P6" s="1"/>
  <c r="AE5"/>
  <c r="BC11"/>
  <c r="AC11"/>
  <c r="O11"/>
  <c r="Z5"/>
  <c r="BB11"/>
  <c r="AN11"/>
  <c r="N11"/>
  <c r="G9"/>
  <c r="Q8"/>
  <c r="P8"/>
  <c r="K9"/>
  <c r="L9"/>
  <c r="F27"/>
  <c r="D27"/>
  <c r="BA11"/>
  <c r="BD3"/>
  <c r="D19"/>
  <c r="F19"/>
  <c r="M11"/>
  <c r="Q3"/>
  <c r="P3"/>
  <c r="D24"/>
  <c r="F24"/>
  <c r="AL11"/>
  <c r="AO3"/>
  <c r="Q9"/>
  <c r="P9"/>
  <c r="L7"/>
  <c r="K7"/>
  <c r="L6"/>
  <c r="K6"/>
  <c r="F10"/>
  <c r="G10"/>
  <c r="U9"/>
  <c r="V9"/>
  <c r="F7"/>
  <c r="G7"/>
  <c r="U6"/>
  <c r="V6"/>
  <c r="L5"/>
  <c r="K5"/>
  <c r="D21"/>
  <c r="F21"/>
  <c r="W11"/>
  <c r="Z3"/>
  <c r="F5"/>
  <c r="G5"/>
  <c r="D26"/>
  <c r="F26"/>
  <c r="AV11"/>
  <c r="AY3"/>
  <c r="D18"/>
  <c r="B18" s="1"/>
  <c r="F18"/>
  <c r="H11"/>
  <c r="K3"/>
  <c r="L3"/>
  <c r="E4" i="20"/>
  <c r="AO5" i="4"/>
  <c r="AM11"/>
  <c r="Y11"/>
  <c r="AX11"/>
  <c r="X11"/>
  <c r="J11"/>
  <c r="BD9"/>
  <c r="Z8"/>
  <c r="AJ7"/>
  <c r="Z6"/>
  <c r="AE10"/>
  <c r="AY5"/>
  <c r="L4"/>
  <c r="K4" s="1"/>
  <c r="AW11"/>
  <c r="AI11"/>
  <c r="I11"/>
  <c r="AT4"/>
  <c r="BE4" s="1"/>
  <c r="AH11"/>
  <c r="T11"/>
  <c r="N5" i="21" l="1"/>
  <c r="N7"/>
  <c r="N9"/>
  <c r="N11"/>
  <c r="N13"/>
  <c r="N15"/>
  <c r="N17"/>
  <c r="N19"/>
  <c r="N21"/>
  <c r="N23"/>
  <c r="N25"/>
  <c r="N27"/>
  <c r="N29"/>
  <c r="N31"/>
  <c r="N33"/>
  <c r="N35"/>
  <c r="N37"/>
  <c r="N39"/>
  <c r="N41"/>
  <c r="N43"/>
  <c r="N45"/>
  <c r="N47"/>
  <c r="N49"/>
  <c r="N51"/>
  <c r="N53"/>
  <c r="N55"/>
  <c r="N57"/>
  <c r="N59"/>
  <c r="N61"/>
  <c r="N63"/>
  <c r="N65"/>
  <c r="N67"/>
  <c r="N69"/>
  <c r="N71"/>
  <c r="N73"/>
  <c r="N75"/>
  <c r="N77"/>
  <c r="N79"/>
  <c r="N81"/>
  <c r="N83"/>
  <c r="N85"/>
  <c r="N87"/>
  <c r="N89"/>
  <c r="N91"/>
  <c r="N93"/>
  <c r="N4"/>
  <c r="N6"/>
  <c r="N8"/>
  <c r="N10"/>
  <c r="N12"/>
  <c r="N14"/>
  <c r="N16"/>
  <c r="N18"/>
  <c r="N20"/>
  <c r="N22"/>
  <c r="N24"/>
  <c r="N26"/>
  <c r="N28"/>
  <c r="N30"/>
  <c r="N32"/>
  <c r="N34"/>
  <c r="N36"/>
  <c r="N38"/>
  <c r="N40"/>
  <c r="N42"/>
  <c r="N44"/>
  <c r="N46"/>
  <c r="N48"/>
  <c r="N50"/>
  <c r="N52"/>
  <c r="N54"/>
  <c r="N56"/>
  <c r="N58"/>
  <c r="N60"/>
  <c r="N62"/>
  <c r="N64"/>
  <c r="N66"/>
  <c r="N68"/>
  <c r="N70"/>
  <c r="N72"/>
  <c r="N74"/>
  <c r="N76"/>
  <c r="N78"/>
  <c r="N80"/>
  <c r="N82"/>
  <c r="N84"/>
  <c r="N86"/>
  <c r="N88"/>
  <c r="N90"/>
  <c r="N92"/>
  <c r="N94"/>
  <c r="N3"/>
  <c r="P5"/>
  <c r="P7"/>
  <c r="P9"/>
  <c r="P11"/>
  <c r="P13"/>
  <c r="P15"/>
  <c r="P17"/>
  <c r="P19"/>
  <c r="P21"/>
  <c r="P23"/>
  <c r="P25"/>
  <c r="P27"/>
  <c r="P29"/>
  <c r="P31"/>
  <c r="P33"/>
  <c r="P35"/>
  <c r="P37"/>
  <c r="P39"/>
  <c r="P41"/>
  <c r="P43"/>
  <c r="P45"/>
  <c r="P47"/>
  <c r="P49"/>
  <c r="P51"/>
  <c r="P53"/>
  <c r="P55"/>
  <c r="P57"/>
  <c r="P59"/>
  <c r="P61"/>
  <c r="P63"/>
  <c r="P65"/>
  <c r="P67"/>
  <c r="P69"/>
  <c r="P71"/>
  <c r="P73"/>
  <c r="P75"/>
  <c r="P77"/>
  <c r="P79"/>
  <c r="P81"/>
  <c r="P83"/>
  <c r="P85"/>
  <c r="P87"/>
  <c r="P89"/>
  <c r="P4"/>
  <c r="P6"/>
  <c r="P8"/>
  <c r="P10"/>
  <c r="P12"/>
  <c r="P14"/>
  <c r="P16"/>
  <c r="P18"/>
  <c r="P20"/>
  <c r="P22"/>
  <c r="P24"/>
  <c r="P26"/>
  <c r="P28"/>
  <c r="P30"/>
  <c r="P32"/>
  <c r="P34"/>
  <c r="P36"/>
  <c r="P38"/>
  <c r="P40"/>
  <c r="P42"/>
  <c r="P44"/>
  <c r="P46"/>
  <c r="P48"/>
  <c r="P50"/>
  <c r="P52"/>
  <c r="P54"/>
  <c r="P56"/>
  <c r="P58"/>
  <c r="P60"/>
  <c r="P62"/>
  <c r="P64"/>
  <c r="P66"/>
  <c r="P68"/>
  <c r="P70"/>
  <c r="P72"/>
  <c r="P74"/>
  <c r="P76"/>
  <c r="P78"/>
  <c r="P80"/>
  <c r="P82"/>
  <c r="P84"/>
  <c r="P86"/>
  <c r="P88"/>
  <c r="P90"/>
  <c r="P92"/>
  <c r="P94"/>
  <c r="P3"/>
  <c r="P91"/>
  <c r="P93"/>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AD4"/>
  <c r="AD6"/>
  <c r="AD8"/>
  <c r="AD10"/>
  <c r="AD12"/>
  <c r="AD14"/>
  <c r="AD16"/>
  <c r="AD18"/>
  <c r="AD20"/>
  <c r="AD22"/>
  <c r="AD24"/>
  <c r="AD26"/>
  <c r="AD28"/>
  <c r="AD30"/>
  <c r="AD32"/>
  <c r="AD34"/>
  <c r="AD36"/>
  <c r="AD38"/>
  <c r="AD40"/>
  <c r="AD42"/>
  <c r="AD44"/>
  <c r="AD46"/>
  <c r="AD48"/>
  <c r="AD50"/>
  <c r="AD52"/>
  <c r="AD54"/>
  <c r="AD56"/>
  <c r="AD58"/>
  <c r="AD60"/>
  <c r="AD62"/>
  <c r="AD64"/>
  <c r="AD66"/>
  <c r="AD68"/>
  <c r="AD70"/>
  <c r="AD72"/>
  <c r="AD74"/>
  <c r="AD76"/>
  <c r="AD78"/>
  <c r="AD80"/>
  <c r="AD82"/>
  <c r="AD7"/>
  <c r="AD11"/>
  <c r="AD15"/>
  <c r="AD19"/>
  <c r="AD23"/>
  <c r="AD27"/>
  <c r="AD31"/>
  <c r="AD35"/>
  <c r="AD39"/>
  <c r="AD43"/>
  <c r="AD47"/>
  <c r="AD51"/>
  <c r="AD55"/>
  <c r="AD59"/>
  <c r="AD63"/>
  <c r="AD67"/>
  <c r="AD71"/>
  <c r="AD75"/>
  <c r="AD79"/>
  <c r="AD84"/>
  <c r="AD86"/>
  <c r="AD88"/>
  <c r="AD90"/>
  <c r="AD92"/>
  <c r="AD94"/>
  <c r="AD5"/>
  <c r="AD9"/>
  <c r="AD13"/>
  <c r="AD17"/>
  <c r="AD21"/>
  <c r="AD25"/>
  <c r="AD29"/>
  <c r="AD33"/>
  <c r="AD37"/>
  <c r="AD41"/>
  <c r="AD45"/>
  <c r="AD49"/>
  <c r="AD53"/>
  <c r="AD57"/>
  <c r="AD61"/>
  <c r="AD65"/>
  <c r="AD69"/>
  <c r="AD73"/>
  <c r="AD77"/>
  <c r="AD81"/>
  <c r="AD83"/>
  <c r="AD85"/>
  <c r="AD87"/>
  <c r="AD89"/>
  <c r="AD91"/>
  <c r="AD93"/>
  <c r="AD3"/>
  <c r="O4"/>
  <c r="O6"/>
  <c r="O8"/>
  <c r="O10"/>
  <c r="O12"/>
  <c r="O14"/>
  <c r="O16"/>
  <c r="O18"/>
  <c r="O20"/>
  <c r="O22"/>
  <c r="O24"/>
  <c r="O26"/>
  <c r="O28"/>
  <c r="O30"/>
  <c r="O32"/>
  <c r="O34"/>
  <c r="O36"/>
  <c r="O38"/>
  <c r="O40"/>
  <c r="O42"/>
  <c r="O44"/>
  <c r="O46"/>
  <c r="O48"/>
  <c r="O50"/>
  <c r="O52"/>
  <c r="O54"/>
  <c r="O56"/>
  <c r="O58"/>
  <c r="O60"/>
  <c r="O62"/>
  <c r="O64"/>
  <c r="O66"/>
  <c r="O68"/>
  <c r="O70"/>
  <c r="O72"/>
  <c r="O74"/>
  <c r="O76"/>
  <c r="O78"/>
  <c r="O80"/>
  <c r="O82"/>
  <c r="O84"/>
  <c r="O86"/>
  <c r="O88"/>
  <c r="O5"/>
  <c r="O7"/>
  <c r="O9"/>
  <c r="O11"/>
  <c r="O13"/>
  <c r="O15"/>
  <c r="O17"/>
  <c r="O19"/>
  <c r="O21"/>
  <c r="O23"/>
  <c r="O25"/>
  <c r="O27"/>
  <c r="O29"/>
  <c r="O31"/>
  <c r="O33"/>
  <c r="O35"/>
  <c r="O37"/>
  <c r="O39"/>
  <c r="O41"/>
  <c r="O43"/>
  <c r="O45"/>
  <c r="O47"/>
  <c r="O49"/>
  <c r="O51"/>
  <c r="O53"/>
  <c r="O55"/>
  <c r="O57"/>
  <c r="O59"/>
  <c r="O61"/>
  <c r="O63"/>
  <c r="O65"/>
  <c r="O67"/>
  <c r="O69"/>
  <c r="O71"/>
  <c r="O73"/>
  <c r="O75"/>
  <c r="O77"/>
  <c r="O79"/>
  <c r="O81"/>
  <c r="O83"/>
  <c r="O85"/>
  <c r="O87"/>
  <c r="O89"/>
  <c r="O91"/>
  <c r="O93"/>
  <c r="O3"/>
  <c r="O90"/>
  <c r="O92"/>
  <c r="O94"/>
  <c r="X4"/>
  <c r="X6"/>
  <c r="X8"/>
  <c r="X10"/>
  <c r="X12"/>
  <c r="X14"/>
  <c r="X16"/>
  <c r="X18"/>
  <c r="X20"/>
  <c r="X22"/>
  <c r="X24"/>
  <c r="X5"/>
  <c r="X7"/>
  <c r="X9"/>
  <c r="X11"/>
  <c r="X13"/>
  <c r="X15"/>
  <c r="X17"/>
  <c r="X19"/>
  <c r="X21"/>
  <c r="X23"/>
  <c r="X26"/>
  <c r="X28"/>
  <c r="X30"/>
  <c r="X32"/>
  <c r="X34"/>
  <c r="X36"/>
  <c r="X38"/>
  <c r="X40"/>
  <c r="X42"/>
  <c r="X44"/>
  <c r="X46"/>
  <c r="X48"/>
  <c r="X50"/>
  <c r="X52"/>
  <c r="X54"/>
  <c r="X56"/>
  <c r="X58"/>
  <c r="X60"/>
  <c r="X62"/>
  <c r="X64"/>
  <c r="X66"/>
  <c r="X68"/>
  <c r="X70"/>
  <c r="X72"/>
  <c r="X74"/>
  <c r="X76"/>
  <c r="X78"/>
  <c r="X80"/>
  <c r="X82"/>
  <c r="X84"/>
  <c r="X86"/>
  <c r="X88"/>
  <c r="X90"/>
  <c r="X92"/>
  <c r="X94"/>
  <c r="X25"/>
  <c r="X27"/>
  <c r="X29"/>
  <c r="X31"/>
  <c r="X33"/>
  <c r="X35"/>
  <c r="X37"/>
  <c r="X39"/>
  <c r="X41"/>
  <c r="X43"/>
  <c r="X45"/>
  <c r="X47"/>
  <c r="X49"/>
  <c r="X51"/>
  <c r="X53"/>
  <c r="X55"/>
  <c r="X57"/>
  <c r="X59"/>
  <c r="X61"/>
  <c r="X63"/>
  <c r="X65"/>
  <c r="X67"/>
  <c r="X69"/>
  <c r="X71"/>
  <c r="X73"/>
  <c r="X75"/>
  <c r="X77"/>
  <c r="X79"/>
  <c r="X81"/>
  <c r="X83"/>
  <c r="X85"/>
  <c r="X87"/>
  <c r="X89"/>
  <c r="X91"/>
  <c r="X93"/>
  <c r="X3"/>
  <c r="Z4"/>
  <c r="Z6"/>
  <c r="Z8"/>
  <c r="Z10"/>
  <c r="Z12"/>
  <c r="Z14"/>
  <c r="Z16"/>
  <c r="Z18"/>
  <c r="Z20"/>
  <c r="Z22"/>
  <c r="Z24"/>
  <c r="Z5"/>
  <c r="Z7"/>
  <c r="Z9"/>
  <c r="Z11"/>
  <c r="Z13"/>
  <c r="Z15"/>
  <c r="Z17"/>
  <c r="Z19"/>
  <c r="Z21"/>
  <c r="Z23"/>
  <c r="Z26"/>
  <c r="Z28"/>
  <c r="Z30"/>
  <c r="Z32"/>
  <c r="Z34"/>
  <c r="Z36"/>
  <c r="Z38"/>
  <c r="Z40"/>
  <c r="Z42"/>
  <c r="Z44"/>
  <c r="Z46"/>
  <c r="Z48"/>
  <c r="Z50"/>
  <c r="Z52"/>
  <c r="Z54"/>
  <c r="Z56"/>
  <c r="Z58"/>
  <c r="Z60"/>
  <c r="Z62"/>
  <c r="Z64"/>
  <c r="Z66"/>
  <c r="Z68"/>
  <c r="Z70"/>
  <c r="Z72"/>
  <c r="Z74"/>
  <c r="Z76"/>
  <c r="Z78"/>
  <c r="Z80"/>
  <c r="Z82"/>
  <c r="Z84"/>
  <c r="Z86"/>
  <c r="Z88"/>
  <c r="Z90"/>
  <c r="Z92"/>
  <c r="Z94"/>
  <c r="Z3"/>
  <c r="Z25"/>
  <c r="Z27"/>
  <c r="Z29"/>
  <c r="Z31"/>
  <c r="Z33"/>
  <c r="Z35"/>
  <c r="Z37"/>
  <c r="Z39"/>
  <c r="Z41"/>
  <c r="Z43"/>
  <c r="Z45"/>
  <c r="Z47"/>
  <c r="Z49"/>
  <c r="Z51"/>
  <c r="Z53"/>
  <c r="Z55"/>
  <c r="Z57"/>
  <c r="Z59"/>
  <c r="Z61"/>
  <c r="Z63"/>
  <c r="Z65"/>
  <c r="Z67"/>
  <c r="Z69"/>
  <c r="Z71"/>
  <c r="Z73"/>
  <c r="Z75"/>
  <c r="Z77"/>
  <c r="Z79"/>
  <c r="Z81"/>
  <c r="Z83"/>
  <c r="Z85"/>
  <c r="Z87"/>
  <c r="Z89"/>
  <c r="Z91"/>
  <c r="Z93"/>
  <c r="S5"/>
  <c r="S7"/>
  <c r="S9"/>
  <c r="S11"/>
  <c r="S13"/>
  <c r="S15"/>
  <c r="S17"/>
  <c r="S19"/>
  <c r="S21"/>
  <c r="S23"/>
  <c r="S25"/>
  <c r="S27"/>
  <c r="S29"/>
  <c r="S31"/>
  <c r="S33"/>
  <c r="S35"/>
  <c r="S37"/>
  <c r="S39"/>
  <c r="S41"/>
  <c r="S43"/>
  <c r="S45"/>
  <c r="S47"/>
  <c r="S49"/>
  <c r="S51"/>
  <c r="S53"/>
  <c r="S55"/>
  <c r="S57"/>
  <c r="S59"/>
  <c r="S61"/>
  <c r="S63"/>
  <c r="S65"/>
  <c r="S67"/>
  <c r="S69"/>
  <c r="S71"/>
  <c r="S73"/>
  <c r="S75"/>
  <c r="S77"/>
  <c r="S79"/>
  <c r="S81"/>
  <c r="S83"/>
  <c r="S85"/>
  <c r="S87"/>
  <c r="S89"/>
  <c r="S91"/>
  <c r="S93"/>
  <c r="S4"/>
  <c r="S6"/>
  <c r="S8"/>
  <c r="S10"/>
  <c r="S12"/>
  <c r="S14"/>
  <c r="S16"/>
  <c r="S18"/>
  <c r="S20"/>
  <c r="S22"/>
  <c r="S24"/>
  <c r="S26"/>
  <c r="S28"/>
  <c r="S30"/>
  <c r="S32"/>
  <c r="S34"/>
  <c r="S36"/>
  <c r="S38"/>
  <c r="S40"/>
  <c r="S42"/>
  <c r="S44"/>
  <c r="S46"/>
  <c r="S48"/>
  <c r="S50"/>
  <c r="S52"/>
  <c r="S54"/>
  <c r="S56"/>
  <c r="S58"/>
  <c r="S60"/>
  <c r="S62"/>
  <c r="S64"/>
  <c r="S66"/>
  <c r="S68"/>
  <c r="S70"/>
  <c r="S72"/>
  <c r="S74"/>
  <c r="S76"/>
  <c r="S78"/>
  <c r="S80"/>
  <c r="S82"/>
  <c r="S84"/>
  <c r="S86"/>
  <c r="S88"/>
  <c r="S90"/>
  <c r="S92"/>
  <c r="S94"/>
  <c r="S3"/>
  <c r="T4"/>
  <c r="T6"/>
  <c r="T8"/>
  <c r="T10"/>
  <c r="T12"/>
  <c r="T14"/>
  <c r="T16"/>
  <c r="T18"/>
  <c r="T20"/>
  <c r="T22"/>
  <c r="T24"/>
  <c r="T26"/>
  <c r="T28"/>
  <c r="T30"/>
  <c r="T32"/>
  <c r="T34"/>
  <c r="T36"/>
  <c r="T38"/>
  <c r="T40"/>
  <c r="T42"/>
  <c r="T44"/>
  <c r="T46"/>
  <c r="T48"/>
  <c r="T50"/>
  <c r="T52"/>
  <c r="T54"/>
  <c r="T56"/>
  <c r="T58"/>
  <c r="T60"/>
  <c r="T62"/>
  <c r="T64"/>
  <c r="T66"/>
  <c r="T68"/>
  <c r="T70"/>
  <c r="T72"/>
  <c r="T74"/>
  <c r="T76"/>
  <c r="T78"/>
  <c r="T80"/>
  <c r="T82"/>
  <c r="T84"/>
  <c r="T86"/>
  <c r="T88"/>
  <c r="T90"/>
  <c r="T92"/>
  <c r="T94"/>
  <c r="T3"/>
  <c r="T5"/>
  <c r="T7"/>
  <c r="T9"/>
  <c r="T11"/>
  <c r="T13"/>
  <c r="T15"/>
  <c r="T17"/>
  <c r="T19"/>
  <c r="T21"/>
  <c r="T23"/>
  <c r="T25"/>
  <c r="T27"/>
  <c r="T29"/>
  <c r="T31"/>
  <c r="T33"/>
  <c r="T35"/>
  <c r="T37"/>
  <c r="T39"/>
  <c r="T41"/>
  <c r="T43"/>
  <c r="T45"/>
  <c r="T47"/>
  <c r="T49"/>
  <c r="T51"/>
  <c r="T53"/>
  <c r="T55"/>
  <c r="T57"/>
  <c r="T59"/>
  <c r="T61"/>
  <c r="T63"/>
  <c r="T65"/>
  <c r="T67"/>
  <c r="T69"/>
  <c r="T71"/>
  <c r="T73"/>
  <c r="T75"/>
  <c r="T77"/>
  <c r="T79"/>
  <c r="T81"/>
  <c r="T83"/>
  <c r="T85"/>
  <c r="T87"/>
  <c r="T89"/>
  <c r="T91"/>
  <c r="T93"/>
  <c r="E5"/>
  <c r="E7"/>
  <c r="E9"/>
  <c r="E11"/>
  <c r="E13"/>
  <c r="E15"/>
  <c r="E17"/>
  <c r="E19"/>
  <c r="E21"/>
  <c r="E23"/>
  <c r="E25"/>
  <c r="E27"/>
  <c r="E29"/>
  <c r="E31"/>
  <c r="E33"/>
  <c r="E35"/>
  <c r="E37"/>
  <c r="E39"/>
  <c r="E41"/>
  <c r="E43"/>
  <c r="E45"/>
  <c r="E47"/>
  <c r="E49"/>
  <c r="E51"/>
  <c r="E53"/>
  <c r="E55"/>
  <c r="E57"/>
  <c r="E59"/>
  <c r="E61"/>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3"/>
  <c r="E65"/>
  <c r="E69"/>
  <c r="E73"/>
  <c r="E77"/>
  <c r="E81"/>
  <c r="E85"/>
  <c r="E89"/>
  <c r="E93"/>
  <c r="E63"/>
  <c r="E67"/>
  <c r="E71"/>
  <c r="E75"/>
  <c r="E79"/>
  <c r="E83"/>
  <c r="E87"/>
  <c r="E91"/>
  <c r="AC4"/>
  <c r="AC6"/>
  <c r="AC8"/>
  <c r="AC10"/>
  <c r="AC12"/>
  <c r="AC14"/>
  <c r="AC16"/>
  <c r="AC18"/>
  <c r="AC20"/>
  <c r="AC22"/>
  <c r="AC24"/>
  <c r="AC26"/>
  <c r="AC28"/>
  <c r="AC30"/>
  <c r="AC32"/>
  <c r="AC34"/>
  <c r="AC36"/>
  <c r="AC38"/>
  <c r="AC40"/>
  <c r="AC42"/>
  <c r="AC44"/>
  <c r="AC46"/>
  <c r="AC48"/>
  <c r="AC50"/>
  <c r="AC52"/>
  <c r="AC54"/>
  <c r="AC56"/>
  <c r="AC58"/>
  <c r="AC60"/>
  <c r="AC62"/>
  <c r="AC64"/>
  <c r="AC66"/>
  <c r="AC68"/>
  <c r="AC70"/>
  <c r="AC72"/>
  <c r="AC74"/>
  <c r="AC76"/>
  <c r="AC78"/>
  <c r="AC80"/>
  <c r="AC82"/>
  <c r="AC84"/>
  <c r="AC86"/>
  <c r="AC88"/>
  <c r="AC90"/>
  <c r="AC92"/>
  <c r="AC94"/>
  <c r="AC3"/>
  <c r="AC5"/>
  <c r="AC7"/>
  <c r="AC9"/>
  <c r="AC11"/>
  <c r="AC13"/>
  <c r="AC15"/>
  <c r="AC17"/>
  <c r="AC19"/>
  <c r="AC21"/>
  <c r="AC23"/>
  <c r="AC25"/>
  <c r="AC27"/>
  <c r="AC29"/>
  <c r="AC31"/>
  <c r="AC33"/>
  <c r="AC35"/>
  <c r="AC37"/>
  <c r="AC39"/>
  <c r="AC41"/>
  <c r="AC43"/>
  <c r="AC45"/>
  <c r="AC47"/>
  <c r="AC49"/>
  <c r="AC51"/>
  <c r="AC53"/>
  <c r="AC55"/>
  <c r="AC57"/>
  <c r="AC59"/>
  <c r="AC61"/>
  <c r="AC63"/>
  <c r="AC65"/>
  <c r="AC67"/>
  <c r="AC69"/>
  <c r="AC71"/>
  <c r="AC73"/>
  <c r="AC75"/>
  <c r="AC77"/>
  <c r="AC79"/>
  <c r="AC81"/>
  <c r="AC83"/>
  <c r="AC85"/>
  <c r="AC87"/>
  <c r="AC89"/>
  <c r="AC91"/>
  <c r="AC93"/>
  <c r="R4"/>
  <c r="R6"/>
  <c r="R8"/>
  <c r="R10"/>
  <c r="R12"/>
  <c r="R14"/>
  <c r="R16"/>
  <c r="R18"/>
  <c r="R20"/>
  <c r="R22"/>
  <c r="R24"/>
  <c r="R26"/>
  <c r="R28"/>
  <c r="R30"/>
  <c r="R32"/>
  <c r="R34"/>
  <c r="R36"/>
  <c r="R38"/>
  <c r="R40"/>
  <c r="R42"/>
  <c r="R44"/>
  <c r="R46"/>
  <c r="R48"/>
  <c r="R50"/>
  <c r="R52"/>
  <c r="R54"/>
  <c r="R56"/>
  <c r="R58"/>
  <c r="R60"/>
  <c r="R62"/>
  <c r="R64"/>
  <c r="R66"/>
  <c r="R68"/>
  <c r="R70"/>
  <c r="R72"/>
  <c r="R74"/>
  <c r="R76"/>
  <c r="R78"/>
  <c r="R80"/>
  <c r="R82"/>
  <c r="R84"/>
  <c r="R86"/>
  <c r="R88"/>
  <c r="R90"/>
  <c r="R92"/>
  <c r="R94"/>
  <c r="R5"/>
  <c r="R7"/>
  <c r="R9"/>
  <c r="R11"/>
  <c r="R13"/>
  <c r="R15"/>
  <c r="R17"/>
  <c r="R19"/>
  <c r="R21"/>
  <c r="R23"/>
  <c r="R25"/>
  <c r="R27"/>
  <c r="R29"/>
  <c r="R31"/>
  <c r="R33"/>
  <c r="R35"/>
  <c r="R37"/>
  <c r="R39"/>
  <c r="R41"/>
  <c r="R43"/>
  <c r="R45"/>
  <c r="R47"/>
  <c r="R49"/>
  <c r="R51"/>
  <c r="R53"/>
  <c r="R55"/>
  <c r="R57"/>
  <c r="R59"/>
  <c r="R61"/>
  <c r="R63"/>
  <c r="R65"/>
  <c r="R67"/>
  <c r="R69"/>
  <c r="R71"/>
  <c r="R73"/>
  <c r="R75"/>
  <c r="R77"/>
  <c r="R79"/>
  <c r="R81"/>
  <c r="R83"/>
  <c r="R85"/>
  <c r="R87"/>
  <c r="R89"/>
  <c r="R91"/>
  <c r="R93"/>
  <c r="R3"/>
  <c r="AA4"/>
  <c r="AA6"/>
  <c r="AA8"/>
  <c r="AA10"/>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5"/>
  <c r="AA7"/>
  <c r="AA9"/>
  <c r="AA11"/>
  <c r="AA13"/>
  <c r="AA15"/>
  <c r="AA17"/>
  <c r="AA19"/>
  <c r="AA21"/>
  <c r="AA23"/>
  <c r="AA25"/>
  <c r="AA27"/>
  <c r="AA29"/>
  <c r="AA31"/>
  <c r="AA33"/>
  <c r="AA35"/>
  <c r="AA37"/>
  <c r="AA39"/>
  <c r="AA41"/>
  <c r="AA43"/>
  <c r="AA45"/>
  <c r="AA47"/>
  <c r="AA49"/>
  <c r="AA51"/>
  <c r="AA53"/>
  <c r="AA55"/>
  <c r="AA57"/>
  <c r="AA59"/>
  <c r="AA61"/>
  <c r="AA63"/>
  <c r="AA65"/>
  <c r="AA67"/>
  <c r="AA69"/>
  <c r="AA71"/>
  <c r="AA73"/>
  <c r="AA75"/>
  <c r="AA77"/>
  <c r="AA79"/>
  <c r="AA81"/>
  <c r="AA83"/>
  <c r="AA85"/>
  <c r="AA87"/>
  <c r="AA89"/>
  <c r="AA91"/>
  <c r="AA93"/>
  <c r="AA3"/>
  <c r="V5"/>
  <c r="V7"/>
  <c r="V9"/>
  <c r="V11"/>
  <c r="V13"/>
  <c r="V15"/>
  <c r="V17"/>
  <c r="V19"/>
  <c r="V21"/>
  <c r="V23"/>
  <c r="V25"/>
  <c r="V27"/>
  <c r="V29"/>
  <c r="V31"/>
  <c r="V33"/>
  <c r="V35"/>
  <c r="V37"/>
  <c r="V39"/>
  <c r="V41"/>
  <c r="V43"/>
  <c r="V45"/>
  <c r="Y46" i="20" s="1"/>
  <c r="V47" i="21"/>
  <c r="V49"/>
  <c r="Y50" i="20" s="1"/>
  <c r="V51" i="21"/>
  <c r="V53"/>
  <c r="Y54" i="20" s="1"/>
  <c r="V55" i="21"/>
  <c r="V57"/>
  <c r="Y58" i="20" s="1"/>
  <c r="V59" i="21"/>
  <c r="V61"/>
  <c r="Y62" i="20" s="1"/>
  <c r="V63" i="21"/>
  <c r="V65"/>
  <c r="Y66" i="20" s="1"/>
  <c r="V67" i="21"/>
  <c r="V69"/>
  <c r="Y70" i="20" s="1"/>
  <c r="V71" i="21"/>
  <c r="V73"/>
  <c r="Y74" i="20" s="1"/>
  <c r="V75" i="21"/>
  <c r="V77"/>
  <c r="Y78" i="20" s="1"/>
  <c r="V79" i="21"/>
  <c r="V81"/>
  <c r="Y82" i="20" s="1"/>
  <c r="V83" i="21"/>
  <c r="V85"/>
  <c r="Y86" i="20" s="1"/>
  <c r="V87" i="21"/>
  <c r="V89"/>
  <c r="V91"/>
  <c r="V93"/>
  <c r="V4"/>
  <c r="V6"/>
  <c r="V8"/>
  <c r="V10"/>
  <c r="V12"/>
  <c r="V14"/>
  <c r="V16"/>
  <c r="V18"/>
  <c r="V20"/>
  <c r="V22"/>
  <c r="V24"/>
  <c r="V26"/>
  <c r="V28"/>
  <c r="V30"/>
  <c r="V32"/>
  <c r="V34"/>
  <c r="V36"/>
  <c r="V38"/>
  <c r="V40"/>
  <c r="V42"/>
  <c r="V44"/>
  <c r="V46"/>
  <c r="V48"/>
  <c r="V50"/>
  <c r="V52"/>
  <c r="V54"/>
  <c r="V56"/>
  <c r="V58"/>
  <c r="V60"/>
  <c r="V62"/>
  <c r="V64"/>
  <c r="V66"/>
  <c r="V68"/>
  <c r="V70"/>
  <c r="V72"/>
  <c r="V74"/>
  <c r="V76"/>
  <c r="V78"/>
  <c r="V80"/>
  <c r="V82"/>
  <c r="V84"/>
  <c r="V86"/>
  <c r="V88"/>
  <c r="V90"/>
  <c r="V92"/>
  <c r="V94"/>
  <c r="V3"/>
  <c r="G5"/>
  <c r="J6" i="20" s="1"/>
  <c r="G7" i="21"/>
  <c r="G9"/>
  <c r="J10" i="20" s="1"/>
  <c r="G11" i="21"/>
  <c r="G13"/>
  <c r="J14" i="20" s="1"/>
  <c r="G15" i="21"/>
  <c r="G17"/>
  <c r="J18" i="20" s="1"/>
  <c r="G19" i="21"/>
  <c r="G21"/>
  <c r="J22" i="20" s="1"/>
  <c r="G23" i="21"/>
  <c r="G25"/>
  <c r="J26" i="20" s="1"/>
  <c r="G27" i="21"/>
  <c r="G29"/>
  <c r="J30" i="20" s="1"/>
  <c r="G31" i="21"/>
  <c r="G33"/>
  <c r="J34" i="20" s="1"/>
  <c r="G35" i="21"/>
  <c r="G37"/>
  <c r="J38" i="20" s="1"/>
  <c r="G39" i="21"/>
  <c r="G41"/>
  <c r="J42" i="20" s="1"/>
  <c r="G43" i="21"/>
  <c r="G45"/>
  <c r="G47"/>
  <c r="G49"/>
  <c r="G51"/>
  <c r="G53"/>
  <c r="G55"/>
  <c r="G57"/>
  <c r="G59"/>
  <c r="G61"/>
  <c r="G63"/>
  <c r="G65"/>
  <c r="G67"/>
  <c r="G69"/>
  <c r="G71"/>
  <c r="G73"/>
  <c r="G75"/>
  <c r="G77"/>
  <c r="G79"/>
  <c r="G81"/>
  <c r="G83"/>
  <c r="G85"/>
  <c r="G87"/>
  <c r="G89"/>
  <c r="G91"/>
  <c r="G93"/>
  <c r="G4"/>
  <c r="G6"/>
  <c r="J7" i="20" s="1"/>
  <c r="G8" i="21"/>
  <c r="G10"/>
  <c r="J11" i="20" s="1"/>
  <c r="G12" i="21"/>
  <c r="G14"/>
  <c r="J15" i="20" s="1"/>
  <c r="G16" i="21"/>
  <c r="G18"/>
  <c r="J19" i="20" s="1"/>
  <c r="G20" i="21"/>
  <c r="G22"/>
  <c r="J23" i="20" s="1"/>
  <c r="G24" i="21"/>
  <c r="G26"/>
  <c r="J27" i="20" s="1"/>
  <c r="G28" i="21"/>
  <c r="G30"/>
  <c r="J31" i="20" s="1"/>
  <c r="G32" i="21"/>
  <c r="G34"/>
  <c r="J35" i="20" s="1"/>
  <c r="G36" i="21"/>
  <c r="G38"/>
  <c r="J39" i="20" s="1"/>
  <c r="G40" i="21"/>
  <c r="G42"/>
  <c r="G44"/>
  <c r="G46"/>
  <c r="G48"/>
  <c r="G50"/>
  <c r="G52"/>
  <c r="G54"/>
  <c r="G56"/>
  <c r="G58"/>
  <c r="G60"/>
  <c r="G62"/>
  <c r="G64"/>
  <c r="G66"/>
  <c r="G68"/>
  <c r="G70"/>
  <c r="G72"/>
  <c r="G74"/>
  <c r="G76"/>
  <c r="G78"/>
  <c r="G80"/>
  <c r="G82"/>
  <c r="G84"/>
  <c r="G86"/>
  <c r="G88"/>
  <c r="G90"/>
  <c r="G92"/>
  <c r="G94"/>
  <c r="G3"/>
  <c r="AE5"/>
  <c r="AH6" i="20" s="1"/>
  <c r="AE7" i="21"/>
  <c r="AE9"/>
  <c r="AH10" i="20" s="1"/>
  <c r="AE11" i="21"/>
  <c r="AE13"/>
  <c r="AH14" i="20" s="1"/>
  <c r="AE15" i="21"/>
  <c r="AE17"/>
  <c r="AH18" i="20" s="1"/>
  <c r="AE19" i="21"/>
  <c r="AE21"/>
  <c r="AH22" i="20" s="1"/>
  <c r="AE23" i="21"/>
  <c r="AE25"/>
  <c r="AH26" i="20" s="1"/>
  <c r="AE27" i="21"/>
  <c r="AE29"/>
  <c r="AH30" i="20" s="1"/>
  <c r="AE31" i="21"/>
  <c r="AE33"/>
  <c r="AH34" i="20" s="1"/>
  <c r="AE35" i="21"/>
  <c r="AE37"/>
  <c r="AH38" i="20" s="1"/>
  <c r="AE39" i="21"/>
  <c r="AE41"/>
  <c r="AE43"/>
  <c r="AE45"/>
  <c r="AE47"/>
  <c r="AE49"/>
  <c r="AE51"/>
  <c r="AE53"/>
  <c r="AE55"/>
  <c r="AE57"/>
  <c r="AE59"/>
  <c r="AE61"/>
  <c r="AE63"/>
  <c r="AE65"/>
  <c r="AE67"/>
  <c r="AE69"/>
  <c r="AE71"/>
  <c r="AE73"/>
  <c r="AE75"/>
  <c r="AE77"/>
  <c r="AE79"/>
  <c r="AE81"/>
  <c r="AE4"/>
  <c r="AE8"/>
  <c r="AE12"/>
  <c r="AE16"/>
  <c r="AE20"/>
  <c r="AE24"/>
  <c r="AE28"/>
  <c r="AE32"/>
  <c r="AE36"/>
  <c r="AE40"/>
  <c r="AE44"/>
  <c r="AE48"/>
  <c r="AE52"/>
  <c r="AE56"/>
  <c r="AE60"/>
  <c r="AE64"/>
  <c r="AE68"/>
  <c r="AE72"/>
  <c r="AE76"/>
  <c r="AE80"/>
  <c r="AE83"/>
  <c r="AE85"/>
  <c r="AE87"/>
  <c r="AE89"/>
  <c r="AE91"/>
  <c r="AE93"/>
  <c r="AE6"/>
  <c r="AE10"/>
  <c r="AH11" i="20" s="1"/>
  <c r="AE14" i="21"/>
  <c r="AE18"/>
  <c r="AH19" i="20" s="1"/>
  <c r="AE22" i="21"/>
  <c r="AE26"/>
  <c r="AH27" i="20" s="1"/>
  <c r="AE30" i="21"/>
  <c r="AE34"/>
  <c r="AH35" i="20" s="1"/>
  <c r="AE38" i="21"/>
  <c r="AE42"/>
  <c r="AH43" i="20" s="1"/>
  <c r="AE46" i="21"/>
  <c r="AE50"/>
  <c r="AH51" i="20" s="1"/>
  <c r="AE54" i="21"/>
  <c r="AE58"/>
  <c r="AH59" i="20" s="1"/>
  <c r="AE62" i="21"/>
  <c r="AE66"/>
  <c r="AH67" i="20" s="1"/>
  <c r="AE70" i="21"/>
  <c r="AE74"/>
  <c r="AH75" i="20" s="1"/>
  <c r="AE78" i="21"/>
  <c r="AE82"/>
  <c r="AH83" i="20" s="1"/>
  <c r="AE84" i="21"/>
  <c r="AE86"/>
  <c r="AH87" i="20" s="1"/>
  <c r="AE88" i="21"/>
  <c r="AE90"/>
  <c r="AE92"/>
  <c r="AE94"/>
  <c r="AE3"/>
  <c r="H4"/>
  <c r="H6"/>
  <c r="H8"/>
  <c r="K9" i="20" s="1"/>
  <c r="H10" i="21"/>
  <c r="H12"/>
  <c r="K13" i="20" s="1"/>
  <c r="H14" i="21"/>
  <c r="H16"/>
  <c r="K17" i="20" s="1"/>
  <c r="H18" i="21"/>
  <c r="H20"/>
  <c r="K21" i="20" s="1"/>
  <c r="H22" i="21"/>
  <c r="H24"/>
  <c r="K25" i="20" s="1"/>
  <c r="H26" i="21"/>
  <c r="H28"/>
  <c r="K29" i="20" s="1"/>
  <c r="H30" i="21"/>
  <c r="H32"/>
  <c r="K33" i="20" s="1"/>
  <c r="H34" i="21"/>
  <c r="H36"/>
  <c r="K37" i="20" s="1"/>
  <c r="H38" i="21"/>
  <c r="H40"/>
  <c r="K41" i="20" s="1"/>
  <c r="H42" i="21"/>
  <c r="H44"/>
  <c r="K45" i="20" s="1"/>
  <c r="H46" i="21"/>
  <c r="H48"/>
  <c r="K49" i="20" s="1"/>
  <c r="H50" i="21"/>
  <c r="H52"/>
  <c r="K53" i="20" s="1"/>
  <c r="H54" i="21"/>
  <c r="H56"/>
  <c r="K57" i="20" s="1"/>
  <c r="H58" i="21"/>
  <c r="H60"/>
  <c r="K61" i="20" s="1"/>
  <c r="H62" i="21"/>
  <c r="H64"/>
  <c r="K65" i="20" s="1"/>
  <c r="H66" i="21"/>
  <c r="H68"/>
  <c r="K69" i="20" s="1"/>
  <c r="H70" i="21"/>
  <c r="H72"/>
  <c r="K73" i="20" s="1"/>
  <c r="H74" i="21"/>
  <c r="H76"/>
  <c r="K77" i="20" s="1"/>
  <c r="H78" i="21"/>
  <c r="H80"/>
  <c r="K81" i="20" s="1"/>
  <c r="H82" i="21"/>
  <c r="H84"/>
  <c r="K85" i="20" s="1"/>
  <c r="H86" i="21"/>
  <c r="H88"/>
  <c r="H90"/>
  <c r="H92"/>
  <c r="H94"/>
  <c r="H3"/>
  <c r="K4" i="20" s="1"/>
  <c r="H5" i="21"/>
  <c r="H7"/>
  <c r="H9"/>
  <c r="H11"/>
  <c r="H13"/>
  <c r="H15"/>
  <c r="H17"/>
  <c r="H19"/>
  <c r="H21"/>
  <c r="H23"/>
  <c r="H25"/>
  <c r="H27"/>
  <c r="H29"/>
  <c r="H31"/>
  <c r="H33"/>
  <c r="H35"/>
  <c r="H37"/>
  <c r="H39"/>
  <c r="H41"/>
  <c r="H43"/>
  <c r="H45"/>
  <c r="H47"/>
  <c r="H49"/>
  <c r="H51"/>
  <c r="H53"/>
  <c r="H55"/>
  <c r="H57"/>
  <c r="H59"/>
  <c r="H61"/>
  <c r="H63"/>
  <c r="H65"/>
  <c r="H67"/>
  <c r="H69"/>
  <c r="H71"/>
  <c r="H73"/>
  <c r="H75"/>
  <c r="H77"/>
  <c r="H79"/>
  <c r="H81"/>
  <c r="H83"/>
  <c r="H85"/>
  <c r="H87"/>
  <c r="H89"/>
  <c r="H91"/>
  <c r="H93"/>
  <c r="AF4"/>
  <c r="AF6"/>
  <c r="AF8"/>
  <c r="AF10"/>
  <c r="AF12"/>
  <c r="AF14"/>
  <c r="AF16"/>
  <c r="AF18"/>
  <c r="AF20"/>
  <c r="AF22"/>
  <c r="AF24"/>
  <c r="AF26"/>
  <c r="AF28"/>
  <c r="AF30"/>
  <c r="AF32"/>
  <c r="AF34"/>
  <c r="AF36"/>
  <c r="AF38"/>
  <c r="AF40"/>
  <c r="AF42"/>
  <c r="AF44"/>
  <c r="AI45" i="20" s="1"/>
  <c r="AF46" i="21"/>
  <c r="AF48"/>
  <c r="AI49" i="20" s="1"/>
  <c r="AF50" i="21"/>
  <c r="AF52"/>
  <c r="AI53" i="20" s="1"/>
  <c r="AF54" i="21"/>
  <c r="AF56"/>
  <c r="AI57" i="20" s="1"/>
  <c r="AF58" i="21"/>
  <c r="AF60"/>
  <c r="AI61" i="20" s="1"/>
  <c r="AF62" i="21"/>
  <c r="AF64"/>
  <c r="AI65" i="20" s="1"/>
  <c r="AF66" i="21"/>
  <c r="AF68"/>
  <c r="AI69" i="20" s="1"/>
  <c r="AF70" i="21"/>
  <c r="AF72"/>
  <c r="AI73" i="20" s="1"/>
  <c r="AF74" i="21"/>
  <c r="AF76"/>
  <c r="AI77" i="20" s="1"/>
  <c r="AF78" i="21"/>
  <c r="AF80"/>
  <c r="AI81" i="20" s="1"/>
  <c r="AF5" i="21"/>
  <c r="AF9"/>
  <c r="AF13"/>
  <c r="AF17"/>
  <c r="AF21"/>
  <c r="AF25"/>
  <c r="AF29"/>
  <c r="AF33"/>
  <c r="AF37"/>
  <c r="AF41"/>
  <c r="AI42" i="20" s="1"/>
  <c r="AF45" i="21"/>
  <c r="AF49"/>
  <c r="AI50" i="20" s="1"/>
  <c r="AF53" i="21"/>
  <c r="AF57"/>
  <c r="AI58" i="20" s="1"/>
  <c r="AF61" i="21"/>
  <c r="AF65"/>
  <c r="AI66" i="20" s="1"/>
  <c r="AF69" i="21"/>
  <c r="AF73"/>
  <c r="AI74" i="20" s="1"/>
  <c r="AF77" i="21"/>
  <c r="AF81"/>
  <c r="AI82" i="20" s="1"/>
  <c r="AF82" i="21"/>
  <c r="AF84"/>
  <c r="AI85" i="20" s="1"/>
  <c r="AF86" i="21"/>
  <c r="AF88"/>
  <c r="AF90"/>
  <c r="AF92"/>
  <c r="AF94"/>
  <c r="AF3"/>
  <c r="AI4" i="20" s="1"/>
  <c r="AF7" i="21"/>
  <c r="AF11"/>
  <c r="AI12" i="20" s="1"/>
  <c r="AF15" i="21"/>
  <c r="AF19"/>
  <c r="AI20" i="20" s="1"/>
  <c r="AF23" i="21"/>
  <c r="AF27"/>
  <c r="AI28" i="20" s="1"/>
  <c r="AF31" i="21"/>
  <c r="AF35"/>
  <c r="AI36" i="20" s="1"/>
  <c r="AF39" i="21"/>
  <c r="AF43"/>
  <c r="AF47"/>
  <c r="AF51"/>
  <c r="AI52" i="20" s="1"/>
  <c r="AF55" i="21"/>
  <c r="AF59"/>
  <c r="AF63"/>
  <c r="AF67"/>
  <c r="AI68" i="20" s="1"/>
  <c r="AF71" i="21"/>
  <c r="AF75"/>
  <c r="AF79"/>
  <c r="AF83"/>
  <c r="AI84" i="20" s="1"/>
  <c r="AF85" i="21"/>
  <c r="AF87"/>
  <c r="AF89"/>
  <c r="AF91"/>
  <c r="AF93"/>
  <c r="Y5"/>
  <c r="AB6" i="20" s="1"/>
  <c r="Y7" i="21"/>
  <c r="Y9"/>
  <c r="AB10" i="20" s="1"/>
  <c r="Y11" i="21"/>
  <c r="Y13"/>
  <c r="AB14" i="20" s="1"/>
  <c r="Y15" i="21"/>
  <c r="Y17"/>
  <c r="AB18" i="20" s="1"/>
  <c r="Y19" i="21"/>
  <c r="Y21"/>
  <c r="AB22" i="20" s="1"/>
  <c r="Y23" i="21"/>
  <c r="Y4"/>
  <c r="Y6"/>
  <c r="Y8"/>
  <c r="Y10"/>
  <c r="Y12"/>
  <c r="Y14"/>
  <c r="Y16"/>
  <c r="Y18"/>
  <c r="Y20"/>
  <c r="Y22"/>
  <c r="Y24"/>
  <c r="Y25"/>
  <c r="Y27"/>
  <c r="AB28" i="20" s="1"/>
  <c r="Y29" i="21"/>
  <c r="Y31"/>
  <c r="AB32" i="20" s="1"/>
  <c r="Y33" i="21"/>
  <c r="Y35"/>
  <c r="AB36" i="20" s="1"/>
  <c r="Y37" i="21"/>
  <c r="Y39"/>
  <c r="AB40" i="20" s="1"/>
  <c r="Y41" i="21"/>
  <c r="Y43"/>
  <c r="AB44" i="20" s="1"/>
  <c r="Y45" i="21"/>
  <c r="Y47"/>
  <c r="AB48" i="20" s="1"/>
  <c r="Y49" i="21"/>
  <c r="Y51"/>
  <c r="AB52" i="20" s="1"/>
  <c r="Y53" i="21"/>
  <c r="Y55"/>
  <c r="AB56" i="20" s="1"/>
  <c r="Y57" i="21"/>
  <c r="Y59"/>
  <c r="AB60" i="20" s="1"/>
  <c r="Y61" i="21"/>
  <c r="Y63"/>
  <c r="AB64" i="20" s="1"/>
  <c r="Y65" i="21"/>
  <c r="Y67"/>
  <c r="AB68" i="20" s="1"/>
  <c r="Y69" i="21"/>
  <c r="Y71"/>
  <c r="AB72" i="20" s="1"/>
  <c r="Y73" i="21"/>
  <c r="Y75"/>
  <c r="AB76" i="20" s="1"/>
  <c r="Y77" i="21"/>
  <c r="Y79"/>
  <c r="AB80" i="20" s="1"/>
  <c r="Y81" i="21"/>
  <c r="Y83"/>
  <c r="AB84" i="20" s="1"/>
  <c r="Y85" i="21"/>
  <c r="Y87"/>
  <c r="Y89"/>
  <c r="Y91"/>
  <c r="Y93"/>
  <c r="Y26"/>
  <c r="AB27" i="20" s="1"/>
  <c r="Y28" i="21"/>
  <c r="Y30"/>
  <c r="AB31" i="20" s="1"/>
  <c r="Y32" i="21"/>
  <c r="Y34"/>
  <c r="AB35" i="20" s="1"/>
  <c r="Y36" i="21"/>
  <c r="Y38"/>
  <c r="AB39" i="20" s="1"/>
  <c r="Y40" i="21"/>
  <c r="Y42"/>
  <c r="AB43" i="20" s="1"/>
  <c r="Y44" i="21"/>
  <c r="Y46"/>
  <c r="AB47" i="20" s="1"/>
  <c r="Y48" i="21"/>
  <c r="Y50"/>
  <c r="AB51" i="20" s="1"/>
  <c r="Y52" i="21"/>
  <c r="Y54"/>
  <c r="AB55" i="20" s="1"/>
  <c r="Y56" i="21"/>
  <c r="Y58"/>
  <c r="AB59" i="20" s="1"/>
  <c r="Y60" i="21"/>
  <c r="Y62"/>
  <c r="AB63" i="20" s="1"/>
  <c r="Y64" i="21"/>
  <c r="Y66"/>
  <c r="AB67" i="20" s="1"/>
  <c r="Y68" i="21"/>
  <c r="Y70"/>
  <c r="AB71" i="20" s="1"/>
  <c r="Y72" i="21"/>
  <c r="Y74"/>
  <c r="AB75" i="20" s="1"/>
  <c r="Y76" i="21"/>
  <c r="Y78"/>
  <c r="AB79" i="20" s="1"/>
  <c r="Y80" i="21"/>
  <c r="Y82"/>
  <c r="AB83" i="20" s="1"/>
  <c r="Y84" i="21"/>
  <c r="Y86"/>
  <c r="AB87" i="20" s="1"/>
  <c r="Y88" i="21"/>
  <c r="Y90"/>
  <c r="Y92"/>
  <c r="Y94"/>
  <c r="Y3"/>
  <c r="I5"/>
  <c r="L6" i="20" s="1"/>
  <c r="I7" i="21"/>
  <c r="I9"/>
  <c r="L10" i="20" s="1"/>
  <c r="I11" i="21"/>
  <c r="I13"/>
  <c r="L14" i="20" s="1"/>
  <c r="I15" i="21"/>
  <c r="I17"/>
  <c r="L18" i="20" s="1"/>
  <c r="I19" i="21"/>
  <c r="I21"/>
  <c r="L22" i="20" s="1"/>
  <c r="I23" i="21"/>
  <c r="I25"/>
  <c r="L26" i="20" s="1"/>
  <c r="I27" i="21"/>
  <c r="I29"/>
  <c r="L30" i="20" s="1"/>
  <c r="I31" i="21"/>
  <c r="I33"/>
  <c r="L34" i="20" s="1"/>
  <c r="I35" i="21"/>
  <c r="I37"/>
  <c r="L38" i="20" s="1"/>
  <c r="I39" i="21"/>
  <c r="I41"/>
  <c r="L42" i="20" s="1"/>
  <c r="I43" i="21"/>
  <c r="I45"/>
  <c r="I47"/>
  <c r="I49"/>
  <c r="I51"/>
  <c r="I53"/>
  <c r="I55"/>
  <c r="I57"/>
  <c r="I59"/>
  <c r="I61"/>
  <c r="I63"/>
  <c r="I65"/>
  <c r="I67"/>
  <c r="I69"/>
  <c r="I71"/>
  <c r="I73"/>
  <c r="I75"/>
  <c r="I77"/>
  <c r="I79"/>
  <c r="I81"/>
  <c r="I83"/>
  <c r="I85"/>
  <c r="I87"/>
  <c r="I89"/>
  <c r="I91"/>
  <c r="I93"/>
  <c r="I4"/>
  <c r="I6"/>
  <c r="L7" i="20" s="1"/>
  <c r="I8" i="21"/>
  <c r="I10"/>
  <c r="L11" i="20" s="1"/>
  <c r="I12" i="21"/>
  <c r="I14"/>
  <c r="L15" i="20" s="1"/>
  <c r="I16" i="21"/>
  <c r="I18"/>
  <c r="L19" i="20" s="1"/>
  <c r="I20" i="21"/>
  <c r="I22"/>
  <c r="L23" i="20" s="1"/>
  <c r="I24" i="21"/>
  <c r="I26"/>
  <c r="L27" i="20" s="1"/>
  <c r="I28" i="21"/>
  <c r="I30"/>
  <c r="L31" i="20" s="1"/>
  <c r="I32" i="21"/>
  <c r="I34"/>
  <c r="L35" i="20" s="1"/>
  <c r="I36" i="21"/>
  <c r="I38"/>
  <c r="L39" i="20" s="1"/>
  <c r="I40" i="21"/>
  <c r="I42"/>
  <c r="I44"/>
  <c r="I46"/>
  <c r="I48"/>
  <c r="I50"/>
  <c r="I52"/>
  <c r="I54"/>
  <c r="I56"/>
  <c r="I58"/>
  <c r="I60"/>
  <c r="I62"/>
  <c r="I64"/>
  <c r="I66"/>
  <c r="I68"/>
  <c r="I70"/>
  <c r="I72"/>
  <c r="I74"/>
  <c r="I76"/>
  <c r="I78"/>
  <c r="I80"/>
  <c r="I82"/>
  <c r="I84"/>
  <c r="I86"/>
  <c r="I88"/>
  <c r="I90"/>
  <c r="I92"/>
  <c r="I94"/>
  <c r="I3"/>
  <c r="AG4"/>
  <c r="AJ5" i="20" s="1"/>
  <c r="AG6" i="21"/>
  <c r="AG8"/>
  <c r="AJ9" i="20" s="1"/>
  <c r="AG10" i="21"/>
  <c r="AG12"/>
  <c r="AJ13" i="20" s="1"/>
  <c r="AG14" i="21"/>
  <c r="AG16"/>
  <c r="AJ17" i="20" s="1"/>
  <c r="AG18" i="21"/>
  <c r="AG20"/>
  <c r="AJ21" i="20" s="1"/>
  <c r="AG22" i="21"/>
  <c r="AG24"/>
  <c r="AJ25" i="20" s="1"/>
  <c r="AG26" i="21"/>
  <c r="AG28"/>
  <c r="AJ29" i="20" s="1"/>
  <c r="AG30" i="21"/>
  <c r="AG32"/>
  <c r="AJ33" i="20" s="1"/>
  <c r="AG34" i="21"/>
  <c r="AG36"/>
  <c r="AJ37" i="20" s="1"/>
  <c r="AG38" i="21"/>
  <c r="AG40"/>
  <c r="AJ41" i="20" s="1"/>
  <c r="AG42" i="21"/>
  <c r="AG44"/>
  <c r="AJ45" i="20" s="1"/>
  <c r="AG46" i="21"/>
  <c r="AG48"/>
  <c r="AJ49" i="20" s="1"/>
  <c r="AG50" i="21"/>
  <c r="AG52"/>
  <c r="AJ53" i="20" s="1"/>
  <c r="AG54" i="21"/>
  <c r="AG56"/>
  <c r="AJ57" i="20" s="1"/>
  <c r="AG58" i="21"/>
  <c r="AG60"/>
  <c r="AJ61" i="20" s="1"/>
  <c r="AG62" i="21"/>
  <c r="AG64"/>
  <c r="AJ65" i="20" s="1"/>
  <c r="AG66" i="21"/>
  <c r="AG68"/>
  <c r="AJ69" i="20" s="1"/>
  <c r="AG70" i="21"/>
  <c r="AG72"/>
  <c r="AJ73" i="20" s="1"/>
  <c r="AG74" i="21"/>
  <c r="AG76"/>
  <c r="AJ77" i="20" s="1"/>
  <c r="AG78" i="21"/>
  <c r="AG80"/>
  <c r="AJ81" i="20" s="1"/>
  <c r="AG82" i="21"/>
  <c r="AG84"/>
  <c r="AJ85" i="20" s="1"/>
  <c r="AG86" i="21"/>
  <c r="AG88"/>
  <c r="AG90"/>
  <c r="AG92"/>
  <c r="AG94"/>
  <c r="AG5"/>
  <c r="AG7"/>
  <c r="AG9"/>
  <c r="AG11"/>
  <c r="AG13"/>
  <c r="AG15"/>
  <c r="AG17"/>
  <c r="AG19"/>
  <c r="AG21"/>
  <c r="AG23"/>
  <c r="AG25"/>
  <c r="AG27"/>
  <c r="AG29"/>
  <c r="AG31"/>
  <c r="AG33"/>
  <c r="AG35"/>
  <c r="AG37"/>
  <c r="AG39"/>
  <c r="AG41"/>
  <c r="AJ42" i="20" s="1"/>
  <c r="AG43" i="21"/>
  <c r="AG45"/>
  <c r="AJ46" i="20" s="1"/>
  <c r="AG47" i="21"/>
  <c r="AG49"/>
  <c r="AJ50" i="20" s="1"/>
  <c r="AG51" i="21"/>
  <c r="AG53"/>
  <c r="AJ54" i="20" s="1"/>
  <c r="AG55" i="21"/>
  <c r="AG57"/>
  <c r="AJ58" i="20" s="1"/>
  <c r="AG59" i="21"/>
  <c r="AG61"/>
  <c r="AJ62" i="20" s="1"/>
  <c r="AG63" i="21"/>
  <c r="AG65"/>
  <c r="AJ66" i="20" s="1"/>
  <c r="AG67" i="21"/>
  <c r="AG69"/>
  <c r="AJ70" i="20" s="1"/>
  <c r="AG71" i="21"/>
  <c r="AG73"/>
  <c r="AJ74" i="20" s="1"/>
  <c r="AG75" i="21"/>
  <c r="AG77"/>
  <c r="AJ78" i="20" s="1"/>
  <c r="AG79" i="21"/>
  <c r="AG81"/>
  <c r="AJ82" i="20" s="1"/>
  <c r="AG83" i="21"/>
  <c r="AG85"/>
  <c r="AJ86" i="20" s="1"/>
  <c r="AG87" i="21"/>
  <c r="AG91"/>
  <c r="AG89"/>
  <c r="AG93"/>
  <c r="AG3"/>
  <c r="J4"/>
  <c r="M5" i="20" s="1"/>
  <c r="J6" i="21"/>
  <c r="J8"/>
  <c r="M9" i="20" s="1"/>
  <c r="J10" i="21"/>
  <c r="J12"/>
  <c r="M13" i="20" s="1"/>
  <c r="J14" i="21"/>
  <c r="J16"/>
  <c r="M17" i="20" s="1"/>
  <c r="J18" i="21"/>
  <c r="J20"/>
  <c r="M21" i="20" s="1"/>
  <c r="J22" i="21"/>
  <c r="J24"/>
  <c r="M25" i="20" s="1"/>
  <c r="J26" i="21"/>
  <c r="J28"/>
  <c r="M29" i="20" s="1"/>
  <c r="J30" i="21"/>
  <c r="J32"/>
  <c r="M33" i="20" s="1"/>
  <c r="J34" i="21"/>
  <c r="J36"/>
  <c r="M37" i="20" s="1"/>
  <c r="J38" i="21"/>
  <c r="J40"/>
  <c r="M41" i="20" s="1"/>
  <c r="J42" i="21"/>
  <c r="J44"/>
  <c r="M45" i="20" s="1"/>
  <c r="J46" i="21"/>
  <c r="J48"/>
  <c r="M49" i="20" s="1"/>
  <c r="J50" i="21"/>
  <c r="J52"/>
  <c r="M53" i="20" s="1"/>
  <c r="J54" i="21"/>
  <c r="J56"/>
  <c r="M57" i="20" s="1"/>
  <c r="J58" i="21"/>
  <c r="J60"/>
  <c r="M61" i="20" s="1"/>
  <c r="J62" i="21"/>
  <c r="J64"/>
  <c r="M65" i="20" s="1"/>
  <c r="J66" i="21"/>
  <c r="J68"/>
  <c r="M69" i="20" s="1"/>
  <c r="J70" i="21"/>
  <c r="J72"/>
  <c r="M73" i="20" s="1"/>
  <c r="J74" i="21"/>
  <c r="J76"/>
  <c r="M77" i="20" s="1"/>
  <c r="J78" i="21"/>
  <c r="J80"/>
  <c r="M81" i="20" s="1"/>
  <c r="J82" i="21"/>
  <c r="J84"/>
  <c r="M85" i="20" s="1"/>
  <c r="J86" i="21"/>
  <c r="J88"/>
  <c r="J90"/>
  <c r="J92"/>
  <c r="J94"/>
  <c r="J3"/>
  <c r="M4" i="20" s="1"/>
  <c r="J5" i="21"/>
  <c r="J7"/>
  <c r="M8" i="20" s="1"/>
  <c r="J9" i="21"/>
  <c r="J11"/>
  <c r="M12" i="20" s="1"/>
  <c r="J13" i="21"/>
  <c r="J15"/>
  <c r="M16" i="20" s="1"/>
  <c r="J17" i="21"/>
  <c r="J19"/>
  <c r="M20" i="20" s="1"/>
  <c r="J21" i="21"/>
  <c r="J23"/>
  <c r="M24" i="20" s="1"/>
  <c r="J25" i="21"/>
  <c r="J27"/>
  <c r="M28" i="20" s="1"/>
  <c r="J29" i="21"/>
  <c r="J31"/>
  <c r="M32" i="20" s="1"/>
  <c r="J33" i="21"/>
  <c r="J35"/>
  <c r="M36" i="20" s="1"/>
  <c r="J37" i="21"/>
  <c r="J39"/>
  <c r="M40" i="20" s="1"/>
  <c r="J41" i="21"/>
  <c r="J43"/>
  <c r="M44" i="20" s="1"/>
  <c r="J45" i="21"/>
  <c r="J47"/>
  <c r="M48" i="20" s="1"/>
  <c r="J49" i="21"/>
  <c r="J51"/>
  <c r="M52" i="20" s="1"/>
  <c r="J53" i="21"/>
  <c r="J55"/>
  <c r="M56" i="20" s="1"/>
  <c r="J57" i="21"/>
  <c r="J59"/>
  <c r="M60" i="20" s="1"/>
  <c r="J61" i="21"/>
  <c r="J63"/>
  <c r="M64" i="20" s="1"/>
  <c r="J65" i="21"/>
  <c r="J67"/>
  <c r="M68" i="20" s="1"/>
  <c r="J69" i="21"/>
  <c r="J71"/>
  <c r="M72" i="20" s="1"/>
  <c r="J73" i="21"/>
  <c r="J75"/>
  <c r="M76" i="20" s="1"/>
  <c r="J77" i="21"/>
  <c r="J79"/>
  <c r="M80" i="20" s="1"/>
  <c r="J81" i="21"/>
  <c r="J83"/>
  <c r="M84" i="20" s="1"/>
  <c r="J85" i="21"/>
  <c r="J87"/>
  <c r="J89"/>
  <c r="J91"/>
  <c r="J93"/>
  <c r="AH5"/>
  <c r="AH7"/>
  <c r="AH9"/>
  <c r="AH11"/>
  <c r="AH13"/>
  <c r="AH15"/>
  <c r="AH17"/>
  <c r="AH19"/>
  <c r="AH21"/>
  <c r="AH23"/>
  <c r="AH25"/>
  <c r="AH27"/>
  <c r="AH29"/>
  <c r="AH31"/>
  <c r="AH33"/>
  <c r="AH35"/>
  <c r="AH37"/>
  <c r="AH39"/>
  <c r="AH41"/>
  <c r="AH43"/>
  <c r="AH45"/>
  <c r="AK46" i="20" s="1"/>
  <c r="AH47" i="21"/>
  <c r="AH49"/>
  <c r="AK50" i="20" s="1"/>
  <c r="AH51" i="21"/>
  <c r="AH53"/>
  <c r="AK54" i="20" s="1"/>
  <c r="AH55" i="21"/>
  <c r="AH57"/>
  <c r="AK58" i="20" s="1"/>
  <c r="AH59" i="21"/>
  <c r="AH61"/>
  <c r="AK62" i="20" s="1"/>
  <c r="AH63" i="21"/>
  <c r="AH65"/>
  <c r="AK66" i="20" s="1"/>
  <c r="AH67" i="21"/>
  <c r="AH69"/>
  <c r="AK70" i="20" s="1"/>
  <c r="AH71" i="21"/>
  <c r="AH73"/>
  <c r="AK74" i="20" s="1"/>
  <c r="AH75" i="21"/>
  <c r="AH77"/>
  <c r="AK78" i="20" s="1"/>
  <c r="AH79" i="21"/>
  <c r="AH81"/>
  <c r="AK82" i="20" s="1"/>
  <c r="AH83" i="21"/>
  <c r="AH85"/>
  <c r="AK86" i="20" s="1"/>
  <c r="AH87" i="21"/>
  <c r="AH89"/>
  <c r="AH91"/>
  <c r="AH93"/>
  <c r="AH4"/>
  <c r="AH6"/>
  <c r="AH8"/>
  <c r="AH10"/>
  <c r="AH12"/>
  <c r="AH14"/>
  <c r="AH16"/>
  <c r="AH18"/>
  <c r="AH20"/>
  <c r="AH22"/>
  <c r="AH24"/>
  <c r="AH26"/>
  <c r="AH28"/>
  <c r="AH30"/>
  <c r="AH32"/>
  <c r="AH34"/>
  <c r="AH36"/>
  <c r="AH38"/>
  <c r="AH40"/>
  <c r="AH42"/>
  <c r="AK43" i="20" s="1"/>
  <c r="AH44" i="21"/>
  <c r="AH46"/>
  <c r="AK47" i="20" s="1"/>
  <c r="AH48" i="21"/>
  <c r="AH50"/>
  <c r="AK51" i="20" s="1"/>
  <c r="AH52" i="21"/>
  <c r="AH54"/>
  <c r="AK55" i="20" s="1"/>
  <c r="AH56" i="21"/>
  <c r="AH58"/>
  <c r="AK59" i="20" s="1"/>
  <c r="AH60" i="21"/>
  <c r="AH62"/>
  <c r="AK63" i="20" s="1"/>
  <c r="AH64" i="21"/>
  <c r="AH66"/>
  <c r="AK67" i="20" s="1"/>
  <c r="AH68" i="21"/>
  <c r="AH70"/>
  <c r="AK71" i="20" s="1"/>
  <c r="AH72" i="21"/>
  <c r="AH74"/>
  <c r="AK75" i="20" s="1"/>
  <c r="AH76" i="21"/>
  <c r="AH78"/>
  <c r="AK79" i="20" s="1"/>
  <c r="AH80" i="21"/>
  <c r="AH82"/>
  <c r="AK83" i="20" s="1"/>
  <c r="AH84" i="21"/>
  <c r="AH88"/>
  <c r="AH92"/>
  <c r="AH3"/>
  <c r="AK4" i="20" s="1"/>
  <c r="AH86" i="21"/>
  <c r="AH90"/>
  <c r="AH94"/>
  <c r="K5"/>
  <c r="N6" i="20" s="1"/>
  <c r="K7" i="21"/>
  <c r="K9"/>
  <c r="N10" i="20" s="1"/>
  <c r="K11" i="21"/>
  <c r="K13"/>
  <c r="N14" i="20" s="1"/>
  <c r="K15" i="21"/>
  <c r="K17"/>
  <c r="N18" i="20" s="1"/>
  <c r="K19" i="21"/>
  <c r="K21"/>
  <c r="N22" i="20" s="1"/>
  <c r="K23" i="21"/>
  <c r="K25"/>
  <c r="N26" i="20" s="1"/>
  <c r="K27" i="21"/>
  <c r="K29"/>
  <c r="N30" i="20" s="1"/>
  <c r="K31" i="21"/>
  <c r="K33"/>
  <c r="N34" i="20" s="1"/>
  <c r="K35" i="21"/>
  <c r="K37"/>
  <c r="N38" i="20" s="1"/>
  <c r="K39" i="21"/>
  <c r="K41"/>
  <c r="N42" i="20" s="1"/>
  <c r="K43" i="21"/>
  <c r="K45"/>
  <c r="N46" i="20" s="1"/>
  <c r="K47" i="21"/>
  <c r="K49"/>
  <c r="N50" i="20" s="1"/>
  <c r="K51" i="21"/>
  <c r="K53"/>
  <c r="N54" i="20" s="1"/>
  <c r="K55" i="21"/>
  <c r="K57"/>
  <c r="N58" i="20" s="1"/>
  <c r="K59" i="21"/>
  <c r="K61"/>
  <c r="N62" i="20" s="1"/>
  <c r="K63" i="21"/>
  <c r="K65"/>
  <c r="N66" i="20" s="1"/>
  <c r="K67" i="21"/>
  <c r="K69"/>
  <c r="N70" i="20" s="1"/>
  <c r="K71" i="21"/>
  <c r="K73"/>
  <c r="N74" i="20" s="1"/>
  <c r="K75" i="21"/>
  <c r="K77"/>
  <c r="N78" i="20" s="1"/>
  <c r="K79" i="21"/>
  <c r="K81"/>
  <c r="N82" i="20" s="1"/>
  <c r="K83" i="21"/>
  <c r="K85"/>
  <c r="N86" i="20" s="1"/>
  <c r="K87" i="21"/>
  <c r="K89"/>
  <c r="K91"/>
  <c r="K93"/>
  <c r="K4"/>
  <c r="K6"/>
  <c r="N7" i="20" s="1"/>
  <c r="K8" i="21"/>
  <c r="K10"/>
  <c r="N11" i="20" s="1"/>
  <c r="K12" i="21"/>
  <c r="K14"/>
  <c r="N15" i="20" s="1"/>
  <c r="K16" i="21"/>
  <c r="K18"/>
  <c r="N19" i="20" s="1"/>
  <c r="K20" i="21"/>
  <c r="K22"/>
  <c r="N23" i="20" s="1"/>
  <c r="K24" i="21"/>
  <c r="K26"/>
  <c r="N27" i="20" s="1"/>
  <c r="K28" i="21"/>
  <c r="K30"/>
  <c r="N31" i="20" s="1"/>
  <c r="K32" i="21"/>
  <c r="K34"/>
  <c r="N35" i="20" s="1"/>
  <c r="K36" i="21"/>
  <c r="K38"/>
  <c r="N39" i="20" s="1"/>
  <c r="K40" i="21"/>
  <c r="K42"/>
  <c r="N43" i="20" s="1"/>
  <c r="K44" i="21"/>
  <c r="K46"/>
  <c r="N47" i="20" s="1"/>
  <c r="K48" i="21"/>
  <c r="K50"/>
  <c r="N51" i="20" s="1"/>
  <c r="K52" i="21"/>
  <c r="K54"/>
  <c r="N55" i="20" s="1"/>
  <c r="K56" i="21"/>
  <c r="K58"/>
  <c r="N59" i="20" s="1"/>
  <c r="K60" i="21"/>
  <c r="K62"/>
  <c r="N63" i="20" s="1"/>
  <c r="K64" i="21"/>
  <c r="K66"/>
  <c r="N67" i="20" s="1"/>
  <c r="K68" i="21"/>
  <c r="K70"/>
  <c r="N71" i="20" s="1"/>
  <c r="K72" i="21"/>
  <c r="K74"/>
  <c r="N75" i="20" s="1"/>
  <c r="K76" i="21"/>
  <c r="K78"/>
  <c r="N79" i="20" s="1"/>
  <c r="K80" i="21"/>
  <c r="K82"/>
  <c r="N83" i="20" s="1"/>
  <c r="K84" i="21"/>
  <c r="K86"/>
  <c r="N87" i="20" s="1"/>
  <c r="K88" i="21"/>
  <c r="K90"/>
  <c r="K92"/>
  <c r="K94"/>
  <c r="K3"/>
  <c r="AI4"/>
  <c r="AI6"/>
  <c r="AI8"/>
  <c r="AI10"/>
  <c r="AI12"/>
  <c r="AI14"/>
  <c r="AI16"/>
  <c r="AI18"/>
  <c r="AI20"/>
  <c r="AI22"/>
  <c r="AI24"/>
  <c r="AI26"/>
  <c r="AI28"/>
  <c r="AI30"/>
  <c r="AI32"/>
  <c r="AI34"/>
  <c r="AI36"/>
  <c r="AI38"/>
  <c r="AI40"/>
  <c r="AI42"/>
  <c r="AI44"/>
  <c r="AI46"/>
  <c r="AI48"/>
  <c r="AI50"/>
  <c r="AI52"/>
  <c r="AI54"/>
  <c r="AI56"/>
  <c r="AI58"/>
  <c r="AI60"/>
  <c r="AI62"/>
  <c r="AI64"/>
  <c r="AI66"/>
  <c r="AI68"/>
  <c r="AI70"/>
  <c r="AI72"/>
  <c r="AI74"/>
  <c r="AI76"/>
  <c r="AI78"/>
  <c r="AI80"/>
  <c r="AI82"/>
  <c r="AI84"/>
  <c r="AI86"/>
  <c r="AI88"/>
  <c r="AI90"/>
  <c r="AI92"/>
  <c r="AI94"/>
  <c r="AI3"/>
  <c r="AL4" i="20" s="1"/>
  <c r="AI5" i="21"/>
  <c r="AI7"/>
  <c r="AI9"/>
  <c r="AI11"/>
  <c r="AI13"/>
  <c r="AI15"/>
  <c r="AI17"/>
  <c r="AI19"/>
  <c r="AI21"/>
  <c r="AI23"/>
  <c r="AI25"/>
  <c r="AI27"/>
  <c r="AI29"/>
  <c r="AI31"/>
  <c r="AI33"/>
  <c r="AI35"/>
  <c r="AI37"/>
  <c r="AI39"/>
  <c r="AI41"/>
  <c r="AI43"/>
  <c r="AL44" i="20" s="1"/>
  <c r="AI45" i="21"/>
  <c r="AI47"/>
  <c r="AL48" i="20" s="1"/>
  <c r="AI49" i="21"/>
  <c r="AI51"/>
  <c r="AL52" i="20" s="1"/>
  <c r="AI53" i="21"/>
  <c r="AI55"/>
  <c r="AL56" i="20" s="1"/>
  <c r="AI57" i="21"/>
  <c r="AI59"/>
  <c r="AL60" i="20" s="1"/>
  <c r="AI61" i="21"/>
  <c r="AI63"/>
  <c r="AL64" i="20" s="1"/>
  <c r="AI65" i="21"/>
  <c r="AI67"/>
  <c r="AL68" i="20" s="1"/>
  <c r="AI69" i="21"/>
  <c r="AI71"/>
  <c r="AL72" i="20" s="1"/>
  <c r="AI73" i="21"/>
  <c r="AI75"/>
  <c r="AL76" i="20" s="1"/>
  <c r="AI77" i="21"/>
  <c r="AI79"/>
  <c r="AL80" i="20" s="1"/>
  <c r="AI81" i="21"/>
  <c r="AI83"/>
  <c r="AL84" i="20" s="1"/>
  <c r="AI85" i="21"/>
  <c r="AI89"/>
  <c r="AI93"/>
  <c r="AI87"/>
  <c r="AI91"/>
  <c r="AB5"/>
  <c r="AB7"/>
  <c r="AB9"/>
  <c r="AB11"/>
  <c r="AB13"/>
  <c r="AB15"/>
  <c r="AB17"/>
  <c r="AB19"/>
  <c r="AB21"/>
  <c r="AB23"/>
  <c r="AB25"/>
  <c r="AB27"/>
  <c r="AB29"/>
  <c r="AB31"/>
  <c r="AB33"/>
  <c r="AB35"/>
  <c r="AB37"/>
  <c r="AB39"/>
  <c r="AB41"/>
  <c r="AB43"/>
  <c r="AB45"/>
  <c r="AB47"/>
  <c r="AB49"/>
  <c r="AB51"/>
  <c r="AB53"/>
  <c r="AB55"/>
  <c r="AB57"/>
  <c r="AB59"/>
  <c r="AB61"/>
  <c r="AB63"/>
  <c r="AB65"/>
  <c r="AB67"/>
  <c r="AB69"/>
  <c r="AB71"/>
  <c r="AB73"/>
  <c r="AB75"/>
  <c r="AB77"/>
  <c r="AB79"/>
  <c r="AB81"/>
  <c r="AB83"/>
  <c r="AB85"/>
  <c r="AB87"/>
  <c r="AB89"/>
  <c r="AB91"/>
  <c r="AB93"/>
  <c r="AB4"/>
  <c r="AB6"/>
  <c r="AB8"/>
  <c r="AB10"/>
  <c r="AB12"/>
  <c r="AB14"/>
  <c r="AB16"/>
  <c r="AB18"/>
  <c r="AB20"/>
  <c r="AB22"/>
  <c r="AB24"/>
  <c r="AB26"/>
  <c r="AB28"/>
  <c r="AB30"/>
  <c r="AB32"/>
  <c r="AB34"/>
  <c r="AB36"/>
  <c r="AB38"/>
  <c r="AB40"/>
  <c r="AB42"/>
  <c r="AB44"/>
  <c r="AB46"/>
  <c r="AB48"/>
  <c r="AB50"/>
  <c r="AB52"/>
  <c r="AB54"/>
  <c r="AB56"/>
  <c r="AB58"/>
  <c r="AB60"/>
  <c r="AB62"/>
  <c r="AB64"/>
  <c r="AB66"/>
  <c r="AB68"/>
  <c r="AB70"/>
  <c r="AB72"/>
  <c r="AB74"/>
  <c r="AB76"/>
  <c r="AB78"/>
  <c r="AB80"/>
  <c r="AB82"/>
  <c r="AB84"/>
  <c r="AB86"/>
  <c r="AB88"/>
  <c r="AB90"/>
  <c r="AB92"/>
  <c r="AB94"/>
  <c r="AB3"/>
  <c r="M4"/>
  <c r="M6"/>
  <c r="M8"/>
  <c r="M10"/>
  <c r="M12"/>
  <c r="M14"/>
  <c r="M16"/>
  <c r="M18"/>
  <c r="M20"/>
  <c r="M22"/>
  <c r="M24"/>
  <c r="M26"/>
  <c r="M28"/>
  <c r="M30"/>
  <c r="M32"/>
  <c r="M34"/>
  <c r="M36"/>
  <c r="M38"/>
  <c r="M40"/>
  <c r="M42"/>
  <c r="M44"/>
  <c r="M46"/>
  <c r="M48"/>
  <c r="M50"/>
  <c r="M52"/>
  <c r="M54"/>
  <c r="M56"/>
  <c r="M58"/>
  <c r="M60"/>
  <c r="M62"/>
  <c r="M64"/>
  <c r="M66"/>
  <c r="M68"/>
  <c r="M70"/>
  <c r="M72"/>
  <c r="M74"/>
  <c r="M76"/>
  <c r="M78"/>
  <c r="M80"/>
  <c r="M82"/>
  <c r="M84"/>
  <c r="M86"/>
  <c r="M88"/>
  <c r="M90"/>
  <c r="M92"/>
  <c r="M94"/>
  <c r="M3"/>
  <c r="M5"/>
  <c r="M7"/>
  <c r="M9"/>
  <c r="M11"/>
  <c r="M13"/>
  <c r="M15"/>
  <c r="M17"/>
  <c r="M19"/>
  <c r="M21"/>
  <c r="M23"/>
  <c r="M25"/>
  <c r="M27"/>
  <c r="M29"/>
  <c r="M31"/>
  <c r="M33"/>
  <c r="M35"/>
  <c r="M37"/>
  <c r="M39"/>
  <c r="M41"/>
  <c r="M43"/>
  <c r="M45"/>
  <c r="M47"/>
  <c r="M49"/>
  <c r="M51"/>
  <c r="M53"/>
  <c r="M55"/>
  <c r="M57"/>
  <c r="M59"/>
  <c r="M61"/>
  <c r="M63"/>
  <c r="M65"/>
  <c r="M67"/>
  <c r="M69"/>
  <c r="M71"/>
  <c r="M73"/>
  <c r="M75"/>
  <c r="M77"/>
  <c r="M79"/>
  <c r="M81"/>
  <c r="M83"/>
  <c r="M85"/>
  <c r="M87"/>
  <c r="M89"/>
  <c r="M91"/>
  <c r="M93"/>
  <c r="D4"/>
  <c r="D6"/>
  <c r="D8"/>
  <c r="D10"/>
  <c r="D12"/>
  <c r="D14"/>
  <c r="D16"/>
  <c r="D18"/>
  <c r="D20"/>
  <c r="D22"/>
  <c r="D24"/>
  <c r="D26"/>
  <c r="D28"/>
  <c r="D30"/>
  <c r="D32"/>
  <c r="D34"/>
  <c r="D36"/>
  <c r="D38"/>
  <c r="D40"/>
  <c r="D42"/>
  <c r="D44"/>
  <c r="D46"/>
  <c r="D48"/>
  <c r="D50"/>
  <c r="D52"/>
  <c r="D54"/>
  <c r="D56"/>
  <c r="D58"/>
  <c r="D60"/>
  <c r="D62"/>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64"/>
  <c r="D68"/>
  <c r="D72"/>
  <c r="D76"/>
  <c r="D80"/>
  <c r="D84"/>
  <c r="D88"/>
  <c r="D92"/>
  <c r="D3"/>
  <c r="D66"/>
  <c r="D70"/>
  <c r="D74"/>
  <c r="D78"/>
  <c r="D82"/>
  <c r="D86"/>
  <c r="D90"/>
  <c r="D94"/>
  <c r="L5"/>
  <c r="L7"/>
  <c r="L9"/>
  <c r="L11"/>
  <c r="L13"/>
  <c r="L15"/>
  <c r="L17"/>
  <c r="L19"/>
  <c r="L21"/>
  <c r="L23"/>
  <c r="L25"/>
  <c r="L27"/>
  <c r="L29"/>
  <c r="L31"/>
  <c r="L33"/>
  <c r="L35"/>
  <c r="L37"/>
  <c r="L39"/>
  <c r="L41"/>
  <c r="L43"/>
  <c r="L45"/>
  <c r="L47"/>
  <c r="L49"/>
  <c r="L51"/>
  <c r="L53"/>
  <c r="L55"/>
  <c r="L57"/>
  <c r="L59"/>
  <c r="L61"/>
  <c r="L63"/>
  <c r="L65"/>
  <c r="L67"/>
  <c r="L69"/>
  <c r="L71"/>
  <c r="L73"/>
  <c r="L75"/>
  <c r="L77"/>
  <c r="L79"/>
  <c r="L81"/>
  <c r="L83"/>
  <c r="L85"/>
  <c r="L87"/>
  <c r="L89"/>
  <c r="L91"/>
  <c r="L93"/>
  <c r="L3"/>
  <c r="L4"/>
  <c r="L6"/>
  <c r="L8"/>
  <c r="L10"/>
  <c r="L12"/>
  <c r="L14"/>
  <c r="L16"/>
  <c r="L18"/>
  <c r="L20"/>
  <c r="L22"/>
  <c r="L24"/>
  <c r="L26"/>
  <c r="L28"/>
  <c r="L30"/>
  <c r="L32"/>
  <c r="L34"/>
  <c r="L36"/>
  <c r="L38"/>
  <c r="L40"/>
  <c r="L42"/>
  <c r="L44"/>
  <c r="L46"/>
  <c r="L48"/>
  <c r="L50"/>
  <c r="L52"/>
  <c r="L54"/>
  <c r="L56"/>
  <c r="L58"/>
  <c r="L60"/>
  <c r="L62"/>
  <c r="L64"/>
  <c r="L66"/>
  <c r="L68"/>
  <c r="L70"/>
  <c r="L72"/>
  <c r="L74"/>
  <c r="L76"/>
  <c r="L78"/>
  <c r="L80"/>
  <c r="L82"/>
  <c r="L84"/>
  <c r="L86"/>
  <c r="L88"/>
  <c r="L90"/>
  <c r="L92"/>
  <c r="L94"/>
  <c r="U4"/>
  <c r="U6"/>
  <c r="U8"/>
  <c r="U10"/>
  <c r="U12"/>
  <c r="U14"/>
  <c r="U16"/>
  <c r="U18"/>
  <c r="U20"/>
  <c r="U22"/>
  <c r="U24"/>
  <c r="U26"/>
  <c r="U28"/>
  <c r="U30"/>
  <c r="U32"/>
  <c r="U34"/>
  <c r="U36"/>
  <c r="U38"/>
  <c r="U40"/>
  <c r="U42"/>
  <c r="U44"/>
  <c r="U46"/>
  <c r="U48"/>
  <c r="U50"/>
  <c r="U52"/>
  <c r="U54"/>
  <c r="U56"/>
  <c r="U58"/>
  <c r="U60"/>
  <c r="U62"/>
  <c r="U64"/>
  <c r="U66"/>
  <c r="U68"/>
  <c r="U70"/>
  <c r="U72"/>
  <c r="U74"/>
  <c r="U76"/>
  <c r="U78"/>
  <c r="U80"/>
  <c r="U82"/>
  <c r="U84"/>
  <c r="U86"/>
  <c r="U88"/>
  <c r="U90"/>
  <c r="U92"/>
  <c r="U94"/>
  <c r="U5"/>
  <c r="U7"/>
  <c r="U9"/>
  <c r="U11"/>
  <c r="U13"/>
  <c r="U15"/>
  <c r="U17"/>
  <c r="U19"/>
  <c r="U21"/>
  <c r="U23"/>
  <c r="U25"/>
  <c r="U27"/>
  <c r="U29"/>
  <c r="U31"/>
  <c r="U33"/>
  <c r="U35"/>
  <c r="U37"/>
  <c r="U39"/>
  <c r="U41"/>
  <c r="U43"/>
  <c r="U45"/>
  <c r="U47"/>
  <c r="U49"/>
  <c r="U51"/>
  <c r="U53"/>
  <c r="U55"/>
  <c r="U57"/>
  <c r="U59"/>
  <c r="U61"/>
  <c r="U63"/>
  <c r="U65"/>
  <c r="U67"/>
  <c r="U69"/>
  <c r="U71"/>
  <c r="U73"/>
  <c r="U75"/>
  <c r="U77"/>
  <c r="U79"/>
  <c r="U81"/>
  <c r="U83"/>
  <c r="U85"/>
  <c r="U87"/>
  <c r="U89"/>
  <c r="U91"/>
  <c r="U93"/>
  <c r="U3"/>
  <c r="W4"/>
  <c r="W6"/>
  <c r="W8"/>
  <c r="W10"/>
  <c r="W12"/>
  <c r="W14"/>
  <c r="W16"/>
  <c r="W18"/>
  <c r="W20"/>
  <c r="W22"/>
  <c r="W24"/>
  <c r="W26"/>
  <c r="W28"/>
  <c r="W30"/>
  <c r="W32"/>
  <c r="W34"/>
  <c r="W36"/>
  <c r="W38"/>
  <c r="W40"/>
  <c r="W42"/>
  <c r="W44"/>
  <c r="Z45" i="20" s="1"/>
  <c r="W46" i="21"/>
  <c r="W48"/>
  <c r="Z49" i="20" s="1"/>
  <c r="W50" i="21"/>
  <c r="W52"/>
  <c r="Z53" i="20" s="1"/>
  <c r="W54" i="21"/>
  <c r="W56"/>
  <c r="Z57" i="20" s="1"/>
  <c r="W58" i="21"/>
  <c r="W60"/>
  <c r="Z61" i="20" s="1"/>
  <c r="W62" i="21"/>
  <c r="W64"/>
  <c r="Z65" i="20" s="1"/>
  <c r="W66" i="21"/>
  <c r="W68"/>
  <c r="Z69" i="20" s="1"/>
  <c r="W70" i="21"/>
  <c r="W72"/>
  <c r="Z73" i="20" s="1"/>
  <c r="W74" i="21"/>
  <c r="W76"/>
  <c r="Z77" i="20" s="1"/>
  <c r="W78" i="21"/>
  <c r="W80"/>
  <c r="Z81" i="20" s="1"/>
  <c r="W82" i="21"/>
  <c r="W84"/>
  <c r="Z85" i="20" s="1"/>
  <c r="W86" i="21"/>
  <c r="W88"/>
  <c r="W90"/>
  <c r="W92"/>
  <c r="W94"/>
  <c r="W3"/>
  <c r="Z4" i="20" s="1"/>
  <c r="W5" i="21"/>
  <c r="W7"/>
  <c r="W9"/>
  <c r="W11"/>
  <c r="W13"/>
  <c r="W15"/>
  <c r="W17"/>
  <c r="W19"/>
  <c r="W21"/>
  <c r="W23"/>
  <c r="W25"/>
  <c r="W27"/>
  <c r="W29"/>
  <c r="W31"/>
  <c r="W33"/>
  <c r="W35"/>
  <c r="W37"/>
  <c r="W39"/>
  <c r="W41"/>
  <c r="W43"/>
  <c r="Z44" i="20" s="1"/>
  <c r="W45" i="21"/>
  <c r="W47"/>
  <c r="Z48" i="20" s="1"/>
  <c r="W49" i="21"/>
  <c r="W51"/>
  <c r="Z52" i="20" s="1"/>
  <c r="W53" i="21"/>
  <c r="W55"/>
  <c r="Z56" i="20" s="1"/>
  <c r="W57" i="21"/>
  <c r="W59"/>
  <c r="Z60" i="20" s="1"/>
  <c r="W61" i="21"/>
  <c r="W63"/>
  <c r="Z64" i="20" s="1"/>
  <c r="W65" i="21"/>
  <c r="W67"/>
  <c r="Z68" i="20" s="1"/>
  <c r="W69" i="21"/>
  <c r="W71"/>
  <c r="Z72" i="20" s="1"/>
  <c r="W73" i="21"/>
  <c r="W75"/>
  <c r="Z76" i="20" s="1"/>
  <c r="W77" i="21"/>
  <c r="W79"/>
  <c r="Z80" i="20" s="1"/>
  <c r="W81" i="21"/>
  <c r="W83"/>
  <c r="Z84" i="20" s="1"/>
  <c r="W85" i="21"/>
  <c r="W87"/>
  <c r="W89"/>
  <c r="W91"/>
  <c r="W93"/>
  <c r="Q4"/>
  <c r="T5" i="20" s="1"/>
  <c r="Q6" i="21"/>
  <c r="Q8"/>
  <c r="T9" i="20" s="1"/>
  <c r="Q10" i="21"/>
  <c r="Q12"/>
  <c r="T13" i="20" s="1"/>
  <c r="Q14" i="21"/>
  <c r="Q16"/>
  <c r="T17" i="20" s="1"/>
  <c r="Q18" i="21"/>
  <c r="Q20"/>
  <c r="T21" i="20" s="1"/>
  <c r="Q22" i="21"/>
  <c r="Q24"/>
  <c r="T25" i="20" s="1"/>
  <c r="Q26" i="21"/>
  <c r="Q28"/>
  <c r="T29" i="20" s="1"/>
  <c r="Q30" i="21"/>
  <c r="Q32"/>
  <c r="T33" i="20" s="1"/>
  <c r="Q34" i="21"/>
  <c r="Q36"/>
  <c r="T37" i="20" s="1"/>
  <c r="Q38" i="21"/>
  <c r="Q40"/>
  <c r="T41" i="20" s="1"/>
  <c r="Q42" i="21"/>
  <c r="Q44"/>
  <c r="T45" i="20" s="1"/>
  <c r="Q46" i="21"/>
  <c r="Q48"/>
  <c r="T49" i="20" s="1"/>
  <c r="Q50" i="21"/>
  <c r="Q52"/>
  <c r="T53" i="20" s="1"/>
  <c r="Q54" i="21"/>
  <c r="Q56"/>
  <c r="T57" i="20" s="1"/>
  <c r="Q58" i="21"/>
  <c r="Q60"/>
  <c r="T61" i="20" s="1"/>
  <c r="Q62" i="21"/>
  <c r="Q64"/>
  <c r="T65" i="20" s="1"/>
  <c r="Q66" i="21"/>
  <c r="Q68"/>
  <c r="T69" i="20" s="1"/>
  <c r="Q70" i="21"/>
  <c r="Q72"/>
  <c r="T73" i="20" s="1"/>
  <c r="Q74" i="21"/>
  <c r="Q76"/>
  <c r="T77" i="20" s="1"/>
  <c r="Q78" i="21"/>
  <c r="Q80"/>
  <c r="T81" i="20" s="1"/>
  <c r="Q82" i="21"/>
  <c r="Q84"/>
  <c r="T85" i="20" s="1"/>
  <c r="Q86" i="21"/>
  <c r="Q88"/>
  <c r="Q5"/>
  <c r="Q7"/>
  <c r="T8" i="20" s="1"/>
  <c r="Q9" i="21"/>
  <c r="Q11"/>
  <c r="T12" i="20" s="1"/>
  <c r="Q13" i="21"/>
  <c r="Q15"/>
  <c r="T16" i="20" s="1"/>
  <c r="Q17" i="21"/>
  <c r="Q19"/>
  <c r="T20" i="20" s="1"/>
  <c r="Q21" i="21"/>
  <c r="Q23"/>
  <c r="T24" i="20" s="1"/>
  <c r="Q25" i="21"/>
  <c r="Q27"/>
  <c r="T28" i="20" s="1"/>
  <c r="Q29" i="21"/>
  <c r="Q31"/>
  <c r="T32" i="20" s="1"/>
  <c r="Q33" i="21"/>
  <c r="Q35"/>
  <c r="T36" i="20" s="1"/>
  <c r="Q37" i="21"/>
  <c r="Q39"/>
  <c r="T40" i="20" s="1"/>
  <c r="Q41" i="21"/>
  <c r="Q43"/>
  <c r="T44" i="20" s="1"/>
  <c r="Q45" i="21"/>
  <c r="Q47"/>
  <c r="T48" i="20" s="1"/>
  <c r="Q49" i="21"/>
  <c r="Q51"/>
  <c r="T52" i="20" s="1"/>
  <c r="Q53" i="21"/>
  <c r="Q55"/>
  <c r="T56" i="20" s="1"/>
  <c r="Q57" i="21"/>
  <c r="Q59"/>
  <c r="T60" i="20" s="1"/>
  <c r="Q61" i="21"/>
  <c r="Q63"/>
  <c r="T64" i="20" s="1"/>
  <c r="Q65" i="21"/>
  <c r="Q67"/>
  <c r="T68" i="20" s="1"/>
  <c r="Q69" i="21"/>
  <c r="Q71"/>
  <c r="T72" i="20" s="1"/>
  <c r="Q73" i="21"/>
  <c r="Q75"/>
  <c r="T76" i="20" s="1"/>
  <c r="Q77" i="21"/>
  <c r="Q79"/>
  <c r="T80" i="20" s="1"/>
  <c r="Q81" i="21"/>
  <c r="Q83"/>
  <c r="T84" i="20" s="1"/>
  <c r="Q85" i="21"/>
  <c r="Q87"/>
  <c r="Q89"/>
  <c r="Q91"/>
  <c r="Q93"/>
  <c r="Q90"/>
  <c r="Q92"/>
  <c r="Q94"/>
  <c r="Q3"/>
  <c r="N10" i="2"/>
  <c r="M10" s="1"/>
  <c r="L23" i="4"/>
  <c r="N23" s="1"/>
  <c r="M9" i="2"/>
  <c r="N9"/>
  <c r="M11"/>
  <c r="N11"/>
  <c r="K10" i="3"/>
  <c r="K11"/>
  <c r="Z86" i="20"/>
  <c r="Z82"/>
  <c r="Z78"/>
  <c r="Z74"/>
  <c r="Z70"/>
  <c r="Z66"/>
  <c r="Z62"/>
  <c r="Z58"/>
  <c r="Z54"/>
  <c r="Z50"/>
  <c r="Z46"/>
  <c r="Z87"/>
  <c r="Z83"/>
  <c r="Z79"/>
  <c r="Z75"/>
  <c r="Z71"/>
  <c r="Z67"/>
  <c r="Z63"/>
  <c r="Z59"/>
  <c r="Z55"/>
  <c r="Z51"/>
  <c r="Z47"/>
  <c r="Z43"/>
  <c r="Z42"/>
  <c r="Z40"/>
  <c r="Z38"/>
  <c r="Z36"/>
  <c r="Z34"/>
  <c r="Z32"/>
  <c r="Z30"/>
  <c r="Z28"/>
  <c r="Z26"/>
  <c r="Z24"/>
  <c r="Z22"/>
  <c r="Z20"/>
  <c r="Z18"/>
  <c r="Z16"/>
  <c r="Z14"/>
  <c r="Z12"/>
  <c r="Z10"/>
  <c r="Z8"/>
  <c r="Z6"/>
  <c r="Z41"/>
  <c r="Z39"/>
  <c r="Z37"/>
  <c r="Z35"/>
  <c r="Z33"/>
  <c r="Z31"/>
  <c r="Z29"/>
  <c r="Z27"/>
  <c r="Z25"/>
  <c r="Z23"/>
  <c r="Z21"/>
  <c r="Z19"/>
  <c r="Z17"/>
  <c r="Z15"/>
  <c r="Z13"/>
  <c r="Z11"/>
  <c r="Z9"/>
  <c r="Z7"/>
  <c r="Z5"/>
  <c r="S87"/>
  <c r="S85"/>
  <c r="S83"/>
  <c r="S81"/>
  <c r="S79"/>
  <c r="S77"/>
  <c r="S75"/>
  <c r="S73"/>
  <c r="S71"/>
  <c r="S69"/>
  <c r="S67"/>
  <c r="S65"/>
  <c r="S63"/>
  <c r="S61"/>
  <c r="S59"/>
  <c r="S57"/>
  <c r="S55"/>
  <c r="S53"/>
  <c r="S51"/>
  <c r="S49"/>
  <c r="S47"/>
  <c r="S45"/>
  <c r="S43"/>
  <c r="S86"/>
  <c r="S84"/>
  <c r="S82"/>
  <c r="S80"/>
  <c r="S78"/>
  <c r="S76"/>
  <c r="S74"/>
  <c r="S72"/>
  <c r="S70"/>
  <c r="S68"/>
  <c r="S66"/>
  <c r="S64"/>
  <c r="S62"/>
  <c r="S60"/>
  <c r="S58"/>
  <c r="S56"/>
  <c r="S54"/>
  <c r="S52"/>
  <c r="S50"/>
  <c r="S48"/>
  <c r="S46"/>
  <c r="S44"/>
  <c r="S41"/>
  <c r="S39"/>
  <c r="S37"/>
  <c r="S35"/>
  <c r="S33"/>
  <c r="S31"/>
  <c r="S29"/>
  <c r="S27"/>
  <c r="S25"/>
  <c r="S23"/>
  <c r="S21"/>
  <c r="S19"/>
  <c r="S17"/>
  <c r="S15"/>
  <c r="S13"/>
  <c r="S11"/>
  <c r="S9"/>
  <c r="S7"/>
  <c r="S5"/>
  <c r="S42"/>
  <c r="S40"/>
  <c r="S38"/>
  <c r="S36"/>
  <c r="S34"/>
  <c r="S32"/>
  <c r="S30"/>
  <c r="S28"/>
  <c r="S26"/>
  <c r="S24"/>
  <c r="S22"/>
  <c r="S20"/>
  <c r="S18"/>
  <c r="S16"/>
  <c r="S14"/>
  <c r="S12"/>
  <c r="S10"/>
  <c r="S8"/>
  <c r="S6"/>
  <c r="S4"/>
  <c r="T86"/>
  <c r="T82"/>
  <c r="T78"/>
  <c r="T74"/>
  <c r="T70"/>
  <c r="T66"/>
  <c r="T62"/>
  <c r="T58"/>
  <c r="T54"/>
  <c r="T50"/>
  <c r="T46"/>
  <c r="T87"/>
  <c r="T83"/>
  <c r="T79"/>
  <c r="T75"/>
  <c r="T71"/>
  <c r="T67"/>
  <c r="T63"/>
  <c r="T59"/>
  <c r="T55"/>
  <c r="T51"/>
  <c r="T47"/>
  <c r="T43"/>
  <c r="T42"/>
  <c r="T38"/>
  <c r="T34"/>
  <c r="T30"/>
  <c r="T26"/>
  <c r="T22"/>
  <c r="T18"/>
  <c r="T14"/>
  <c r="T10"/>
  <c r="T6"/>
  <c r="T39"/>
  <c r="T35"/>
  <c r="T31"/>
  <c r="T27"/>
  <c r="T23"/>
  <c r="T19"/>
  <c r="T15"/>
  <c r="T11"/>
  <c r="T7"/>
  <c r="T4"/>
  <c r="AU5" i="4"/>
  <c r="AZ5"/>
  <c r="Y87" i="20"/>
  <c r="Y85"/>
  <c r="Y83"/>
  <c r="Y81"/>
  <c r="Y79"/>
  <c r="Y77"/>
  <c r="Y75"/>
  <c r="Y73"/>
  <c r="Y71"/>
  <c r="Y69"/>
  <c r="Y67"/>
  <c r="Y65"/>
  <c r="Y63"/>
  <c r="Y61"/>
  <c r="Y59"/>
  <c r="Y57"/>
  <c r="Y55"/>
  <c r="Y53"/>
  <c r="Y51"/>
  <c r="Y49"/>
  <c r="Y47"/>
  <c r="Y45"/>
  <c r="Y43"/>
  <c r="Y84"/>
  <c r="Y80"/>
  <c r="Y76"/>
  <c r="Y72"/>
  <c r="Y68"/>
  <c r="Y64"/>
  <c r="Y60"/>
  <c r="Y56"/>
  <c r="Y52"/>
  <c r="Y48"/>
  <c r="Y44"/>
  <c r="Y41"/>
  <c r="Y39"/>
  <c r="Y37"/>
  <c r="Y35"/>
  <c r="Y33"/>
  <c r="Y31"/>
  <c r="Y29"/>
  <c r="Y27"/>
  <c r="Y25"/>
  <c r="Y23"/>
  <c r="Y21"/>
  <c r="Y19"/>
  <c r="Y17"/>
  <c r="Y15"/>
  <c r="Y13"/>
  <c r="Y11"/>
  <c r="Y9"/>
  <c r="Y7"/>
  <c r="Y5"/>
  <c r="Y42"/>
  <c r="Y40"/>
  <c r="Y38"/>
  <c r="Y36"/>
  <c r="Y34"/>
  <c r="Y32"/>
  <c r="Y30"/>
  <c r="Y28"/>
  <c r="Y26"/>
  <c r="Y24"/>
  <c r="Y22"/>
  <c r="Y20"/>
  <c r="Y18"/>
  <c r="Y16"/>
  <c r="Y14"/>
  <c r="Y12"/>
  <c r="Y10"/>
  <c r="Y8"/>
  <c r="Y6"/>
  <c r="Y4"/>
  <c r="J86"/>
  <c r="J84"/>
  <c r="J82"/>
  <c r="J80"/>
  <c r="J78"/>
  <c r="J76"/>
  <c r="J74"/>
  <c r="J72"/>
  <c r="J70"/>
  <c r="J68"/>
  <c r="J66"/>
  <c r="J64"/>
  <c r="J62"/>
  <c r="J60"/>
  <c r="J58"/>
  <c r="J56"/>
  <c r="J54"/>
  <c r="J52"/>
  <c r="J50"/>
  <c r="J48"/>
  <c r="J46"/>
  <c r="J44"/>
  <c r="J87"/>
  <c r="J85"/>
  <c r="J83"/>
  <c r="J81"/>
  <c r="J79"/>
  <c r="J77"/>
  <c r="J75"/>
  <c r="J73"/>
  <c r="J71"/>
  <c r="J69"/>
  <c r="J67"/>
  <c r="J65"/>
  <c r="J63"/>
  <c r="J61"/>
  <c r="J59"/>
  <c r="J57"/>
  <c r="J55"/>
  <c r="J53"/>
  <c r="J51"/>
  <c r="J49"/>
  <c r="J47"/>
  <c r="J45"/>
  <c r="J43"/>
  <c r="J40"/>
  <c r="J36"/>
  <c r="J32"/>
  <c r="J28"/>
  <c r="J24"/>
  <c r="J20"/>
  <c r="J16"/>
  <c r="J12"/>
  <c r="J8"/>
  <c r="J41"/>
  <c r="J37"/>
  <c r="J33"/>
  <c r="J29"/>
  <c r="J25"/>
  <c r="J21"/>
  <c r="J17"/>
  <c r="J13"/>
  <c r="J9"/>
  <c r="J5"/>
  <c r="J4"/>
  <c r="AH86"/>
  <c r="AH84"/>
  <c r="AH82"/>
  <c r="AH80"/>
  <c r="AH78"/>
  <c r="AH76"/>
  <c r="AH74"/>
  <c r="AH72"/>
  <c r="AH70"/>
  <c r="AH68"/>
  <c r="AH66"/>
  <c r="AH64"/>
  <c r="AH62"/>
  <c r="AH60"/>
  <c r="AH58"/>
  <c r="AH56"/>
  <c r="AH54"/>
  <c r="AH52"/>
  <c r="AH50"/>
  <c r="AH48"/>
  <c r="AH46"/>
  <c r="AH44"/>
  <c r="AH42"/>
  <c r="AH85"/>
  <c r="AH81"/>
  <c r="AH79"/>
  <c r="AH77"/>
  <c r="AH73"/>
  <c r="AH71"/>
  <c r="AH69"/>
  <c r="AH65"/>
  <c r="AH63"/>
  <c r="AH61"/>
  <c r="AH57"/>
  <c r="AH55"/>
  <c r="AH53"/>
  <c r="AH49"/>
  <c r="AH47"/>
  <c r="AH45"/>
  <c r="AH40"/>
  <c r="AH36"/>
  <c r="AH32"/>
  <c r="AH28"/>
  <c r="AH24"/>
  <c r="AH20"/>
  <c r="AH16"/>
  <c r="AH12"/>
  <c r="AH8"/>
  <c r="AH41"/>
  <c r="AH39"/>
  <c r="AH37"/>
  <c r="AH33"/>
  <c r="AH31"/>
  <c r="AH29"/>
  <c r="AH25"/>
  <c r="AH23"/>
  <c r="AH21"/>
  <c r="AH17"/>
  <c r="AH15"/>
  <c r="AH13"/>
  <c r="AH9"/>
  <c r="AH7"/>
  <c r="AH5"/>
  <c r="AH4"/>
  <c r="K87"/>
  <c r="K83"/>
  <c r="K79"/>
  <c r="K75"/>
  <c r="K71"/>
  <c r="K67"/>
  <c r="K63"/>
  <c r="K59"/>
  <c r="K55"/>
  <c r="K51"/>
  <c r="K47"/>
  <c r="K43"/>
  <c r="K86"/>
  <c r="K84"/>
  <c r="K82"/>
  <c r="K80"/>
  <c r="K78"/>
  <c r="K76"/>
  <c r="K74"/>
  <c r="K72"/>
  <c r="K70"/>
  <c r="K68"/>
  <c r="K66"/>
  <c r="K64"/>
  <c r="K62"/>
  <c r="K60"/>
  <c r="K58"/>
  <c r="K56"/>
  <c r="K54"/>
  <c r="K52"/>
  <c r="K50"/>
  <c r="K48"/>
  <c r="K46"/>
  <c r="K44"/>
  <c r="K39"/>
  <c r="K35"/>
  <c r="K31"/>
  <c r="K27"/>
  <c r="K23"/>
  <c r="K19"/>
  <c r="K15"/>
  <c r="K11"/>
  <c r="K7"/>
  <c r="K42"/>
  <c r="K40"/>
  <c r="K38"/>
  <c r="K36"/>
  <c r="K34"/>
  <c r="K32"/>
  <c r="K30"/>
  <c r="K28"/>
  <c r="K26"/>
  <c r="K24"/>
  <c r="K22"/>
  <c r="K20"/>
  <c r="K18"/>
  <c r="K16"/>
  <c r="K14"/>
  <c r="K12"/>
  <c r="K10"/>
  <c r="K8"/>
  <c r="K6"/>
  <c r="K5"/>
  <c r="AI87"/>
  <c r="AI83"/>
  <c r="AI79"/>
  <c r="AI75"/>
  <c r="AI71"/>
  <c r="AI67"/>
  <c r="AI63"/>
  <c r="AI59"/>
  <c r="AI55"/>
  <c r="AI51"/>
  <c r="AI47"/>
  <c r="AI43"/>
  <c r="AI86"/>
  <c r="AI80"/>
  <c r="AI78"/>
  <c r="AI76"/>
  <c r="AI72"/>
  <c r="AI70"/>
  <c r="AI64"/>
  <c r="AI62"/>
  <c r="AI60"/>
  <c r="AI56"/>
  <c r="AI54"/>
  <c r="AI48"/>
  <c r="AI46"/>
  <c r="AI44"/>
  <c r="AI41"/>
  <c r="AI39"/>
  <c r="AI37"/>
  <c r="AI35"/>
  <c r="AI33"/>
  <c r="AI31"/>
  <c r="AI29"/>
  <c r="AI27"/>
  <c r="AI25"/>
  <c r="AI23"/>
  <c r="AI21"/>
  <c r="AI19"/>
  <c r="AI17"/>
  <c r="AI15"/>
  <c r="AI13"/>
  <c r="AI11"/>
  <c r="AI9"/>
  <c r="AI7"/>
  <c r="AI5"/>
  <c r="AI40"/>
  <c r="AI38"/>
  <c r="AI34"/>
  <c r="AI32"/>
  <c r="AI30"/>
  <c r="AI26"/>
  <c r="AI24"/>
  <c r="AI22"/>
  <c r="AI18"/>
  <c r="AI16"/>
  <c r="AI14"/>
  <c r="AI10"/>
  <c r="AI8"/>
  <c r="AI6"/>
  <c r="AB86"/>
  <c r="AB82"/>
  <c r="AB78"/>
  <c r="AB74"/>
  <c r="AB70"/>
  <c r="AB66"/>
  <c r="AB62"/>
  <c r="AB58"/>
  <c r="AB54"/>
  <c r="AB50"/>
  <c r="AB46"/>
  <c r="AB85"/>
  <c r="AB81"/>
  <c r="AB77"/>
  <c r="AB73"/>
  <c r="AB69"/>
  <c r="AB65"/>
  <c r="AB61"/>
  <c r="AB57"/>
  <c r="AB53"/>
  <c r="AB49"/>
  <c r="AB45"/>
  <c r="AB42"/>
  <c r="AB38"/>
  <c r="AB34"/>
  <c r="AB30"/>
  <c r="AB26"/>
  <c r="AB24"/>
  <c r="AB20"/>
  <c r="AB16"/>
  <c r="AB12"/>
  <c r="AB8"/>
  <c r="AB41"/>
  <c r="AB37"/>
  <c r="AB33"/>
  <c r="AB29"/>
  <c r="AB25"/>
  <c r="AB23"/>
  <c r="AB21"/>
  <c r="AB19"/>
  <c r="AB17"/>
  <c r="AB15"/>
  <c r="AB13"/>
  <c r="AB11"/>
  <c r="AB9"/>
  <c r="AB7"/>
  <c r="AB5"/>
  <c r="AB4"/>
  <c r="AU3" i="4"/>
  <c r="AZ3"/>
  <c r="L86" i="20"/>
  <c r="L84"/>
  <c r="L82"/>
  <c r="L80"/>
  <c r="L78"/>
  <c r="L76"/>
  <c r="L74"/>
  <c r="L72"/>
  <c r="L70"/>
  <c r="L68"/>
  <c r="L66"/>
  <c r="L64"/>
  <c r="L62"/>
  <c r="L60"/>
  <c r="L58"/>
  <c r="L56"/>
  <c r="L54"/>
  <c r="L52"/>
  <c r="L50"/>
  <c r="L48"/>
  <c r="L46"/>
  <c r="L44"/>
  <c r="L87"/>
  <c r="L85"/>
  <c r="L83"/>
  <c r="L81"/>
  <c r="L79"/>
  <c r="L77"/>
  <c r="L75"/>
  <c r="L73"/>
  <c r="L71"/>
  <c r="L69"/>
  <c r="L67"/>
  <c r="L65"/>
  <c r="L63"/>
  <c r="L61"/>
  <c r="L59"/>
  <c r="L57"/>
  <c r="L55"/>
  <c r="L53"/>
  <c r="L51"/>
  <c r="L49"/>
  <c r="L47"/>
  <c r="L45"/>
  <c r="L43"/>
  <c r="L40"/>
  <c r="L36"/>
  <c r="L32"/>
  <c r="L28"/>
  <c r="L24"/>
  <c r="L20"/>
  <c r="L16"/>
  <c r="L12"/>
  <c r="L8"/>
  <c r="L41"/>
  <c r="L37"/>
  <c r="L33"/>
  <c r="L29"/>
  <c r="L25"/>
  <c r="L21"/>
  <c r="L17"/>
  <c r="L13"/>
  <c r="L9"/>
  <c r="L5"/>
  <c r="L4"/>
  <c r="P11" i="4"/>
  <c r="AJ84" i="20"/>
  <c r="AJ80"/>
  <c r="AJ76"/>
  <c r="AJ72"/>
  <c r="AJ68"/>
  <c r="AJ64"/>
  <c r="AJ60"/>
  <c r="AJ56"/>
  <c r="AJ52"/>
  <c r="AJ48"/>
  <c r="AJ44"/>
  <c r="AJ87"/>
  <c r="AJ83"/>
  <c r="AJ79"/>
  <c r="AJ75"/>
  <c r="AJ71"/>
  <c r="AJ67"/>
  <c r="AJ63"/>
  <c r="AJ59"/>
  <c r="AJ55"/>
  <c r="AJ51"/>
  <c r="AJ47"/>
  <c r="AJ43"/>
  <c r="AJ40"/>
  <c r="AJ38"/>
  <c r="AJ36"/>
  <c r="AJ34"/>
  <c r="AJ32"/>
  <c r="AJ30"/>
  <c r="AJ28"/>
  <c r="AJ26"/>
  <c r="AJ24"/>
  <c r="AJ22"/>
  <c r="AJ20"/>
  <c r="AJ18"/>
  <c r="AJ16"/>
  <c r="AJ14"/>
  <c r="AJ12"/>
  <c r="AJ10"/>
  <c r="AJ8"/>
  <c r="AJ6"/>
  <c r="AJ39"/>
  <c r="AJ35"/>
  <c r="AJ31"/>
  <c r="AJ27"/>
  <c r="AJ23"/>
  <c r="AJ19"/>
  <c r="AJ15"/>
  <c r="AJ11"/>
  <c r="AJ7"/>
  <c r="AJ4"/>
  <c r="BD11" i="4"/>
  <c r="M87" i="20"/>
  <c r="M83"/>
  <c r="M79"/>
  <c r="M75"/>
  <c r="M71"/>
  <c r="M67"/>
  <c r="M63"/>
  <c r="M59"/>
  <c r="M55"/>
  <c r="M51"/>
  <c r="M47"/>
  <c r="M43"/>
  <c r="M86"/>
  <c r="M82"/>
  <c r="M78"/>
  <c r="M74"/>
  <c r="M70"/>
  <c r="M66"/>
  <c r="M62"/>
  <c r="M58"/>
  <c r="M54"/>
  <c r="M50"/>
  <c r="M46"/>
  <c r="M39"/>
  <c r="M35"/>
  <c r="M31"/>
  <c r="M27"/>
  <c r="M23"/>
  <c r="M19"/>
  <c r="M15"/>
  <c r="M11"/>
  <c r="M7"/>
  <c r="M42"/>
  <c r="M38"/>
  <c r="M34"/>
  <c r="M30"/>
  <c r="M26"/>
  <c r="M22"/>
  <c r="M18"/>
  <c r="M14"/>
  <c r="M10"/>
  <c r="M6"/>
  <c r="AK87"/>
  <c r="AK85"/>
  <c r="AK81"/>
  <c r="AK77"/>
  <c r="AK73"/>
  <c r="AK69"/>
  <c r="AK65"/>
  <c r="AK61"/>
  <c r="AK57"/>
  <c r="AK53"/>
  <c r="AK49"/>
  <c r="AK45"/>
  <c r="AK84"/>
  <c r="AK80"/>
  <c r="AK76"/>
  <c r="AK72"/>
  <c r="AK68"/>
  <c r="AK64"/>
  <c r="AK60"/>
  <c r="AK56"/>
  <c r="AK52"/>
  <c r="AK48"/>
  <c r="AK44"/>
  <c r="AK41"/>
  <c r="AK39"/>
  <c r="AK37"/>
  <c r="AK35"/>
  <c r="AK33"/>
  <c r="AK31"/>
  <c r="AK29"/>
  <c r="AK27"/>
  <c r="AK25"/>
  <c r="AK23"/>
  <c r="AK21"/>
  <c r="AK19"/>
  <c r="AK17"/>
  <c r="AK15"/>
  <c r="AK13"/>
  <c r="AK11"/>
  <c r="AK9"/>
  <c r="AK7"/>
  <c r="AK5"/>
  <c r="AK42"/>
  <c r="AK40"/>
  <c r="AK38"/>
  <c r="AK36"/>
  <c r="AK34"/>
  <c r="AK32"/>
  <c r="AK30"/>
  <c r="AK28"/>
  <c r="AK26"/>
  <c r="AK24"/>
  <c r="AK22"/>
  <c r="AK20"/>
  <c r="AK18"/>
  <c r="AK16"/>
  <c r="AK14"/>
  <c r="AK12"/>
  <c r="AK10"/>
  <c r="AK8"/>
  <c r="AK6"/>
  <c r="N84"/>
  <c r="N80"/>
  <c r="N76"/>
  <c r="N72"/>
  <c r="N68"/>
  <c r="N64"/>
  <c r="N60"/>
  <c r="N56"/>
  <c r="N52"/>
  <c r="N48"/>
  <c r="N44"/>
  <c r="N85"/>
  <c r="N81"/>
  <c r="N77"/>
  <c r="N73"/>
  <c r="N69"/>
  <c r="N65"/>
  <c r="N61"/>
  <c r="N57"/>
  <c r="N53"/>
  <c r="N49"/>
  <c r="N45"/>
  <c r="N40"/>
  <c r="N36"/>
  <c r="N32"/>
  <c r="N28"/>
  <c r="N24"/>
  <c r="N20"/>
  <c r="N16"/>
  <c r="N12"/>
  <c r="N8"/>
  <c r="N41"/>
  <c r="N37"/>
  <c r="N33"/>
  <c r="N29"/>
  <c r="N25"/>
  <c r="N21"/>
  <c r="N17"/>
  <c r="N13"/>
  <c r="N9"/>
  <c r="N5"/>
  <c r="N4"/>
  <c r="AL86"/>
  <c r="AL82"/>
  <c r="AL78"/>
  <c r="AL74"/>
  <c r="AL70"/>
  <c r="AL66"/>
  <c r="AL62"/>
  <c r="AL58"/>
  <c r="AL54"/>
  <c r="AL50"/>
  <c r="AL46"/>
  <c r="AL42"/>
  <c r="AL87"/>
  <c r="AL85"/>
  <c r="AL83"/>
  <c r="AL81"/>
  <c r="AL79"/>
  <c r="AL77"/>
  <c r="AL75"/>
  <c r="AL73"/>
  <c r="AL71"/>
  <c r="AL69"/>
  <c r="AL67"/>
  <c r="AL65"/>
  <c r="AL63"/>
  <c r="AL61"/>
  <c r="AL59"/>
  <c r="AL57"/>
  <c r="AL55"/>
  <c r="AL53"/>
  <c r="AL51"/>
  <c r="AL49"/>
  <c r="AL47"/>
  <c r="AL45"/>
  <c r="AL43"/>
  <c r="AL40"/>
  <c r="AL38"/>
  <c r="AL36"/>
  <c r="AL34"/>
  <c r="AL32"/>
  <c r="AL30"/>
  <c r="AL28"/>
  <c r="AL26"/>
  <c r="AL24"/>
  <c r="AL22"/>
  <c r="AL20"/>
  <c r="AL18"/>
  <c r="AL16"/>
  <c r="AL14"/>
  <c r="AL12"/>
  <c r="AL10"/>
  <c r="AL8"/>
  <c r="AL6"/>
  <c r="AL41"/>
  <c r="AL39"/>
  <c r="AL37"/>
  <c r="AL35"/>
  <c r="AL33"/>
  <c r="AL31"/>
  <c r="AL29"/>
  <c r="AL27"/>
  <c r="AL25"/>
  <c r="AL23"/>
  <c r="AL21"/>
  <c r="AL19"/>
  <c r="AL17"/>
  <c r="AL15"/>
  <c r="AL13"/>
  <c r="AL11"/>
  <c r="AL9"/>
  <c r="AL7"/>
  <c r="AL5"/>
  <c r="W87"/>
  <c r="W85"/>
  <c r="W83"/>
  <c r="W81"/>
  <c r="W79"/>
  <c r="W77"/>
  <c r="W75"/>
  <c r="W73"/>
  <c r="W71"/>
  <c r="W69"/>
  <c r="W67"/>
  <c r="W65"/>
  <c r="W63"/>
  <c r="W61"/>
  <c r="W59"/>
  <c r="W57"/>
  <c r="W55"/>
  <c r="W53"/>
  <c r="W51"/>
  <c r="W49"/>
  <c r="W47"/>
  <c r="W45"/>
  <c r="W43"/>
  <c r="W86"/>
  <c r="W84"/>
  <c r="W82"/>
  <c r="W80"/>
  <c r="W78"/>
  <c r="W76"/>
  <c r="W74"/>
  <c r="W72"/>
  <c r="W70"/>
  <c r="W68"/>
  <c r="W66"/>
  <c r="W64"/>
  <c r="W62"/>
  <c r="W60"/>
  <c r="W58"/>
  <c r="W56"/>
  <c r="W54"/>
  <c r="W52"/>
  <c r="W50"/>
  <c r="W48"/>
  <c r="W46"/>
  <c r="W44"/>
  <c r="W41"/>
  <c r="W39"/>
  <c r="W37"/>
  <c r="W35"/>
  <c r="W33"/>
  <c r="W31"/>
  <c r="W29"/>
  <c r="W27"/>
  <c r="W25"/>
  <c r="W23"/>
  <c r="W21"/>
  <c r="W19"/>
  <c r="W17"/>
  <c r="W15"/>
  <c r="W13"/>
  <c r="W11"/>
  <c r="W9"/>
  <c r="W7"/>
  <c r="W5"/>
  <c r="W42"/>
  <c r="W40"/>
  <c r="W38"/>
  <c r="W36"/>
  <c r="W34"/>
  <c r="W32"/>
  <c r="W30"/>
  <c r="W28"/>
  <c r="W26"/>
  <c r="W24"/>
  <c r="W22"/>
  <c r="W20"/>
  <c r="W18"/>
  <c r="W16"/>
  <c r="W14"/>
  <c r="W12"/>
  <c r="W10"/>
  <c r="W8"/>
  <c r="W6"/>
  <c r="W4"/>
  <c r="H86"/>
  <c r="H84"/>
  <c r="H82"/>
  <c r="H80"/>
  <c r="H78"/>
  <c r="H76"/>
  <c r="H74"/>
  <c r="H72"/>
  <c r="H70"/>
  <c r="H68"/>
  <c r="H66"/>
  <c r="H64"/>
  <c r="H62"/>
  <c r="H60"/>
  <c r="H58"/>
  <c r="H56"/>
  <c r="H54"/>
  <c r="H52"/>
  <c r="H50"/>
  <c r="H48"/>
  <c r="H46"/>
  <c r="H44"/>
  <c r="H87"/>
  <c r="H85"/>
  <c r="H83"/>
  <c r="H81"/>
  <c r="H79"/>
  <c r="H77"/>
  <c r="H75"/>
  <c r="H73"/>
  <c r="H71"/>
  <c r="H69"/>
  <c r="H67"/>
  <c r="H65"/>
  <c r="H63"/>
  <c r="H61"/>
  <c r="H59"/>
  <c r="H57"/>
  <c r="H55"/>
  <c r="H53"/>
  <c r="H51"/>
  <c r="H49"/>
  <c r="H47"/>
  <c r="H45"/>
  <c r="H43"/>
  <c r="H42"/>
  <c r="H40"/>
  <c r="H38"/>
  <c r="H36"/>
  <c r="H34"/>
  <c r="H32"/>
  <c r="H30"/>
  <c r="H28"/>
  <c r="H26"/>
  <c r="H24"/>
  <c r="H22"/>
  <c r="H20"/>
  <c r="H18"/>
  <c r="H16"/>
  <c r="H14"/>
  <c r="H12"/>
  <c r="H10"/>
  <c r="H8"/>
  <c r="H6"/>
  <c r="H41"/>
  <c r="H39"/>
  <c r="H37"/>
  <c r="H35"/>
  <c r="H33"/>
  <c r="H31"/>
  <c r="H29"/>
  <c r="H27"/>
  <c r="H25"/>
  <c r="H23"/>
  <c r="H21"/>
  <c r="H19"/>
  <c r="H17"/>
  <c r="H15"/>
  <c r="H13"/>
  <c r="H11"/>
  <c r="H9"/>
  <c r="H7"/>
  <c r="H4"/>
  <c r="H5"/>
  <c r="AF86"/>
  <c r="AF84"/>
  <c r="AF82"/>
  <c r="AF80"/>
  <c r="AF78"/>
  <c r="AF76"/>
  <c r="AF74"/>
  <c r="AF72"/>
  <c r="AF70"/>
  <c r="AF68"/>
  <c r="AF66"/>
  <c r="AF64"/>
  <c r="AF62"/>
  <c r="AF60"/>
  <c r="AF58"/>
  <c r="AF56"/>
  <c r="AF54"/>
  <c r="AF52"/>
  <c r="AF50"/>
  <c r="AF48"/>
  <c r="AF46"/>
  <c r="AF44"/>
  <c r="AF87"/>
  <c r="AF85"/>
  <c r="AF83"/>
  <c r="AF81"/>
  <c r="AF79"/>
  <c r="AF77"/>
  <c r="AF75"/>
  <c r="AF73"/>
  <c r="AF71"/>
  <c r="AF69"/>
  <c r="AF67"/>
  <c r="AF65"/>
  <c r="AF63"/>
  <c r="AF61"/>
  <c r="AF59"/>
  <c r="AF57"/>
  <c r="AF55"/>
  <c r="AF53"/>
  <c r="AF51"/>
  <c r="AF49"/>
  <c r="AF47"/>
  <c r="AF45"/>
  <c r="AF43"/>
  <c r="AF42"/>
  <c r="AF40"/>
  <c r="AF38"/>
  <c r="AF36"/>
  <c r="AF34"/>
  <c r="AF32"/>
  <c r="AF30"/>
  <c r="AF28"/>
  <c r="AF26"/>
  <c r="AF24"/>
  <c r="AF22"/>
  <c r="AF20"/>
  <c r="AF18"/>
  <c r="AF16"/>
  <c r="AF14"/>
  <c r="AF12"/>
  <c r="AF10"/>
  <c r="AF8"/>
  <c r="AF6"/>
  <c r="AF41"/>
  <c r="AF39"/>
  <c r="AF37"/>
  <c r="AF35"/>
  <c r="AF33"/>
  <c r="AF31"/>
  <c r="AF29"/>
  <c r="AF27"/>
  <c r="AF25"/>
  <c r="AF23"/>
  <c r="AF21"/>
  <c r="AF19"/>
  <c r="AF17"/>
  <c r="AF15"/>
  <c r="AF13"/>
  <c r="AF11"/>
  <c r="AF9"/>
  <c r="AF7"/>
  <c r="AF5"/>
  <c r="AF4"/>
  <c r="U87"/>
  <c r="U85"/>
  <c r="U83"/>
  <c r="U81"/>
  <c r="U79"/>
  <c r="U77"/>
  <c r="U75"/>
  <c r="U73"/>
  <c r="U71"/>
  <c r="U69"/>
  <c r="U67"/>
  <c r="U65"/>
  <c r="U63"/>
  <c r="U61"/>
  <c r="U59"/>
  <c r="U57"/>
  <c r="U55"/>
  <c r="U53"/>
  <c r="U51"/>
  <c r="U49"/>
  <c r="U47"/>
  <c r="U45"/>
  <c r="U43"/>
  <c r="U86"/>
  <c r="U84"/>
  <c r="U82"/>
  <c r="U80"/>
  <c r="U78"/>
  <c r="U76"/>
  <c r="U74"/>
  <c r="U72"/>
  <c r="U70"/>
  <c r="U68"/>
  <c r="U66"/>
  <c r="U64"/>
  <c r="U62"/>
  <c r="U60"/>
  <c r="U58"/>
  <c r="U56"/>
  <c r="U54"/>
  <c r="U52"/>
  <c r="U50"/>
  <c r="U48"/>
  <c r="U46"/>
  <c r="U44"/>
  <c r="U41"/>
  <c r="U39"/>
  <c r="U37"/>
  <c r="U35"/>
  <c r="U33"/>
  <c r="U31"/>
  <c r="U29"/>
  <c r="U27"/>
  <c r="U25"/>
  <c r="U23"/>
  <c r="U21"/>
  <c r="U19"/>
  <c r="U17"/>
  <c r="U15"/>
  <c r="U13"/>
  <c r="U11"/>
  <c r="U9"/>
  <c r="U7"/>
  <c r="U5"/>
  <c r="U42"/>
  <c r="U40"/>
  <c r="U38"/>
  <c r="U36"/>
  <c r="U34"/>
  <c r="U32"/>
  <c r="U30"/>
  <c r="U28"/>
  <c r="U26"/>
  <c r="U24"/>
  <c r="U22"/>
  <c r="U20"/>
  <c r="U18"/>
  <c r="U16"/>
  <c r="U14"/>
  <c r="U12"/>
  <c r="U10"/>
  <c r="U8"/>
  <c r="U6"/>
  <c r="U4"/>
  <c r="AE11" i="4"/>
  <c r="AD86" i="20"/>
  <c r="AD84"/>
  <c r="AD82"/>
  <c r="AD80"/>
  <c r="AD78"/>
  <c r="AD76"/>
  <c r="AD74"/>
  <c r="AD72"/>
  <c r="AD70"/>
  <c r="AD68"/>
  <c r="AD66"/>
  <c r="AD64"/>
  <c r="AD62"/>
  <c r="AD60"/>
  <c r="AD58"/>
  <c r="AD56"/>
  <c r="AD54"/>
  <c r="AD52"/>
  <c r="AD50"/>
  <c r="AD48"/>
  <c r="AD46"/>
  <c r="AD44"/>
  <c r="AD87"/>
  <c r="AD85"/>
  <c r="AD83"/>
  <c r="AD81"/>
  <c r="AD79"/>
  <c r="AD77"/>
  <c r="AD75"/>
  <c r="AD73"/>
  <c r="AD71"/>
  <c r="AD69"/>
  <c r="AD67"/>
  <c r="AD65"/>
  <c r="AD63"/>
  <c r="AD61"/>
  <c r="AD59"/>
  <c r="AD57"/>
  <c r="AD55"/>
  <c r="AD53"/>
  <c r="AD51"/>
  <c r="AD49"/>
  <c r="AD47"/>
  <c r="AD45"/>
  <c r="AD43"/>
  <c r="AD42"/>
  <c r="AD40"/>
  <c r="AD38"/>
  <c r="AD36"/>
  <c r="AD34"/>
  <c r="AD32"/>
  <c r="AD30"/>
  <c r="AD28"/>
  <c r="AD26"/>
  <c r="AD24"/>
  <c r="AD22"/>
  <c r="AD20"/>
  <c r="AD18"/>
  <c r="AD16"/>
  <c r="AD14"/>
  <c r="AD12"/>
  <c r="AD10"/>
  <c r="AD8"/>
  <c r="AD6"/>
  <c r="AD41"/>
  <c r="AD39"/>
  <c r="AD37"/>
  <c r="AD35"/>
  <c r="AD33"/>
  <c r="AD31"/>
  <c r="AD29"/>
  <c r="AD27"/>
  <c r="AD25"/>
  <c r="AD23"/>
  <c r="AD21"/>
  <c r="AD19"/>
  <c r="AD17"/>
  <c r="AD15"/>
  <c r="AD13"/>
  <c r="AD11"/>
  <c r="AD9"/>
  <c r="AD7"/>
  <c r="AD5"/>
  <c r="AD4"/>
  <c r="AT11" i="4"/>
  <c r="AA8"/>
  <c r="AP8"/>
  <c r="AO8" s="1"/>
  <c r="AK8"/>
  <c r="AJ8" s="1"/>
  <c r="AF8"/>
  <c r="F17"/>
  <c r="D17"/>
  <c r="B17" s="1"/>
  <c r="C11"/>
  <c r="G3"/>
  <c r="F3"/>
  <c r="L17" s="1"/>
  <c r="N17" s="1"/>
  <c r="AK3"/>
  <c r="AA3"/>
  <c r="AP3"/>
  <c r="AF3"/>
  <c r="AK5"/>
  <c r="AA5"/>
  <c r="AP5"/>
  <c r="AF5"/>
  <c r="AP7"/>
  <c r="AO7" s="1"/>
  <c r="AK7"/>
  <c r="AF7"/>
  <c r="AE7" s="1"/>
  <c r="AA7"/>
  <c r="Q87" i="20"/>
  <c r="Q85"/>
  <c r="Q83"/>
  <c r="Q81"/>
  <c r="Q79"/>
  <c r="Q77"/>
  <c r="Q75"/>
  <c r="Q73"/>
  <c r="Q71"/>
  <c r="Q69"/>
  <c r="Q67"/>
  <c r="Q65"/>
  <c r="Q63"/>
  <c r="Q61"/>
  <c r="Q59"/>
  <c r="Q57"/>
  <c r="Q55"/>
  <c r="Q53"/>
  <c r="Q51"/>
  <c r="Q49"/>
  <c r="Q47"/>
  <c r="Q45"/>
  <c r="Q43"/>
  <c r="Q86"/>
  <c r="Q84"/>
  <c r="Q82"/>
  <c r="Q80"/>
  <c r="Q78"/>
  <c r="Q76"/>
  <c r="Q74"/>
  <c r="Q72"/>
  <c r="Q70"/>
  <c r="Q68"/>
  <c r="Q66"/>
  <c r="Q64"/>
  <c r="Q62"/>
  <c r="Q60"/>
  <c r="Q58"/>
  <c r="Q56"/>
  <c r="Q54"/>
  <c r="Q52"/>
  <c r="Q50"/>
  <c r="Q48"/>
  <c r="Q46"/>
  <c r="Q44"/>
  <c r="Q41"/>
  <c r="Q39"/>
  <c r="Q37"/>
  <c r="Q35"/>
  <c r="Q33"/>
  <c r="Q31"/>
  <c r="Q29"/>
  <c r="Q27"/>
  <c r="Q25"/>
  <c r="Q23"/>
  <c r="Q21"/>
  <c r="Q19"/>
  <c r="Q17"/>
  <c r="Q15"/>
  <c r="Q13"/>
  <c r="Q11"/>
  <c r="Q9"/>
  <c r="Q7"/>
  <c r="Q5"/>
  <c r="Q42"/>
  <c r="Q40"/>
  <c r="Q38"/>
  <c r="Q36"/>
  <c r="Q34"/>
  <c r="Q32"/>
  <c r="Q30"/>
  <c r="Q28"/>
  <c r="Q26"/>
  <c r="Q24"/>
  <c r="Q22"/>
  <c r="Q20"/>
  <c r="Q18"/>
  <c r="Q16"/>
  <c r="Q14"/>
  <c r="Q12"/>
  <c r="Q10"/>
  <c r="Q8"/>
  <c r="Q6"/>
  <c r="Q4"/>
  <c r="I87"/>
  <c r="I85"/>
  <c r="I83"/>
  <c r="I81"/>
  <c r="I79"/>
  <c r="I77"/>
  <c r="I75"/>
  <c r="I73"/>
  <c r="I71"/>
  <c r="I69"/>
  <c r="I67"/>
  <c r="I65"/>
  <c r="I63"/>
  <c r="I61"/>
  <c r="I59"/>
  <c r="I57"/>
  <c r="I55"/>
  <c r="I53"/>
  <c r="I51"/>
  <c r="I49"/>
  <c r="I47"/>
  <c r="I45"/>
  <c r="I43"/>
  <c r="I86"/>
  <c r="I84"/>
  <c r="I82"/>
  <c r="I80"/>
  <c r="I78"/>
  <c r="I76"/>
  <c r="I74"/>
  <c r="I72"/>
  <c r="I70"/>
  <c r="I68"/>
  <c r="I66"/>
  <c r="I64"/>
  <c r="I62"/>
  <c r="I60"/>
  <c r="I58"/>
  <c r="I56"/>
  <c r="I54"/>
  <c r="I52"/>
  <c r="I50"/>
  <c r="I48"/>
  <c r="I46"/>
  <c r="I44"/>
  <c r="I41"/>
  <c r="I39"/>
  <c r="I37"/>
  <c r="I35"/>
  <c r="I33"/>
  <c r="I31"/>
  <c r="I29"/>
  <c r="I27"/>
  <c r="I25"/>
  <c r="I23"/>
  <c r="I21"/>
  <c r="I19"/>
  <c r="I17"/>
  <c r="I15"/>
  <c r="I13"/>
  <c r="I11"/>
  <c r="I9"/>
  <c r="I7"/>
  <c r="I42"/>
  <c r="I40"/>
  <c r="I38"/>
  <c r="I36"/>
  <c r="I34"/>
  <c r="I32"/>
  <c r="I30"/>
  <c r="I28"/>
  <c r="I26"/>
  <c r="I24"/>
  <c r="I22"/>
  <c r="I20"/>
  <c r="I18"/>
  <c r="I16"/>
  <c r="I14"/>
  <c r="I12"/>
  <c r="I10"/>
  <c r="I8"/>
  <c r="I6"/>
  <c r="I5"/>
  <c r="I4"/>
  <c r="K11" i="4"/>
  <c r="AG87" i="20"/>
  <c r="AG85"/>
  <c r="AG83"/>
  <c r="AG81"/>
  <c r="AG79"/>
  <c r="AG77"/>
  <c r="AG75"/>
  <c r="AG73"/>
  <c r="AG71"/>
  <c r="AG69"/>
  <c r="AG67"/>
  <c r="AG65"/>
  <c r="AG63"/>
  <c r="AG61"/>
  <c r="AG59"/>
  <c r="AG57"/>
  <c r="AG55"/>
  <c r="AG53"/>
  <c r="AG51"/>
  <c r="AG49"/>
  <c r="AG47"/>
  <c r="AG45"/>
  <c r="AG43"/>
  <c r="AG86"/>
  <c r="AG84"/>
  <c r="AG82"/>
  <c r="AG80"/>
  <c r="AG78"/>
  <c r="AG76"/>
  <c r="AG74"/>
  <c r="AG72"/>
  <c r="AG70"/>
  <c r="AG68"/>
  <c r="AG66"/>
  <c r="AG64"/>
  <c r="AG62"/>
  <c r="AG60"/>
  <c r="AG58"/>
  <c r="AG56"/>
  <c r="AG54"/>
  <c r="AG52"/>
  <c r="AG50"/>
  <c r="AG48"/>
  <c r="AG46"/>
  <c r="AG44"/>
  <c r="AG41"/>
  <c r="AG39"/>
  <c r="AG37"/>
  <c r="AG35"/>
  <c r="AG33"/>
  <c r="AG31"/>
  <c r="AG29"/>
  <c r="AG27"/>
  <c r="AG25"/>
  <c r="AG23"/>
  <c r="AG21"/>
  <c r="AG19"/>
  <c r="AG17"/>
  <c r="AG15"/>
  <c r="AG13"/>
  <c r="AG11"/>
  <c r="AG9"/>
  <c r="AG7"/>
  <c r="AG5"/>
  <c r="AG42"/>
  <c r="AG40"/>
  <c r="AG38"/>
  <c r="AG36"/>
  <c r="AG34"/>
  <c r="AG32"/>
  <c r="AG30"/>
  <c r="AG28"/>
  <c r="AG26"/>
  <c r="AG24"/>
  <c r="AG22"/>
  <c r="AG20"/>
  <c r="AG18"/>
  <c r="AG16"/>
  <c r="AG14"/>
  <c r="AG12"/>
  <c r="AG10"/>
  <c r="AG8"/>
  <c r="AG6"/>
  <c r="AG4"/>
  <c r="AY11" i="4"/>
  <c r="R86" i="20"/>
  <c r="R84"/>
  <c r="R82"/>
  <c r="R80"/>
  <c r="R78"/>
  <c r="R76"/>
  <c r="R74"/>
  <c r="R72"/>
  <c r="R70"/>
  <c r="R68"/>
  <c r="R66"/>
  <c r="R64"/>
  <c r="R62"/>
  <c r="R60"/>
  <c r="R58"/>
  <c r="R56"/>
  <c r="R54"/>
  <c r="R52"/>
  <c r="R50"/>
  <c r="R48"/>
  <c r="R46"/>
  <c r="R44"/>
  <c r="R87"/>
  <c r="R85"/>
  <c r="R83"/>
  <c r="R81"/>
  <c r="R79"/>
  <c r="R77"/>
  <c r="R75"/>
  <c r="R73"/>
  <c r="R71"/>
  <c r="R69"/>
  <c r="R67"/>
  <c r="R65"/>
  <c r="R63"/>
  <c r="R61"/>
  <c r="R59"/>
  <c r="R57"/>
  <c r="R55"/>
  <c r="R53"/>
  <c r="R51"/>
  <c r="R49"/>
  <c r="R47"/>
  <c r="R45"/>
  <c r="R43"/>
  <c r="R42"/>
  <c r="R40"/>
  <c r="R38"/>
  <c r="R36"/>
  <c r="R34"/>
  <c r="R32"/>
  <c r="R30"/>
  <c r="R28"/>
  <c r="R26"/>
  <c r="R24"/>
  <c r="R22"/>
  <c r="R20"/>
  <c r="R18"/>
  <c r="R16"/>
  <c r="R14"/>
  <c r="R12"/>
  <c r="R10"/>
  <c r="R8"/>
  <c r="R6"/>
  <c r="R41"/>
  <c r="R39"/>
  <c r="R37"/>
  <c r="R35"/>
  <c r="R33"/>
  <c r="R31"/>
  <c r="R29"/>
  <c r="R27"/>
  <c r="R25"/>
  <c r="R23"/>
  <c r="R21"/>
  <c r="R19"/>
  <c r="R17"/>
  <c r="R15"/>
  <c r="R13"/>
  <c r="R11"/>
  <c r="R9"/>
  <c r="R7"/>
  <c r="R5"/>
  <c r="R4"/>
  <c r="Z11" i="4"/>
  <c r="AK6"/>
  <c r="AA6"/>
  <c r="AP6"/>
  <c r="AF6"/>
  <c r="AK9"/>
  <c r="AA9"/>
  <c r="AP9"/>
  <c r="AF9"/>
  <c r="AA87" i="20"/>
  <c r="AA85"/>
  <c r="AA83"/>
  <c r="AA81"/>
  <c r="AA79"/>
  <c r="AA77"/>
  <c r="AA75"/>
  <c r="AA73"/>
  <c r="AA71"/>
  <c r="AA69"/>
  <c r="AA67"/>
  <c r="AA65"/>
  <c r="AA63"/>
  <c r="AA61"/>
  <c r="AA59"/>
  <c r="AA57"/>
  <c r="AA55"/>
  <c r="AA53"/>
  <c r="AA51"/>
  <c r="AA49"/>
  <c r="AA47"/>
  <c r="AA45"/>
  <c r="AA43"/>
  <c r="AA86"/>
  <c r="AA84"/>
  <c r="AA82"/>
  <c r="AA80"/>
  <c r="AA78"/>
  <c r="AA76"/>
  <c r="AA74"/>
  <c r="AA72"/>
  <c r="AA70"/>
  <c r="AA68"/>
  <c r="AA66"/>
  <c r="AA64"/>
  <c r="AA62"/>
  <c r="AA60"/>
  <c r="AA58"/>
  <c r="AA56"/>
  <c r="AA54"/>
  <c r="AA52"/>
  <c r="AA50"/>
  <c r="AA48"/>
  <c r="AA46"/>
  <c r="AA44"/>
  <c r="AA41"/>
  <c r="AA39"/>
  <c r="AA37"/>
  <c r="AA35"/>
  <c r="AA33"/>
  <c r="AA31"/>
  <c r="AA29"/>
  <c r="AA27"/>
  <c r="AA25"/>
  <c r="AA23"/>
  <c r="AA21"/>
  <c r="AA19"/>
  <c r="AA17"/>
  <c r="AA15"/>
  <c r="AA13"/>
  <c r="AA11"/>
  <c r="AA9"/>
  <c r="AA7"/>
  <c r="AA5"/>
  <c r="AA42"/>
  <c r="AA40"/>
  <c r="AA38"/>
  <c r="AA36"/>
  <c r="AA34"/>
  <c r="AA32"/>
  <c r="AA30"/>
  <c r="AA28"/>
  <c r="AA26"/>
  <c r="AA24"/>
  <c r="AA22"/>
  <c r="AA20"/>
  <c r="AA18"/>
  <c r="AA16"/>
  <c r="AA14"/>
  <c r="AA12"/>
  <c r="AA10"/>
  <c r="AA8"/>
  <c r="AA6"/>
  <c r="AA4"/>
  <c r="AO11" i="4"/>
  <c r="AC87" i="20"/>
  <c r="AC85"/>
  <c r="AC83"/>
  <c r="AC81"/>
  <c r="AC79"/>
  <c r="AC77"/>
  <c r="AC75"/>
  <c r="AC73"/>
  <c r="AC71"/>
  <c r="AC69"/>
  <c r="AC67"/>
  <c r="AC65"/>
  <c r="AC63"/>
  <c r="AC61"/>
  <c r="AC59"/>
  <c r="AC57"/>
  <c r="AC55"/>
  <c r="AC53"/>
  <c r="AC51"/>
  <c r="AC49"/>
  <c r="AC47"/>
  <c r="AC45"/>
  <c r="AC43"/>
  <c r="AC86"/>
  <c r="AC84"/>
  <c r="AC82"/>
  <c r="AC80"/>
  <c r="AC78"/>
  <c r="AC76"/>
  <c r="AC74"/>
  <c r="AC72"/>
  <c r="AC70"/>
  <c r="AC68"/>
  <c r="AC66"/>
  <c r="AC64"/>
  <c r="AC62"/>
  <c r="AC60"/>
  <c r="AC58"/>
  <c r="AC56"/>
  <c r="AC54"/>
  <c r="AC52"/>
  <c r="AC50"/>
  <c r="AC48"/>
  <c r="AC46"/>
  <c r="AC44"/>
  <c r="AC41"/>
  <c r="AC39"/>
  <c r="AC37"/>
  <c r="AC35"/>
  <c r="AC33"/>
  <c r="AC31"/>
  <c r="AC29"/>
  <c r="AC27"/>
  <c r="AC25"/>
  <c r="AC23"/>
  <c r="AC21"/>
  <c r="AC19"/>
  <c r="AC17"/>
  <c r="AC15"/>
  <c r="AC13"/>
  <c r="AC11"/>
  <c r="AC9"/>
  <c r="AC7"/>
  <c r="AC5"/>
  <c r="AC42"/>
  <c r="AC40"/>
  <c r="AC38"/>
  <c r="AC36"/>
  <c r="AC34"/>
  <c r="AC32"/>
  <c r="AC30"/>
  <c r="AC28"/>
  <c r="AC26"/>
  <c r="AC24"/>
  <c r="AC22"/>
  <c r="AC20"/>
  <c r="AC18"/>
  <c r="AC16"/>
  <c r="AC14"/>
  <c r="AC12"/>
  <c r="AC10"/>
  <c r="AC8"/>
  <c r="AC6"/>
  <c r="AC4"/>
  <c r="V86"/>
  <c r="V84"/>
  <c r="V82"/>
  <c r="V80"/>
  <c r="V78"/>
  <c r="V76"/>
  <c r="V74"/>
  <c r="V72"/>
  <c r="V70"/>
  <c r="V68"/>
  <c r="V66"/>
  <c r="V64"/>
  <c r="V62"/>
  <c r="V60"/>
  <c r="V58"/>
  <c r="V56"/>
  <c r="V54"/>
  <c r="V52"/>
  <c r="V50"/>
  <c r="V48"/>
  <c r="V46"/>
  <c r="V44"/>
  <c r="V87"/>
  <c r="V85"/>
  <c r="V83"/>
  <c r="V81"/>
  <c r="V79"/>
  <c r="V77"/>
  <c r="V75"/>
  <c r="V73"/>
  <c r="V71"/>
  <c r="V69"/>
  <c r="V67"/>
  <c r="V65"/>
  <c r="V63"/>
  <c r="V61"/>
  <c r="V59"/>
  <c r="V57"/>
  <c r="V55"/>
  <c r="V53"/>
  <c r="V51"/>
  <c r="V49"/>
  <c r="V47"/>
  <c r="V45"/>
  <c r="V43"/>
  <c r="V42"/>
  <c r="V40"/>
  <c r="V38"/>
  <c r="V36"/>
  <c r="V34"/>
  <c r="V32"/>
  <c r="V30"/>
  <c r="V28"/>
  <c r="V26"/>
  <c r="V24"/>
  <c r="V22"/>
  <c r="V20"/>
  <c r="V18"/>
  <c r="V16"/>
  <c r="V14"/>
  <c r="V12"/>
  <c r="V10"/>
  <c r="V8"/>
  <c r="V6"/>
  <c r="V41"/>
  <c r="V39"/>
  <c r="V37"/>
  <c r="V35"/>
  <c r="V33"/>
  <c r="V31"/>
  <c r="V29"/>
  <c r="V27"/>
  <c r="V25"/>
  <c r="V23"/>
  <c r="V21"/>
  <c r="V19"/>
  <c r="V17"/>
  <c r="V15"/>
  <c r="V13"/>
  <c r="V11"/>
  <c r="V9"/>
  <c r="V7"/>
  <c r="V5"/>
  <c r="V4"/>
  <c r="AU6" i="4"/>
  <c r="AZ6"/>
  <c r="AU9"/>
  <c r="AZ9"/>
  <c r="AE87" i="20"/>
  <c r="AE85"/>
  <c r="AE83"/>
  <c r="AE81"/>
  <c r="AE79"/>
  <c r="AE77"/>
  <c r="AE75"/>
  <c r="AE73"/>
  <c r="AE71"/>
  <c r="AE69"/>
  <c r="AE67"/>
  <c r="AE65"/>
  <c r="AE63"/>
  <c r="AE61"/>
  <c r="AE59"/>
  <c r="AE57"/>
  <c r="AE55"/>
  <c r="AE53"/>
  <c r="AE51"/>
  <c r="AE49"/>
  <c r="AE47"/>
  <c r="AE45"/>
  <c r="AE43"/>
  <c r="AE86"/>
  <c r="AE84"/>
  <c r="AE82"/>
  <c r="AE80"/>
  <c r="AE78"/>
  <c r="AE76"/>
  <c r="AE74"/>
  <c r="AE72"/>
  <c r="AE70"/>
  <c r="AE68"/>
  <c r="AE66"/>
  <c r="AE64"/>
  <c r="AE62"/>
  <c r="AE60"/>
  <c r="AE58"/>
  <c r="AE56"/>
  <c r="AE54"/>
  <c r="AE52"/>
  <c r="AE50"/>
  <c r="AE48"/>
  <c r="AE46"/>
  <c r="AE44"/>
  <c r="AE41"/>
  <c r="AE39"/>
  <c r="AE37"/>
  <c r="AE35"/>
  <c r="AE33"/>
  <c r="AE31"/>
  <c r="AE29"/>
  <c r="AE27"/>
  <c r="AE25"/>
  <c r="AE23"/>
  <c r="AE21"/>
  <c r="AE19"/>
  <c r="AE17"/>
  <c r="AE15"/>
  <c r="AE13"/>
  <c r="AE11"/>
  <c r="AE9"/>
  <c r="AE7"/>
  <c r="AE5"/>
  <c r="AE42"/>
  <c r="AE40"/>
  <c r="AE38"/>
  <c r="AE36"/>
  <c r="AE34"/>
  <c r="AE32"/>
  <c r="AE30"/>
  <c r="AE28"/>
  <c r="AE26"/>
  <c r="AE24"/>
  <c r="AE22"/>
  <c r="AE20"/>
  <c r="AE18"/>
  <c r="AE16"/>
  <c r="AE14"/>
  <c r="AE12"/>
  <c r="AE10"/>
  <c r="AE8"/>
  <c r="AE6"/>
  <c r="AE4"/>
  <c r="P86"/>
  <c r="P84"/>
  <c r="P82"/>
  <c r="P80"/>
  <c r="P78"/>
  <c r="P76"/>
  <c r="P74"/>
  <c r="P72"/>
  <c r="P70"/>
  <c r="P68"/>
  <c r="P66"/>
  <c r="P64"/>
  <c r="P62"/>
  <c r="P60"/>
  <c r="P58"/>
  <c r="P56"/>
  <c r="P54"/>
  <c r="P52"/>
  <c r="P50"/>
  <c r="P48"/>
  <c r="P46"/>
  <c r="P44"/>
  <c r="P87"/>
  <c r="P85"/>
  <c r="P83"/>
  <c r="P81"/>
  <c r="P79"/>
  <c r="P77"/>
  <c r="P75"/>
  <c r="P73"/>
  <c r="P71"/>
  <c r="P69"/>
  <c r="P67"/>
  <c r="P65"/>
  <c r="P63"/>
  <c r="P61"/>
  <c r="P59"/>
  <c r="P57"/>
  <c r="P55"/>
  <c r="P53"/>
  <c r="P51"/>
  <c r="P49"/>
  <c r="P47"/>
  <c r="P45"/>
  <c r="P43"/>
  <c r="P42"/>
  <c r="P40"/>
  <c r="P38"/>
  <c r="P36"/>
  <c r="P34"/>
  <c r="P32"/>
  <c r="P30"/>
  <c r="P28"/>
  <c r="P26"/>
  <c r="P24"/>
  <c r="P22"/>
  <c r="P20"/>
  <c r="P18"/>
  <c r="P16"/>
  <c r="P14"/>
  <c r="P12"/>
  <c r="P10"/>
  <c r="P8"/>
  <c r="P6"/>
  <c r="P41"/>
  <c r="P39"/>
  <c r="P37"/>
  <c r="P35"/>
  <c r="P33"/>
  <c r="P31"/>
  <c r="P29"/>
  <c r="P27"/>
  <c r="P25"/>
  <c r="P23"/>
  <c r="P21"/>
  <c r="P19"/>
  <c r="P17"/>
  <c r="P15"/>
  <c r="P13"/>
  <c r="P11"/>
  <c r="P9"/>
  <c r="P7"/>
  <c r="P5"/>
  <c r="P4"/>
  <c r="G87"/>
  <c r="G85"/>
  <c r="G83"/>
  <c r="G81"/>
  <c r="G79"/>
  <c r="G77"/>
  <c r="G75"/>
  <c r="G73"/>
  <c r="G71"/>
  <c r="G69"/>
  <c r="G67"/>
  <c r="G65"/>
  <c r="G63"/>
  <c r="G61"/>
  <c r="G59"/>
  <c r="G57"/>
  <c r="G55"/>
  <c r="G53"/>
  <c r="G51"/>
  <c r="G49"/>
  <c r="G47"/>
  <c r="G45"/>
  <c r="G43"/>
  <c r="G86"/>
  <c r="G84"/>
  <c r="G82"/>
  <c r="G80"/>
  <c r="G78"/>
  <c r="G76"/>
  <c r="G74"/>
  <c r="G72"/>
  <c r="G70"/>
  <c r="G68"/>
  <c r="G66"/>
  <c r="G64"/>
  <c r="G62"/>
  <c r="G60"/>
  <c r="G58"/>
  <c r="G56"/>
  <c r="G54"/>
  <c r="G52"/>
  <c r="G50"/>
  <c r="G48"/>
  <c r="G46"/>
  <c r="G44"/>
  <c r="G41"/>
  <c r="G39"/>
  <c r="G37"/>
  <c r="G35"/>
  <c r="G33"/>
  <c r="G31"/>
  <c r="G29"/>
  <c r="G27"/>
  <c r="G25"/>
  <c r="G23"/>
  <c r="G21"/>
  <c r="G19"/>
  <c r="G17"/>
  <c r="G15"/>
  <c r="G13"/>
  <c r="G11"/>
  <c r="G9"/>
  <c r="G7"/>
  <c r="G42"/>
  <c r="G40"/>
  <c r="G38"/>
  <c r="G36"/>
  <c r="G34"/>
  <c r="G32"/>
  <c r="G30"/>
  <c r="G28"/>
  <c r="G26"/>
  <c r="G24"/>
  <c r="G22"/>
  <c r="G20"/>
  <c r="G18"/>
  <c r="G16"/>
  <c r="G14"/>
  <c r="G12"/>
  <c r="G10"/>
  <c r="G8"/>
  <c r="G6"/>
  <c r="G4"/>
  <c r="G5"/>
  <c r="O87"/>
  <c r="O85"/>
  <c r="O83"/>
  <c r="O81"/>
  <c r="O79"/>
  <c r="O77"/>
  <c r="O75"/>
  <c r="O73"/>
  <c r="O71"/>
  <c r="O69"/>
  <c r="O67"/>
  <c r="O65"/>
  <c r="O63"/>
  <c r="O61"/>
  <c r="O59"/>
  <c r="O57"/>
  <c r="O55"/>
  <c r="O53"/>
  <c r="O51"/>
  <c r="O49"/>
  <c r="O47"/>
  <c r="O45"/>
  <c r="O43"/>
  <c r="O86"/>
  <c r="O84"/>
  <c r="O82"/>
  <c r="O80"/>
  <c r="O78"/>
  <c r="O76"/>
  <c r="O74"/>
  <c r="O72"/>
  <c r="O70"/>
  <c r="O68"/>
  <c r="O66"/>
  <c r="O64"/>
  <c r="O62"/>
  <c r="O60"/>
  <c r="O58"/>
  <c r="O56"/>
  <c r="O54"/>
  <c r="O52"/>
  <c r="O50"/>
  <c r="O48"/>
  <c r="O46"/>
  <c r="O44"/>
  <c r="O41"/>
  <c r="O39"/>
  <c r="O37"/>
  <c r="O35"/>
  <c r="O33"/>
  <c r="O31"/>
  <c r="O29"/>
  <c r="O27"/>
  <c r="O25"/>
  <c r="O23"/>
  <c r="O21"/>
  <c r="O19"/>
  <c r="O17"/>
  <c r="O15"/>
  <c r="O13"/>
  <c r="O11"/>
  <c r="O9"/>
  <c r="O7"/>
  <c r="O5"/>
  <c r="O42"/>
  <c r="O40"/>
  <c r="O38"/>
  <c r="O36"/>
  <c r="O34"/>
  <c r="O32"/>
  <c r="O30"/>
  <c r="O28"/>
  <c r="O26"/>
  <c r="O24"/>
  <c r="O22"/>
  <c r="O20"/>
  <c r="O18"/>
  <c r="O16"/>
  <c r="O14"/>
  <c r="O12"/>
  <c r="O10"/>
  <c r="O8"/>
  <c r="O6"/>
  <c r="O4"/>
  <c r="U11" i="4"/>
  <c r="AP4"/>
  <c r="AO4" s="1"/>
  <c r="AK4"/>
  <c r="AJ4" s="1"/>
  <c r="AF4"/>
  <c r="AE4" s="1"/>
  <c r="AA4"/>
  <c r="X86" i="20"/>
  <c r="X84"/>
  <c r="X82"/>
  <c r="X80"/>
  <c r="X78"/>
  <c r="X76"/>
  <c r="X74"/>
  <c r="X72"/>
  <c r="X70"/>
  <c r="X68"/>
  <c r="X66"/>
  <c r="X64"/>
  <c r="X62"/>
  <c r="X60"/>
  <c r="X58"/>
  <c r="X56"/>
  <c r="X54"/>
  <c r="X52"/>
  <c r="X50"/>
  <c r="X48"/>
  <c r="X46"/>
  <c r="X44"/>
  <c r="X87"/>
  <c r="X85"/>
  <c r="X83"/>
  <c r="X81"/>
  <c r="X79"/>
  <c r="X77"/>
  <c r="X75"/>
  <c r="X73"/>
  <c r="X71"/>
  <c r="X69"/>
  <c r="X67"/>
  <c r="X65"/>
  <c r="X63"/>
  <c r="X61"/>
  <c r="X59"/>
  <c r="X57"/>
  <c r="X55"/>
  <c r="X53"/>
  <c r="X51"/>
  <c r="X49"/>
  <c r="X47"/>
  <c r="X45"/>
  <c r="X43"/>
  <c r="X42"/>
  <c r="X40"/>
  <c r="X38"/>
  <c r="X36"/>
  <c r="X34"/>
  <c r="X32"/>
  <c r="X30"/>
  <c r="X28"/>
  <c r="X26"/>
  <c r="X24"/>
  <c r="X22"/>
  <c r="X20"/>
  <c r="X18"/>
  <c r="X16"/>
  <c r="X14"/>
  <c r="X12"/>
  <c r="X10"/>
  <c r="X8"/>
  <c r="X6"/>
  <c r="X41"/>
  <c r="X39"/>
  <c r="X37"/>
  <c r="X35"/>
  <c r="X33"/>
  <c r="X31"/>
  <c r="X29"/>
  <c r="X27"/>
  <c r="X25"/>
  <c r="X23"/>
  <c r="X21"/>
  <c r="X19"/>
  <c r="X17"/>
  <c r="X15"/>
  <c r="X13"/>
  <c r="X11"/>
  <c r="X9"/>
  <c r="X7"/>
  <c r="X5"/>
  <c r="X4"/>
  <c r="AJ11" i="4"/>
  <c r="AK10"/>
  <c r="AA10"/>
  <c r="AP10"/>
  <c r="AF10"/>
  <c r="L19"/>
  <c r="N19" s="1"/>
  <c r="L24"/>
  <c r="N24" s="1"/>
  <c r="L20"/>
  <c r="N20" s="1"/>
  <c r="C5" i="21" l="1"/>
  <c r="C7"/>
  <c r="C9"/>
  <c r="C11"/>
  <c r="C13"/>
  <c r="C15"/>
  <c r="C17"/>
  <c r="C19"/>
  <c r="C21"/>
  <c r="C23"/>
  <c r="C25"/>
  <c r="C27"/>
  <c r="C29"/>
  <c r="C31"/>
  <c r="C33"/>
  <c r="C35"/>
  <c r="C37"/>
  <c r="C39"/>
  <c r="C41"/>
  <c r="C43"/>
  <c r="C45"/>
  <c r="C47"/>
  <c r="C49"/>
  <c r="C51"/>
  <c r="C53"/>
  <c r="C55"/>
  <c r="C57"/>
  <c r="C59"/>
  <c r="C61"/>
  <c r="C63"/>
  <c r="C4"/>
  <c r="C6"/>
  <c r="C8"/>
  <c r="C10"/>
  <c r="C12"/>
  <c r="C14"/>
  <c r="C16"/>
  <c r="C18"/>
  <c r="C20"/>
  <c r="C22"/>
  <c r="C24"/>
  <c r="C26"/>
  <c r="C28"/>
  <c r="C30"/>
  <c r="C32"/>
  <c r="C34"/>
  <c r="C36"/>
  <c r="C38"/>
  <c r="C40"/>
  <c r="C42"/>
  <c r="C44"/>
  <c r="C46"/>
  <c r="C48"/>
  <c r="C50"/>
  <c r="C52"/>
  <c r="C54"/>
  <c r="C56"/>
  <c r="C58"/>
  <c r="C60"/>
  <c r="C62"/>
  <c r="C64"/>
  <c r="C66"/>
  <c r="C68"/>
  <c r="C70"/>
  <c r="C72"/>
  <c r="C74"/>
  <c r="C76"/>
  <c r="C78"/>
  <c r="C80"/>
  <c r="C82"/>
  <c r="C84"/>
  <c r="C86"/>
  <c r="C88"/>
  <c r="C90"/>
  <c r="C92"/>
  <c r="C94"/>
  <c r="C67"/>
  <c r="C71"/>
  <c r="C75"/>
  <c r="C79"/>
  <c r="C83"/>
  <c r="C87"/>
  <c r="C91"/>
  <c r="C65"/>
  <c r="C69"/>
  <c r="C73"/>
  <c r="C77"/>
  <c r="C81"/>
  <c r="C85"/>
  <c r="C89"/>
  <c r="C93"/>
  <c r="C3"/>
  <c r="U101" i="9"/>
  <c r="U104"/>
  <c r="U108"/>
  <c r="U112"/>
  <c r="U116"/>
  <c r="U120"/>
  <c r="U124"/>
  <c r="U128"/>
  <c r="U132"/>
  <c r="U136"/>
  <c r="U103"/>
  <c r="U107"/>
  <c r="U111"/>
  <c r="U115"/>
  <c r="U119"/>
  <c r="U123"/>
  <c r="U127"/>
  <c r="U131"/>
  <c r="U135"/>
  <c r="U139"/>
  <c r="U142"/>
  <c r="U146"/>
  <c r="U150"/>
  <c r="U154"/>
  <c r="U158"/>
  <c r="U162"/>
  <c r="U166"/>
  <c r="U170"/>
  <c r="U174"/>
  <c r="U178"/>
  <c r="U182"/>
  <c r="U141"/>
  <c r="U145"/>
  <c r="U149"/>
  <c r="U153"/>
  <c r="U157"/>
  <c r="U161"/>
  <c r="U165"/>
  <c r="U169"/>
  <c r="U173"/>
  <c r="U177"/>
  <c r="U181"/>
  <c r="L103"/>
  <c r="L107"/>
  <c r="L111"/>
  <c r="L115"/>
  <c r="L119"/>
  <c r="L123"/>
  <c r="L127"/>
  <c r="L131"/>
  <c r="L135"/>
  <c r="L139"/>
  <c r="L104"/>
  <c r="L108"/>
  <c r="L112"/>
  <c r="L116"/>
  <c r="L120"/>
  <c r="L124"/>
  <c r="L128"/>
  <c r="L132"/>
  <c r="L136"/>
  <c r="L141"/>
  <c r="L145"/>
  <c r="L149"/>
  <c r="L153"/>
  <c r="L157"/>
  <c r="L161"/>
  <c r="L165"/>
  <c r="L169"/>
  <c r="L173"/>
  <c r="L177"/>
  <c r="L181"/>
  <c r="L140"/>
  <c r="L144"/>
  <c r="L148"/>
  <c r="L152"/>
  <c r="L156"/>
  <c r="L160"/>
  <c r="L164"/>
  <c r="L168"/>
  <c r="L172"/>
  <c r="L176"/>
  <c r="L180"/>
  <c r="L184"/>
  <c r="D101"/>
  <c r="D105"/>
  <c r="D109"/>
  <c r="D113"/>
  <c r="D117"/>
  <c r="D121"/>
  <c r="D125"/>
  <c r="D129"/>
  <c r="D133"/>
  <c r="D137"/>
  <c r="D104"/>
  <c r="D108"/>
  <c r="D112"/>
  <c r="D116"/>
  <c r="D120"/>
  <c r="D124"/>
  <c r="D128"/>
  <c r="D132"/>
  <c r="D136"/>
  <c r="D141"/>
  <c r="D145"/>
  <c r="D149"/>
  <c r="D153"/>
  <c r="D157"/>
  <c r="D161"/>
  <c r="D165"/>
  <c r="D169"/>
  <c r="D173"/>
  <c r="D177"/>
  <c r="D181"/>
  <c r="D140"/>
  <c r="D144"/>
  <c r="D148"/>
  <c r="D152"/>
  <c r="D156"/>
  <c r="D160"/>
  <c r="D164"/>
  <c r="D168"/>
  <c r="D172"/>
  <c r="D176"/>
  <c r="D180"/>
  <c r="D184"/>
  <c r="M102"/>
  <c r="M106"/>
  <c r="M110"/>
  <c r="M114"/>
  <c r="M118"/>
  <c r="M122"/>
  <c r="M126"/>
  <c r="M130"/>
  <c r="M134"/>
  <c r="M138"/>
  <c r="M105"/>
  <c r="M109"/>
  <c r="M113"/>
  <c r="M117"/>
  <c r="M121"/>
  <c r="M125"/>
  <c r="M129"/>
  <c r="M133"/>
  <c r="M137"/>
  <c r="M140"/>
  <c r="M144"/>
  <c r="M148"/>
  <c r="M152"/>
  <c r="M156"/>
  <c r="M160"/>
  <c r="M164"/>
  <c r="M168"/>
  <c r="M172"/>
  <c r="M176"/>
  <c r="M180"/>
  <c r="M184"/>
  <c r="M143"/>
  <c r="M147"/>
  <c r="M151"/>
  <c r="M155"/>
  <c r="M159"/>
  <c r="M163"/>
  <c r="M167"/>
  <c r="M171"/>
  <c r="M175"/>
  <c r="M179"/>
  <c r="M183"/>
  <c r="AB103"/>
  <c r="AB107"/>
  <c r="AB111"/>
  <c r="AB115"/>
  <c r="AB119"/>
  <c r="AB123"/>
  <c r="AB127"/>
  <c r="AB131"/>
  <c r="AB135"/>
  <c r="AB139"/>
  <c r="AB104"/>
  <c r="AB108"/>
  <c r="AB112"/>
  <c r="AB116"/>
  <c r="AB120"/>
  <c r="AB124"/>
  <c r="AB128"/>
  <c r="AB132"/>
  <c r="AB136"/>
  <c r="AB141"/>
  <c r="AB145"/>
  <c r="AB149"/>
  <c r="AB165"/>
  <c r="AB169"/>
  <c r="AB173"/>
  <c r="AB181"/>
  <c r="AB140"/>
  <c r="AB144"/>
  <c r="AB148"/>
  <c r="AB152"/>
  <c r="AB156"/>
  <c r="AB160"/>
  <c r="AB164"/>
  <c r="AB168"/>
  <c r="AB172"/>
  <c r="AB176"/>
  <c r="AB180"/>
  <c r="AB184"/>
  <c r="S102"/>
  <c r="S106"/>
  <c r="S110"/>
  <c r="S114"/>
  <c r="S118"/>
  <c r="R118" s="1"/>
  <c r="S122"/>
  <c r="S126"/>
  <c r="R126" s="1"/>
  <c r="S130"/>
  <c r="S134"/>
  <c r="S138"/>
  <c r="S105"/>
  <c r="S109"/>
  <c r="S113"/>
  <c r="S117"/>
  <c r="S121"/>
  <c r="S125"/>
  <c r="R125" s="1"/>
  <c r="S129"/>
  <c r="S133"/>
  <c r="S137"/>
  <c r="S140"/>
  <c r="S144"/>
  <c r="S148"/>
  <c r="S152"/>
  <c r="S156"/>
  <c r="S160"/>
  <c r="S164"/>
  <c r="S168"/>
  <c r="S172"/>
  <c r="S176"/>
  <c r="S180"/>
  <c r="S184"/>
  <c r="R184" s="1"/>
  <c r="S143"/>
  <c r="S147"/>
  <c r="S151"/>
  <c r="S155"/>
  <c r="S159"/>
  <c r="S163"/>
  <c r="S167"/>
  <c r="S171"/>
  <c r="R171" s="1"/>
  <c r="S175"/>
  <c r="R175" s="1"/>
  <c r="S179"/>
  <c r="S183"/>
  <c r="Z103"/>
  <c r="Z107"/>
  <c r="Z111"/>
  <c r="Z115"/>
  <c r="Z119"/>
  <c r="Z123"/>
  <c r="Z127"/>
  <c r="Z131"/>
  <c r="Z135"/>
  <c r="Z139"/>
  <c r="Z104"/>
  <c r="Z108"/>
  <c r="Z112"/>
  <c r="Z116"/>
  <c r="Z120"/>
  <c r="Z124"/>
  <c r="Z128"/>
  <c r="Z132"/>
  <c r="Z136"/>
  <c r="Z141"/>
  <c r="Z145"/>
  <c r="Z149"/>
  <c r="Z153"/>
  <c r="Z157"/>
  <c r="Z161"/>
  <c r="Z165"/>
  <c r="Z169"/>
  <c r="Z173"/>
  <c r="Z177"/>
  <c r="Z181"/>
  <c r="Z140"/>
  <c r="Z144"/>
  <c r="Z148"/>
  <c r="Z152"/>
  <c r="Z156"/>
  <c r="Z160"/>
  <c r="Z164"/>
  <c r="Z168"/>
  <c r="Z172"/>
  <c r="Z176"/>
  <c r="Z180"/>
  <c r="Z184"/>
  <c r="X101"/>
  <c r="X105"/>
  <c r="X109"/>
  <c r="X113"/>
  <c r="X117"/>
  <c r="X121"/>
  <c r="X125"/>
  <c r="X133"/>
  <c r="U102"/>
  <c r="U106"/>
  <c r="U110"/>
  <c r="U114"/>
  <c r="U118"/>
  <c r="U122"/>
  <c r="U126"/>
  <c r="U130"/>
  <c r="U134"/>
  <c r="U138"/>
  <c r="U105"/>
  <c r="U109"/>
  <c r="U113"/>
  <c r="U117"/>
  <c r="U121"/>
  <c r="U125"/>
  <c r="U129"/>
  <c r="U133"/>
  <c r="U137"/>
  <c r="U140"/>
  <c r="U144"/>
  <c r="U148"/>
  <c r="U152"/>
  <c r="U156"/>
  <c r="U160"/>
  <c r="U164"/>
  <c r="U168"/>
  <c r="U172"/>
  <c r="U176"/>
  <c r="U180"/>
  <c r="U184"/>
  <c r="U143"/>
  <c r="U147"/>
  <c r="U151"/>
  <c r="U155"/>
  <c r="U159"/>
  <c r="U163"/>
  <c r="U167"/>
  <c r="U171"/>
  <c r="U175"/>
  <c r="U179"/>
  <c r="U183"/>
  <c r="AZ4" i="4"/>
  <c r="AY4" s="1"/>
  <c r="L18" s="1"/>
  <c r="N18" s="1"/>
  <c r="AU4"/>
  <c r="L101" i="9"/>
  <c r="L105"/>
  <c r="L109"/>
  <c r="L113"/>
  <c r="L117"/>
  <c r="L121"/>
  <c r="L125"/>
  <c r="L129"/>
  <c r="L133"/>
  <c r="L137"/>
  <c r="L102"/>
  <c r="L106"/>
  <c r="L110"/>
  <c r="L114"/>
  <c r="L118"/>
  <c r="L122"/>
  <c r="L126"/>
  <c r="L130"/>
  <c r="L134"/>
  <c r="L138"/>
  <c r="L143"/>
  <c r="L147"/>
  <c r="L151"/>
  <c r="L155"/>
  <c r="L159"/>
  <c r="L163"/>
  <c r="L167"/>
  <c r="L171"/>
  <c r="L175"/>
  <c r="L179"/>
  <c r="L183"/>
  <c r="L142"/>
  <c r="L146"/>
  <c r="L150"/>
  <c r="L154"/>
  <c r="L158"/>
  <c r="L162"/>
  <c r="L166"/>
  <c r="L170"/>
  <c r="L174"/>
  <c r="L178"/>
  <c r="L182"/>
  <c r="D102"/>
  <c r="D103"/>
  <c r="D107"/>
  <c r="D111"/>
  <c r="D115"/>
  <c r="D119"/>
  <c r="D123"/>
  <c r="D127"/>
  <c r="D131"/>
  <c r="D135"/>
  <c r="D139"/>
  <c r="D106"/>
  <c r="D110"/>
  <c r="D114"/>
  <c r="D118"/>
  <c r="D122"/>
  <c r="D126"/>
  <c r="D130"/>
  <c r="D134"/>
  <c r="D138"/>
  <c r="D143"/>
  <c r="D147"/>
  <c r="D151"/>
  <c r="D155"/>
  <c r="D159"/>
  <c r="D163"/>
  <c r="D167"/>
  <c r="D171"/>
  <c r="D175"/>
  <c r="D179"/>
  <c r="D183"/>
  <c r="D142"/>
  <c r="D146"/>
  <c r="D150"/>
  <c r="D154"/>
  <c r="D158"/>
  <c r="D162"/>
  <c r="D166"/>
  <c r="D170"/>
  <c r="D174"/>
  <c r="D178"/>
  <c r="D182"/>
  <c r="M101"/>
  <c r="M104"/>
  <c r="M108"/>
  <c r="M112"/>
  <c r="M116"/>
  <c r="M120"/>
  <c r="M124"/>
  <c r="M128"/>
  <c r="M132"/>
  <c r="M136"/>
  <c r="M103"/>
  <c r="M107"/>
  <c r="M111"/>
  <c r="M115"/>
  <c r="M119"/>
  <c r="M123"/>
  <c r="M127"/>
  <c r="M131"/>
  <c r="M135"/>
  <c r="M139"/>
  <c r="M142"/>
  <c r="M146"/>
  <c r="M150"/>
  <c r="M154"/>
  <c r="M158"/>
  <c r="M162"/>
  <c r="M166"/>
  <c r="M170"/>
  <c r="M174"/>
  <c r="M178"/>
  <c r="M182"/>
  <c r="M141"/>
  <c r="M145"/>
  <c r="M149"/>
  <c r="M153"/>
  <c r="M157"/>
  <c r="M161"/>
  <c r="M165"/>
  <c r="M169"/>
  <c r="M173"/>
  <c r="M177"/>
  <c r="M181"/>
  <c r="AB101"/>
  <c r="AB109"/>
  <c r="AB113"/>
  <c r="AB117"/>
  <c r="AB121"/>
  <c r="AB125"/>
  <c r="AB133"/>
  <c r="AB137"/>
  <c r="AB102"/>
  <c r="AB110"/>
  <c r="AB118"/>
  <c r="AB122"/>
  <c r="AB126"/>
  <c r="AB134"/>
  <c r="AB138"/>
  <c r="AB143"/>
  <c r="AB147"/>
  <c r="AB151"/>
  <c r="AB155"/>
  <c r="AB159"/>
  <c r="AB163"/>
  <c r="AB167"/>
  <c r="AB171"/>
  <c r="AB175"/>
  <c r="AB179"/>
  <c r="AB183"/>
  <c r="AB142"/>
  <c r="AB146"/>
  <c r="AB150"/>
  <c r="AB154"/>
  <c r="AB158"/>
  <c r="AB162"/>
  <c r="AB166"/>
  <c r="AB170"/>
  <c r="AB174"/>
  <c r="AB178"/>
  <c r="AB182"/>
  <c r="S101"/>
  <c r="S104"/>
  <c r="S108"/>
  <c r="S112"/>
  <c r="S116"/>
  <c r="S120"/>
  <c r="S124"/>
  <c r="S128"/>
  <c r="S132"/>
  <c r="S136"/>
  <c r="S103"/>
  <c r="S107"/>
  <c r="S111"/>
  <c r="S115"/>
  <c r="S119"/>
  <c r="S123"/>
  <c r="S127"/>
  <c r="S131"/>
  <c r="S135"/>
  <c r="S139"/>
  <c r="S142"/>
  <c r="S146"/>
  <c r="S150"/>
  <c r="S154"/>
  <c r="S158"/>
  <c r="S162"/>
  <c r="S166"/>
  <c r="S170"/>
  <c r="S174"/>
  <c r="S178"/>
  <c r="S182"/>
  <c r="S141"/>
  <c r="S145"/>
  <c r="S149"/>
  <c r="S153"/>
  <c r="S157"/>
  <c r="S161"/>
  <c r="S165"/>
  <c r="S169"/>
  <c r="S173"/>
  <c r="S177"/>
  <c r="S181"/>
  <c r="Z101"/>
  <c r="Z105"/>
  <c r="Z109"/>
  <c r="Z113"/>
  <c r="Z117"/>
  <c r="Z121"/>
  <c r="Z125"/>
  <c r="Z129"/>
  <c r="Z133"/>
  <c r="Z137"/>
  <c r="Z102"/>
  <c r="Z106"/>
  <c r="Z110"/>
  <c r="Z114"/>
  <c r="Z118"/>
  <c r="Z122"/>
  <c r="Z126"/>
  <c r="Z130"/>
  <c r="Z134"/>
  <c r="Z138"/>
  <c r="Z143"/>
  <c r="Z147"/>
  <c r="Z151"/>
  <c r="Z155"/>
  <c r="Z159"/>
  <c r="Z163"/>
  <c r="Z167"/>
  <c r="Z171"/>
  <c r="Z175"/>
  <c r="Z179"/>
  <c r="Z183"/>
  <c r="Z142"/>
  <c r="Z146"/>
  <c r="Z150"/>
  <c r="Z154"/>
  <c r="Z158"/>
  <c r="Z162"/>
  <c r="Z166"/>
  <c r="Z170"/>
  <c r="Z174"/>
  <c r="Z178"/>
  <c r="Z182"/>
  <c r="X103"/>
  <c r="X107"/>
  <c r="X111"/>
  <c r="X115"/>
  <c r="X119"/>
  <c r="X123"/>
  <c r="X127"/>
  <c r="X106"/>
  <c r="X110"/>
  <c r="X114"/>
  <c r="X122"/>
  <c r="X126"/>
  <c r="X130"/>
  <c r="X134"/>
  <c r="X138"/>
  <c r="X143"/>
  <c r="X147"/>
  <c r="X151"/>
  <c r="X155"/>
  <c r="X159"/>
  <c r="X163"/>
  <c r="X167"/>
  <c r="X171"/>
  <c r="X175"/>
  <c r="X179"/>
  <c r="X183"/>
  <c r="X142"/>
  <c r="X146"/>
  <c r="X158"/>
  <c r="X162"/>
  <c r="X166"/>
  <c r="X170"/>
  <c r="X174"/>
  <c r="X178"/>
  <c r="X182"/>
  <c r="O102"/>
  <c r="O106"/>
  <c r="O110"/>
  <c r="O114"/>
  <c r="O118"/>
  <c r="O122"/>
  <c r="O126"/>
  <c r="O130"/>
  <c r="O134"/>
  <c r="O138"/>
  <c r="O105"/>
  <c r="O109"/>
  <c r="O113"/>
  <c r="O117"/>
  <c r="O121"/>
  <c r="O125"/>
  <c r="O129"/>
  <c r="O133"/>
  <c r="O137"/>
  <c r="O140"/>
  <c r="O144"/>
  <c r="O148"/>
  <c r="O152"/>
  <c r="O156"/>
  <c r="O160"/>
  <c r="O164"/>
  <c r="O168"/>
  <c r="O172"/>
  <c r="O176"/>
  <c r="O180"/>
  <c r="O184"/>
  <c r="O143"/>
  <c r="O147"/>
  <c r="O151"/>
  <c r="O155"/>
  <c r="O159"/>
  <c r="O163"/>
  <c r="O167"/>
  <c r="O171"/>
  <c r="O175"/>
  <c r="O179"/>
  <c r="O183"/>
  <c r="AD101"/>
  <c r="AD105"/>
  <c r="AD109"/>
  <c r="AD113"/>
  <c r="AD117"/>
  <c r="AD121"/>
  <c r="AD125"/>
  <c r="AD129"/>
  <c r="AD133"/>
  <c r="AD137"/>
  <c r="AD102"/>
  <c r="AD106"/>
  <c r="AD110"/>
  <c r="AD114"/>
  <c r="AD118"/>
  <c r="AD122"/>
  <c r="AD126"/>
  <c r="AD130"/>
  <c r="AD134"/>
  <c r="AD138"/>
  <c r="AD143"/>
  <c r="AD147"/>
  <c r="AD151"/>
  <c r="AD155"/>
  <c r="AD159"/>
  <c r="AD163"/>
  <c r="AD167"/>
  <c r="AD171"/>
  <c r="AD175"/>
  <c r="AD179"/>
  <c r="AD183"/>
  <c r="AD142"/>
  <c r="AD146"/>
  <c r="AD150"/>
  <c r="AD154"/>
  <c r="AD158"/>
  <c r="AD162"/>
  <c r="AD166"/>
  <c r="AD170"/>
  <c r="AD174"/>
  <c r="AD178"/>
  <c r="AD182"/>
  <c r="F102"/>
  <c r="F105"/>
  <c r="F109"/>
  <c r="F113"/>
  <c r="F117"/>
  <c r="F121"/>
  <c r="F125"/>
  <c r="F129"/>
  <c r="F133"/>
  <c r="F137"/>
  <c r="F104"/>
  <c r="F108"/>
  <c r="F112"/>
  <c r="F116"/>
  <c r="F120"/>
  <c r="F124"/>
  <c r="F128"/>
  <c r="F132"/>
  <c r="F136"/>
  <c r="F141"/>
  <c r="F145"/>
  <c r="F149"/>
  <c r="F153"/>
  <c r="F157"/>
  <c r="F161"/>
  <c r="F165"/>
  <c r="F169"/>
  <c r="F173"/>
  <c r="F177"/>
  <c r="F181"/>
  <c r="F140"/>
  <c r="F144"/>
  <c r="F148"/>
  <c r="F152"/>
  <c r="F156"/>
  <c r="F160"/>
  <c r="F164"/>
  <c r="F168"/>
  <c r="F172"/>
  <c r="F176"/>
  <c r="F180"/>
  <c r="F184"/>
  <c r="N103"/>
  <c r="N107"/>
  <c r="N111"/>
  <c r="N115"/>
  <c r="N119"/>
  <c r="N123"/>
  <c r="N127"/>
  <c r="N131"/>
  <c r="N135"/>
  <c r="N139"/>
  <c r="N104"/>
  <c r="N108"/>
  <c r="N112"/>
  <c r="N116"/>
  <c r="N120"/>
  <c r="N124"/>
  <c r="N128"/>
  <c r="N132"/>
  <c r="N136"/>
  <c r="N141"/>
  <c r="N145"/>
  <c r="N149"/>
  <c r="N153"/>
  <c r="N157"/>
  <c r="N161"/>
  <c r="N165"/>
  <c r="N169"/>
  <c r="N173"/>
  <c r="N177"/>
  <c r="N181"/>
  <c r="N140"/>
  <c r="N144"/>
  <c r="N148"/>
  <c r="N152"/>
  <c r="N156"/>
  <c r="N160"/>
  <c r="N164"/>
  <c r="N168"/>
  <c r="N172"/>
  <c r="N176"/>
  <c r="N180"/>
  <c r="N184"/>
  <c r="F86" i="20"/>
  <c r="F84"/>
  <c r="F82"/>
  <c r="F80"/>
  <c r="F78"/>
  <c r="F76"/>
  <c r="F74"/>
  <c r="F72"/>
  <c r="F70"/>
  <c r="F68"/>
  <c r="F66"/>
  <c r="F64"/>
  <c r="F62"/>
  <c r="F60"/>
  <c r="F58"/>
  <c r="F56"/>
  <c r="F54"/>
  <c r="F52"/>
  <c r="F50"/>
  <c r="F48"/>
  <c r="F46"/>
  <c r="F44"/>
  <c r="F87"/>
  <c r="F85"/>
  <c r="F83"/>
  <c r="F81"/>
  <c r="F79"/>
  <c r="F77"/>
  <c r="F75"/>
  <c r="F73"/>
  <c r="F71"/>
  <c r="F69"/>
  <c r="F67"/>
  <c r="F65"/>
  <c r="F63"/>
  <c r="F61"/>
  <c r="F59"/>
  <c r="F57"/>
  <c r="F55"/>
  <c r="F53"/>
  <c r="F51"/>
  <c r="F49"/>
  <c r="F47"/>
  <c r="F45"/>
  <c r="F43"/>
  <c r="F42"/>
  <c r="F40"/>
  <c r="F38"/>
  <c r="F36"/>
  <c r="F34"/>
  <c r="F32"/>
  <c r="F30"/>
  <c r="F28"/>
  <c r="F26"/>
  <c r="F24"/>
  <c r="F22"/>
  <c r="F20"/>
  <c r="F18"/>
  <c r="F16"/>
  <c r="F14"/>
  <c r="F12"/>
  <c r="F10"/>
  <c r="F8"/>
  <c r="F6"/>
  <c r="F41"/>
  <c r="F39"/>
  <c r="F37"/>
  <c r="F35"/>
  <c r="F33"/>
  <c r="F31"/>
  <c r="F29"/>
  <c r="F27"/>
  <c r="F25"/>
  <c r="F23"/>
  <c r="F21"/>
  <c r="F19"/>
  <c r="F17"/>
  <c r="F15"/>
  <c r="F13"/>
  <c r="F11"/>
  <c r="F9"/>
  <c r="F7"/>
  <c r="F5"/>
  <c r="F4"/>
  <c r="F11" i="4"/>
  <c r="L25" s="1"/>
  <c r="N25" s="1"/>
  <c r="AA101" i="9"/>
  <c r="AA104"/>
  <c r="AA108"/>
  <c r="AA112"/>
  <c r="AA116"/>
  <c r="AA120"/>
  <c r="AA124"/>
  <c r="AA128"/>
  <c r="AA132"/>
  <c r="AA136"/>
  <c r="AA103"/>
  <c r="AA107"/>
  <c r="AA111"/>
  <c r="AA115"/>
  <c r="AA119"/>
  <c r="AA123"/>
  <c r="AA127"/>
  <c r="AA131"/>
  <c r="AA135"/>
  <c r="AA139"/>
  <c r="AA142"/>
  <c r="AA146"/>
  <c r="AA150"/>
  <c r="AA154"/>
  <c r="AA158"/>
  <c r="AA162"/>
  <c r="AA166"/>
  <c r="AA170"/>
  <c r="AA174"/>
  <c r="AA178"/>
  <c r="AA182"/>
  <c r="AA141"/>
  <c r="AA145"/>
  <c r="AA149"/>
  <c r="AA153"/>
  <c r="AA157"/>
  <c r="AA161"/>
  <c r="AA165"/>
  <c r="AA169"/>
  <c r="AA173"/>
  <c r="AA177"/>
  <c r="AA181"/>
  <c r="R103"/>
  <c r="R107"/>
  <c r="R111"/>
  <c r="R115"/>
  <c r="R119"/>
  <c r="R123"/>
  <c r="R127"/>
  <c r="R131"/>
  <c r="R135"/>
  <c r="R139"/>
  <c r="R104"/>
  <c r="R108"/>
  <c r="R112"/>
  <c r="R116"/>
  <c r="R120"/>
  <c r="R124"/>
  <c r="R128"/>
  <c r="R132"/>
  <c r="R136"/>
  <c r="R141"/>
  <c r="R145"/>
  <c r="R149"/>
  <c r="R153"/>
  <c r="R157"/>
  <c r="R161"/>
  <c r="R165"/>
  <c r="R169"/>
  <c r="R173"/>
  <c r="R177"/>
  <c r="R181"/>
  <c r="R140"/>
  <c r="R144"/>
  <c r="R148"/>
  <c r="R152"/>
  <c r="R156"/>
  <c r="R160"/>
  <c r="R164"/>
  <c r="R168"/>
  <c r="R172"/>
  <c r="R176"/>
  <c r="R180"/>
  <c r="AC102"/>
  <c r="AC106"/>
  <c r="AB106" s="1"/>
  <c r="AC110"/>
  <c r="AC114"/>
  <c r="AB114" s="1"/>
  <c r="AC118"/>
  <c r="AC122"/>
  <c r="AC126"/>
  <c r="AC130"/>
  <c r="AB130" s="1"/>
  <c r="AC134"/>
  <c r="AC138"/>
  <c r="AC105"/>
  <c r="AB105" s="1"/>
  <c r="AC109"/>
  <c r="AC113"/>
  <c r="AC117"/>
  <c r="AC121"/>
  <c r="AC125"/>
  <c r="AC129"/>
  <c r="AB129" s="1"/>
  <c r="AC133"/>
  <c r="AC137"/>
  <c r="AC140"/>
  <c r="AC144"/>
  <c r="AC148"/>
  <c r="AC152"/>
  <c r="AC156"/>
  <c r="AC160"/>
  <c r="AC164"/>
  <c r="AC168"/>
  <c r="AC172"/>
  <c r="AC176"/>
  <c r="AC180"/>
  <c r="AC184"/>
  <c r="AC143"/>
  <c r="AC147"/>
  <c r="AC151"/>
  <c r="AC155"/>
  <c r="AC159"/>
  <c r="AC163"/>
  <c r="AC167"/>
  <c r="AC171"/>
  <c r="AC175"/>
  <c r="AC179"/>
  <c r="AC183"/>
  <c r="E101"/>
  <c r="E106"/>
  <c r="E110"/>
  <c r="E114"/>
  <c r="E118"/>
  <c r="E122"/>
  <c r="E126"/>
  <c r="E130"/>
  <c r="E134"/>
  <c r="E138"/>
  <c r="E105"/>
  <c r="E109"/>
  <c r="E113"/>
  <c r="E117"/>
  <c r="E121"/>
  <c r="E125"/>
  <c r="E129"/>
  <c r="E133"/>
  <c r="E137"/>
  <c r="E140"/>
  <c r="E144"/>
  <c r="E148"/>
  <c r="E152"/>
  <c r="E156"/>
  <c r="E160"/>
  <c r="E164"/>
  <c r="E168"/>
  <c r="E172"/>
  <c r="E176"/>
  <c r="E180"/>
  <c r="E184"/>
  <c r="E143"/>
  <c r="E147"/>
  <c r="E151"/>
  <c r="E155"/>
  <c r="E159"/>
  <c r="E163"/>
  <c r="E167"/>
  <c r="E171"/>
  <c r="E175"/>
  <c r="E179"/>
  <c r="E183"/>
  <c r="T103"/>
  <c r="T107"/>
  <c r="T111"/>
  <c r="T115"/>
  <c r="T119"/>
  <c r="T123"/>
  <c r="T127"/>
  <c r="T131"/>
  <c r="T135"/>
  <c r="T139"/>
  <c r="T104"/>
  <c r="T108"/>
  <c r="T112"/>
  <c r="T116"/>
  <c r="T120"/>
  <c r="T124"/>
  <c r="T128"/>
  <c r="T132"/>
  <c r="T136"/>
  <c r="T141"/>
  <c r="T145"/>
  <c r="T149"/>
  <c r="T153"/>
  <c r="T157"/>
  <c r="T161"/>
  <c r="T165"/>
  <c r="T169"/>
  <c r="T173"/>
  <c r="T177"/>
  <c r="T181"/>
  <c r="T140"/>
  <c r="T144"/>
  <c r="T148"/>
  <c r="T152"/>
  <c r="T156"/>
  <c r="T160"/>
  <c r="T164"/>
  <c r="T168"/>
  <c r="T172"/>
  <c r="T176"/>
  <c r="T180"/>
  <c r="T184"/>
  <c r="AI102"/>
  <c r="AH102" s="1"/>
  <c r="AI106"/>
  <c r="AH106" s="1"/>
  <c r="AI118"/>
  <c r="AH118" s="1"/>
  <c r="AI126"/>
  <c r="AH126" s="1"/>
  <c r="AI130"/>
  <c r="AI134"/>
  <c r="AH134" s="1"/>
  <c r="AI138"/>
  <c r="AI105"/>
  <c r="AH105" s="1"/>
  <c r="AI109"/>
  <c r="AI113"/>
  <c r="AI117"/>
  <c r="AH117" s="1"/>
  <c r="AI121"/>
  <c r="AH121" s="1"/>
  <c r="AI125"/>
  <c r="AH125" s="1"/>
  <c r="AI129"/>
  <c r="AI133"/>
  <c r="AI137"/>
  <c r="AH137" s="1"/>
  <c r="AI146"/>
  <c r="AI150"/>
  <c r="AI154"/>
  <c r="AI158"/>
  <c r="AI162"/>
  <c r="AI166"/>
  <c r="AI170"/>
  <c r="AI174"/>
  <c r="AI178"/>
  <c r="AI139"/>
  <c r="AI143"/>
  <c r="AI147"/>
  <c r="AI151"/>
  <c r="AI155"/>
  <c r="AI159"/>
  <c r="AI163"/>
  <c r="AI167"/>
  <c r="AI171"/>
  <c r="AI175"/>
  <c r="AI179"/>
  <c r="AI183"/>
  <c r="K102"/>
  <c r="K106"/>
  <c r="K110"/>
  <c r="K114"/>
  <c r="K118"/>
  <c r="K122"/>
  <c r="K126"/>
  <c r="K130"/>
  <c r="K134"/>
  <c r="K138"/>
  <c r="K105"/>
  <c r="K109"/>
  <c r="K113"/>
  <c r="K117"/>
  <c r="K121"/>
  <c r="K125"/>
  <c r="K129"/>
  <c r="K133"/>
  <c r="K137"/>
  <c r="K140"/>
  <c r="K144"/>
  <c r="K148"/>
  <c r="K152"/>
  <c r="K156"/>
  <c r="K160"/>
  <c r="K164"/>
  <c r="K168"/>
  <c r="K172"/>
  <c r="K176"/>
  <c r="K180"/>
  <c r="K184"/>
  <c r="K143"/>
  <c r="K147"/>
  <c r="K151"/>
  <c r="K155"/>
  <c r="K159"/>
  <c r="K163"/>
  <c r="K167"/>
  <c r="K171"/>
  <c r="K175"/>
  <c r="K179"/>
  <c r="K183"/>
  <c r="AH103"/>
  <c r="AH107"/>
  <c r="AH111"/>
  <c r="AH115"/>
  <c r="AH119"/>
  <c r="AH123"/>
  <c r="AH127"/>
  <c r="AH131"/>
  <c r="AH135"/>
  <c r="AH139"/>
  <c r="AH104"/>
  <c r="AH108"/>
  <c r="AH112"/>
  <c r="AH116"/>
  <c r="AH120"/>
  <c r="AH124"/>
  <c r="AH128"/>
  <c r="AH132"/>
  <c r="AH136"/>
  <c r="AH141"/>
  <c r="AH145"/>
  <c r="AH165"/>
  <c r="AH169"/>
  <c r="AH140"/>
  <c r="AH144"/>
  <c r="AH148"/>
  <c r="AH152"/>
  <c r="X131"/>
  <c r="X135"/>
  <c r="X139"/>
  <c r="X104"/>
  <c r="X108"/>
  <c r="X112"/>
  <c r="X116"/>
  <c r="X120"/>
  <c r="X124"/>
  <c r="X128"/>
  <c r="X132"/>
  <c r="X136"/>
  <c r="X141"/>
  <c r="X145"/>
  <c r="X149"/>
  <c r="X153"/>
  <c r="X157"/>
  <c r="X161"/>
  <c r="X165"/>
  <c r="X169"/>
  <c r="X173"/>
  <c r="X177"/>
  <c r="X181"/>
  <c r="X140"/>
  <c r="X144"/>
  <c r="X148"/>
  <c r="X152"/>
  <c r="X156"/>
  <c r="X160"/>
  <c r="X164"/>
  <c r="X168"/>
  <c r="X172"/>
  <c r="X176"/>
  <c r="X180"/>
  <c r="X184"/>
  <c r="O101"/>
  <c r="O104"/>
  <c r="O108"/>
  <c r="O112"/>
  <c r="O116"/>
  <c r="O120"/>
  <c r="O124"/>
  <c r="O128"/>
  <c r="O132"/>
  <c r="O136"/>
  <c r="O103"/>
  <c r="O107"/>
  <c r="O111"/>
  <c r="O115"/>
  <c r="O119"/>
  <c r="O123"/>
  <c r="O127"/>
  <c r="O131"/>
  <c r="O135"/>
  <c r="O139"/>
  <c r="O142"/>
  <c r="O146"/>
  <c r="O150"/>
  <c r="O154"/>
  <c r="O158"/>
  <c r="O162"/>
  <c r="O166"/>
  <c r="O170"/>
  <c r="O174"/>
  <c r="O178"/>
  <c r="O182"/>
  <c r="O141"/>
  <c r="O145"/>
  <c r="O149"/>
  <c r="O153"/>
  <c r="O157"/>
  <c r="O161"/>
  <c r="O165"/>
  <c r="O169"/>
  <c r="O173"/>
  <c r="O177"/>
  <c r="O181"/>
  <c r="AD103"/>
  <c r="AD107"/>
  <c r="AD111"/>
  <c r="AD115"/>
  <c r="AD119"/>
  <c r="AD123"/>
  <c r="AD127"/>
  <c r="AD131"/>
  <c r="AD135"/>
  <c r="AD139"/>
  <c r="AD104"/>
  <c r="AD108"/>
  <c r="AD112"/>
  <c r="AD116"/>
  <c r="AD120"/>
  <c r="AD124"/>
  <c r="AD128"/>
  <c r="AD132"/>
  <c r="AD136"/>
  <c r="AD141"/>
  <c r="AD145"/>
  <c r="AD149"/>
  <c r="AD153"/>
  <c r="AD157"/>
  <c r="AD161"/>
  <c r="AD165"/>
  <c r="AD169"/>
  <c r="AD173"/>
  <c r="AD177"/>
  <c r="AD181"/>
  <c r="AD140"/>
  <c r="AD144"/>
  <c r="AD148"/>
  <c r="AD152"/>
  <c r="AD156"/>
  <c r="AD160"/>
  <c r="AD164"/>
  <c r="AD168"/>
  <c r="AD172"/>
  <c r="AD176"/>
  <c r="AD180"/>
  <c r="AD184"/>
  <c r="F101"/>
  <c r="F103"/>
  <c r="F107"/>
  <c r="F111"/>
  <c r="F115"/>
  <c r="F119"/>
  <c r="F123"/>
  <c r="F127"/>
  <c r="F131"/>
  <c r="F135"/>
  <c r="F139"/>
  <c r="F106"/>
  <c r="F110"/>
  <c r="F114"/>
  <c r="F118"/>
  <c r="F122"/>
  <c r="F126"/>
  <c r="F130"/>
  <c r="F134"/>
  <c r="F138"/>
  <c r="F143"/>
  <c r="F147"/>
  <c r="F151"/>
  <c r="F155"/>
  <c r="F159"/>
  <c r="F163"/>
  <c r="F167"/>
  <c r="F171"/>
  <c r="F175"/>
  <c r="F179"/>
  <c r="F183"/>
  <c r="F142"/>
  <c r="F146"/>
  <c r="F150"/>
  <c r="F154"/>
  <c r="F158"/>
  <c r="F162"/>
  <c r="F166"/>
  <c r="F170"/>
  <c r="F174"/>
  <c r="F178"/>
  <c r="F182"/>
  <c r="N101"/>
  <c r="N105"/>
  <c r="N109"/>
  <c r="N113"/>
  <c r="N117"/>
  <c r="N121"/>
  <c r="N125"/>
  <c r="N129"/>
  <c r="N133"/>
  <c r="N137"/>
  <c r="N102"/>
  <c r="N106"/>
  <c r="N110"/>
  <c r="N114"/>
  <c r="N118"/>
  <c r="N122"/>
  <c r="N126"/>
  <c r="N130"/>
  <c r="N134"/>
  <c r="N138"/>
  <c r="N143"/>
  <c r="N147"/>
  <c r="N151"/>
  <c r="N155"/>
  <c r="N159"/>
  <c r="N163"/>
  <c r="N167"/>
  <c r="N171"/>
  <c r="N175"/>
  <c r="N179"/>
  <c r="N183"/>
  <c r="N142"/>
  <c r="N146"/>
  <c r="N150"/>
  <c r="N154"/>
  <c r="N158"/>
  <c r="N162"/>
  <c r="N166"/>
  <c r="N170"/>
  <c r="N174"/>
  <c r="N178"/>
  <c r="N182"/>
  <c r="AZ7" i="4"/>
  <c r="AY7" s="1"/>
  <c r="AU7"/>
  <c r="AT7" s="1"/>
  <c r="AZ8"/>
  <c r="AY8" s="1"/>
  <c r="AU8"/>
  <c r="AT8" s="1"/>
  <c r="AA102" i="9"/>
  <c r="AA106"/>
  <c r="AA110"/>
  <c r="AA114"/>
  <c r="AA118"/>
  <c r="AA122"/>
  <c r="AA126"/>
  <c r="AA130"/>
  <c r="AA134"/>
  <c r="AA138"/>
  <c r="AA105"/>
  <c r="AA109"/>
  <c r="AA113"/>
  <c r="AA117"/>
  <c r="AA121"/>
  <c r="AA125"/>
  <c r="AA129"/>
  <c r="AA133"/>
  <c r="AA137"/>
  <c r="AA140"/>
  <c r="AA144"/>
  <c r="AA148"/>
  <c r="AA152"/>
  <c r="AA156"/>
  <c r="AA160"/>
  <c r="AA164"/>
  <c r="AA168"/>
  <c r="AA172"/>
  <c r="AA176"/>
  <c r="AA180"/>
  <c r="AA184"/>
  <c r="AA143"/>
  <c r="AA147"/>
  <c r="AA151"/>
  <c r="AA155"/>
  <c r="AA159"/>
  <c r="AA163"/>
  <c r="AA167"/>
  <c r="AA171"/>
  <c r="AA175"/>
  <c r="AA179"/>
  <c r="AA183"/>
  <c r="R101"/>
  <c r="R105"/>
  <c r="R109"/>
  <c r="R113"/>
  <c r="R117"/>
  <c r="R121"/>
  <c r="R129"/>
  <c r="R133"/>
  <c r="R137"/>
  <c r="R102"/>
  <c r="R106"/>
  <c r="R110"/>
  <c r="R114"/>
  <c r="R122"/>
  <c r="R130"/>
  <c r="R134"/>
  <c r="R138"/>
  <c r="R143"/>
  <c r="R147"/>
  <c r="R151"/>
  <c r="R155"/>
  <c r="R159"/>
  <c r="R163"/>
  <c r="R167"/>
  <c r="R179"/>
  <c r="R183"/>
  <c r="R142"/>
  <c r="R146"/>
  <c r="R150"/>
  <c r="R154"/>
  <c r="R158"/>
  <c r="R162"/>
  <c r="R166"/>
  <c r="R170"/>
  <c r="R174"/>
  <c r="R178"/>
  <c r="R182"/>
  <c r="AC101"/>
  <c r="AC104"/>
  <c r="AC108"/>
  <c r="AC112"/>
  <c r="AC116"/>
  <c r="AC120"/>
  <c r="AC124"/>
  <c r="AC128"/>
  <c r="AC132"/>
  <c r="AC136"/>
  <c r="AC103"/>
  <c r="AC107"/>
  <c r="AC111"/>
  <c r="AC115"/>
  <c r="AC119"/>
  <c r="AC123"/>
  <c r="AC127"/>
  <c r="AC131"/>
  <c r="AC135"/>
  <c r="AC139"/>
  <c r="AC142"/>
  <c r="AC146"/>
  <c r="AC150"/>
  <c r="AC154"/>
  <c r="AC158"/>
  <c r="AC162"/>
  <c r="AC166"/>
  <c r="AC170"/>
  <c r="AC174"/>
  <c r="AC178"/>
  <c r="AC182"/>
  <c r="AC141"/>
  <c r="AC145"/>
  <c r="AC149"/>
  <c r="AC153"/>
  <c r="AB153" s="1"/>
  <c r="AC157"/>
  <c r="AB157" s="1"/>
  <c r="AC161"/>
  <c r="AB161" s="1"/>
  <c r="AC165"/>
  <c r="AC169"/>
  <c r="AC173"/>
  <c r="AC177"/>
  <c r="AB177" s="1"/>
  <c r="AC181"/>
  <c r="E102"/>
  <c r="E104"/>
  <c r="E108"/>
  <c r="E112"/>
  <c r="E116"/>
  <c r="E120"/>
  <c r="E124"/>
  <c r="E128"/>
  <c r="E132"/>
  <c r="E136"/>
  <c r="E103"/>
  <c r="E107"/>
  <c r="E111"/>
  <c r="E115"/>
  <c r="E119"/>
  <c r="E123"/>
  <c r="E127"/>
  <c r="E131"/>
  <c r="E135"/>
  <c r="E139"/>
  <c r="E142"/>
  <c r="E146"/>
  <c r="E150"/>
  <c r="E154"/>
  <c r="E158"/>
  <c r="E162"/>
  <c r="E166"/>
  <c r="E170"/>
  <c r="E174"/>
  <c r="E178"/>
  <c r="E182"/>
  <c r="E141"/>
  <c r="E145"/>
  <c r="E149"/>
  <c r="E153"/>
  <c r="E157"/>
  <c r="E161"/>
  <c r="E165"/>
  <c r="E169"/>
  <c r="E173"/>
  <c r="E177"/>
  <c r="E181"/>
  <c r="T101"/>
  <c r="T105"/>
  <c r="T109"/>
  <c r="T113"/>
  <c r="T117"/>
  <c r="T121"/>
  <c r="T125"/>
  <c r="T129"/>
  <c r="T133"/>
  <c r="T137"/>
  <c r="T102"/>
  <c r="T106"/>
  <c r="T110"/>
  <c r="T114"/>
  <c r="T118"/>
  <c r="T122"/>
  <c r="T126"/>
  <c r="T130"/>
  <c r="T134"/>
  <c r="T138"/>
  <c r="T143"/>
  <c r="T147"/>
  <c r="T151"/>
  <c r="T155"/>
  <c r="T159"/>
  <c r="T163"/>
  <c r="T167"/>
  <c r="T171"/>
  <c r="T175"/>
  <c r="T179"/>
  <c r="T183"/>
  <c r="T142"/>
  <c r="T146"/>
  <c r="T150"/>
  <c r="T154"/>
  <c r="T158"/>
  <c r="T162"/>
  <c r="T166"/>
  <c r="T170"/>
  <c r="T174"/>
  <c r="T178"/>
  <c r="T182"/>
  <c r="AI101"/>
  <c r="AI104"/>
  <c r="AI108"/>
  <c r="AI112"/>
  <c r="AI116"/>
  <c r="AI120"/>
  <c r="AI124"/>
  <c r="AI128"/>
  <c r="AI132"/>
  <c r="AI136"/>
  <c r="AI103"/>
  <c r="AI107"/>
  <c r="AI111"/>
  <c r="AI115"/>
  <c r="AI119"/>
  <c r="AI135"/>
  <c r="AI140"/>
  <c r="AI144"/>
  <c r="AI148"/>
  <c r="AI152"/>
  <c r="AI156"/>
  <c r="AH156" s="1"/>
  <c r="AI164"/>
  <c r="AH164" s="1"/>
  <c r="AI172"/>
  <c r="AH172" s="1"/>
  <c r="AI180"/>
  <c r="AH180" s="1"/>
  <c r="AI184"/>
  <c r="AI141"/>
  <c r="AI145"/>
  <c r="AI149"/>
  <c r="AH149" s="1"/>
  <c r="AI161"/>
  <c r="AH161" s="1"/>
  <c r="AI165"/>
  <c r="AI169"/>
  <c r="AI173"/>
  <c r="AH173" s="1"/>
  <c r="AI177"/>
  <c r="AH177" s="1"/>
  <c r="K101"/>
  <c r="K104"/>
  <c r="K108"/>
  <c r="K112"/>
  <c r="K116"/>
  <c r="K120"/>
  <c r="K124"/>
  <c r="K128"/>
  <c r="K132"/>
  <c r="K136"/>
  <c r="K103"/>
  <c r="K107"/>
  <c r="K111"/>
  <c r="K115"/>
  <c r="K119"/>
  <c r="K123"/>
  <c r="K127"/>
  <c r="K131"/>
  <c r="K135"/>
  <c r="K139"/>
  <c r="K142"/>
  <c r="K146"/>
  <c r="K150"/>
  <c r="K154"/>
  <c r="K158"/>
  <c r="K162"/>
  <c r="K166"/>
  <c r="K170"/>
  <c r="K174"/>
  <c r="K178"/>
  <c r="K182"/>
  <c r="K141"/>
  <c r="K145"/>
  <c r="K149"/>
  <c r="K153"/>
  <c r="K157"/>
  <c r="K161"/>
  <c r="K165"/>
  <c r="K169"/>
  <c r="K173"/>
  <c r="K177"/>
  <c r="K181"/>
  <c r="AH101"/>
  <c r="AH109"/>
  <c r="AH113"/>
  <c r="AH129"/>
  <c r="AH133"/>
  <c r="AH110"/>
  <c r="AH130"/>
  <c r="AH138"/>
  <c r="AH143"/>
  <c r="AH147"/>
  <c r="AH151"/>
  <c r="AH155"/>
  <c r="AH159"/>
  <c r="AH163"/>
  <c r="AH167"/>
  <c r="AH171"/>
  <c r="AH175"/>
  <c r="AH179"/>
  <c r="AH183"/>
  <c r="AH142"/>
  <c r="AH146"/>
  <c r="AH150"/>
  <c r="AH154"/>
  <c r="AH184"/>
  <c r="J103"/>
  <c r="J107"/>
  <c r="J111"/>
  <c r="J115"/>
  <c r="J119"/>
  <c r="J123"/>
  <c r="J127"/>
  <c r="J131"/>
  <c r="J135"/>
  <c r="J139"/>
  <c r="J104"/>
  <c r="J108"/>
  <c r="J112"/>
  <c r="J116"/>
  <c r="J120"/>
  <c r="J124"/>
  <c r="J128"/>
  <c r="J132"/>
  <c r="J136"/>
  <c r="J141"/>
  <c r="J145"/>
  <c r="J149"/>
  <c r="J153"/>
  <c r="J157"/>
  <c r="J161"/>
  <c r="J165"/>
  <c r="J169"/>
  <c r="J173"/>
  <c r="J177"/>
  <c r="J181"/>
  <c r="J140"/>
  <c r="J144"/>
  <c r="J148"/>
  <c r="J152"/>
  <c r="J156"/>
  <c r="J160"/>
  <c r="J164"/>
  <c r="J168"/>
  <c r="J172"/>
  <c r="J176"/>
  <c r="J180"/>
  <c r="J184"/>
  <c r="AG101"/>
  <c r="AG104"/>
  <c r="AG108"/>
  <c r="AG112"/>
  <c r="AG116"/>
  <c r="AG120"/>
  <c r="AG124"/>
  <c r="AG128"/>
  <c r="AG132"/>
  <c r="AG136"/>
  <c r="AG103"/>
  <c r="AG107"/>
  <c r="AG111"/>
  <c r="AG115"/>
  <c r="AG119"/>
  <c r="AG123"/>
  <c r="AG127"/>
  <c r="AG131"/>
  <c r="AG135"/>
  <c r="AG140"/>
  <c r="AG144"/>
  <c r="AG148"/>
  <c r="AG152"/>
  <c r="AG156"/>
  <c r="AG160"/>
  <c r="AG164"/>
  <c r="AG168"/>
  <c r="AG172"/>
  <c r="AG176"/>
  <c r="AG180"/>
  <c r="AG184"/>
  <c r="AG141"/>
  <c r="AG145"/>
  <c r="AG149"/>
  <c r="AG153"/>
  <c r="AG157"/>
  <c r="AG161"/>
  <c r="AG165"/>
  <c r="AG169"/>
  <c r="AG173"/>
  <c r="AG177"/>
  <c r="AG181"/>
  <c r="I102"/>
  <c r="I106"/>
  <c r="I110"/>
  <c r="I114"/>
  <c r="I118"/>
  <c r="I122"/>
  <c r="I126"/>
  <c r="I130"/>
  <c r="I134"/>
  <c r="I138"/>
  <c r="I105"/>
  <c r="I109"/>
  <c r="I113"/>
  <c r="I117"/>
  <c r="I121"/>
  <c r="I125"/>
  <c r="I129"/>
  <c r="I133"/>
  <c r="I137"/>
  <c r="I140"/>
  <c r="I144"/>
  <c r="I148"/>
  <c r="I152"/>
  <c r="I156"/>
  <c r="I160"/>
  <c r="I164"/>
  <c r="I168"/>
  <c r="I172"/>
  <c r="I176"/>
  <c r="I180"/>
  <c r="I184"/>
  <c r="I143"/>
  <c r="I147"/>
  <c r="I151"/>
  <c r="I155"/>
  <c r="I159"/>
  <c r="I163"/>
  <c r="I167"/>
  <c r="I171"/>
  <c r="I175"/>
  <c r="I179"/>
  <c r="I183"/>
  <c r="Y102"/>
  <c r="X102" s="1"/>
  <c r="Y106"/>
  <c r="Y110"/>
  <c r="Y114"/>
  <c r="Y118"/>
  <c r="X118" s="1"/>
  <c r="Y122"/>
  <c r="Y126"/>
  <c r="Y130"/>
  <c r="Y134"/>
  <c r="Y138"/>
  <c r="Y105"/>
  <c r="Y109"/>
  <c r="Y113"/>
  <c r="Y117"/>
  <c r="Y121"/>
  <c r="Y125"/>
  <c r="Y129"/>
  <c r="X129" s="1"/>
  <c r="Y133"/>
  <c r="Y137"/>
  <c r="X137" s="1"/>
  <c r="Y140"/>
  <c r="Y144"/>
  <c r="Y148"/>
  <c r="Y152"/>
  <c r="Y156"/>
  <c r="Y160"/>
  <c r="Y164"/>
  <c r="Y168"/>
  <c r="Y172"/>
  <c r="Y176"/>
  <c r="Y180"/>
  <c r="Y184"/>
  <c r="Y143"/>
  <c r="Y147"/>
  <c r="Y151"/>
  <c r="Y155"/>
  <c r="Y159"/>
  <c r="Y163"/>
  <c r="Y167"/>
  <c r="Y171"/>
  <c r="Y175"/>
  <c r="Y179"/>
  <c r="Y183"/>
  <c r="AF103"/>
  <c r="AF107"/>
  <c r="AF111"/>
  <c r="AF115"/>
  <c r="AF119"/>
  <c r="AF123"/>
  <c r="AF127"/>
  <c r="AF131"/>
  <c r="AF135"/>
  <c r="AF102"/>
  <c r="AF106"/>
  <c r="AF110"/>
  <c r="AF114"/>
  <c r="AF118"/>
  <c r="AF122"/>
  <c r="AF126"/>
  <c r="AF130"/>
  <c r="AF134"/>
  <c r="AF138"/>
  <c r="AF141"/>
  <c r="AF145"/>
  <c r="AF149"/>
  <c r="AF153"/>
  <c r="AF157"/>
  <c r="AF161"/>
  <c r="AF165"/>
  <c r="AF169"/>
  <c r="AF173"/>
  <c r="AF177"/>
  <c r="AF181"/>
  <c r="AF140"/>
  <c r="AF144"/>
  <c r="AF148"/>
  <c r="AF152"/>
  <c r="AF156"/>
  <c r="AF160"/>
  <c r="AF164"/>
  <c r="AF168"/>
  <c r="AF172"/>
  <c r="AF176"/>
  <c r="AF180"/>
  <c r="AF184"/>
  <c r="H102"/>
  <c r="H105"/>
  <c r="H109"/>
  <c r="H113"/>
  <c r="H117"/>
  <c r="H121"/>
  <c r="H125"/>
  <c r="H129"/>
  <c r="H133"/>
  <c r="H137"/>
  <c r="H104"/>
  <c r="H108"/>
  <c r="H112"/>
  <c r="H116"/>
  <c r="H120"/>
  <c r="H124"/>
  <c r="H128"/>
  <c r="H132"/>
  <c r="H136"/>
  <c r="H141"/>
  <c r="H145"/>
  <c r="H149"/>
  <c r="H153"/>
  <c r="H157"/>
  <c r="H161"/>
  <c r="H165"/>
  <c r="H169"/>
  <c r="H173"/>
  <c r="H177"/>
  <c r="H181"/>
  <c r="H140"/>
  <c r="H144"/>
  <c r="H148"/>
  <c r="H152"/>
  <c r="H156"/>
  <c r="H160"/>
  <c r="H164"/>
  <c r="H168"/>
  <c r="AH158"/>
  <c r="AH162"/>
  <c r="AH166"/>
  <c r="AH170"/>
  <c r="AH174"/>
  <c r="AH178"/>
  <c r="AH182"/>
  <c r="J101"/>
  <c r="J105"/>
  <c r="J109"/>
  <c r="J113"/>
  <c r="J117"/>
  <c r="J121"/>
  <c r="J125"/>
  <c r="J129"/>
  <c r="J133"/>
  <c r="J137"/>
  <c r="J102"/>
  <c r="J106"/>
  <c r="J110"/>
  <c r="J114"/>
  <c r="J118"/>
  <c r="J122"/>
  <c r="J126"/>
  <c r="J130"/>
  <c r="J134"/>
  <c r="J138"/>
  <c r="J143"/>
  <c r="J147"/>
  <c r="J151"/>
  <c r="J155"/>
  <c r="J159"/>
  <c r="J163"/>
  <c r="J167"/>
  <c r="J171"/>
  <c r="J175"/>
  <c r="J179"/>
  <c r="J183"/>
  <c r="J142"/>
  <c r="J146"/>
  <c r="J150"/>
  <c r="J154"/>
  <c r="J158"/>
  <c r="J162"/>
  <c r="J166"/>
  <c r="J170"/>
  <c r="J174"/>
  <c r="J178"/>
  <c r="J182"/>
  <c r="AG102"/>
  <c r="AG106"/>
  <c r="AG110"/>
  <c r="AG114"/>
  <c r="AG118"/>
  <c r="AG122"/>
  <c r="AG126"/>
  <c r="AG130"/>
  <c r="AG134"/>
  <c r="AG138"/>
  <c r="AG105"/>
  <c r="AG109"/>
  <c r="AG113"/>
  <c r="AG117"/>
  <c r="AG121"/>
  <c r="AG125"/>
  <c r="AG129"/>
  <c r="AG133"/>
  <c r="AG137"/>
  <c r="AG142"/>
  <c r="AG146"/>
  <c r="AG150"/>
  <c r="AG154"/>
  <c r="AG158"/>
  <c r="AG162"/>
  <c r="AG166"/>
  <c r="AG170"/>
  <c r="AG174"/>
  <c r="AG178"/>
  <c r="AG182"/>
  <c r="AG139"/>
  <c r="AG143"/>
  <c r="AG147"/>
  <c r="AG151"/>
  <c r="AG155"/>
  <c r="AG159"/>
  <c r="AG163"/>
  <c r="AG167"/>
  <c r="AG171"/>
  <c r="AG175"/>
  <c r="AG179"/>
  <c r="AG183"/>
  <c r="I101"/>
  <c r="I104"/>
  <c r="I108"/>
  <c r="I112"/>
  <c r="I116"/>
  <c r="I120"/>
  <c r="I124"/>
  <c r="I128"/>
  <c r="I132"/>
  <c r="I136"/>
  <c r="I103"/>
  <c r="I107"/>
  <c r="I111"/>
  <c r="I115"/>
  <c r="I119"/>
  <c r="I123"/>
  <c r="I127"/>
  <c r="I131"/>
  <c r="I135"/>
  <c r="I139"/>
  <c r="I142"/>
  <c r="I146"/>
  <c r="I150"/>
  <c r="I154"/>
  <c r="I158"/>
  <c r="I162"/>
  <c r="I166"/>
  <c r="I170"/>
  <c r="I174"/>
  <c r="I178"/>
  <c r="I182"/>
  <c r="I141"/>
  <c r="I145"/>
  <c r="I149"/>
  <c r="I153"/>
  <c r="I157"/>
  <c r="I161"/>
  <c r="I165"/>
  <c r="I169"/>
  <c r="I173"/>
  <c r="I177"/>
  <c r="I181"/>
  <c r="Y101"/>
  <c r="Y104"/>
  <c r="Y108"/>
  <c r="Y112"/>
  <c r="Y116"/>
  <c r="Y120"/>
  <c r="Y124"/>
  <c r="Y128"/>
  <c r="Y132"/>
  <c r="Y136"/>
  <c r="Y103"/>
  <c r="Y107"/>
  <c r="Y111"/>
  <c r="Y115"/>
  <c r="Y119"/>
  <c r="Y123"/>
  <c r="Y127"/>
  <c r="Y131"/>
  <c r="Y135"/>
  <c r="Y139"/>
  <c r="Y142"/>
  <c r="Y146"/>
  <c r="Y150"/>
  <c r="X150" s="1"/>
  <c r="Y154"/>
  <c r="X154" s="1"/>
  <c r="Y158"/>
  <c r="Y162"/>
  <c r="Y166"/>
  <c r="Y170"/>
  <c r="Y174"/>
  <c r="Y178"/>
  <c r="Y182"/>
  <c r="Y141"/>
  <c r="Y145"/>
  <c r="Y149"/>
  <c r="Y153"/>
  <c r="Y157"/>
  <c r="Y161"/>
  <c r="Y165"/>
  <c r="Y169"/>
  <c r="Y173"/>
  <c r="Y177"/>
  <c r="Y181"/>
  <c r="AF101"/>
  <c r="AF105"/>
  <c r="AF109"/>
  <c r="AF113"/>
  <c r="AF117"/>
  <c r="AF121"/>
  <c r="AF125"/>
  <c r="AF129"/>
  <c r="AF133"/>
  <c r="AF137"/>
  <c r="AF104"/>
  <c r="AF108"/>
  <c r="AF112"/>
  <c r="AF116"/>
  <c r="AF120"/>
  <c r="AF124"/>
  <c r="AF128"/>
  <c r="AF132"/>
  <c r="AF136"/>
  <c r="AF139"/>
  <c r="AF143"/>
  <c r="AF147"/>
  <c r="AF151"/>
  <c r="AF155"/>
  <c r="AF159"/>
  <c r="AF163"/>
  <c r="AF167"/>
  <c r="AF171"/>
  <c r="AF175"/>
  <c r="AF179"/>
  <c r="AF183"/>
  <c r="AF142"/>
  <c r="AF146"/>
  <c r="AF150"/>
  <c r="AF154"/>
  <c r="AF158"/>
  <c r="AF162"/>
  <c r="AF166"/>
  <c r="AF170"/>
  <c r="AF174"/>
  <c r="AF178"/>
  <c r="AF182"/>
  <c r="H101"/>
  <c r="H103"/>
  <c r="H107"/>
  <c r="H111"/>
  <c r="H115"/>
  <c r="H119"/>
  <c r="H123"/>
  <c r="H127"/>
  <c r="H131"/>
  <c r="H135"/>
  <c r="H139"/>
  <c r="H106"/>
  <c r="H110"/>
  <c r="H114"/>
  <c r="H118"/>
  <c r="H122"/>
  <c r="H126"/>
  <c r="H130"/>
  <c r="H134"/>
  <c r="H138"/>
  <c r="H143"/>
  <c r="H147"/>
  <c r="H151"/>
  <c r="H155"/>
  <c r="H159"/>
  <c r="H163"/>
  <c r="H167"/>
  <c r="H171"/>
  <c r="H175"/>
  <c r="H179"/>
  <c r="H183"/>
  <c r="H142"/>
  <c r="H146"/>
  <c r="H150"/>
  <c r="H154"/>
  <c r="H158"/>
  <c r="H162"/>
  <c r="H166"/>
  <c r="H170"/>
  <c r="H172"/>
  <c r="H176"/>
  <c r="H180"/>
  <c r="H184"/>
  <c r="AE102"/>
  <c r="AE106"/>
  <c r="AE110"/>
  <c r="AE114"/>
  <c r="AE118"/>
  <c r="AE122"/>
  <c r="AE126"/>
  <c r="AE130"/>
  <c r="AE134"/>
  <c r="AE138"/>
  <c r="AE105"/>
  <c r="AE109"/>
  <c r="AE113"/>
  <c r="AE117"/>
  <c r="AE121"/>
  <c r="AE125"/>
  <c r="AE129"/>
  <c r="AE133"/>
  <c r="AE137"/>
  <c r="AE142"/>
  <c r="AE146"/>
  <c r="AE150"/>
  <c r="AE154"/>
  <c r="AE158"/>
  <c r="AE162"/>
  <c r="AE166"/>
  <c r="AE170"/>
  <c r="AE174"/>
  <c r="AE178"/>
  <c r="AE182"/>
  <c r="AE139"/>
  <c r="AE143"/>
  <c r="AE147"/>
  <c r="AE151"/>
  <c r="AE155"/>
  <c r="AE159"/>
  <c r="AE163"/>
  <c r="AE167"/>
  <c r="AE171"/>
  <c r="AE175"/>
  <c r="AE179"/>
  <c r="AE183"/>
  <c r="G102"/>
  <c r="G106"/>
  <c r="G110"/>
  <c r="G114"/>
  <c r="G118"/>
  <c r="G122"/>
  <c r="G126"/>
  <c r="G130"/>
  <c r="G134"/>
  <c r="G138"/>
  <c r="G105"/>
  <c r="G109"/>
  <c r="G113"/>
  <c r="G117"/>
  <c r="G121"/>
  <c r="G125"/>
  <c r="G129"/>
  <c r="G133"/>
  <c r="G137"/>
  <c r="G140"/>
  <c r="G144"/>
  <c r="G148"/>
  <c r="G152"/>
  <c r="G156"/>
  <c r="G160"/>
  <c r="G164"/>
  <c r="G168"/>
  <c r="G172"/>
  <c r="G176"/>
  <c r="G180"/>
  <c r="G184"/>
  <c r="G143"/>
  <c r="G147"/>
  <c r="G151"/>
  <c r="G155"/>
  <c r="G159"/>
  <c r="G163"/>
  <c r="G167"/>
  <c r="G171"/>
  <c r="G175"/>
  <c r="G179"/>
  <c r="G183"/>
  <c r="V103"/>
  <c r="V107"/>
  <c r="V111"/>
  <c r="V115"/>
  <c r="V119"/>
  <c r="V123"/>
  <c r="V127"/>
  <c r="V131"/>
  <c r="V135"/>
  <c r="V139"/>
  <c r="V104"/>
  <c r="V108"/>
  <c r="V112"/>
  <c r="V116"/>
  <c r="V120"/>
  <c r="V124"/>
  <c r="V128"/>
  <c r="V132"/>
  <c r="V136"/>
  <c r="V141"/>
  <c r="V145"/>
  <c r="V149"/>
  <c r="V153"/>
  <c r="V157"/>
  <c r="V161"/>
  <c r="V165"/>
  <c r="V169"/>
  <c r="V173"/>
  <c r="V177"/>
  <c r="V181"/>
  <c r="V140"/>
  <c r="V144"/>
  <c r="V148"/>
  <c r="V152"/>
  <c r="V156"/>
  <c r="V160"/>
  <c r="V164"/>
  <c r="V168"/>
  <c r="V172"/>
  <c r="V176"/>
  <c r="V180"/>
  <c r="V184"/>
  <c r="Q102"/>
  <c r="Q106"/>
  <c r="Q110"/>
  <c r="Q114"/>
  <c r="Q118"/>
  <c r="Q122"/>
  <c r="Q126"/>
  <c r="Q130"/>
  <c r="Q134"/>
  <c r="Q138"/>
  <c r="Q105"/>
  <c r="Q109"/>
  <c r="Q113"/>
  <c r="Q117"/>
  <c r="Q121"/>
  <c r="Q125"/>
  <c r="Q129"/>
  <c r="Q133"/>
  <c r="Q137"/>
  <c r="Q140"/>
  <c r="Q144"/>
  <c r="Q148"/>
  <c r="Q152"/>
  <c r="Q156"/>
  <c r="Q160"/>
  <c r="Q164"/>
  <c r="Q168"/>
  <c r="Q172"/>
  <c r="Q176"/>
  <c r="Q180"/>
  <c r="Q184"/>
  <c r="Q143"/>
  <c r="Q147"/>
  <c r="Q151"/>
  <c r="Q155"/>
  <c r="Q159"/>
  <c r="Q163"/>
  <c r="Q167"/>
  <c r="Q171"/>
  <c r="Q175"/>
  <c r="Q179"/>
  <c r="Q183"/>
  <c r="P103"/>
  <c r="P107"/>
  <c r="P111"/>
  <c r="P115"/>
  <c r="P119"/>
  <c r="P123"/>
  <c r="P127"/>
  <c r="P131"/>
  <c r="P135"/>
  <c r="P139"/>
  <c r="P104"/>
  <c r="P108"/>
  <c r="P112"/>
  <c r="P116"/>
  <c r="P120"/>
  <c r="P124"/>
  <c r="P128"/>
  <c r="P132"/>
  <c r="P136"/>
  <c r="P141"/>
  <c r="P145"/>
  <c r="P149"/>
  <c r="P153"/>
  <c r="P157"/>
  <c r="P161"/>
  <c r="P165"/>
  <c r="P169"/>
  <c r="P173"/>
  <c r="P177"/>
  <c r="P181"/>
  <c r="P140"/>
  <c r="P144"/>
  <c r="P148"/>
  <c r="P152"/>
  <c r="P156"/>
  <c r="P160"/>
  <c r="P164"/>
  <c r="P168"/>
  <c r="P172"/>
  <c r="P176"/>
  <c r="P180"/>
  <c r="P184"/>
  <c r="W102"/>
  <c r="W106"/>
  <c r="W110"/>
  <c r="W114"/>
  <c r="W118"/>
  <c r="W122"/>
  <c r="W126"/>
  <c r="W130"/>
  <c r="W134"/>
  <c r="W138"/>
  <c r="W105"/>
  <c r="W109"/>
  <c r="W113"/>
  <c r="W117"/>
  <c r="W121"/>
  <c r="W125"/>
  <c r="W129"/>
  <c r="W133"/>
  <c r="W137"/>
  <c r="W140"/>
  <c r="W144"/>
  <c r="W148"/>
  <c r="W152"/>
  <c r="W156"/>
  <c r="W160"/>
  <c r="W164"/>
  <c r="W168"/>
  <c r="W172"/>
  <c r="W176"/>
  <c r="W180"/>
  <c r="W184"/>
  <c r="W143"/>
  <c r="W147"/>
  <c r="W151"/>
  <c r="W155"/>
  <c r="W159"/>
  <c r="W163"/>
  <c r="W167"/>
  <c r="W171"/>
  <c r="W175"/>
  <c r="W179"/>
  <c r="W183"/>
  <c r="H174"/>
  <c r="H178"/>
  <c r="H182"/>
  <c r="AE101"/>
  <c r="AE104"/>
  <c r="AE108"/>
  <c r="AE112"/>
  <c r="AE116"/>
  <c r="AE120"/>
  <c r="AE124"/>
  <c r="AE128"/>
  <c r="AE132"/>
  <c r="AE136"/>
  <c r="AE103"/>
  <c r="AE107"/>
  <c r="AE111"/>
  <c r="AE115"/>
  <c r="AE119"/>
  <c r="AE123"/>
  <c r="AE127"/>
  <c r="AE131"/>
  <c r="AE135"/>
  <c r="AE140"/>
  <c r="AE144"/>
  <c r="AE148"/>
  <c r="AE152"/>
  <c r="AE156"/>
  <c r="AE160"/>
  <c r="AE164"/>
  <c r="AE168"/>
  <c r="AE172"/>
  <c r="AE176"/>
  <c r="AE180"/>
  <c r="AE184"/>
  <c r="AE141"/>
  <c r="AE145"/>
  <c r="AE149"/>
  <c r="AE153"/>
  <c r="AE157"/>
  <c r="AE161"/>
  <c r="AE165"/>
  <c r="AE169"/>
  <c r="AE173"/>
  <c r="AE177"/>
  <c r="AE181"/>
  <c r="G101"/>
  <c r="G104"/>
  <c r="G108"/>
  <c r="G112"/>
  <c r="G116"/>
  <c r="G120"/>
  <c r="G124"/>
  <c r="G128"/>
  <c r="G132"/>
  <c r="G136"/>
  <c r="G103"/>
  <c r="G107"/>
  <c r="G111"/>
  <c r="G115"/>
  <c r="G119"/>
  <c r="G123"/>
  <c r="G127"/>
  <c r="G131"/>
  <c r="G135"/>
  <c r="G139"/>
  <c r="G142"/>
  <c r="G146"/>
  <c r="G150"/>
  <c r="G154"/>
  <c r="G158"/>
  <c r="G162"/>
  <c r="G166"/>
  <c r="G170"/>
  <c r="G174"/>
  <c r="G178"/>
  <c r="G182"/>
  <c r="G141"/>
  <c r="G145"/>
  <c r="G149"/>
  <c r="G153"/>
  <c r="G157"/>
  <c r="G161"/>
  <c r="G165"/>
  <c r="G169"/>
  <c r="G173"/>
  <c r="G177"/>
  <c r="G181"/>
  <c r="V101"/>
  <c r="V105"/>
  <c r="V109"/>
  <c r="V113"/>
  <c r="V117"/>
  <c r="V121"/>
  <c r="V125"/>
  <c r="V129"/>
  <c r="V133"/>
  <c r="V137"/>
  <c r="V102"/>
  <c r="V106"/>
  <c r="V110"/>
  <c r="V114"/>
  <c r="V118"/>
  <c r="V122"/>
  <c r="V126"/>
  <c r="V130"/>
  <c r="V134"/>
  <c r="V138"/>
  <c r="V143"/>
  <c r="V147"/>
  <c r="V151"/>
  <c r="V155"/>
  <c r="V159"/>
  <c r="V163"/>
  <c r="V167"/>
  <c r="V171"/>
  <c r="V175"/>
  <c r="V179"/>
  <c r="V183"/>
  <c r="V142"/>
  <c r="V146"/>
  <c r="V150"/>
  <c r="V154"/>
  <c r="V158"/>
  <c r="V162"/>
  <c r="V166"/>
  <c r="V170"/>
  <c r="V174"/>
  <c r="V178"/>
  <c r="V182"/>
  <c r="Q101"/>
  <c r="Q104"/>
  <c r="Q108"/>
  <c r="Q112"/>
  <c r="Q116"/>
  <c r="Q120"/>
  <c r="Q124"/>
  <c r="Q128"/>
  <c r="Q132"/>
  <c r="Q136"/>
  <c r="Q103"/>
  <c r="Q107"/>
  <c r="Q111"/>
  <c r="Q115"/>
  <c r="Q119"/>
  <c r="Q123"/>
  <c r="Q127"/>
  <c r="Q131"/>
  <c r="Q135"/>
  <c r="Q139"/>
  <c r="Q142"/>
  <c r="Q146"/>
  <c r="Q150"/>
  <c r="Q154"/>
  <c r="Q158"/>
  <c r="Q162"/>
  <c r="Q166"/>
  <c r="Q170"/>
  <c r="Q174"/>
  <c r="Q178"/>
  <c r="Q182"/>
  <c r="Q141"/>
  <c r="Q145"/>
  <c r="Q149"/>
  <c r="Q153"/>
  <c r="Q157"/>
  <c r="Q161"/>
  <c r="Q165"/>
  <c r="Q169"/>
  <c r="Q173"/>
  <c r="Q177"/>
  <c r="Q181"/>
  <c r="P101"/>
  <c r="P105"/>
  <c r="P109"/>
  <c r="P113"/>
  <c r="P117"/>
  <c r="P121"/>
  <c r="P125"/>
  <c r="P129"/>
  <c r="P133"/>
  <c r="P137"/>
  <c r="P102"/>
  <c r="P106"/>
  <c r="P110"/>
  <c r="P114"/>
  <c r="P118"/>
  <c r="P122"/>
  <c r="P126"/>
  <c r="P130"/>
  <c r="P134"/>
  <c r="P138"/>
  <c r="P143"/>
  <c r="P147"/>
  <c r="P151"/>
  <c r="P155"/>
  <c r="P159"/>
  <c r="P163"/>
  <c r="P167"/>
  <c r="P171"/>
  <c r="P175"/>
  <c r="P179"/>
  <c r="P183"/>
  <c r="P142"/>
  <c r="P146"/>
  <c r="P150"/>
  <c r="P154"/>
  <c r="P158"/>
  <c r="P162"/>
  <c r="P166"/>
  <c r="P170"/>
  <c r="P174"/>
  <c r="P178"/>
  <c r="P182"/>
  <c r="W101"/>
  <c r="W104"/>
  <c r="W108"/>
  <c r="W112"/>
  <c r="W116"/>
  <c r="W120"/>
  <c r="W124"/>
  <c r="W128"/>
  <c r="W132"/>
  <c r="W136"/>
  <c r="W103"/>
  <c r="W107"/>
  <c r="W111"/>
  <c r="W115"/>
  <c r="W119"/>
  <c r="W123"/>
  <c r="W127"/>
  <c r="W131"/>
  <c r="W135"/>
  <c r="W139"/>
  <c r="W142"/>
  <c r="W146"/>
  <c r="W150"/>
  <c r="W154"/>
  <c r="W158"/>
  <c r="W162"/>
  <c r="W166"/>
  <c r="W170"/>
  <c r="W174"/>
  <c r="W178"/>
  <c r="W182"/>
  <c r="W141"/>
  <c r="W145"/>
  <c r="W149"/>
  <c r="W153"/>
  <c r="W157"/>
  <c r="W161"/>
  <c r="W165"/>
  <c r="W169"/>
  <c r="W173"/>
  <c r="W177"/>
  <c r="W181"/>
  <c r="GG52" l="1"/>
  <c r="GG56"/>
  <c r="AZ56" i="17" s="1"/>
  <c r="GG39" i="9"/>
  <c r="AZ39" i="17" s="1"/>
  <c r="GG31" i="9"/>
  <c r="X31" i="40" s="1"/>
  <c r="GG20" i="9"/>
  <c r="X20" i="40" s="1"/>
  <c r="GG4" i="9"/>
  <c r="X4" i="40" s="1"/>
  <c r="C101" i="9"/>
  <c r="E7" i="20"/>
  <c r="C104" i="9"/>
  <c r="E11" i="20"/>
  <c r="C108" i="9"/>
  <c r="E15" i="20"/>
  <c r="C112" i="9"/>
  <c r="E19" i="20"/>
  <c r="C116" i="9"/>
  <c r="E23" i="20"/>
  <c r="C120" i="9"/>
  <c r="E27" i="20"/>
  <c r="C124" i="9"/>
  <c r="E31" i="20"/>
  <c r="C128" i="9"/>
  <c r="E35" i="20"/>
  <c r="C132" i="9"/>
  <c r="E39" i="20"/>
  <c r="C136" i="9"/>
  <c r="E6" i="20"/>
  <c r="C103" i="9"/>
  <c r="E10" i="20"/>
  <c r="C107" i="9"/>
  <c r="E14" i="20"/>
  <c r="C111" i="9"/>
  <c r="E18" i="20"/>
  <c r="C115" i="9"/>
  <c r="E22" i="20"/>
  <c r="C119" i="9"/>
  <c r="E26" i="20"/>
  <c r="C123" i="9"/>
  <c r="E30" i="20"/>
  <c r="C127" i="9"/>
  <c r="E34" i="20"/>
  <c r="C131" i="9"/>
  <c r="E38" i="20"/>
  <c r="C135" i="9"/>
  <c r="E42" i="20"/>
  <c r="C139" i="9"/>
  <c r="E45" i="20"/>
  <c r="C142" i="9"/>
  <c r="E49" i="20"/>
  <c r="C146" i="9"/>
  <c r="E53" i="20"/>
  <c r="C150" i="9"/>
  <c r="E57" i="20"/>
  <c r="C154" i="9"/>
  <c r="E61" i="20"/>
  <c r="C158" i="9"/>
  <c r="E65" i="20"/>
  <c r="C162" i="9"/>
  <c r="E69" i="20"/>
  <c r="C166" i="9"/>
  <c r="E73" i="20"/>
  <c r="C170" i="9"/>
  <c r="E77" i="20"/>
  <c r="C174" i="9"/>
  <c r="E81" i="20"/>
  <c r="C178" i="9"/>
  <c r="E85" i="20"/>
  <c r="C182" i="9"/>
  <c r="E44" i="20"/>
  <c r="C141" i="9"/>
  <c r="E48" i="20"/>
  <c r="C145" i="9"/>
  <c r="E52" i="20"/>
  <c r="C149" i="9"/>
  <c r="E56" i="20"/>
  <c r="C153" i="9"/>
  <c r="E60" i="20"/>
  <c r="C157" i="9"/>
  <c r="E64" i="20"/>
  <c r="C161" i="9"/>
  <c r="E68" i="20"/>
  <c r="C165" i="9"/>
  <c r="E72" i="20"/>
  <c r="C169" i="9"/>
  <c r="E76" i="20"/>
  <c r="C173" i="9"/>
  <c r="E80" i="20"/>
  <c r="C177" i="9"/>
  <c r="E84" i="20"/>
  <c r="C181" i="9"/>
  <c r="Y88" i="20"/>
  <c r="AH88"/>
  <c r="AG88" s="1"/>
  <c r="AF88" s="1"/>
  <c r="AI88"/>
  <c r="AB88"/>
  <c r="L88"/>
  <c r="M88"/>
  <c r="N88"/>
  <c r="AL88"/>
  <c r="AK88" s="1"/>
  <c r="W88"/>
  <c r="U88"/>
  <c r="Q88"/>
  <c r="I88"/>
  <c r="H88"/>
  <c r="AD88"/>
  <c r="GM80" i="9"/>
  <c r="GM76"/>
  <c r="GM72"/>
  <c r="GM68"/>
  <c r="GM64"/>
  <c r="GM60"/>
  <c r="GM56"/>
  <c r="GM52"/>
  <c r="GM48"/>
  <c r="GM85"/>
  <c r="GM81"/>
  <c r="GM77"/>
  <c r="GM73"/>
  <c r="GM69"/>
  <c r="GM65"/>
  <c r="GM61"/>
  <c r="GM57"/>
  <c r="GM53"/>
  <c r="GM49"/>
  <c r="GM45"/>
  <c r="GM40"/>
  <c r="GM36"/>
  <c r="GM32"/>
  <c r="GM28"/>
  <c r="GM20"/>
  <c r="GM8"/>
  <c r="GM4"/>
  <c r="GM39"/>
  <c r="GM35"/>
  <c r="GM31"/>
  <c r="GM27"/>
  <c r="GM23"/>
  <c r="GM19"/>
  <c r="GM15"/>
  <c r="GM11"/>
  <c r="GM7"/>
  <c r="GM3"/>
  <c r="FX85"/>
  <c r="O85" i="40" s="1"/>
  <c r="FX81" i="9"/>
  <c r="O81" i="40" s="1"/>
  <c r="FX77" i="9"/>
  <c r="O77" i="40" s="1"/>
  <c r="FX73" i="9"/>
  <c r="O73" i="40" s="1"/>
  <c r="FX69" i="9"/>
  <c r="O69" i="40" s="1"/>
  <c r="FX65" i="9"/>
  <c r="O65" i="40" s="1"/>
  <c r="FX61" i="9"/>
  <c r="O61" i="40" s="1"/>
  <c r="FX57" i="9"/>
  <c r="O57" i="40" s="1"/>
  <c r="FX53" i="9"/>
  <c r="O53" i="40" s="1"/>
  <c r="FX49" i="9"/>
  <c r="O49" i="40" s="1"/>
  <c r="FX45" i="9"/>
  <c r="O45" i="40" s="1"/>
  <c r="FX86" i="9"/>
  <c r="O86" i="40" s="1"/>
  <c r="FX82" i="9"/>
  <c r="O82" i="40" s="1"/>
  <c r="FX78" i="9"/>
  <c r="O78" i="40" s="1"/>
  <c r="FX74" i="9"/>
  <c r="O74" i="40" s="1"/>
  <c r="FX70" i="9"/>
  <c r="O70" i="40" s="1"/>
  <c r="FX66" i="9"/>
  <c r="O66" i="40" s="1"/>
  <c r="FX62" i="9"/>
  <c r="O62" i="40" s="1"/>
  <c r="FX58" i="9"/>
  <c r="O58" i="40" s="1"/>
  <c r="FX54" i="9"/>
  <c r="O54" i="40" s="1"/>
  <c r="FX50" i="9"/>
  <c r="O50" i="40" s="1"/>
  <c r="FX46" i="9"/>
  <c r="O46" i="40" s="1"/>
  <c r="FX42" i="9"/>
  <c r="O42" i="40" s="1"/>
  <c r="FX39" i="9"/>
  <c r="O39" i="40" s="1"/>
  <c r="FX35" i="9"/>
  <c r="O35" i="40" s="1"/>
  <c r="FX31" i="9"/>
  <c r="O31" i="40" s="1"/>
  <c r="FX27" i="9"/>
  <c r="O27" i="40" s="1"/>
  <c r="FX23" i="9"/>
  <c r="O23" i="40" s="1"/>
  <c r="FX19" i="9"/>
  <c r="O19" i="40" s="1"/>
  <c r="FX15" i="9"/>
  <c r="O15" i="40" s="1"/>
  <c r="FX11" i="9"/>
  <c r="O11" i="40" s="1"/>
  <c r="FX7" i="9"/>
  <c r="O7" i="40" s="1"/>
  <c r="FX40" i="9"/>
  <c r="O40" i="40" s="1"/>
  <c r="FX36" i="9"/>
  <c r="O36" i="40" s="1"/>
  <c r="FX32" i="9"/>
  <c r="O32" i="40" s="1"/>
  <c r="FX28" i="9"/>
  <c r="O28" i="40" s="1"/>
  <c r="FX24" i="9"/>
  <c r="O24" i="40" s="1"/>
  <c r="FX20" i="9"/>
  <c r="O20" i="40" s="1"/>
  <c r="FX16" i="9"/>
  <c r="O16" i="40" s="1"/>
  <c r="FX12" i="9"/>
  <c r="O12" i="40" s="1"/>
  <c r="FX8" i="9"/>
  <c r="O8" i="40" s="1"/>
  <c r="FX4" i="9"/>
  <c r="O4" i="40" s="1"/>
  <c r="GG84" i="9"/>
  <c r="X84" i="40" s="1"/>
  <c r="GG80" i="9"/>
  <c r="X80" i="40" s="1"/>
  <c r="GG76" i="9"/>
  <c r="X76" i="40" s="1"/>
  <c r="GG72" i="9"/>
  <c r="X72" i="40" s="1"/>
  <c r="GG68" i="9"/>
  <c r="X68" i="40" s="1"/>
  <c r="GG64" i="9"/>
  <c r="X64" i="40" s="1"/>
  <c r="GG60" i="9"/>
  <c r="X60" i="40" s="1"/>
  <c r="GG48" i="9"/>
  <c r="X48" i="40" s="1"/>
  <c r="GG44" i="9"/>
  <c r="GG85"/>
  <c r="X85" i="40" s="1"/>
  <c r="GG81" i="9"/>
  <c r="X81" i="40" s="1"/>
  <c r="GG77" i="9"/>
  <c r="X77" i="40" s="1"/>
  <c r="GG73" i="9"/>
  <c r="X73" i="40" s="1"/>
  <c r="GG69" i="9"/>
  <c r="X69" i="40" s="1"/>
  <c r="GG65" i="9"/>
  <c r="X65" i="40" s="1"/>
  <c r="GG61" i="9"/>
  <c r="X61" i="40" s="1"/>
  <c r="GG57" i="9"/>
  <c r="AZ57" i="17" s="1"/>
  <c r="GG53" i="9"/>
  <c r="AZ53" i="17" s="1"/>
  <c r="GG49" i="9"/>
  <c r="X49" i="40" s="1"/>
  <c r="GG45" i="9"/>
  <c r="X45" i="40" s="1"/>
  <c r="GG40" i="9"/>
  <c r="X40" i="40" s="1"/>
  <c r="GG36" i="9"/>
  <c r="GG32"/>
  <c r="X32" i="40" s="1"/>
  <c r="GG28" i="9"/>
  <c r="X28" i="40" s="1"/>
  <c r="GG24" i="9"/>
  <c r="X24" i="40" s="1"/>
  <c r="GG16" i="9"/>
  <c r="X16" i="40" s="1"/>
  <c r="GG12" i="9"/>
  <c r="AZ12" i="17" s="1"/>
  <c r="GG8" i="9"/>
  <c r="X8" i="40" s="1"/>
  <c r="GG29" i="9"/>
  <c r="X29" i="40" s="1"/>
  <c r="GG25" i="9"/>
  <c r="AZ25" i="17" s="1"/>
  <c r="GG21" i="9"/>
  <c r="X21" i="40" s="1"/>
  <c r="GG17" i="9"/>
  <c r="GG13"/>
  <c r="X13" i="40" s="1"/>
  <c r="GG9" i="9"/>
  <c r="GG5"/>
  <c r="X5" i="40" s="1"/>
  <c r="GD85" i="9"/>
  <c r="U85" i="40" s="1"/>
  <c r="GD81" i="9"/>
  <c r="U81" i="40" s="1"/>
  <c r="GD77" i="9"/>
  <c r="U77" i="40" s="1"/>
  <c r="GD73" i="9"/>
  <c r="U73" i="40" s="1"/>
  <c r="GD69" i="9"/>
  <c r="U69" i="40" s="1"/>
  <c r="GD65" i="9"/>
  <c r="U65" i="40" s="1"/>
  <c r="GD61" i="9"/>
  <c r="U61" i="40" s="1"/>
  <c r="GD57" i="9"/>
  <c r="U57" i="40" s="1"/>
  <c r="GD53" i="9"/>
  <c r="U53" i="40" s="1"/>
  <c r="GD49" i="9"/>
  <c r="U49" i="40" s="1"/>
  <c r="GD45" i="9"/>
  <c r="U45" i="40" s="1"/>
  <c r="GD86" i="9"/>
  <c r="U86" i="40" s="1"/>
  <c r="GD82" i="9"/>
  <c r="U82" i="40" s="1"/>
  <c r="GD78" i="9"/>
  <c r="U78" i="40" s="1"/>
  <c r="GD74" i="9"/>
  <c r="U74" i="40" s="1"/>
  <c r="GD70" i="9"/>
  <c r="U70" i="40" s="1"/>
  <c r="GD66" i="9"/>
  <c r="U66" i="40" s="1"/>
  <c r="GD62" i="9"/>
  <c r="U62" i="40" s="1"/>
  <c r="GD58" i="9"/>
  <c r="U58" i="40" s="1"/>
  <c r="GD54" i="9"/>
  <c r="U54" i="40" s="1"/>
  <c r="GD50" i="9"/>
  <c r="U50" i="40" s="1"/>
  <c r="GD46" i="9"/>
  <c r="U46" i="40" s="1"/>
  <c r="GD42" i="9"/>
  <c r="U42" i="40" s="1"/>
  <c r="GD39" i="9"/>
  <c r="U39" i="40" s="1"/>
  <c r="GD35" i="9"/>
  <c r="U35" i="40" s="1"/>
  <c r="GD31" i="9"/>
  <c r="U31" i="40" s="1"/>
  <c r="GD27" i="9"/>
  <c r="U27" i="40" s="1"/>
  <c r="GD23" i="9"/>
  <c r="U23" i="40" s="1"/>
  <c r="GD19" i="9"/>
  <c r="U19" i="40" s="1"/>
  <c r="GD15" i="9"/>
  <c r="U15" i="40" s="1"/>
  <c r="GD11" i="9"/>
  <c r="U11" i="40" s="1"/>
  <c r="GD7" i="9"/>
  <c r="U7" i="40" s="1"/>
  <c r="GD40" i="9"/>
  <c r="U40" i="40" s="1"/>
  <c r="GD36" i="9"/>
  <c r="U36" i="40" s="1"/>
  <c r="GD32" i="9"/>
  <c r="U32" i="40" s="1"/>
  <c r="GD28" i="9"/>
  <c r="U28" i="40" s="1"/>
  <c r="GD24" i="9"/>
  <c r="U24" i="40" s="1"/>
  <c r="GD20" i="9"/>
  <c r="U20" i="40" s="1"/>
  <c r="GD16" i="9"/>
  <c r="U16" i="40" s="1"/>
  <c r="GD12" i="9"/>
  <c r="U12" i="40" s="1"/>
  <c r="GD8" i="9"/>
  <c r="U8" i="40" s="1"/>
  <c r="GD4" i="9"/>
  <c r="U4" i="40" s="1"/>
  <c r="GG35" i="9"/>
  <c r="X35" i="40" s="1"/>
  <c r="GG27" i="9"/>
  <c r="X27" i="40" s="1"/>
  <c r="GG23" i="9"/>
  <c r="X23" i="40" s="1"/>
  <c r="GG19" i="9"/>
  <c r="X19" i="40" s="1"/>
  <c r="GG15" i="9"/>
  <c r="X15" i="40" s="1"/>
  <c r="GG11" i="9"/>
  <c r="X11" i="40" s="1"/>
  <c r="GG7" i="9"/>
  <c r="X7" i="40" s="1"/>
  <c r="GG3" i="9"/>
  <c r="GA77"/>
  <c r="R77" i="40" s="1"/>
  <c r="GA73" i="9"/>
  <c r="R73" i="40" s="1"/>
  <c r="GA86" i="9"/>
  <c r="R86" i="40" s="1"/>
  <c r="GA27" i="9"/>
  <c r="R27" i="40" s="1"/>
  <c r="GA28" i="9"/>
  <c r="R28" i="40" s="1"/>
  <c r="GA20" i="9"/>
  <c r="R20" i="40" s="1"/>
  <c r="GD83" i="9"/>
  <c r="U83" i="40" s="1"/>
  <c r="GD79" i="9"/>
  <c r="U79" i="40" s="1"/>
  <c r="GD75" i="9"/>
  <c r="U75" i="40" s="1"/>
  <c r="GD71" i="9"/>
  <c r="U71" i="40" s="1"/>
  <c r="GD67" i="9"/>
  <c r="U67" i="40" s="1"/>
  <c r="GD63" i="9"/>
  <c r="U63" i="40" s="1"/>
  <c r="GD59" i="9"/>
  <c r="U59" i="40" s="1"/>
  <c r="GD55" i="9"/>
  <c r="U55" i="40" s="1"/>
  <c r="GD51" i="9"/>
  <c r="U51" i="40" s="1"/>
  <c r="GD47" i="9"/>
  <c r="U47" i="40" s="1"/>
  <c r="GD43" i="9"/>
  <c r="U43" i="40" s="1"/>
  <c r="GD84" i="9"/>
  <c r="U84" i="40" s="1"/>
  <c r="GD80" i="9"/>
  <c r="U80" i="40" s="1"/>
  <c r="GD76" i="9"/>
  <c r="U76" i="40" s="1"/>
  <c r="GD72" i="9"/>
  <c r="U72" i="40" s="1"/>
  <c r="GD68" i="9"/>
  <c r="U68" i="40" s="1"/>
  <c r="GD64" i="9"/>
  <c r="U64" i="40" s="1"/>
  <c r="GD60" i="9"/>
  <c r="U60" i="40" s="1"/>
  <c r="GD56" i="9"/>
  <c r="U56" i="40" s="1"/>
  <c r="GD52" i="9"/>
  <c r="U52" i="40" s="1"/>
  <c r="GD48" i="9"/>
  <c r="U48" i="40" s="1"/>
  <c r="GD44" i="9"/>
  <c r="U44" i="40" s="1"/>
  <c r="GD41" i="9"/>
  <c r="U41" i="40" s="1"/>
  <c r="GD37" i="9"/>
  <c r="U37" i="40" s="1"/>
  <c r="GD33" i="9"/>
  <c r="U33" i="40" s="1"/>
  <c r="GD29" i="9"/>
  <c r="U29" i="40" s="1"/>
  <c r="GD25" i="9"/>
  <c r="U25" i="40" s="1"/>
  <c r="GD21" i="9"/>
  <c r="U21" i="40" s="1"/>
  <c r="GD17" i="9"/>
  <c r="U17" i="40" s="1"/>
  <c r="GD13" i="9"/>
  <c r="U13" i="40" s="1"/>
  <c r="GD5" i="9"/>
  <c r="U5" i="40" s="1"/>
  <c r="GD38" i="9"/>
  <c r="U38" i="40" s="1"/>
  <c r="GD34" i="9"/>
  <c r="U34" i="40" s="1"/>
  <c r="GD30" i="9"/>
  <c r="U30" i="40" s="1"/>
  <c r="GD26" i="9"/>
  <c r="U26" i="40" s="1"/>
  <c r="GD22" i="9"/>
  <c r="U22" i="40" s="1"/>
  <c r="GD18" i="9"/>
  <c r="U18" i="40" s="1"/>
  <c r="GD14" i="9"/>
  <c r="U14" i="40" s="1"/>
  <c r="GD10" i="9"/>
  <c r="U10" i="40" s="1"/>
  <c r="GD6" i="9"/>
  <c r="U6" i="40" s="1"/>
  <c r="GD3" i="9"/>
  <c r="X52" i="40"/>
  <c r="AZ52" i="17"/>
  <c r="BE8" i="4"/>
  <c r="BD8" s="1"/>
  <c r="L22" s="1"/>
  <c r="N22" s="1"/>
  <c r="BE7"/>
  <c r="BD7" s="1"/>
  <c r="L21" s="1"/>
  <c r="E5" i="20"/>
  <c r="C102" i="9"/>
  <c r="E9" i="20"/>
  <c r="C106" i="9"/>
  <c r="E13" i="20"/>
  <c r="C110" i="9"/>
  <c r="E17" i="20"/>
  <c r="C114" i="9"/>
  <c r="E21" i="20"/>
  <c r="C118" i="9"/>
  <c r="E25" i="20"/>
  <c r="C122" i="9"/>
  <c r="E29" i="20"/>
  <c r="C126" i="9"/>
  <c r="E33" i="20"/>
  <c r="C130" i="9"/>
  <c r="E37" i="20"/>
  <c r="C134" i="9"/>
  <c r="E41" i="20"/>
  <c r="C138" i="9"/>
  <c r="E8" i="20"/>
  <c r="C105" i="9"/>
  <c r="E12" i="20"/>
  <c r="C109" i="9"/>
  <c r="E16" i="20"/>
  <c r="C113" i="9"/>
  <c r="E20" i="20"/>
  <c r="C117" i="9"/>
  <c r="E24" i="20"/>
  <c r="C121" i="9"/>
  <c r="E28" i="20"/>
  <c r="C125" i="9"/>
  <c r="E32" i="20"/>
  <c r="C129" i="9"/>
  <c r="E36" i="20"/>
  <c r="C133" i="9"/>
  <c r="E40" i="20"/>
  <c r="C137" i="9"/>
  <c r="E43" i="20"/>
  <c r="C140" i="9"/>
  <c r="E47" i="20"/>
  <c r="C144" i="9"/>
  <c r="E51" i="20"/>
  <c r="C148" i="9"/>
  <c r="E55" i="20"/>
  <c r="C152" i="9"/>
  <c r="E59" i="20"/>
  <c r="C156" i="9"/>
  <c r="E63" i="20"/>
  <c r="C160" i="9"/>
  <c r="E67" i="20"/>
  <c r="C164" i="9"/>
  <c r="E71" i="20"/>
  <c r="C168" i="9"/>
  <c r="E75" i="20"/>
  <c r="C172" i="9"/>
  <c r="E79" i="20"/>
  <c r="C176" i="9"/>
  <c r="E83" i="20"/>
  <c r="C180" i="9"/>
  <c r="E87" i="20"/>
  <c r="C184" i="9"/>
  <c r="E46" i="20"/>
  <c r="C143" i="9"/>
  <c r="E50" i="20"/>
  <c r="C147" i="9"/>
  <c r="E54" i="20"/>
  <c r="C151" i="9"/>
  <c r="E58" i="20"/>
  <c r="C155" i="9"/>
  <c r="E62" i="20"/>
  <c r="C159" i="9"/>
  <c r="E66" i="20"/>
  <c r="C163" i="9"/>
  <c r="E70" i="20"/>
  <c r="C167" i="9"/>
  <c r="E74" i="20"/>
  <c r="C171" i="9"/>
  <c r="E78" i="20"/>
  <c r="C175" i="9"/>
  <c r="E82" i="20"/>
  <c r="C179" i="9"/>
  <c r="E86" i="20"/>
  <c r="C183" i="9"/>
  <c r="T88" i="20"/>
  <c r="S88" s="1"/>
  <c r="R88" s="1"/>
  <c r="J88"/>
  <c r="K88"/>
  <c r="AJ88"/>
  <c r="GA84" i="9"/>
  <c r="R84" i="40" s="1"/>
  <c r="GA80" i="9"/>
  <c r="R80" i="40" s="1"/>
  <c r="GA76" i="9"/>
  <c r="R76" i="40" s="1"/>
  <c r="GA72" i="9"/>
  <c r="R72" i="40" s="1"/>
  <c r="GA68" i="9"/>
  <c r="R68" i="40" s="1"/>
  <c r="GA64" i="9"/>
  <c r="R64" i="40" s="1"/>
  <c r="GA60" i="9"/>
  <c r="R60" i="40" s="1"/>
  <c r="GA56" i="9"/>
  <c r="R56" i="40" s="1"/>
  <c r="GA52" i="9"/>
  <c r="R52" i="40" s="1"/>
  <c r="GA48" i="9"/>
  <c r="R48" i="40" s="1"/>
  <c r="GA44" i="9"/>
  <c r="R44" i="40" s="1"/>
  <c r="GA85" i="9"/>
  <c r="R85" i="40" s="1"/>
  <c r="GA81" i="9"/>
  <c r="R81" i="40" s="1"/>
  <c r="GA69" i="9"/>
  <c r="R69" i="40" s="1"/>
  <c r="GA65" i="9"/>
  <c r="R65" i="40" s="1"/>
  <c r="GA61" i="9"/>
  <c r="R61" i="40" s="1"/>
  <c r="GA57" i="9"/>
  <c r="R57" i="40" s="1"/>
  <c r="GA53" i="9"/>
  <c r="R53" i="40" s="1"/>
  <c r="GA49" i="9"/>
  <c r="R49" i="40" s="1"/>
  <c r="GA45" i="9"/>
  <c r="R45" i="40" s="1"/>
  <c r="GA40" i="9"/>
  <c r="R40" i="40" s="1"/>
  <c r="GA36" i="9"/>
  <c r="R36" i="40" s="1"/>
  <c r="GA32" i="9"/>
  <c r="R32" i="40" s="1"/>
  <c r="GA24" i="9"/>
  <c r="R24" i="40" s="1"/>
  <c r="GA16" i="9"/>
  <c r="R16" i="40" s="1"/>
  <c r="GA12" i="9"/>
  <c r="R12" i="40" s="1"/>
  <c r="GA8" i="9"/>
  <c r="R8" i="40" s="1"/>
  <c r="GA4" i="9"/>
  <c r="R4" i="40" s="1"/>
  <c r="GA39" i="9"/>
  <c r="R39" i="40" s="1"/>
  <c r="GA35" i="9"/>
  <c r="R35" i="40" s="1"/>
  <c r="GA31" i="9"/>
  <c r="R31" i="40" s="1"/>
  <c r="GA23" i="9"/>
  <c r="R23" i="40" s="1"/>
  <c r="GA19" i="9"/>
  <c r="R19" i="40" s="1"/>
  <c r="GA15" i="9"/>
  <c r="R15" i="40" s="1"/>
  <c r="GA11" i="9"/>
  <c r="R11" i="40" s="1"/>
  <c r="GA7" i="9"/>
  <c r="R7" i="40" s="1"/>
  <c r="GA3" i="9"/>
  <c r="R3" i="40" s="1"/>
  <c r="GJ85" i="9"/>
  <c r="AA85" i="40" s="1"/>
  <c r="GJ81" i="9"/>
  <c r="BB81" i="17" s="1"/>
  <c r="GJ77" i="9"/>
  <c r="AA77" i="40" s="1"/>
  <c r="GJ73" i="9"/>
  <c r="GJ69"/>
  <c r="BB69" i="17" s="1"/>
  <c r="GJ65" i="9"/>
  <c r="AA65" i="40" s="1"/>
  <c r="GJ61" i="9"/>
  <c r="AA61" i="40" s="1"/>
  <c r="GJ57" i="9"/>
  <c r="BB57" i="17" s="1"/>
  <c r="GJ53" i="9"/>
  <c r="AA53" i="40" s="1"/>
  <c r="X53" s="1"/>
  <c r="GJ49" i="9"/>
  <c r="AA49" i="40" s="1"/>
  <c r="GJ45" i="9"/>
  <c r="BB45" i="17" s="1"/>
  <c r="GJ86" i="9"/>
  <c r="AA86" i="40" s="1"/>
  <c r="GJ82" i="9"/>
  <c r="AA82" i="40" s="1"/>
  <c r="GJ78" i="9"/>
  <c r="BB78" i="17" s="1"/>
  <c r="GJ74" i="9"/>
  <c r="AA74" i="40" s="1"/>
  <c r="GJ70" i="9"/>
  <c r="AA70" i="40" s="1"/>
  <c r="GJ66" i="9"/>
  <c r="AA66" i="40" s="1"/>
  <c r="GJ62" i="9"/>
  <c r="AA62" i="40" s="1"/>
  <c r="GJ58" i="9"/>
  <c r="AA58" i="40" s="1"/>
  <c r="GJ54" i="9"/>
  <c r="AA54" i="40" s="1"/>
  <c r="GJ50" i="9"/>
  <c r="AA50" i="40" s="1"/>
  <c r="GJ46" i="9"/>
  <c r="AA46" i="40" s="1"/>
  <c r="GJ42" i="9"/>
  <c r="AA42" i="40" s="1"/>
  <c r="GJ39" i="9"/>
  <c r="AA39" i="40" s="1"/>
  <c r="X39" s="1"/>
  <c r="GJ35" i="9"/>
  <c r="AA35" i="40" s="1"/>
  <c r="GJ31" i="9"/>
  <c r="AA31" i="40" s="1"/>
  <c r="GJ27" i="9"/>
  <c r="AA27" i="40" s="1"/>
  <c r="GJ23" i="9"/>
  <c r="AA23" i="40" s="1"/>
  <c r="GJ19" i="9"/>
  <c r="AA19" i="40" s="1"/>
  <c r="GJ15" i="9"/>
  <c r="AA15" i="40" s="1"/>
  <c r="GJ11" i="9"/>
  <c r="AA11" i="40" s="1"/>
  <c r="GJ7" i="9"/>
  <c r="AA7" i="40" s="1"/>
  <c r="GJ40" i="9"/>
  <c r="AA40" i="40" s="1"/>
  <c r="GJ36" i="9"/>
  <c r="BB36" i="17" s="1"/>
  <c r="GJ32" i="9"/>
  <c r="AA32" i="40" s="1"/>
  <c r="GJ28" i="9"/>
  <c r="AA28" i="40" s="1"/>
  <c r="GJ24" i="9"/>
  <c r="BB24" i="17" s="1"/>
  <c r="GJ20" i="9"/>
  <c r="AA20" i="40" s="1"/>
  <c r="GJ16" i="9"/>
  <c r="GJ12"/>
  <c r="AA12" i="40" s="1"/>
  <c r="X12" s="1"/>
  <c r="GJ8" i="9"/>
  <c r="BB8" i="17" s="1"/>
  <c r="GJ4" i="9"/>
  <c r="AA4" i="40" s="1"/>
  <c r="GM86" i="9"/>
  <c r="GM82"/>
  <c r="GM74"/>
  <c r="GM66"/>
  <c r="GM58"/>
  <c r="GM54"/>
  <c r="GM50"/>
  <c r="GM46"/>
  <c r="GM42"/>
  <c r="GM79"/>
  <c r="GM75"/>
  <c r="GM71"/>
  <c r="GM67"/>
  <c r="GM63"/>
  <c r="GM51"/>
  <c r="GM47"/>
  <c r="GM43"/>
  <c r="GM38"/>
  <c r="GM34"/>
  <c r="GM30"/>
  <c r="GM26"/>
  <c r="GM22"/>
  <c r="GM18"/>
  <c r="GM14"/>
  <c r="GM10"/>
  <c r="GM6"/>
  <c r="GM41"/>
  <c r="GM37"/>
  <c r="GM21"/>
  <c r="GM17"/>
  <c r="GM13"/>
  <c r="GM9"/>
  <c r="GM5"/>
  <c r="FX83"/>
  <c r="O83" i="40" s="1"/>
  <c r="FX79" i="9"/>
  <c r="O79" i="40" s="1"/>
  <c r="FX75" i="9"/>
  <c r="O75" i="40" s="1"/>
  <c r="FX71" i="9"/>
  <c r="O71" i="40" s="1"/>
  <c r="FX67" i="9"/>
  <c r="O67" i="40" s="1"/>
  <c r="FX63" i="9"/>
  <c r="O63" i="40" s="1"/>
  <c r="FX59" i="9"/>
  <c r="O59" i="40" s="1"/>
  <c r="FX55" i="9"/>
  <c r="O55" i="40" s="1"/>
  <c r="FX51" i="9"/>
  <c r="O51" i="40" s="1"/>
  <c r="FX47" i="9"/>
  <c r="O47" i="40" s="1"/>
  <c r="FX43" i="9"/>
  <c r="O43" i="40" s="1"/>
  <c r="FX84" i="9"/>
  <c r="O84" i="40" s="1"/>
  <c r="FX80" i="9"/>
  <c r="O80" i="40" s="1"/>
  <c r="FX76" i="9"/>
  <c r="O76" i="40" s="1"/>
  <c r="FX72" i="9"/>
  <c r="O72" i="40" s="1"/>
  <c r="FX68" i="9"/>
  <c r="O68" i="40" s="1"/>
  <c r="FX64" i="9"/>
  <c r="O64" i="40" s="1"/>
  <c r="FX60" i="9"/>
  <c r="O60" i="40" s="1"/>
  <c r="FX56" i="9"/>
  <c r="O56" i="40" s="1"/>
  <c r="FX52" i="9"/>
  <c r="O52" i="40" s="1"/>
  <c r="FX48" i="9"/>
  <c r="O48" i="40" s="1"/>
  <c r="FX44" i="9"/>
  <c r="O44" i="40" s="1"/>
  <c r="FX41" i="9"/>
  <c r="O41" i="40" s="1"/>
  <c r="FX37" i="9"/>
  <c r="O37" i="40" s="1"/>
  <c r="FX33" i="9"/>
  <c r="O33" i="40" s="1"/>
  <c r="FX29" i="9"/>
  <c r="O29" i="40" s="1"/>
  <c r="FX25" i="9"/>
  <c r="O25" i="40" s="1"/>
  <c r="FX21" i="9"/>
  <c r="O21" i="40" s="1"/>
  <c r="FX17" i="9"/>
  <c r="O17" i="40" s="1"/>
  <c r="FX13" i="9"/>
  <c r="O13" i="40" s="1"/>
  <c r="FX9" i="9"/>
  <c r="O9" i="40" s="1"/>
  <c r="FX5" i="9"/>
  <c r="O5" i="40" s="1"/>
  <c r="FX38" i="9"/>
  <c r="O38" i="40" s="1"/>
  <c r="FX34" i="9"/>
  <c r="O34" i="40" s="1"/>
  <c r="FX30" i="9"/>
  <c r="O30" i="40" s="1"/>
  <c r="FX26" i="9"/>
  <c r="O26" i="40" s="1"/>
  <c r="FX22" i="9"/>
  <c r="O22" i="40" s="1"/>
  <c r="FX18" i="9"/>
  <c r="O18" i="40" s="1"/>
  <c r="FX14" i="9"/>
  <c r="O14" i="40" s="1"/>
  <c r="FX10" i="9"/>
  <c r="O10" i="40" s="1"/>
  <c r="FX6" i="9"/>
  <c r="O6" i="40" s="1"/>
  <c r="FX3" i="9"/>
  <c r="O3" i="40" s="1"/>
  <c r="GG86" i="9"/>
  <c r="X86" i="40" s="1"/>
  <c r="GG82" i="9"/>
  <c r="X82" i="40" s="1"/>
  <c r="GG78" i="9"/>
  <c r="X78" i="40" s="1"/>
  <c r="GG74" i="9"/>
  <c r="X74" i="40" s="1"/>
  <c r="GG70" i="9"/>
  <c r="X70" i="40" s="1"/>
  <c r="GG66" i="9"/>
  <c r="X66" i="40" s="1"/>
  <c r="GG62" i="9"/>
  <c r="GG58"/>
  <c r="X58" i="40" s="1"/>
  <c r="GG54" i="9"/>
  <c r="X54" i="40" s="1"/>
  <c r="GG50" i="9"/>
  <c r="X50" i="40" s="1"/>
  <c r="GG46" i="9"/>
  <c r="AZ46" i="17" s="1"/>
  <c r="GG42" i="9"/>
  <c r="X42" i="40" s="1"/>
  <c r="GG83" i="9"/>
  <c r="X83" i="40" s="1"/>
  <c r="GG79" i="9"/>
  <c r="X79" i="40" s="1"/>
  <c r="GG75" i="9"/>
  <c r="X75" i="40" s="1"/>
  <c r="GG71" i="9"/>
  <c r="AZ71" i="17" s="1"/>
  <c r="GG67" i="9"/>
  <c r="GG63"/>
  <c r="X63" i="40" s="1"/>
  <c r="GG59" i="9"/>
  <c r="GG55"/>
  <c r="X55" i="40" s="1"/>
  <c r="GG51" i="9"/>
  <c r="AZ51" i="17" s="1"/>
  <c r="GG47" i="9"/>
  <c r="X47" i="40" s="1"/>
  <c r="GG43" i="9"/>
  <c r="AZ43" i="17" s="1"/>
  <c r="GG38" i="9"/>
  <c r="X38" i="40" s="1"/>
  <c r="GG34" i="9"/>
  <c r="X34" i="40" s="1"/>
  <c r="GG30" i="9"/>
  <c r="X30" i="40" s="1"/>
  <c r="GG26" i="9"/>
  <c r="X26" i="40" s="1"/>
  <c r="GG22" i="9"/>
  <c r="X22" i="40" s="1"/>
  <c r="GG18" i="9"/>
  <c r="X18" i="40" s="1"/>
  <c r="GG14" i="9"/>
  <c r="X14" i="40" s="1"/>
  <c r="GG10" i="9"/>
  <c r="X10" i="40" s="1"/>
  <c r="GG6" i="9"/>
  <c r="X6" i="40" s="1"/>
  <c r="GG41" i="9"/>
  <c r="X41" i="40" s="1"/>
  <c r="GG37" i="9"/>
  <c r="X37" i="40" s="1"/>
  <c r="GG33" i="9"/>
  <c r="X33" i="40" s="1"/>
  <c r="GA82" i="9"/>
  <c r="R82" i="40" s="1"/>
  <c r="GA78" i="9"/>
  <c r="R78" i="40" s="1"/>
  <c r="GA74" i="9"/>
  <c r="R74" i="40" s="1"/>
  <c r="GA70" i="9"/>
  <c r="R70" i="40" s="1"/>
  <c r="GA66" i="9"/>
  <c r="R66" i="40" s="1"/>
  <c r="GA62" i="9"/>
  <c r="R62" i="40" s="1"/>
  <c r="GA58" i="9"/>
  <c r="R58" i="40" s="1"/>
  <c r="GA54" i="9"/>
  <c r="R54" i="40" s="1"/>
  <c r="GA50" i="9"/>
  <c r="R50" i="40" s="1"/>
  <c r="GA46" i="9"/>
  <c r="R46" i="40" s="1"/>
  <c r="GA42" i="9"/>
  <c r="R42" i="40" s="1"/>
  <c r="GA83" i="9"/>
  <c r="R83" i="40" s="1"/>
  <c r="GA79" i="9"/>
  <c r="R79" i="40" s="1"/>
  <c r="GA75" i="9"/>
  <c r="R75" i="40" s="1"/>
  <c r="GA71" i="9"/>
  <c r="R71" i="40" s="1"/>
  <c r="GA67" i="9"/>
  <c r="R67" i="40" s="1"/>
  <c r="GA63" i="9"/>
  <c r="R63" i="40" s="1"/>
  <c r="GA59" i="9"/>
  <c r="R59" i="40" s="1"/>
  <c r="GA55" i="9"/>
  <c r="R55" i="40" s="1"/>
  <c r="GA51" i="9"/>
  <c r="R51" i="40" s="1"/>
  <c r="GA47" i="9"/>
  <c r="R47" i="40" s="1"/>
  <c r="GA43" i="9"/>
  <c r="R43" i="40" s="1"/>
  <c r="GA38" i="9"/>
  <c r="R38" i="40" s="1"/>
  <c r="GA34" i="9"/>
  <c r="R34" i="40" s="1"/>
  <c r="GA30" i="9"/>
  <c r="R30" i="40" s="1"/>
  <c r="GA26" i="9"/>
  <c r="R26" i="40" s="1"/>
  <c r="GA22" i="9"/>
  <c r="R22" i="40" s="1"/>
  <c r="GA18" i="9"/>
  <c r="R18" i="40" s="1"/>
  <c r="GA14" i="9"/>
  <c r="R14" i="40" s="1"/>
  <c r="GA10" i="9"/>
  <c r="R10" i="40" s="1"/>
  <c r="GA6" i="9"/>
  <c r="R6" i="40" s="1"/>
  <c r="GA41" i="9"/>
  <c r="R41" i="40" s="1"/>
  <c r="GA37" i="9"/>
  <c r="R37" i="40" s="1"/>
  <c r="GA33" i="9"/>
  <c r="R33" i="40" s="1"/>
  <c r="GA29" i="9"/>
  <c r="R29" i="40" s="1"/>
  <c r="GA25" i="9"/>
  <c r="R25" i="40" s="1"/>
  <c r="GA21" i="9"/>
  <c r="R21" i="40" s="1"/>
  <c r="GA17" i="9"/>
  <c r="R17" i="40" s="1"/>
  <c r="GA13" i="9"/>
  <c r="R13" i="40" s="1"/>
  <c r="GA5" i="9"/>
  <c r="R5" i="40" s="1"/>
  <c r="GJ83" i="9"/>
  <c r="AA83" i="40" s="1"/>
  <c r="GJ79" i="9"/>
  <c r="BB79" i="17" s="1"/>
  <c r="GJ75" i="9"/>
  <c r="AA75" i="40" s="1"/>
  <c r="GJ71" i="9"/>
  <c r="AA71" i="40" s="1"/>
  <c r="GJ67" i="9"/>
  <c r="AA67" i="40" s="1"/>
  <c r="GJ63" i="9"/>
  <c r="AA63" i="40" s="1"/>
  <c r="GJ59" i="9"/>
  <c r="GJ55"/>
  <c r="AA55" i="40" s="1"/>
  <c r="GJ51" i="9"/>
  <c r="AA51" i="40" s="1"/>
  <c r="GJ47" i="9"/>
  <c r="AA47" i="40" s="1"/>
  <c r="GJ43" i="9"/>
  <c r="AA43" i="40" s="1"/>
  <c r="GJ84" i="9"/>
  <c r="AA84" i="40" s="1"/>
  <c r="GJ80" i="9"/>
  <c r="GJ76"/>
  <c r="AA76" i="40" s="1"/>
  <c r="GJ72" i="9"/>
  <c r="AA72" i="40" s="1"/>
  <c r="GJ68" i="9"/>
  <c r="BB68" i="17" s="1"/>
  <c r="GJ64" i="9"/>
  <c r="GJ60"/>
  <c r="AA60" i="40" s="1"/>
  <c r="GJ56" i="9"/>
  <c r="BB56" i="17" s="1"/>
  <c r="GJ52" i="9"/>
  <c r="GJ48"/>
  <c r="BB48" i="17" s="1"/>
  <c r="GJ44" i="9"/>
  <c r="GJ41"/>
  <c r="GJ37"/>
  <c r="GJ33"/>
  <c r="AA33" i="40" s="1"/>
  <c r="GJ29" i="9"/>
  <c r="GJ25"/>
  <c r="GJ21"/>
  <c r="BB21" i="17" s="1"/>
  <c r="GJ17" i="9"/>
  <c r="BB17" i="17" s="1"/>
  <c r="GJ13" i="9"/>
  <c r="AA13" i="40" s="1"/>
  <c r="GJ9" i="9"/>
  <c r="GJ5"/>
  <c r="AA5" i="40" s="1"/>
  <c r="GJ38" i="9"/>
  <c r="AA38" i="40" s="1"/>
  <c r="GJ34" i="9"/>
  <c r="AA34" i="40" s="1"/>
  <c r="GJ30" i="9"/>
  <c r="GJ26"/>
  <c r="AA26" i="40" s="1"/>
  <c r="GJ22" i="9"/>
  <c r="AA22" i="40" s="1"/>
  <c r="GJ18" i="9"/>
  <c r="AA18" i="40" s="1"/>
  <c r="GJ14" i="9"/>
  <c r="AA14" i="40" s="1"/>
  <c r="GJ10" i="9"/>
  <c r="AA10" i="40" s="1"/>
  <c r="GJ6" i="9"/>
  <c r="AA6" i="40" s="1"/>
  <c r="GJ3" i="9"/>
  <c r="AC88" i="20"/>
  <c r="V88"/>
  <c r="AE88"/>
  <c r="P88"/>
  <c r="O88"/>
  <c r="AA88"/>
  <c r="Z88" s="1"/>
  <c r="G88"/>
  <c r="X88"/>
  <c r="N21" i="4" l="1"/>
  <c r="X43" i="40"/>
  <c r="X51"/>
  <c r="AA9"/>
  <c r="X9" s="1"/>
  <c r="BB9" i="17"/>
  <c r="AA25" i="40"/>
  <c r="X25" s="1"/>
  <c r="BB25" i="17"/>
  <c r="AA41" i="40"/>
  <c r="BB41" i="17"/>
  <c r="AD5" i="40"/>
  <c r="BD5" i="17"/>
  <c r="CJ102" i="9" s="1"/>
  <c r="AD13" i="40"/>
  <c r="BD13" i="17"/>
  <c r="CJ110" i="9" s="1"/>
  <c r="AD21" i="40"/>
  <c r="AA21" s="1"/>
  <c r="BD21" i="17"/>
  <c r="CJ118" i="9" s="1"/>
  <c r="AD37" i="40"/>
  <c r="BD37" i="17"/>
  <c r="CJ134" i="9" s="1"/>
  <c r="AD6" i="40"/>
  <c r="BD6" i="17"/>
  <c r="CJ103" i="9" s="1"/>
  <c r="AD14" i="40"/>
  <c r="BD14" i="17"/>
  <c r="CJ111" i="9" s="1"/>
  <c r="AD22" i="40"/>
  <c r="BD22" i="17"/>
  <c r="CJ119" i="9" s="1"/>
  <c r="AD30" i="40"/>
  <c r="BD30" i="17"/>
  <c r="CJ127" i="9" s="1"/>
  <c r="AD38" i="40"/>
  <c r="BD38" i="17"/>
  <c r="CJ135" i="9" s="1"/>
  <c r="AD47" i="40"/>
  <c r="BD47" i="17"/>
  <c r="CJ144" i="9" s="1"/>
  <c r="AD63" i="40"/>
  <c r="BD63" i="17"/>
  <c r="CJ160" i="9" s="1"/>
  <c r="AD71" i="40"/>
  <c r="BD71" i="17"/>
  <c r="CJ168" i="9" s="1"/>
  <c r="AD79" i="40"/>
  <c r="AA79" s="1"/>
  <c r="BD79" i="17"/>
  <c r="CJ176" i="9" s="1"/>
  <c r="AD42" i="40"/>
  <c r="BD42" i="17"/>
  <c r="CJ139" i="9" s="1"/>
  <c r="AD50" i="40"/>
  <c r="BD50" i="17"/>
  <c r="CJ147" i="9" s="1"/>
  <c r="AD58" i="40"/>
  <c r="BD58" i="17"/>
  <c r="CJ155" i="9" s="1"/>
  <c r="AD66" i="40"/>
  <c r="BD66" i="17"/>
  <c r="CJ163" i="9" s="1"/>
  <c r="AD74" i="40"/>
  <c r="BD74" i="17"/>
  <c r="CJ171" i="9" s="1"/>
  <c r="AD82" i="40"/>
  <c r="BD82" i="17"/>
  <c r="CJ179" i="9" s="1"/>
  <c r="AA73" i="40"/>
  <c r="BB73" i="17"/>
  <c r="X3" i="40"/>
  <c r="AZ3" i="17"/>
  <c r="X44" i="40"/>
  <c r="AZ44" i="17"/>
  <c r="AD7" i="40"/>
  <c r="BD7" i="17"/>
  <c r="CJ104" i="9" s="1"/>
  <c r="AD15" i="40"/>
  <c r="BD15" i="17"/>
  <c r="CJ112" i="9" s="1"/>
  <c r="AD23" i="40"/>
  <c r="BD23" i="17"/>
  <c r="CJ120" i="9" s="1"/>
  <c r="AD31" i="40"/>
  <c r="BD31" i="17"/>
  <c r="CJ128" i="9" s="1"/>
  <c r="AD39" i="40"/>
  <c r="BD39" i="17"/>
  <c r="CJ136" i="9" s="1"/>
  <c r="AD8" i="40"/>
  <c r="AA8" s="1"/>
  <c r="BD8" i="17"/>
  <c r="CJ105" i="9" s="1"/>
  <c r="AD32" i="40"/>
  <c r="BD32" i="17"/>
  <c r="CJ129" i="9" s="1"/>
  <c r="AD40" i="40"/>
  <c r="BD40" i="17"/>
  <c r="CJ137" i="9" s="1"/>
  <c r="AD49" i="40"/>
  <c r="BD49" i="17"/>
  <c r="CJ146" i="9" s="1"/>
  <c r="AD57" i="40"/>
  <c r="AA57" s="1"/>
  <c r="X57" s="1"/>
  <c r="BD57" i="17"/>
  <c r="CJ154" i="9" s="1"/>
  <c r="AD65" i="40"/>
  <c r="BD65" i="17"/>
  <c r="CJ162" i="9" s="1"/>
  <c r="AD73" i="40"/>
  <c r="BD73" i="17"/>
  <c r="CJ170" i="9" s="1"/>
  <c r="AD81" i="40"/>
  <c r="AA81" s="1"/>
  <c r="BD81" i="17"/>
  <c r="CJ178" i="9" s="1"/>
  <c r="AD52" i="40"/>
  <c r="BD52" i="17"/>
  <c r="CJ149" i="9" s="1"/>
  <c r="AD60" i="40"/>
  <c r="BD60" i="17"/>
  <c r="CJ157" i="9" s="1"/>
  <c r="AD68" i="40"/>
  <c r="AA68" s="1"/>
  <c r="BD68" i="17"/>
  <c r="CJ165" i="9" s="1"/>
  <c r="AD76" i="40"/>
  <c r="BD76" i="17"/>
  <c r="CJ173" i="9" s="1"/>
  <c r="X46" i="40"/>
  <c r="F88" i="20"/>
  <c r="AA30" i="40"/>
  <c r="BB30" i="17"/>
  <c r="AA64" i="40"/>
  <c r="BB64" i="17"/>
  <c r="AA80" i="40"/>
  <c r="BB80" i="17"/>
  <c r="AA59" i="40"/>
  <c r="BB59" i="17"/>
  <c r="AA3" i="40"/>
  <c r="BB3" i="17"/>
  <c r="AA29" i="40"/>
  <c r="BB29" i="17"/>
  <c r="AA37" i="40"/>
  <c r="BB37" i="17"/>
  <c r="AA44" i="40"/>
  <c r="BB44" i="17"/>
  <c r="AA52" i="40"/>
  <c r="BB52" i="17"/>
  <c r="X59" i="40"/>
  <c r="AZ59" i="17"/>
  <c r="X67" i="40"/>
  <c r="AZ67" i="17"/>
  <c r="X62" i="40"/>
  <c r="AZ62" i="17"/>
  <c r="AD9" i="40"/>
  <c r="BD9" i="17"/>
  <c r="CJ106" i="9" s="1"/>
  <c r="AD17" i="40"/>
  <c r="AA17" s="1"/>
  <c r="BD17" i="17"/>
  <c r="CJ114" i="9" s="1"/>
  <c r="AD41" i="40"/>
  <c r="BD41" i="17"/>
  <c r="CJ138" i="9" s="1"/>
  <c r="AD10" i="40"/>
  <c r="BD10" i="17"/>
  <c r="CJ107" i="9" s="1"/>
  <c r="AD18" i="40"/>
  <c r="BD18" i="17"/>
  <c r="CJ115" i="9" s="1"/>
  <c r="AD26" i="40"/>
  <c r="BD26" i="17"/>
  <c r="CJ123" i="9" s="1"/>
  <c r="AD34" i="40"/>
  <c r="BD34" i="17"/>
  <c r="CJ131" i="9" s="1"/>
  <c r="AD43" i="40"/>
  <c r="BD43" i="17"/>
  <c r="CJ140" i="9" s="1"/>
  <c r="AD51" i="40"/>
  <c r="BD51" i="17"/>
  <c r="CJ148" i="9" s="1"/>
  <c r="AD67" i="40"/>
  <c r="BD67" i="17"/>
  <c r="CJ164" i="9" s="1"/>
  <c r="AD75" i="40"/>
  <c r="BD75" i="17"/>
  <c r="CJ172" i="9" s="1"/>
  <c r="AD46" i="40"/>
  <c r="BD46" i="17"/>
  <c r="CJ143" i="9" s="1"/>
  <c r="AD54" i="40"/>
  <c r="BD54" i="17"/>
  <c r="CJ151" i="9" s="1"/>
  <c r="AD86" i="40"/>
  <c r="BD86" i="17"/>
  <c r="CJ183" i="9" s="1"/>
  <c r="AA16" i="40"/>
  <c r="BB16" i="17"/>
  <c r="FR85" i="9"/>
  <c r="FL85"/>
  <c r="C85" i="40" s="1"/>
  <c r="FU85" i="9"/>
  <c r="FO85"/>
  <c r="FR81"/>
  <c r="FL81"/>
  <c r="C81" i="40" s="1"/>
  <c r="FU81" i="9"/>
  <c r="FO81"/>
  <c r="FR77"/>
  <c r="FL77"/>
  <c r="FU77"/>
  <c r="FO77"/>
  <c r="FR73"/>
  <c r="FL73"/>
  <c r="C73" i="40" s="1"/>
  <c r="FU73" i="9"/>
  <c r="FO73"/>
  <c r="FR69"/>
  <c r="FL69"/>
  <c r="FU69"/>
  <c r="FO69"/>
  <c r="FU65"/>
  <c r="FO65"/>
  <c r="FR65"/>
  <c r="FR61"/>
  <c r="FL61"/>
  <c r="FU61"/>
  <c r="FO61"/>
  <c r="FR57"/>
  <c r="FL57"/>
  <c r="C57" i="40" s="1"/>
  <c r="FU57" i="9"/>
  <c r="L57" i="40" s="1"/>
  <c r="FO57" i="9"/>
  <c r="FR53"/>
  <c r="FL53"/>
  <c r="FU53"/>
  <c r="FO53"/>
  <c r="FR49"/>
  <c r="FL49"/>
  <c r="C49" i="40" s="1"/>
  <c r="FU49" i="9"/>
  <c r="FO49"/>
  <c r="FR45"/>
  <c r="FL45"/>
  <c r="FU45"/>
  <c r="FO45"/>
  <c r="FR86"/>
  <c r="FL86"/>
  <c r="FU86"/>
  <c r="L86" i="40" s="1"/>
  <c r="FO86" i="9"/>
  <c r="FR82"/>
  <c r="FL82"/>
  <c r="C82" i="40" s="1"/>
  <c r="FU82" i="9"/>
  <c r="FO82"/>
  <c r="FR78"/>
  <c r="FL78"/>
  <c r="FU78"/>
  <c r="FO78"/>
  <c r="FR74"/>
  <c r="FL74"/>
  <c r="C74" i="40" s="1"/>
  <c r="FU74" i="9"/>
  <c r="FO74"/>
  <c r="FR70"/>
  <c r="FL70"/>
  <c r="C70" i="40" s="1"/>
  <c r="FU70" i="9"/>
  <c r="FO70"/>
  <c r="FU66"/>
  <c r="FO66"/>
  <c r="FR66"/>
  <c r="FL66"/>
  <c r="C66" i="40" s="1"/>
  <c r="FR62" i="9"/>
  <c r="FL62"/>
  <c r="C62" i="40" s="1"/>
  <c r="FU62" i="9"/>
  <c r="FO62"/>
  <c r="FR58"/>
  <c r="FL58"/>
  <c r="FU58"/>
  <c r="FO58"/>
  <c r="FR54"/>
  <c r="FL54"/>
  <c r="C54" i="40" s="1"/>
  <c r="FU54" i="9"/>
  <c r="FO54"/>
  <c r="FR50"/>
  <c r="FL50"/>
  <c r="C50" i="40" s="1"/>
  <c r="FU50" i="9"/>
  <c r="FO50"/>
  <c r="FR46"/>
  <c r="FL46"/>
  <c r="C46" i="40" s="1"/>
  <c r="FU46" i="9"/>
  <c r="FO46"/>
  <c r="FR42"/>
  <c r="FL42"/>
  <c r="FU42"/>
  <c r="FO42"/>
  <c r="FR39"/>
  <c r="FL39"/>
  <c r="C39" i="40" s="1"/>
  <c r="FU39" i="9"/>
  <c r="FO39"/>
  <c r="FR35"/>
  <c r="FL35"/>
  <c r="C35" i="40" s="1"/>
  <c r="FU35" i="9"/>
  <c r="FO35"/>
  <c r="FR31"/>
  <c r="FL31"/>
  <c r="C31" i="40" s="1"/>
  <c r="FU31" i="9"/>
  <c r="FO31"/>
  <c r="FR27"/>
  <c r="FL27"/>
  <c r="C27" i="40" s="1"/>
  <c r="FU27" i="9"/>
  <c r="L27" i="40" s="1"/>
  <c r="FO27" i="9"/>
  <c r="FR23"/>
  <c r="FL23"/>
  <c r="FU23"/>
  <c r="FO23"/>
  <c r="FR19"/>
  <c r="FL19"/>
  <c r="AL19" i="17" s="1"/>
  <c r="FU19" i="9"/>
  <c r="FO19"/>
  <c r="FR15"/>
  <c r="FL15"/>
  <c r="C15" i="40" s="1"/>
  <c r="FU15" i="9"/>
  <c r="FO15"/>
  <c r="FU11"/>
  <c r="FO11"/>
  <c r="FR11"/>
  <c r="FL11"/>
  <c r="FU7"/>
  <c r="FO7"/>
  <c r="FR7"/>
  <c r="FL7"/>
  <c r="FR40"/>
  <c r="FL40"/>
  <c r="AL40" i="17" s="1"/>
  <c r="FU40" i="9"/>
  <c r="FO40"/>
  <c r="FR36"/>
  <c r="FL36"/>
  <c r="C36" i="40" s="1"/>
  <c r="FU36" i="9"/>
  <c r="FO36"/>
  <c r="FR32"/>
  <c r="FL32"/>
  <c r="C32" i="40" s="1"/>
  <c r="FU32" i="9"/>
  <c r="L32" i="40" s="1"/>
  <c r="FO32" i="9"/>
  <c r="FR28"/>
  <c r="FL28"/>
  <c r="C28" i="40" s="1"/>
  <c r="FU28" i="9"/>
  <c r="FO28"/>
  <c r="FR24"/>
  <c r="FL24"/>
  <c r="FU24"/>
  <c r="FO24"/>
  <c r="FR20"/>
  <c r="FL20"/>
  <c r="C20" i="40" s="1"/>
  <c r="FU20" i="9"/>
  <c r="FO20"/>
  <c r="FR16"/>
  <c r="FL16"/>
  <c r="FU16"/>
  <c r="L16" i="40" s="1"/>
  <c r="FO16" i="9"/>
  <c r="FU12"/>
  <c r="FO12"/>
  <c r="FR12"/>
  <c r="FL12"/>
  <c r="C12" i="40" s="1"/>
  <c r="FR8" i="9"/>
  <c r="FL8"/>
  <c r="C8" i="40" s="1"/>
  <c r="FU8" i="9"/>
  <c r="FO8"/>
  <c r="FU4"/>
  <c r="FO4"/>
  <c r="FR4"/>
  <c r="FL4"/>
  <c r="C4" i="40" s="1"/>
  <c r="U3"/>
  <c r="AX3" i="17"/>
  <c r="GD9" i="9"/>
  <c r="AZ9" i="17"/>
  <c r="X17" i="40"/>
  <c r="AZ17" i="17"/>
  <c r="X36" i="40"/>
  <c r="AZ36" i="17"/>
  <c r="AD3" i="40"/>
  <c r="BD3" i="17"/>
  <c r="AD11" i="40"/>
  <c r="BD11" i="17"/>
  <c r="CJ108" i="9" s="1"/>
  <c r="AD19" i="40"/>
  <c r="BD19" i="17"/>
  <c r="CJ116" i="9" s="1"/>
  <c r="AD27" i="40"/>
  <c r="BD27" i="17"/>
  <c r="CJ124" i="9" s="1"/>
  <c r="AD35" i="40"/>
  <c r="BD35" i="17"/>
  <c r="CJ132" i="9" s="1"/>
  <c r="AD4" i="40"/>
  <c r="BD4" i="17"/>
  <c r="CJ101" i="9" s="1"/>
  <c r="AD20" i="40"/>
  <c r="BD20" i="17"/>
  <c r="CJ117" i="9" s="1"/>
  <c r="AD28" i="40"/>
  <c r="BD28" i="17"/>
  <c r="CJ125" i="9" s="1"/>
  <c r="AD36" i="40"/>
  <c r="AA36" s="1"/>
  <c r="BD36" i="17"/>
  <c r="CJ133" i="9" s="1"/>
  <c r="AD45" i="40"/>
  <c r="AA45" s="1"/>
  <c r="BD45" i="17"/>
  <c r="CJ142" i="9" s="1"/>
  <c r="AD53" i="40"/>
  <c r="BD53" i="17"/>
  <c r="CJ150" i="9" s="1"/>
  <c r="AD61" i="40"/>
  <c r="BD61" i="17"/>
  <c r="CJ158" i="9" s="1"/>
  <c r="AD69" i="40"/>
  <c r="AA69" s="1"/>
  <c r="BD69" i="17"/>
  <c r="CJ166" i="9" s="1"/>
  <c r="AD77" i="40"/>
  <c r="BD77" i="17"/>
  <c r="CJ174" i="9" s="1"/>
  <c r="AD85" i="40"/>
  <c r="BD85" i="17"/>
  <c r="CJ182" i="9" s="1"/>
  <c r="AD48" i="40"/>
  <c r="AA48" s="1"/>
  <c r="BD48" i="17"/>
  <c r="CJ145" i="9" s="1"/>
  <c r="AD56" i="40"/>
  <c r="AA56" s="1"/>
  <c r="X56" s="1"/>
  <c r="BD56" i="17"/>
  <c r="CJ153" i="9" s="1"/>
  <c r="AD64" i="40"/>
  <c r="BD64" i="17"/>
  <c r="CJ161" i="9" s="1"/>
  <c r="AD72" i="40"/>
  <c r="BD72" i="17"/>
  <c r="CJ169" i="9" s="1"/>
  <c r="AD80" i="40"/>
  <c r="BD80" i="17"/>
  <c r="CJ177" i="9" s="1"/>
  <c r="FR83"/>
  <c r="FL83"/>
  <c r="FU83"/>
  <c r="FO83"/>
  <c r="FR79"/>
  <c r="FL79"/>
  <c r="FU79"/>
  <c r="FO79"/>
  <c r="FR75"/>
  <c r="FL75"/>
  <c r="FU75"/>
  <c r="FO75"/>
  <c r="FR71"/>
  <c r="FL71"/>
  <c r="FU71"/>
  <c r="FO71"/>
  <c r="FU67"/>
  <c r="FO67"/>
  <c r="FR67"/>
  <c r="FL67"/>
  <c r="C67" i="40" s="1"/>
  <c r="FR63" i="9"/>
  <c r="FL63"/>
  <c r="C63" i="40" s="1"/>
  <c r="FU63" i="9"/>
  <c r="FO63"/>
  <c r="FR59"/>
  <c r="FL59"/>
  <c r="C59" i="40" s="1"/>
  <c r="FU59" i="9"/>
  <c r="L59" i="40" s="1"/>
  <c r="FO59" i="9"/>
  <c r="FR55"/>
  <c r="FL55"/>
  <c r="FU55"/>
  <c r="FO55"/>
  <c r="FR51"/>
  <c r="FL51"/>
  <c r="C51" i="40" s="1"/>
  <c r="FU51" i="9"/>
  <c r="FO51"/>
  <c r="FR47"/>
  <c r="FL47"/>
  <c r="C47" i="40" s="1"/>
  <c r="FU47" i="9"/>
  <c r="FO47"/>
  <c r="FR43"/>
  <c r="FL43"/>
  <c r="FU43"/>
  <c r="FO43"/>
  <c r="FR84"/>
  <c r="FL84"/>
  <c r="AL84" i="17" s="1"/>
  <c r="FU84" i="9"/>
  <c r="FO84"/>
  <c r="FR80"/>
  <c r="FL80"/>
  <c r="FU80"/>
  <c r="FO80"/>
  <c r="FR76"/>
  <c r="FL76"/>
  <c r="C76" i="40" s="1"/>
  <c r="FU76" i="9"/>
  <c r="L76" i="40" s="1"/>
  <c r="FO76" i="9"/>
  <c r="FR72"/>
  <c r="FL72"/>
  <c r="AL72" i="17" s="1"/>
  <c r="FU72" i="9"/>
  <c r="FO72"/>
  <c r="FR68"/>
  <c r="FU68"/>
  <c r="FL68"/>
  <c r="FR64"/>
  <c r="FL64"/>
  <c r="FU64"/>
  <c r="FO64"/>
  <c r="FR60"/>
  <c r="FL60"/>
  <c r="FU60"/>
  <c r="FO60"/>
  <c r="FR56"/>
  <c r="FL56"/>
  <c r="FU56"/>
  <c r="L56" i="40" s="1"/>
  <c r="FO56" i="9"/>
  <c r="FR52"/>
  <c r="FL52"/>
  <c r="FU52"/>
  <c r="L52" i="40" s="1"/>
  <c r="FO52" i="9"/>
  <c r="FR48"/>
  <c r="FL48"/>
  <c r="C48" i="40" s="1"/>
  <c r="FU48" i="9"/>
  <c r="FO48"/>
  <c r="FR44"/>
  <c r="FL44"/>
  <c r="C44" i="40" s="1"/>
  <c r="FU44" i="9"/>
  <c r="L44" i="40" s="1"/>
  <c r="FO44" i="9"/>
  <c r="FR41"/>
  <c r="FL41"/>
  <c r="C41" i="40" s="1"/>
  <c r="FU41" i="9"/>
  <c r="FO41"/>
  <c r="FR37"/>
  <c r="FL37"/>
  <c r="FU37"/>
  <c r="FO37"/>
  <c r="FR33"/>
  <c r="FL33"/>
  <c r="C33" i="40" s="1"/>
  <c r="FU33" i="9"/>
  <c r="L33" i="40" s="1"/>
  <c r="FO33" i="9"/>
  <c r="FR29"/>
  <c r="FL29"/>
  <c r="FU29"/>
  <c r="FO29"/>
  <c r="FR25"/>
  <c r="FL25"/>
  <c r="C25" i="40" s="1"/>
  <c r="FU25" i="9"/>
  <c r="FO25"/>
  <c r="FR21"/>
  <c r="FL21"/>
  <c r="C21" i="40" s="1"/>
  <c r="FU21" i="9"/>
  <c r="FO21"/>
  <c r="FR17"/>
  <c r="FL17"/>
  <c r="C17" i="40" s="1"/>
  <c r="FU17" i="9"/>
  <c r="FO17"/>
  <c r="FU13"/>
  <c r="FO13"/>
  <c r="FR13"/>
  <c r="FL13"/>
  <c r="C13" i="40" s="1"/>
  <c r="FU9" i="9"/>
  <c r="L9" i="40" s="1"/>
  <c r="FL9" i="9"/>
  <c r="C9" i="40" s="1"/>
  <c r="FR9" i="9"/>
  <c r="FU5"/>
  <c r="FO5"/>
  <c r="FR5"/>
  <c r="FL5"/>
  <c r="C5" i="40" s="1"/>
  <c r="FR38" i="9"/>
  <c r="FL38"/>
  <c r="C38" i="40" s="1"/>
  <c r="FU38" i="9"/>
  <c r="FO38"/>
  <c r="FR34"/>
  <c r="FL34"/>
  <c r="C34" i="40" s="1"/>
  <c r="FU34" i="9"/>
  <c r="FO34"/>
  <c r="FR30"/>
  <c r="FL30"/>
  <c r="C30" i="40" s="1"/>
  <c r="FU30" i="9"/>
  <c r="FO30"/>
  <c r="FR26"/>
  <c r="FL26"/>
  <c r="FU26"/>
  <c r="FO26"/>
  <c r="FR22"/>
  <c r="FL22"/>
  <c r="FU22"/>
  <c r="FO22"/>
  <c r="FR18"/>
  <c r="FL18"/>
  <c r="C18" i="40" s="1"/>
  <c r="FU18" i="9"/>
  <c r="FO18"/>
  <c r="FU14"/>
  <c r="FO14"/>
  <c r="FR14"/>
  <c r="FL14"/>
  <c r="FU10"/>
  <c r="FO10"/>
  <c r="FR10"/>
  <c r="FL10"/>
  <c r="C10" i="40" s="1"/>
  <c r="FU6" i="9"/>
  <c r="FO6"/>
  <c r="FR6"/>
  <c r="FL6"/>
  <c r="FU3"/>
  <c r="FO3"/>
  <c r="FR3"/>
  <c r="FL3"/>
  <c r="AL3" i="17" s="1"/>
  <c r="X71" i="40"/>
  <c r="C6" l="1"/>
  <c r="AL6" i="17"/>
  <c r="F14" i="40"/>
  <c r="AN14" i="17"/>
  <c r="F18" i="40"/>
  <c r="AN18" i="17"/>
  <c r="F22" i="40"/>
  <c r="AN22" i="17"/>
  <c r="F26" i="40"/>
  <c r="AN26" i="17"/>
  <c r="F34" i="40"/>
  <c r="AN34" i="17"/>
  <c r="F38" i="40"/>
  <c r="AN38" i="17"/>
  <c r="L13" i="40"/>
  <c r="AR13" i="17"/>
  <c r="BX110" i="9" s="1"/>
  <c r="I17" i="40"/>
  <c r="AP17" i="17"/>
  <c r="I21" i="40"/>
  <c r="AP21" i="17"/>
  <c r="BV118" i="9" s="1"/>
  <c r="L25" i="40"/>
  <c r="AR25" i="17"/>
  <c r="BX122" i="9" s="1"/>
  <c r="I25" i="40"/>
  <c r="AP25" i="17"/>
  <c r="BV122" i="9" s="1"/>
  <c r="L29" i="40"/>
  <c r="AR29" i="17"/>
  <c r="I29" i="40"/>
  <c r="AP29" i="17"/>
  <c r="BV126" i="9" s="1"/>
  <c r="I33" i="40"/>
  <c r="AP33" i="17"/>
  <c r="L37" i="40"/>
  <c r="AR37" i="17"/>
  <c r="I37" i="40"/>
  <c r="AP37" i="17"/>
  <c r="BV134" i="9" s="1"/>
  <c r="L41" i="40"/>
  <c r="AR41" i="17"/>
  <c r="BX138" i="9" s="1"/>
  <c r="I41" i="40"/>
  <c r="AP41" i="17"/>
  <c r="BV138" i="9" s="1"/>
  <c r="I44" i="40"/>
  <c r="AP44" i="17"/>
  <c r="L48" i="40"/>
  <c r="AR48" i="17"/>
  <c r="I48" i="40"/>
  <c r="AP48" i="17"/>
  <c r="BV145" i="9" s="1"/>
  <c r="I52" i="40"/>
  <c r="AP52" i="17"/>
  <c r="I56" i="40"/>
  <c r="AP56" i="17"/>
  <c r="BV153" i="9" s="1"/>
  <c r="L60" i="40"/>
  <c r="AR60" i="17"/>
  <c r="I60" i="40"/>
  <c r="AP60" i="17"/>
  <c r="L64" i="40"/>
  <c r="AR64" i="17"/>
  <c r="I64" i="40"/>
  <c r="AP64" i="17"/>
  <c r="L68" i="40"/>
  <c r="AR68" i="17"/>
  <c r="F72" i="40"/>
  <c r="C72" s="1"/>
  <c r="AN72" i="17"/>
  <c r="F76" i="40"/>
  <c r="AN76" i="17"/>
  <c r="F80" i="40"/>
  <c r="AN80" i="17"/>
  <c r="C80" i="40"/>
  <c r="AL80" i="17"/>
  <c r="F84" i="40"/>
  <c r="C84" s="1"/>
  <c r="AN84" i="17"/>
  <c r="F43" i="40"/>
  <c r="AN43" i="17"/>
  <c r="C43" i="40"/>
  <c r="AL43" i="17"/>
  <c r="F47" i="40"/>
  <c r="AN47" i="17"/>
  <c r="F51" i="40"/>
  <c r="AN51" i="17"/>
  <c r="F55" i="40"/>
  <c r="AN55" i="17"/>
  <c r="C55" i="40"/>
  <c r="AL55" i="17"/>
  <c r="F59" i="40"/>
  <c r="AN59" i="17"/>
  <c r="F63" i="40"/>
  <c r="AN63" i="17"/>
  <c r="F67" i="40"/>
  <c r="AN67" i="17"/>
  <c r="F71" i="40"/>
  <c r="AN71" i="17"/>
  <c r="C71" i="40"/>
  <c r="AL71" i="17"/>
  <c r="F75" i="40"/>
  <c r="AN75" i="17"/>
  <c r="C75" i="40"/>
  <c r="AL75" i="17"/>
  <c r="F79" i="40"/>
  <c r="AN79" i="17"/>
  <c r="C79" i="40"/>
  <c r="AL79" i="17"/>
  <c r="F83" i="40"/>
  <c r="AN83" i="17"/>
  <c r="C83" i="40"/>
  <c r="AL83" i="17"/>
  <c r="CJ100" i="9"/>
  <c r="CD100"/>
  <c r="F4" i="40"/>
  <c r="AN4" i="17"/>
  <c r="F8" i="40"/>
  <c r="AN8" i="17"/>
  <c r="F12" i="40"/>
  <c r="AN12" i="17"/>
  <c r="F16" i="40"/>
  <c r="AN16" i="17"/>
  <c r="C16" i="40"/>
  <c r="AL16" i="17"/>
  <c r="F20" i="40"/>
  <c r="AN20" i="17"/>
  <c r="F24" i="40"/>
  <c r="AN24" i="17"/>
  <c r="C24" i="40"/>
  <c r="AL24" i="17"/>
  <c r="F28" i="40"/>
  <c r="AN28" i="17"/>
  <c r="F32" i="40"/>
  <c r="AN32" i="17"/>
  <c r="F36" i="40"/>
  <c r="AN36" i="17"/>
  <c r="F40" i="40"/>
  <c r="C40" s="1"/>
  <c r="AN40" i="17"/>
  <c r="C7" i="40"/>
  <c r="AL7" i="17"/>
  <c r="F7" i="40"/>
  <c r="AN7" i="17"/>
  <c r="C11" i="40"/>
  <c r="AL11" i="17"/>
  <c r="F11" i="40"/>
  <c r="AN11" i="17"/>
  <c r="F15" i="40"/>
  <c r="AN15" i="17"/>
  <c r="F19" i="40"/>
  <c r="C19" s="1"/>
  <c r="AN19" i="17"/>
  <c r="F23" i="40"/>
  <c r="AN23" i="17"/>
  <c r="C23" i="40"/>
  <c r="AL23" i="17"/>
  <c r="F27" i="40"/>
  <c r="AN27" i="17"/>
  <c r="F31" i="40"/>
  <c r="AN31" i="17"/>
  <c r="F35" i="40"/>
  <c r="AN35" i="17"/>
  <c r="F39" i="40"/>
  <c r="AN39" i="17"/>
  <c r="F42" i="40"/>
  <c r="AN42" i="17"/>
  <c r="C42" i="40"/>
  <c r="AL42" i="17"/>
  <c r="F46" i="40"/>
  <c r="AN46" i="17"/>
  <c r="F50" i="40"/>
  <c r="AN50" i="17"/>
  <c r="F54" i="40"/>
  <c r="AN54" i="17"/>
  <c r="F58" i="40"/>
  <c r="AN58" i="17"/>
  <c r="C58" i="40"/>
  <c r="AL58" i="17"/>
  <c r="F62" i="40"/>
  <c r="AN62" i="17"/>
  <c r="F66" i="40"/>
  <c r="AN66" i="17"/>
  <c r="F70" i="40"/>
  <c r="AN70" i="17"/>
  <c r="F74" i="40"/>
  <c r="AN74" i="17"/>
  <c r="F78" i="40"/>
  <c r="AN78" i="17"/>
  <c r="C78" i="40"/>
  <c r="AL78" i="17"/>
  <c r="F82" i="40"/>
  <c r="AN82" i="17"/>
  <c r="F86" i="40"/>
  <c r="AN86" i="17"/>
  <c r="C86" i="40"/>
  <c r="AL86" i="17"/>
  <c r="F45" i="40"/>
  <c r="AN45" i="17"/>
  <c r="C45" i="40"/>
  <c r="AL45" i="17"/>
  <c r="F49" i="40"/>
  <c r="AN49" i="17"/>
  <c r="F53" i="40"/>
  <c r="AN53" i="17"/>
  <c r="C53" i="40"/>
  <c r="AL53" i="17"/>
  <c r="F57" i="40"/>
  <c r="AN57" i="17"/>
  <c r="BT154" i="9" s="1"/>
  <c r="F61" i="40"/>
  <c r="AN61" i="17"/>
  <c r="C61" i="40"/>
  <c r="AL61" i="17"/>
  <c r="I65" i="40"/>
  <c r="AP65" i="17"/>
  <c r="L65" i="40"/>
  <c r="AR65" i="17"/>
  <c r="L69" i="40"/>
  <c r="AR69" i="17"/>
  <c r="BX166" i="9" s="1"/>
  <c r="I69" i="40"/>
  <c r="AP69" i="17"/>
  <c r="BV166" i="9" s="1"/>
  <c r="L73" i="40"/>
  <c r="AR73" i="17"/>
  <c r="I73" i="40"/>
  <c r="AP73" i="17"/>
  <c r="L77" i="40"/>
  <c r="AR77" i="17"/>
  <c r="I77" i="40"/>
  <c r="AP77" i="17"/>
  <c r="L81" i="40"/>
  <c r="AR81" i="17"/>
  <c r="I81" i="40"/>
  <c r="AP81" i="17"/>
  <c r="BV178" i="9" s="1"/>
  <c r="L85" i="40"/>
  <c r="AR85" i="17"/>
  <c r="I85" i="40"/>
  <c r="AP85" i="17"/>
  <c r="F3" i="40"/>
  <c r="C3" s="1"/>
  <c r="AN3" i="17"/>
  <c r="F6" i="40"/>
  <c r="AN6" i="17"/>
  <c r="F10" i="40"/>
  <c r="AN10" i="17"/>
  <c r="C14" i="40"/>
  <c r="AL14" i="17"/>
  <c r="C22" i="40"/>
  <c r="AL22" i="17"/>
  <c r="C26" i="40"/>
  <c r="AL26" i="17"/>
  <c r="F30" i="40"/>
  <c r="AN30" i="17"/>
  <c r="F5" i="40"/>
  <c r="AN5" i="17"/>
  <c r="FO9" i="9"/>
  <c r="I9" i="40"/>
  <c r="I13"/>
  <c r="AP13" i="17"/>
  <c r="L17" i="40"/>
  <c r="AR17" i="17"/>
  <c r="L21" i="40"/>
  <c r="AR21" i="17"/>
  <c r="I3" i="40"/>
  <c r="AP3" i="17"/>
  <c r="L3" i="40"/>
  <c r="AR3" i="17"/>
  <c r="I6" i="40"/>
  <c r="AP6" i="17"/>
  <c r="L6" i="40"/>
  <c r="AR6" i="17"/>
  <c r="BX103" i="9" s="1"/>
  <c r="I10" i="40"/>
  <c r="AP10" i="17"/>
  <c r="L10" i="40"/>
  <c r="AR10" i="17"/>
  <c r="I14" i="40"/>
  <c r="AP14" i="17"/>
  <c r="L14" i="40"/>
  <c r="AR14" i="17"/>
  <c r="L18" i="40"/>
  <c r="AR18" i="17"/>
  <c r="I18" i="40"/>
  <c r="AP18" i="17"/>
  <c r="L22" i="40"/>
  <c r="AR22" i="17"/>
  <c r="I22" i="40"/>
  <c r="AP22" i="17"/>
  <c r="BV119" i="9" s="1"/>
  <c r="L26" i="40"/>
  <c r="AR26" i="17"/>
  <c r="I26" i="40"/>
  <c r="AP26" i="17"/>
  <c r="BV123" i="9" s="1"/>
  <c r="L30" i="40"/>
  <c r="AR30" i="17"/>
  <c r="I30" i="40"/>
  <c r="AP30" i="17"/>
  <c r="L34" i="40"/>
  <c r="AR34" i="17"/>
  <c r="I34" i="40"/>
  <c r="AP34" i="17"/>
  <c r="L38" i="40"/>
  <c r="AR38" i="17"/>
  <c r="I38" i="40"/>
  <c r="AP38" i="17"/>
  <c r="BV135" i="9" s="1"/>
  <c r="I5" i="40"/>
  <c r="AP5" i="17"/>
  <c r="L5" i="40"/>
  <c r="AR5" i="17"/>
  <c r="F13" i="40"/>
  <c r="AN13" i="17"/>
  <c r="F17" i="40"/>
  <c r="AN17" i="17"/>
  <c r="F21" i="40"/>
  <c r="AN21" i="17"/>
  <c r="F25" i="40"/>
  <c r="AN25" i="17"/>
  <c r="F29" i="40"/>
  <c r="AN29" i="17"/>
  <c r="C29" i="40"/>
  <c r="AL29" i="17"/>
  <c r="F33" i="40"/>
  <c r="AN33" i="17"/>
  <c r="F37" i="40"/>
  <c r="AN37" i="17"/>
  <c r="C37" i="40"/>
  <c r="AL37" i="17"/>
  <c r="F41" i="40"/>
  <c r="AN41" i="17"/>
  <c r="F44" i="40"/>
  <c r="AN44" i="17"/>
  <c r="F48" i="40"/>
  <c r="AN48" i="17"/>
  <c r="F52" i="40"/>
  <c r="AN52" i="17"/>
  <c r="C52" i="40"/>
  <c r="AL52" i="17"/>
  <c r="F56" i="40"/>
  <c r="AN56" i="17"/>
  <c r="C56" i="40"/>
  <c r="AL56" i="17"/>
  <c r="F60" i="40"/>
  <c r="AN60" i="17"/>
  <c r="C60" i="40"/>
  <c r="AL60" i="17"/>
  <c r="F64" i="40"/>
  <c r="AN64" i="17"/>
  <c r="C64" i="40"/>
  <c r="AL64" i="17"/>
  <c r="C68" i="40"/>
  <c r="AL68" i="17"/>
  <c r="FO68" i="9"/>
  <c r="I68" i="40"/>
  <c r="AP68" i="17"/>
  <c r="L72" i="40"/>
  <c r="AR72" i="17"/>
  <c r="I72" i="40"/>
  <c r="AP72" i="17"/>
  <c r="I76" i="40"/>
  <c r="AP76" i="17"/>
  <c r="BV173" i="9" s="1"/>
  <c r="L80" i="40"/>
  <c r="AR80" i="17"/>
  <c r="I80" i="40"/>
  <c r="AP80" i="17"/>
  <c r="L84" i="40"/>
  <c r="AR84" i="17"/>
  <c r="I84" i="40"/>
  <c r="AP84" i="17"/>
  <c r="L43" i="40"/>
  <c r="AR43" i="17"/>
  <c r="I43" i="40"/>
  <c r="AP43" i="17"/>
  <c r="L47" i="40"/>
  <c r="AR47" i="17"/>
  <c r="I47" i="40"/>
  <c r="AP47" i="17"/>
  <c r="L51" i="40"/>
  <c r="AR51" i="17"/>
  <c r="BX148" i="9" s="1"/>
  <c r="I51" i="40"/>
  <c r="AP51" i="17"/>
  <c r="L55" i="40"/>
  <c r="AR55" i="17"/>
  <c r="I55" i="40"/>
  <c r="AP55" i="17"/>
  <c r="I59" i="40"/>
  <c r="AP59" i="17"/>
  <c r="L63" i="40"/>
  <c r="AR63" i="17"/>
  <c r="BX160" i="9" s="1"/>
  <c r="I63" i="40"/>
  <c r="AP63" i="17"/>
  <c r="I67" i="40"/>
  <c r="AP67" i="17"/>
  <c r="L67" i="40"/>
  <c r="AR67" i="17"/>
  <c r="L71" i="40"/>
  <c r="AR71" i="17"/>
  <c r="BX168" i="9" s="1"/>
  <c r="I71" i="40"/>
  <c r="AP71" i="17"/>
  <c r="L75" i="40"/>
  <c r="AR75" i="17"/>
  <c r="I75" i="40"/>
  <c r="AP75" i="17"/>
  <c r="L79" i="40"/>
  <c r="AR79" i="17"/>
  <c r="I79" i="40"/>
  <c r="AP79" i="17"/>
  <c r="L83" i="40"/>
  <c r="AR83" i="17"/>
  <c r="I83" i="40"/>
  <c r="AP83" i="17"/>
  <c r="GA9" i="9"/>
  <c r="R9" i="40" s="1"/>
  <c r="U9"/>
  <c r="I4"/>
  <c r="AP4" i="17"/>
  <c r="L4" i="40"/>
  <c r="AR4" i="17"/>
  <c r="L8" i="40"/>
  <c r="AR8" i="17"/>
  <c r="I8" i="40"/>
  <c r="AP8" i="17"/>
  <c r="I12" i="40"/>
  <c r="AP12" i="17"/>
  <c r="L12" i="40"/>
  <c r="AR12" i="17"/>
  <c r="I16" i="40"/>
  <c r="AP16" i="17"/>
  <c r="BV113" i="9" s="1"/>
  <c r="L20" i="40"/>
  <c r="AR20" i="17"/>
  <c r="I20" i="40"/>
  <c r="AP20" i="17"/>
  <c r="L24" i="40"/>
  <c r="AR24" i="17"/>
  <c r="I24" i="40"/>
  <c r="AP24" i="17"/>
  <c r="L28" i="40"/>
  <c r="AR28" i="17"/>
  <c r="I28" i="40"/>
  <c r="AP28" i="17"/>
  <c r="I32" i="40"/>
  <c r="AP32" i="17"/>
  <c r="L36" i="40"/>
  <c r="AR36" i="17"/>
  <c r="I36" i="40"/>
  <c r="AP36" i="17"/>
  <c r="L40" i="40"/>
  <c r="AR40" i="17"/>
  <c r="I40" i="40"/>
  <c r="AP40" i="17"/>
  <c r="I7" i="40"/>
  <c r="AP7" i="17"/>
  <c r="BV104" i="9" s="1"/>
  <c r="L7" i="40"/>
  <c r="AR7" i="17"/>
  <c r="BX104" i="9" s="1"/>
  <c r="I11" i="40"/>
  <c r="AP11" i="17"/>
  <c r="L11" i="40"/>
  <c r="AR11" i="17"/>
  <c r="L15" i="40"/>
  <c r="AR15" i="17"/>
  <c r="BX112" i="9" s="1"/>
  <c r="I15" i="40"/>
  <c r="AP15" i="17"/>
  <c r="L19" i="40"/>
  <c r="AR19" i="17"/>
  <c r="BX116" i="9" s="1"/>
  <c r="I19" i="40"/>
  <c r="AP19" i="17"/>
  <c r="BV116" i="9" s="1"/>
  <c r="L23" i="40"/>
  <c r="AR23" i="17"/>
  <c r="I23" i="40"/>
  <c r="AP23" i="17"/>
  <c r="I27" i="40"/>
  <c r="AP27" i="17"/>
  <c r="L31" i="40"/>
  <c r="AR31" i="17"/>
  <c r="I31" i="40"/>
  <c r="AP31" i="17"/>
  <c r="L35" i="40"/>
  <c r="AR35" i="17"/>
  <c r="I35" i="40"/>
  <c r="AP35" i="17"/>
  <c r="L39" i="40"/>
  <c r="AR39" i="17"/>
  <c r="I39" i="40"/>
  <c r="AP39" i="17"/>
  <c r="L42" i="40"/>
  <c r="AR42" i="17"/>
  <c r="I42" i="40"/>
  <c r="AP42" i="17"/>
  <c r="L46" i="40"/>
  <c r="AR46" i="17"/>
  <c r="BX143" i="9" s="1"/>
  <c r="I46" i="40"/>
  <c r="AP46" i="17"/>
  <c r="L50" i="40"/>
  <c r="AR50" i="17"/>
  <c r="I50" i="40"/>
  <c r="AP50" i="17"/>
  <c r="L54" i="40"/>
  <c r="AR54" i="17"/>
  <c r="BX151" i="9" s="1"/>
  <c r="I54" i="40"/>
  <c r="AP54" i="17"/>
  <c r="L58" i="40"/>
  <c r="AR58" i="17"/>
  <c r="BX155" i="9" s="1"/>
  <c r="I58" i="40"/>
  <c r="AP58" i="17"/>
  <c r="L62" i="40"/>
  <c r="AR62" i="17"/>
  <c r="I62" i="40"/>
  <c r="AP62" i="17"/>
  <c r="BV159" i="9" s="1"/>
  <c r="I66" i="40"/>
  <c r="AP66" i="17"/>
  <c r="L66" i="40"/>
  <c r="AR66" i="17"/>
  <c r="L70" i="40"/>
  <c r="AR70" i="17"/>
  <c r="I70" i="40"/>
  <c r="AP70" i="17"/>
  <c r="BV167" i="9" s="1"/>
  <c r="L74" i="40"/>
  <c r="AR74" i="17"/>
  <c r="I74" i="40"/>
  <c r="AP74" i="17"/>
  <c r="L78" i="40"/>
  <c r="AR78" i="17"/>
  <c r="I78" i="40"/>
  <c r="AP78" i="17"/>
  <c r="BV175" i="9" s="1"/>
  <c r="L82" i="40"/>
  <c r="AR82" i="17"/>
  <c r="I82" i="40"/>
  <c r="AP82" i="17"/>
  <c r="I86" i="40"/>
  <c r="AP86" i="17"/>
  <c r="BV183" i="9" s="1"/>
  <c r="L45" i="40"/>
  <c r="AR45" i="17"/>
  <c r="I45" i="40"/>
  <c r="AP45" i="17"/>
  <c r="BV142" i="9" s="1"/>
  <c r="L49" i="40"/>
  <c r="AR49" i="17"/>
  <c r="I49" i="40"/>
  <c r="AP49" i="17"/>
  <c r="L53" i="40"/>
  <c r="AR53" i="17"/>
  <c r="I53" i="40"/>
  <c r="AP53" i="17"/>
  <c r="I57" i="40"/>
  <c r="AP57" i="17"/>
  <c r="L61" i="40"/>
  <c r="AR61" i="17"/>
  <c r="I61" i="40"/>
  <c r="AP61" i="17"/>
  <c r="BV158" i="9" s="1"/>
  <c r="FL65"/>
  <c r="C65" i="40" s="1"/>
  <c r="F65"/>
  <c r="AN65" i="17"/>
  <c r="F69" i="40"/>
  <c r="AN69" i="17"/>
  <c r="C69" i="40"/>
  <c r="AL69" i="17"/>
  <c r="F73" i="40"/>
  <c r="AN73" i="17"/>
  <c r="F77" i="40"/>
  <c r="AN77" i="17"/>
  <c r="C77" i="40"/>
  <c r="AL77" i="17"/>
  <c r="F81" i="40"/>
  <c r="AN81" i="17"/>
  <c r="F85" i="40"/>
  <c r="AN85" i="17"/>
  <c r="CH100" i="9"/>
  <c r="CF100"/>
  <c r="BX100" l="1"/>
  <c r="BV100"/>
  <c r="BT100"/>
  <c r="F68" i="40"/>
  <c r="AN68" i="17"/>
  <c r="BT165" i="9" s="1"/>
  <c r="F9" i="40"/>
  <c r="AN9" i="17"/>
  <c r="K36" i="7" s="1"/>
  <c r="AP9" i="17"/>
  <c r="K62" i="7" s="1"/>
  <c r="AC61"/>
  <c r="AR9" i="17"/>
  <c r="AR16"/>
  <c r="AR27"/>
  <c r="AR32"/>
  <c r="BX129" i="9" s="1"/>
  <c r="AR33" i="17"/>
  <c r="AR44"/>
  <c r="BX141" i="9" s="1"/>
  <c r="AR52" i="17"/>
  <c r="AR56"/>
  <c r="BX153" i="9" s="1"/>
  <c r="AR57" i="17"/>
  <c r="AR59"/>
  <c r="BX156" i="9" s="1"/>
  <c r="AR76" i="17"/>
  <c r="AR86"/>
  <c r="BX183" i="9" s="1"/>
  <c r="AL4" i="17"/>
  <c r="AL5"/>
  <c r="BR102" i="9" s="1"/>
  <c r="AL8" i="17"/>
  <c r="AL9"/>
  <c r="AL10"/>
  <c r="AL12"/>
  <c r="BR109" i="9" s="1"/>
  <c r="AL13" i="17"/>
  <c r="AL15"/>
  <c r="BR112" i="9" s="1"/>
  <c r="AL17" i="17"/>
  <c r="AL18"/>
  <c r="AL20"/>
  <c r="AL21"/>
  <c r="BR118" i="9" s="1"/>
  <c r="AL25" i="17"/>
  <c r="AL27"/>
  <c r="AL28"/>
  <c r="AL30"/>
  <c r="BR127" i="9" s="1"/>
  <c r="AL31" i="17"/>
  <c r="AL32"/>
  <c r="BR129" i="9" s="1"/>
  <c r="AL33" i="17"/>
  <c r="AL34"/>
  <c r="BR131" i="9" s="1"/>
  <c r="AL35" i="17"/>
  <c r="AL36"/>
  <c r="BR133" i="9" s="1"/>
  <c r="AL38" i="17"/>
  <c r="AL39"/>
  <c r="BR136" i="9" s="1"/>
  <c r="AL41" i="17"/>
  <c r="AL44"/>
  <c r="BR141" i="9" s="1"/>
  <c r="AL46" i="17"/>
  <c r="AL47"/>
  <c r="AL48"/>
  <c r="AL49"/>
  <c r="AL50"/>
  <c r="AL51"/>
  <c r="BR148" i="9" s="1"/>
  <c r="AL54" i="17"/>
  <c r="AL57"/>
  <c r="BR154" i="9" s="1"/>
  <c r="AL59" i="17"/>
  <c r="AL62"/>
  <c r="BR159" i="9" s="1"/>
  <c r="AL63" i="17"/>
  <c r="AL65"/>
  <c r="AL66"/>
  <c r="AL67"/>
  <c r="BR164" i="9" s="1"/>
  <c r="AL70" i="17"/>
  <c r="AL73"/>
  <c r="BR170" i="9" s="1"/>
  <c r="AL74" i="17"/>
  <c r="AL76"/>
  <c r="BR173" i="9" s="1"/>
  <c r="AL81" i="17"/>
  <c r="AL82"/>
  <c r="BR179" i="9" s="1"/>
  <c r="AL85" i="17"/>
  <c r="AC10" i="7"/>
  <c r="AZ4" i="17"/>
  <c r="AZ5"/>
  <c r="CF102" i="9" s="1"/>
  <c r="AZ6" i="17"/>
  <c r="AZ7"/>
  <c r="AZ8"/>
  <c r="AZ10"/>
  <c r="CF107" i="9" s="1"/>
  <c r="AZ11" i="17"/>
  <c r="AZ13"/>
  <c r="CF110" i="9" s="1"/>
  <c r="AZ14" i="17"/>
  <c r="AZ15"/>
  <c r="CF112" i="9" s="1"/>
  <c r="AZ16" i="17"/>
  <c r="AZ18"/>
  <c r="CF115" i="9" s="1"/>
  <c r="AZ19" i="17"/>
  <c r="AZ20"/>
  <c r="CF117" i="9" s="1"/>
  <c r="AZ21" i="17"/>
  <c r="AZ22"/>
  <c r="AZ23"/>
  <c r="AZ24"/>
  <c r="CF121" i="9" s="1"/>
  <c r="AZ26" i="17"/>
  <c r="AZ27"/>
  <c r="CF124" i="9" s="1"/>
  <c r="AZ28" i="17"/>
  <c r="AZ29"/>
  <c r="AZ30"/>
  <c r="AZ31"/>
  <c r="CF128" i="9" s="1"/>
  <c r="AZ32" i="17"/>
  <c r="AZ33"/>
  <c r="CF130" i="9" s="1"/>
  <c r="AZ34" i="17"/>
  <c r="AZ35"/>
  <c r="CF132" i="9" s="1"/>
  <c r="AZ37" i="17"/>
  <c r="AZ38"/>
  <c r="CF135" i="9" s="1"/>
  <c r="AZ40" i="17"/>
  <c r="AZ41"/>
  <c r="CF138" i="9" s="1"/>
  <c r="AZ42" i="17"/>
  <c r="AZ45"/>
  <c r="AZ47"/>
  <c r="AZ48"/>
  <c r="CF145" i="9" s="1"/>
  <c r="AZ49" i="17"/>
  <c r="AZ50"/>
  <c r="CF147" i="9" s="1"/>
  <c r="AZ54" i="17"/>
  <c r="AZ55"/>
  <c r="AZ58"/>
  <c r="AZ60"/>
  <c r="CF157" i="9" s="1"/>
  <c r="AZ61" i="17"/>
  <c r="AZ63"/>
  <c r="AZ64"/>
  <c r="AZ65"/>
  <c r="CF162" i="9" s="1"/>
  <c r="AZ66" i="17"/>
  <c r="AZ68"/>
  <c r="CF165" i="9" s="1"/>
  <c r="AZ69" i="17"/>
  <c r="AZ70"/>
  <c r="AZ72"/>
  <c r="AZ73"/>
  <c r="CF170" i="9" s="1"/>
  <c r="AZ74" i="17"/>
  <c r="AZ75"/>
  <c r="CF172" i="9" s="1"/>
  <c r="AZ76" i="17"/>
  <c r="AZ77"/>
  <c r="CF174" i="9" s="1"/>
  <c r="AZ78" i="17"/>
  <c r="AZ79"/>
  <c r="CF176" i="9" s="1"/>
  <c r="AZ80" i="17"/>
  <c r="AZ81"/>
  <c r="CF178" i="9" s="1"/>
  <c r="AZ82" i="17"/>
  <c r="AZ83"/>
  <c r="CF180" i="9" s="1"/>
  <c r="AZ84" i="17"/>
  <c r="AZ85"/>
  <c r="CF182" i="9" s="1"/>
  <c r="AZ86" i="17"/>
  <c r="AI127" i="9"/>
  <c r="GM29" s="1"/>
  <c r="AD29" i="40" s="1"/>
  <c r="AH153" i="9"/>
  <c r="AI153"/>
  <c r="AH114"/>
  <c r="AI114"/>
  <c r="AH122"/>
  <c r="AI122"/>
  <c r="AI142"/>
  <c r="GM44" s="1"/>
  <c r="AD44" i="40" s="1"/>
  <c r="AI182" i="9"/>
  <c r="GM84" s="1"/>
  <c r="BD84" i="17" s="1"/>
  <c r="CJ181" i="9" s="1"/>
  <c r="AI123"/>
  <c r="GM25" s="1"/>
  <c r="AD25" i="40" s="1"/>
  <c r="AI131" i="9"/>
  <c r="GM33" s="1"/>
  <c r="AD33" i="40" s="1"/>
  <c r="AH157" i="9"/>
  <c r="AI157"/>
  <c r="AH181"/>
  <c r="AI181"/>
  <c r="AH160"/>
  <c r="AI160"/>
  <c r="AH168"/>
  <c r="AI168"/>
  <c r="AH176"/>
  <c r="AI176"/>
  <c r="AI110"/>
  <c r="GM12" s="1"/>
  <c r="AD12" i="40" s="1"/>
  <c r="F27" i="9"/>
  <c r="AM27" s="1"/>
  <c r="D27" i="17" s="1"/>
  <c r="C27" i="9"/>
  <c r="AJ27" s="1"/>
  <c r="F26"/>
  <c r="AM26" s="1"/>
  <c r="AM123" s="1"/>
  <c r="C26"/>
  <c r="AJ26" s="1"/>
  <c r="C26" i="17" s="1"/>
  <c r="F25" i="9"/>
  <c r="AM25" s="1"/>
  <c r="AM122" s="1"/>
  <c r="C25"/>
  <c r="AJ25" s="1"/>
  <c r="C25" i="17" s="1"/>
  <c r="F24" i="9"/>
  <c r="AM24" s="1"/>
  <c r="AM121" s="1"/>
  <c r="C24"/>
  <c r="AJ24" s="1"/>
  <c r="F23"/>
  <c r="AM23" s="1"/>
  <c r="AM120" s="1"/>
  <c r="C23"/>
  <c r="AJ23" s="1"/>
  <c r="C23" i="17" s="1"/>
  <c r="F22" i="9"/>
  <c r="AM22" s="1"/>
  <c r="C22"/>
  <c r="AJ22" s="1"/>
  <c r="C22" i="17" s="1"/>
  <c r="F21" i="9"/>
  <c r="AM21" s="1"/>
  <c r="AM118" s="1"/>
  <c r="C21"/>
  <c r="AJ21" s="1"/>
  <c r="F20"/>
  <c r="AM20" s="1"/>
  <c r="AM117" s="1"/>
  <c r="C20"/>
  <c r="AJ20" s="1"/>
  <c r="F19"/>
  <c r="AM19" s="1"/>
  <c r="AM116" s="1"/>
  <c r="C19"/>
  <c r="AJ19" s="1"/>
  <c r="F18"/>
  <c r="AM18" s="1"/>
  <c r="AM115" s="1"/>
  <c r="C18"/>
  <c r="AJ18" s="1"/>
  <c r="F17"/>
  <c r="AM17" s="1"/>
  <c r="AM114" s="1"/>
  <c r="C17"/>
  <c r="AJ17" s="1"/>
  <c r="F16"/>
  <c r="AM16" s="1"/>
  <c r="AM113" s="1"/>
  <c r="C16"/>
  <c r="AJ16" s="1"/>
  <c r="F15"/>
  <c r="AM15" s="1"/>
  <c r="AM112" s="1"/>
  <c r="C15"/>
  <c r="AJ15" s="1"/>
  <c r="AG27"/>
  <c r="BN27" s="1"/>
  <c r="M27" i="17" s="1"/>
  <c r="AG20" i="9"/>
  <c r="BN20" s="1"/>
  <c r="M20" i="17" s="1"/>
  <c r="F33" i="9"/>
  <c r="AM33" s="1"/>
  <c r="D33" i="17" s="1"/>
  <c r="C33" i="9"/>
  <c r="AJ33" s="1"/>
  <c r="F32"/>
  <c r="AM32" s="1"/>
  <c r="D32" i="17" s="1"/>
  <c r="C32" i="9"/>
  <c r="AJ32" s="1"/>
  <c r="AJ129" s="1"/>
  <c r="AG33"/>
  <c r="BN33" s="1"/>
  <c r="F28"/>
  <c r="AM28" s="1"/>
  <c r="D28" i="17" s="1"/>
  <c r="C28" i="9"/>
  <c r="AJ28" s="1"/>
  <c r="AG28"/>
  <c r="BN28" s="1"/>
  <c r="M28" i="17" s="1"/>
  <c r="F34" i="9"/>
  <c r="AM34" s="1"/>
  <c r="D34" i="17" s="1"/>
  <c r="C34" i="9"/>
  <c r="AJ34" s="1"/>
  <c r="AJ131" s="1"/>
  <c r="AG34"/>
  <c r="BN34" s="1"/>
  <c r="M34" i="17" s="1"/>
  <c r="I3" i="9"/>
  <c r="AP3" s="1"/>
  <c r="E3" i="17" s="1"/>
  <c r="AJ3" i="9"/>
  <c r="C3" i="17" s="1"/>
  <c r="F3" i="9"/>
  <c r="AM3" s="1"/>
  <c r="D3" i="17" s="1"/>
  <c r="O3" i="9"/>
  <c r="AV3" s="1"/>
  <c r="AV100" s="1"/>
  <c r="L3"/>
  <c r="AS3" s="1"/>
  <c r="AA3"/>
  <c r="BH3" s="1"/>
  <c r="K3" i="17" s="1"/>
  <c r="X3" i="9"/>
  <c r="BE3" s="1"/>
  <c r="J3" i="17" s="1"/>
  <c r="AG3" i="9"/>
  <c r="BN3" s="1"/>
  <c r="BN100" s="1"/>
  <c r="AD3"/>
  <c r="BK3" s="1"/>
  <c r="U3"/>
  <c r="BB3" s="1"/>
  <c r="BB100" s="1"/>
  <c r="R3"/>
  <c r="AY3" s="1"/>
  <c r="G66" i="22"/>
  <c r="H66" s="1"/>
  <c r="G122"/>
  <c r="H122" s="1"/>
  <c r="F122"/>
  <c r="G178"/>
  <c r="H178" s="1"/>
  <c r="F290"/>
  <c r="F234"/>
  <c r="G234"/>
  <c r="F178"/>
  <c r="H234"/>
  <c r="I4" i="9"/>
  <c r="AP4" s="1"/>
  <c r="E4" i="17" s="1"/>
  <c r="C4" i="9"/>
  <c r="AJ4" s="1"/>
  <c r="C4" i="17" s="1"/>
  <c r="F4" i="9"/>
  <c r="AM4" s="1"/>
  <c r="D4" i="17" s="1"/>
  <c r="L4" i="9"/>
  <c r="AS4" s="1"/>
  <c r="AS101" s="1"/>
  <c r="O4"/>
  <c r="AV4" s="1"/>
  <c r="R4"/>
  <c r="AY4" s="1"/>
  <c r="H4" i="17" s="1"/>
  <c r="X4" i="9"/>
  <c r="BE4" s="1"/>
  <c r="J4" i="17" s="1"/>
  <c r="U4" i="9"/>
  <c r="BB4" s="1"/>
  <c r="I4" i="17" s="1"/>
  <c r="AD4" i="9"/>
  <c r="BK4" s="1"/>
  <c r="L4" i="17" s="1"/>
  <c r="AA4" i="9"/>
  <c r="BH4" s="1"/>
  <c r="BH101" s="1"/>
  <c r="F5"/>
  <c r="AM5" s="1"/>
  <c r="D5" i="17" s="1"/>
  <c r="C5" i="9"/>
  <c r="AJ5" s="1"/>
  <c r="C5" i="17" s="1"/>
  <c r="U5" i="9"/>
  <c r="BB5" s="1"/>
  <c r="I5" i="17" s="1"/>
  <c r="R5" i="9"/>
  <c r="AY5" s="1"/>
  <c r="H5" i="17" s="1"/>
  <c r="AA5" i="9"/>
  <c r="BH5" s="1"/>
  <c r="K5" i="17" s="1"/>
  <c r="X5" i="9"/>
  <c r="BE5" s="1"/>
  <c r="J5" i="17" s="1"/>
  <c r="AG5" i="9"/>
  <c r="BN5" s="1"/>
  <c r="M5" i="17" s="1"/>
  <c r="AD5" i="9"/>
  <c r="BK5" s="1"/>
  <c r="L5" i="17" s="1"/>
  <c r="U6" i="9"/>
  <c r="BB6" s="1"/>
  <c r="I6" i="17" s="1"/>
  <c r="C6" i="9"/>
  <c r="AJ6" s="1"/>
  <c r="C6" i="17" s="1"/>
  <c r="R6" i="9"/>
  <c r="AY6" s="1"/>
  <c r="H6" i="17" s="1"/>
  <c r="AA6" i="9"/>
  <c r="BH6" s="1"/>
  <c r="K6" i="17" s="1"/>
  <c r="X6" i="9"/>
  <c r="BE6" s="1"/>
  <c r="J6" i="17" s="1"/>
  <c r="AG6" i="9"/>
  <c r="BN6" s="1"/>
  <c r="M6" i="17" s="1"/>
  <c r="AD6" i="9"/>
  <c r="BK6" s="1"/>
  <c r="L6" i="17" s="1"/>
  <c r="U7" i="9"/>
  <c r="BB7" s="1"/>
  <c r="I7" i="17" s="1"/>
  <c r="C7" i="9"/>
  <c r="AJ7" s="1"/>
  <c r="C7" i="17" s="1"/>
  <c r="R7" i="9"/>
  <c r="AY7" s="1"/>
  <c r="H7" i="17" s="1"/>
  <c r="AA7" i="9"/>
  <c r="BH7" s="1"/>
  <c r="K7" i="17" s="1"/>
  <c r="X7" i="9"/>
  <c r="BE7" s="1"/>
  <c r="BE104" s="1"/>
  <c r="AG7"/>
  <c r="BN7" s="1"/>
  <c r="AD7"/>
  <c r="BK7" s="1"/>
  <c r="BK104" s="1"/>
  <c r="I8"/>
  <c r="AP8" s="1"/>
  <c r="E8" i="17" s="1"/>
  <c r="C8" i="9"/>
  <c r="AJ8" s="1"/>
  <c r="F8"/>
  <c r="AM8" s="1"/>
  <c r="D8" i="17" s="1"/>
  <c r="L8" i="9"/>
  <c r="AS8" s="1"/>
  <c r="F8" i="17" s="1"/>
  <c r="O8" i="9"/>
  <c r="AV8" s="1"/>
  <c r="G8" i="17" s="1"/>
  <c r="R8" i="9"/>
  <c r="AY8" s="1"/>
  <c r="AY105" s="1"/>
  <c r="X8"/>
  <c r="BE8" s="1"/>
  <c r="BE105" s="1"/>
  <c r="U8"/>
  <c r="BB8" s="1"/>
  <c r="AD8"/>
  <c r="BK8" s="1"/>
  <c r="BK105" s="1"/>
  <c r="AA8"/>
  <c r="BH8" s="1"/>
  <c r="K8" i="17" s="1"/>
  <c r="AG8" i="9"/>
  <c r="BN8" s="1"/>
  <c r="I9"/>
  <c r="AP9" s="1"/>
  <c r="C9"/>
  <c r="AJ9" s="1"/>
  <c r="AJ106" s="1"/>
  <c r="F9"/>
  <c r="AM9" s="1"/>
  <c r="D9" i="17" s="1"/>
  <c r="L9" i="9"/>
  <c r="AS9" s="1"/>
  <c r="F9" i="17" s="1"/>
  <c r="R9" i="9"/>
  <c r="AY9" s="1"/>
  <c r="O9"/>
  <c r="AV9" s="1"/>
  <c r="CC9" s="1"/>
  <c r="DJ9" s="1"/>
  <c r="EQ9" s="1"/>
  <c r="X9"/>
  <c r="BE9" s="1"/>
  <c r="U9"/>
  <c r="BB9" s="1"/>
  <c r="BB106" s="1"/>
  <c r="F10"/>
  <c r="AM10" s="1"/>
  <c r="D10" i="17" s="1"/>
  <c r="C10" i="9"/>
  <c r="AJ10" s="1"/>
  <c r="AJ107" s="1"/>
  <c r="U10"/>
  <c r="BB10" s="1"/>
  <c r="I10" i="17" s="1"/>
  <c r="R10" i="9"/>
  <c r="AY10" s="1"/>
  <c r="AY107" s="1"/>
  <c r="AA10"/>
  <c r="BH10" s="1"/>
  <c r="K10" i="17" s="1"/>
  <c r="X10" i="9"/>
  <c r="BE10" s="1"/>
  <c r="CL10" s="1"/>
  <c r="DS10" s="1"/>
  <c r="AG10"/>
  <c r="BN10" s="1"/>
  <c r="M10" i="17" s="1"/>
  <c r="AD10" i="9"/>
  <c r="BK10" s="1"/>
  <c r="BK107" s="1"/>
  <c r="U11"/>
  <c r="BB11" s="1"/>
  <c r="C11"/>
  <c r="AJ11" s="1"/>
  <c r="R11"/>
  <c r="AY11" s="1"/>
  <c r="AA11"/>
  <c r="BH11" s="1"/>
  <c r="K11" i="17" s="1"/>
  <c r="X11" i="9"/>
  <c r="BE11" s="1"/>
  <c r="AG11"/>
  <c r="BN11" s="1"/>
  <c r="M11" i="17" s="1"/>
  <c r="AD11" i="9"/>
  <c r="BK11" s="1"/>
  <c r="AG4"/>
  <c r="BN4" s="1"/>
  <c r="M4" i="17" s="1"/>
  <c r="I5" i="9"/>
  <c r="AP5" s="1"/>
  <c r="E5" i="17" s="1"/>
  <c r="L5" i="9"/>
  <c r="AS5" s="1"/>
  <c r="F5" i="17" s="1"/>
  <c r="O5" i="9"/>
  <c r="AV5" s="1"/>
  <c r="F6"/>
  <c r="AM6" s="1"/>
  <c r="D6" i="17" s="1"/>
  <c r="I6" i="9"/>
  <c r="AP6" s="1"/>
  <c r="L6"/>
  <c r="AS6" s="1"/>
  <c r="F6" i="17" s="1"/>
  <c r="O6" i="9"/>
  <c r="AV6" s="1"/>
  <c r="F7"/>
  <c r="AM7" s="1"/>
  <c r="D7" i="17" s="1"/>
  <c r="I7" i="9"/>
  <c r="AP7" s="1"/>
  <c r="E7" i="17" s="1"/>
  <c r="L7" i="9"/>
  <c r="AS7" s="1"/>
  <c r="F7" i="17" s="1"/>
  <c r="O7" i="9"/>
  <c r="AV7" s="1"/>
  <c r="AA9"/>
  <c r="BH9" s="1"/>
  <c r="CO9" s="1"/>
  <c r="DV9" s="1"/>
  <c r="FC9" s="1"/>
  <c r="HK9" s="1"/>
  <c r="BE9" i="39" s="1"/>
  <c r="AD9" i="9"/>
  <c r="BK9"/>
  <c r="BK106" s="1"/>
  <c r="AG9"/>
  <c r="BN9"/>
  <c r="M9" i="17" s="1"/>
  <c r="I10" i="9"/>
  <c r="AP10" s="1"/>
  <c r="E10" i="17" s="1"/>
  <c r="L10" i="9"/>
  <c r="AS10" s="1"/>
  <c r="F10" i="17" s="1"/>
  <c r="O10" i="9"/>
  <c r="AV10"/>
  <c r="AV107" s="1"/>
  <c r="F11"/>
  <c r="AM11" s="1"/>
  <c r="D11" i="17" s="1"/>
  <c r="I11" i="9"/>
  <c r="AP11" s="1"/>
  <c r="E11" i="17" s="1"/>
  <c r="L11" i="9"/>
  <c r="AS11" s="1"/>
  <c r="F11" i="17" s="1"/>
  <c r="O11" i="9"/>
  <c r="AV11" s="1"/>
  <c r="I12"/>
  <c r="AP12" s="1"/>
  <c r="C12"/>
  <c r="AJ12" s="1"/>
  <c r="C12" i="17" s="1"/>
  <c r="F12" i="9"/>
  <c r="AM12" s="1"/>
  <c r="D12" i="17" s="1"/>
  <c r="L12" i="9"/>
  <c r="AS12" s="1"/>
  <c r="F12" i="17" s="1"/>
  <c r="O12" i="9"/>
  <c r="AV12" s="1"/>
  <c r="R12"/>
  <c r="AY12" s="1"/>
  <c r="H12" i="17" s="1"/>
  <c r="X12" i="9"/>
  <c r="BE12" s="1"/>
  <c r="J12" i="17" s="1"/>
  <c r="U12" i="9"/>
  <c r="BB12" s="1"/>
  <c r="AG12"/>
  <c r="BN12" s="1"/>
  <c r="M12" i="17" s="1"/>
  <c r="AD12" i="9"/>
  <c r="BK12" s="1"/>
  <c r="I13"/>
  <c r="AP13" s="1"/>
  <c r="E13" i="17" s="1"/>
  <c r="C13" i="9"/>
  <c r="AJ13" s="1"/>
  <c r="AJ110" s="1"/>
  <c r="F13"/>
  <c r="AM13" s="1"/>
  <c r="D13" i="17" s="1"/>
  <c r="L13" i="9"/>
  <c r="AS13" s="1"/>
  <c r="O13"/>
  <c r="AV13"/>
  <c r="AV110" s="1"/>
  <c r="R13"/>
  <c r="AY13"/>
  <c r="H13" i="17" s="1"/>
  <c r="X13" i="9"/>
  <c r="BE13"/>
  <c r="J13" i="17" s="1"/>
  <c r="U13" i="9"/>
  <c r="BB13"/>
  <c r="BB110" s="1"/>
  <c r="AD13"/>
  <c r="BK13"/>
  <c r="L13" i="17" s="1"/>
  <c r="AA13" i="9"/>
  <c r="BH13"/>
  <c r="BH110" s="1"/>
  <c r="U14"/>
  <c r="BB14"/>
  <c r="I14" i="17" s="1"/>
  <c r="C14" i="9"/>
  <c r="AJ14" s="1"/>
  <c r="R14"/>
  <c r="AY14" s="1"/>
  <c r="AY111" s="1"/>
  <c r="AA14"/>
  <c r="BH14" s="1"/>
  <c r="X14"/>
  <c r="BE14" s="1"/>
  <c r="BE111" s="1"/>
  <c r="AG14"/>
  <c r="BN14" s="1"/>
  <c r="AD14"/>
  <c r="BK14" s="1"/>
  <c r="BK111" s="1"/>
  <c r="I15"/>
  <c r="AP15" s="1"/>
  <c r="E15" i="17" s="1"/>
  <c r="L15" i="9"/>
  <c r="AS15" s="1"/>
  <c r="F15" i="17" s="1"/>
  <c r="O15" i="9"/>
  <c r="AV15" s="1"/>
  <c r="R15"/>
  <c r="AY15" s="1"/>
  <c r="H15" i="17" s="1"/>
  <c r="X15" i="9"/>
  <c r="BE15" s="1"/>
  <c r="J15" i="17" s="1"/>
  <c r="U15" i="9"/>
  <c r="BB15" s="1"/>
  <c r="AD15"/>
  <c r="BK15" s="1"/>
  <c r="L15" i="17" s="1"/>
  <c r="AA15" i="9"/>
  <c r="BH15" s="1"/>
  <c r="I16"/>
  <c r="AP16" s="1"/>
  <c r="AP113" s="1"/>
  <c r="L16"/>
  <c r="AS16" s="1"/>
  <c r="AS113" s="1"/>
  <c r="O16"/>
  <c r="AV16" s="1"/>
  <c r="AV113" s="1"/>
  <c r="U16"/>
  <c r="BB16" s="1"/>
  <c r="R16"/>
  <c r="AY16" s="1"/>
  <c r="H16" i="17" s="1"/>
  <c r="AA16" i="9"/>
  <c r="BH16" s="1"/>
  <c r="X16"/>
  <c r="BE16" s="1"/>
  <c r="BE113" s="1"/>
  <c r="U17"/>
  <c r="BB17" s="1"/>
  <c r="R17"/>
  <c r="AY17" s="1"/>
  <c r="H17" i="17" s="1"/>
  <c r="AA17" i="9"/>
  <c r="BH17" s="1"/>
  <c r="X17"/>
  <c r="BE17" s="1"/>
  <c r="J17" i="17" s="1"/>
  <c r="AD17" i="9"/>
  <c r="BK17" s="1"/>
  <c r="L17" i="17" s="1"/>
  <c r="AG17" i="9"/>
  <c r="BN17" s="1"/>
  <c r="I18"/>
  <c r="AP18" s="1"/>
  <c r="L18"/>
  <c r="AS18" s="1"/>
  <c r="F18" i="17" s="1"/>
  <c r="O18" i="9"/>
  <c r="AV18" s="1"/>
  <c r="R18"/>
  <c r="AY18" s="1"/>
  <c r="H18" i="17" s="1"/>
  <c r="X18" i="9"/>
  <c r="BE18" s="1"/>
  <c r="J18" i="17" s="1"/>
  <c r="U18" i="9"/>
  <c r="BB18" s="1"/>
  <c r="AD18"/>
  <c r="BK18" s="1"/>
  <c r="L18" i="17" s="1"/>
  <c r="AA18" i="9"/>
  <c r="BH18" s="1"/>
  <c r="I19"/>
  <c r="AP19" s="1"/>
  <c r="E19" i="17" s="1"/>
  <c r="L19" i="9"/>
  <c r="AS19" s="1"/>
  <c r="F19" i="17" s="1"/>
  <c r="O19" i="9"/>
  <c r="AV19" s="1"/>
  <c r="AV116" s="1"/>
  <c r="R19"/>
  <c r="AY19" s="1"/>
  <c r="H19" i="17" s="1"/>
  <c r="X19" i="9"/>
  <c r="BE19" s="1"/>
  <c r="J19" i="17" s="1"/>
  <c r="U19" i="9"/>
  <c r="BB19" s="1"/>
  <c r="BB116" s="1"/>
  <c r="AD19"/>
  <c r="BK19" s="1"/>
  <c r="L19" i="17" s="1"/>
  <c r="AA19" i="9"/>
  <c r="BH19" s="1"/>
  <c r="BH116" s="1"/>
  <c r="U20"/>
  <c r="BB20" s="1"/>
  <c r="I20" i="17" s="1"/>
  <c r="R20" i="9"/>
  <c r="AY20" s="1"/>
  <c r="AY117" s="1"/>
  <c r="AA20"/>
  <c r="BH20" s="1"/>
  <c r="K20" i="17" s="1"/>
  <c r="X20" i="9"/>
  <c r="BE20" s="1"/>
  <c r="J20" i="17" s="1"/>
  <c r="AD20" i="9"/>
  <c r="BK20" s="1"/>
  <c r="L20" i="17" s="1"/>
  <c r="U21" i="9"/>
  <c r="BB21" s="1"/>
  <c r="I21" i="17" s="1"/>
  <c r="R21" i="9"/>
  <c r="AY21" s="1"/>
  <c r="H21" i="17" s="1"/>
  <c r="AA21" i="9"/>
  <c r="BH21" s="1"/>
  <c r="K21" i="17" s="1"/>
  <c r="X21" i="9"/>
  <c r="BE21" s="1"/>
  <c r="J21" i="17" s="1"/>
  <c r="I22" i="9"/>
  <c r="AP22" s="1"/>
  <c r="E22" i="17" s="1"/>
  <c r="L22" i="9"/>
  <c r="AS22" s="1"/>
  <c r="F22" i="17" s="1"/>
  <c r="O22" i="9"/>
  <c r="AV22" s="1"/>
  <c r="G22" i="17" s="1"/>
  <c r="R22" i="9"/>
  <c r="AY22" s="1"/>
  <c r="H22" i="17" s="1"/>
  <c r="X22" i="9"/>
  <c r="BE22" s="1"/>
  <c r="J22" i="17" s="1"/>
  <c r="U22" i="9"/>
  <c r="BB22" s="1"/>
  <c r="I22" i="17" s="1"/>
  <c r="AD22" i="9"/>
  <c r="BK22" s="1"/>
  <c r="L22" i="17" s="1"/>
  <c r="AA22" i="9"/>
  <c r="BH22" s="1"/>
  <c r="K22" i="17" s="1"/>
  <c r="I23" i="9"/>
  <c r="AP23" s="1"/>
  <c r="E23" i="17" s="1"/>
  <c r="L23" i="9"/>
  <c r="AS23" s="1"/>
  <c r="O23"/>
  <c r="AV23" s="1"/>
  <c r="R23"/>
  <c r="AY23" s="1"/>
  <c r="X23"/>
  <c r="BE23" s="1"/>
  <c r="U23"/>
  <c r="BB23" s="1"/>
  <c r="AD23"/>
  <c r="BK23" s="1"/>
  <c r="AA23"/>
  <c r="BH23" s="1"/>
  <c r="U24"/>
  <c r="BB24" s="1"/>
  <c r="R24"/>
  <c r="AY24" s="1"/>
  <c r="AY121" s="1"/>
  <c r="AA24"/>
  <c r="BH24" s="1"/>
  <c r="BH121" s="1"/>
  <c r="X24"/>
  <c r="BE24" s="1"/>
  <c r="BE121" s="1"/>
  <c r="I25"/>
  <c r="AP25" s="1"/>
  <c r="E25" i="17" s="1"/>
  <c r="L25" i="9"/>
  <c r="AS25" s="1"/>
  <c r="O25"/>
  <c r="AV25" s="1"/>
  <c r="AV122" s="1"/>
  <c r="R25"/>
  <c r="AY25" s="1"/>
  <c r="H25" i="17" s="1"/>
  <c r="X25" i="9"/>
  <c r="BE25" s="1"/>
  <c r="BE122" s="1"/>
  <c r="U25"/>
  <c r="BB25" s="1"/>
  <c r="I26"/>
  <c r="AP26" s="1"/>
  <c r="L26"/>
  <c r="AS26" s="1"/>
  <c r="F26" i="17" s="1"/>
  <c r="O26" i="9"/>
  <c r="AV26" s="1"/>
  <c r="G26" i="17" s="1"/>
  <c r="R26" i="9"/>
  <c r="AY26" s="1"/>
  <c r="H26" i="17" s="1"/>
  <c r="X26" i="9"/>
  <c r="BE26" s="1"/>
  <c r="J26" i="17" s="1"/>
  <c r="U26" i="9"/>
  <c r="BB26" s="1"/>
  <c r="AD26"/>
  <c r="BK26" s="1"/>
  <c r="L26" i="17" s="1"/>
  <c r="AA26" i="9"/>
  <c r="BH26" s="1"/>
  <c r="K26" i="17" s="1"/>
  <c r="I27" i="9"/>
  <c r="AP27" s="1"/>
  <c r="E27" i="17" s="1"/>
  <c r="L27" i="9"/>
  <c r="AS27" s="1"/>
  <c r="F27" i="17" s="1"/>
  <c r="O27" i="9"/>
  <c r="AV27" s="1"/>
  <c r="U27"/>
  <c r="BB27" s="1"/>
  <c r="I27" i="17" s="1"/>
  <c r="R27" i="9"/>
  <c r="AY27" s="1"/>
  <c r="H27" i="17" s="1"/>
  <c r="AA27" i="9"/>
  <c r="BH27" s="1"/>
  <c r="K27" i="17" s="1"/>
  <c r="X27" i="9"/>
  <c r="BE27" s="1"/>
  <c r="J27" i="17" s="1"/>
  <c r="AD27" i="9"/>
  <c r="BK27" s="1"/>
  <c r="L27" i="17" s="1"/>
  <c r="C86" i="9"/>
  <c r="AG86"/>
  <c r="BN86" s="1"/>
  <c r="M86" i="17" s="1"/>
  <c r="AJ86" i="9"/>
  <c r="AJ183" s="1"/>
  <c r="AD86"/>
  <c r="BK86" s="1"/>
  <c r="BK183" s="1"/>
  <c r="AA86"/>
  <c r="BH86" s="1"/>
  <c r="BH183" s="1"/>
  <c r="X86"/>
  <c r="BE86" s="1"/>
  <c r="BE183" s="1"/>
  <c r="U86"/>
  <c r="BB86" s="1"/>
  <c r="BB183" s="1"/>
  <c r="R86"/>
  <c r="AY86" s="1"/>
  <c r="AY183" s="1"/>
  <c r="O86"/>
  <c r="AV86" s="1"/>
  <c r="AV183" s="1"/>
  <c r="L86"/>
  <c r="AS86" s="1"/>
  <c r="F86" i="17" s="1"/>
  <c r="I86" i="9"/>
  <c r="AP86" s="1"/>
  <c r="E86" i="17" s="1"/>
  <c r="F86" i="9"/>
  <c r="AM86" s="1"/>
  <c r="C84"/>
  <c r="AJ84" s="1"/>
  <c r="C84" i="17" s="1"/>
  <c r="AG84" i="9"/>
  <c r="BN84" s="1"/>
  <c r="M84" i="17" s="1"/>
  <c r="AD84" i="9"/>
  <c r="BK84" s="1"/>
  <c r="L84" i="17" s="1"/>
  <c r="AA84" i="9"/>
  <c r="BH84" s="1"/>
  <c r="K84" i="17" s="1"/>
  <c r="X84" i="9"/>
  <c r="BE84" s="1"/>
  <c r="J84" i="17" s="1"/>
  <c r="U84" i="9"/>
  <c r="BB84" s="1"/>
  <c r="I84" i="17" s="1"/>
  <c r="R84" i="9"/>
  <c r="AY84" s="1"/>
  <c r="H84" i="17" s="1"/>
  <c r="O84" i="9"/>
  <c r="AV84" s="1"/>
  <c r="G84" i="17" s="1"/>
  <c r="L84" i="9"/>
  <c r="AS84" s="1"/>
  <c r="F84" i="17" s="1"/>
  <c r="I84" i="9"/>
  <c r="AP84" s="1"/>
  <c r="F84"/>
  <c r="AM84" s="1"/>
  <c r="D84" i="17" s="1"/>
  <c r="C82" i="9"/>
  <c r="AG82"/>
  <c r="BN82" s="1"/>
  <c r="M82" i="17" s="1"/>
  <c r="AJ82" i="9"/>
  <c r="AJ179" s="1"/>
  <c r="AD82"/>
  <c r="BK82" s="1"/>
  <c r="L82" i="17" s="1"/>
  <c r="AA82" i="9"/>
  <c r="BH82" s="1"/>
  <c r="BH179" s="1"/>
  <c r="X82"/>
  <c r="BE82" s="1"/>
  <c r="J82" i="17" s="1"/>
  <c r="U82" i="9"/>
  <c r="BB82" s="1"/>
  <c r="BB179" s="1"/>
  <c r="R82"/>
  <c r="AY82" s="1"/>
  <c r="AY179" s="1"/>
  <c r="O82"/>
  <c r="AV82" s="1"/>
  <c r="AV179" s="1"/>
  <c r="L82"/>
  <c r="AS82" s="1"/>
  <c r="F82" i="17" s="1"/>
  <c r="I82" i="9"/>
  <c r="AP82" s="1"/>
  <c r="E82" i="17" s="1"/>
  <c r="F82" i="9"/>
  <c r="AM82" s="1"/>
  <c r="D82" i="17" s="1"/>
  <c r="C80" i="9"/>
  <c r="AJ80" s="1"/>
  <c r="C80" i="17" s="1"/>
  <c r="AG80" i="9"/>
  <c r="BN80" s="1"/>
  <c r="BN177" s="1"/>
  <c r="AD80"/>
  <c r="BK80" s="1"/>
  <c r="L80" i="17" s="1"/>
  <c r="AA80" i="9"/>
  <c r="BH80" s="1"/>
  <c r="K80" i="17" s="1"/>
  <c r="X80" i="9"/>
  <c r="BE80" s="1"/>
  <c r="J80" i="17" s="1"/>
  <c r="U80" i="9"/>
  <c r="BB80" s="1"/>
  <c r="I80" i="17" s="1"/>
  <c r="R80" i="9"/>
  <c r="AY80" s="1"/>
  <c r="H80" i="17" s="1"/>
  <c r="O80" i="9"/>
  <c r="AV80" s="1"/>
  <c r="G80" i="17" s="1"/>
  <c r="L80" i="9"/>
  <c r="AS80" s="1"/>
  <c r="I80"/>
  <c r="AP80" s="1"/>
  <c r="AP177" s="1"/>
  <c r="F80"/>
  <c r="AM80" s="1"/>
  <c r="C78"/>
  <c r="AG78"/>
  <c r="BN78" s="1"/>
  <c r="M78" i="17" s="1"/>
  <c r="AJ78" i="9"/>
  <c r="AJ175" s="1"/>
  <c r="AD78"/>
  <c r="BK78" s="1"/>
  <c r="BK175" s="1"/>
  <c r="AA78"/>
  <c r="BH78" s="1"/>
  <c r="K78" i="17" s="1"/>
  <c r="X78" i="9"/>
  <c r="BE78" s="1"/>
  <c r="J78" i="17" s="1"/>
  <c r="U78" i="9"/>
  <c r="BB78" s="1"/>
  <c r="I78" i="17" s="1"/>
  <c r="R78" i="9"/>
  <c r="AY78" s="1"/>
  <c r="H78" i="17" s="1"/>
  <c r="O78" i="9"/>
  <c r="AV78" s="1"/>
  <c r="G78" i="17" s="1"/>
  <c r="L78" i="9"/>
  <c r="AS78" s="1"/>
  <c r="F78" i="17" s="1"/>
  <c r="I78" i="9"/>
  <c r="AP78" s="1"/>
  <c r="E78" i="17" s="1"/>
  <c r="F78" i="9"/>
  <c r="AM78" s="1"/>
  <c r="D78" i="17" s="1"/>
  <c r="C76" i="9"/>
  <c r="AJ76" s="1"/>
  <c r="C76" i="17" s="1"/>
  <c r="AG76" i="9"/>
  <c r="BN76" s="1"/>
  <c r="M76" i="17" s="1"/>
  <c r="AD76" i="9"/>
  <c r="BK76" s="1"/>
  <c r="L76" i="17" s="1"/>
  <c r="AA76" i="9"/>
  <c r="BH76" s="1"/>
  <c r="K76" i="17" s="1"/>
  <c r="X76" i="9"/>
  <c r="BE76" s="1"/>
  <c r="J76" i="17" s="1"/>
  <c r="U76" i="9"/>
  <c r="BB76" s="1"/>
  <c r="I76" i="17" s="1"/>
  <c r="R76" i="9"/>
  <c r="AY76" s="1"/>
  <c r="H76" i="17" s="1"/>
  <c r="O76" i="9"/>
  <c r="AV76" s="1"/>
  <c r="G76" i="17" s="1"/>
  <c r="L76" i="9"/>
  <c r="AS76" s="1"/>
  <c r="F76" i="17" s="1"/>
  <c r="I76" i="9"/>
  <c r="AP76" s="1"/>
  <c r="F76"/>
  <c r="AM76" s="1"/>
  <c r="C74"/>
  <c r="AG74"/>
  <c r="BN74" s="1"/>
  <c r="M74" i="17" s="1"/>
  <c r="AJ74" i="9"/>
  <c r="AJ171" s="1"/>
  <c r="AD74"/>
  <c r="BK74" s="1"/>
  <c r="L74" i="17" s="1"/>
  <c r="AA74" i="9"/>
  <c r="BH74" s="1"/>
  <c r="K74" i="17" s="1"/>
  <c r="X74" i="9"/>
  <c r="BE74" s="1"/>
  <c r="BE171" s="1"/>
  <c r="U74"/>
  <c r="BB74" s="1"/>
  <c r="R74"/>
  <c r="AY74" s="1"/>
  <c r="AY171" s="1"/>
  <c r="O74"/>
  <c r="AV74" s="1"/>
  <c r="G74" i="17" s="1"/>
  <c r="L74" i="9"/>
  <c r="AS74" s="1"/>
  <c r="F74" i="17" s="1"/>
  <c r="I74" i="9"/>
  <c r="AP74" s="1"/>
  <c r="E74" i="17" s="1"/>
  <c r="F74" i="9"/>
  <c r="AM74" s="1"/>
  <c r="D74" i="17" s="1"/>
  <c r="C72" i="9"/>
  <c r="AJ72" s="1"/>
  <c r="C72" i="17" s="1"/>
  <c r="AG72" i="9"/>
  <c r="BN72" s="1"/>
  <c r="AD72"/>
  <c r="BK72" s="1"/>
  <c r="L72" i="17" s="1"/>
  <c r="AA72" i="9"/>
  <c r="BH72" s="1"/>
  <c r="K72" i="17" s="1"/>
  <c r="X72" i="9"/>
  <c r="BE72" s="1"/>
  <c r="J72" i="17" s="1"/>
  <c r="U72" i="9"/>
  <c r="BB72" s="1"/>
  <c r="I72" i="17" s="1"/>
  <c r="R72" i="9"/>
  <c r="AY72" s="1"/>
  <c r="H72" i="17" s="1"/>
  <c r="O72" i="9"/>
  <c r="AV72" s="1"/>
  <c r="G72" i="17" s="1"/>
  <c r="L72" i="9"/>
  <c r="AS72" s="1"/>
  <c r="F72" i="17" s="1"/>
  <c r="I72" i="9"/>
  <c r="AP72" s="1"/>
  <c r="AP169" s="1"/>
  <c r="F72"/>
  <c r="AM72" s="1"/>
  <c r="D72" i="17" s="1"/>
  <c r="C70" i="9"/>
  <c r="AG70"/>
  <c r="BN70" s="1"/>
  <c r="M70" i="17" s="1"/>
  <c r="AJ70" i="9"/>
  <c r="AJ167" s="1"/>
  <c r="AD70"/>
  <c r="BK70" s="1"/>
  <c r="L70" i="17" s="1"/>
  <c r="AA70" i="9"/>
  <c r="BH70" s="1"/>
  <c r="K70" i="17" s="1"/>
  <c r="X70" i="9"/>
  <c r="BE70" s="1"/>
  <c r="U70"/>
  <c r="BB70" s="1"/>
  <c r="I70" i="17" s="1"/>
  <c r="R70" i="9"/>
  <c r="AY70" s="1"/>
  <c r="H70" i="17" s="1"/>
  <c r="O70" i="9"/>
  <c r="AV70" s="1"/>
  <c r="L70"/>
  <c r="AS70" s="1"/>
  <c r="F70" i="17" s="1"/>
  <c r="I70" i="9"/>
  <c r="AP70" s="1"/>
  <c r="E70" i="17" s="1"/>
  <c r="F70" i="9"/>
  <c r="AM70" s="1"/>
  <c r="D70" i="17" s="1"/>
  <c r="C68" i="9"/>
  <c r="AJ68" s="1"/>
  <c r="C68" i="17" s="1"/>
  <c r="AG68" i="9"/>
  <c r="BN68" s="1"/>
  <c r="M68" i="17" s="1"/>
  <c r="AD68" i="9"/>
  <c r="BK68" s="1"/>
  <c r="L68" i="17" s="1"/>
  <c r="AA68" i="9"/>
  <c r="BH68" s="1"/>
  <c r="K68" i="17" s="1"/>
  <c r="X68" i="9"/>
  <c r="BE68" s="1"/>
  <c r="J68" i="17" s="1"/>
  <c r="U68" i="9"/>
  <c r="BB68" s="1"/>
  <c r="I68" i="17" s="1"/>
  <c r="R68" i="9"/>
  <c r="AY68" s="1"/>
  <c r="H68" i="17" s="1"/>
  <c r="O68" i="9"/>
  <c r="AV68" s="1"/>
  <c r="G68" i="17" s="1"/>
  <c r="L68" i="9"/>
  <c r="AS68" s="1"/>
  <c r="F68" i="17" s="1"/>
  <c r="I68" i="9"/>
  <c r="AP68" s="1"/>
  <c r="AP165" s="1"/>
  <c r="F68"/>
  <c r="AM68" s="1"/>
  <c r="C66"/>
  <c r="AG66"/>
  <c r="BN66" s="1"/>
  <c r="M66" i="17" s="1"/>
  <c r="AJ66" i="9"/>
  <c r="AD66"/>
  <c r="BK66" s="1"/>
  <c r="L66" i="17" s="1"/>
  <c r="AA66" i="9"/>
  <c r="BH66" s="1"/>
  <c r="K66" i="17" s="1"/>
  <c r="X66" i="9"/>
  <c r="BE66" s="1"/>
  <c r="BE163" s="1"/>
  <c r="U66"/>
  <c r="BB66" s="1"/>
  <c r="I66" i="17" s="1"/>
  <c r="R66" i="9"/>
  <c r="AY66" s="1"/>
  <c r="AY163" s="1"/>
  <c r="O66"/>
  <c r="AV66" s="1"/>
  <c r="G66" i="17" s="1"/>
  <c r="L66" i="9"/>
  <c r="AS66" s="1"/>
  <c r="F66" i="17" s="1"/>
  <c r="I66" i="9"/>
  <c r="AP66" s="1"/>
  <c r="AP163" s="1"/>
  <c r="F66"/>
  <c r="AM66" s="1"/>
  <c r="D66" i="17" s="1"/>
  <c r="C64" i="9"/>
  <c r="AJ64" s="1"/>
  <c r="C64" i="17" s="1"/>
  <c r="AG64" i="9"/>
  <c r="BN64" s="1"/>
  <c r="BN161" s="1"/>
  <c r="AD64"/>
  <c r="BK64" s="1"/>
  <c r="L64" i="17" s="1"/>
  <c r="AA64" i="9"/>
  <c r="BH64" s="1"/>
  <c r="K64" i="17" s="1"/>
  <c r="X64" i="9"/>
  <c r="BE64" s="1"/>
  <c r="J64" i="17" s="1"/>
  <c r="U64" i="9"/>
  <c r="BB64" s="1"/>
  <c r="I64" i="17" s="1"/>
  <c r="R64" i="9"/>
  <c r="AY64" s="1"/>
  <c r="H64" i="17" s="1"/>
  <c r="O64" i="9"/>
  <c r="AV64" s="1"/>
  <c r="G64" i="17" s="1"/>
  <c r="L64" i="9"/>
  <c r="AS64" s="1"/>
  <c r="I64"/>
  <c r="AP64" s="1"/>
  <c r="AP161" s="1"/>
  <c r="F64"/>
  <c r="AM64" s="1"/>
  <c r="D64" i="17" s="1"/>
  <c r="C62" i="9"/>
  <c r="AG62"/>
  <c r="BN62" s="1"/>
  <c r="M62" i="17" s="1"/>
  <c r="AJ62" i="9"/>
  <c r="AJ159" s="1"/>
  <c r="AD62"/>
  <c r="BK62" s="1"/>
  <c r="L62" i="17" s="1"/>
  <c r="AA62" i="9"/>
  <c r="BH62" s="1"/>
  <c r="K62" i="17" s="1"/>
  <c r="X62" i="9"/>
  <c r="BE62" s="1"/>
  <c r="J62" i="17" s="1"/>
  <c r="U62" i="9"/>
  <c r="BB62" s="1"/>
  <c r="I62" i="17" s="1"/>
  <c r="R62" i="9"/>
  <c r="AY62" s="1"/>
  <c r="AY159" s="1"/>
  <c r="O62"/>
  <c r="AV62" s="1"/>
  <c r="G62" i="17" s="1"/>
  <c r="L62" i="9"/>
  <c r="AS62" s="1"/>
  <c r="F62" i="17" s="1"/>
  <c r="I62" i="9"/>
  <c r="AP62" s="1"/>
  <c r="E62" i="17" s="1"/>
  <c r="F62" i="9"/>
  <c r="AM62" s="1"/>
  <c r="D62" i="17" s="1"/>
  <c r="C60" i="9"/>
  <c r="AJ60" s="1"/>
  <c r="C60" i="17" s="1"/>
  <c r="AG60" i="9"/>
  <c r="BN60" s="1"/>
  <c r="M60" i="17" s="1"/>
  <c r="AD60" i="9"/>
  <c r="BK60" s="1"/>
  <c r="L60" i="17" s="1"/>
  <c r="AA60" i="9"/>
  <c r="BH60" s="1"/>
  <c r="K60" i="17" s="1"/>
  <c r="X60" i="9"/>
  <c r="BE60" s="1"/>
  <c r="J60" i="17" s="1"/>
  <c r="U60" i="9"/>
  <c r="BB60" s="1"/>
  <c r="I60" i="17" s="1"/>
  <c r="R60" i="9"/>
  <c r="AY60" s="1"/>
  <c r="H60" i="17" s="1"/>
  <c r="O60" i="9"/>
  <c r="AV60" s="1"/>
  <c r="G60" i="17" s="1"/>
  <c r="L60" i="9"/>
  <c r="AS60" s="1"/>
  <c r="F60" i="17" s="1"/>
  <c r="I60" i="9"/>
  <c r="AP60" s="1"/>
  <c r="E60" i="17" s="1"/>
  <c r="F60" i="9"/>
  <c r="AM60" s="1"/>
  <c r="C58"/>
  <c r="AG58"/>
  <c r="BN58" s="1"/>
  <c r="M58" i="17" s="1"/>
  <c r="AJ58" i="9"/>
  <c r="C58" i="17" s="1"/>
  <c r="AD58" i="9"/>
  <c r="BK58" s="1"/>
  <c r="L58" i="17" s="1"/>
  <c r="AA58" i="9"/>
  <c r="BH58" s="1"/>
  <c r="X58"/>
  <c r="BE58" s="1"/>
  <c r="BE155" s="1"/>
  <c r="U58"/>
  <c r="BB58" s="1"/>
  <c r="I58" i="17" s="1"/>
  <c r="R58" i="9"/>
  <c r="AY58" s="1"/>
  <c r="AY155" s="1"/>
  <c r="O58"/>
  <c r="AV58" s="1"/>
  <c r="G58" i="17" s="1"/>
  <c r="L58" i="9"/>
  <c r="AS58" s="1"/>
  <c r="F58" i="17" s="1"/>
  <c r="I58" i="9"/>
  <c r="AP58" s="1"/>
  <c r="AP155" s="1"/>
  <c r="F58"/>
  <c r="AM58" s="1"/>
  <c r="D58" i="17" s="1"/>
  <c r="C56" i="9"/>
  <c r="AJ56" s="1"/>
  <c r="C56" i="17" s="1"/>
  <c r="AG56" i="9"/>
  <c r="BN56" s="1"/>
  <c r="M56" i="17" s="1"/>
  <c r="AD56" i="9"/>
  <c r="BK56" s="1"/>
  <c r="L56" i="17" s="1"/>
  <c r="AA56" i="9"/>
  <c r="BH56" s="1"/>
  <c r="K56" i="17" s="1"/>
  <c r="X56" i="9"/>
  <c r="BE56" s="1"/>
  <c r="J56" i="17" s="1"/>
  <c r="U56" i="9"/>
  <c r="BB56" s="1"/>
  <c r="I56" i="17" s="1"/>
  <c r="R56" i="9"/>
  <c r="AY56" s="1"/>
  <c r="H56" i="17" s="1"/>
  <c r="O56" i="9"/>
  <c r="AV56" s="1"/>
  <c r="G56" i="17" s="1"/>
  <c r="L56" i="9"/>
  <c r="AS56" s="1"/>
  <c r="F56" i="17" s="1"/>
  <c r="I56" i="9"/>
  <c r="AP56" s="1"/>
  <c r="AP153" s="1"/>
  <c r="F56"/>
  <c r="AM56" s="1"/>
  <c r="C54"/>
  <c r="AG54"/>
  <c r="BN54" s="1"/>
  <c r="M54" i="17" s="1"/>
  <c r="AJ54" i="9"/>
  <c r="AD54"/>
  <c r="BK54" s="1"/>
  <c r="L54" i="17" s="1"/>
  <c r="AA54" i="9"/>
  <c r="BH54" s="1"/>
  <c r="K54" i="17" s="1"/>
  <c r="X54" i="9"/>
  <c r="BE54" s="1"/>
  <c r="J54" i="17" s="1"/>
  <c r="U54" i="9"/>
  <c r="BB54" s="1"/>
  <c r="I54" i="17" s="1"/>
  <c r="R54" i="9"/>
  <c r="AY54" s="1"/>
  <c r="H54" i="17" s="1"/>
  <c r="O54" i="9"/>
  <c r="AV54" s="1"/>
  <c r="G54" i="17" s="1"/>
  <c r="L54" i="9"/>
  <c r="AS54" s="1"/>
  <c r="F54" i="17" s="1"/>
  <c r="I54" i="9"/>
  <c r="AP54" s="1"/>
  <c r="AP151" s="1"/>
  <c r="F54"/>
  <c r="AM54" s="1"/>
  <c r="D54" i="17" s="1"/>
  <c r="C52" i="9"/>
  <c r="AJ52" s="1"/>
  <c r="C52" i="17" s="1"/>
  <c r="AG52" i="9"/>
  <c r="BN52" s="1"/>
  <c r="M52" i="17" s="1"/>
  <c r="AD52" i="9"/>
  <c r="BK52" s="1"/>
  <c r="L52" i="17" s="1"/>
  <c r="AA52" i="9"/>
  <c r="BH52" s="1"/>
  <c r="K52" i="17" s="1"/>
  <c r="X52" i="9"/>
  <c r="BE52" s="1"/>
  <c r="J52" i="17" s="1"/>
  <c r="U52" i="9"/>
  <c r="BB52" s="1"/>
  <c r="I52" i="17" s="1"/>
  <c r="R52" i="9"/>
  <c r="AY52" s="1"/>
  <c r="H52" i="17" s="1"/>
  <c r="O52" i="9"/>
  <c r="AV52" s="1"/>
  <c r="G52" i="17" s="1"/>
  <c r="L52" i="9"/>
  <c r="AS52" s="1"/>
  <c r="F52" i="17" s="1"/>
  <c r="I52" i="9"/>
  <c r="AP52" s="1"/>
  <c r="E52" i="17" s="1"/>
  <c r="F52" i="9"/>
  <c r="AM52" s="1"/>
  <c r="C50"/>
  <c r="AJ50" s="1"/>
  <c r="C50" i="17" s="1"/>
  <c r="AG50" i="9"/>
  <c r="BN50" s="1"/>
  <c r="BN147" s="1"/>
  <c r="AD50"/>
  <c r="BK50" s="1"/>
  <c r="L50" i="17" s="1"/>
  <c r="AA50" i="9"/>
  <c r="BH50" s="1"/>
  <c r="K50" i="17" s="1"/>
  <c r="X50" i="9"/>
  <c r="BE50" s="1"/>
  <c r="J50" i="17" s="1"/>
  <c r="U50" i="9"/>
  <c r="BB50" s="1"/>
  <c r="I50" i="17" s="1"/>
  <c r="R50" i="9"/>
  <c r="AY50" s="1"/>
  <c r="H50" i="17" s="1"/>
  <c r="O50" i="9"/>
  <c r="AV50" s="1"/>
  <c r="G50" i="17" s="1"/>
  <c r="L50" i="9"/>
  <c r="AS50" s="1"/>
  <c r="I50"/>
  <c r="AP50" s="1"/>
  <c r="AP147" s="1"/>
  <c r="F50"/>
  <c r="AM50" s="1"/>
  <c r="C48"/>
  <c r="AG48"/>
  <c r="BN48" s="1"/>
  <c r="M48" i="17" s="1"/>
  <c r="AJ48" i="9"/>
  <c r="AJ145" s="1"/>
  <c r="AD48"/>
  <c r="BK48" s="1"/>
  <c r="BK145" s="1"/>
  <c r="AA48"/>
  <c r="BH48" s="1"/>
  <c r="K48" i="17" s="1"/>
  <c r="X48" i="9"/>
  <c r="BE48" s="1"/>
  <c r="J48" i="17" s="1"/>
  <c r="U48" i="9"/>
  <c r="BB48" s="1"/>
  <c r="R48"/>
  <c r="AY48" s="1"/>
  <c r="AY145" s="1"/>
  <c r="O48"/>
  <c r="AV48" s="1"/>
  <c r="L48"/>
  <c r="AS48" s="1"/>
  <c r="AS145" s="1"/>
  <c r="I48"/>
  <c r="AP48" s="1"/>
  <c r="AP145" s="1"/>
  <c r="F48"/>
  <c r="AM48" s="1"/>
  <c r="C46"/>
  <c r="AG46"/>
  <c r="BN46" s="1"/>
  <c r="M46" i="17" s="1"/>
  <c r="AJ46" i="9"/>
  <c r="C46" i="17" s="1"/>
  <c r="AD46" i="9"/>
  <c r="BK46" s="1"/>
  <c r="L46" i="17" s="1"/>
  <c r="AA46" i="9"/>
  <c r="BH46" s="1"/>
  <c r="K46" i="17" s="1"/>
  <c r="X46" i="9"/>
  <c r="BE46" s="1"/>
  <c r="U46"/>
  <c r="BB46" s="1"/>
  <c r="R46"/>
  <c r="AY46" s="1"/>
  <c r="H46" i="17" s="1"/>
  <c r="O46" i="9"/>
  <c r="AV46" s="1"/>
  <c r="G46" i="17" s="1"/>
  <c r="L46" i="9"/>
  <c r="AS46" s="1"/>
  <c r="F46" i="17" s="1"/>
  <c r="I46" i="9"/>
  <c r="AP46" s="1"/>
  <c r="E46" i="17" s="1"/>
  <c r="F46" i="9"/>
  <c r="AM46" s="1"/>
  <c r="D46" i="17" s="1"/>
  <c r="C44" i="9"/>
  <c r="AJ44" s="1"/>
  <c r="C44" i="17" s="1"/>
  <c r="AG44" i="9"/>
  <c r="BN44" s="1"/>
  <c r="M44" i="17" s="1"/>
  <c r="AD44" i="9"/>
  <c r="BK44" s="1"/>
  <c r="L44" i="17" s="1"/>
  <c r="AA44" i="9"/>
  <c r="BH44" s="1"/>
  <c r="K44" i="17" s="1"/>
  <c r="X44" i="9"/>
  <c r="BE44" s="1"/>
  <c r="J44" i="17" s="1"/>
  <c r="U44" i="9"/>
  <c r="BB44" s="1"/>
  <c r="I44" i="17" s="1"/>
  <c r="R44" i="9"/>
  <c r="AY44" s="1"/>
  <c r="H44" i="17" s="1"/>
  <c r="O44" i="9"/>
  <c r="AV44" s="1"/>
  <c r="G44" i="17" s="1"/>
  <c r="L44" i="9"/>
  <c r="AS44" s="1"/>
  <c r="F44" i="17" s="1"/>
  <c r="I44" i="9"/>
  <c r="AP44" s="1"/>
  <c r="AP141" s="1"/>
  <c r="F44"/>
  <c r="AM44" s="1"/>
  <c r="D44" i="17" s="1"/>
  <c r="C42" i="9"/>
  <c r="AJ42" s="1"/>
  <c r="C42" i="17" s="1"/>
  <c r="AG42" i="9"/>
  <c r="BN42" s="1"/>
  <c r="M42" i="17" s="1"/>
  <c r="AD42" i="9"/>
  <c r="BK42" s="1"/>
  <c r="L42" i="17" s="1"/>
  <c r="AA42" i="9"/>
  <c r="BH42" s="1"/>
  <c r="K42" i="17" s="1"/>
  <c r="X42" i="9"/>
  <c r="BE42" s="1"/>
  <c r="J42" i="17" s="1"/>
  <c r="U42" i="9"/>
  <c r="BB42" s="1"/>
  <c r="I42" i="17" s="1"/>
  <c r="R42" i="9"/>
  <c r="AY42" s="1"/>
  <c r="H42" i="17" s="1"/>
  <c r="O42" i="9"/>
  <c r="AV42" s="1"/>
  <c r="G42" i="17" s="1"/>
  <c r="L42" i="9"/>
  <c r="AS42" s="1"/>
  <c r="F42" i="17" s="1"/>
  <c r="I42" i="9"/>
  <c r="AP42" s="1"/>
  <c r="AP139" s="1"/>
  <c r="F42"/>
  <c r="AM42" s="1"/>
  <c r="AM139" s="1"/>
  <c r="C40"/>
  <c r="AJ40" s="1"/>
  <c r="AJ137" s="1"/>
  <c r="AG40"/>
  <c r="BN40" s="1"/>
  <c r="M40" i="17" s="1"/>
  <c r="AD40" i="9"/>
  <c r="BK40" s="1"/>
  <c r="BK137" s="1"/>
  <c r="AA40"/>
  <c r="BH40" s="1"/>
  <c r="K40" i="17" s="1"/>
  <c r="X40" i="9"/>
  <c r="BE40" s="1"/>
  <c r="U40"/>
  <c r="BB40" s="1"/>
  <c r="R40"/>
  <c r="AY40" s="1"/>
  <c r="AY137" s="1"/>
  <c r="O40"/>
  <c r="AV40" s="1"/>
  <c r="G40" i="17" s="1"/>
  <c r="L40" i="9"/>
  <c r="AS40" s="1"/>
  <c r="F40" i="17" s="1"/>
  <c r="I40" i="9"/>
  <c r="AP40" s="1"/>
  <c r="E40" i="17" s="1"/>
  <c r="F40" i="9"/>
  <c r="AM40" s="1"/>
  <c r="AM137" s="1"/>
  <c r="C38"/>
  <c r="AG38"/>
  <c r="BN38" s="1"/>
  <c r="BN135" s="1"/>
  <c r="AD38"/>
  <c r="BK38" s="1"/>
  <c r="AA38"/>
  <c r="BH38" s="1"/>
  <c r="X38"/>
  <c r="BE38" s="1"/>
  <c r="J38" i="17" s="1"/>
  <c r="U38" i="9"/>
  <c r="BB38" s="1"/>
  <c r="BB135" s="1"/>
  <c r="R38"/>
  <c r="AY38" s="1"/>
  <c r="H38" i="17" s="1"/>
  <c r="O38" i="9"/>
  <c r="AV38" s="1"/>
  <c r="L38"/>
  <c r="AS38" s="1"/>
  <c r="F38" i="17" s="1"/>
  <c r="I38" i="9"/>
  <c r="AP38" s="1"/>
  <c r="F38"/>
  <c r="AM38" s="1"/>
  <c r="D38" i="17" s="1"/>
  <c r="C36" i="9"/>
  <c r="AG36"/>
  <c r="BN36" s="1"/>
  <c r="M36" i="17" s="1"/>
  <c r="AD36" i="9"/>
  <c r="BK36" s="1"/>
  <c r="L36" i="17" s="1"/>
  <c r="AA36" i="9"/>
  <c r="BH36" s="1"/>
  <c r="K36" i="17" s="1"/>
  <c r="X36" i="9"/>
  <c r="BE36" s="1"/>
  <c r="J36" i="17" s="1"/>
  <c r="U36" i="9"/>
  <c r="BB36" s="1"/>
  <c r="I36" i="17" s="1"/>
  <c r="R36" i="9"/>
  <c r="AY36" s="1"/>
  <c r="H36" i="17" s="1"/>
  <c r="O36" i="9"/>
  <c r="AV36" s="1"/>
  <c r="G36" i="17" s="1"/>
  <c r="L36" i="9"/>
  <c r="AS36" s="1"/>
  <c r="I36"/>
  <c r="AP36" s="1"/>
  <c r="AP133" s="1"/>
  <c r="F36"/>
  <c r="AM36" s="1"/>
  <c r="AD34"/>
  <c r="BK34" s="1"/>
  <c r="L34" i="17" s="1"/>
  <c r="AA34" i="9"/>
  <c r="BH34" s="1"/>
  <c r="X34"/>
  <c r="BE34" s="1"/>
  <c r="J34" i="17" s="1"/>
  <c r="U34" i="9"/>
  <c r="BB34" s="1"/>
  <c r="R34"/>
  <c r="AY34" s="1"/>
  <c r="H34" i="17" s="1"/>
  <c r="O34" i="9"/>
  <c r="AV34" s="1"/>
  <c r="L34"/>
  <c r="AS34" s="1"/>
  <c r="F34" i="17" s="1"/>
  <c r="I34" i="9"/>
  <c r="AP34" s="1"/>
  <c r="E34" i="17" s="1"/>
  <c r="AG32" i="9"/>
  <c r="BN32" s="1"/>
  <c r="M32" i="17" s="1"/>
  <c r="AD32" i="9"/>
  <c r="BK32" s="1"/>
  <c r="L32" i="17" s="1"/>
  <c r="AA32" i="9"/>
  <c r="BH32" s="1"/>
  <c r="K32" i="17" s="1"/>
  <c r="X32" i="9"/>
  <c r="BE32" s="1"/>
  <c r="J32" i="17" s="1"/>
  <c r="U32" i="9"/>
  <c r="BB32" s="1"/>
  <c r="I32" i="17" s="1"/>
  <c r="R32" i="9"/>
  <c r="AY32" s="1"/>
  <c r="H32" i="17" s="1"/>
  <c r="O32" i="9"/>
  <c r="AV32" s="1"/>
  <c r="G32" i="17" s="1"/>
  <c r="L32" i="9"/>
  <c r="AS32" s="1"/>
  <c r="F32" i="17" s="1"/>
  <c r="I32" i="9"/>
  <c r="AP32" s="1"/>
  <c r="E32" i="17" s="1"/>
  <c r="C30" i="9"/>
  <c r="AG30"/>
  <c r="BN30" s="1"/>
  <c r="M30" i="17" s="1"/>
  <c r="AD30" i="9"/>
  <c r="BK30" s="1"/>
  <c r="L30" i="17" s="1"/>
  <c r="AA30" i="9"/>
  <c r="BH30" s="1"/>
  <c r="K30" i="17" s="1"/>
  <c r="X30" i="9"/>
  <c r="BE30" s="1"/>
  <c r="J30" i="17" s="1"/>
  <c r="U30" i="9"/>
  <c r="BB30" s="1"/>
  <c r="I30" i="17" s="1"/>
  <c r="R30" i="9"/>
  <c r="AY30" s="1"/>
  <c r="H30" i="17" s="1"/>
  <c r="O30" i="9"/>
  <c r="AV30" s="1"/>
  <c r="G30" i="17" s="1"/>
  <c r="L30" i="9"/>
  <c r="AS30" s="1"/>
  <c r="F30" i="17" s="1"/>
  <c r="I30" i="9"/>
  <c r="AP30" s="1"/>
  <c r="E30" i="17" s="1"/>
  <c r="F30" i="9"/>
  <c r="AM30" s="1"/>
  <c r="AD28"/>
  <c r="BK28" s="1"/>
  <c r="L28" i="17" s="1"/>
  <c r="AA28" i="9"/>
  <c r="BH28" s="1"/>
  <c r="X28"/>
  <c r="BE28" s="1"/>
  <c r="J28" i="17" s="1"/>
  <c r="U28" i="9"/>
  <c r="BB28" s="1"/>
  <c r="R28"/>
  <c r="AY28" s="1"/>
  <c r="AY125" s="1"/>
  <c r="O28"/>
  <c r="AV28" s="1"/>
  <c r="G28" i="17" s="1"/>
  <c r="L28" i="9"/>
  <c r="AS28" s="1"/>
  <c r="AS125" s="1"/>
  <c r="I28"/>
  <c r="AP28" s="1"/>
  <c r="E28" i="17" s="1"/>
  <c r="AG26" i="9"/>
  <c r="BN26" s="1"/>
  <c r="AG24"/>
  <c r="BN24" s="1"/>
  <c r="AD24"/>
  <c r="BK24" s="1"/>
  <c r="BK121" s="1"/>
  <c r="O24"/>
  <c r="AV24" s="1"/>
  <c r="L24"/>
  <c r="AS24" s="1"/>
  <c r="AS121" s="1"/>
  <c r="I24"/>
  <c r="AP24" s="1"/>
  <c r="E24" i="17" s="1"/>
  <c r="AG22" i="9"/>
  <c r="BN22" s="1"/>
  <c r="O20"/>
  <c r="AV20" s="1"/>
  <c r="G20" i="17" s="1"/>
  <c r="L20" i="9"/>
  <c r="AS20" s="1"/>
  <c r="I20"/>
  <c r="AP20" s="1"/>
  <c r="E20" i="17" s="1"/>
  <c r="AG18" i="9"/>
  <c r="BN18" s="1"/>
  <c r="BN115" s="1"/>
  <c r="AG16"/>
  <c r="BN16" s="1"/>
  <c r="M16" i="17" s="1"/>
  <c r="AD16" i="9"/>
  <c r="BK16" s="1"/>
  <c r="BK113" s="1"/>
  <c r="O14"/>
  <c r="AV14" s="1"/>
  <c r="G14" i="17" s="1"/>
  <c r="L14" i="9"/>
  <c r="AS14" s="1"/>
  <c r="F14" i="17" s="1"/>
  <c r="I14" i="9"/>
  <c r="AP14" s="1"/>
  <c r="E14" i="17" s="1"/>
  <c r="F14" i="9"/>
  <c r="AM14" s="1"/>
  <c r="D14" i="17" s="1"/>
  <c r="AA12" i="9"/>
  <c r="BH12" s="1"/>
  <c r="K12" i="17" s="1"/>
  <c r="CR10" i="9"/>
  <c r="DY10" s="1"/>
  <c r="AG13"/>
  <c r="BN13" s="1"/>
  <c r="M13" i="17" s="1"/>
  <c r="AG15" i="9"/>
  <c r="BN15" s="1"/>
  <c r="M15" i="17" s="1"/>
  <c r="I17" i="9"/>
  <c r="AP17" s="1"/>
  <c r="E17" i="17" s="1"/>
  <c r="L17" i="9"/>
  <c r="AS17" s="1"/>
  <c r="F17" i="17" s="1"/>
  <c r="O17" i="9"/>
  <c r="AV17" s="1"/>
  <c r="G17" i="17" s="1"/>
  <c r="AG19" i="9"/>
  <c r="BN19" s="1"/>
  <c r="I21"/>
  <c r="AP21" s="1"/>
  <c r="E21" i="17" s="1"/>
  <c r="L21" i="9"/>
  <c r="AS21" s="1"/>
  <c r="BZ21" s="1"/>
  <c r="O21"/>
  <c r="AV21" s="1"/>
  <c r="G21" i="17" s="1"/>
  <c r="AD21" i="9"/>
  <c r="BK21" s="1"/>
  <c r="L21" i="17" s="1"/>
  <c r="AG21" i="9"/>
  <c r="BN21" s="1"/>
  <c r="M21" i="17" s="1"/>
  <c r="AG23" i="9"/>
  <c r="BN23" s="1"/>
  <c r="BN120" s="1"/>
  <c r="AA25"/>
  <c r="BH25" s="1"/>
  <c r="K25" i="17" s="1"/>
  <c r="AD25" i="9"/>
  <c r="BK25" s="1"/>
  <c r="L25" i="17" s="1"/>
  <c r="AG25" i="9"/>
  <c r="BN25" s="1"/>
  <c r="M25" i="17" s="1"/>
  <c r="C85" i="9"/>
  <c r="AJ85" s="1"/>
  <c r="AJ182" s="1"/>
  <c r="AG85"/>
  <c r="BN85" s="1"/>
  <c r="BN182" s="1"/>
  <c r="AD85"/>
  <c r="BK85" s="1"/>
  <c r="AA85"/>
  <c r="BH85" s="1"/>
  <c r="X85"/>
  <c r="BE85" s="1"/>
  <c r="J85" i="17" s="1"/>
  <c r="U85" i="9"/>
  <c r="BB85" s="1"/>
  <c r="BB182" s="1"/>
  <c r="R85"/>
  <c r="AY85" s="1"/>
  <c r="O85"/>
  <c r="AV85" s="1"/>
  <c r="L85"/>
  <c r="AS85" s="1"/>
  <c r="F85" i="17" s="1"/>
  <c r="I85" i="9"/>
  <c r="AP85" s="1"/>
  <c r="F85"/>
  <c r="AM85" s="1"/>
  <c r="AM182" s="1"/>
  <c r="C83"/>
  <c r="AJ83" s="1"/>
  <c r="C83" i="17" s="1"/>
  <c r="AG83" i="9"/>
  <c r="BN83" s="1"/>
  <c r="M83" i="17" s="1"/>
  <c r="AD83" i="9"/>
  <c r="BK83" s="1"/>
  <c r="BK180" s="1"/>
  <c r="AA83"/>
  <c r="BH83" s="1"/>
  <c r="K83" i="17" s="1"/>
  <c r="X83" i="9"/>
  <c r="BE83" s="1"/>
  <c r="J83" i="17" s="1"/>
  <c r="U83" i="9"/>
  <c r="BB83" s="1"/>
  <c r="R83"/>
  <c r="AY83" s="1"/>
  <c r="H83" i="17" s="1"/>
  <c r="O83" i="9"/>
  <c r="AV83" s="1"/>
  <c r="G83" i="17" s="1"/>
  <c r="L83" i="9"/>
  <c r="AS83" s="1"/>
  <c r="I83"/>
  <c r="AP83" s="1"/>
  <c r="AP180" s="1"/>
  <c r="F83"/>
  <c r="AM83" s="1"/>
  <c r="C81"/>
  <c r="AJ81" s="1"/>
  <c r="C81" i="17" s="1"/>
  <c r="AG81" i="9"/>
  <c r="BN81" s="1"/>
  <c r="M81" i="17" s="1"/>
  <c r="AD81" i="9"/>
  <c r="BK81" s="1"/>
  <c r="L81" i="17" s="1"/>
  <c r="AA81" i="9"/>
  <c r="BH81" s="1"/>
  <c r="K81" i="17" s="1"/>
  <c r="X81" i="9"/>
  <c r="BE81" s="1"/>
  <c r="J81" i="17" s="1"/>
  <c r="U81" i="9"/>
  <c r="BB81" s="1"/>
  <c r="I81" i="17" s="1"/>
  <c r="R81" i="9"/>
  <c r="AY81" s="1"/>
  <c r="H81" i="17" s="1"/>
  <c r="O81" i="9"/>
  <c r="AV81" s="1"/>
  <c r="G81" i="17" s="1"/>
  <c r="L81" i="9"/>
  <c r="AS81" s="1"/>
  <c r="AS178" s="1"/>
  <c r="I81"/>
  <c r="AP81" s="1"/>
  <c r="F81"/>
  <c r="AM81" s="1"/>
  <c r="AM178" s="1"/>
  <c r="C79"/>
  <c r="AJ79" s="1"/>
  <c r="AG79"/>
  <c r="BN79" s="1"/>
  <c r="M79" i="17" s="1"/>
  <c r="AD79" i="9"/>
  <c r="BK79" s="1"/>
  <c r="L79" i="17" s="1"/>
  <c r="AA79" i="9"/>
  <c r="BH79" s="1"/>
  <c r="K79" i="17" s="1"/>
  <c r="X79" i="9"/>
  <c r="BE79" s="1"/>
  <c r="J79" i="17" s="1"/>
  <c r="U79" i="9"/>
  <c r="BB79" s="1"/>
  <c r="I79" i="17" s="1"/>
  <c r="R79" i="9"/>
  <c r="AY79" s="1"/>
  <c r="H79" i="17" s="1"/>
  <c r="O79" i="9"/>
  <c r="AV79" s="1"/>
  <c r="G79" i="17" s="1"/>
  <c r="L79" i="9"/>
  <c r="AS79" s="1"/>
  <c r="F79" i="17" s="1"/>
  <c r="I79" i="9"/>
  <c r="AP79" s="1"/>
  <c r="E79" i="17" s="1"/>
  <c r="F79" i="9"/>
  <c r="AM79" s="1"/>
  <c r="C77"/>
  <c r="AJ77" s="1"/>
  <c r="AJ174" s="1"/>
  <c r="AG77"/>
  <c r="BN77" s="1"/>
  <c r="M77" i="17" s="1"/>
  <c r="AD77" i="9"/>
  <c r="BK77" s="1"/>
  <c r="AA77"/>
  <c r="BH77" s="1"/>
  <c r="K77" i="17" s="1"/>
  <c r="X77" i="9"/>
  <c r="BE77" s="1"/>
  <c r="J77" i="17" s="1"/>
  <c r="U77" i="9"/>
  <c r="BB77" s="1"/>
  <c r="I77" i="17" s="1"/>
  <c r="R77" i="9"/>
  <c r="AY77" s="1"/>
  <c r="H77" i="17" s="1"/>
  <c r="O77" i="9"/>
  <c r="AV77" s="1"/>
  <c r="G77" i="17" s="1"/>
  <c r="L77" i="9"/>
  <c r="AS77" s="1"/>
  <c r="F77" i="17" s="1"/>
  <c r="I77" i="9"/>
  <c r="AP77" s="1"/>
  <c r="E77" i="17" s="1"/>
  <c r="F77" i="9"/>
  <c r="AM77" s="1"/>
  <c r="AM174" s="1"/>
  <c r="C75"/>
  <c r="AJ75" s="1"/>
  <c r="AG75"/>
  <c r="BN75" s="1"/>
  <c r="M75" i="17" s="1"/>
  <c r="AD75" i="9"/>
  <c r="BK75" s="1"/>
  <c r="L75" i="17" s="1"/>
  <c r="AA75" i="9"/>
  <c r="BH75" s="1"/>
  <c r="K75" i="17" s="1"/>
  <c r="X75" i="9"/>
  <c r="BE75" s="1"/>
  <c r="J75" i="17" s="1"/>
  <c r="U75" i="9"/>
  <c r="BB75" s="1"/>
  <c r="I75" i="17" s="1"/>
  <c r="R75" i="9"/>
  <c r="AY75" s="1"/>
  <c r="H75" i="17" s="1"/>
  <c r="O75" i="9"/>
  <c r="AV75" s="1"/>
  <c r="G75" i="17" s="1"/>
  <c r="L75" i="9"/>
  <c r="AS75" s="1"/>
  <c r="AS172" s="1"/>
  <c r="I75"/>
  <c r="AP75" s="1"/>
  <c r="E75" i="17" s="1"/>
  <c r="F75" i="9"/>
  <c r="AM75" s="1"/>
  <c r="C73"/>
  <c r="AJ73" s="1"/>
  <c r="AJ170" s="1"/>
  <c r="AG73"/>
  <c r="BN73" s="1"/>
  <c r="M73" i="17" s="1"/>
  <c r="AD73" i="9"/>
  <c r="BK73" s="1"/>
  <c r="L73" i="17" s="1"/>
  <c r="AA73" i="9"/>
  <c r="BH73" s="1"/>
  <c r="K73" i="17" s="1"/>
  <c r="X73" i="9"/>
  <c r="BE73" s="1"/>
  <c r="J73" i="17" s="1"/>
  <c r="U73" i="9"/>
  <c r="BB73" s="1"/>
  <c r="I73" i="17" s="1"/>
  <c r="R73" i="9"/>
  <c r="AY73" s="1"/>
  <c r="H73" i="17" s="1"/>
  <c r="O73" i="9"/>
  <c r="AV73" s="1"/>
  <c r="G73" i="17" s="1"/>
  <c r="L73" i="9"/>
  <c r="AS73" s="1"/>
  <c r="AS170" s="1"/>
  <c r="I73"/>
  <c r="AP73" s="1"/>
  <c r="E73" i="17" s="1"/>
  <c r="F73" i="9"/>
  <c r="AM73" s="1"/>
  <c r="AM170" s="1"/>
  <c r="C71"/>
  <c r="AJ71" s="1"/>
  <c r="C71" i="17" s="1"/>
  <c r="AG71" i="9"/>
  <c r="BN71" s="1"/>
  <c r="M71" i="17" s="1"/>
  <c r="AD71" i="9"/>
  <c r="BK71" s="1"/>
  <c r="AA71"/>
  <c r="BH71" s="1"/>
  <c r="K71" i="17" s="1"/>
  <c r="X71" i="9"/>
  <c r="BE71" s="1"/>
  <c r="J71" i="17" s="1"/>
  <c r="U71" i="9"/>
  <c r="BB71" s="1"/>
  <c r="I71" i="17" s="1"/>
  <c r="R71" i="9"/>
  <c r="AY71" s="1"/>
  <c r="H71" i="17" s="1"/>
  <c r="O71" i="9"/>
  <c r="AV71" s="1"/>
  <c r="G71" i="17" s="1"/>
  <c r="L71" i="9"/>
  <c r="AS71" s="1"/>
  <c r="AS168" s="1"/>
  <c r="I71"/>
  <c r="AP71" s="1"/>
  <c r="AP168" s="1"/>
  <c r="F71"/>
  <c r="AM71" s="1"/>
  <c r="C69"/>
  <c r="AJ69" s="1"/>
  <c r="AJ166" s="1"/>
  <c r="AG69"/>
  <c r="BN69" s="1"/>
  <c r="M69" i="17" s="1"/>
  <c r="AD69" i="9"/>
  <c r="BK69" s="1"/>
  <c r="L69" i="17" s="1"/>
  <c r="AA69" i="9"/>
  <c r="BH69" s="1"/>
  <c r="K69" i="17" s="1"/>
  <c r="X69" i="9"/>
  <c r="BE69" s="1"/>
  <c r="J69" i="17" s="1"/>
  <c r="U69" i="9"/>
  <c r="BB69" s="1"/>
  <c r="I69" i="17" s="1"/>
  <c r="R69" i="9"/>
  <c r="AY69" s="1"/>
  <c r="O69"/>
  <c r="AV69" s="1"/>
  <c r="G69" i="17" s="1"/>
  <c r="L69" i="9"/>
  <c r="AS69" s="1"/>
  <c r="AS166" s="1"/>
  <c r="I69"/>
  <c r="AP69" s="1"/>
  <c r="E69" i="17" s="1"/>
  <c r="F69" i="9"/>
  <c r="AM69" s="1"/>
  <c r="AM166" s="1"/>
  <c r="C67"/>
  <c r="AJ67" s="1"/>
  <c r="AJ164" s="1"/>
  <c r="AG67"/>
  <c r="BN67" s="1"/>
  <c r="M67" i="17" s="1"/>
  <c r="AD67" i="9"/>
  <c r="BK67" s="1"/>
  <c r="L67" i="17" s="1"/>
  <c r="AA67" i="9"/>
  <c r="BH67" s="1"/>
  <c r="X67"/>
  <c r="BE67" s="1"/>
  <c r="J67" i="17" s="1"/>
  <c r="U67" i="9"/>
  <c r="BB67" s="1"/>
  <c r="R67"/>
  <c r="AY67" s="1"/>
  <c r="H67" i="17" s="1"/>
  <c r="O67" i="9"/>
  <c r="AV67" s="1"/>
  <c r="G67" i="17" s="1"/>
  <c r="L67" i="9"/>
  <c r="AS67" s="1"/>
  <c r="F67" i="17" s="1"/>
  <c r="I67" i="9"/>
  <c r="AP67" s="1"/>
  <c r="E67" i="17" s="1"/>
  <c r="F67" i="9"/>
  <c r="AM67" s="1"/>
  <c r="D67" i="17" s="1"/>
  <c r="C65" i="9"/>
  <c r="AG65"/>
  <c r="BN65" s="1"/>
  <c r="BN162" s="1"/>
  <c r="AD65"/>
  <c r="BK65" s="1"/>
  <c r="AA65"/>
  <c r="BH65" s="1"/>
  <c r="BH162" s="1"/>
  <c r="X65"/>
  <c r="BE65" s="1"/>
  <c r="U65"/>
  <c r="BB65" s="1"/>
  <c r="BB162" s="1"/>
  <c r="R65"/>
  <c r="AY65" s="1"/>
  <c r="O65"/>
  <c r="AV65" s="1"/>
  <c r="AV162" s="1"/>
  <c r="L65"/>
  <c r="AS65" s="1"/>
  <c r="F65" i="17" s="1"/>
  <c r="I65" i="9"/>
  <c r="AP65" s="1"/>
  <c r="AP162" s="1"/>
  <c r="F65"/>
  <c r="AM65" s="1"/>
  <c r="D65" i="17" s="1"/>
  <c r="C63" i="9"/>
  <c r="AG63"/>
  <c r="BN63" s="1"/>
  <c r="BN160" s="1"/>
  <c r="AD63"/>
  <c r="BK63" s="1"/>
  <c r="AA63"/>
  <c r="BH63" s="1"/>
  <c r="BH160" s="1"/>
  <c r="X63"/>
  <c r="BE63" s="1"/>
  <c r="U63"/>
  <c r="BB63" s="1"/>
  <c r="I63" i="17" s="1"/>
  <c r="R63" i="9"/>
  <c r="AY63" s="1"/>
  <c r="O63"/>
  <c r="AV63" s="1"/>
  <c r="AV160" s="1"/>
  <c r="L63"/>
  <c r="AS63" s="1"/>
  <c r="I63"/>
  <c r="AP63" s="1"/>
  <c r="E63" i="17" s="1"/>
  <c r="F63" i="9"/>
  <c r="AM63" s="1"/>
  <c r="D63" i="17" s="1"/>
  <c r="C61" i="9"/>
  <c r="AG61"/>
  <c r="BN61" s="1"/>
  <c r="AD61"/>
  <c r="BK61" s="1"/>
  <c r="L61" i="17" s="1"/>
  <c r="AA61" i="9"/>
  <c r="BH61" s="1"/>
  <c r="K61" i="17" s="1"/>
  <c r="X61" i="9"/>
  <c r="BE61" s="1"/>
  <c r="J61" i="17" s="1"/>
  <c r="U61" i="9"/>
  <c r="BB61" s="1"/>
  <c r="I61" i="17" s="1"/>
  <c r="R61" i="9"/>
  <c r="AY61" s="1"/>
  <c r="H61" i="17" s="1"/>
  <c r="O61" i="9"/>
  <c r="AV61" s="1"/>
  <c r="G61" i="17" s="1"/>
  <c r="L61" i="9"/>
  <c r="AS61" s="1"/>
  <c r="I61"/>
  <c r="AP61" s="1"/>
  <c r="F61"/>
  <c r="AM61" s="1"/>
  <c r="C59"/>
  <c r="AG59"/>
  <c r="BN59" s="1"/>
  <c r="M59" i="17" s="1"/>
  <c r="AD59" i="9"/>
  <c r="BK59" s="1"/>
  <c r="L59" i="17" s="1"/>
  <c r="AA59" i="9"/>
  <c r="BH59" s="1"/>
  <c r="K59" i="17" s="1"/>
  <c r="X59" i="9"/>
  <c r="BE59" s="1"/>
  <c r="J59" i="17" s="1"/>
  <c r="U59" i="9"/>
  <c r="BB59" s="1"/>
  <c r="I59" i="17" s="1"/>
  <c r="R59" i="9"/>
  <c r="AY59" s="1"/>
  <c r="H59" i="17" s="1"/>
  <c r="O59" i="9"/>
  <c r="AV59" s="1"/>
  <c r="G59" i="17" s="1"/>
  <c r="L59" i="9"/>
  <c r="AS59" s="1"/>
  <c r="F59" i="17" s="1"/>
  <c r="I59" i="9"/>
  <c r="AP59" s="1"/>
  <c r="E59" i="17" s="1"/>
  <c r="F59" i="9"/>
  <c r="AM59" s="1"/>
  <c r="D59" i="17" s="1"/>
  <c r="C57" i="9"/>
  <c r="AJ57" s="1"/>
  <c r="C57" i="17" s="1"/>
  <c r="AG57" i="9"/>
  <c r="BN57" s="1"/>
  <c r="M57" i="17" s="1"/>
  <c r="AD57" i="9"/>
  <c r="BK57" s="1"/>
  <c r="AA57"/>
  <c r="BH57" s="1"/>
  <c r="K57" i="17" s="1"/>
  <c r="X57" i="9"/>
  <c r="BE57" s="1"/>
  <c r="J57" i="17" s="1"/>
  <c r="U57" i="9"/>
  <c r="BB57" s="1"/>
  <c r="I57" i="17" s="1"/>
  <c r="R57" i="9"/>
  <c r="AY57" s="1"/>
  <c r="H57" i="17" s="1"/>
  <c r="O57" i="9"/>
  <c r="AV57" s="1"/>
  <c r="G57" i="17" s="1"/>
  <c r="L57" i="9"/>
  <c r="AS57" s="1"/>
  <c r="F57" i="17" s="1"/>
  <c r="I57" i="9"/>
  <c r="AP57" s="1"/>
  <c r="AP154" s="1"/>
  <c r="F57"/>
  <c r="AM57" s="1"/>
  <c r="D57" i="17" s="1"/>
  <c r="C55" i="9"/>
  <c r="AJ55" s="1"/>
  <c r="C55" i="17" s="1"/>
  <c r="AG55" i="9"/>
  <c r="BN55" s="1"/>
  <c r="BN152" s="1"/>
  <c r="AD55"/>
  <c r="BK55" s="1"/>
  <c r="L55" i="17" s="1"/>
  <c r="AA55" i="9"/>
  <c r="BH55" s="1"/>
  <c r="K55" i="17" s="1"/>
  <c r="X55" i="9"/>
  <c r="BE55" s="1"/>
  <c r="J55" i="17" s="1"/>
  <c r="U55" i="9"/>
  <c r="BB55" s="1"/>
  <c r="I55" i="17" s="1"/>
  <c r="R55" i="9"/>
  <c r="AY55" s="1"/>
  <c r="H55" i="17" s="1"/>
  <c r="O55" i="9"/>
  <c r="AV55" s="1"/>
  <c r="G55" i="17" s="1"/>
  <c r="L55" i="9"/>
  <c r="AS55" s="1"/>
  <c r="I55"/>
  <c r="AP55" s="1"/>
  <c r="E55" i="17" s="1"/>
  <c r="F55" i="9"/>
  <c r="AM55" s="1"/>
  <c r="C53"/>
  <c r="AJ53" s="1"/>
  <c r="C53" i="17" s="1"/>
  <c r="AG53" i="9"/>
  <c r="BN53" s="1"/>
  <c r="BN150" s="1"/>
  <c r="AD53"/>
  <c r="BK53" s="1"/>
  <c r="AA53"/>
  <c r="BH53" s="1"/>
  <c r="K53" i="17" s="1"/>
  <c r="X53" i="9"/>
  <c r="BE53" s="1"/>
  <c r="J53" i="17" s="1"/>
  <c r="U53" i="9"/>
  <c r="BB53" s="1"/>
  <c r="I53" i="17" s="1"/>
  <c r="R53" i="9"/>
  <c r="AY53" s="1"/>
  <c r="H53" i="17" s="1"/>
  <c r="O53" i="9"/>
  <c r="AV53" s="1"/>
  <c r="G53" i="17" s="1"/>
  <c r="L53" i="9"/>
  <c r="AS53" s="1"/>
  <c r="F53" i="17" s="1"/>
  <c r="I53" i="9"/>
  <c r="AP53" s="1"/>
  <c r="E53" i="17" s="1"/>
  <c r="F53" i="9"/>
  <c r="AM53" s="1"/>
  <c r="D53" i="17" s="1"/>
  <c r="C51" i="9"/>
  <c r="AG51"/>
  <c r="BN51" s="1"/>
  <c r="M51" i="17" s="1"/>
  <c r="AJ51" i="9"/>
  <c r="AJ148" s="1"/>
  <c r="AD51"/>
  <c r="BK51" s="1"/>
  <c r="L51" i="17" s="1"/>
  <c r="AA51" i="9"/>
  <c r="BH51" s="1"/>
  <c r="X51"/>
  <c r="BE51" s="1"/>
  <c r="BE148" s="1"/>
  <c r="U51"/>
  <c r="BB51" s="1"/>
  <c r="R51"/>
  <c r="AY51" s="1"/>
  <c r="AY148" s="1"/>
  <c r="O51"/>
  <c r="AV51" s="1"/>
  <c r="L51"/>
  <c r="AS51" s="1"/>
  <c r="F51" i="17" s="1"/>
  <c r="I51" i="9"/>
  <c r="AP51" s="1"/>
  <c r="E51" i="17" s="1"/>
  <c r="F51" i="9"/>
  <c r="AM51" s="1"/>
  <c r="D51" i="17" s="1"/>
  <c r="C49" i="9"/>
  <c r="AJ49" s="1"/>
  <c r="C49" i="17" s="1"/>
  <c r="AG49" i="9"/>
  <c r="BN49" s="1"/>
  <c r="BN146" s="1"/>
  <c r="AD49"/>
  <c r="BK49" s="1"/>
  <c r="AA49"/>
  <c r="BH49" s="1"/>
  <c r="X49"/>
  <c r="BE49" s="1"/>
  <c r="U49"/>
  <c r="BB49" s="1"/>
  <c r="I49" i="17" s="1"/>
  <c r="R49" i="9"/>
  <c r="AY49" s="1"/>
  <c r="H49" i="17" s="1"/>
  <c r="O49" i="9"/>
  <c r="AV49" s="1"/>
  <c r="G49" i="17" s="1"/>
  <c r="L49" i="9"/>
  <c r="AS49" s="1"/>
  <c r="F49" i="17" s="1"/>
  <c r="I49" i="9"/>
  <c r="AP49" s="1"/>
  <c r="E49" i="17" s="1"/>
  <c r="F49" i="9"/>
  <c r="AM49" s="1"/>
  <c r="D49" i="17" s="1"/>
  <c r="C47" i="9"/>
  <c r="AG47"/>
  <c r="BN47" s="1"/>
  <c r="M47" i="17" s="1"/>
  <c r="AJ47" i="9"/>
  <c r="AJ144" s="1"/>
  <c r="AD47"/>
  <c r="BK47" s="1"/>
  <c r="AA47"/>
  <c r="BH47" s="1"/>
  <c r="K47" i="17" s="1"/>
  <c r="X47" i="9"/>
  <c r="BE47" s="1"/>
  <c r="U47"/>
  <c r="BB47" s="1"/>
  <c r="BB144" s="1"/>
  <c r="R47"/>
  <c r="AY47" s="1"/>
  <c r="O47"/>
  <c r="AV47" s="1"/>
  <c r="AV144" s="1"/>
  <c r="L47"/>
  <c r="AS47" s="1"/>
  <c r="F47" i="17" s="1"/>
  <c r="I47" i="9"/>
  <c r="AP47" s="1"/>
  <c r="E47" i="17" s="1"/>
  <c r="F47" i="9"/>
  <c r="AM47" s="1"/>
  <c r="D47" i="17" s="1"/>
  <c r="C45" i="9"/>
  <c r="AG45"/>
  <c r="BN45" s="1"/>
  <c r="M45" i="17" s="1"/>
  <c r="AJ45" i="9"/>
  <c r="AJ142" s="1"/>
  <c r="AD45"/>
  <c r="BK45" s="1"/>
  <c r="L45" i="17" s="1"/>
  <c r="AA45" i="9"/>
  <c r="BH45" s="1"/>
  <c r="X45"/>
  <c r="BE45" s="1"/>
  <c r="BE142" s="1"/>
  <c r="U45"/>
  <c r="BB45" s="1"/>
  <c r="R45"/>
  <c r="AY45" s="1"/>
  <c r="AY142" s="1"/>
  <c r="O45"/>
  <c r="AV45" s="1"/>
  <c r="L45"/>
  <c r="AS45" s="1"/>
  <c r="I45"/>
  <c r="AP45" s="1"/>
  <c r="F45"/>
  <c r="AM45" s="1"/>
  <c r="D45" i="17" s="1"/>
  <c r="C43" i="9"/>
  <c r="AG43"/>
  <c r="BN43" s="1"/>
  <c r="M43" i="17" s="1"/>
  <c r="AJ43" i="9"/>
  <c r="AD43"/>
  <c r="BK43" s="1"/>
  <c r="L43" i="17" s="1"/>
  <c r="AA43" i="9"/>
  <c r="BH43" s="1"/>
  <c r="K43" i="17" s="1"/>
  <c r="X43" i="9"/>
  <c r="BE43" s="1"/>
  <c r="J43" i="17" s="1"/>
  <c r="U43" i="9"/>
  <c r="BB43" s="1"/>
  <c r="I43" i="17" s="1"/>
  <c r="R43" i="9"/>
  <c r="AY43" s="1"/>
  <c r="O43"/>
  <c r="AV43" s="1"/>
  <c r="G43" i="17" s="1"/>
  <c r="L43" i="9"/>
  <c r="AS43" s="1"/>
  <c r="F43" i="17" s="1"/>
  <c r="I43" i="9"/>
  <c r="AP43" s="1"/>
  <c r="E43" i="17" s="1"/>
  <c r="F43" i="9"/>
  <c r="AM43" s="1"/>
  <c r="D43" i="17" s="1"/>
  <c r="C41" i="9"/>
  <c r="AJ41" s="1"/>
  <c r="C41" i="17" s="1"/>
  <c r="AG41" i="9"/>
  <c r="BN41" s="1"/>
  <c r="M41" i="17" s="1"/>
  <c r="AD41" i="9"/>
  <c r="BK41" s="1"/>
  <c r="L41" i="17" s="1"/>
  <c r="AA41" i="9"/>
  <c r="BH41" s="1"/>
  <c r="K41" i="17" s="1"/>
  <c r="X41" i="9"/>
  <c r="BE41" s="1"/>
  <c r="J41" i="17" s="1"/>
  <c r="U41" i="9"/>
  <c r="BB41" s="1"/>
  <c r="R41"/>
  <c r="AY41" s="1"/>
  <c r="O41"/>
  <c r="AV41" s="1"/>
  <c r="G41" i="17" s="1"/>
  <c r="L41" i="9"/>
  <c r="AS41" s="1"/>
  <c r="F41" i="17" s="1"/>
  <c r="I41" i="9"/>
  <c r="AP41" s="1"/>
  <c r="F41"/>
  <c r="AM41" s="1"/>
  <c r="C39"/>
  <c r="AJ39" s="1"/>
  <c r="C39" i="17" s="1"/>
  <c r="AG39" i="9"/>
  <c r="BN39" s="1"/>
  <c r="AD39"/>
  <c r="BK39" s="1"/>
  <c r="L39" i="17" s="1"/>
  <c r="AA39" i="9"/>
  <c r="BH39" s="1"/>
  <c r="X39"/>
  <c r="BE39" s="1"/>
  <c r="J39" i="17" s="1"/>
  <c r="U39" i="9"/>
  <c r="BB39" s="1"/>
  <c r="R39"/>
  <c r="AY39" s="1"/>
  <c r="H39" i="17" s="1"/>
  <c r="O39" i="9"/>
  <c r="AV39" s="1"/>
  <c r="L39"/>
  <c r="AS39" s="1"/>
  <c r="F39" i="17" s="1"/>
  <c r="I39" i="9"/>
  <c r="AP39" s="1"/>
  <c r="E39" i="17" s="1"/>
  <c r="F39" i="9"/>
  <c r="AM39" s="1"/>
  <c r="D39" i="17" s="1"/>
  <c r="C37" i="9"/>
  <c r="AJ37" s="1"/>
  <c r="C37" i="17" s="1"/>
  <c r="AG37" i="9"/>
  <c r="BN37" s="1"/>
  <c r="M37" i="17" s="1"/>
  <c r="AD37" i="9"/>
  <c r="BK37" s="1"/>
  <c r="L37" i="17" s="1"/>
  <c r="AA37" i="9"/>
  <c r="BH37" s="1"/>
  <c r="K37" i="17" s="1"/>
  <c r="X37" i="9"/>
  <c r="BE37" s="1"/>
  <c r="J37" i="17" s="1"/>
  <c r="U37" i="9"/>
  <c r="BB37" s="1"/>
  <c r="I37" i="17" s="1"/>
  <c r="R37" i="9"/>
  <c r="AY37" s="1"/>
  <c r="H37" i="17" s="1"/>
  <c r="O37" i="9"/>
  <c r="AV37" s="1"/>
  <c r="G37" i="17" s="1"/>
  <c r="L37" i="9"/>
  <c r="AS37" s="1"/>
  <c r="F37" i="17" s="1"/>
  <c r="I37" i="9"/>
  <c r="AP37" s="1"/>
  <c r="F37"/>
  <c r="AM37" s="1"/>
  <c r="D37" i="17" s="1"/>
  <c r="C35" i="9"/>
  <c r="AJ35" s="1"/>
  <c r="C35" i="17" s="1"/>
  <c r="AG35" i="9"/>
  <c r="BN35" s="1"/>
  <c r="M35" i="17" s="1"/>
  <c r="AD35" i="9"/>
  <c r="BK35" s="1"/>
  <c r="AA35"/>
  <c r="BH35" s="1"/>
  <c r="K35" i="17" s="1"/>
  <c r="X35" i="9"/>
  <c r="BE35" s="1"/>
  <c r="U35"/>
  <c r="BB35" s="1"/>
  <c r="I35" i="17" s="1"/>
  <c r="R35" i="9"/>
  <c r="AY35" s="1"/>
  <c r="O35"/>
  <c r="AV35" s="1"/>
  <c r="G35" i="17" s="1"/>
  <c r="L35" i="9"/>
  <c r="AS35" s="1"/>
  <c r="I35"/>
  <c r="AP35" s="1"/>
  <c r="E35" i="17" s="1"/>
  <c r="F35" i="9"/>
  <c r="AM35" s="1"/>
  <c r="AM132" s="1"/>
  <c r="AD33"/>
  <c r="BK33" s="1"/>
  <c r="L33" i="17" s="1"/>
  <c r="AA33" i="9"/>
  <c r="BH33" s="1"/>
  <c r="K33" i="17" s="1"/>
  <c r="X33" i="9"/>
  <c r="BE33" s="1"/>
  <c r="J33" i="17" s="1"/>
  <c r="U33" i="9"/>
  <c r="BB33" s="1"/>
  <c r="I33" i="17" s="1"/>
  <c r="R33" i="9"/>
  <c r="AY33" s="1"/>
  <c r="H33" i="17" s="1"/>
  <c r="O33" i="9"/>
  <c r="AV33" s="1"/>
  <c r="G33" i="17" s="1"/>
  <c r="L33" i="9"/>
  <c r="AS33" s="1"/>
  <c r="F33" i="17" s="1"/>
  <c r="I33" i="9"/>
  <c r="AP33" s="1"/>
  <c r="E33" i="17" s="1"/>
  <c r="C31" i="9"/>
  <c r="AJ31" s="1"/>
  <c r="C31" i="17" s="1"/>
  <c r="AG31" i="9"/>
  <c r="BN31" s="1"/>
  <c r="M31" i="17" s="1"/>
  <c r="AD31" i="9"/>
  <c r="BK31" s="1"/>
  <c r="L31" i="17" s="1"/>
  <c r="AA31" i="9"/>
  <c r="BH31" s="1"/>
  <c r="K31" i="17" s="1"/>
  <c r="X31" i="9"/>
  <c r="BE31" s="1"/>
  <c r="J31" i="17" s="1"/>
  <c r="U31" i="9"/>
  <c r="BB31" s="1"/>
  <c r="I31" i="17" s="1"/>
  <c r="R31" i="9"/>
  <c r="AY31" s="1"/>
  <c r="H31" i="17" s="1"/>
  <c r="O31" i="9"/>
  <c r="AV31" s="1"/>
  <c r="G31" i="17" s="1"/>
  <c r="L31" i="9"/>
  <c r="AS31" s="1"/>
  <c r="I31"/>
  <c r="AP31" s="1"/>
  <c r="AP128" s="1"/>
  <c r="F31"/>
  <c r="AM31" s="1"/>
  <c r="D31" i="17" s="1"/>
  <c r="C29" i="9"/>
  <c r="AJ29" s="1"/>
  <c r="C29" i="17" s="1"/>
  <c r="AG29" i="9"/>
  <c r="BN29" s="1"/>
  <c r="M29" i="17" s="1"/>
  <c r="AD29" i="9"/>
  <c r="BK29" s="1"/>
  <c r="L29" i="17" s="1"/>
  <c r="AA29" i="9"/>
  <c r="BH29" s="1"/>
  <c r="K29" i="17" s="1"/>
  <c r="X29" i="9"/>
  <c r="BE29" s="1"/>
  <c r="J29" i="17" s="1"/>
  <c r="U29" i="9"/>
  <c r="BB29" s="1"/>
  <c r="I29" i="17" s="1"/>
  <c r="R29" i="9"/>
  <c r="AY29" s="1"/>
  <c r="H29" i="17" s="1"/>
  <c r="O29" i="9"/>
  <c r="AV29" s="1"/>
  <c r="G29" i="17" s="1"/>
  <c r="L29" i="9"/>
  <c r="AS29" s="1"/>
  <c r="F29" i="17" s="1"/>
  <c r="I29" i="9"/>
  <c r="AP29" s="1"/>
  <c r="AP126" s="1"/>
  <c r="F29"/>
  <c r="AM29" s="1"/>
  <c r="AM126" s="1"/>
  <c r="BZ25"/>
  <c r="CL21"/>
  <c r="DS21" s="1"/>
  <c r="EZ21" s="1"/>
  <c r="CL19"/>
  <c r="CI15"/>
  <c r="CI9"/>
  <c r="DP9" s="1"/>
  <c r="EW9" s="1"/>
  <c r="HE9" s="1"/>
  <c r="AY9" i="39" s="1"/>
  <c r="U36" i="17"/>
  <c r="S42"/>
  <c r="U42"/>
  <c r="W42"/>
  <c r="X46"/>
  <c r="U50"/>
  <c r="W50"/>
  <c r="S52"/>
  <c r="U52"/>
  <c r="X54"/>
  <c r="U56"/>
  <c r="S60"/>
  <c r="U64"/>
  <c r="W64"/>
  <c r="X66"/>
  <c r="S72"/>
  <c r="U72"/>
  <c r="X78"/>
  <c r="U80"/>
  <c r="W80"/>
  <c r="S84"/>
  <c r="U84"/>
  <c r="X48"/>
  <c r="W56"/>
  <c r="X70"/>
  <c r="X74"/>
  <c r="BD12"/>
  <c r="CJ109" i="9" s="1"/>
  <c r="AA24" i="40"/>
  <c r="BD25" i="17"/>
  <c r="CJ122" i="9" s="1"/>
  <c r="BD44" i="17"/>
  <c r="CJ141" i="9" s="1"/>
  <c r="AA78" i="40"/>
  <c r="AG3" i="35"/>
  <c r="M3" i="42" s="1"/>
  <c r="AD3" i="35"/>
  <c r="L3" i="42" s="1"/>
  <c r="AA3" i="35"/>
  <c r="K3" i="42" s="1"/>
  <c r="X3" i="35"/>
  <c r="J3" i="42" s="1"/>
  <c r="U3" i="35"/>
  <c r="I3" i="42" s="1"/>
  <c r="R3" i="35"/>
  <c r="H3" i="42" s="1"/>
  <c r="O3" i="35"/>
  <c r="G3" i="42" s="1"/>
  <c r="L3" i="35"/>
  <c r="F3" i="42" s="1"/>
  <c r="I3" i="35"/>
  <c r="E3" i="42" s="1"/>
  <c r="F3" i="35"/>
  <c r="D3" i="42" s="1"/>
  <c r="C3" i="35"/>
  <c r="C3" i="42" s="1"/>
  <c r="AG4" i="35"/>
  <c r="M4" i="42" s="1"/>
  <c r="AD4" i="35"/>
  <c r="L4" i="42" s="1"/>
  <c r="AA4" i="35"/>
  <c r="K4" i="42" s="1"/>
  <c r="X4" i="35"/>
  <c r="J4" i="42" s="1"/>
  <c r="U4" i="35"/>
  <c r="I4" i="42" s="1"/>
  <c r="R4" i="35"/>
  <c r="H4" i="42" s="1"/>
  <c r="O4" i="35"/>
  <c r="G4" i="42" s="1"/>
  <c r="L4" i="35"/>
  <c r="F4" i="42" s="1"/>
  <c r="I4" i="35"/>
  <c r="E4" i="42" s="1"/>
  <c r="F4" i="35"/>
  <c r="D4" i="42" s="1"/>
  <c r="C4" i="35"/>
  <c r="C4" i="42" s="1"/>
  <c r="AG5" i="35"/>
  <c r="M5" i="42" s="1"/>
  <c r="AD5" i="35"/>
  <c r="L5" i="42" s="1"/>
  <c r="AA5" i="35"/>
  <c r="K5" i="42" s="1"/>
  <c r="X5" i="35"/>
  <c r="J5" i="42" s="1"/>
  <c r="U5" i="35"/>
  <c r="I5" i="42" s="1"/>
  <c r="R5" i="35"/>
  <c r="H5" i="42" s="1"/>
  <c r="O5" i="35"/>
  <c r="G5" i="42" s="1"/>
  <c r="L5" i="35"/>
  <c r="F5" i="42" s="1"/>
  <c r="I5" i="35"/>
  <c r="E5" i="42" s="1"/>
  <c r="F5" i="35"/>
  <c r="D5" i="42" s="1"/>
  <c r="C5" i="35"/>
  <c r="C5" i="42" s="1"/>
  <c r="AG6" i="35"/>
  <c r="M6" i="42" s="1"/>
  <c r="AD6" i="35"/>
  <c r="L6" i="42" s="1"/>
  <c r="AA6" i="35"/>
  <c r="K6" i="42" s="1"/>
  <c r="X6" i="35"/>
  <c r="J6" i="42" s="1"/>
  <c r="U6" i="35"/>
  <c r="I6" i="42" s="1"/>
  <c r="R6" i="35"/>
  <c r="H6" i="42" s="1"/>
  <c r="O6" i="35"/>
  <c r="G6" i="42" s="1"/>
  <c r="L6" i="35"/>
  <c r="F6" i="42" s="1"/>
  <c r="I6" i="35"/>
  <c r="E6" i="42" s="1"/>
  <c r="F6" i="35"/>
  <c r="D6" i="42" s="1"/>
  <c r="C6" i="35"/>
  <c r="C6" i="42" s="1"/>
  <c r="AG7" i="35"/>
  <c r="M7" i="42" s="1"/>
  <c r="AD7" i="35"/>
  <c r="L7" i="42" s="1"/>
  <c r="AA7" i="35"/>
  <c r="K7" i="42" s="1"/>
  <c r="X7" i="35"/>
  <c r="J7" i="42" s="1"/>
  <c r="U7" i="35"/>
  <c r="I7" i="42" s="1"/>
  <c r="R7" i="35"/>
  <c r="H7" i="42" s="1"/>
  <c r="O7" i="35"/>
  <c r="G7" i="42" s="1"/>
  <c r="L7" i="35"/>
  <c r="F7" i="42" s="1"/>
  <c r="I7" i="35"/>
  <c r="E7" i="42" s="1"/>
  <c r="F7" i="35"/>
  <c r="D7" i="42" s="1"/>
  <c r="C7" i="35"/>
  <c r="C7" i="42" s="1"/>
  <c r="AG10" i="35"/>
  <c r="M10" i="42" s="1"/>
  <c r="AD10" i="35"/>
  <c r="L10" i="42" s="1"/>
  <c r="AA10" i="35"/>
  <c r="K10" i="42" s="1"/>
  <c r="X10" i="35"/>
  <c r="J10" i="42" s="1"/>
  <c r="U10" i="35"/>
  <c r="I10" i="42" s="1"/>
  <c r="R10" i="35"/>
  <c r="H10" i="42" s="1"/>
  <c r="O10" i="35"/>
  <c r="G10" i="42" s="1"/>
  <c r="L10" i="35"/>
  <c r="F10" i="42" s="1"/>
  <c r="I10" i="35"/>
  <c r="E10" i="42" s="1"/>
  <c r="F10" i="35"/>
  <c r="D10" i="42" s="1"/>
  <c r="C10" i="35"/>
  <c r="C10" i="42" s="1"/>
  <c r="AG11" i="35"/>
  <c r="M11" i="42" s="1"/>
  <c r="AD11" i="35"/>
  <c r="L11" i="42" s="1"/>
  <c r="AA11" i="35"/>
  <c r="K11" i="42" s="1"/>
  <c r="X11" i="35"/>
  <c r="J11" i="42" s="1"/>
  <c r="U11" i="35"/>
  <c r="I11" i="42" s="1"/>
  <c r="R11" i="35"/>
  <c r="H11" i="42" s="1"/>
  <c r="O11" i="35"/>
  <c r="G11" i="42" s="1"/>
  <c r="L11" i="35"/>
  <c r="F11" i="42" s="1"/>
  <c r="I11" i="35"/>
  <c r="E11" i="42" s="1"/>
  <c r="F11" i="35"/>
  <c r="D11" i="42" s="1"/>
  <c r="C11" i="35"/>
  <c r="C11" i="42" s="1"/>
  <c r="AG12" i="35"/>
  <c r="M12" i="42" s="1"/>
  <c r="AD12" i="35"/>
  <c r="L12" i="42" s="1"/>
  <c r="AA12" i="35"/>
  <c r="K12" i="42" s="1"/>
  <c r="X12" i="35"/>
  <c r="J12" i="42" s="1"/>
  <c r="U12" i="35"/>
  <c r="I12" i="42" s="1"/>
  <c r="R12" i="35"/>
  <c r="H12" i="42" s="1"/>
  <c r="O12" i="35"/>
  <c r="G12" i="42" s="1"/>
  <c r="L12" i="35"/>
  <c r="F12" i="42" s="1"/>
  <c r="I12" i="35"/>
  <c r="E12" i="42" s="1"/>
  <c r="F12" i="35"/>
  <c r="D12" i="42" s="1"/>
  <c r="C12" i="35"/>
  <c r="C12" i="42" s="1"/>
  <c r="AG13" i="35"/>
  <c r="M13" i="42" s="1"/>
  <c r="AD13" i="35"/>
  <c r="L13" i="42" s="1"/>
  <c r="AA13" i="35"/>
  <c r="K13" i="42" s="1"/>
  <c r="X13" i="35"/>
  <c r="J13" i="42" s="1"/>
  <c r="U13" i="35"/>
  <c r="I13" i="42" s="1"/>
  <c r="R13" i="35"/>
  <c r="H13" i="42" s="1"/>
  <c r="O13" i="35"/>
  <c r="G13" i="42" s="1"/>
  <c r="L13" i="35"/>
  <c r="F13" i="42" s="1"/>
  <c r="I13" i="35"/>
  <c r="E13" i="42" s="1"/>
  <c r="F13" i="35"/>
  <c r="D13" i="42" s="1"/>
  <c r="C13" i="35"/>
  <c r="C13" i="42" s="1"/>
  <c r="AG14" i="35"/>
  <c r="M14" i="42" s="1"/>
  <c r="AD14" i="35"/>
  <c r="L14" i="42" s="1"/>
  <c r="AA14" i="35"/>
  <c r="K14" i="42" s="1"/>
  <c r="X14" i="35"/>
  <c r="J14" i="42" s="1"/>
  <c r="U14" i="35"/>
  <c r="I14" i="42" s="1"/>
  <c r="R14" i="35"/>
  <c r="H14" i="42" s="1"/>
  <c r="O14" i="35"/>
  <c r="G14" i="42" s="1"/>
  <c r="L14" i="35"/>
  <c r="F14" i="42" s="1"/>
  <c r="I14" i="35"/>
  <c r="E14" i="42" s="1"/>
  <c r="F14" i="35"/>
  <c r="D14" i="42" s="1"/>
  <c r="C14" i="35"/>
  <c r="C14" i="42" s="1"/>
  <c r="AG66" i="35"/>
  <c r="M66" i="42" s="1"/>
  <c r="AD66" i="35"/>
  <c r="L66" i="42" s="1"/>
  <c r="AA66" i="35"/>
  <c r="K66" i="42" s="1"/>
  <c r="X66" i="35"/>
  <c r="J66" i="42" s="1"/>
  <c r="U66" i="35"/>
  <c r="I66" i="42" s="1"/>
  <c r="R66" i="35"/>
  <c r="H66" i="42" s="1"/>
  <c r="O66" i="35"/>
  <c r="G66" i="42" s="1"/>
  <c r="L66" i="35"/>
  <c r="F66" i="42" s="1"/>
  <c r="I66" i="35"/>
  <c r="E66" i="42" s="1"/>
  <c r="F66" i="35"/>
  <c r="D66" i="42" s="1"/>
  <c r="C66" i="35"/>
  <c r="C66" i="42" s="1"/>
  <c r="AG67" i="35"/>
  <c r="M67" i="42" s="1"/>
  <c r="AD67" i="35"/>
  <c r="L67" i="42" s="1"/>
  <c r="AA67" i="35"/>
  <c r="K67" i="42" s="1"/>
  <c r="X67" i="35"/>
  <c r="J67" i="42" s="1"/>
  <c r="U67" i="35"/>
  <c r="I67" i="42" s="1"/>
  <c r="R67" i="35"/>
  <c r="H67" i="42" s="1"/>
  <c r="O67" i="35"/>
  <c r="G67" i="42" s="1"/>
  <c r="L67" i="35"/>
  <c r="F67" i="42" s="1"/>
  <c r="I67" i="35"/>
  <c r="E67" i="42" s="1"/>
  <c r="C67" i="35"/>
  <c r="C67" i="42" s="1"/>
  <c r="AG68" i="35"/>
  <c r="M68" i="42" s="1"/>
  <c r="AD68" i="35"/>
  <c r="L68" i="42" s="1"/>
  <c r="AA68" i="35"/>
  <c r="K68" i="42" s="1"/>
  <c r="X68" i="35"/>
  <c r="J68" i="42" s="1"/>
  <c r="U68" i="35"/>
  <c r="I68" i="42" s="1"/>
  <c r="R68" i="35"/>
  <c r="H68" i="42" s="1"/>
  <c r="O68" i="35"/>
  <c r="G68" i="42" s="1"/>
  <c r="L68" i="35"/>
  <c r="F68" i="42" s="1"/>
  <c r="I68" i="35"/>
  <c r="E68" i="42" s="1"/>
  <c r="F68" i="35"/>
  <c r="D68" i="42" s="1"/>
  <c r="C68" i="35"/>
  <c r="C68" i="42" s="1"/>
  <c r="AG8" i="35"/>
  <c r="M8" i="42" s="1"/>
  <c r="AD8" i="35"/>
  <c r="L8" i="42" s="1"/>
  <c r="AA8" i="35"/>
  <c r="K8" i="42" s="1"/>
  <c r="X8" i="35"/>
  <c r="J8" i="42" s="1"/>
  <c r="U8" i="35"/>
  <c r="I8" i="42" s="1"/>
  <c r="R8" i="35"/>
  <c r="H8" i="42" s="1"/>
  <c r="O8" i="35"/>
  <c r="G8" i="42" s="1"/>
  <c r="L8" i="35"/>
  <c r="F8" i="42" s="1"/>
  <c r="I8" i="35"/>
  <c r="E8" i="42" s="1"/>
  <c r="F8" i="35"/>
  <c r="D8" i="42" s="1"/>
  <c r="C8" i="35"/>
  <c r="C8" i="42" s="1"/>
  <c r="AG9" i="35"/>
  <c r="M9" i="42" s="1"/>
  <c r="AD9" i="35"/>
  <c r="L9" i="42" s="1"/>
  <c r="AA9" i="35"/>
  <c r="K9" i="42" s="1"/>
  <c r="X9" i="35"/>
  <c r="J9" i="42" s="1"/>
  <c r="U9" i="35"/>
  <c r="I9" i="42" s="1"/>
  <c r="R9" i="35"/>
  <c r="H9" i="42" s="1"/>
  <c r="O9" i="35"/>
  <c r="G9" i="42" s="1"/>
  <c r="L9" i="35"/>
  <c r="F9" i="42" s="1"/>
  <c r="I9" i="35"/>
  <c r="E9" i="42" s="1"/>
  <c r="F9" i="35"/>
  <c r="D9" i="42" s="1"/>
  <c r="C9" i="35"/>
  <c r="C9" i="42" s="1"/>
  <c r="AG15" i="35"/>
  <c r="M15" i="42" s="1"/>
  <c r="AD15" i="35"/>
  <c r="L15" i="42" s="1"/>
  <c r="AA15" i="35"/>
  <c r="K15" i="42" s="1"/>
  <c r="X15" i="35"/>
  <c r="J15" i="42" s="1"/>
  <c r="U15" i="35"/>
  <c r="I15" i="42" s="1"/>
  <c r="R15" i="35"/>
  <c r="H15" i="42" s="1"/>
  <c r="O15" i="35"/>
  <c r="G15" i="42" s="1"/>
  <c r="L15" i="35"/>
  <c r="F15" i="42" s="1"/>
  <c r="I15" i="35"/>
  <c r="E15" i="42" s="1"/>
  <c r="F15" i="35"/>
  <c r="D15" i="42" s="1"/>
  <c r="C15" i="35"/>
  <c r="C15" i="42" s="1"/>
  <c r="AG16" i="35"/>
  <c r="M16" i="42" s="1"/>
  <c r="AD16" i="35"/>
  <c r="L16" i="42" s="1"/>
  <c r="AA16" i="35"/>
  <c r="K16" i="42" s="1"/>
  <c r="X16" i="35"/>
  <c r="J16" i="42" s="1"/>
  <c r="U16" i="35"/>
  <c r="I16" i="42" s="1"/>
  <c r="R16" i="35"/>
  <c r="H16" i="42" s="1"/>
  <c r="O16" i="35"/>
  <c r="G16" i="42" s="1"/>
  <c r="L16" i="35"/>
  <c r="F16" i="42" s="1"/>
  <c r="I16" i="35"/>
  <c r="E16" i="42" s="1"/>
  <c r="F16" i="35"/>
  <c r="D16" i="42" s="1"/>
  <c r="C16" i="35"/>
  <c r="C16" i="42" s="1"/>
  <c r="AG17" i="35"/>
  <c r="M17" i="42" s="1"/>
  <c r="AD17" i="35"/>
  <c r="L17" i="42" s="1"/>
  <c r="AA17" i="35"/>
  <c r="K17" i="42" s="1"/>
  <c r="X17" i="35"/>
  <c r="J17" i="42" s="1"/>
  <c r="U17" i="35"/>
  <c r="I17" i="42" s="1"/>
  <c r="R17" i="35"/>
  <c r="H17" i="42" s="1"/>
  <c r="O17" i="35"/>
  <c r="G17" i="42" s="1"/>
  <c r="L17" i="35"/>
  <c r="F17" i="42" s="1"/>
  <c r="I17" i="35"/>
  <c r="E17" i="42" s="1"/>
  <c r="F17" i="35"/>
  <c r="D17" i="42" s="1"/>
  <c r="C17" i="35"/>
  <c r="C17" i="42" s="1"/>
  <c r="AG18" i="35"/>
  <c r="M18" i="42" s="1"/>
  <c r="AD18" i="35"/>
  <c r="L18" i="42" s="1"/>
  <c r="AA18" i="35"/>
  <c r="K18" i="42" s="1"/>
  <c r="X18" i="35"/>
  <c r="J18" i="42" s="1"/>
  <c r="U18" i="35"/>
  <c r="I18" i="42" s="1"/>
  <c r="R18" i="35"/>
  <c r="H18" i="42" s="1"/>
  <c r="O18" i="35"/>
  <c r="G18" i="42" s="1"/>
  <c r="L18" i="35"/>
  <c r="F18" i="42" s="1"/>
  <c r="I18" i="35"/>
  <c r="E18" i="42" s="1"/>
  <c r="F18" i="35"/>
  <c r="D18" i="42" s="1"/>
  <c r="C18" i="35"/>
  <c r="C18" i="42" s="1"/>
  <c r="AG19" i="35"/>
  <c r="M19" i="42" s="1"/>
  <c r="AD19" i="35"/>
  <c r="L19" i="42" s="1"/>
  <c r="AA19" i="35"/>
  <c r="K19" i="42" s="1"/>
  <c r="X19" i="35"/>
  <c r="J19" i="42" s="1"/>
  <c r="U19" i="35"/>
  <c r="I19" i="42" s="1"/>
  <c r="R19" i="35"/>
  <c r="H19" i="42" s="1"/>
  <c r="O19" i="35"/>
  <c r="G19" i="42" s="1"/>
  <c r="L19" i="35"/>
  <c r="F19" i="42" s="1"/>
  <c r="I19" i="35"/>
  <c r="E19" i="42" s="1"/>
  <c r="F19" i="35"/>
  <c r="D19" i="42" s="1"/>
  <c r="C19" i="35"/>
  <c r="C19" i="42" s="1"/>
  <c r="I20" i="35"/>
  <c r="E20" i="42" s="1"/>
  <c r="F20" i="35"/>
  <c r="D20" i="42" s="1"/>
  <c r="C20" i="35"/>
  <c r="C20" i="42" s="1"/>
  <c r="AG20" i="35"/>
  <c r="M20" i="42" s="1"/>
  <c r="AD20" i="35"/>
  <c r="L20" i="42" s="1"/>
  <c r="AA20" i="35"/>
  <c r="K20" i="42" s="1"/>
  <c r="X20" i="35"/>
  <c r="J20" i="42" s="1"/>
  <c r="U20" i="35"/>
  <c r="I20" i="42" s="1"/>
  <c r="R20" i="35"/>
  <c r="H20" i="42" s="1"/>
  <c r="O20" i="35"/>
  <c r="G20" i="42" s="1"/>
  <c r="L20" i="35"/>
  <c r="F20" i="42" s="1"/>
  <c r="AG21" i="35"/>
  <c r="M21" i="42" s="1"/>
  <c r="AD21" i="35"/>
  <c r="L21" i="42" s="1"/>
  <c r="AA21" i="35"/>
  <c r="K21" i="42" s="1"/>
  <c r="X21" i="35"/>
  <c r="J21" i="42" s="1"/>
  <c r="U21" i="35"/>
  <c r="I21" i="42" s="1"/>
  <c r="R21" i="35"/>
  <c r="H21" i="42" s="1"/>
  <c r="O21" i="35"/>
  <c r="G21" i="42" s="1"/>
  <c r="L21" i="35"/>
  <c r="F21" i="42" s="1"/>
  <c r="I21" i="35"/>
  <c r="E21" i="42" s="1"/>
  <c r="F21" i="35"/>
  <c r="D21" i="42" s="1"/>
  <c r="C21" i="35"/>
  <c r="C21" i="42" s="1"/>
  <c r="AG22" i="35"/>
  <c r="M22" i="42" s="1"/>
  <c r="AD22" i="35"/>
  <c r="L22" i="42" s="1"/>
  <c r="AA22" i="35"/>
  <c r="K22" i="42" s="1"/>
  <c r="X22" i="35"/>
  <c r="J22" i="42" s="1"/>
  <c r="U22" i="35"/>
  <c r="I22" i="42" s="1"/>
  <c r="R22" i="35"/>
  <c r="H22" i="42" s="1"/>
  <c r="O22" i="35"/>
  <c r="G22" i="42" s="1"/>
  <c r="L22" i="35"/>
  <c r="F22" i="42" s="1"/>
  <c r="I22" i="35"/>
  <c r="E22" i="42" s="1"/>
  <c r="F22" i="35"/>
  <c r="D22" i="42" s="1"/>
  <c r="C22" i="35"/>
  <c r="C22" i="42" s="1"/>
  <c r="AG23" i="35"/>
  <c r="M23" i="42" s="1"/>
  <c r="AD23" i="35"/>
  <c r="L23" i="42" s="1"/>
  <c r="AA23" i="35"/>
  <c r="K23" i="42" s="1"/>
  <c r="X23" i="35"/>
  <c r="J23" i="42" s="1"/>
  <c r="U23" i="35"/>
  <c r="I23" i="42" s="1"/>
  <c r="R23" i="35"/>
  <c r="H23" i="42" s="1"/>
  <c r="O23" i="35"/>
  <c r="G23" i="42" s="1"/>
  <c r="L23" i="35"/>
  <c r="F23" i="42" s="1"/>
  <c r="I23" i="35"/>
  <c r="E23" i="42" s="1"/>
  <c r="F23" i="35"/>
  <c r="D23" i="42" s="1"/>
  <c r="C23" i="35"/>
  <c r="C23" i="42" s="1"/>
  <c r="AG24" i="35"/>
  <c r="M24" i="42" s="1"/>
  <c r="AD24" i="35"/>
  <c r="L24" i="42" s="1"/>
  <c r="AA24" i="35"/>
  <c r="K24" i="42" s="1"/>
  <c r="X24" i="35"/>
  <c r="J24" i="42" s="1"/>
  <c r="U24" i="35"/>
  <c r="I24" i="42" s="1"/>
  <c r="R24" i="35"/>
  <c r="H24" i="42" s="1"/>
  <c r="O24" i="35"/>
  <c r="G24" i="42" s="1"/>
  <c r="L24" i="35"/>
  <c r="F24" i="42" s="1"/>
  <c r="I24" i="35"/>
  <c r="E24" i="42" s="1"/>
  <c r="F24" i="35"/>
  <c r="D24" i="42" s="1"/>
  <c r="C24" i="35"/>
  <c r="C24" i="42" s="1"/>
  <c r="AG25" i="35"/>
  <c r="M25" i="42" s="1"/>
  <c r="AD25" i="35"/>
  <c r="L25" i="42" s="1"/>
  <c r="AA25" i="35"/>
  <c r="K25" i="42" s="1"/>
  <c r="X25" i="35"/>
  <c r="J25" i="42" s="1"/>
  <c r="U25" i="35"/>
  <c r="I25" i="42" s="1"/>
  <c r="R25" i="35"/>
  <c r="H25" i="42" s="1"/>
  <c r="O25" i="35"/>
  <c r="G25" i="42" s="1"/>
  <c r="L25" i="35"/>
  <c r="F25" i="42" s="1"/>
  <c r="I25" i="35"/>
  <c r="E25" i="42" s="1"/>
  <c r="F25" i="35"/>
  <c r="D25" i="42" s="1"/>
  <c r="C25" i="35"/>
  <c r="C25" i="42" s="1"/>
  <c r="AG26" i="35"/>
  <c r="M26" i="42" s="1"/>
  <c r="AD26" i="35"/>
  <c r="L26" i="42" s="1"/>
  <c r="AA26" i="35"/>
  <c r="K26" i="42" s="1"/>
  <c r="X26" i="35"/>
  <c r="J26" i="42" s="1"/>
  <c r="U26" i="35"/>
  <c r="I26" i="42" s="1"/>
  <c r="R26" i="35"/>
  <c r="H26" i="42" s="1"/>
  <c r="O26" i="35"/>
  <c r="G26" i="42" s="1"/>
  <c r="L26" i="35"/>
  <c r="F26" i="42" s="1"/>
  <c r="I26" i="35"/>
  <c r="E26" i="42" s="1"/>
  <c r="F26" i="35"/>
  <c r="D26" i="42" s="1"/>
  <c r="C26" i="35"/>
  <c r="C26" i="42" s="1"/>
  <c r="AG27" i="35"/>
  <c r="M27" i="42" s="1"/>
  <c r="AD27" i="35"/>
  <c r="L27" i="42" s="1"/>
  <c r="AA27" i="35"/>
  <c r="K27" i="42" s="1"/>
  <c r="X27" i="35"/>
  <c r="J27" i="42" s="1"/>
  <c r="U27" i="35"/>
  <c r="I27" i="42" s="1"/>
  <c r="R27" i="35"/>
  <c r="H27" i="42" s="1"/>
  <c r="O27" i="35"/>
  <c r="G27" i="42" s="1"/>
  <c r="L27" i="35"/>
  <c r="F27" i="42" s="1"/>
  <c r="I27" i="35"/>
  <c r="E27" i="42" s="1"/>
  <c r="F27" i="35"/>
  <c r="D27" i="42" s="1"/>
  <c r="C27" i="35"/>
  <c r="C27" i="42" s="1"/>
  <c r="AG28" i="35"/>
  <c r="M28" i="42" s="1"/>
  <c r="AD28" i="35"/>
  <c r="L28" i="42" s="1"/>
  <c r="AA28" i="35"/>
  <c r="K28" i="42" s="1"/>
  <c r="X28" i="35"/>
  <c r="J28" i="42" s="1"/>
  <c r="U28" i="35"/>
  <c r="I28" i="42" s="1"/>
  <c r="R28" i="35"/>
  <c r="H28" i="42" s="1"/>
  <c r="O28" i="35"/>
  <c r="G28" i="42" s="1"/>
  <c r="L28" i="35"/>
  <c r="F28" i="42" s="1"/>
  <c r="I28" i="35"/>
  <c r="E28" i="42" s="1"/>
  <c r="F28" i="35"/>
  <c r="D28" i="42" s="1"/>
  <c r="C28" i="35"/>
  <c r="C28" i="42" s="1"/>
  <c r="AG29" i="35"/>
  <c r="M29" i="42" s="1"/>
  <c r="AD29" i="35"/>
  <c r="L29" i="42" s="1"/>
  <c r="AA29" i="35"/>
  <c r="K29" i="42" s="1"/>
  <c r="X29" i="35"/>
  <c r="J29" i="42" s="1"/>
  <c r="U29" i="35"/>
  <c r="I29" i="42" s="1"/>
  <c r="R29" i="35"/>
  <c r="H29" i="42" s="1"/>
  <c r="O29" i="35"/>
  <c r="G29" i="42" s="1"/>
  <c r="L29" i="35"/>
  <c r="F29" i="42" s="1"/>
  <c r="I29" i="35"/>
  <c r="E29" i="42" s="1"/>
  <c r="C29" i="35"/>
  <c r="C29" i="42" s="1"/>
  <c r="AG30" i="35"/>
  <c r="M30" i="42" s="1"/>
  <c r="AD30" i="35"/>
  <c r="L30" i="42" s="1"/>
  <c r="AA30" i="35"/>
  <c r="K30" i="42" s="1"/>
  <c r="X30" i="35"/>
  <c r="J30" i="42" s="1"/>
  <c r="U30" i="35"/>
  <c r="I30" i="42" s="1"/>
  <c r="R30" i="35"/>
  <c r="H30" i="42" s="1"/>
  <c r="O30" i="35"/>
  <c r="G30" i="42" s="1"/>
  <c r="L30" i="35"/>
  <c r="F30" i="42" s="1"/>
  <c r="I30" i="35"/>
  <c r="E30" i="42" s="1"/>
  <c r="F30" i="35"/>
  <c r="D30" i="42" s="1"/>
  <c r="C30" i="35"/>
  <c r="C30" i="42" s="1"/>
  <c r="AG31" i="35"/>
  <c r="M31" i="42" s="1"/>
  <c r="AD31" i="35"/>
  <c r="L31" i="42" s="1"/>
  <c r="AA31" i="35"/>
  <c r="K31" i="42" s="1"/>
  <c r="X31" i="35"/>
  <c r="J31" i="42" s="1"/>
  <c r="U31" i="35"/>
  <c r="I31" i="42" s="1"/>
  <c r="R31" i="35"/>
  <c r="H31" i="42" s="1"/>
  <c r="O31" i="35"/>
  <c r="G31" i="42" s="1"/>
  <c r="L31" i="35"/>
  <c r="F31" i="42" s="1"/>
  <c r="I31" i="35"/>
  <c r="E31" i="42" s="1"/>
  <c r="F31" i="35"/>
  <c r="D31" i="42" s="1"/>
  <c r="C31" i="35"/>
  <c r="C31" i="42" s="1"/>
  <c r="AG32" i="35"/>
  <c r="M32" i="42" s="1"/>
  <c r="AD32" i="35"/>
  <c r="L32" i="42" s="1"/>
  <c r="AA32" i="35"/>
  <c r="K32" i="42" s="1"/>
  <c r="X32" i="35"/>
  <c r="J32" i="42" s="1"/>
  <c r="U32" i="35"/>
  <c r="I32" i="42" s="1"/>
  <c r="R32" i="35"/>
  <c r="H32" i="42" s="1"/>
  <c r="O32" i="35"/>
  <c r="G32" i="42" s="1"/>
  <c r="L32" i="35"/>
  <c r="F32" i="42" s="1"/>
  <c r="I32" i="35"/>
  <c r="E32" i="42" s="1"/>
  <c r="F32" i="35"/>
  <c r="D32" i="42" s="1"/>
  <c r="C32" i="35"/>
  <c r="C32" i="42" s="1"/>
  <c r="AG33" i="35"/>
  <c r="M33" i="42" s="1"/>
  <c r="AD33" i="35"/>
  <c r="L33" i="42" s="1"/>
  <c r="AA33" i="35"/>
  <c r="K33" i="42" s="1"/>
  <c r="X33" i="35"/>
  <c r="J33" i="42" s="1"/>
  <c r="U33" i="35"/>
  <c r="I33" i="42" s="1"/>
  <c r="R33" i="35"/>
  <c r="H33" i="42" s="1"/>
  <c r="O33" i="35"/>
  <c r="G33" i="42" s="1"/>
  <c r="L33" i="35"/>
  <c r="F33" i="42" s="1"/>
  <c r="I33" i="35"/>
  <c r="E33" i="42" s="1"/>
  <c r="F33" i="35"/>
  <c r="D33" i="42" s="1"/>
  <c r="C33" i="35"/>
  <c r="C33" i="42" s="1"/>
  <c r="AG34" i="35"/>
  <c r="M34" i="42" s="1"/>
  <c r="AD34" i="35"/>
  <c r="L34" i="42" s="1"/>
  <c r="AA34" i="35"/>
  <c r="K34" i="42" s="1"/>
  <c r="X34" i="35"/>
  <c r="J34" i="42" s="1"/>
  <c r="U34" i="35"/>
  <c r="I34" i="42" s="1"/>
  <c r="R34" i="35"/>
  <c r="H34" i="42" s="1"/>
  <c r="O34" i="35"/>
  <c r="G34" i="42" s="1"/>
  <c r="L34" i="35"/>
  <c r="F34" i="42" s="1"/>
  <c r="I34" i="35"/>
  <c r="E34" i="42" s="1"/>
  <c r="F34" i="35"/>
  <c r="D34" i="42" s="1"/>
  <c r="C34" i="35"/>
  <c r="C34" i="42" s="1"/>
  <c r="AG35" i="35"/>
  <c r="M35" i="42" s="1"/>
  <c r="AD35" i="35"/>
  <c r="L35" i="42" s="1"/>
  <c r="AA35" i="35"/>
  <c r="K35" i="42" s="1"/>
  <c r="X35" i="35"/>
  <c r="J35" i="42" s="1"/>
  <c r="U35" i="35"/>
  <c r="I35" i="42" s="1"/>
  <c r="R35" i="35"/>
  <c r="H35" i="42" s="1"/>
  <c r="O35" i="35"/>
  <c r="G35" i="42" s="1"/>
  <c r="L35" i="35"/>
  <c r="F35" i="42" s="1"/>
  <c r="I35" i="35"/>
  <c r="E35" i="42" s="1"/>
  <c r="AG36" i="35"/>
  <c r="M36" i="42" s="1"/>
  <c r="AD36" i="35"/>
  <c r="L36" i="42" s="1"/>
  <c r="AA36" i="35"/>
  <c r="K36" i="42" s="1"/>
  <c r="X36" i="35"/>
  <c r="J36" i="42" s="1"/>
  <c r="U36" i="35"/>
  <c r="I36" i="42" s="1"/>
  <c r="R36" i="35"/>
  <c r="H36" i="42" s="1"/>
  <c r="O36" i="35"/>
  <c r="G36" i="42" s="1"/>
  <c r="L36" i="35"/>
  <c r="F36" i="42" s="1"/>
  <c r="I36" i="35"/>
  <c r="E36" i="42" s="1"/>
  <c r="F36" i="35"/>
  <c r="D36" i="42" s="1"/>
  <c r="C36" i="35"/>
  <c r="C36" i="42" s="1"/>
  <c r="AG37" i="35"/>
  <c r="M37" i="42" s="1"/>
  <c r="AD37" i="35"/>
  <c r="L37" i="42" s="1"/>
  <c r="AA37" i="35"/>
  <c r="K37" i="42" s="1"/>
  <c r="X37" i="35"/>
  <c r="J37" i="42" s="1"/>
  <c r="U37" i="35"/>
  <c r="I37" i="42" s="1"/>
  <c r="R37" i="35"/>
  <c r="H37" i="42" s="1"/>
  <c r="O37" i="35"/>
  <c r="G37" i="42" s="1"/>
  <c r="L37" i="35"/>
  <c r="F37" i="42" s="1"/>
  <c r="I37" i="35"/>
  <c r="E37" i="42" s="1"/>
  <c r="F37" i="35"/>
  <c r="D37" i="42" s="1"/>
  <c r="C37" i="35"/>
  <c r="C37" i="42" s="1"/>
  <c r="AG38" i="35"/>
  <c r="M38" i="42" s="1"/>
  <c r="AD38" i="35"/>
  <c r="L38" i="42" s="1"/>
  <c r="AA38" i="35"/>
  <c r="K38" i="42" s="1"/>
  <c r="X38" i="35"/>
  <c r="J38" i="42" s="1"/>
  <c r="U38" i="35"/>
  <c r="I38" i="42" s="1"/>
  <c r="R38" i="35"/>
  <c r="H38" i="42" s="1"/>
  <c r="O38" i="35"/>
  <c r="G38" i="42" s="1"/>
  <c r="L38" i="35"/>
  <c r="F38" i="42" s="1"/>
  <c r="I38" i="35"/>
  <c r="E38" i="42" s="1"/>
  <c r="F38" i="35"/>
  <c r="D38" i="42" s="1"/>
  <c r="C38" i="35"/>
  <c r="C38" i="42" s="1"/>
  <c r="AG39" i="35"/>
  <c r="M39" i="42" s="1"/>
  <c r="AD39" i="35"/>
  <c r="L39" i="42" s="1"/>
  <c r="AA39" i="35"/>
  <c r="K39" i="42" s="1"/>
  <c r="X39" i="35"/>
  <c r="J39" i="42" s="1"/>
  <c r="U39" i="35"/>
  <c r="I39" i="42" s="1"/>
  <c r="R39" i="35"/>
  <c r="H39" i="42" s="1"/>
  <c r="O39" i="35"/>
  <c r="G39" i="42" s="1"/>
  <c r="L39" i="35"/>
  <c r="F39" i="42" s="1"/>
  <c r="I39" i="35"/>
  <c r="E39" i="42" s="1"/>
  <c r="C39" i="35"/>
  <c r="C39" i="42" s="1"/>
  <c r="AG40" i="35"/>
  <c r="M40" i="42" s="1"/>
  <c r="AD40" i="35"/>
  <c r="L40" i="42" s="1"/>
  <c r="AA40" i="35"/>
  <c r="K40" i="42" s="1"/>
  <c r="X40" i="35"/>
  <c r="J40" i="42" s="1"/>
  <c r="U40" i="35"/>
  <c r="I40" i="42" s="1"/>
  <c r="R40" i="35"/>
  <c r="H40" i="42" s="1"/>
  <c r="O40" i="35"/>
  <c r="G40" i="42" s="1"/>
  <c r="L40" i="35"/>
  <c r="F40" i="42" s="1"/>
  <c r="I40" i="35"/>
  <c r="E40" i="42" s="1"/>
  <c r="F40" i="35"/>
  <c r="D40" i="42" s="1"/>
  <c r="C40" i="35"/>
  <c r="C40" i="42" s="1"/>
  <c r="AG41" i="35"/>
  <c r="M41" i="42" s="1"/>
  <c r="AD41" i="35"/>
  <c r="L41" i="42" s="1"/>
  <c r="AA41" i="35"/>
  <c r="K41" i="42" s="1"/>
  <c r="X41" i="35"/>
  <c r="J41" i="42" s="1"/>
  <c r="U41" i="35"/>
  <c r="I41" i="42" s="1"/>
  <c r="R41" i="35"/>
  <c r="H41" i="42" s="1"/>
  <c r="O41" i="35"/>
  <c r="G41" i="42" s="1"/>
  <c r="L41" i="35"/>
  <c r="F41" i="42" s="1"/>
  <c r="I41" i="35"/>
  <c r="E41" i="42" s="1"/>
  <c r="F41" i="35"/>
  <c r="D41" i="42" s="1"/>
  <c r="C41" i="35"/>
  <c r="C41" i="42" s="1"/>
  <c r="AG42" i="35"/>
  <c r="M42" i="42" s="1"/>
  <c r="AD42" i="35"/>
  <c r="L42" i="42" s="1"/>
  <c r="AA42" i="35"/>
  <c r="K42" i="42" s="1"/>
  <c r="X42" i="35"/>
  <c r="J42" i="42" s="1"/>
  <c r="U42" i="35"/>
  <c r="I42" i="42" s="1"/>
  <c r="R42" i="35"/>
  <c r="H42" i="42" s="1"/>
  <c r="O42" i="35"/>
  <c r="G42" i="42" s="1"/>
  <c r="L42" i="35"/>
  <c r="F42" i="42" s="1"/>
  <c r="I42" i="35"/>
  <c r="E42" i="42" s="1"/>
  <c r="F42" i="35"/>
  <c r="D42" i="42" s="1"/>
  <c r="C42" i="35"/>
  <c r="C42" i="42" s="1"/>
  <c r="AG43" i="35"/>
  <c r="M43" i="42" s="1"/>
  <c r="AD43" i="35"/>
  <c r="L43" i="42" s="1"/>
  <c r="AA43" i="35"/>
  <c r="K43" i="42" s="1"/>
  <c r="X43" i="35"/>
  <c r="J43" i="42" s="1"/>
  <c r="U43" i="35"/>
  <c r="I43" i="42" s="1"/>
  <c r="R43" i="35"/>
  <c r="H43" i="42" s="1"/>
  <c r="O43" i="35"/>
  <c r="G43" i="42" s="1"/>
  <c r="L43" i="35"/>
  <c r="F43" i="42" s="1"/>
  <c r="I43" i="35"/>
  <c r="E43" i="42" s="1"/>
  <c r="F43" i="35"/>
  <c r="D43" i="42" s="1"/>
  <c r="C43" i="35"/>
  <c r="C43" i="42" s="1"/>
  <c r="AG44" i="35"/>
  <c r="M44" i="42" s="1"/>
  <c r="AD44" i="35"/>
  <c r="L44" i="42" s="1"/>
  <c r="AA44" i="35"/>
  <c r="K44" i="42" s="1"/>
  <c r="X44" i="35"/>
  <c r="J44" i="42" s="1"/>
  <c r="U44" i="35"/>
  <c r="I44" i="42" s="1"/>
  <c r="R44" i="35"/>
  <c r="H44" i="42" s="1"/>
  <c r="O44" i="35"/>
  <c r="G44" i="42" s="1"/>
  <c r="L44" i="35"/>
  <c r="F44" i="42" s="1"/>
  <c r="I44" i="35"/>
  <c r="E44" i="42" s="1"/>
  <c r="F44" i="35"/>
  <c r="D44" i="42" s="1"/>
  <c r="C44" i="35"/>
  <c r="C44" i="42" s="1"/>
  <c r="AG45" i="35"/>
  <c r="M45" i="42" s="1"/>
  <c r="AD45" i="35"/>
  <c r="L45" i="42" s="1"/>
  <c r="AA45" i="35"/>
  <c r="K45" i="42" s="1"/>
  <c r="X45" i="35"/>
  <c r="J45" i="42" s="1"/>
  <c r="U45" i="35"/>
  <c r="I45" i="42" s="1"/>
  <c r="R45" i="35"/>
  <c r="H45" i="42" s="1"/>
  <c r="O45" i="35"/>
  <c r="G45" i="42" s="1"/>
  <c r="L45" i="35"/>
  <c r="F45" i="42" s="1"/>
  <c r="I45" i="35"/>
  <c r="E45" i="42" s="1"/>
  <c r="F45" i="35"/>
  <c r="D45" i="42" s="1"/>
  <c r="C45" i="35"/>
  <c r="C45" i="42" s="1"/>
  <c r="AG46" i="35"/>
  <c r="M46" i="42" s="1"/>
  <c r="AD46" i="35"/>
  <c r="L46" i="42" s="1"/>
  <c r="AA46" i="35"/>
  <c r="K46" i="42" s="1"/>
  <c r="X46" i="35"/>
  <c r="J46" i="42" s="1"/>
  <c r="U46" i="35"/>
  <c r="I46" i="42" s="1"/>
  <c r="R46" i="35"/>
  <c r="H46" i="42" s="1"/>
  <c r="O46" i="35"/>
  <c r="G46" i="42" s="1"/>
  <c r="L46" i="35"/>
  <c r="F46" i="42" s="1"/>
  <c r="I46" i="35"/>
  <c r="E46" i="42" s="1"/>
  <c r="F46" i="35"/>
  <c r="D46" i="42" s="1"/>
  <c r="C46" i="35"/>
  <c r="C46" i="42" s="1"/>
  <c r="AG47" i="35"/>
  <c r="M47" i="42" s="1"/>
  <c r="AD47" i="35"/>
  <c r="L47" i="42" s="1"/>
  <c r="AA47" i="35"/>
  <c r="K47" i="42" s="1"/>
  <c r="X47" i="35"/>
  <c r="J47" i="42" s="1"/>
  <c r="U47" i="35"/>
  <c r="I47" i="42" s="1"/>
  <c r="R47" i="35"/>
  <c r="H47" i="42" s="1"/>
  <c r="O47" i="35"/>
  <c r="G47" i="42" s="1"/>
  <c r="L47" i="35"/>
  <c r="F47" i="42" s="1"/>
  <c r="I47" i="35"/>
  <c r="E47" i="42" s="1"/>
  <c r="F47" i="35"/>
  <c r="D47" i="42" s="1"/>
  <c r="C47" i="35"/>
  <c r="C47" i="42" s="1"/>
  <c r="AG48" i="35"/>
  <c r="M48" i="42" s="1"/>
  <c r="AD48" i="35"/>
  <c r="L48" i="42" s="1"/>
  <c r="AA48" i="35"/>
  <c r="K48" i="42" s="1"/>
  <c r="X48" i="35"/>
  <c r="J48" i="42" s="1"/>
  <c r="U48" i="35"/>
  <c r="I48" i="42" s="1"/>
  <c r="R48" i="35"/>
  <c r="H48" i="42" s="1"/>
  <c r="O48" i="35"/>
  <c r="G48" i="42" s="1"/>
  <c r="L48" i="35"/>
  <c r="F48" i="42" s="1"/>
  <c r="I48" i="35"/>
  <c r="E48" i="42" s="1"/>
  <c r="F48" i="35"/>
  <c r="D48" i="42" s="1"/>
  <c r="C48" i="35"/>
  <c r="C48" i="42" s="1"/>
  <c r="AG49" i="35"/>
  <c r="M49" i="42" s="1"/>
  <c r="AD49" i="35"/>
  <c r="L49" i="42" s="1"/>
  <c r="AA49" i="35"/>
  <c r="K49" i="42" s="1"/>
  <c r="X49" i="35"/>
  <c r="J49" i="42" s="1"/>
  <c r="U49" i="35"/>
  <c r="I49" i="42" s="1"/>
  <c r="R49" i="35"/>
  <c r="H49" i="42" s="1"/>
  <c r="O49" i="35"/>
  <c r="G49" i="42" s="1"/>
  <c r="L49" i="35"/>
  <c r="F49" i="42" s="1"/>
  <c r="I49" i="35"/>
  <c r="E49" i="42" s="1"/>
  <c r="F49" i="35"/>
  <c r="D49" i="42" s="1"/>
  <c r="C49" i="35"/>
  <c r="C49" i="42" s="1"/>
  <c r="AG50" i="35"/>
  <c r="M50" i="42" s="1"/>
  <c r="AD50" i="35"/>
  <c r="L50" i="42" s="1"/>
  <c r="AA50" i="35"/>
  <c r="K50" i="42" s="1"/>
  <c r="X50" i="35"/>
  <c r="J50" i="42" s="1"/>
  <c r="U50" i="35"/>
  <c r="I50" i="42" s="1"/>
  <c r="R50" i="35"/>
  <c r="H50" i="42" s="1"/>
  <c r="O50" i="35"/>
  <c r="G50" i="42" s="1"/>
  <c r="L50" i="35"/>
  <c r="F50" i="42" s="1"/>
  <c r="I50" i="35"/>
  <c r="E50" i="42" s="1"/>
  <c r="F50" i="35"/>
  <c r="D50" i="42" s="1"/>
  <c r="C50" i="35"/>
  <c r="C50" i="42" s="1"/>
  <c r="AG51" i="35"/>
  <c r="M51" i="42" s="1"/>
  <c r="AD51" i="35"/>
  <c r="L51" i="42" s="1"/>
  <c r="AA51" i="35"/>
  <c r="K51" i="42" s="1"/>
  <c r="X51" i="35"/>
  <c r="J51" i="42" s="1"/>
  <c r="U51" i="35"/>
  <c r="I51" i="42" s="1"/>
  <c r="R51" i="35"/>
  <c r="H51" i="42" s="1"/>
  <c r="O51" i="35"/>
  <c r="G51" i="42" s="1"/>
  <c r="L51" i="35"/>
  <c r="F51" i="42" s="1"/>
  <c r="I51" i="35"/>
  <c r="E51" i="42" s="1"/>
  <c r="F51" i="35"/>
  <c r="D51" i="42" s="1"/>
  <c r="C51" i="35"/>
  <c r="C51" i="42" s="1"/>
  <c r="AG52" i="35"/>
  <c r="M52" i="42" s="1"/>
  <c r="AD52" i="35"/>
  <c r="L52" i="42" s="1"/>
  <c r="AA52" i="35"/>
  <c r="K52" i="42" s="1"/>
  <c r="X52" i="35"/>
  <c r="J52" i="42" s="1"/>
  <c r="U52" i="35"/>
  <c r="I52" i="42" s="1"/>
  <c r="R52" i="35"/>
  <c r="H52" i="42" s="1"/>
  <c r="O52" i="35"/>
  <c r="G52" i="42" s="1"/>
  <c r="L52" i="35"/>
  <c r="F52" i="42" s="1"/>
  <c r="I52" i="35"/>
  <c r="E52" i="42" s="1"/>
  <c r="F52" i="35"/>
  <c r="D52" i="42" s="1"/>
  <c r="C52" i="35"/>
  <c r="C52" i="42" s="1"/>
  <c r="AG53" i="35"/>
  <c r="M53" i="42" s="1"/>
  <c r="AD53" i="35"/>
  <c r="L53" i="42" s="1"/>
  <c r="AA53" i="35"/>
  <c r="K53" i="42" s="1"/>
  <c r="X53" i="35"/>
  <c r="J53" i="42" s="1"/>
  <c r="U53" i="35"/>
  <c r="I53" i="42" s="1"/>
  <c r="R53" i="35"/>
  <c r="H53" i="42" s="1"/>
  <c r="O53" i="35"/>
  <c r="G53" i="42" s="1"/>
  <c r="L53" i="35"/>
  <c r="F53" i="42" s="1"/>
  <c r="I53" i="35"/>
  <c r="E53" i="42" s="1"/>
  <c r="F53" i="35"/>
  <c r="D53" i="42" s="1"/>
  <c r="C53" i="35"/>
  <c r="C53" i="42" s="1"/>
  <c r="AG54" i="35"/>
  <c r="M54" i="42" s="1"/>
  <c r="AD54" i="35"/>
  <c r="L54" i="42" s="1"/>
  <c r="AA54" i="35"/>
  <c r="K54" i="42" s="1"/>
  <c r="X54" i="35"/>
  <c r="J54" i="42" s="1"/>
  <c r="U54" i="35"/>
  <c r="I54" i="42" s="1"/>
  <c r="R54" i="35"/>
  <c r="H54" i="42" s="1"/>
  <c r="O54" i="35"/>
  <c r="G54" i="42" s="1"/>
  <c r="L54" i="35"/>
  <c r="F54" i="42" s="1"/>
  <c r="I54" i="35"/>
  <c r="E54" i="42" s="1"/>
  <c r="F54" i="35"/>
  <c r="D54" i="42" s="1"/>
  <c r="C54" i="35"/>
  <c r="C54" i="42" s="1"/>
  <c r="AG55" i="35"/>
  <c r="M55" i="42" s="1"/>
  <c r="AD55" i="35"/>
  <c r="L55" i="42" s="1"/>
  <c r="AA55" i="35"/>
  <c r="K55" i="42" s="1"/>
  <c r="X55" i="35"/>
  <c r="J55" i="42" s="1"/>
  <c r="U55" i="35"/>
  <c r="I55" i="42" s="1"/>
  <c r="R55" i="35"/>
  <c r="H55" i="42" s="1"/>
  <c r="O55" i="35"/>
  <c r="G55" i="42" s="1"/>
  <c r="L55" i="35"/>
  <c r="F55" i="42" s="1"/>
  <c r="I55" i="35"/>
  <c r="E55" i="42" s="1"/>
  <c r="F55" i="35"/>
  <c r="D55" i="42" s="1"/>
  <c r="C55" i="35"/>
  <c r="C55" i="42" s="1"/>
  <c r="AG56" i="35"/>
  <c r="M56" i="42" s="1"/>
  <c r="AD56" i="35"/>
  <c r="L56" i="42" s="1"/>
  <c r="AA56" i="35"/>
  <c r="K56" i="42" s="1"/>
  <c r="X56" i="35"/>
  <c r="J56" i="42" s="1"/>
  <c r="U56" i="35"/>
  <c r="I56" i="42" s="1"/>
  <c r="R56" i="35"/>
  <c r="H56" i="42" s="1"/>
  <c r="O56" i="35"/>
  <c r="G56" i="42" s="1"/>
  <c r="L56" i="35"/>
  <c r="F56" i="42" s="1"/>
  <c r="I56" i="35"/>
  <c r="E56" i="42" s="1"/>
  <c r="F56" i="35"/>
  <c r="D56" i="42" s="1"/>
  <c r="C56" i="35"/>
  <c r="C56" i="42" s="1"/>
  <c r="AG57" i="35"/>
  <c r="M57" i="42" s="1"/>
  <c r="AD57" i="35"/>
  <c r="L57" i="42" s="1"/>
  <c r="AA57" i="35"/>
  <c r="K57" i="42" s="1"/>
  <c r="X57" i="35"/>
  <c r="J57" i="42" s="1"/>
  <c r="U57" i="35"/>
  <c r="I57" i="42" s="1"/>
  <c r="R57" i="35"/>
  <c r="H57" i="42" s="1"/>
  <c r="O57" i="35"/>
  <c r="G57" i="42" s="1"/>
  <c r="L57" i="35"/>
  <c r="F57" i="42" s="1"/>
  <c r="I57" i="35"/>
  <c r="E57" i="42" s="1"/>
  <c r="F57" i="35"/>
  <c r="D57" i="42" s="1"/>
  <c r="C57" i="35"/>
  <c r="C57" i="42" s="1"/>
  <c r="AG58" i="35"/>
  <c r="M58" i="42" s="1"/>
  <c r="AD58" i="35"/>
  <c r="L58" i="42" s="1"/>
  <c r="AA58" i="35"/>
  <c r="K58" i="42" s="1"/>
  <c r="X58" i="35"/>
  <c r="J58" i="42" s="1"/>
  <c r="U58" i="35"/>
  <c r="I58" i="42" s="1"/>
  <c r="R58" i="35"/>
  <c r="H58" i="42" s="1"/>
  <c r="O58" i="35"/>
  <c r="G58" i="42" s="1"/>
  <c r="L58" i="35"/>
  <c r="F58" i="42" s="1"/>
  <c r="I58" i="35"/>
  <c r="E58" i="42" s="1"/>
  <c r="F58" i="35"/>
  <c r="D58" i="42" s="1"/>
  <c r="C58" i="35"/>
  <c r="C58" i="42" s="1"/>
  <c r="AG59" i="35"/>
  <c r="M59" i="42" s="1"/>
  <c r="AD59" i="35"/>
  <c r="L59" i="42" s="1"/>
  <c r="AA59" i="35"/>
  <c r="K59" i="42" s="1"/>
  <c r="X59" i="35"/>
  <c r="J59" i="42" s="1"/>
  <c r="U59" i="35"/>
  <c r="I59" i="42" s="1"/>
  <c r="R59" i="35"/>
  <c r="H59" i="42" s="1"/>
  <c r="O59" i="35"/>
  <c r="G59" i="42" s="1"/>
  <c r="L59" i="35"/>
  <c r="F59" i="42" s="1"/>
  <c r="I59" i="35"/>
  <c r="E59" i="42" s="1"/>
  <c r="F59" i="35"/>
  <c r="D59" i="42" s="1"/>
  <c r="C59" i="35"/>
  <c r="C59" i="42" s="1"/>
  <c r="AG60" i="35"/>
  <c r="M60" i="42" s="1"/>
  <c r="AD60" i="35"/>
  <c r="L60" i="42" s="1"/>
  <c r="AA60" i="35"/>
  <c r="K60" i="42" s="1"/>
  <c r="X60" i="35"/>
  <c r="J60" i="42" s="1"/>
  <c r="U60" i="35"/>
  <c r="I60" i="42" s="1"/>
  <c r="R60" i="35"/>
  <c r="H60" i="42" s="1"/>
  <c r="O60" i="35"/>
  <c r="G60" i="42" s="1"/>
  <c r="L60" i="35"/>
  <c r="F60" i="42" s="1"/>
  <c r="I60" i="35"/>
  <c r="E60" i="42" s="1"/>
  <c r="F60" i="35"/>
  <c r="D60" i="42" s="1"/>
  <c r="C60" i="35"/>
  <c r="C60" i="42" s="1"/>
  <c r="AG61" i="35"/>
  <c r="M61" i="42" s="1"/>
  <c r="AD61" i="35"/>
  <c r="L61" i="42" s="1"/>
  <c r="AA61" i="35"/>
  <c r="K61" i="42" s="1"/>
  <c r="X61" i="35"/>
  <c r="J61" i="42" s="1"/>
  <c r="U61" i="35"/>
  <c r="I61" i="42" s="1"/>
  <c r="R61" i="35"/>
  <c r="H61" i="42" s="1"/>
  <c r="O61" i="35"/>
  <c r="G61" i="42" s="1"/>
  <c r="L61" i="35"/>
  <c r="F61" i="42" s="1"/>
  <c r="I61" i="35"/>
  <c r="E61" i="42" s="1"/>
  <c r="F61" i="35"/>
  <c r="D61" i="42" s="1"/>
  <c r="C61" i="35"/>
  <c r="C61" i="42" s="1"/>
  <c r="AG62" i="35"/>
  <c r="M62" i="42" s="1"/>
  <c r="AD62" i="35"/>
  <c r="L62" i="42" s="1"/>
  <c r="AA62" i="35"/>
  <c r="K62" i="42" s="1"/>
  <c r="X62" i="35"/>
  <c r="J62" i="42" s="1"/>
  <c r="U62" i="35"/>
  <c r="I62" i="42" s="1"/>
  <c r="R62" i="35"/>
  <c r="H62" i="42" s="1"/>
  <c r="O62" i="35"/>
  <c r="G62" i="42" s="1"/>
  <c r="L62" i="35"/>
  <c r="F62" i="42" s="1"/>
  <c r="I62" i="35"/>
  <c r="E62" i="42" s="1"/>
  <c r="F62" i="35"/>
  <c r="D62" i="42" s="1"/>
  <c r="C62" i="35"/>
  <c r="C62" i="42" s="1"/>
  <c r="AG63" i="35"/>
  <c r="M63" i="42" s="1"/>
  <c r="AD63" i="35"/>
  <c r="L63" i="42" s="1"/>
  <c r="AA63" i="35"/>
  <c r="K63" i="42" s="1"/>
  <c r="X63" i="35"/>
  <c r="J63" i="42" s="1"/>
  <c r="U63" i="35"/>
  <c r="I63" i="42" s="1"/>
  <c r="R63" i="35"/>
  <c r="H63" i="42" s="1"/>
  <c r="O63" i="35"/>
  <c r="G63" i="42" s="1"/>
  <c r="L63" i="35"/>
  <c r="F63" i="42" s="1"/>
  <c r="I63" i="35"/>
  <c r="E63" i="42" s="1"/>
  <c r="F63" i="35"/>
  <c r="D63" i="42" s="1"/>
  <c r="C63" i="35"/>
  <c r="C63" i="42" s="1"/>
  <c r="AG64" i="35"/>
  <c r="M64" i="42" s="1"/>
  <c r="AD64" i="35"/>
  <c r="L64" i="42" s="1"/>
  <c r="AA64" i="35"/>
  <c r="K64" i="42" s="1"/>
  <c r="X64" i="35"/>
  <c r="J64" i="42" s="1"/>
  <c r="U64" i="35"/>
  <c r="I64" i="42" s="1"/>
  <c r="R64" i="35"/>
  <c r="H64" i="42" s="1"/>
  <c r="O64" i="35"/>
  <c r="G64" i="42" s="1"/>
  <c r="L64" i="35"/>
  <c r="F64" i="42" s="1"/>
  <c r="I64" i="35"/>
  <c r="E64" i="42" s="1"/>
  <c r="F64" i="35"/>
  <c r="D64" i="42" s="1"/>
  <c r="C64" i="35"/>
  <c r="C64" i="42" s="1"/>
  <c r="AG65" i="35"/>
  <c r="M65" i="42" s="1"/>
  <c r="AD65" i="35"/>
  <c r="L65" i="42" s="1"/>
  <c r="AA65" i="35"/>
  <c r="K65" i="42" s="1"/>
  <c r="X65" i="35"/>
  <c r="J65" i="42" s="1"/>
  <c r="U65" i="35"/>
  <c r="I65" i="42" s="1"/>
  <c r="R65" i="35"/>
  <c r="H65" i="42" s="1"/>
  <c r="O65" i="35"/>
  <c r="G65" i="42" s="1"/>
  <c r="L65" i="35"/>
  <c r="F65" i="42" s="1"/>
  <c r="I65" i="35"/>
  <c r="E65" i="42" s="1"/>
  <c r="F65" i="35"/>
  <c r="D65" i="42" s="1"/>
  <c r="C65" i="35"/>
  <c r="C65" i="42" s="1"/>
  <c r="AG69" i="35"/>
  <c r="M69" i="42" s="1"/>
  <c r="AD69" i="35"/>
  <c r="L69" i="42" s="1"/>
  <c r="AA69" i="35"/>
  <c r="K69" i="42" s="1"/>
  <c r="X69" i="35"/>
  <c r="J69" i="42" s="1"/>
  <c r="U69" i="35"/>
  <c r="I69" i="42" s="1"/>
  <c r="R69" i="35"/>
  <c r="H69" i="42" s="1"/>
  <c r="O69" i="35"/>
  <c r="G69" i="42" s="1"/>
  <c r="L69" i="35"/>
  <c r="F69" i="42" s="1"/>
  <c r="I69" i="35"/>
  <c r="E69" i="42" s="1"/>
  <c r="F69" i="35"/>
  <c r="D69" i="42" s="1"/>
  <c r="C69" i="35"/>
  <c r="C69" i="42" s="1"/>
  <c r="AG70" i="35"/>
  <c r="M70" i="42" s="1"/>
  <c r="AD70" i="35"/>
  <c r="L70" i="42" s="1"/>
  <c r="AA70" i="35"/>
  <c r="K70" i="42" s="1"/>
  <c r="X70" i="35"/>
  <c r="J70" i="42" s="1"/>
  <c r="U70" i="35"/>
  <c r="I70" i="42" s="1"/>
  <c r="R70" i="35"/>
  <c r="H70" i="42" s="1"/>
  <c r="O70" i="35"/>
  <c r="G70" i="42" s="1"/>
  <c r="L70" i="35"/>
  <c r="F70" i="42" s="1"/>
  <c r="I70" i="35"/>
  <c r="E70" i="42" s="1"/>
  <c r="F70" i="35"/>
  <c r="D70" i="42" s="1"/>
  <c r="C70" i="35"/>
  <c r="C70" i="42" s="1"/>
  <c r="AG71" i="35"/>
  <c r="M71" i="42" s="1"/>
  <c r="AD71" i="35"/>
  <c r="L71" i="42" s="1"/>
  <c r="AA71" i="35"/>
  <c r="K71" i="42" s="1"/>
  <c r="X71" i="35"/>
  <c r="J71" i="42" s="1"/>
  <c r="U71" i="35"/>
  <c r="I71" i="42" s="1"/>
  <c r="R71" i="35"/>
  <c r="H71" i="42" s="1"/>
  <c r="O71" i="35"/>
  <c r="G71" i="42" s="1"/>
  <c r="L71" i="35"/>
  <c r="F71" i="42" s="1"/>
  <c r="I71" i="35"/>
  <c r="E71" i="42" s="1"/>
  <c r="F71" i="35"/>
  <c r="D71" i="42" s="1"/>
  <c r="C71" i="35"/>
  <c r="C71" i="42" s="1"/>
  <c r="AG72" i="35"/>
  <c r="M72" i="42" s="1"/>
  <c r="AD72" i="35"/>
  <c r="L72" i="42" s="1"/>
  <c r="AA72" i="35"/>
  <c r="K72" i="42" s="1"/>
  <c r="X72" i="35"/>
  <c r="J72" i="42" s="1"/>
  <c r="U72" i="35"/>
  <c r="I72" i="42" s="1"/>
  <c r="R72" i="35"/>
  <c r="H72" i="42" s="1"/>
  <c r="O72" i="35"/>
  <c r="G72" i="42" s="1"/>
  <c r="L72" i="35"/>
  <c r="F72" i="42" s="1"/>
  <c r="I72" i="35"/>
  <c r="E72" i="42" s="1"/>
  <c r="F72" i="35"/>
  <c r="D72" i="42" s="1"/>
  <c r="C72" i="35"/>
  <c r="C72" i="42" s="1"/>
  <c r="AG73" i="35"/>
  <c r="M73" i="42" s="1"/>
  <c r="AD73" i="35"/>
  <c r="L73" i="42" s="1"/>
  <c r="AA73" i="35"/>
  <c r="K73" i="42" s="1"/>
  <c r="X73" i="35"/>
  <c r="J73" i="42" s="1"/>
  <c r="U73" i="35"/>
  <c r="I73" i="42" s="1"/>
  <c r="R73" i="35"/>
  <c r="H73" i="42" s="1"/>
  <c r="O73" i="35"/>
  <c r="G73" i="42" s="1"/>
  <c r="L73" i="35"/>
  <c r="F73" i="42" s="1"/>
  <c r="I73" i="35"/>
  <c r="E73" i="42" s="1"/>
  <c r="F73" i="35"/>
  <c r="D73" i="42" s="1"/>
  <c r="C73" i="35"/>
  <c r="C73" i="42" s="1"/>
  <c r="AG74" i="35"/>
  <c r="M74" i="42" s="1"/>
  <c r="AD74" i="35"/>
  <c r="L74" i="42" s="1"/>
  <c r="AA74" i="35"/>
  <c r="K74" i="42" s="1"/>
  <c r="X74" i="35"/>
  <c r="J74" i="42" s="1"/>
  <c r="U74" i="35"/>
  <c r="I74" i="42" s="1"/>
  <c r="R74" i="35"/>
  <c r="H74" i="42" s="1"/>
  <c r="O74" i="35"/>
  <c r="G74" i="42" s="1"/>
  <c r="L74" i="35"/>
  <c r="F74" i="42" s="1"/>
  <c r="I74" i="35"/>
  <c r="E74" i="42" s="1"/>
  <c r="F74" i="35"/>
  <c r="D74" i="42" s="1"/>
  <c r="C74" i="35"/>
  <c r="C74" i="42" s="1"/>
  <c r="AG75" i="35"/>
  <c r="M75" i="42" s="1"/>
  <c r="AD75" i="35"/>
  <c r="L75" i="42" s="1"/>
  <c r="AA75" i="35"/>
  <c r="K75" i="42" s="1"/>
  <c r="X75" i="35"/>
  <c r="J75" i="42" s="1"/>
  <c r="U75" i="35"/>
  <c r="I75" i="42" s="1"/>
  <c r="R75" i="35"/>
  <c r="H75" i="42" s="1"/>
  <c r="O75" i="35"/>
  <c r="G75" i="42" s="1"/>
  <c r="L75" i="35"/>
  <c r="F75" i="42" s="1"/>
  <c r="I75" i="35"/>
  <c r="E75" i="42" s="1"/>
  <c r="F75" i="35"/>
  <c r="D75" i="42" s="1"/>
  <c r="C75" i="35"/>
  <c r="C75" i="42" s="1"/>
  <c r="AG76" i="35"/>
  <c r="M76" i="42" s="1"/>
  <c r="AD76" i="35"/>
  <c r="L76" i="42" s="1"/>
  <c r="AA76" i="35"/>
  <c r="K76" i="42" s="1"/>
  <c r="X76" i="35"/>
  <c r="J76" i="42" s="1"/>
  <c r="U76" i="35"/>
  <c r="I76" i="42" s="1"/>
  <c r="R76" i="35"/>
  <c r="H76" i="42" s="1"/>
  <c r="O76" i="35"/>
  <c r="G76" i="42" s="1"/>
  <c r="L76" i="35"/>
  <c r="F76" i="42" s="1"/>
  <c r="I76" i="35"/>
  <c r="E76" i="42" s="1"/>
  <c r="F76" i="35"/>
  <c r="D76" i="42" s="1"/>
  <c r="C76" i="35"/>
  <c r="C76" i="42" s="1"/>
  <c r="AG77" i="35"/>
  <c r="M77" i="42" s="1"/>
  <c r="AD77" i="35"/>
  <c r="L77" i="42" s="1"/>
  <c r="AA77" i="35"/>
  <c r="K77" i="42" s="1"/>
  <c r="X77" i="35"/>
  <c r="J77" i="42" s="1"/>
  <c r="U77" i="35"/>
  <c r="I77" i="42" s="1"/>
  <c r="R77" i="35"/>
  <c r="H77" i="42" s="1"/>
  <c r="O77" i="35"/>
  <c r="G77" i="42" s="1"/>
  <c r="L77" i="35"/>
  <c r="F77" i="42" s="1"/>
  <c r="I77" i="35"/>
  <c r="E77" i="42" s="1"/>
  <c r="F77" i="35"/>
  <c r="D77" i="42" s="1"/>
  <c r="C77" i="35"/>
  <c r="C77" i="42" s="1"/>
  <c r="AG78" i="35"/>
  <c r="M78" i="42" s="1"/>
  <c r="AD78" i="35"/>
  <c r="L78" i="42" s="1"/>
  <c r="AA78" i="35"/>
  <c r="K78" i="42" s="1"/>
  <c r="X78" i="35"/>
  <c r="J78" i="42" s="1"/>
  <c r="U78" i="35"/>
  <c r="I78" i="42" s="1"/>
  <c r="R78" i="35"/>
  <c r="H78" i="42" s="1"/>
  <c r="O78" i="35"/>
  <c r="G78" i="42" s="1"/>
  <c r="L78" i="35"/>
  <c r="F78" i="42" s="1"/>
  <c r="I78" i="35"/>
  <c r="E78" i="42" s="1"/>
  <c r="F78" i="35"/>
  <c r="D78" i="42" s="1"/>
  <c r="C78" i="35"/>
  <c r="C78" i="42" s="1"/>
  <c r="AG79" i="35"/>
  <c r="M79" i="42" s="1"/>
  <c r="AD79" i="35"/>
  <c r="L79" i="42" s="1"/>
  <c r="AA79" i="35"/>
  <c r="K79" i="42" s="1"/>
  <c r="X79" i="35"/>
  <c r="J79" i="42" s="1"/>
  <c r="U79" i="35"/>
  <c r="I79" i="42" s="1"/>
  <c r="R79" i="35"/>
  <c r="H79" i="42" s="1"/>
  <c r="O79" i="35"/>
  <c r="G79" i="42" s="1"/>
  <c r="L79" i="35"/>
  <c r="F79" i="42" s="1"/>
  <c r="I79" i="35"/>
  <c r="E79" i="42" s="1"/>
  <c r="F79" i="35"/>
  <c r="D79" i="42" s="1"/>
  <c r="C79" i="35"/>
  <c r="C79" i="42" s="1"/>
  <c r="AG80" i="35"/>
  <c r="M80" i="42" s="1"/>
  <c r="AD80" i="35"/>
  <c r="L80" i="42" s="1"/>
  <c r="AA80" i="35"/>
  <c r="K80" i="42" s="1"/>
  <c r="X80" i="35"/>
  <c r="J80" i="42" s="1"/>
  <c r="U80" i="35"/>
  <c r="I80" i="42" s="1"/>
  <c r="R80" i="35"/>
  <c r="H80" i="42" s="1"/>
  <c r="O80" i="35"/>
  <c r="G80" i="42" s="1"/>
  <c r="L80" i="35"/>
  <c r="F80" i="42" s="1"/>
  <c r="I80" i="35"/>
  <c r="E80" i="42" s="1"/>
  <c r="F80" i="35"/>
  <c r="D80" i="42" s="1"/>
  <c r="C80" i="35"/>
  <c r="C80" i="42" s="1"/>
  <c r="AG81" i="35"/>
  <c r="M81" i="42" s="1"/>
  <c r="AD81" i="35"/>
  <c r="L81" i="42" s="1"/>
  <c r="AA81" i="35"/>
  <c r="K81" i="42" s="1"/>
  <c r="X81" i="35"/>
  <c r="J81" i="42" s="1"/>
  <c r="U81" i="35"/>
  <c r="I81" i="42" s="1"/>
  <c r="R81" i="35"/>
  <c r="H81" i="42" s="1"/>
  <c r="O81" i="35"/>
  <c r="G81" i="42" s="1"/>
  <c r="L81" i="35"/>
  <c r="F81" i="42" s="1"/>
  <c r="I81" i="35"/>
  <c r="E81" i="42" s="1"/>
  <c r="F81" i="35"/>
  <c r="D81" i="42" s="1"/>
  <c r="C81" i="35"/>
  <c r="C81" i="42" s="1"/>
  <c r="AG82" i="35"/>
  <c r="M82" i="42" s="1"/>
  <c r="AD82" i="35"/>
  <c r="L82" i="42" s="1"/>
  <c r="AA82" i="35"/>
  <c r="K82" i="42" s="1"/>
  <c r="X82" i="35"/>
  <c r="J82" i="42" s="1"/>
  <c r="U82" i="35"/>
  <c r="I82" i="42" s="1"/>
  <c r="R82" i="35"/>
  <c r="H82" i="42" s="1"/>
  <c r="O82" i="35"/>
  <c r="G82" i="42" s="1"/>
  <c r="L82" i="35"/>
  <c r="F82" i="42" s="1"/>
  <c r="I82" i="35"/>
  <c r="E82" i="42" s="1"/>
  <c r="F82" i="35"/>
  <c r="D82" i="42" s="1"/>
  <c r="C82" i="35"/>
  <c r="C82" i="42" s="1"/>
  <c r="AG83" i="35"/>
  <c r="M83" i="42" s="1"/>
  <c r="AD83" i="35"/>
  <c r="L83" i="42" s="1"/>
  <c r="AA83" i="35"/>
  <c r="K83" i="42" s="1"/>
  <c r="X83" i="35"/>
  <c r="J83" i="42" s="1"/>
  <c r="U83" i="35"/>
  <c r="I83" i="42" s="1"/>
  <c r="R83" i="35"/>
  <c r="H83" i="42" s="1"/>
  <c r="O83" i="35"/>
  <c r="G83" i="42" s="1"/>
  <c r="L83" i="35"/>
  <c r="F83" i="42" s="1"/>
  <c r="I83" i="35"/>
  <c r="E83" i="42" s="1"/>
  <c r="F83" i="35"/>
  <c r="D83" i="42" s="1"/>
  <c r="C83" i="35"/>
  <c r="C83" i="42" s="1"/>
  <c r="AG84" i="35"/>
  <c r="M84" i="42" s="1"/>
  <c r="AD84" i="35"/>
  <c r="L84" i="42" s="1"/>
  <c r="AA84" i="35"/>
  <c r="K84" i="42" s="1"/>
  <c r="X84" i="35"/>
  <c r="J84" i="42" s="1"/>
  <c r="U84" i="35"/>
  <c r="I84" i="42" s="1"/>
  <c r="R84" i="35"/>
  <c r="H84" i="42" s="1"/>
  <c r="O84" i="35"/>
  <c r="G84" i="42" s="1"/>
  <c r="L84" i="35"/>
  <c r="F84" i="42" s="1"/>
  <c r="I84" i="35"/>
  <c r="E84" i="42" s="1"/>
  <c r="F84" i="35"/>
  <c r="D84" i="42" s="1"/>
  <c r="C84" i="35"/>
  <c r="C84" i="42" s="1"/>
  <c r="AG85" i="35"/>
  <c r="M85" i="42" s="1"/>
  <c r="AD85" i="35"/>
  <c r="L85" i="42" s="1"/>
  <c r="AA85" i="35"/>
  <c r="K85" i="42" s="1"/>
  <c r="X85" i="35"/>
  <c r="J85" i="42" s="1"/>
  <c r="U85" i="35"/>
  <c r="I85" i="42" s="1"/>
  <c r="R85" i="35"/>
  <c r="H85" i="42" s="1"/>
  <c r="O85" i="35"/>
  <c r="G85" i="42" s="1"/>
  <c r="L85" i="35"/>
  <c r="F85" i="42" s="1"/>
  <c r="I85" i="35"/>
  <c r="E85" i="42" s="1"/>
  <c r="F85" i="35"/>
  <c r="D85" i="42" s="1"/>
  <c r="C85" i="35"/>
  <c r="C85" i="42" s="1"/>
  <c r="AG86" i="35"/>
  <c r="AD86"/>
  <c r="AA86"/>
  <c r="X86"/>
  <c r="U86"/>
  <c r="R86"/>
  <c r="O86"/>
  <c r="L86"/>
  <c r="I86"/>
  <c r="F86"/>
  <c r="C86"/>
  <c r="C86" i="42" s="1"/>
  <c r="BV101" i="9"/>
  <c r="AV4" i="17"/>
  <c r="CB101" i="9" s="1"/>
  <c r="BB4" i="17"/>
  <c r="CH101" i="9" s="1"/>
  <c r="BB5" i="17"/>
  <c r="CH102" i="9" s="1"/>
  <c r="BB6" i="17"/>
  <c r="CH103" i="9" s="1"/>
  <c r="BB7" i="17"/>
  <c r="CH104" i="9" s="1"/>
  <c r="BB10" i="17"/>
  <c r="CH107" i="9" s="1"/>
  <c r="BB11" i="17"/>
  <c r="CH108" i="9" s="1"/>
  <c r="BB12" i="17"/>
  <c r="CH109" i="9" s="1"/>
  <c r="BB13" i="17"/>
  <c r="CH110" i="9" s="1"/>
  <c r="BB14" i="17"/>
  <c r="CH111" i="9" s="1"/>
  <c r="BB15" i="17"/>
  <c r="CH112" i="9" s="1"/>
  <c r="BB18" i="17"/>
  <c r="CH115" i="9" s="1"/>
  <c r="BB19" i="17"/>
  <c r="CH116" i="9" s="1"/>
  <c r="BB20" i="17"/>
  <c r="CH117" i="9" s="1"/>
  <c r="BB22" i="17"/>
  <c r="CH119" i="9" s="1"/>
  <c r="BB23" i="17"/>
  <c r="CH120" i="9" s="1"/>
  <c r="BB26" i="17"/>
  <c r="CH123" i="9" s="1"/>
  <c r="BB27" i="17"/>
  <c r="CH124" i="9" s="1"/>
  <c r="BB28" i="17"/>
  <c r="CH125" i="9" s="1"/>
  <c r="BB31" i="17"/>
  <c r="CH128" i="9" s="1"/>
  <c r="BB32" i="17"/>
  <c r="CH129" i="9" s="1"/>
  <c r="BB33" i="17"/>
  <c r="CH130" i="9" s="1"/>
  <c r="BB34" i="17"/>
  <c r="CH131" i="9" s="1"/>
  <c r="BB35" i="17"/>
  <c r="CH132" i="9" s="1"/>
  <c r="BB38" i="17"/>
  <c r="CH135" i="9" s="1"/>
  <c r="BB39" i="17"/>
  <c r="CH136" i="9" s="1"/>
  <c r="BB40" i="17"/>
  <c r="CH137" i="9" s="1"/>
  <c r="BB42" i="17"/>
  <c r="CH139" i="9" s="1"/>
  <c r="BB43" i="17"/>
  <c r="CH140" i="9" s="1"/>
  <c r="BB46" i="17"/>
  <c r="CH143" i="9" s="1"/>
  <c r="BB47" i="17"/>
  <c r="CH144" i="9" s="1"/>
  <c r="BB49" i="17"/>
  <c r="CH146" i="9" s="1"/>
  <c r="BB50" i="17"/>
  <c r="CH147" i="9" s="1"/>
  <c r="BB51" i="17"/>
  <c r="CH148" i="9" s="1"/>
  <c r="BB53" i="17"/>
  <c r="CH150" i="9" s="1"/>
  <c r="BB54" i="17"/>
  <c r="CH151" i="9" s="1"/>
  <c r="BB55" i="17"/>
  <c r="CH152" i="9" s="1"/>
  <c r="BB58" i="17"/>
  <c r="CH155" i="9" s="1"/>
  <c r="BB60" i="17"/>
  <c r="CH157" i="9" s="1"/>
  <c r="BB61" i="17"/>
  <c r="CH158" i="9" s="1"/>
  <c r="BB62" i="17"/>
  <c r="CH159" i="9" s="1"/>
  <c r="BB63" i="17"/>
  <c r="CH160" i="9" s="1"/>
  <c r="BB65" i="17"/>
  <c r="CH162" i="9" s="1"/>
  <c r="BB66" i="17"/>
  <c r="CH163" i="9" s="1"/>
  <c r="BB67" i="17"/>
  <c r="CH164" i="9" s="1"/>
  <c r="BB70" i="17"/>
  <c r="CH167" i="9" s="1"/>
  <c r="BB71" i="17"/>
  <c r="CH168" i="9" s="1"/>
  <c r="BB72" i="17"/>
  <c r="CH169" i="9" s="1"/>
  <c r="BB74" i="17"/>
  <c r="CH171" i="9" s="1"/>
  <c r="BB75" i="17"/>
  <c r="CH172" i="9" s="1"/>
  <c r="BB76" i="17"/>
  <c r="CH173" i="9" s="1"/>
  <c r="BB77" i="17"/>
  <c r="CH174" i="9" s="1"/>
  <c r="BB82" i="17"/>
  <c r="CH179" i="9" s="1"/>
  <c r="BB83" i="17"/>
  <c r="CH180" i="9" s="1"/>
  <c r="BB84" i="17"/>
  <c r="CH181" i="9" s="1"/>
  <c r="BB85" i="17"/>
  <c r="CH182" i="9" s="1"/>
  <c r="BB86" i="17"/>
  <c r="CH183" i="9" s="1"/>
  <c r="AM102"/>
  <c r="AT5" i="17"/>
  <c r="BZ102" i="9" s="1"/>
  <c r="AV6" i="17"/>
  <c r="CB103" i="9" s="1"/>
  <c r="AJ104"/>
  <c r="BR104"/>
  <c r="AV7" i="17"/>
  <c r="CB104" i="9" s="1"/>
  <c r="BV105"/>
  <c r="AV8" i="17"/>
  <c r="CB105" i="9" s="1"/>
  <c r="AM106"/>
  <c r="AT9" i="17"/>
  <c r="BZ106" i="9" s="1"/>
  <c r="AX9" i="17"/>
  <c r="CD106" i="9" s="1"/>
  <c r="BV107"/>
  <c r="AV10" i="17"/>
  <c r="CB107" i="9" s="1"/>
  <c r="BR108"/>
  <c r="AT11" i="17"/>
  <c r="BZ108" i="9" s="1"/>
  <c r="AX11" i="17"/>
  <c r="CD108" i="9" s="1"/>
  <c r="AP109"/>
  <c r="BV109"/>
  <c r="AX12" i="17"/>
  <c r="CD109" i="9" s="1"/>
  <c r="BV110"/>
  <c r="AT13" i="17"/>
  <c r="BZ110" i="9" s="1"/>
  <c r="BV111"/>
  <c r="AV14" i="17"/>
  <c r="CB111" i="9" s="1"/>
  <c r="BR101"/>
  <c r="AT4" i="17"/>
  <c r="BZ101" i="9" s="1"/>
  <c r="AX4" i="17"/>
  <c r="CD101" i="9" s="1"/>
  <c r="BV102"/>
  <c r="AX5" i="17"/>
  <c r="CD102" i="9" s="1"/>
  <c r="BT103"/>
  <c r="AT6" i="17"/>
  <c r="BZ103" i="9" s="1"/>
  <c r="CF103"/>
  <c r="AT7" i="17"/>
  <c r="BZ104" i="9" s="1"/>
  <c r="AX7" i="17"/>
  <c r="CD104" i="9" s="1"/>
  <c r="BR105"/>
  <c r="AT8" i="17"/>
  <c r="BZ105" i="9" s="1"/>
  <c r="AX8" i="17"/>
  <c r="CD105" i="9" s="1"/>
  <c r="BE106"/>
  <c r="AY106"/>
  <c r="BX106"/>
  <c r="AV9" i="17"/>
  <c r="CB106" i="9" s="1"/>
  <c r="CH106"/>
  <c r="BR107"/>
  <c r="AT10" i="17"/>
  <c r="BZ107" i="9" s="1"/>
  <c r="AX10" i="17"/>
  <c r="CD107" i="9" s="1"/>
  <c r="BV108"/>
  <c r="AV11" i="17"/>
  <c r="CB108" i="9" s="1"/>
  <c r="AT12" i="17"/>
  <c r="BZ109" i="9" s="1"/>
  <c r="CF109"/>
  <c r="BR110"/>
  <c r="AV13" i="17"/>
  <c r="CB110" i="9" s="1"/>
  <c r="BR111"/>
  <c r="AT14" i="17"/>
  <c r="BZ111" i="9" s="1"/>
  <c r="CF111"/>
  <c r="AS112"/>
  <c r="BV112"/>
  <c r="AV15" i="17"/>
  <c r="CB112" i="9" s="1"/>
  <c r="AX15" i="17"/>
  <c r="CD112" i="9" s="1"/>
  <c r="BH113"/>
  <c r="BB113"/>
  <c r="BT113"/>
  <c r="AT16" i="17"/>
  <c r="BZ113" i="9" s="1"/>
  <c r="AX16" i="17"/>
  <c r="CD113" i="9" s="1"/>
  <c r="CH113"/>
  <c r="BT114"/>
  <c r="BX114"/>
  <c r="AV17" i="17"/>
  <c r="CB114" i="9" s="1"/>
  <c r="AX17" i="17"/>
  <c r="CD114" i="9" s="1"/>
  <c r="CF114"/>
  <c r="BT115"/>
  <c r="BX115"/>
  <c r="AV18" i="17"/>
  <c r="CB115" i="9" s="1"/>
  <c r="AX18" i="17"/>
  <c r="CD115" i="9" s="1"/>
  <c r="BT116"/>
  <c r="AV19" i="17"/>
  <c r="CB116" i="9" s="1"/>
  <c r="AX19" i="17"/>
  <c r="CD116" i="9" s="1"/>
  <c r="CF116"/>
  <c r="BR117"/>
  <c r="BH117"/>
  <c r="BB117"/>
  <c r="BV117"/>
  <c r="AT20" i="17"/>
  <c r="BZ117" i="9" s="1"/>
  <c r="AX20" i="17"/>
  <c r="CD117" i="9" s="1"/>
  <c r="AJ118"/>
  <c r="BT118"/>
  <c r="AT21" i="17"/>
  <c r="BZ118" i="9" s="1"/>
  <c r="AV21" i="17"/>
  <c r="CB118" i="9" s="1"/>
  <c r="CF118"/>
  <c r="CH118"/>
  <c r="BR119"/>
  <c r="BX119"/>
  <c r="AT22" i="17"/>
  <c r="BZ119" i="9" s="1"/>
  <c r="AV22" i="17"/>
  <c r="CB119" i="9" s="1"/>
  <c r="CF119"/>
  <c r="AJ120"/>
  <c r="BR120"/>
  <c r="BV120"/>
  <c r="AT23" i="17"/>
  <c r="BZ120" i="9" s="1"/>
  <c r="AX23" i="17"/>
  <c r="CD120" i="9" s="1"/>
  <c r="CF120"/>
  <c r="BR121"/>
  <c r="BV121"/>
  <c r="AT24" i="17"/>
  <c r="BZ121" i="9" s="1"/>
  <c r="AX24" i="17"/>
  <c r="CD121" i="9" s="1"/>
  <c r="CH121"/>
  <c r="AJ122"/>
  <c r="BR122"/>
  <c r="AT25" i="17"/>
  <c r="BZ122" i="9" s="1"/>
  <c r="AX25" i="17"/>
  <c r="CD122" i="9" s="1"/>
  <c r="CH122"/>
  <c r="BH123"/>
  <c r="BB123"/>
  <c r="BT123"/>
  <c r="AT26" i="17"/>
  <c r="BZ123" i="9" s="1"/>
  <c r="AX26" i="17"/>
  <c r="CD123" i="9" s="1"/>
  <c r="CF123"/>
  <c r="BR124"/>
  <c r="BB124"/>
  <c r="BV124"/>
  <c r="AT27" i="17"/>
  <c r="BZ124" i="9" s="1"/>
  <c r="AV27" i="17"/>
  <c r="CB124" i="9" s="1"/>
  <c r="AX27" i="17"/>
  <c r="CD124" i="9" s="1"/>
  <c r="BR125"/>
  <c r="BH125"/>
  <c r="BB125"/>
  <c r="AV125"/>
  <c r="BV125"/>
  <c r="AT28" i="17"/>
  <c r="BZ125" i="9" s="1"/>
  <c r="AX28" i="17"/>
  <c r="CD125" i="9" s="1"/>
  <c r="BT126"/>
  <c r="AT29" i="17"/>
  <c r="BZ126" i="9" s="1"/>
  <c r="AV29" i="17"/>
  <c r="CB126" i="9" s="1"/>
  <c r="CF126"/>
  <c r="BV127"/>
  <c r="AT30" i="17"/>
  <c r="BZ127" i="9" s="1"/>
  <c r="AV30" i="17"/>
  <c r="CB127" i="9" s="1"/>
  <c r="AX30" i="17"/>
  <c r="CD127" i="9" s="1"/>
  <c r="BT128"/>
  <c r="BX128"/>
  <c r="AV31" i="17"/>
  <c r="CB128" i="9" s="1"/>
  <c r="AX31" i="17"/>
  <c r="CD128" i="9" s="1"/>
  <c r="BT129"/>
  <c r="AV32" i="17"/>
  <c r="CB129" i="9" s="1"/>
  <c r="CF129"/>
  <c r="BR130"/>
  <c r="BV130"/>
  <c r="AT33" i="17"/>
  <c r="BZ130" i="9" s="1"/>
  <c r="AV33" i="17"/>
  <c r="CB130" i="9" s="1"/>
  <c r="AM131"/>
  <c r="BV131"/>
  <c r="AT34" i="17"/>
  <c r="BZ131" i="9" s="1"/>
  <c r="AX34" i="17"/>
  <c r="CD131" i="9" s="1"/>
  <c r="CF131"/>
  <c r="BV132"/>
  <c r="AT35" i="17"/>
  <c r="BZ132" i="9" s="1"/>
  <c r="AV35" i="17"/>
  <c r="CB132" i="9" s="1"/>
  <c r="AX35" i="17"/>
  <c r="CD132" i="9" s="1"/>
  <c r="BV133"/>
  <c r="AT36" i="17"/>
  <c r="BZ133" i="9" s="1"/>
  <c r="AV36" i="17"/>
  <c r="CB133" i="9" s="1"/>
  <c r="CF133"/>
  <c r="BR134"/>
  <c r="BX134"/>
  <c r="AV37" i="17"/>
  <c r="CB134" i="9" s="1"/>
  <c r="AX37" i="17"/>
  <c r="CD134" i="9" s="1"/>
  <c r="BT135"/>
  <c r="AT38" i="17"/>
  <c r="BZ135" i="9" s="1"/>
  <c r="AV38" i="17"/>
  <c r="CB135" i="9" s="1"/>
  <c r="AX38" i="17"/>
  <c r="CD135" i="9" s="1"/>
  <c r="BV136"/>
  <c r="AT39" i="17"/>
  <c r="BZ136" i="9" s="1"/>
  <c r="AX39" i="17"/>
  <c r="CD136" i="9" s="1"/>
  <c r="CF136"/>
  <c r="BT137"/>
  <c r="BX137"/>
  <c r="AV40" i="17"/>
  <c r="CB137" i="9" s="1"/>
  <c r="AX40" i="17"/>
  <c r="CD137" i="9" s="1"/>
  <c r="CF137"/>
  <c r="BR138"/>
  <c r="AT41" i="17"/>
  <c r="BZ138" i="9" s="1"/>
  <c r="AV41" i="17"/>
  <c r="CB138" i="9" s="1"/>
  <c r="BT139"/>
  <c r="BX139"/>
  <c r="AV42" i="17"/>
  <c r="CB139" i="9" s="1"/>
  <c r="AX42" i="17"/>
  <c r="CD139" i="9" s="1"/>
  <c r="BR140"/>
  <c r="BV140"/>
  <c r="AT43" i="17"/>
  <c r="BZ140" i="9" s="1"/>
  <c r="AV43" i="17"/>
  <c r="CB140" i="9" s="1"/>
  <c r="AX43" i="17"/>
  <c r="CD140" i="9" s="1"/>
  <c r="BT141"/>
  <c r="AV44" i="17"/>
  <c r="CB141" i="9" s="1"/>
  <c r="AX44" i="17"/>
  <c r="CD141" i="9" s="1"/>
  <c r="CH141"/>
  <c r="BT142"/>
  <c r="AT45" i="17"/>
  <c r="BZ142" i="9" s="1"/>
  <c r="AV45" i="17"/>
  <c r="CB142" i="9" s="1"/>
  <c r="AX45" i="17"/>
  <c r="CD142" i="9" s="1"/>
  <c r="CH142"/>
  <c r="BR143"/>
  <c r="BV143"/>
  <c r="AV46" i="17"/>
  <c r="CB143" i="9" s="1"/>
  <c r="AX46" i="17"/>
  <c r="CD143" i="9" s="1"/>
  <c r="BT144"/>
  <c r="BX144"/>
  <c r="AV47" i="17"/>
  <c r="CB144" i="9" s="1"/>
  <c r="AX47" i="17"/>
  <c r="CD144" i="9" s="1"/>
  <c r="CF144"/>
  <c r="BR145"/>
  <c r="BT145"/>
  <c r="AT48" i="17"/>
  <c r="BZ145" i="9" s="1"/>
  <c r="AX48" i="17"/>
  <c r="CD145" i="9" s="1"/>
  <c r="CH145"/>
  <c r="BR146"/>
  <c r="BV146"/>
  <c r="AT49" i="17"/>
  <c r="BZ146" i="9" s="1"/>
  <c r="AX49" i="17"/>
  <c r="CD146" i="9" s="1"/>
  <c r="BR147"/>
  <c r="BV147"/>
  <c r="AT50" i="17"/>
  <c r="BZ147" i="9" s="1"/>
  <c r="AX50" i="17"/>
  <c r="CD147" i="9" s="1"/>
  <c r="BV148"/>
  <c r="AT51" i="17"/>
  <c r="BZ148" i="9" s="1"/>
  <c r="AV51" i="17"/>
  <c r="CB148" i="9" s="1"/>
  <c r="AX51" i="17"/>
  <c r="CD148" i="9" s="1"/>
  <c r="BR149"/>
  <c r="BV149"/>
  <c r="AT52" i="17"/>
  <c r="BZ149" i="9" s="1"/>
  <c r="AX52" i="17"/>
  <c r="CD149" i="9" s="1"/>
  <c r="CF149"/>
  <c r="BR150"/>
  <c r="BV150"/>
  <c r="AT53" i="17"/>
  <c r="BZ150" i="9" s="1"/>
  <c r="AX53" i="17"/>
  <c r="CD150" i="9" s="1"/>
  <c r="CF150"/>
  <c r="AM151"/>
  <c r="BT151"/>
  <c r="AT54" i="17"/>
  <c r="BZ151" i="9" s="1"/>
  <c r="AX54" i="17"/>
  <c r="CD151" i="9" s="1"/>
  <c r="BR152"/>
  <c r="BV152"/>
  <c r="AT55" i="17"/>
  <c r="BZ152" i="9" s="1"/>
  <c r="AX55" i="17"/>
  <c r="CD152" i="9" s="1"/>
  <c r="CF152"/>
  <c r="BR153"/>
  <c r="AV56" i="17"/>
  <c r="CB153" i="9" s="1"/>
  <c r="AX56" i="17"/>
  <c r="CD153" i="9" s="1"/>
  <c r="CH153"/>
  <c r="BX154"/>
  <c r="AV57" i="17"/>
  <c r="CB154" i="9" s="1"/>
  <c r="CF154"/>
  <c r="AM155"/>
  <c r="BT155"/>
  <c r="AT58" i="17"/>
  <c r="BZ155" i="9" s="1"/>
  <c r="AX58" i="17"/>
  <c r="CD155" i="9" s="1"/>
  <c r="CF155"/>
  <c r="BR156"/>
  <c r="BT156"/>
  <c r="AV59" i="17"/>
  <c r="CB156" i="9" s="1"/>
  <c r="AX59" i="17"/>
  <c r="CD156" i="9" s="1"/>
  <c r="CF156"/>
  <c r="BR157"/>
  <c r="BV157"/>
  <c r="AT60" i="17"/>
  <c r="BZ157" i="9" s="1"/>
  <c r="AV60" i="17"/>
  <c r="CB157" i="9" s="1"/>
  <c r="AX60" i="17"/>
  <c r="CD157" i="9" s="1"/>
  <c r="BT158"/>
  <c r="AT61" i="17"/>
  <c r="BZ158" i="9" s="1"/>
  <c r="AX61" i="17"/>
  <c r="CD158" i="9" s="1"/>
  <c r="BN159"/>
  <c r="AS159"/>
  <c r="BT159"/>
  <c r="AT62" i="17"/>
  <c r="BZ159" i="9" s="1"/>
  <c r="AV62" i="17"/>
  <c r="CB159" i="9" s="1"/>
  <c r="AX62" i="17"/>
  <c r="CD159" i="9" s="1"/>
  <c r="BT160"/>
  <c r="AT63" i="17"/>
  <c r="BZ160" i="9" s="1"/>
  <c r="AV63" i="17"/>
  <c r="CB160" i="9" s="1"/>
  <c r="AX63" i="17"/>
  <c r="CD160" i="9" s="1"/>
  <c r="BK161"/>
  <c r="BE161"/>
  <c r="AY161"/>
  <c r="BT161"/>
  <c r="BX161"/>
  <c r="AV64" i="17"/>
  <c r="CB161" i="9" s="1"/>
  <c r="AX64" i="17"/>
  <c r="CD161" i="9" s="1"/>
  <c r="CF161"/>
  <c r="BV162"/>
  <c r="AT65" i="17"/>
  <c r="BZ162" i="9" s="1"/>
  <c r="AX65" i="17"/>
  <c r="CD162" i="9" s="1"/>
  <c r="AM163"/>
  <c r="BN163"/>
  <c r="BV163"/>
  <c r="AT66" i="17"/>
  <c r="BZ163" i="9" s="1"/>
  <c r="AV66" i="17"/>
  <c r="CB163" i="9" s="1"/>
  <c r="AX66" i="17"/>
  <c r="CD163" i="9" s="1"/>
  <c r="BT164"/>
  <c r="BX164"/>
  <c r="AT67" i="17"/>
  <c r="BZ164" i="9" s="1"/>
  <c r="AV67" i="17"/>
  <c r="CB164" i="9" s="1"/>
  <c r="CF164"/>
  <c r="AM165"/>
  <c r="BK165"/>
  <c r="BE165"/>
  <c r="AY165"/>
  <c r="AS165"/>
  <c r="BX165"/>
  <c r="AV68" i="17"/>
  <c r="CB165" i="9" s="1"/>
  <c r="CH165"/>
  <c r="BR166"/>
  <c r="AT69" i="17"/>
  <c r="BZ166" i="9" s="1"/>
  <c r="AX69" i="17"/>
  <c r="CD166" i="9" s="1"/>
  <c r="CH166"/>
  <c r="BR167"/>
  <c r="BX167"/>
  <c r="AV70" i="17"/>
  <c r="CB167" i="9" s="1"/>
  <c r="AX70" i="17"/>
  <c r="CD167" i="9" s="1"/>
  <c r="CF167"/>
  <c r="BR168"/>
  <c r="BV168"/>
  <c r="AV71" i="17"/>
  <c r="CB168" i="9" s="1"/>
  <c r="AX71" i="17"/>
  <c r="CD168" i="9" s="1"/>
  <c r="BR169"/>
  <c r="BV169"/>
  <c r="AT72" i="17"/>
  <c r="BZ169" i="9" s="1"/>
  <c r="AV72" i="17"/>
  <c r="CB169" i="9" s="1"/>
  <c r="AX72" i="17"/>
  <c r="CD169" i="9" s="1"/>
  <c r="BV170"/>
  <c r="AT73" i="17"/>
  <c r="BZ170" i="9" s="1"/>
  <c r="AV73" i="17"/>
  <c r="CB170" i="9" s="1"/>
  <c r="BR171"/>
  <c r="BV171"/>
  <c r="AT74" i="17"/>
  <c r="BZ171" i="9" s="1"/>
  <c r="AV74" i="17"/>
  <c r="CB171" i="9" s="1"/>
  <c r="AX74" i="17"/>
  <c r="CD171" i="9" s="1"/>
  <c r="AM172"/>
  <c r="BT172"/>
  <c r="BX172"/>
  <c r="AV75" i="17"/>
  <c r="CB172" i="9" s="1"/>
  <c r="AX75" i="17"/>
  <c r="CD172" i="9" s="1"/>
  <c r="AM173"/>
  <c r="BK173"/>
  <c r="BE173"/>
  <c r="AY173"/>
  <c r="BT173"/>
  <c r="AT76" i="17"/>
  <c r="BZ173" i="9" s="1"/>
  <c r="AX76" i="17"/>
  <c r="CD173" i="9" s="1"/>
  <c r="CF173"/>
  <c r="BT174"/>
  <c r="BX174"/>
  <c r="AV77" i="17"/>
  <c r="CB174" i="9" s="1"/>
  <c r="BN175"/>
  <c r="AS175"/>
  <c r="BT175"/>
  <c r="AT78" i="17"/>
  <c r="BZ175" i="9" s="1"/>
  <c r="AX78" i="17"/>
  <c r="CD175" i="9" s="1"/>
  <c r="CF175"/>
  <c r="AM176"/>
  <c r="BT176"/>
  <c r="BX176"/>
  <c r="AV79" i="17"/>
  <c r="CB176" i="9" s="1"/>
  <c r="AX79" i="17"/>
  <c r="CD176" i="9" s="1"/>
  <c r="CH176"/>
  <c r="BR177"/>
  <c r="BV177"/>
  <c r="AT80" i="17"/>
  <c r="BZ177" i="9" s="1"/>
  <c r="AX80" i="17"/>
  <c r="CD177" i="9" s="1"/>
  <c r="BT178"/>
  <c r="AT81" i="17"/>
  <c r="BZ178" i="9" s="1"/>
  <c r="AV81" i="17"/>
  <c r="CB178" i="9" s="1"/>
  <c r="AX81" i="17"/>
  <c r="CD178" i="9" s="1"/>
  <c r="CH178"/>
  <c r="BV179"/>
  <c r="AT82" i="17"/>
  <c r="BZ179" i="9" s="1"/>
  <c r="AX82" i="17"/>
  <c r="CD179" i="9" s="1"/>
  <c r="AM180"/>
  <c r="AS180"/>
  <c r="BT180"/>
  <c r="BX180"/>
  <c r="AV83" i="17"/>
  <c r="CB180" i="9" s="1"/>
  <c r="AX83" i="17"/>
  <c r="CD180" i="9" s="1"/>
  <c r="AM181"/>
  <c r="BK181"/>
  <c r="BE181"/>
  <c r="AY181"/>
  <c r="AS181"/>
  <c r="BT181"/>
  <c r="BX181"/>
  <c r="AV84" i="17"/>
  <c r="CB181" i="9" s="1"/>
  <c r="CF181"/>
  <c r="BH182"/>
  <c r="AV182"/>
  <c r="BT182"/>
  <c r="BX182"/>
  <c r="AT85" i="17"/>
  <c r="BZ182" i="9" s="1"/>
  <c r="AV85" i="17"/>
  <c r="CB182" i="9" s="1"/>
  <c r="BR183"/>
  <c r="AV86" i="17"/>
  <c r="CB183" i="9" s="1"/>
  <c r="AX86" i="17"/>
  <c r="CD183" i="9" s="1"/>
  <c r="AM101"/>
  <c r="AV101"/>
  <c r="BT101"/>
  <c r="BX101"/>
  <c r="AX6" i="17"/>
  <c r="CD103" i="9" s="1"/>
  <c r="AX13" i="17"/>
  <c r="CD110" i="9" s="1"/>
  <c r="AX14" i="17"/>
  <c r="CD111" i="9" s="1"/>
  <c r="AX21" i="17"/>
  <c r="CD118" i="9" s="1"/>
  <c r="AX22" i="17"/>
  <c r="CD119" i="9" s="1"/>
  <c r="AX29" i="17"/>
  <c r="CD126" i="9" s="1"/>
  <c r="AX32" i="17"/>
  <c r="CD129" i="9" s="1"/>
  <c r="AX33" i="17"/>
  <c r="CD130" i="9" s="1"/>
  <c r="AX36" i="17"/>
  <c r="CD133" i="9" s="1"/>
  <c r="AX41" i="17"/>
  <c r="CD138" i="9" s="1"/>
  <c r="AX57" i="17"/>
  <c r="CD154" i="9" s="1"/>
  <c r="AX67" i="17"/>
  <c r="CD164" i="9" s="1"/>
  <c r="AX68" i="17"/>
  <c r="CD165" i="9" s="1"/>
  <c r="AX73" i="17"/>
  <c r="CD170" i="9" s="1"/>
  <c r="AX77" i="17"/>
  <c r="CD174" i="9" s="1"/>
  <c r="AX84" i="17"/>
  <c r="CD181" i="9" s="1"/>
  <c r="AX85" i="17"/>
  <c r="CD182" i="9" s="1"/>
  <c r="CF101"/>
  <c r="AP102"/>
  <c r="BT102"/>
  <c r="BX102"/>
  <c r="AV5" i="17"/>
  <c r="CB102" i="9" s="1"/>
  <c r="AP103"/>
  <c r="BR103"/>
  <c r="BV103"/>
  <c r="BN104"/>
  <c r="AV104"/>
  <c r="BT104"/>
  <c r="CF104"/>
  <c r="AM105"/>
  <c r="BT105"/>
  <c r="BX105"/>
  <c r="CF105"/>
  <c r="CH105"/>
  <c r="BR106"/>
  <c r="BV106"/>
  <c r="CF106"/>
  <c r="AM107"/>
  <c r="BN107"/>
  <c r="BH107"/>
  <c r="BB107"/>
  <c r="BT107"/>
  <c r="BX107"/>
  <c r="AM108"/>
  <c r="BB108"/>
  <c r="AV108"/>
  <c r="AS108"/>
  <c r="BT108"/>
  <c r="BX108"/>
  <c r="CF108"/>
  <c r="AM109"/>
  <c r="BT109"/>
  <c r="BX109"/>
  <c r="AV12" i="17"/>
  <c r="CB109" i="9" s="1"/>
  <c r="AM110"/>
  <c r="BK110"/>
  <c r="BT110"/>
  <c r="BT111"/>
  <c r="BX111"/>
  <c r="AJ112"/>
  <c r="BT112"/>
  <c r="AT15" i="17"/>
  <c r="BZ112" i="9" s="1"/>
  <c r="BR113"/>
  <c r="AV16" i="17"/>
  <c r="CB113" i="9" s="1"/>
  <c r="CF113"/>
  <c r="AJ114"/>
  <c r="BR114"/>
  <c r="BV114"/>
  <c r="AT17" i="17"/>
  <c r="BZ114" i="9" s="1"/>
  <c r="CH114"/>
  <c r="BR115"/>
  <c r="BV115"/>
  <c r="AT18" i="17"/>
  <c r="BZ115" i="9" s="1"/>
  <c r="AJ116"/>
  <c r="BR116"/>
  <c r="AT19" i="17"/>
  <c r="BZ116" i="9" s="1"/>
  <c r="BT117"/>
  <c r="BX117"/>
  <c r="AV20" i="17"/>
  <c r="CB117" i="9" s="1"/>
  <c r="BN118"/>
  <c r="AV118"/>
  <c r="BX118"/>
  <c r="AM119"/>
  <c r="AY119"/>
  <c r="AS119"/>
  <c r="BT119"/>
  <c r="BT120"/>
  <c r="BX120"/>
  <c r="AV23" i="17"/>
  <c r="CB120" i="9" s="1"/>
  <c r="BN121"/>
  <c r="AV121"/>
  <c r="BT121"/>
  <c r="BX121"/>
  <c r="AV24" i="17"/>
  <c r="CB121" i="9" s="1"/>
  <c r="BN122"/>
  <c r="BB122"/>
  <c r="AY122"/>
  <c r="AS122"/>
  <c r="BT122"/>
  <c r="AV25" i="17"/>
  <c r="CB122" i="9" s="1"/>
  <c r="CF122"/>
  <c r="BR123"/>
  <c r="BX123"/>
  <c r="AV26" i="17"/>
  <c r="CB123" i="9" s="1"/>
  <c r="AJ124"/>
  <c r="BT124"/>
  <c r="BX124"/>
  <c r="AJ125"/>
  <c r="BT125"/>
  <c r="BX125"/>
  <c r="AV28" i="17"/>
  <c r="CB125" i="9" s="1"/>
  <c r="CF125"/>
  <c r="BR126"/>
  <c r="BX126"/>
  <c r="CH126"/>
  <c r="AM127"/>
  <c r="BT127"/>
  <c r="BX127"/>
  <c r="CF127"/>
  <c r="CH127"/>
  <c r="BR128"/>
  <c r="BV128"/>
  <c r="AT31" i="17"/>
  <c r="BZ128" i="9" s="1"/>
  <c r="BV129"/>
  <c r="AT32" i="17"/>
  <c r="BZ129" i="9" s="1"/>
  <c r="AJ130"/>
  <c r="BT130"/>
  <c r="BX130"/>
  <c r="AP131"/>
  <c r="BT131"/>
  <c r="BX131"/>
  <c r="AV34" i="17"/>
  <c r="CB131" i="9" s="1"/>
  <c r="BR132"/>
  <c r="BT132"/>
  <c r="BX132"/>
  <c r="AM133"/>
  <c r="BK133"/>
  <c r="BE133"/>
  <c r="AY133"/>
  <c r="AS133"/>
  <c r="BT133"/>
  <c r="BX133"/>
  <c r="CH133"/>
  <c r="BT134"/>
  <c r="AT37" i="17"/>
  <c r="BZ134" i="9" s="1"/>
  <c r="CF134"/>
  <c r="CH134"/>
  <c r="AP135"/>
  <c r="BR135"/>
  <c r="BX135"/>
  <c r="BT136"/>
  <c r="BX136"/>
  <c r="AV39" i="17"/>
  <c r="CB136" i="9" s="1"/>
  <c r="BR137"/>
  <c r="BV137"/>
  <c r="AT40" i="17"/>
  <c r="BZ137" i="9" s="1"/>
  <c r="BT138"/>
  <c r="CH138"/>
  <c r="AJ139"/>
  <c r="BR139"/>
  <c r="BV139"/>
  <c r="AT42" i="17"/>
  <c r="BZ139" i="9" s="1"/>
  <c r="CF139"/>
  <c r="BT140"/>
  <c r="BX140"/>
  <c r="CF140"/>
  <c r="BN141"/>
  <c r="BH141"/>
  <c r="BB141"/>
  <c r="AV141"/>
  <c r="BV141"/>
  <c r="AT44" i="17"/>
  <c r="BZ141" i="9" s="1"/>
  <c r="CF141"/>
  <c r="BR142"/>
  <c r="BX142"/>
  <c r="CF142"/>
  <c r="AM143"/>
  <c r="BN143"/>
  <c r="BT143"/>
  <c r="AT46" i="17"/>
  <c r="BZ143" i="9" s="1"/>
  <c r="CF143"/>
  <c r="BR144"/>
  <c r="BV144"/>
  <c r="AT47" i="17"/>
  <c r="BZ144" i="9" s="1"/>
  <c r="AM145"/>
  <c r="BN145"/>
  <c r="BX145"/>
  <c r="AV48" i="17"/>
  <c r="CB145" i="9" s="1"/>
  <c r="BT146"/>
  <c r="BX146"/>
  <c r="AV49" i="17"/>
  <c r="CB146" i="9" s="1"/>
  <c r="CF146"/>
  <c r="BK147"/>
  <c r="BE147"/>
  <c r="AY147"/>
  <c r="BT147"/>
  <c r="BX147"/>
  <c r="AV50" i="17"/>
  <c r="CB147" i="9" s="1"/>
  <c r="BT148"/>
  <c r="CF148"/>
  <c r="AM149"/>
  <c r="BK149"/>
  <c r="BE149"/>
  <c r="AY149"/>
  <c r="AS149"/>
  <c r="BT149"/>
  <c r="BX149"/>
  <c r="AV52" i="17"/>
  <c r="CB149" i="9" s="1"/>
  <c r="CH149"/>
  <c r="BT150"/>
  <c r="BX150"/>
  <c r="AV53" i="17"/>
  <c r="CB150" i="9" s="1"/>
  <c r="BR151"/>
  <c r="BV151"/>
  <c r="AV54" i="17"/>
  <c r="CB151" i="9" s="1"/>
  <c r="CF151"/>
  <c r="BT152"/>
  <c r="BX152"/>
  <c r="AV55" i="17"/>
  <c r="CB152" i="9" s="1"/>
  <c r="AM153"/>
  <c r="BK153"/>
  <c r="BE153"/>
  <c r="AY153"/>
  <c r="AS153"/>
  <c r="BT153"/>
  <c r="AT56" i="17"/>
  <c r="BZ153" i="9" s="1"/>
  <c r="CF153"/>
  <c r="BV154"/>
  <c r="AT57" i="17"/>
  <c r="BZ154" i="9" s="1"/>
  <c r="CH154"/>
  <c r="BR155"/>
  <c r="BV155"/>
  <c r="AV58" i="17"/>
  <c r="CB155" i="9" s="1"/>
  <c r="BV156"/>
  <c r="AT59" i="17"/>
  <c r="BZ156" i="9" s="1"/>
  <c r="CH156"/>
  <c r="AM157"/>
  <c r="BK157"/>
  <c r="BE157"/>
  <c r="AY157"/>
  <c r="AS157"/>
  <c r="BT157"/>
  <c r="BX157"/>
  <c r="AP158"/>
  <c r="BR158"/>
  <c r="BX158"/>
  <c r="AV61" i="17"/>
  <c r="CB158" i="9" s="1"/>
  <c r="CF158"/>
  <c r="BX159"/>
  <c r="CF159"/>
  <c r="BR160"/>
  <c r="BV160"/>
  <c r="CF160"/>
  <c r="BR161"/>
  <c r="BV161"/>
  <c r="AT64" i="17"/>
  <c r="BZ161" i="9" s="1"/>
  <c r="CH161"/>
  <c r="BR162"/>
  <c r="BT162"/>
  <c r="BX162"/>
  <c r="AV65" i="17"/>
  <c r="CB162" i="9" s="1"/>
  <c r="BR163"/>
  <c r="BT163"/>
  <c r="BX163"/>
  <c r="CF163"/>
  <c r="BV164"/>
  <c r="BR165"/>
  <c r="BV165"/>
  <c r="AT68" i="17"/>
  <c r="BZ165" i="9" s="1"/>
  <c r="BT166"/>
  <c r="AV69" i="17"/>
  <c r="CB166" i="9" s="1"/>
  <c r="CF166"/>
  <c r="BN167"/>
  <c r="AS167"/>
  <c r="BT167"/>
  <c r="AT70" i="17"/>
  <c r="BZ167" i="9" s="1"/>
  <c r="AM168"/>
  <c r="BT168"/>
  <c r="AT71" i="17"/>
  <c r="BZ168" i="9" s="1"/>
  <c r="CF168"/>
  <c r="BK169"/>
  <c r="BE169"/>
  <c r="AY169"/>
  <c r="AS169"/>
  <c r="BT169"/>
  <c r="BX169"/>
  <c r="CF169"/>
  <c r="BT170"/>
  <c r="BX170"/>
  <c r="CH170"/>
  <c r="AM171"/>
  <c r="BN171"/>
  <c r="AS171"/>
  <c r="BT171"/>
  <c r="BX171"/>
  <c r="CF171"/>
  <c r="AJ172"/>
  <c r="BR172"/>
  <c r="BV172"/>
  <c r="AT75" i="17"/>
  <c r="BZ172" i="9" s="1"/>
  <c r="AP173"/>
  <c r="BX173"/>
  <c r="AV76" i="17"/>
  <c r="CB173" i="9" s="1"/>
  <c r="BR174"/>
  <c r="BV174"/>
  <c r="AT77" i="17"/>
  <c r="BZ174" i="9" s="1"/>
  <c r="BR175"/>
  <c r="BX175"/>
  <c r="AV78" i="17"/>
  <c r="CB175" i="9" s="1"/>
  <c r="CH175"/>
  <c r="AJ176"/>
  <c r="BR176"/>
  <c r="BV176"/>
  <c r="AT79" i="17"/>
  <c r="BZ176" i="9" s="1"/>
  <c r="BK177"/>
  <c r="BE177"/>
  <c r="AY177"/>
  <c r="BT177"/>
  <c r="BX177"/>
  <c r="AV80" i="17"/>
  <c r="CB177" i="9" s="1"/>
  <c r="CF177"/>
  <c r="CH177"/>
  <c r="AP178"/>
  <c r="BR178"/>
  <c r="BX178"/>
  <c r="AM179"/>
  <c r="BN179"/>
  <c r="AS179"/>
  <c r="BT179"/>
  <c r="BX179"/>
  <c r="AV82" i="17"/>
  <c r="CB179" i="9" s="1"/>
  <c r="CF179"/>
  <c r="BR180"/>
  <c r="BV180"/>
  <c r="AT83" i="17"/>
  <c r="BZ180" i="9" s="1"/>
  <c r="AP181"/>
  <c r="BR181"/>
  <c r="BV181"/>
  <c r="AT84" i="17"/>
  <c r="BZ181" i="9" s="1"/>
  <c r="AP182"/>
  <c r="BR182"/>
  <c r="BV182"/>
  <c r="AM183"/>
  <c r="BN183"/>
  <c r="AS183"/>
  <c r="BT183"/>
  <c r="AT86" i="17"/>
  <c r="BZ183" i="9" s="1"/>
  <c r="CF183"/>
  <c r="P3" i="17"/>
  <c r="O3"/>
  <c r="BR100" i="9"/>
  <c r="BK100"/>
  <c r="BE100"/>
  <c r="AY100"/>
  <c r="AS100"/>
  <c r="AP100"/>
  <c r="AM100"/>
  <c r="AT3" i="17"/>
  <c r="BZ100" i="9" s="1"/>
  <c r="AV3" i="17"/>
  <c r="CB100" i="9" s="1"/>
  <c r="M11" i="7"/>
  <c r="AC113"/>
  <c r="F3" i="34"/>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I8" i="17" l="1"/>
  <c r="BB105" i="9"/>
  <c r="J70" i="17"/>
  <c r="BE167" i="9"/>
  <c r="M8" i="17"/>
  <c r="BN105" i="9"/>
  <c r="I24" i="17"/>
  <c r="BB121" i="9"/>
  <c r="L23" i="17"/>
  <c r="BK120" i="9"/>
  <c r="CL23"/>
  <c r="BE120"/>
  <c r="G23" i="17"/>
  <c r="AV120" i="9"/>
  <c r="M14" i="17"/>
  <c r="BN111" i="9"/>
  <c r="K14" i="17"/>
  <c r="BH111" i="9"/>
  <c r="M33" i="17"/>
  <c r="BN130" i="9"/>
  <c r="K23" i="17"/>
  <c r="BH120" i="9"/>
  <c r="I23" i="17"/>
  <c r="BB120" i="9"/>
  <c r="H23" i="17"/>
  <c r="AY120" i="9"/>
  <c r="F87" i="42"/>
  <c r="H87"/>
  <c r="J87"/>
  <c r="L87"/>
  <c r="G87"/>
  <c r="I87"/>
  <c r="K87"/>
  <c r="M87"/>
  <c r="E87"/>
  <c r="AI70" i="17"/>
  <c r="X70" i="42" s="1"/>
  <c r="AI70"/>
  <c r="AI48" i="17"/>
  <c r="X48" i="42" s="1"/>
  <c r="AI48"/>
  <c r="AD84" i="17"/>
  <c r="S84" i="42" s="1"/>
  <c r="AD84"/>
  <c r="AF80" i="17"/>
  <c r="U80" i="42" s="1"/>
  <c r="AF80"/>
  <c r="AF72" i="17"/>
  <c r="U72" i="42" s="1"/>
  <c r="AF72"/>
  <c r="AI66" i="17"/>
  <c r="X66" i="42" s="1"/>
  <c r="AI66"/>
  <c r="AF64" i="17"/>
  <c r="U64" i="42" s="1"/>
  <c r="AF64"/>
  <c r="AF56" i="17"/>
  <c r="U56" i="42" s="1"/>
  <c r="AF56"/>
  <c r="AF52" i="17"/>
  <c r="U52" i="42" s="1"/>
  <c r="AF52"/>
  <c r="AH50" i="17"/>
  <c r="W50" i="42" s="1"/>
  <c r="AH50"/>
  <c r="AI46" i="17"/>
  <c r="X46" i="42" s="1"/>
  <c r="AI46"/>
  <c r="AF42" i="17"/>
  <c r="U42" i="42" s="1"/>
  <c r="AF42"/>
  <c r="AF36" i="17"/>
  <c r="U36" i="42" s="1"/>
  <c r="AF36"/>
  <c r="AI74" i="17"/>
  <c r="X74" i="42" s="1"/>
  <c r="AI74"/>
  <c r="AH56" i="17"/>
  <c r="W56" i="42" s="1"/>
  <c r="AH56"/>
  <c r="AF84" i="17"/>
  <c r="U84" i="42" s="1"/>
  <c r="AF84"/>
  <c r="AH80" i="17"/>
  <c r="W80" i="42" s="1"/>
  <c r="AH80"/>
  <c r="AI78" i="17"/>
  <c r="X78" i="42" s="1"/>
  <c r="AI78"/>
  <c r="AD72" i="17"/>
  <c r="S72" i="42" s="1"/>
  <c r="AD72"/>
  <c r="AH64" i="17"/>
  <c r="W64" i="42" s="1"/>
  <c r="AH64"/>
  <c r="AD60" i="17"/>
  <c r="S60" i="42" s="1"/>
  <c r="AD60"/>
  <c r="AI54" i="17"/>
  <c r="X54" i="42" s="1"/>
  <c r="AI54"/>
  <c r="AD52" i="17"/>
  <c r="S52" i="42" s="1"/>
  <c r="AD52"/>
  <c r="AF50" i="17"/>
  <c r="U50" i="42" s="1"/>
  <c r="AF50"/>
  <c r="AH42" i="17"/>
  <c r="W42" i="42" s="1"/>
  <c r="AH42"/>
  <c r="AD42" i="17"/>
  <c r="S42" i="42" s="1"/>
  <c r="AD42"/>
  <c r="AA3" i="17"/>
  <c r="P3" i="42" s="1"/>
  <c r="AA3"/>
  <c r="Z3" i="17"/>
  <c r="O3" i="42" s="1"/>
  <c r="Z3"/>
  <c r="C35" i="35"/>
  <c r="C35" i="42" s="1"/>
  <c r="C87" s="1"/>
  <c r="CC27" i="9"/>
  <c r="DJ27" s="1"/>
  <c r="T63" i="17"/>
  <c r="R36"/>
  <c r="T36"/>
  <c r="V36"/>
  <c r="X36"/>
  <c r="R42"/>
  <c r="T42"/>
  <c r="V42"/>
  <c r="X42"/>
  <c r="S44"/>
  <c r="U44"/>
  <c r="W44"/>
  <c r="N44"/>
  <c r="R50"/>
  <c r="T50"/>
  <c r="V50"/>
  <c r="N50"/>
  <c r="R52"/>
  <c r="T52"/>
  <c r="V52"/>
  <c r="N52"/>
  <c r="R56"/>
  <c r="T56"/>
  <c r="V56"/>
  <c r="N56"/>
  <c r="R60"/>
  <c r="T60"/>
  <c r="V60"/>
  <c r="N60"/>
  <c r="R64"/>
  <c r="T64"/>
  <c r="V64"/>
  <c r="N64"/>
  <c r="R68"/>
  <c r="T68"/>
  <c r="V68"/>
  <c r="N68"/>
  <c r="R72"/>
  <c r="T72"/>
  <c r="V72"/>
  <c r="N72"/>
  <c r="R76"/>
  <c r="T76"/>
  <c r="V76"/>
  <c r="N76"/>
  <c r="S78"/>
  <c r="R80"/>
  <c r="T80"/>
  <c r="V80"/>
  <c r="N80"/>
  <c r="R84"/>
  <c r="T84"/>
  <c r="V84"/>
  <c r="N84"/>
  <c r="N3"/>
  <c r="N83"/>
  <c r="S36"/>
  <c r="W36"/>
  <c r="Q42"/>
  <c r="N42"/>
  <c r="R44"/>
  <c r="T44"/>
  <c r="V44"/>
  <c r="X44"/>
  <c r="S50"/>
  <c r="Q52"/>
  <c r="W52"/>
  <c r="S56"/>
  <c r="X58"/>
  <c r="U60"/>
  <c r="W60"/>
  <c r="X62"/>
  <c r="S64"/>
  <c r="S68"/>
  <c r="U68"/>
  <c r="W68"/>
  <c r="W72"/>
  <c r="S76"/>
  <c r="U76"/>
  <c r="W76"/>
  <c r="S80"/>
  <c r="X82"/>
  <c r="W84"/>
  <c r="X86"/>
  <c r="BE151" i="9"/>
  <c r="AS146"/>
  <c r="BB111"/>
  <c r="AY110"/>
  <c r="AV124"/>
  <c r="BE112"/>
  <c r="AJ109"/>
  <c r="AV106"/>
  <c r="BH106"/>
  <c r="BD29" i="17"/>
  <c r="CJ126" i="9" s="1"/>
  <c r="AD84" i="40"/>
  <c r="CI13" i="9"/>
  <c r="DP13" s="1"/>
  <c r="AV177"/>
  <c r="BB177"/>
  <c r="BH177"/>
  <c r="BK171"/>
  <c r="AV149"/>
  <c r="BB149"/>
  <c r="BH149"/>
  <c r="BE175"/>
  <c r="AM148"/>
  <c r="AS144"/>
  <c r="BE125"/>
  <c r="BK125"/>
  <c r="AM144"/>
  <c r="CI11"/>
  <c r="DP11" s="1"/>
  <c r="AJ180"/>
  <c r="AJ161"/>
  <c r="AV157"/>
  <c r="BB157"/>
  <c r="BH157"/>
  <c r="AP148"/>
  <c r="AM129"/>
  <c r="BH122"/>
  <c r="BE119"/>
  <c r="BH118"/>
  <c r="BE110"/>
  <c r="AV105"/>
  <c r="BH105"/>
  <c r="BB101"/>
  <c r="AV161"/>
  <c r="BB161"/>
  <c r="BH161"/>
  <c r="BK159"/>
  <c r="AJ157"/>
  <c r="BK148"/>
  <c r="BK142"/>
  <c r="BN139"/>
  <c r="BN131"/>
  <c r="BN106"/>
  <c r="AJ108"/>
  <c r="BD33" i="17"/>
  <c r="CJ130" i="9" s="1"/>
  <c r="CR9"/>
  <c r="DY9" s="1"/>
  <c r="CF10"/>
  <c r="DM10" s="1"/>
  <c r="EZ10"/>
  <c r="X10" i="39" s="1"/>
  <c r="X10" i="38"/>
  <c r="BH100" i="9"/>
  <c r="AJ100"/>
  <c r="AJ181"/>
  <c r="BE179"/>
  <c r="AV169"/>
  <c r="BB169"/>
  <c r="BH169"/>
  <c r="AY167"/>
  <c r="BK167"/>
  <c r="AV153"/>
  <c r="BB153"/>
  <c r="BH153"/>
  <c r="AY141"/>
  <c r="BE141"/>
  <c r="BK141"/>
  <c r="AP124"/>
  <c r="BK119"/>
  <c r="BB118"/>
  <c r="AM111"/>
  <c r="BE107"/>
  <c r="AY104"/>
  <c r="AM104"/>
  <c r="AV181"/>
  <c r="BB181"/>
  <c r="BH181"/>
  <c r="AJ177"/>
  <c r="AY175"/>
  <c r="AV173"/>
  <c r="BB173"/>
  <c r="BH173"/>
  <c r="AV165"/>
  <c r="BB165"/>
  <c r="BH165"/>
  <c r="BK163"/>
  <c r="BK155"/>
  <c r="BB139"/>
  <c r="AS131"/>
  <c r="AM130"/>
  <c r="BN125"/>
  <c r="AM125"/>
  <c r="AV123"/>
  <c r="BE123"/>
  <c r="BK123"/>
  <c r="AP119"/>
  <c r="BE117"/>
  <c r="AY113"/>
  <c r="BK112"/>
  <c r="AM103"/>
  <c r="BT106"/>
  <c r="AV147"/>
  <c r="BB147"/>
  <c r="BH147"/>
  <c r="BE145"/>
  <c r="AS140"/>
  <c r="AV133"/>
  <c r="BB133"/>
  <c r="BH133"/>
  <c r="BN133"/>
  <c r="AP130"/>
  <c r="AS118"/>
  <c r="AS111"/>
  <c r="BB160"/>
  <c r="BE159"/>
  <c r="AY151"/>
  <c r="BK151"/>
  <c r="AJ149"/>
  <c r="AV139"/>
  <c r="BH139"/>
  <c r="AP129"/>
  <c r="X21" i="36"/>
  <c r="AJ173" i="9"/>
  <c r="AJ165"/>
  <c r="AJ136"/>
  <c r="AJ132"/>
  <c r="AJ169"/>
  <c r="AJ153"/>
  <c r="AJ147"/>
  <c r="AD10" i="36"/>
  <c r="F39" i="35"/>
  <c r="D39" i="42" s="1"/>
  <c r="F35" i="35"/>
  <c r="D35" i="42" s="1"/>
  <c r="F29" i="35"/>
  <c r="D29" i="42" s="1"/>
  <c r="F67" i="35"/>
  <c r="D67" i="42" s="1"/>
  <c r="AS50" i="17"/>
  <c r="AX50" i="42" s="1"/>
  <c r="BW12" i="9"/>
  <c r="CL9"/>
  <c r="DS9" s="1"/>
  <c r="CF9"/>
  <c r="BZ19"/>
  <c r="DG19" s="1"/>
  <c r="DG21"/>
  <c r="L21" i="36"/>
  <c r="AJ128" i="9"/>
  <c r="AP125"/>
  <c r="BK122"/>
  <c r="AM159"/>
  <c r="BN155"/>
  <c r="BN151"/>
  <c r="BH144"/>
  <c r="AS139"/>
  <c r="AY139"/>
  <c r="BE139"/>
  <c r="BK139"/>
  <c r="AJ134"/>
  <c r="BH124"/>
  <c r="AS123"/>
  <c r="AY123"/>
  <c r="AY112"/>
  <c r="AP111"/>
  <c r="AP110"/>
  <c r="AP101"/>
  <c r="O27" i="36"/>
  <c r="AA9" i="38"/>
  <c r="CL7" i="9"/>
  <c r="CL25"/>
  <c r="DS25" s="1"/>
  <c r="F45" i="17"/>
  <c r="AS142" i="9"/>
  <c r="F13" i="17"/>
  <c r="AS110" i="9"/>
  <c r="BZ23"/>
  <c r="AS120"/>
  <c r="BW9"/>
  <c r="AP106"/>
  <c r="AJ126"/>
  <c r="AJ141"/>
  <c r="X21" i="38"/>
  <c r="U9"/>
  <c r="U9" i="36"/>
  <c r="CF8" i="9"/>
  <c r="DM8" s="1"/>
  <c r="AJ105"/>
  <c r="CR8"/>
  <c r="DY8" s="1"/>
  <c r="CR14"/>
  <c r="CF14"/>
  <c r="DM14" s="1"/>
  <c r="R14" i="38" s="1"/>
  <c r="AJ111" i="9"/>
  <c r="CL16"/>
  <c r="BZ16"/>
  <c r="AJ113"/>
  <c r="C18" i="17"/>
  <c r="AJ115" i="9"/>
  <c r="C20" i="17"/>
  <c r="CR20" i="9"/>
  <c r="DY20" s="1"/>
  <c r="FF20" s="1"/>
  <c r="HN20" s="1"/>
  <c r="BH20" i="39" s="1"/>
  <c r="CF20" i="9"/>
  <c r="AJ117"/>
  <c r="CL24"/>
  <c r="AJ121"/>
  <c r="CF24"/>
  <c r="D29" i="17"/>
  <c r="E31"/>
  <c r="D35"/>
  <c r="AS132" i="9"/>
  <c r="F35" i="17"/>
  <c r="H35"/>
  <c r="J35"/>
  <c r="L35"/>
  <c r="E37"/>
  <c r="AP138" i="9"/>
  <c r="E41" i="17"/>
  <c r="BB138" i="9"/>
  <c r="I41" i="17"/>
  <c r="AY140" i="9"/>
  <c r="H43" i="17"/>
  <c r="G45"/>
  <c r="CF45" i="9"/>
  <c r="DM45" s="1"/>
  <c r="H45" i="17"/>
  <c r="I45"/>
  <c r="J45"/>
  <c r="BH142" i="9"/>
  <c r="K45" i="17"/>
  <c r="C45"/>
  <c r="G47"/>
  <c r="H47"/>
  <c r="I47"/>
  <c r="CL47" i="9"/>
  <c r="DS47" s="1"/>
  <c r="J47" i="17"/>
  <c r="CR47" i="9"/>
  <c r="DY47" s="1"/>
  <c r="L47" i="17"/>
  <c r="C47"/>
  <c r="K49"/>
  <c r="M49"/>
  <c r="G51"/>
  <c r="H51"/>
  <c r="I51"/>
  <c r="CL51" i="9"/>
  <c r="DS51" s="1"/>
  <c r="J51" i="17"/>
  <c r="K51"/>
  <c r="C51"/>
  <c r="M53"/>
  <c r="M55"/>
  <c r="E57"/>
  <c r="BK154" i="9"/>
  <c r="L57" i="17"/>
  <c r="D61"/>
  <c r="F61"/>
  <c r="C67"/>
  <c r="D71"/>
  <c r="F71"/>
  <c r="BK168" i="9"/>
  <c r="L71" i="17"/>
  <c r="D75"/>
  <c r="F75"/>
  <c r="C75"/>
  <c r="D79"/>
  <c r="C79"/>
  <c r="E81"/>
  <c r="D83"/>
  <c r="F83"/>
  <c r="L83"/>
  <c r="E85"/>
  <c r="G85"/>
  <c r="I85"/>
  <c r="K85"/>
  <c r="M85"/>
  <c r="CR16" i="9"/>
  <c r="L16" i="17"/>
  <c r="M18"/>
  <c r="BZ20" i="9"/>
  <c r="F20" i="17"/>
  <c r="BN119" i="9"/>
  <c r="M22" i="17"/>
  <c r="BZ24" i="9"/>
  <c r="F24" i="17"/>
  <c r="CR24" i="9"/>
  <c r="L24" i="17"/>
  <c r="CU26" i="9"/>
  <c r="AG26" i="36" s="1"/>
  <c r="M26" i="17"/>
  <c r="BZ28" i="9"/>
  <c r="F28" i="17"/>
  <c r="CF28" i="9"/>
  <c r="H28" i="17"/>
  <c r="E36"/>
  <c r="G38"/>
  <c r="I38"/>
  <c r="K38"/>
  <c r="BK135" i="9"/>
  <c r="L38" i="17"/>
  <c r="M38"/>
  <c r="H40"/>
  <c r="BB137" i="9"/>
  <c r="I40" i="17"/>
  <c r="J40"/>
  <c r="L40"/>
  <c r="C40"/>
  <c r="E42"/>
  <c r="I46"/>
  <c r="E48"/>
  <c r="AM147" i="9"/>
  <c r="D50" i="17"/>
  <c r="AS147" i="9"/>
  <c r="F50" i="17"/>
  <c r="D52"/>
  <c r="D56"/>
  <c r="D60"/>
  <c r="AS161" i="9"/>
  <c r="F64" i="17"/>
  <c r="D68"/>
  <c r="D76"/>
  <c r="AM177" i="9"/>
  <c r="D80" i="17"/>
  <c r="AS177" i="9"/>
  <c r="F80" i="17"/>
  <c r="D86"/>
  <c r="I26"/>
  <c r="I25"/>
  <c r="F25"/>
  <c r="J24"/>
  <c r="K24"/>
  <c r="H24"/>
  <c r="J23"/>
  <c r="F23"/>
  <c r="H20"/>
  <c r="K19"/>
  <c r="I19"/>
  <c r="K18"/>
  <c r="I18"/>
  <c r="AP115" i="9"/>
  <c r="E18" i="17"/>
  <c r="K17"/>
  <c r="BB114" i="9"/>
  <c r="I17" i="17"/>
  <c r="K16"/>
  <c r="I16"/>
  <c r="F16"/>
  <c r="K15"/>
  <c r="I15"/>
  <c r="L14"/>
  <c r="J14"/>
  <c r="H14"/>
  <c r="C14"/>
  <c r="K13"/>
  <c r="I13"/>
  <c r="G13"/>
  <c r="AV109" i="9"/>
  <c r="G12" i="17"/>
  <c r="E12"/>
  <c r="G7"/>
  <c r="G6"/>
  <c r="E6"/>
  <c r="AV102" i="9"/>
  <c r="G5" i="17"/>
  <c r="BK108" i="9"/>
  <c r="L11" i="17"/>
  <c r="BE108" i="9"/>
  <c r="J11" i="17"/>
  <c r="AY108" i="9"/>
  <c r="H11" i="17"/>
  <c r="I11"/>
  <c r="J9"/>
  <c r="H9"/>
  <c r="E9"/>
  <c r="L8"/>
  <c r="J8"/>
  <c r="H8"/>
  <c r="C8"/>
  <c r="M7"/>
  <c r="G4"/>
  <c r="I3"/>
  <c r="M3"/>
  <c r="G3"/>
  <c r="C34"/>
  <c r="C28"/>
  <c r="C32"/>
  <c r="D15"/>
  <c r="C17"/>
  <c r="D18"/>
  <c r="D19"/>
  <c r="C21"/>
  <c r="C24"/>
  <c r="D24"/>
  <c r="D25"/>
  <c r="D26"/>
  <c r="E29"/>
  <c r="F31"/>
  <c r="G39"/>
  <c r="BB136" i="9"/>
  <c r="I39" i="17"/>
  <c r="K39"/>
  <c r="M39"/>
  <c r="AM138" i="9"/>
  <c r="D41" i="17"/>
  <c r="AY138" i="9"/>
  <c r="H41" i="17"/>
  <c r="C43"/>
  <c r="AP142" i="9"/>
  <c r="E45" i="17"/>
  <c r="BE146" i="9"/>
  <c r="J49" i="17"/>
  <c r="BK146" i="9"/>
  <c r="L49" i="17"/>
  <c r="BK150" i="9"/>
  <c r="L53" i="17"/>
  <c r="AM152" i="9"/>
  <c r="D55" i="17"/>
  <c r="AS152" i="9"/>
  <c r="F55" i="17"/>
  <c r="E61"/>
  <c r="BN158" i="9"/>
  <c r="M61" i="17"/>
  <c r="AS160" i="9"/>
  <c r="F63" i="17"/>
  <c r="G63"/>
  <c r="H63"/>
  <c r="J63"/>
  <c r="K63"/>
  <c r="L63"/>
  <c r="M63"/>
  <c r="E65"/>
  <c r="G65"/>
  <c r="H65"/>
  <c r="I65"/>
  <c r="BE162" i="9"/>
  <c r="J65" i="17"/>
  <c r="K65"/>
  <c r="L65"/>
  <c r="M65"/>
  <c r="I67"/>
  <c r="K67"/>
  <c r="D69"/>
  <c r="F69"/>
  <c r="AY166" i="9"/>
  <c r="H69" i="17"/>
  <c r="C69"/>
  <c r="E71"/>
  <c r="D73"/>
  <c r="F73"/>
  <c r="C73"/>
  <c r="D77"/>
  <c r="BK174" i="9"/>
  <c r="L77" i="17"/>
  <c r="C77"/>
  <c r="D81"/>
  <c r="F81"/>
  <c r="E83"/>
  <c r="BB180" i="9"/>
  <c r="I83" i="17"/>
  <c r="D85"/>
  <c r="AY182" i="9"/>
  <c r="H85" i="17"/>
  <c r="BK182" i="9"/>
  <c r="L85" i="17"/>
  <c r="C85"/>
  <c r="M23"/>
  <c r="F21"/>
  <c r="BN116" i="9"/>
  <c r="M19" i="17"/>
  <c r="CC24" i="9"/>
  <c r="G24" i="17"/>
  <c r="CU24" i="9"/>
  <c r="EB24" s="1"/>
  <c r="M24" i="17"/>
  <c r="CI28" i="9"/>
  <c r="U28" i="36" s="1"/>
  <c r="I28" i="17"/>
  <c r="CO28" i="9"/>
  <c r="K28" i="17"/>
  <c r="D30"/>
  <c r="G34"/>
  <c r="I34"/>
  <c r="K34"/>
  <c r="D36"/>
  <c r="F36"/>
  <c r="E38"/>
  <c r="D40"/>
  <c r="D42"/>
  <c r="E44"/>
  <c r="BE143" i="9"/>
  <c r="J46" i="17"/>
  <c r="D48"/>
  <c r="F48"/>
  <c r="AV145" i="9"/>
  <c r="G48" i="17"/>
  <c r="H48"/>
  <c r="BB145" i="9"/>
  <c r="I48" i="17"/>
  <c r="L48"/>
  <c r="C48"/>
  <c r="E50"/>
  <c r="M50"/>
  <c r="E54"/>
  <c r="AJ151" i="9"/>
  <c r="C54" i="17"/>
  <c r="E56"/>
  <c r="E58"/>
  <c r="H58"/>
  <c r="J58"/>
  <c r="BH155" i="9"/>
  <c r="K58" i="17"/>
  <c r="CF62" i="9"/>
  <c r="DM62" s="1"/>
  <c r="H62" i="17"/>
  <c r="C62"/>
  <c r="E64"/>
  <c r="M64"/>
  <c r="E66"/>
  <c r="H66"/>
  <c r="J66"/>
  <c r="AJ163" i="9"/>
  <c r="C66" i="17"/>
  <c r="E68"/>
  <c r="AV167" i="9"/>
  <c r="G70" i="17"/>
  <c r="C70"/>
  <c r="E72"/>
  <c r="BN169" i="9"/>
  <c r="M72" i="17"/>
  <c r="H74"/>
  <c r="BB171" i="9"/>
  <c r="I74" i="17"/>
  <c r="J74"/>
  <c r="C74"/>
  <c r="E76"/>
  <c r="L78"/>
  <c r="C78"/>
  <c r="E80"/>
  <c r="M80"/>
  <c r="G82"/>
  <c r="H82"/>
  <c r="I82"/>
  <c r="K82"/>
  <c r="C82"/>
  <c r="E84"/>
  <c r="G86"/>
  <c r="H86"/>
  <c r="I86"/>
  <c r="CL86" i="9"/>
  <c r="DS86" s="1"/>
  <c r="X86" i="38" s="1"/>
  <c r="J86" i="17"/>
  <c r="K86"/>
  <c r="L86"/>
  <c r="C86"/>
  <c r="G27"/>
  <c r="AP123" i="9"/>
  <c r="E26" i="17"/>
  <c r="J25"/>
  <c r="G25"/>
  <c r="G19"/>
  <c r="G18"/>
  <c r="M17"/>
  <c r="J16"/>
  <c r="G16"/>
  <c r="E16"/>
  <c r="G15"/>
  <c r="C13"/>
  <c r="BK109" i="9"/>
  <c r="L12" i="17"/>
  <c r="BB109" i="9"/>
  <c r="I12" i="17"/>
  <c r="G11"/>
  <c r="G10"/>
  <c r="L9"/>
  <c r="K9"/>
  <c r="C11"/>
  <c r="L10"/>
  <c r="J10"/>
  <c r="H10"/>
  <c r="C10"/>
  <c r="I9"/>
  <c r="G9"/>
  <c r="C9"/>
  <c r="L7"/>
  <c r="J7"/>
  <c r="K4"/>
  <c r="F4"/>
  <c r="H3"/>
  <c r="L3"/>
  <c r="F3"/>
  <c r="C33"/>
  <c r="C15"/>
  <c r="C16"/>
  <c r="D16"/>
  <c r="D17"/>
  <c r="C19"/>
  <c r="D20"/>
  <c r="D21"/>
  <c r="D22"/>
  <c r="D23"/>
  <c r="C27"/>
  <c r="R37"/>
  <c r="AV134" i="9"/>
  <c r="T37" i="17"/>
  <c r="BB134" i="9"/>
  <c r="V37" i="17"/>
  <c r="BH134" i="9"/>
  <c r="X37" i="17"/>
  <c r="BN134" i="9"/>
  <c r="Q39" i="17"/>
  <c r="AS136" i="9"/>
  <c r="S39" i="17"/>
  <c r="AY136" i="9"/>
  <c r="U39" i="17"/>
  <c r="BE136" i="9"/>
  <c r="W39" i="17"/>
  <c r="BK136" i="9"/>
  <c r="X41" i="17"/>
  <c r="BN138" i="9"/>
  <c r="U43" i="17"/>
  <c r="BE140" i="9"/>
  <c r="CR43"/>
  <c r="AD43" i="36" s="1"/>
  <c r="BK140" i="9"/>
  <c r="AP146"/>
  <c r="P49" i="17"/>
  <c r="X13"/>
  <c r="CU13" i="9"/>
  <c r="BN110"/>
  <c r="EB26"/>
  <c r="FI26" s="1"/>
  <c r="R30" i="17"/>
  <c r="AV127" i="9"/>
  <c r="T30" i="17"/>
  <c r="BB127" i="9"/>
  <c r="V30" i="17"/>
  <c r="BH127" i="9"/>
  <c r="X30" i="17"/>
  <c r="BN127" i="9"/>
  <c r="R32" i="17"/>
  <c r="AV129" i="9"/>
  <c r="BB129"/>
  <c r="T32" i="17"/>
  <c r="V32"/>
  <c r="BH129" i="9"/>
  <c r="X32" i="17"/>
  <c r="BN129" i="9"/>
  <c r="S34" i="17"/>
  <c r="AY131" i="9"/>
  <c r="BE131"/>
  <c r="U34" i="17"/>
  <c r="W34"/>
  <c r="BK131" i="9"/>
  <c r="S18" i="17"/>
  <c r="AD18" i="42" s="1"/>
  <c r="CF18" i="9"/>
  <c r="AY115"/>
  <c r="Q18" i="17"/>
  <c r="AS115" i="9"/>
  <c r="BZ18"/>
  <c r="W17" i="17"/>
  <c r="BK114" i="9"/>
  <c r="X12" i="17"/>
  <c r="BN109" i="9"/>
  <c r="CU12"/>
  <c r="EB12" s="1"/>
  <c r="FI12" s="1"/>
  <c r="U12" i="17"/>
  <c r="BE109" i="9"/>
  <c r="W6" i="17"/>
  <c r="BK103" i="9"/>
  <c r="U6" i="17"/>
  <c r="BE103" i="9"/>
  <c r="CL6"/>
  <c r="S6" i="17"/>
  <c r="AY103" i="9"/>
  <c r="T6" i="17"/>
  <c r="BB103" i="9"/>
  <c r="X5" i="17"/>
  <c r="BN102" i="9"/>
  <c r="V5" i="17"/>
  <c r="BH102" i="9"/>
  <c r="T5" i="17"/>
  <c r="BB102" i="9"/>
  <c r="X27" i="17"/>
  <c r="BN124" i="9"/>
  <c r="CU27"/>
  <c r="AG27" i="36" s="1"/>
  <c r="N22" i="17"/>
  <c r="AJ119" i="9"/>
  <c r="P35" i="17"/>
  <c r="AP132" i="9"/>
  <c r="R35" i="17"/>
  <c r="AV132" i="9"/>
  <c r="T35" i="17"/>
  <c r="BB132" i="9"/>
  <c r="V35" i="17"/>
  <c r="BH132" i="9"/>
  <c r="X35" i="17"/>
  <c r="BN132" i="9"/>
  <c r="Q37" i="17"/>
  <c r="AS134" i="9"/>
  <c r="S37" i="17"/>
  <c r="AY134" i="9"/>
  <c r="U37" i="17"/>
  <c r="BE134" i="9"/>
  <c r="W37" i="17"/>
  <c r="BK134" i="9"/>
  <c r="P39" i="17"/>
  <c r="AP136" i="9"/>
  <c r="R43" i="17"/>
  <c r="AV140" i="9"/>
  <c r="CI43"/>
  <c r="T43" i="17"/>
  <c r="BB140" i="9"/>
  <c r="CO43"/>
  <c r="DV43" s="1"/>
  <c r="AA43" i="38" s="1"/>
  <c r="BH140" i="9"/>
  <c r="O49" i="17"/>
  <c r="AM146" i="9"/>
  <c r="X57" i="17"/>
  <c r="BN154" i="9"/>
  <c r="X15" i="17"/>
  <c r="CU15" i="9"/>
  <c r="BN112"/>
  <c r="CO12"/>
  <c r="BH109"/>
  <c r="CC14"/>
  <c r="AV111"/>
  <c r="CC20"/>
  <c r="AV117"/>
  <c r="Q30" i="17"/>
  <c r="AS127" i="9"/>
  <c r="S30" i="17"/>
  <c r="AY127" i="9"/>
  <c r="U30" i="17"/>
  <c r="BE127" i="9"/>
  <c r="W30" i="17"/>
  <c r="BK127" i="9"/>
  <c r="Q32" i="17"/>
  <c r="AS129" i="9"/>
  <c r="S32" i="17"/>
  <c r="AY129" i="9"/>
  <c r="U32" i="17"/>
  <c r="BE129" i="9"/>
  <c r="W32" i="17"/>
  <c r="BK129" i="9"/>
  <c r="Q46" i="17"/>
  <c r="AS143" i="9"/>
  <c r="S46" i="17"/>
  <c r="AY143" i="9"/>
  <c r="CR46"/>
  <c r="AD46" i="36" s="1"/>
  <c r="BK143" i="9"/>
  <c r="W18" i="17"/>
  <c r="CR18" i="9"/>
  <c r="BK115"/>
  <c r="U18" i="17"/>
  <c r="BE115" i="9"/>
  <c r="CL18"/>
  <c r="U17" i="17"/>
  <c r="BE114" i="9"/>
  <c r="CL17"/>
  <c r="DS17" s="1"/>
  <c r="S17" i="17"/>
  <c r="AY114" i="9"/>
  <c r="S12" i="17"/>
  <c r="AY109" i="9"/>
  <c r="Q12" i="17"/>
  <c r="AS109" i="9"/>
  <c r="Q6" i="17"/>
  <c r="AS103" i="9"/>
  <c r="X4" i="17"/>
  <c r="BN101" i="9"/>
  <c r="X11" i="17"/>
  <c r="CU11" i="9"/>
  <c r="EB11" s="1"/>
  <c r="BN108"/>
  <c r="V11" i="17"/>
  <c r="BH108" i="9"/>
  <c r="T7" i="17"/>
  <c r="BB104" i="9"/>
  <c r="X6" i="17"/>
  <c r="BN103" i="9"/>
  <c r="V6" i="17"/>
  <c r="BH103" i="9"/>
  <c r="N6" i="17"/>
  <c r="AJ103" i="9"/>
  <c r="W5" i="17"/>
  <c r="BK102" i="9"/>
  <c r="CR5"/>
  <c r="DY5" s="1"/>
  <c r="U5" i="17"/>
  <c r="CL5" i="9"/>
  <c r="DS5" s="1"/>
  <c r="BE102"/>
  <c r="S5" i="17"/>
  <c r="AY102" i="9"/>
  <c r="CF5"/>
  <c r="DM5" s="1"/>
  <c r="N5" i="17"/>
  <c r="AJ102" i="9"/>
  <c r="X20" i="17"/>
  <c r="BN117" i="9"/>
  <c r="CI26"/>
  <c r="DP26" s="1"/>
  <c r="EW26" s="1"/>
  <c r="N26" i="17"/>
  <c r="AJ123" i="9"/>
  <c r="CF50"/>
  <c r="CL50"/>
  <c r="CR50"/>
  <c r="CL52"/>
  <c r="X52" i="36" s="1"/>
  <c r="CL56" i="9"/>
  <c r="CL60"/>
  <c r="DS60" s="1"/>
  <c r="CL64"/>
  <c r="CL68"/>
  <c r="DS68" s="1"/>
  <c r="CL72"/>
  <c r="CL76"/>
  <c r="DS76" s="1"/>
  <c r="CF80"/>
  <c r="CL80"/>
  <c r="CR80"/>
  <c r="CF84"/>
  <c r="DM84" s="1"/>
  <c r="CL84"/>
  <c r="CR84"/>
  <c r="CO22"/>
  <c r="AA22" i="36" s="1"/>
  <c r="G290" i="22"/>
  <c r="H290" s="1"/>
  <c r="F38"/>
  <c r="F66"/>
  <c r="R29" i="17"/>
  <c r="AV126" i="9"/>
  <c r="F35" i="18"/>
  <c r="F34"/>
  <c r="F33"/>
  <c r="F37"/>
  <c r="F36"/>
  <c r="T29" i="17"/>
  <c r="BB126" i="9"/>
  <c r="H33" i="18"/>
  <c r="H37"/>
  <c r="H36"/>
  <c r="H35"/>
  <c r="H34"/>
  <c r="V29" i="17"/>
  <c r="BH126" i="9"/>
  <c r="J35" i="18"/>
  <c r="J34"/>
  <c r="J37"/>
  <c r="J36"/>
  <c r="J33"/>
  <c r="X29" i="17"/>
  <c r="BN126" i="9"/>
  <c r="L33" i="18"/>
  <c r="L37"/>
  <c r="L36"/>
  <c r="L35"/>
  <c r="L34"/>
  <c r="S31" i="17"/>
  <c r="AY128" i="9"/>
  <c r="U31" i="17"/>
  <c r="BE128" i="9"/>
  <c r="W31" i="17"/>
  <c r="BK128" i="9"/>
  <c r="BZ33"/>
  <c r="L33" i="36" s="1"/>
  <c r="AS130" i="9"/>
  <c r="CF33"/>
  <c r="R33" i="36" s="1"/>
  <c r="AY130" i="9"/>
  <c r="CL33"/>
  <c r="BE130"/>
  <c r="CR33"/>
  <c r="BK130"/>
  <c r="R41" i="17"/>
  <c r="AV138" i="9"/>
  <c r="V41" i="17"/>
  <c r="BH138" i="9"/>
  <c r="N41" i="17"/>
  <c r="AJ138" i="9"/>
  <c r="X45" i="17"/>
  <c r="BN142" i="9"/>
  <c r="S49" i="17"/>
  <c r="AY146" i="9"/>
  <c r="Q53" i="17"/>
  <c r="AS150" i="9"/>
  <c r="S53" i="17"/>
  <c r="AY150" i="9"/>
  <c r="CL53"/>
  <c r="X53" i="36" s="1"/>
  <c r="U53" i="17"/>
  <c r="BE150" i="9"/>
  <c r="BB156"/>
  <c r="T59" i="17"/>
  <c r="S61"/>
  <c r="AY158" i="9"/>
  <c r="U61" i="17"/>
  <c r="BE158" i="9"/>
  <c r="W61" i="17"/>
  <c r="BK158" i="9"/>
  <c r="O67" i="17"/>
  <c r="AM164" i="9"/>
  <c r="Q67" i="17"/>
  <c r="AS164" i="9"/>
  <c r="S67" i="17"/>
  <c r="AY164" i="9"/>
  <c r="U67" i="17"/>
  <c r="BE164" i="9"/>
  <c r="W67" i="17"/>
  <c r="BK164" i="9"/>
  <c r="R69" i="17"/>
  <c r="AV166" i="9"/>
  <c r="T69" i="17"/>
  <c r="BB166" i="9"/>
  <c r="V69" i="17"/>
  <c r="BH166" i="9"/>
  <c r="X69" i="17"/>
  <c r="BN166" i="9"/>
  <c r="AY168"/>
  <c r="S71" i="17"/>
  <c r="R73"/>
  <c r="AV170" i="9"/>
  <c r="T73" i="17"/>
  <c r="BB170" i="9"/>
  <c r="V73" i="17"/>
  <c r="BH170" i="9"/>
  <c r="X73" i="17"/>
  <c r="BN170" i="9"/>
  <c r="BK172"/>
  <c r="W75" i="17"/>
  <c r="R77"/>
  <c r="AV174" i="9"/>
  <c r="T77" i="17"/>
  <c r="BB174" i="9"/>
  <c r="V77" i="17"/>
  <c r="BH174" i="9"/>
  <c r="X77" i="17"/>
  <c r="BN174" i="9"/>
  <c r="BE176"/>
  <c r="U79" i="17"/>
  <c r="BN178" i="9"/>
  <c r="X81" i="17"/>
  <c r="S83"/>
  <c r="AD83" i="42" s="1"/>
  <c r="AY180" i="9"/>
  <c r="U83" i="17"/>
  <c r="AF83" i="42" s="1"/>
  <c r="BE180" i="9"/>
  <c r="Q29" i="17"/>
  <c r="E34" i="18"/>
  <c r="E33"/>
  <c r="E37"/>
  <c r="E36"/>
  <c r="AS126" i="9"/>
  <c r="E35" i="18"/>
  <c r="S29" i="17"/>
  <c r="G36" i="18"/>
  <c r="G35"/>
  <c r="G34"/>
  <c r="G33"/>
  <c r="G37"/>
  <c r="AY126" i="9"/>
  <c r="U29" i="17"/>
  <c r="I34" i="18"/>
  <c r="I33"/>
  <c r="I37"/>
  <c r="I35"/>
  <c r="BE126" i="9"/>
  <c r="I36" i="18"/>
  <c r="W29" i="17"/>
  <c r="K36" i="18"/>
  <c r="K35"/>
  <c r="K34"/>
  <c r="K37"/>
  <c r="BK126" i="9"/>
  <c r="K33" i="18"/>
  <c r="R31" i="17"/>
  <c r="AV128" i="9"/>
  <c r="T31" i="17"/>
  <c r="BB128" i="9"/>
  <c r="V31" i="17"/>
  <c r="BH128" i="9"/>
  <c r="X31" i="17"/>
  <c r="BN128" i="9"/>
  <c r="CC33"/>
  <c r="AV130"/>
  <c r="CI33"/>
  <c r="U33" i="36" s="1"/>
  <c r="BB130" i="9"/>
  <c r="CO33"/>
  <c r="BH130"/>
  <c r="D33" i="18"/>
  <c r="D37"/>
  <c r="D36"/>
  <c r="D34"/>
  <c r="D35"/>
  <c r="P53" i="17"/>
  <c r="AP150" i="9"/>
  <c r="R55" i="17"/>
  <c r="AV152" i="9"/>
  <c r="T55" i="17"/>
  <c r="BB152" i="9"/>
  <c r="V55" i="17"/>
  <c r="BH152" i="9"/>
  <c r="S57" i="17"/>
  <c r="AY154" i="9"/>
  <c r="CL57"/>
  <c r="DS57" s="1"/>
  <c r="BE154"/>
  <c r="Q59" i="17"/>
  <c r="AS156" i="9"/>
  <c r="S59" i="17"/>
  <c r="AY156" i="9"/>
  <c r="U59" i="17"/>
  <c r="BE156" i="9"/>
  <c r="W59" i="17"/>
  <c r="BK156" i="9"/>
  <c r="BB158"/>
  <c r="T61" i="17"/>
  <c r="R71"/>
  <c r="AV168" i="9"/>
  <c r="T71" i="17"/>
  <c r="BB168" i="9"/>
  <c r="V71" i="17"/>
  <c r="BH168" i="9"/>
  <c r="X71" i="17"/>
  <c r="BN168" i="9"/>
  <c r="R75" i="17"/>
  <c r="AV172" i="9"/>
  <c r="T75" i="17"/>
  <c r="BB172" i="9"/>
  <c r="V75" i="17"/>
  <c r="BH172" i="9"/>
  <c r="X75" i="17"/>
  <c r="BN172" i="9"/>
  <c r="R79" i="17"/>
  <c r="AV176" i="9"/>
  <c r="T79" i="17"/>
  <c r="BB176" i="9"/>
  <c r="V79" i="17"/>
  <c r="BH176" i="9"/>
  <c r="X79" i="17"/>
  <c r="BN176" i="9"/>
  <c r="S81" i="17"/>
  <c r="AY178" i="9"/>
  <c r="U81" i="17"/>
  <c r="BE178" i="9"/>
  <c r="W81" i="17"/>
  <c r="BK178" i="9"/>
  <c r="R26" i="17"/>
  <c r="CC26" i="9"/>
  <c r="DJ26" s="1"/>
  <c r="U20" i="17"/>
  <c r="CL20" i="9"/>
  <c r="DS20" s="1"/>
  <c r="S16" i="17"/>
  <c r="CF16" i="9"/>
  <c r="DM16" s="1"/>
  <c r="X28" i="17"/>
  <c r="CU28" i="9"/>
  <c r="V26" i="17"/>
  <c r="CO26" i="9"/>
  <c r="N12" i="17"/>
  <c r="CF12" i="9"/>
  <c r="DM12" s="1"/>
  <c r="X10" i="17"/>
  <c r="CU10" i="9"/>
  <c r="V10" i="17"/>
  <c r="CO10" i="9"/>
  <c r="T10" i="17"/>
  <c r="CI10" i="9"/>
  <c r="U9" i="39"/>
  <c r="AA9"/>
  <c r="V45" i="17"/>
  <c r="Q24"/>
  <c r="W16"/>
  <c r="AY56"/>
  <c r="BA56" i="42" s="1"/>
  <c r="CO4" i="9"/>
  <c r="BZ6"/>
  <c r="L6" i="36" s="1"/>
  <c r="CU3" i="9"/>
  <c r="F10" i="22"/>
  <c r="G10"/>
  <c r="H10" s="1"/>
  <c r="EW13" i="9"/>
  <c r="U13" i="39" s="1"/>
  <c r="U13" i="38"/>
  <c r="DS19" i="9"/>
  <c r="X19" i="36"/>
  <c r="EB27" i="9"/>
  <c r="CR45"/>
  <c r="DY45" s="1"/>
  <c r="W45" i="17"/>
  <c r="CO47" i="9"/>
  <c r="V47" i="17"/>
  <c r="CR51" i="9"/>
  <c r="W51" i="17"/>
  <c r="R5" i="36"/>
  <c r="R17" i="17"/>
  <c r="AV114" i="9"/>
  <c r="R8" i="36"/>
  <c r="DD12" i="9"/>
  <c r="I12" i="36"/>
  <c r="DG16" i="9"/>
  <c r="L16" i="36"/>
  <c r="DM20" i="9"/>
  <c r="R20" i="36"/>
  <c r="AG26" i="38"/>
  <c r="AY135" i="9"/>
  <c r="S38" i="17"/>
  <c r="CL54" i="9"/>
  <c r="U54" i="17"/>
  <c r="AF54" i="42" s="1"/>
  <c r="CR54" i="9"/>
  <c r="W54" i="17"/>
  <c r="AH54" i="42" s="1"/>
  <c r="BN157" i="9"/>
  <c r="X60" i="17"/>
  <c r="AI60" i="42" s="1"/>
  <c r="CR66" i="9"/>
  <c r="DY66" s="1"/>
  <c r="W66" i="17"/>
  <c r="AH66" i="42" s="1"/>
  <c r="CR70" i="9"/>
  <c r="W70" i="17"/>
  <c r="BH175" i="9"/>
  <c r="V78" i="17"/>
  <c r="CL82" i="9"/>
  <c r="X82" i="36" s="1"/>
  <c r="U82" i="17"/>
  <c r="V27"/>
  <c r="CO27" i="9"/>
  <c r="DV27" s="1"/>
  <c r="W26" i="17"/>
  <c r="AH26" i="42" s="1"/>
  <c r="CR26" i="9"/>
  <c r="U26" i="17"/>
  <c r="CL26" i="9"/>
  <c r="S26" i="17"/>
  <c r="AD26" i="42" s="1"/>
  <c r="CF26" i="9"/>
  <c r="S25" i="17"/>
  <c r="CF25" i="9"/>
  <c r="AD9" i="36"/>
  <c r="AG11"/>
  <c r="EQ27" i="9"/>
  <c r="O27" i="39" s="1"/>
  <c r="O27" i="38"/>
  <c r="W25" i="17"/>
  <c r="CR25" i="9"/>
  <c r="DY14"/>
  <c r="AD14" i="38" s="1"/>
  <c r="AD14" i="36"/>
  <c r="CU16" i="9"/>
  <c r="AG16" i="36" s="1"/>
  <c r="BN113" i="9"/>
  <c r="DM24"/>
  <c r="R24" i="36"/>
  <c r="T24" i="17"/>
  <c r="CI24" i="9"/>
  <c r="W23" i="17"/>
  <c r="CR23" i="9"/>
  <c r="S23" i="17"/>
  <c r="CF23" i="9"/>
  <c r="W20" i="17"/>
  <c r="BK117" i="9"/>
  <c r="V20" i="17"/>
  <c r="CO20" i="9"/>
  <c r="T20" i="17"/>
  <c r="CI20" i="9"/>
  <c r="W19" i="17"/>
  <c r="CR19" i="9"/>
  <c r="BK116"/>
  <c r="U19" i="17"/>
  <c r="BE116" i="9"/>
  <c r="S19" i="17"/>
  <c r="CF19" i="9"/>
  <c r="AY116"/>
  <c r="Q19" i="17"/>
  <c r="AS116" i="9"/>
  <c r="AY162"/>
  <c r="BK162"/>
  <c r="AY160"/>
  <c r="BE160"/>
  <c r="BK160"/>
  <c r="AS158"/>
  <c r="AM158"/>
  <c r="AV148"/>
  <c r="BB148"/>
  <c r="BH148"/>
  <c r="AY144"/>
  <c r="BE144"/>
  <c r="BK144"/>
  <c r="AV142"/>
  <c r="BB142"/>
  <c r="AJ140"/>
  <c r="BE137"/>
  <c r="AV136"/>
  <c r="BH136"/>
  <c r="BN136"/>
  <c r="AV135"/>
  <c r="BH135"/>
  <c r="AP134"/>
  <c r="AY132"/>
  <c r="BE132"/>
  <c r="BK132"/>
  <c r="AV131"/>
  <c r="BB131"/>
  <c r="BH131"/>
  <c r="AS128"/>
  <c r="BN123"/>
  <c r="AS117"/>
  <c r="U11" i="36"/>
  <c r="X17"/>
  <c r="U13"/>
  <c r="R10"/>
  <c r="X10"/>
  <c r="U47" i="17"/>
  <c r="W46"/>
  <c r="R20"/>
  <c r="AV115" i="9"/>
  <c r="BB115"/>
  <c r="BH115"/>
  <c r="BH114"/>
  <c r="BN114"/>
  <c r="AV112"/>
  <c r="BB112"/>
  <c r="BH112"/>
  <c r="AV103"/>
  <c r="CC11"/>
  <c r="CO11"/>
  <c r="CC13"/>
  <c r="CO13"/>
  <c r="CC15"/>
  <c r="CO15"/>
  <c r="CF17"/>
  <c r="CR17"/>
  <c r="CI5"/>
  <c r="CO5"/>
  <c r="CU5"/>
  <c r="CL8"/>
  <c r="CC10"/>
  <c r="BZ12"/>
  <c r="CL12"/>
  <c r="CL14"/>
  <c r="BW16"/>
  <c r="CC16"/>
  <c r="CI16"/>
  <c r="CO16"/>
  <c r="CC18"/>
  <c r="CI18"/>
  <c r="CO18"/>
  <c r="CU18"/>
  <c r="AG18" i="36" s="1"/>
  <c r="CU20" i="9"/>
  <c r="CU22"/>
  <c r="CO24"/>
  <c r="CF6"/>
  <c r="CR6"/>
  <c r="CL3"/>
  <c r="CO3"/>
  <c r="BZ3"/>
  <c r="DG3" s="1"/>
  <c r="EN3" s="1"/>
  <c r="CC3"/>
  <c r="DJ3" s="1"/>
  <c r="O9" i="38"/>
  <c r="AA9" i="36"/>
  <c r="O9"/>
  <c r="AC65" i="19"/>
  <c r="AC89"/>
  <c r="Q55" i="17"/>
  <c r="T83"/>
  <c r="AE83" i="42" s="1"/>
  <c r="W77" i="17"/>
  <c r="W71"/>
  <c r="S69"/>
  <c r="U57"/>
  <c r="W33"/>
  <c r="BA56"/>
  <c r="BB56" i="42" s="1"/>
  <c r="T33" i="17"/>
  <c r="X24"/>
  <c r="BA52"/>
  <c r="BB52" i="42" s="1"/>
  <c r="AU52" i="17"/>
  <c r="AY52" i="42" s="1"/>
  <c r="V33" i="17"/>
  <c r="R33"/>
  <c r="AA11" i="7"/>
  <c r="CR3" i="9"/>
  <c r="DD9"/>
  <c r="I9" i="36"/>
  <c r="DM9" i="9"/>
  <c r="ET9" s="1"/>
  <c r="R9" i="36"/>
  <c r="EW11" i="9"/>
  <c r="U11" i="38"/>
  <c r="EB13" i="9"/>
  <c r="AG13" i="36"/>
  <c r="DP15" i="9"/>
  <c r="U15" i="36"/>
  <c r="EB15" i="9"/>
  <c r="AG15" i="38" s="1"/>
  <c r="AG15" i="36"/>
  <c r="DS23" i="9"/>
  <c r="X23" i="36"/>
  <c r="DG25" i="9"/>
  <c r="L25" i="38" s="1"/>
  <c r="L25" i="36"/>
  <c r="X25"/>
  <c r="X21" i="17"/>
  <c r="CU21" i="9"/>
  <c r="W21" i="17"/>
  <c r="CR21" i="9"/>
  <c r="BK118"/>
  <c r="DV22"/>
  <c r="O38" i="17"/>
  <c r="AM135" i="9"/>
  <c r="Q38" i="17"/>
  <c r="AS135" i="9"/>
  <c r="U38" i="17"/>
  <c r="BE135" i="9"/>
  <c r="P40" i="17"/>
  <c r="AP137" i="9"/>
  <c r="R40" i="17"/>
  <c r="AV137" i="9"/>
  <c r="V40" i="17"/>
  <c r="BH137" i="9"/>
  <c r="X40" i="17"/>
  <c r="BN137" i="9"/>
  <c r="O44" i="17"/>
  <c r="Z44" i="42" s="1"/>
  <c r="AM141" i="9"/>
  <c r="Q44" i="17"/>
  <c r="AB44" i="42" s="1"/>
  <c r="AS141" i="9"/>
  <c r="R46" i="17"/>
  <c r="AV143" i="9"/>
  <c r="CI46"/>
  <c r="U46" i="36" s="1"/>
  <c r="BB143" i="9"/>
  <c r="CL46"/>
  <c r="U46" i="17"/>
  <c r="V46"/>
  <c r="BH143" i="9"/>
  <c r="DY46"/>
  <c r="N46" i="17"/>
  <c r="Y46" i="42" s="1"/>
  <c r="AJ143" i="9"/>
  <c r="CL48"/>
  <c r="X48" i="36" s="1"/>
  <c r="U48" i="17"/>
  <c r="V48"/>
  <c r="BH145" i="9"/>
  <c r="X52" i="17"/>
  <c r="AI52" i="42" s="1"/>
  <c r="BN149" i="9"/>
  <c r="R54" i="17"/>
  <c r="AC54" i="42" s="1"/>
  <c r="AV151" i="9"/>
  <c r="CF54"/>
  <c r="R54" i="36" s="1"/>
  <c r="S54" i="17"/>
  <c r="T54"/>
  <c r="AE54" i="42" s="1"/>
  <c r="BB151" i="9"/>
  <c r="V54" i="17"/>
  <c r="AG54" i="42" s="1"/>
  <c r="BH151" i="9"/>
  <c r="X56" i="17"/>
  <c r="AI56" i="42" s="1"/>
  <c r="BN153" i="9"/>
  <c r="R58" i="17"/>
  <c r="AV155" i="9"/>
  <c r="T58" i="17"/>
  <c r="BB155" i="9"/>
  <c r="CR58"/>
  <c r="AD58" i="36" s="1"/>
  <c r="W58" i="17"/>
  <c r="N58"/>
  <c r="AJ155" i="9"/>
  <c r="P62" i="17"/>
  <c r="AP159" i="9"/>
  <c r="R62" i="17"/>
  <c r="AC62" i="42" s="1"/>
  <c r="AV159" i="9"/>
  <c r="T62" i="17"/>
  <c r="AE62" i="42" s="1"/>
  <c r="BB159" i="9"/>
  <c r="CL62"/>
  <c r="U62" i="17"/>
  <c r="V62"/>
  <c r="BH159" i="9"/>
  <c r="CR62"/>
  <c r="W62" i="17"/>
  <c r="AH62" i="42" s="1"/>
  <c r="O64" i="17"/>
  <c r="Z64" i="42" s="1"/>
  <c r="AM161" i="9"/>
  <c r="R66" i="17"/>
  <c r="AC66" i="42" s="1"/>
  <c r="AV163" i="9"/>
  <c r="T66" i="17"/>
  <c r="AE66" i="42" s="1"/>
  <c r="BB163" i="9"/>
  <c r="V66" i="17"/>
  <c r="AG66" i="42" s="1"/>
  <c r="BH163" i="9"/>
  <c r="X68" i="17"/>
  <c r="AI68" i="42" s="1"/>
  <c r="BN165" i="9"/>
  <c r="P70" i="17"/>
  <c r="AP167" i="9"/>
  <c r="CF70"/>
  <c r="DM70" s="1"/>
  <c r="S70" i="17"/>
  <c r="T70"/>
  <c r="BB167" i="9"/>
  <c r="CL70"/>
  <c r="U70" i="17"/>
  <c r="V70"/>
  <c r="BH167" i="9"/>
  <c r="R74" i="17"/>
  <c r="AV171" i="9"/>
  <c r="V74" i="17"/>
  <c r="BH171" i="9"/>
  <c r="CR74"/>
  <c r="DY74" s="1"/>
  <c r="W74" i="17"/>
  <c r="X76"/>
  <c r="AI76" i="42" s="1"/>
  <c r="BN173" i="9"/>
  <c r="P78" i="17"/>
  <c r="AP175" i="9"/>
  <c r="R78" i="17"/>
  <c r="AV175" i="9"/>
  <c r="T78" i="17"/>
  <c r="BB175" i="9"/>
  <c r="CL78"/>
  <c r="DS78" s="1"/>
  <c r="U78" i="17"/>
  <c r="P82"/>
  <c r="AP179" i="9"/>
  <c r="W82" i="17"/>
  <c r="BK179" i="9"/>
  <c r="X84" i="17"/>
  <c r="AI84" i="42" s="1"/>
  <c r="BN181" i="9"/>
  <c r="W27" i="17"/>
  <c r="CR27" i="9"/>
  <c r="BK124"/>
  <c r="U27" i="17"/>
  <c r="CL27" i="9"/>
  <c r="BE124"/>
  <c r="S27" i="17"/>
  <c r="CF27" i="9"/>
  <c r="AY124"/>
  <c r="T27" i="17"/>
  <c r="CI27" i="9"/>
  <c r="V22" i="17"/>
  <c r="AG22" i="42" s="1"/>
  <c r="BH119" i="9"/>
  <c r="W22" i="17"/>
  <c r="AH22" i="42" s="1"/>
  <c r="CR22" i="9"/>
  <c r="T22" i="17"/>
  <c r="AE22" i="42" s="1"/>
  <c r="CI22" i="9"/>
  <c r="BB119"/>
  <c r="U22" i="17"/>
  <c r="AF22" i="42" s="1"/>
  <c r="CL22" i="9"/>
  <c r="S22" i="17"/>
  <c r="AD22" i="42" s="1"/>
  <c r="CF22" i="9"/>
  <c r="R22" i="17"/>
  <c r="AC22" i="42" s="1"/>
  <c r="AV119" i="9"/>
  <c r="Q22" i="17"/>
  <c r="AB22" i="42" s="1"/>
  <c r="BZ22" i="9"/>
  <c r="U21" i="17"/>
  <c r="BE118" i="9"/>
  <c r="V21" i="17"/>
  <c r="CO21" i="9"/>
  <c r="S21" i="17"/>
  <c r="CF21" i="9"/>
  <c r="AY118"/>
  <c r="T21" i="17"/>
  <c r="CI21" i="9"/>
  <c r="V7" i="17"/>
  <c r="CO7" i="9"/>
  <c r="BH104"/>
  <c r="S7" i="17"/>
  <c r="CF7" i="9"/>
  <c r="N7" i="17"/>
  <c r="Y7" i="42" s="1"/>
  <c r="CU7" i="9"/>
  <c r="CI7"/>
  <c r="CC7"/>
  <c r="CR7"/>
  <c r="W4" i="17"/>
  <c r="CR4" i="9"/>
  <c r="BK101"/>
  <c r="T4" i="17"/>
  <c r="CI4" i="9"/>
  <c r="U4" i="17"/>
  <c r="CL4" i="9"/>
  <c r="BE101"/>
  <c r="S4" i="17"/>
  <c r="CF4" i="9"/>
  <c r="AY101"/>
  <c r="N4" i="17"/>
  <c r="Y4" i="42" s="1"/>
  <c r="BZ4" i="9"/>
  <c r="CU4"/>
  <c r="AJ101"/>
  <c r="P4" i="17"/>
  <c r="AA4" i="42" s="1"/>
  <c r="BW4" i="9"/>
  <c r="K88" i="7"/>
  <c r="BX113" i="9"/>
  <c r="BY147"/>
  <c r="DS7"/>
  <c r="X7" i="36"/>
  <c r="O39" i="17"/>
  <c r="AM136" i="9"/>
  <c r="Q41" i="17"/>
  <c r="AS138" i="9"/>
  <c r="CL41"/>
  <c r="DS41" s="1"/>
  <c r="U41" i="17"/>
  <c r="AF41" i="42" s="1"/>
  <c r="BE138" i="9"/>
  <c r="CR41"/>
  <c r="BK138"/>
  <c r="X43" i="17"/>
  <c r="BN140" i="9"/>
  <c r="BW47"/>
  <c r="DD47" s="1"/>
  <c r="P47" i="17"/>
  <c r="AP144" i="9"/>
  <c r="X47" i="17"/>
  <c r="BN144" i="9"/>
  <c r="R49" i="17"/>
  <c r="AV146" i="9"/>
  <c r="T49" i="17"/>
  <c r="BB146" i="9"/>
  <c r="CL49"/>
  <c r="X49" i="36" s="1"/>
  <c r="U49" i="17"/>
  <c r="CO49" i="9"/>
  <c r="BH146"/>
  <c r="CR49"/>
  <c r="W49" i="17"/>
  <c r="N49"/>
  <c r="AJ146" i="9"/>
  <c r="X51" i="17"/>
  <c r="BN148" i="9"/>
  <c r="CC53"/>
  <c r="O53" i="36" s="1"/>
  <c r="R53" i="17"/>
  <c r="AV150" i="9"/>
  <c r="T53" i="17"/>
  <c r="BB150" i="9"/>
  <c r="DS53"/>
  <c r="V53" i="17"/>
  <c r="BH150" i="9"/>
  <c r="CR53"/>
  <c r="W53" i="17"/>
  <c r="N53"/>
  <c r="AJ150" i="9"/>
  <c r="S55" i="17"/>
  <c r="AY152" i="9"/>
  <c r="U55" i="17"/>
  <c r="BE152" i="9"/>
  <c r="CR55"/>
  <c r="DY55" s="1"/>
  <c r="W55" i="17"/>
  <c r="BK152" i="9"/>
  <c r="N55" i="17"/>
  <c r="AJ152" i="9"/>
  <c r="R57" i="17"/>
  <c r="AV154" i="9"/>
  <c r="T57" i="17"/>
  <c r="BB154" i="9"/>
  <c r="V57" i="17"/>
  <c r="BH154" i="9"/>
  <c r="CR57"/>
  <c r="W57" i="17"/>
  <c r="N57"/>
  <c r="AJ154" i="9"/>
  <c r="R59" i="17"/>
  <c r="AV156" i="9"/>
  <c r="V59" i="17"/>
  <c r="BH156" i="9"/>
  <c r="X59" i="17"/>
  <c r="BN156" i="9"/>
  <c r="R61" i="17"/>
  <c r="AV158" i="9"/>
  <c r="V61" i="17"/>
  <c r="BH158" i="9"/>
  <c r="P63" i="17"/>
  <c r="AP160" i="9"/>
  <c r="O65" i="17"/>
  <c r="AM162" i="9"/>
  <c r="Q65" i="17"/>
  <c r="AS162" i="9"/>
  <c r="BW67"/>
  <c r="I67" i="36" s="1"/>
  <c r="P67" i="17"/>
  <c r="AP164" i="9"/>
  <c r="CC67"/>
  <c r="R67" i="17"/>
  <c r="AV164" i="9"/>
  <c r="CI67"/>
  <c r="U67" i="36" s="1"/>
  <c r="BB164" i="9"/>
  <c r="CO67"/>
  <c r="BH164"/>
  <c r="X67" i="17"/>
  <c r="BN164" i="9"/>
  <c r="P69" i="17"/>
  <c r="AP166" i="9"/>
  <c r="U69" i="17"/>
  <c r="BE166" i="9"/>
  <c r="W69" i="17"/>
  <c r="BK166" i="9"/>
  <c r="U71" i="17"/>
  <c r="BE168" i="9"/>
  <c r="N71" i="17"/>
  <c r="AJ168" i="9"/>
  <c r="S73" i="17"/>
  <c r="AY170" i="9"/>
  <c r="U73" i="17"/>
  <c r="BE170" i="9"/>
  <c r="W73" i="17"/>
  <c r="BK170" i="9"/>
  <c r="P75" i="17"/>
  <c r="AP172" i="9"/>
  <c r="S75" i="17"/>
  <c r="AY172" i="9"/>
  <c r="U75" i="17"/>
  <c r="BE172" i="9"/>
  <c r="P77" i="17"/>
  <c r="AP174" i="9"/>
  <c r="S77" i="17"/>
  <c r="AY174" i="9"/>
  <c r="U77" i="17"/>
  <c r="BE174" i="9"/>
  <c r="P79" i="17"/>
  <c r="AP176" i="9"/>
  <c r="S79" i="17"/>
  <c r="AY176" i="9"/>
  <c r="W79" i="17"/>
  <c r="BK176" i="9"/>
  <c r="R81" i="17"/>
  <c r="AV178" i="9"/>
  <c r="T81" i="17"/>
  <c r="BB178" i="9"/>
  <c r="V81" i="17"/>
  <c r="BH178" i="9"/>
  <c r="N81" i="17"/>
  <c r="AJ178" i="9"/>
  <c r="R83" i="17"/>
  <c r="AC83" i="42" s="1"/>
  <c r="AV180" i="9"/>
  <c r="V83" i="17"/>
  <c r="AG83" i="42" s="1"/>
  <c r="BH180" i="9"/>
  <c r="X83" i="17"/>
  <c r="AI83" i="42" s="1"/>
  <c r="BN180" i="9"/>
  <c r="U85" i="17"/>
  <c r="BE182" i="9"/>
  <c r="DJ14"/>
  <c r="O14" i="36"/>
  <c r="CC4" i="9"/>
  <c r="CC22"/>
  <c r="X25" i="17"/>
  <c r="CU25" i="9"/>
  <c r="V25" i="17"/>
  <c r="CO25" i="9"/>
  <c r="R21" i="17"/>
  <c r="CC21" i="9"/>
  <c r="X19" i="17"/>
  <c r="CU19" i="9"/>
  <c r="CC28"/>
  <c r="R28" i="17"/>
  <c r="CL28" i="9"/>
  <c r="U28" i="17"/>
  <c r="CR28" i="9"/>
  <c r="W28" i="17"/>
  <c r="V23"/>
  <c r="CO23" i="9"/>
  <c r="T23" i="17"/>
  <c r="CI23" i="9"/>
  <c r="R23" i="17"/>
  <c r="CC23" i="9"/>
  <c r="CI17"/>
  <c r="W15" i="17"/>
  <c r="CR15" i="9"/>
  <c r="U15" i="17"/>
  <c r="CL15" i="9"/>
  <c r="S15" i="17"/>
  <c r="CF15" i="9"/>
  <c r="Q15" i="17"/>
  <c r="BZ15" i="9"/>
  <c r="X14" i="17"/>
  <c r="CU14" i="9"/>
  <c r="V14" i="17"/>
  <c r="CO14" i="9"/>
  <c r="T14" i="17"/>
  <c r="CI14" i="9"/>
  <c r="W13" i="17"/>
  <c r="CR13" i="9"/>
  <c r="U13" i="17"/>
  <c r="CL13" i="9"/>
  <c r="S13" i="17"/>
  <c r="CF13" i="9"/>
  <c r="Q13" i="17"/>
  <c r="BZ13" i="9"/>
  <c r="W12" i="17"/>
  <c r="CR12" i="9"/>
  <c r="T12" i="17"/>
  <c r="CI12" i="9"/>
  <c r="CC12"/>
  <c r="X9" i="17"/>
  <c r="CU9" i="9"/>
  <c r="CC5"/>
  <c r="CR11"/>
  <c r="CL11"/>
  <c r="CF11"/>
  <c r="X8" i="17"/>
  <c r="CU8" i="9"/>
  <c r="V8" i="17"/>
  <c r="CO8" i="9"/>
  <c r="T8" i="17"/>
  <c r="CI8" i="9"/>
  <c r="R8" i="17"/>
  <c r="CC8" i="9"/>
  <c r="X34" i="17"/>
  <c r="CU34" i="9"/>
  <c r="X33" i="17"/>
  <c r="CU33" i="9"/>
  <c r="CU17"/>
  <c r="CO17"/>
  <c r="CC17"/>
  <c r="CO19"/>
  <c r="CI19"/>
  <c r="CC19"/>
  <c r="N23" i="17"/>
  <c r="Y23" i="42" s="1"/>
  <c r="CU23" i="9"/>
  <c r="N25" i="17"/>
  <c r="Y25" i="42" s="1"/>
  <c r="CI25" i="9"/>
  <c r="CC25"/>
  <c r="BA50" i="17"/>
  <c r="BB50" i="42" s="1"/>
  <c r="AW50" i="17"/>
  <c r="AZ50" i="42" s="1"/>
  <c r="AY52" i="17"/>
  <c r="BA52" i="42" s="1"/>
  <c r="AQ52" i="17"/>
  <c r="AW52" i="42" s="1"/>
  <c r="AY50" i="17"/>
  <c r="BA50" i="42" s="1"/>
  <c r="AU50" i="17"/>
  <c r="AY50" i="42" s="1"/>
  <c r="AQ50" i="17"/>
  <c r="AW50" i="42" s="1"/>
  <c r="BT49" i="9"/>
  <c r="BW49"/>
  <c r="DD49" s="1"/>
  <c r="BZ32"/>
  <c r="L32" i="36" s="1"/>
  <c r="CC32" i="9"/>
  <c r="CF32"/>
  <c r="CI32"/>
  <c r="CL32"/>
  <c r="X32" i="36" s="1"/>
  <c r="CO32" i="9"/>
  <c r="CR32"/>
  <c r="CU32"/>
  <c r="CC34"/>
  <c r="CF34"/>
  <c r="CI34"/>
  <c r="U34" i="36" s="1"/>
  <c r="CL34" i="9"/>
  <c r="CO34"/>
  <c r="CR34"/>
  <c r="AY26" i="17"/>
  <c r="BA26" i="42" s="1"/>
  <c r="AW26" i="17"/>
  <c r="AZ26" i="42" s="1"/>
  <c r="AQ26" i="17"/>
  <c r="AW26" i="42" s="1"/>
  <c r="GM62" i="9"/>
  <c r="AD62" i="40" s="1"/>
  <c r="GM16" i="9"/>
  <c r="AD16" i="40" s="1"/>
  <c r="DS49" i="9"/>
  <c r="ET10"/>
  <c r="R10" i="38"/>
  <c r="FF10" i="9"/>
  <c r="AD10" i="38"/>
  <c r="DJ20" i="9"/>
  <c r="O20" i="36"/>
  <c r="DM50" i="9"/>
  <c r="R50" i="36"/>
  <c r="CC47" i="9"/>
  <c r="CF47"/>
  <c r="R47" i="36" s="1"/>
  <c r="CI47" i="9"/>
  <c r="CC49"/>
  <c r="CF49"/>
  <c r="CI49"/>
  <c r="U49" i="36" s="1"/>
  <c r="CC51" i="9"/>
  <c r="CF51"/>
  <c r="CI51"/>
  <c r="BZ48"/>
  <c r="CF58"/>
  <c r="CL58"/>
  <c r="DM80"/>
  <c r="R80" i="36"/>
  <c r="R84"/>
  <c r="AU56" i="17"/>
  <c r="AY56" i="42" s="1"/>
  <c r="AQ56" i="17"/>
  <c r="AW56" i="42" s="1"/>
  <c r="CU43" i="9"/>
  <c r="BZ45"/>
  <c r="CC45"/>
  <c r="BZ55"/>
  <c r="L55" i="36" s="1"/>
  <c r="CC55" i="9"/>
  <c r="CF55"/>
  <c r="DM55" s="1"/>
  <c r="CI55"/>
  <c r="CL55"/>
  <c r="BW57"/>
  <c r="X16" i="17"/>
  <c r="CF74" i="9"/>
  <c r="CL74"/>
  <c r="CF82"/>
  <c r="GM78"/>
  <c r="GM70"/>
  <c r="DP43"/>
  <c r="U43" i="36"/>
  <c r="EN21" i="9"/>
  <c r="L21" i="38"/>
  <c r="AD45" i="36"/>
  <c r="CF41" i="9"/>
  <c r="CI41"/>
  <c r="CC43"/>
  <c r="CF43"/>
  <c r="CI45"/>
  <c r="CL45"/>
  <c r="CO45"/>
  <c r="CU47"/>
  <c r="CU49"/>
  <c r="CU53"/>
  <c r="CC57"/>
  <c r="CF57"/>
  <c r="CI57"/>
  <c r="V12" i="17"/>
  <c r="AG12" i="42" s="1"/>
  <c r="CC46" i="9"/>
  <c r="CF46"/>
  <c r="BZ52"/>
  <c r="CF66"/>
  <c r="CL66"/>
  <c r="GM83"/>
  <c r="GM59"/>
  <c r="GM24"/>
  <c r="CI3"/>
  <c r="K114" i="7"/>
  <c r="AS56" i="17"/>
  <c r="AX56" i="42" s="1"/>
  <c r="GM55" i="9"/>
  <c r="AS52" i="17"/>
  <c r="AX52" i="42" s="1"/>
  <c r="Q45" i="17"/>
  <c r="W43"/>
  <c r="V43"/>
  <c r="W41"/>
  <c r="S33"/>
  <c r="BZ41" i="9"/>
  <c r="CC41"/>
  <c r="CO41"/>
  <c r="CL43"/>
  <c r="CU51"/>
  <c r="CF53"/>
  <c r="CI53"/>
  <c r="CU57"/>
  <c r="R24" i="17"/>
  <c r="U3"/>
  <c r="V3"/>
  <c r="DM33" i="9"/>
  <c r="AD47" i="36"/>
  <c r="AA36" i="7"/>
  <c r="AA88"/>
  <c r="U33" i="17"/>
  <c r="Q33"/>
  <c r="CU41" i="9"/>
  <c r="CU45"/>
  <c r="BW53"/>
  <c r="BZ53"/>
  <c r="L53" i="36" s="1"/>
  <c r="CU55" i="9"/>
  <c r="CU67"/>
  <c r="R14" i="17"/>
  <c r="BZ46" i="9"/>
  <c r="CR48"/>
  <c r="CR52"/>
  <c r="CR60"/>
  <c r="CR68"/>
  <c r="CR76"/>
  <c r="CR86"/>
  <c r="CF3"/>
  <c r="AA62" i="7"/>
  <c r="K11"/>
  <c r="CR56" i="9"/>
  <c r="CR64"/>
  <c r="CR72"/>
  <c r="BT3"/>
  <c r="BW3"/>
  <c r="DG33"/>
  <c r="BZ47"/>
  <c r="Q47" i="17"/>
  <c r="BZ49" i="9"/>
  <c r="Q49" i="17"/>
  <c r="BZ51" i="9"/>
  <c r="AS148"/>
  <c r="Q51" i="17"/>
  <c r="BZ57" i="9"/>
  <c r="AS154"/>
  <c r="Q57" i="17"/>
  <c r="Q17"/>
  <c r="AS114" i="9"/>
  <c r="BZ17"/>
  <c r="BZ14"/>
  <c r="Q14" i="17"/>
  <c r="DG24" i="9"/>
  <c r="L24" i="36"/>
  <c r="BZ50" i="9"/>
  <c r="BZ54"/>
  <c r="AS151"/>
  <c r="Q54" i="17"/>
  <c r="AB54" i="42" s="1"/>
  <c r="BZ60" i="9"/>
  <c r="Q60" i="17"/>
  <c r="AB60" i="42" s="1"/>
  <c r="BZ62" i="9"/>
  <c r="Q62" i="17"/>
  <c r="BZ68" i="9"/>
  <c r="Q68" i="17"/>
  <c r="AB68" i="42" s="1"/>
  <c r="BZ70" i="9"/>
  <c r="Q70" i="17"/>
  <c r="AS173" i="9"/>
  <c r="BZ76"/>
  <c r="Q76" i="17"/>
  <c r="AB76" i="42" s="1"/>
  <c r="BZ78" i="9"/>
  <c r="Q78" i="17"/>
  <c r="BZ80" i="9"/>
  <c r="Q80" i="17"/>
  <c r="AB80" i="42" s="1"/>
  <c r="BZ84" i="9"/>
  <c r="Q84" i="17"/>
  <c r="AB84" i="42" s="1"/>
  <c r="AS124" i="9"/>
  <c r="Q27" i="17"/>
  <c r="BZ27" i="9"/>
  <c r="BZ26"/>
  <c r="Q26" i="17"/>
  <c r="AB26" i="42" s="1"/>
  <c r="Q11" i="17"/>
  <c r="BZ11" i="9"/>
  <c r="Q9" i="17"/>
  <c r="AS106" i="9"/>
  <c r="BZ9"/>
  <c r="BZ43"/>
  <c r="Q43" i="17"/>
  <c r="Q77"/>
  <c r="AS174" i="9"/>
  <c r="AS176"/>
  <c r="Q79" i="17"/>
  <c r="AS182" i="9"/>
  <c r="Q85" i="17"/>
  <c r="DG20" i="9"/>
  <c r="L20" i="36"/>
  <c r="BZ34" i="9"/>
  <c r="Q34" i="17"/>
  <c r="Q40"/>
  <c r="AS137" i="9"/>
  <c r="BZ56"/>
  <c r="Q56" i="17"/>
  <c r="AB56" i="42" s="1"/>
  <c r="BZ58" i="9"/>
  <c r="Q58" i="17"/>
  <c r="AS155" i="9"/>
  <c r="BZ64"/>
  <c r="Q64" i="17"/>
  <c r="AB64" i="42" s="1"/>
  <c r="BZ66" i="9"/>
  <c r="AS163"/>
  <c r="Q66" i="17"/>
  <c r="AB66" i="42" s="1"/>
  <c r="BZ72" i="9"/>
  <c r="Q72" i="17"/>
  <c r="AB72" i="42" s="1"/>
  <c r="BZ74" i="9"/>
  <c r="Q74" i="17"/>
  <c r="BZ82" i="9"/>
  <c r="Q82" i="17"/>
  <c r="BZ86" i="9"/>
  <c r="Q86" i="17"/>
  <c r="AS107" i="9"/>
  <c r="Q10" i="17"/>
  <c r="BZ10" i="9"/>
  <c r="BZ7"/>
  <c r="AS104"/>
  <c r="Q7" i="17"/>
  <c r="Q5"/>
  <c r="AS102" i="9"/>
  <c r="BZ5"/>
  <c r="Q8" i="17"/>
  <c r="AS105" i="9"/>
  <c r="BZ8"/>
  <c r="AM3" i="17"/>
  <c r="AU3" i="42" s="1"/>
  <c r="D8" i="41"/>
  <c r="D9" s="1"/>
  <c r="BW43" i="9"/>
  <c r="P43" i="17"/>
  <c r="AP140" i="9"/>
  <c r="P51" i="17"/>
  <c r="BW51" i="9"/>
  <c r="P59" i="17"/>
  <c r="AP156" i="9"/>
  <c r="P17" i="17"/>
  <c r="BW17" i="9"/>
  <c r="AP114"/>
  <c r="P14" i="17"/>
  <c r="BW14" i="9"/>
  <c r="P20" i="17"/>
  <c r="BW20" i="9"/>
  <c r="AP117"/>
  <c r="P28" i="17"/>
  <c r="BW28" i="9"/>
  <c r="P30" i="17"/>
  <c r="AP127" i="9"/>
  <c r="BW32"/>
  <c r="P32" i="17"/>
  <c r="P46"/>
  <c r="BW46" i="9"/>
  <c r="AP143"/>
  <c r="P86" i="17"/>
  <c r="AP183" i="9"/>
  <c r="P23" i="17"/>
  <c r="BW23" i="9"/>
  <c r="AP120"/>
  <c r="P22" i="17"/>
  <c r="AA22" i="42" s="1"/>
  <c r="BW22" i="9"/>
  <c r="P19" i="17"/>
  <c r="BW19" i="9"/>
  <c r="AP116"/>
  <c r="BW18"/>
  <c r="P18" i="17"/>
  <c r="AA18" i="42" s="1"/>
  <c r="BW13" i="9"/>
  <c r="P13" i="17"/>
  <c r="P5"/>
  <c r="BW5" i="9"/>
  <c r="P33" i="17"/>
  <c r="BW33" i="9"/>
  <c r="BW41"/>
  <c r="P45" i="17"/>
  <c r="BW45" i="9"/>
  <c r="BW55"/>
  <c r="P55" i="17"/>
  <c r="AP152" i="9"/>
  <c r="P73" i="17"/>
  <c r="AP170" i="9"/>
  <c r="P21" i="17"/>
  <c r="BW21" i="9"/>
  <c r="AP118"/>
  <c r="BW24"/>
  <c r="P24" i="17"/>
  <c r="AP121" i="9"/>
  <c r="P34" i="17"/>
  <c r="BW34" i="9"/>
  <c r="P52" i="17"/>
  <c r="AA52" i="42" s="1"/>
  <c r="AP149" i="9"/>
  <c r="P60" i="17"/>
  <c r="AA60" i="42" s="1"/>
  <c r="AP157" i="9"/>
  <c r="P74" i="17"/>
  <c r="AP171" i="9"/>
  <c r="BW27"/>
  <c r="P27" i="17"/>
  <c r="BW26" i="9"/>
  <c r="P26" i="17"/>
  <c r="AA26" i="42" s="1"/>
  <c r="P25" i="17"/>
  <c r="BW25" i="9"/>
  <c r="AP122"/>
  <c r="BW15"/>
  <c r="P15" i="17"/>
  <c r="AP112" i="9"/>
  <c r="P11" i="17"/>
  <c r="BW11" i="9"/>
  <c r="AP108"/>
  <c r="BW10"/>
  <c r="P10" i="17"/>
  <c r="AP107" i="9"/>
  <c r="P7" i="17"/>
  <c r="BW7" i="9"/>
  <c r="AP104"/>
  <c r="P8" i="17"/>
  <c r="BW8" i="9"/>
  <c r="AP105"/>
  <c r="O31" i="17"/>
  <c r="AM128" i="9"/>
  <c r="BT43"/>
  <c r="AM140"/>
  <c r="O43" i="17"/>
  <c r="O59"/>
  <c r="AM156" i="9"/>
  <c r="O27" i="17"/>
  <c r="BT27" i="9"/>
  <c r="AM124"/>
  <c r="O37" i="17"/>
  <c r="AM134" i="9"/>
  <c r="BT57"/>
  <c r="DA57" s="1"/>
  <c r="O57" i="17"/>
  <c r="AM154" i="9"/>
  <c r="AK3" i="17"/>
  <c r="BT45" i="9"/>
  <c r="O45" i="17"/>
  <c r="C33" i="18"/>
  <c r="AM142" i="9"/>
  <c r="C36" i="18"/>
  <c r="C35"/>
  <c r="C34"/>
  <c r="C37"/>
  <c r="O63" i="17"/>
  <c r="Z63" i="42" s="1"/>
  <c r="AM160" i="9"/>
  <c r="O72" i="17"/>
  <c r="Z72" i="42" s="1"/>
  <c r="AM169" i="9"/>
  <c r="BT53"/>
  <c r="O53" i="17"/>
  <c r="AM150" i="9"/>
  <c r="BT70"/>
  <c r="DA70" s="1"/>
  <c r="O70" i="17"/>
  <c r="AM167" i="9"/>
  <c r="BT78"/>
  <c r="O78" i="17"/>
  <c r="AM175" i="9"/>
  <c r="G38" i="22"/>
  <c r="H38" s="1"/>
  <c r="BT41" i="9"/>
  <c r="BT47"/>
  <c r="O47" i="17"/>
  <c r="BT55" i="9"/>
  <c r="O55" i="17"/>
  <c r="O46"/>
  <c r="BT46" i="9"/>
  <c r="BT50"/>
  <c r="BT54"/>
  <c r="O54" i="17"/>
  <c r="Z54" i="42" s="1"/>
  <c r="BT58" i="9"/>
  <c r="O58" i="17"/>
  <c r="O62"/>
  <c r="BT62" i="9"/>
  <c r="BT66"/>
  <c r="O66" i="17"/>
  <c r="Z66" i="42" s="1"/>
  <c r="BT74" i="9"/>
  <c r="O74" i="17"/>
  <c r="BT80" i="9"/>
  <c r="O80" i="17"/>
  <c r="Z80" i="42" s="1"/>
  <c r="O12" i="17"/>
  <c r="BT12" i="9"/>
  <c r="O7" i="17"/>
  <c r="BT7" i="9"/>
  <c r="BT10"/>
  <c r="O10" i="17"/>
  <c r="BT4" i="9"/>
  <c r="O4" i="17"/>
  <c r="BT28" i="9"/>
  <c r="O28" i="17"/>
  <c r="O33"/>
  <c r="BT33" i="9"/>
  <c r="BT51"/>
  <c r="O51" i="17"/>
  <c r="BT14" i="9"/>
  <c r="O14" i="17"/>
  <c r="BT82" i="9"/>
  <c r="O82" i="17"/>
  <c r="BT84" i="9"/>
  <c r="O84" i="17"/>
  <c r="Z84" i="42" s="1"/>
  <c r="O13" i="17"/>
  <c r="BT13" i="9"/>
  <c r="O11" i="17"/>
  <c r="BT11" i="9"/>
  <c r="BT6"/>
  <c r="O6" i="17"/>
  <c r="Z6" i="42" s="1"/>
  <c r="BT9" i="9"/>
  <c r="O9" i="17"/>
  <c r="O8"/>
  <c r="BT8" i="9"/>
  <c r="O5" i="17"/>
  <c r="BT5" i="9"/>
  <c r="O34" i="17"/>
  <c r="BT34" i="9"/>
  <c r="BT32"/>
  <c r="O32" i="17"/>
  <c r="BT15" i="9"/>
  <c r="BT16"/>
  <c r="BT17"/>
  <c r="BT18"/>
  <c r="BT19"/>
  <c r="BT20"/>
  <c r="BT21"/>
  <c r="BT22"/>
  <c r="BT23"/>
  <c r="BT24"/>
  <c r="BT25"/>
  <c r="BT26"/>
  <c r="AY84" i="17"/>
  <c r="BA84" i="42" s="1"/>
  <c r="AQ84" i="17"/>
  <c r="AW84" i="42" s="1"/>
  <c r="AW84" i="17"/>
  <c r="AZ84" i="42" s="1"/>
  <c r="AU84" i="17"/>
  <c r="AY84" i="42" s="1"/>
  <c r="AS84" i="17"/>
  <c r="AX84" i="42" s="1"/>
  <c r="BA84" i="17"/>
  <c r="BB84" i="42" s="1"/>
  <c r="AQ80" i="17"/>
  <c r="AW80" i="42" s="1"/>
  <c r="AW80" i="17"/>
  <c r="AZ80" i="42" s="1"/>
  <c r="AY80" i="17"/>
  <c r="BA80" i="42" s="1"/>
  <c r="AS80" i="17"/>
  <c r="AX80" i="42" s="1"/>
  <c r="BA80" i="17"/>
  <c r="BB80" i="42" s="1"/>
  <c r="AU80" i="17"/>
  <c r="AY80" i="42" s="1"/>
  <c r="AW76" i="17"/>
  <c r="AZ76" i="42" s="1"/>
  <c r="AQ76" i="17"/>
  <c r="AW76" i="42" s="1"/>
  <c r="AY76" i="17"/>
  <c r="BA76" i="42" s="1"/>
  <c r="AS76" i="17"/>
  <c r="AX76" i="42" s="1"/>
  <c r="BA76" i="17"/>
  <c r="BB76" i="42" s="1"/>
  <c r="AU76" i="17"/>
  <c r="AY76" i="42" s="1"/>
  <c r="AY72" i="17"/>
  <c r="BA72" i="42" s="1"/>
  <c r="AQ72" i="17"/>
  <c r="AW72" i="42" s="1"/>
  <c r="AW72" i="17"/>
  <c r="AZ72" i="42" s="1"/>
  <c r="AU72" i="17"/>
  <c r="AY72" i="42" s="1"/>
  <c r="AS72" i="17"/>
  <c r="AX72" i="42" s="1"/>
  <c r="BA72" i="17"/>
  <c r="BB72" i="42" s="1"/>
  <c r="AU68" i="17"/>
  <c r="AY68" i="42" s="1"/>
  <c r="AS68" i="17"/>
  <c r="AX68" i="42" s="1"/>
  <c r="BA68" i="17"/>
  <c r="BB68" i="42" s="1"/>
  <c r="AY68" i="17"/>
  <c r="BA68" i="42" s="1"/>
  <c r="AQ68" i="17"/>
  <c r="AW68" i="42" s="1"/>
  <c r="AW68" i="17"/>
  <c r="AZ68" i="42" s="1"/>
  <c r="BC58" i="17"/>
  <c r="BC58" i="42" s="1"/>
  <c r="AS44" i="17"/>
  <c r="AX44" i="42" s="1"/>
  <c r="AU44" i="17"/>
  <c r="AY44" i="42" s="1"/>
  <c r="BA44" i="17"/>
  <c r="BB44" i="42" s="1"/>
  <c r="AW44" i="17"/>
  <c r="AZ44" i="42" s="1"/>
  <c r="AQ44" i="17"/>
  <c r="AW44" i="42" s="1"/>
  <c r="AY44" i="17"/>
  <c r="BA44" i="42" s="1"/>
  <c r="BC44" i="17"/>
  <c r="BC44" i="42" s="1"/>
  <c r="AY42" i="17"/>
  <c r="BA42" i="42" s="1"/>
  <c r="AQ42" i="17"/>
  <c r="AW42" i="42" s="1"/>
  <c r="AW42" i="17"/>
  <c r="AZ42" i="42" s="1"/>
  <c r="AU42" i="17"/>
  <c r="AY42" i="42" s="1"/>
  <c r="BC42" i="17"/>
  <c r="BC42" i="42" s="1"/>
  <c r="AO42" i="17"/>
  <c r="AV42" i="42" s="1"/>
  <c r="AS42" i="17"/>
  <c r="AX42" i="42" s="1"/>
  <c r="BA42" i="17"/>
  <c r="BB42" i="42" s="1"/>
  <c r="CR29" i="9"/>
  <c r="CL29"/>
  <c r="CF29"/>
  <c r="BZ29"/>
  <c r="BT29"/>
  <c r="CU29"/>
  <c r="CO29"/>
  <c r="CI29"/>
  <c r="CC29"/>
  <c r="BW29"/>
  <c r="N29" i="17"/>
  <c r="CR35" i="9"/>
  <c r="CL35"/>
  <c r="CF35"/>
  <c r="BZ35"/>
  <c r="BT35"/>
  <c r="N35" i="17"/>
  <c r="CU35" i="9"/>
  <c r="CO35"/>
  <c r="CI35"/>
  <c r="CC35"/>
  <c r="BW35"/>
  <c r="CR39"/>
  <c r="CL39"/>
  <c r="CF39"/>
  <c r="BZ39"/>
  <c r="BT39"/>
  <c r="CU39"/>
  <c r="CO39"/>
  <c r="CI39"/>
  <c r="CC39"/>
  <c r="BW39"/>
  <c r="N39" i="17"/>
  <c r="AS64"/>
  <c r="AX64" i="42" s="1"/>
  <c r="BA64" i="17"/>
  <c r="BB64" i="42" s="1"/>
  <c r="AU64" i="17"/>
  <c r="AY64" i="42" s="1"/>
  <c r="AQ64" i="17"/>
  <c r="AW64" i="42" s="1"/>
  <c r="AW64" i="17"/>
  <c r="AZ64" i="42" s="1"/>
  <c r="AY64" i="17"/>
  <c r="BA64" i="42" s="1"/>
  <c r="AS60" i="17"/>
  <c r="AX60" i="42" s="1"/>
  <c r="BA60" i="17"/>
  <c r="BB60" i="42" s="1"/>
  <c r="AU60" i="17"/>
  <c r="AY60" i="42" s="1"/>
  <c r="AQ60" i="17"/>
  <c r="AW60" i="42" s="1"/>
  <c r="AW60" i="17"/>
  <c r="AZ60" i="42" s="1"/>
  <c r="AY60" i="17"/>
  <c r="BA60" i="42" s="1"/>
  <c r="AQ41" i="17"/>
  <c r="AW41" i="42" s="1"/>
  <c r="AY41" i="17"/>
  <c r="BA41" i="42" s="1"/>
  <c r="GY9" i="9"/>
  <c r="AS9" i="39" s="1"/>
  <c r="AC41" i="19"/>
  <c r="O9" i="39"/>
  <c r="X21"/>
  <c r="HH21" i="9"/>
  <c r="BB21" i="39" s="1"/>
  <c r="AC78" i="19"/>
  <c r="CR31" i="9"/>
  <c r="CL31"/>
  <c r="CF31"/>
  <c r="BZ31"/>
  <c r="BT31"/>
  <c r="N31" i="17"/>
  <c r="CU31" i="9"/>
  <c r="CO31"/>
  <c r="CI31"/>
  <c r="CC31"/>
  <c r="BW31"/>
  <c r="CR37"/>
  <c r="CL37"/>
  <c r="CF37"/>
  <c r="BZ37"/>
  <c r="BT37"/>
  <c r="CU37"/>
  <c r="CO37"/>
  <c r="CI37"/>
  <c r="CC37"/>
  <c r="BW37"/>
  <c r="N37" i="17"/>
  <c r="CR69" i="9"/>
  <c r="CL69"/>
  <c r="CF69"/>
  <c r="BZ69"/>
  <c r="BT69"/>
  <c r="CU69"/>
  <c r="CO69"/>
  <c r="CI69"/>
  <c r="CC69"/>
  <c r="BW69"/>
  <c r="CR73"/>
  <c r="CL73"/>
  <c r="CF73"/>
  <c r="BZ73"/>
  <c r="BT73"/>
  <c r="CU73"/>
  <c r="CO73"/>
  <c r="CI73"/>
  <c r="CC73"/>
  <c r="BW73"/>
  <c r="CR77"/>
  <c r="CL77"/>
  <c r="CF77"/>
  <c r="BZ77"/>
  <c r="BT77"/>
  <c r="CU77"/>
  <c r="CO77"/>
  <c r="CI77"/>
  <c r="CC77"/>
  <c r="BW77"/>
  <c r="CR81"/>
  <c r="CL81"/>
  <c r="CF81"/>
  <c r="BZ81"/>
  <c r="BT81"/>
  <c r="CU81"/>
  <c r="CO81"/>
  <c r="CI81"/>
  <c r="CC81"/>
  <c r="BW81"/>
  <c r="CR85"/>
  <c r="CL85"/>
  <c r="CF85"/>
  <c r="BZ85"/>
  <c r="BT85"/>
  <c r="CU85"/>
  <c r="CO85"/>
  <c r="CI85"/>
  <c r="CC85"/>
  <c r="BW85"/>
  <c r="AO52" i="17"/>
  <c r="AV52" i="42" s="1"/>
  <c r="CO51" i="9"/>
  <c r="CO53"/>
  <c r="CO55"/>
  <c r="CO57"/>
  <c r="AJ59"/>
  <c r="C59" i="17" s="1"/>
  <c r="AJ61" i="9"/>
  <c r="C61" i="17" s="1"/>
  <c r="AJ63" i="9"/>
  <c r="C63" i="17" s="1"/>
  <c r="AJ65" i="9"/>
  <c r="C65" i="17" s="1"/>
  <c r="CR67" i="9"/>
  <c r="CL67"/>
  <c r="CF67"/>
  <c r="BZ67"/>
  <c r="BT67"/>
  <c r="CR71"/>
  <c r="CL71"/>
  <c r="CF71"/>
  <c r="BZ71"/>
  <c r="BT71"/>
  <c r="CU71"/>
  <c r="CO71"/>
  <c r="CI71"/>
  <c r="CC71"/>
  <c r="BW71"/>
  <c r="CR75"/>
  <c r="CL75"/>
  <c r="CF75"/>
  <c r="BZ75"/>
  <c r="BT75"/>
  <c r="CU75"/>
  <c r="CO75"/>
  <c r="CI75"/>
  <c r="CC75"/>
  <c r="BW75"/>
  <c r="CR79"/>
  <c r="CL79"/>
  <c r="CF79"/>
  <c r="BZ79"/>
  <c r="BT79"/>
  <c r="CU79"/>
  <c r="CO79"/>
  <c r="CI79"/>
  <c r="CC79"/>
  <c r="BW79"/>
  <c r="CR83"/>
  <c r="CL83"/>
  <c r="CF83"/>
  <c r="BZ83"/>
  <c r="BT83"/>
  <c r="CU83"/>
  <c r="CO83"/>
  <c r="CI83"/>
  <c r="CC83"/>
  <c r="BW83"/>
  <c r="AJ30"/>
  <c r="C30" i="17" s="1"/>
  <c r="AJ36" i="9"/>
  <c r="C36" i="17" s="1"/>
  <c r="AJ38" i="9"/>
  <c r="C38" i="17" s="1"/>
  <c r="CU40" i="9"/>
  <c r="CO40"/>
  <c r="CI40"/>
  <c r="CC40"/>
  <c r="CR40"/>
  <c r="CL40"/>
  <c r="CF40"/>
  <c r="BZ40"/>
  <c r="BT40"/>
  <c r="CU44"/>
  <c r="CO44"/>
  <c r="CI44"/>
  <c r="CC44"/>
  <c r="BW44"/>
  <c r="CR44"/>
  <c r="CL44"/>
  <c r="CF44"/>
  <c r="BZ44"/>
  <c r="BT44"/>
  <c r="CU42"/>
  <c r="CO42"/>
  <c r="CI42"/>
  <c r="CC42"/>
  <c r="BW42"/>
  <c r="CR42"/>
  <c r="CL42"/>
  <c r="CF42"/>
  <c r="BZ42"/>
  <c r="BT42"/>
  <c r="BW40"/>
  <c r="CU46"/>
  <c r="CO46"/>
  <c r="CU50"/>
  <c r="CO50"/>
  <c r="CI50"/>
  <c r="CC50"/>
  <c r="BW50"/>
  <c r="CU54"/>
  <c r="CO54"/>
  <c r="CI54"/>
  <c r="CC54"/>
  <c r="BW54"/>
  <c r="CU58"/>
  <c r="CO58"/>
  <c r="CI58"/>
  <c r="CC58"/>
  <c r="BW58"/>
  <c r="CU62"/>
  <c r="CO62"/>
  <c r="CI62"/>
  <c r="CC62"/>
  <c r="BW62"/>
  <c r="CU66"/>
  <c r="CO66"/>
  <c r="CI66"/>
  <c r="CC66"/>
  <c r="BW66"/>
  <c r="CU70"/>
  <c r="CO70"/>
  <c r="CI70"/>
  <c r="CC70"/>
  <c r="BW70"/>
  <c r="CU74"/>
  <c r="CO74"/>
  <c r="CI74"/>
  <c r="CC74"/>
  <c r="BW74"/>
  <c r="CU78"/>
  <c r="CO78"/>
  <c r="CI78"/>
  <c r="CC78"/>
  <c r="BW78"/>
  <c r="BT48"/>
  <c r="CF48"/>
  <c r="BT52"/>
  <c r="CF52"/>
  <c r="BT56"/>
  <c r="CF56"/>
  <c r="BT60"/>
  <c r="CF60"/>
  <c r="BT64"/>
  <c r="CF64"/>
  <c r="BT68"/>
  <c r="CF68"/>
  <c r="BT72"/>
  <c r="CF72"/>
  <c r="BT76"/>
  <c r="CF76"/>
  <c r="CU48"/>
  <c r="CO48"/>
  <c r="CI48"/>
  <c r="CC48"/>
  <c r="BW48"/>
  <c r="CU52"/>
  <c r="CO52"/>
  <c r="CI52"/>
  <c r="CC52"/>
  <c r="BW52"/>
  <c r="CU56"/>
  <c r="CO56"/>
  <c r="CI56"/>
  <c r="CC56"/>
  <c r="BW56"/>
  <c r="CU60"/>
  <c r="CO60"/>
  <c r="CI60"/>
  <c r="CC60"/>
  <c r="BW60"/>
  <c r="CU64"/>
  <c r="CO64"/>
  <c r="CI64"/>
  <c r="CC64"/>
  <c r="BW64"/>
  <c r="CU68"/>
  <c r="CO68"/>
  <c r="CI68"/>
  <c r="CC68"/>
  <c r="BW68"/>
  <c r="CU72"/>
  <c r="CO72"/>
  <c r="CI72"/>
  <c r="CC72"/>
  <c r="BW72"/>
  <c r="CU76"/>
  <c r="CO76"/>
  <c r="CI76"/>
  <c r="CC76"/>
  <c r="BW76"/>
  <c r="CU80"/>
  <c r="CO80"/>
  <c r="CI80"/>
  <c r="CC80"/>
  <c r="BW80"/>
  <c r="CU82"/>
  <c r="CO82"/>
  <c r="CR82"/>
  <c r="CI82"/>
  <c r="CC82"/>
  <c r="BW82"/>
  <c r="CF78"/>
  <c r="CR78"/>
  <c r="CU84"/>
  <c r="CO84"/>
  <c r="CI84"/>
  <c r="CC84"/>
  <c r="BW84"/>
  <c r="BT86"/>
  <c r="CF86"/>
  <c r="CU86"/>
  <c r="CO86"/>
  <c r="CI86"/>
  <c r="CC86"/>
  <c r="BW86"/>
  <c r="AW12" i="17"/>
  <c r="AZ12" i="42" s="1"/>
  <c r="AY6" i="17"/>
  <c r="BA6" i="42" s="1"/>
  <c r="BC6" i="17"/>
  <c r="BC6" i="42" s="1"/>
  <c r="AS6" i="17"/>
  <c r="AX6" i="42" s="1"/>
  <c r="BA6" i="17"/>
  <c r="BB6" i="42" s="1"/>
  <c r="AU5" i="17"/>
  <c r="AY5" i="42" s="1"/>
  <c r="BW6" i="9"/>
  <c r="CC6"/>
  <c r="CI6"/>
  <c r="CO6"/>
  <c r="CU6"/>
  <c r="N20" i="17"/>
  <c r="D87" i="42" l="1"/>
  <c r="AT3"/>
  <c r="D5" i="19"/>
  <c r="Y3" i="42"/>
  <c r="Y3" i="17"/>
  <c r="AB8"/>
  <c r="Q8" i="42" s="1"/>
  <c r="AB8"/>
  <c r="AB7" i="17"/>
  <c r="Q7" i="42" s="1"/>
  <c r="AB7"/>
  <c r="AB10" i="17"/>
  <c r="Q10" i="42" s="1"/>
  <c r="AB10"/>
  <c r="AB86"/>
  <c r="AB86" i="17"/>
  <c r="Q86" i="42" s="1"/>
  <c r="AB82" i="17"/>
  <c r="Q82" i="42" s="1"/>
  <c r="AB82"/>
  <c r="AB74" i="17"/>
  <c r="Q74" i="42" s="1"/>
  <c r="AB74"/>
  <c r="AB58" i="17"/>
  <c r="Q58" i="42" s="1"/>
  <c r="AB58"/>
  <c r="AB34" i="17"/>
  <c r="Q34" i="42" s="1"/>
  <c r="AB34"/>
  <c r="AB85" i="17"/>
  <c r="Q85" i="42" s="1"/>
  <c r="AB85"/>
  <c r="AB79" i="17"/>
  <c r="Q79" i="42" s="1"/>
  <c r="AB79"/>
  <c r="AB43" i="17"/>
  <c r="Q43" i="42" s="1"/>
  <c r="AB43"/>
  <c r="AB9" i="17"/>
  <c r="Q9" i="42" s="1"/>
  <c r="AB9"/>
  <c r="AB11" i="17"/>
  <c r="Q11" i="42" s="1"/>
  <c r="AB11"/>
  <c r="AB27" i="17"/>
  <c r="Q27" i="42" s="1"/>
  <c r="AB27"/>
  <c r="AB78" i="17"/>
  <c r="Q78" i="42" s="1"/>
  <c r="AB78"/>
  <c r="AB57" i="17"/>
  <c r="Q57" i="42" s="1"/>
  <c r="AB57"/>
  <c r="AB49" i="17"/>
  <c r="Q49" i="42" s="1"/>
  <c r="AB49"/>
  <c r="AB47" i="17"/>
  <c r="Q47" i="42" s="1"/>
  <c r="AB47"/>
  <c r="AC14" i="17"/>
  <c r="R14" i="42" s="1"/>
  <c r="AC14"/>
  <c r="AF33" i="17"/>
  <c r="U33" i="42" s="1"/>
  <c r="AF33"/>
  <c r="AF3" i="17"/>
  <c r="U3" i="42" s="1"/>
  <c r="AF3"/>
  <c r="AD33" i="17"/>
  <c r="S33" i="42" s="1"/>
  <c r="AD33"/>
  <c r="AG43" i="17"/>
  <c r="V43" i="42" s="1"/>
  <c r="AG43"/>
  <c r="AB45" i="17"/>
  <c r="Q45" i="42" s="1"/>
  <c r="AB45"/>
  <c r="AI16" i="17"/>
  <c r="X16" i="42" s="1"/>
  <c r="AI16"/>
  <c r="AI33" i="17"/>
  <c r="X33" i="42" s="1"/>
  <c r="AI33"/>
  <c r="AI34" i="17"/>
  <c r="X34" i="42" s="1"/>
  <c r="AI34"/>
  <c r="AC8" i="17"/>
  <c r="R8" i="42" s="1"/>
  <c r="AC8"/>
  <c r="AE8" i="17"/>
  <c r="T8" i="42" s="1"/>
  <c r="AE8"/>
  <c r="AG8" i="17"/>
  <c r="V8" i="42" s="1"/>
  <c r="AG8"/>
  <c r="AI8" i="17"/>
  <c r="X8" i="42" s="1"/>
  <c r="AI8"/>
  <c r="AI9" i="17"/>
  <c r="X9" i="42" s="1"/>
  <c r="AI9"/>
  <c r="AC23" i="17"/>
  <c r="R23" i="42" s="1"/>
  <c r="AC23"/>
  <c r="AE23" i="17"/>
  <c r="T23" i="42" s="1"/>
  <c r="AE23"/>
  <c r="AG23" i="17"/>
  <c r="V23" i="42" s="1"/>
  <c r="AG23"/>
  <c r="AI19" i="17"/>
  <c r="X19" i="42" s="1"/>
  <c r="AI19"/>
  <c r="AC21" i="17"/>
  <c r="R21" i="42" s="1"/>
  <c r="AC21"/>
  <c r="AG25" i="17"/>
  <c r="V25" i="42" s="1"/>
  <c r="AG25"/>
  <c r="AI25" i="17"/>
  <c r="X25" i="42" s="1"/>
  <c r="AI25"/>
  <c r="AF85" i="17"/>
  <c r="U85" i="42" s="1"/>
  <c r="AF85"/>
  <c r="AG81" i="17"/>
  <c r="V81" i="42" s="1"/>
  <c r="AG81"/>
  <c r="AE81" i="17"/>
  <c r="T81" i="42" s="1"/>
  <c r="AE81"/>
  <c r="AC81" i="17"/>
  <c r="R81" i="42" s="1"/>
  <c r="AC81"/>
  <c r="AH79" i="17"/>
  <c r="W79" i="42" s="1"/>
  <c r="AH79"/>
  <c r="AD79" i="17"/>
  <c r="S79" i="42" s="1"/>
  <c r="AD79"/>
  <c r="AF77" i="17"/>
  <c r="U77" i="42" s="1"/>
  <c r="AF77"/>
  <c r="AD77" i="17"/>
  <c r="S77" i="42" s="1"/>
  <c r="AD77"/>
  <c r="AF75" i="17"/>
  <c r="U75" i="42" s="1"/>
  <c r="AF75"/>
  <c r="AD75" i="17"/>
  <c r="S75" i="42" s="1"/>
  <c r="AD75"/>
  <c r="AH73" i="17"/>
  <c r="W73" i="42" s="1"/>
  <c r="AH73"/>
  <c r="AF73" i="17"/>
  <c r="U73" i="42" s="1"/>
  <c r="AF73"/>
  <c r="AD73" i="17"/>
  <c r="S73" i="42" s="1"/>
  <c r="AD73"/>
  <c r="AF71" i="17"/>
  <c r="U71" i="42" s="1"/>
  <c r="AF71"/>
  <c r="AH69" i="17"/>
  <c r="W69" i="42" s="1"/>
  <c r="AH69"/>
  <c r="AF69" i="17"/>
  <c r="U69" i="42" s="1"/>
  <c r="AF69"/>
  <c r="AI67" i="17"/>
  <c r="X67" i="42" s="1"/>
  <c r="AI67"/>
  <c r="AC67" i="17"/>
  <c r="R67" i="42" s="1"/>
  <c r="AC67"/>
  <c r="AB65" i="17"/>
  <c r="Q65" i="42" s="1"/>
  <c r="AB65"/>
  <c r="AG61" i="17"/>
  <c r="V61" i="42" s="1"/>
  <c r="AG61"/>
  <c r="AC61" i="17"/>
  <c r="R61" i="42" s="1"/>
  <c r="AC61"/>
  <c r="AI59" i="17"/>
  <c r="X59" i="42" s="1"/>
  <c r="AI59"/>
  <c r="AG59" i="17"/>
  <c r="V59" i="42" s="1"/>
  <c r="AG59"/>
  <c r="AC59" i="17"/>
  <c r="R59" i="42" s="1"/>
  <c r="AC59"/>
  <c r="AG57" i="17"/>
  <c r="V57" i="42" s="1"/>
  <c r="AG57"/>
  <c r="AE57" i="17"/>
  <c r="T57" i="42" s="1"/>
  <c r="AE57"/>
  <c r="AC57" i="17"/>
  <c r="R57" i="42" s="1"/>
  <c r="AC57"/>
  <c r="AH55" i="17"/>
  <c r="W55" i="42" s="1"/>
  <c r="AH55"/>
  <c r="AH53" i="17"/>
  <c r="W53" i="42" s="1"/>
  <c r="AH53"/>
  <c r="AE53" i="17"/>
  <c r="T53" i="42" s="1"/>
  <c r="AE53"/>
  <c r="AC53" i="17"/>
  <c r="R53" i="42" s="1"/>
  <c r="AC53"/>
  <c r="AH49" i="17"/>
  <c r="W49" i="42" s="1"/>
  <c r="AH49"/>
  <c r="AF49" i="17"/>
  <c r="U49" i="42" s="1"/>
  <c r="AF49"/>
  <c r="AI43" i="17"/>
  <c r="X43" i="42" s="1"/>
  <c r="AI43"/>
  <c r="AF4" i="17"/>
  <c r="U4" i="42" s="1"/>
  <c r="AF4"/>
  <c r="AE4" i="17"/>
  <c r="T4" i="42" s="1"/>
  <c r="AE4"/>
  <c r="AD7" i="17"/>
  <c r="S7" i="42" s="1"/>
  <c r="AD7"/>
  <c r="AD21" i="17"/>
  <c r="S21" i="42" s="1"/>
  <c r="AD21"/>
  <c r="AG21" i="17"/>
  <c r="V21" i="42" s="1"/>
  <c r="AG21"/>
  <c r="AF21" i="17"/>
  <c r="U21" i="42" s="1"/>
  <c r="AF21"/>
  <c r="AD27" i="17"/>
  <c r="S27" i="42" s="1"/>
  <c r="AD27"/>
  <c r="AH27" i="17"/>
  <c r="W27" i="42" s="1"/>
  <c r="AH27"/>
  <c r="AH82" i="17"/>
  <c r="W82" i="42" s="1"/>
  <c r="AH82"/>
  <c r="AE78" i="17"/>
  <c r="T78" i="42" s="1"/>
  <c r="AE78"/>
  <c r="AC78" i="17"/>
  <c r="R78" i="42" s="1"/>
  <c r="AC78"/>
  <c r="AG74" i="17"/>
  <c r="V74" i="42" s="1"/>
  <c r="AG74"/>
  <c r="AC74" i="17"/>
  <c r="R74" i="42" s="1"/>
  <c r="AC74"/>
  <c r="AG70" i="17"/>
  <c r="V70" i="42" s="1"/>
  <c r="AG70"/>
  <c r="AE70" i="17"/>
  <c r="T70" i="42" s="1"/>
  <c r="AE70"/>
  <c r="AG62" i="17"/>
  <c r="V62" i="42" s="1"/>
  <c r="AG62"/>
  <c r="AE58" i="17"/>
  <c r="T58" i="42" s="1"/>
  <c r="AE58"/>
  <c r="AC58" i="17"/>
  <c r="R58" i="42" s="1"/>
  <c r="AC58"/>
  <c r="AG48" i="17"/>
  <c r="V48" i="42" s="1"/>
  <c r="AG48"/>
  <c r="AF46" i="17"/>
  <c r="U46" i="42" s="1"/>
  <c r="AF46"/>
  <c r="AG33" i="17"/>
  <c r="V33" i="42" s="1"/>
  <c r="AG33"/>
  <c r="AE33" i="17"/>
  <c r="T33" i="42" s="1"/>
  <c r="AE33"/>
  <c r="AH33" i="17"/>
  <c r="W33" i="42" s="1"/>
  <c r="AH33"/>
  <c r="AD69" i="17"/>
  <c r="S69" i="42" s="1"/>
  <c r="AD69"/>
  <c r="AH77" i="17"/>
  <c r="W77" i="42" s="1"/>
  <c r="AH77"/>
  <c r="AB55" i="17"/>
  <c r="Q55" i="42" s="1"/>
  <c r="AB55"/>
  <c r="AC20" i="17"/>
  <c r="R20" i="42" s="1"/>
  <c r="AC20"/>
  <c r="AF47" i="17"/>
  <c r="U47" i="42" s="1"/>
  <c r="AF47"/>
  <c r="AD19" i="17"/>
  <c r="S19" i="42" s="1"/>
  <c r="AD19"/>
  <c r="AF19" i="17"/>
  <c r="U19" i="42" s="1"/>
  <c r="AF19"/>
  <c r="AF82" i="17"/>
  <c r="U82" i="42" s="1"/>
  <c r="AF82"/>
  <c r="AG78" i="17"/>
  <c r="V78" i="42" s="1"/>
  <c r="AG78"/>
  <c r="AH70" i="17"/>
  <c r="W70" i="42" s="1"/>
  <c r="AH70"/>
  <c r="AD38" i="17"/>
  <c r="S38" i="42" s="1"/>
  <c r="AD38"/>
  <c r="AH16" i="17"/>
  <c r="W16" i="42" s="1"/>
  <c r="AH16"/>
  <c r="AG45" i="17"/>
  <c r="V45" i="42" s="1"/>
  <c r="AG45"/>
  <c r="AE10" i="17"/>
  <c r="T10" i="42" s="1"/>
  <c r="AE10"/>
  <c r="AG10" i="17"/>
  <c r="V10" i="42" s="1"/>
  <c r="AG10"/>
  <c r="AI10" i="17"/>
  <c r="X10" i="42" s="1"/>
  <c r="AI10"/>
  <c r="AG26" i="17"/>
  <c r="V26" i="42" s="1"/>
  <c r="AG26"/>
  <c r="AI28" i="17"/>
  <c r="X28" i="42" s="1"/>
  <c r="AI28"/>
  <c r="AD16" i="17"/>
  <c r="S16" i="42" s="1"/>
  <c r="AD16"/>
  <c r="AF20" i="17"/>
  <c r="U20" i="42" s="1"/>
  <c r="AF20"/>
  <c r="AC26" i="17"/>
  <c r="R26" i="42" s="1"/>
  <c r="AC26"/>
  <c r="AH81" i="17"/>
  <c r="W81" i="42" s="1"/>
  <c r="AH81"/>
  <c r="AF81" i="17"/>
  <c r="U81" i="42" s="1"/>
  <c r="AF81"/>
  <c r="AD81" i="17"/>
  <c r="S81" i="42" s="1"/>
  <c r="AD81"/>
  <c r="AI79" i="17"/>
  <c r="X79" i="42" s="1"/>
  <c r="AI79"/>
  <c r="AG79" i="17"/>
  <c r="V79" i="42" s="1"/>
  <c r="AG79"/>
  <c r="AE79" i="17"/>
  <c r="T79" i="42" s="1"/>
  <c r="AE79"/>
  <c r="AC79" i="17"/>
  <c r="R79" i="42" s="1"/>
  <c r="AC79"/>
  <c r="AI75" i="17"/>
  <c r="X75" i="42" s="1"/>
  <c r="AI75"/>
  <c r="AG75" i="17"/>
  <c r="V75" i="42" s="1"/>
  <c r="AG75"/>
  <c r="AE75" i="17"/>
  <c r="T75" i="42" s="1"/>
  <c r="AE75"/>
  <c r="AC75" i="17"/>
  <c r="R75" i="42" s="1"/>
  <c r="AC75"/>
  <c r="AI71" i="17"/>
  <c r="X71" i="42" s="1"/>
  <c r="AI71"/>
  <c r="AG71" i="17"/>
  <c r="V71" i="42" s="1"/>
  <c r="AG71"/>
  <c r="AE71" i="17"/>
  <c r="T71" i="42" s="1"/>
  <c r="AE71"/>
  <c r="AC71" i="17"/>
  <c r="R71" i="42" s="1"/>
  <c r="AC71"/>
  <c r="AH59" i="17"/>
  <c r="W59" i="42" s="1"/>
  <c r="AH59"/>
  <c r="AF59" i="17"/>
  <c r="U59" i="42" s="1"/>
  <c r="AF59"/>
  <c r="AD59" i="17"/>
  <c r="S59" i="42" s="1"/>
  <c r="AD59"/>
  <c r="AB59" i="17"/>
  <c r="Q59" i="42" s="1"/>
  <c r="AB59"/>
  <c r="AD57" i="17"/>
  <c r="S57" i="42" s="1"/>
  <c r="AD57"/>
  <c r="AG55" i="17"/>
  <c r="V55" i="42" s="1"/>
  <c r="AG55"/>
  <c r="AE55" i="17"/>
  <c r="T55" i="42" s="1"/>
  <c r="AE55"/>
  <c r="AC55" i="17"/>
  <c r="R55" i="42" s="1"/>
  <c r="AC55"/>
  <c r="AH29" i="17"/>
  <c r="W29" i="42" s="1"/>
  <c r="AH29"/>
  <c r="AD29" i="17"/>
  <c r="S29" i="42" s="1"/>
  <c r="AD29"/>
  <c r="AI81" i="17"/>
  <c r="X81" i="42" s="1"/>
  <c r="AI81"/>
  <c r="AF79" i="17"/>
  <c r="U79" i="42" s="1"/>
  <c r="AF79"/>
  <c r="AH75" i="17"/>
  <c r="W75" i="42" s="1"/>
  <c r="AH75"/>
  <c r="AD71" i="17"/>
  <c r="S71" i="42" s="1"/>
  <c r="AD71"/>
  <c r="AE59" i="17"/>
  <c r="T59" i="42" s="1"/>
  <c r="AE59"/>
  <c r="AD53" i="17"/>
  <c r="S53" i="42" s="1"/>
  <c r="AD53"/>
  <c r="AB53" i="17"/>
  <c r="Q53" i="42" s="1"/>
  <c r="AB53"/>
  <c r="AD49" i="17"/>
  <c r="S49" i="42" s="1"/>
  <c r="AD49"/>
  <c r="AI45" i="17"/>
  <c r="X45" i="42" s="1"/>
  <c r="AI45"/>
  <c r="AG41" i="17"/>
  <c r="V41" i="42" s="1"/>
  <c r="AG41"/>
  <c r="AC41" i="17"/>
  <c r="R41" i="42" s="1"/>
  <c r="AC41"/>
  <c r="AH31" i="17"/>
  <c r="W31" i="42" s="1"/>
  <c r="AH31"/>
  <c r="AF31" i="17"/>
  <c r="U31" i="42" s="1"/>
  <c r="AF31"/>
  <c r="AD31" i="17"/>
  <c r="S31" i="42" s="1"/>
  <c r="AD31"/>
  <c r="AG29" i="17"/>
  <c r="V29" i="42" s="1"/>
  <c r="AG29"/>
  <c r="AC29" i="17"/>
  <c r="R29" i="42" s="1"/>
  <c r="AC29"/>
  <c r="AD5" i="17"/>
  <c r="S5" i="42" s="1"/>
  <c r="AD5"/>
  <c r="AH5" i="17"/>
  <c r="W5" i="42" s="1"/>
  <c r="AH5"/>
  <c r="AG6" i="17"/>
  <c r="V6" i="42" s="1"/>
  <c r="AG6"/>
  <c r="AI6" i="17"/>
  <c r="X6" i="42" s="1"/>
  <c r="AI6"/>
  <c r="AE7" i="17"/>
  <c r="T7" i="42" s="1"/>
  <c r="AE7"/>
  <c r="AG11" i="17"/>
  <c r="V11" i="42" s="1"/>
  <c r="AG11"/>
  <c r="AF17" i="17"/>
  <c r="U17" i="42" s="1"/>
  <c r="AF17"/>
  <c r="AH18" i="17"/>
  <c r="W18" i="42" s="1"/>
  <c r="AH18"/>
  <c r="AD46" i="17"/>
  <c r="S46" i="42" s="1"/>
  <c r="AD46"/>
  <c r="AB46" i="17"/>
  <c r="Q46" i="42" s="1"/>
  <c r="AB46"/>
  <c r="AH32" i="17"/>
  <c r="W32" i="42" s="1"/>
  <c r="AH32"/>
  <c r="AF32" i="17"/>
  <c r="U32" i="42" s="1"/>
  <c r="AF32"/>
  <c r="AD32" i="17"/>
  <c r="S32" i="42" s="1"/>
  <c r="AD32"/>
  <c r="AB32" i="17"/>
  <c r="Q32" i="42" s="1"/>
  <c r="AB32"/>
  <c r="AH30" i="17"/>
  <c r="W30" i="42" s="1"/>
  <c r="AH30"/>
  <c r="AF30" i="17"/>
  <c r="U30" i="42" s="1"/>
  <c r="AF30"/>
  <c r="AD30" i="17"/>
  <c r="S30" i="42" s="1"/>
  <c r="AD30"/>
  <c r="AB30" i="17"/>
  <c r="Q30" i="42" s="1"/>
  <c r="AB30"/>
  <c r="AC43" i="17"/>
  <c r="R43" i="42" s="1"/>
  <c r="AC43"/>
  <c r="AH37" i="17"/>
  <c r="W37" i="42" s="1"/>
  <c r="AH37"/>
  <c r="AF37" i="17"/>
  <c r="U37" i="42" s="1"/>
  <c r="AF37"/>
  <c r="AD37" i="17"/>
  <c r="S37" i="42" s="1"/>
  <c r="AD37"/>
  <c r="AB37" i="17"/>
  <c r="Q37" i="42" s="1"/>
  <c r="AB37"/>
  <c r="AI35" i="17"/>
  <c r="X35" i="42" s="1"/>
  <c r="AI35"/>
  <c r="AG35" i="17"/>
  <c r="V35" i="42" s="1"/>
  <c r="AG35"/>
  <c r="AE35" i="17"/>
  <c r="T35" i="42" s="1"/>
  <c r="AE35"/>
  <c r="AC35" i="17"/>
  <c r="R35" i="42" s="1"/>
  <c r="AC35"/>
  <c r="AF6" i="17"/>
  <c r="U6" i="42" s="1"/>
  <c r="AF6"/>
  <c r="AH6" i="17"/>
  <c r="W6" i="42" s="1"/>
  <c r="AH6"/>
  <c r="AF12" i="17"/>
  <c r="U12" i="42" s="1"/>
  <c r="AF12"/>
  <c r="AB18" i="17"/>
  <c r="Q18" i="42" s="1"/>
  <c r="AB18"/>
  <c r="AF34" i="17"/>
  <c r="U34" i="42" s="1"/>
  <c r="AF34"/>
  <c r="AE32" i="17"/>
  <c r="T32" i="42" s="1"/>
  <c r="AE32"/>
  <c r="AH84" i="17"/>
  <c r="W84" i="42" s="1"/>
  <c r="AH84"/>
  <c r="AD80" i="17"/>
  <c r="S80" i="42" s="1"/>
  <c r="AD80"/>
  <c r="AF76" i="17"/>
  <c r="U76" i="42" s="1"/>
  <c r="AF76"/>
  <c r="AH72" i="17"/>
  <c r="W72" i="42" s="1"/>
  <c r="AH72"/>
  <c r="AF68" i="17"/>
  <c r="U68" i="42" s="1"/>
  <c r="AF68"/>
  <c r="AD64" i="17"/>
  <c r="S64" i="42" s="1"/>
  <c r="AD64"/>
  <c r="AH60" i="17"/>
  <c r="W60" i="42" s="1"/>
  <c r="AH60"/>
  <c r="AI58" i="17"/>
  <c r="X58" i="42" s="1"/>
  <c r="AI58"/>
  <c r="AH52" i="17"/>
  <c r="W52" i="42" s="1"/>
  <c r="AH52"/>
  <c r="AD50" i="17"/>
  <c r="S50" i="42" s="1"/>
  <c r="AD50"/>
  <c r="AG44" i="17"/>
  <c r="V44" i="42" s="1"/>
  <c r="AG44"/>
  <c r="AC44" i="17"/>
  <c r="R44" i="42" s="1"/>
  <c r="AC44"/>
  <c r="AB42" i="17"/>
  <c r="Q42" i="42" s="1"/>
  <c r="AB42"/>
  <c r="AD36" i="17"/>
  <c r="S36" i="42" s="1"/>
  <c r="AD36"/>
  <c r="AG84" i="17"/>
  <c r="V84" i="42" s="1"/>
  <c r="AG84"/>
  <c r="AC84" i="17"/>
  <c r="R84" i="42" s="1"/>
  <c r="AC84"/>
  <c r="AG80" i="17"/>
  <c r="V80" i="42" s="1"/>
  <c r="AG80"/>
  <c r="AC80" i="17"/>
  <c r="R80" i="42" s="1"/>
  <c r="AC80"/>
  <c r="AE76" i="17"/>
  <c r="T76" i="42" s="1"/>
  <c r="AE76"/>
  <c r="AE72" i="17"/>
  <c r="T72" i="42" s="1"/>
  <c r="AE72"/>
  <c r="AE68" i="17"/>
  <c r="T68" i="42" s="1"/>
  <c r="AE68"/>
  <c r="AE64" i="17"/>
  <c r="T64" i="42" s="1"/>
  <c r="AE64"/>
  <c r="AE60" i="17"/>
  <c r="T60" i="42" s="1"/>
  <c r="AE60"/>
  <c r="AE56" i="17"/>
  <c r="T56" i="42" s="1"/>
  <c r="AE56"/>
  <c r="AE52" i="17"/>
  <c r="T52" i="42" s="1"/>
  <c r="AE52"/>
  <c r="AE50" i="17"/>
  <c r="T50" i="42" s="1"/>
  <c r="AE50"/>
  <c r="AF44" i="17"/>
  <c r="U44" i="42" s="1"/>
  <c r="AF44"/>
  <c r="AI42" i="17"/>
  <c r="X42" i="42" s="1"/>
  <c r="AI42"/>
  <c r="AE42" i="17"/>
  <c r="T42" i="42" s="1"/>
  <c r="AE42"/>
  <c r="AI36" i="17"/>
  <c r="X36" i="42" s="1"/>
  <c r="AI36"/>
  <c r="AE36" i="17"/>
  <c r="T36" i="42" s="1"/>
  <c r="AE36"/>
  <c r="AE63" i="17"/>
  <c r="T63" i="42" s="1"/>
  <c r="AE63"/>
  <c r="AB5" i="17"/>
  <c r="Q5" i="42" s="1"/>
  <c r="AB5"/>
  <c r="AB40" i="17"/>
  <c r="Q40" i="42" s="1"/>
  <c r="AB40"/>
  <c r="AB77" i="17"/>
  <c r="Q77" i="42" s="1"/>
  <c r="AB77"/>
  <c r="AB70" i="17"/>
  <c r="Q70" i="42" s="1"/>
  <c r="AB70"/>
  <c r="AB62" i="17"/>
  <c r="Q62" i="42" s="1"/>
  <c r="AB62"/>
  <c r="AB14" i="17"/>
  <c r="Q14" i="42" s="1"/>
  <c r="AB14"/>
  <c r="AB17" i="17"/>
  <c r="Q17" i="42" s="1"/>
  <c r="AB17"/>
  <c r="AB51" i="17"/>
  <c r="Q51" i="42" s="1"/>
  <c r="AB51"/>
  <c r="AB33" i="17"/>
  <c r="Q33" i="42" s="1"/>
  <c r="AB33"/>
  <c r="AG3" i="17"/>
  <c r="V3" i="42" s="1"/>
  <c r="AG3"/>
  <c r="AC24" i="17"/>
  <c r="R24" i="42" s="1"/>
  <c r="AC24"/>
  <c r="AH41" i="17"/>
  <c r="W41" i="42" s="1"/>
  <c r="AH41"/>
  <c r="AH43" i="17"/>
  <c r="W43" i="42" s="1"/>
  <c r="AH43"/>
  <c r="AE12" i="17"/>
  <c r="T12" i="42" s="1"/>
  <c r="AE12"/>
  <c r="AH12" i="17"/>
  <c r="W12" i="42" s="1"/>
  <c r="AH12"/>
  <c r="AB13" i="17"/>
  <c r="Q13" i="42" s="1"/>
  <c r="AB13"/>
  <c r="AD13" i="17"/>
  <c r="S13" i="42" s="1"/>
  <c r="AD13"/>
  <c r="AF13" i="17"/>
  <c r="U13" i="42" s="1"/>
  <c r="AF13"/>
  <c r="AH13" i="17"/>
  <c r="W13" i="42" s="1"/>
  <c r="AH13"/>
  <c r="AE14" i="17"/>
  <c r="T14" i="42" s="1"/>
  <c r="AE14"/>
  <c r="AG14" i="17"/>
  <c r="V14" i="42" s="1"/>
  <c r="AG14"/>
  <c r="AI14" i="17"/>
  <c r="X14" i="42" s="1"/>
  <c r="AI14"/>
  <c r="AB15" i="17"/>
  <c r="Q15" i="42" s="1"/>
  <c r="AB15"/>
  <c r="AD15" i="17"/>
  <c r="S15" i="42" s="1"/>
  <c r="AD15"/>
  <c r="AF15" i="17"/>
  <c r="U15" i="42" s="1"/>
  <c r="AF15"/>
  <c r="AH15" i="17"/>
  <c r="W15" i="42" s="1"/>
  <c r="AH15"/>
  <c r="AH28" i="17"/>
  <c r="W28" i="42" s="1"/>
  <c r="AH28"/>
  <c r="AF28" i="17"/>
  <c r="U28" i="42" s="1"/>
  <c r="AF28"/>
  <c r="AC28" i="17"/>
  <c r="R28" i="42" s="1"/>
  <c r="AC28"/>
  <c r="AH57" i="17"/>
  <c r="W57" i="42" s="1"/>
  <c r="AH57"/>
  <c r="AF55" i="17"/>
  <c r="U55" i="42" s="1"/>
  <c r="AF55"/>
  <c r="AD55" i="17"/>
  <c r="S55" i="42" s="1"/>
  <c r="AD55"/>
  <c r="AG53" i="17"/>
  <c r="V53" i="42" s="1"/>
  <c r="AG53"/>
  <c r="AI51" i="17"/>
  <c r="X51" i="42" s="1"/>
  <c r="AI51"/>
  <c r="AE49" i="17"/>
  <c r="T49" i="42" s="1"/>
  <c r="AE49"/>
  <c r="AC49" i="17"/>
  <c r="R49" i="42" s="1"/>
  <c r="AC49"/>
  <c r="AI47" i="17"/>
  <c r="X47" i="42" s="1"/>
  <c r="AI47"/>
  <c r="AB41" i="17"/>
  <c r="Q41" i="42" s="1"/>
  <c r="AB41"/>
  <c r="AD4" i="17"/>
  <c r="S4" i="42" s="1"/>
  <c r="AD4"/>
  <c r="AH4" i="17"/>
  <c r="W4" i="42" s="1"/>
  <c r="AH4"/>
  <c r="AG7" i="17"/>
  <c r="V7" i="42" s="1"/>
  <c r="AG7"/>
  <c r="AE21" i="17"/>
  <c r="T21" i="42" s="1"/>
  <c r="AE21"/>
  <c r="AE27" i="17"/>
  <c r="T27" i="42" s="1"/>
  <c r="AE27"/>
  <c r="AF27" i="17"/>
  <c r="U27" i="42" s="1"/>
  <c r="AF27"/>
  <c r="AF78" i="17"/>
  <c r="U78" i="42" s="1"/>
  <c r="AF78"/>
  <c r="AH74" i="17"/>
  <c r="W74" i="42" s="1"/>
  <c r="AH74"/>
  <c r="AF70" i="17"/>
  <c r="U70" i="42" s="1"/>
  <c r="AF70"/>
  <c r="AD70" i="17"/>
  <c r="S70" i="42" s="1"/>
  <c r="AD70"/>
  <c r="AF62" i="17"/>
  <c r="U62" i="42" s="1"/>
  <c r="AF62"/>
  <c r="AH58" i="17"/>
  <c r="W58" i="42" s="1"/>
  <c r="AH58"/>
  <c r="AD54" i="17"/>
  <c r="S54" i="42" s="1"/>
  <c r="AD54"/>
  <c r="AF48" i="17"/>
  <c r="U48" i="42" s="1"/>
  <c r="AF48"/>
  <c r="AG46" i="17"/>
  <c r="V46" i="42" s="1"/>
  <c r="AG46"/>
  <c r="AC46" i="17"/>
  <c r="R46" i="42" s="1"/>
  <c r="AC46"/>
  <c r="AI40" i="17"/>
  <c r="X40" i="42" s="1"/>
  <c r="AI40"/>
  <c r="AG40" i="17"/>
  <c r="V40" i="42" s="1"/>
  <c r="AG40"/>
  <c r="AC40" i="17"/>
  <c r="R40" i="42" s="1"/>
  <c r="AC40"/>
  <c r="AF38" i="17"/>
  <c r="U38" i="42" s="1"/>
  <c r="AF38"/>
  <c r="AB38" i="17"/>
  <c r="Q38" i="42" s="1"/>
  <c r="AB38"/>
  <c r="AH21" i="17"/>
  <c r="W21" i="42" s="1"/>
  <c r="AH21"/>
  <c r="AI21" i="17"/>
  <c r="X21" i="42" s="1"/>
  <c r="AI21"/>
  <c r="AC33" i="17"/>
  <c r="R33" i="42" s="1"/>
  <c r="AC33"/>
  <c r="AI24" i="17"/>
  <c r="X24" i="42" s="1"/>
  <c r="AI24"/>
  <c r="AF57" i="17"/>
  <c r="U57" i="42" s="1"/>
  <c r="AF57"/>
  <c r="AH71" i="17"/>
  <c r="W71" i="42" s="1"/>
  <c r="AH71"/>
  <c r="AH46" i="17"/>
  <c r="W46" i="42" s="1"/>
  <c r="AH46"/>
  <c r="AB19" i="17"/>
  <c r="Q19" i="42" s="1"/>
  <c r="AB19"/>
  <c r="AH19" i="17"/>
  <c r="W19" i="42" s="1"/>
  <c r="AH19"/>
  <c r="AE20" i="17"/>
  <c r="T20" i="42" s="1"/>
  <c r="AE20"/>
  <c r="AG20" i="17"/>
  <c r="V20" i="42" s="1"/>
  <c r="AG20"/>
  <c r="AH20" i="17"/>
  <c r="W20" i="42" s="1"/>
  <c r="AH20"/>
  <c r="AD23" i="17"/>
  <c r="S23" i="42" s="1"/>
  <c r="AD23"/>
  <c r="AH23" i="17"/>
  <c r="W23" i="42" s="1"/>
  <c r="AH23"/>
  <c r="AE24" i="17"/>
  <c r="T24" i="42" s="1"/>
  <c r="AE24"/>
  <c r="AH25" i="17"/>
  <c r="W25" i="42" s="1"/>
  <c r="AH25"/>
  <c r="AD25" i="17"/>
  <c r="S25" i="42" s="1"/>
  <c r="AD25"/>
  <c r="AF26" i="17"/>
  <c r="U26" i="42" s="1"/>
  <c r="AF26"/>
  <c r="AG27" i="17"/>
  <c r="V27" i="42" s="1"/>
  <c r="AG27"/>
  <c r="AC17" i="17"/>
  <c r="R17" i="42" s="1"/>
  <c r="AC17"/>
  <c r="AH51" i="17"/>
  <c r="W51" i="42" s="1"/>
  <c r="AH51"/>
  <c r="AG47" i="17"/>
  <c r="V47" i="42" s="1"/>
  <c r="AG47"/>
  <c r="AH45" i="17"/>
  <c r="W45" i="42" s="1"/>
  <c r="AH45"/>
  <c r="AB24" i="17"/>
  <c r="Q24" i="42" s="1"/>
  <c r="AB24"/>
  <c r="AE61" i="17"/>
  <c r="T61" i="42" s="1"/>
  <c r="AE61"/>
  <c r="AI31" i="17"/>
  <c r="X31" i="42" s="1"/>
  <c r="AI31"/>
  <c r="AG31" i="17"/>
  <c r="V31" i="42" s="1"/>
  <c r="AG31"/>
  <c r="AE31" i="17"/>
  <c r="T31" i="42" s="1"/>
  <c r="AE31"/>
  <c r="AC31" i="17"/>
  <c r="R31" i="42" s="1"/>
  <c r="AC31"/>
  <c r="AF29" i="17"/>
  <c r="U29" i="42" s="1"/>
  <c r="AF29"/>
  <c r="AB29" i="17"/>
  <c r="Q29" i="42" s="1"/>
  <c r="AB29"/>
  <c r="AI77" i="17"/>
  <c r="X77" i="42" s="1"/>
  <c r="AI77"/>
  <c r="AG77" i="17"/>
  <c r="V77" i="42" s="1"/>
  <c r="AG77"/>
  <c r="AE77" i="17"/>
  <c r="T77" i="42" s="1"/>
  <c r="AE77"/>
  <c r="AC77" i="17"/>
  <c r="R77" i="42" s="1"/>
  <c r="AC77"/>
  <c r="AI73" i="17"/>
  <c r="X73" i="42" s="1"/>
  <c r="AI73"/>
  <c r="AG73" i="17"/>
  <c r="V73" i="42" s="1"/>
  <c r="AG73"/>
  <c r="AE73" i="17"/>
  <c r="T73" i="42" s="1"/>
  <c r="AE73"/>
  <c r="AC73" i="17"/>
  <c r="R73" i="42" s="1"/>
  <c r="AC73"/>
  <c r="AI69" i="17"/>
  <c r="X69" i="42" s="1"/>
  <c r="AI69"/>
  <c r="AG69" i="17"/>
  <c r="V69" i="42" s="1"/>
  <c r="AG69"/>
  <c r="AE69" i="17"/>
  <c r="T69" i="42" s="1"/>
  <c r="AE69"/>
  <c r="AC69" i="17"/>
  <c r="R69" i="42" s="1"/>
  <c r="AC69"/>
  <c r="AH67" i="17"/>
  <c r="W67" i="42" s="1"/>
  <c r="AH67"/>
  <c r="AF67" i="17"/>
  <c r="U67" i="42" s="1"/>
  <c r="AF67"/>
  <c r="AD67" i="17"/>
  <c r="S67" i="42" s="1"/>
  <c r="AD67"/>
  <c r="AB67" i="17"/>
  <c r="Q67" i="42" s="1"/>
  <c r="AB67"/>
  <c r="AH61" i="17"/>
  <c r="W61" i="42" s="1"/>
  <c r="AH61"/>
  <c r="AF61" i="17"/>
  <c r="U61" i="42" s="1"/>
  <c r="AF61"/>
  <c r="AD61" i="17"/>
  <c r="S61" i="42" s="1"/>
  <c r="AD61"/>
  <c r="AF53" i="17"/>
  <c r="U53" i="42" s="1"/>
  <c r="AF53"/>
  <c r="AI29" i="17"/>
  <c r="X29" i="42" s="1"/>
  <c r="AI29"/>
  <c r="AE29" i="17"/>
  <c r="T29" i="42" s="1"/>
  <c r="AE29"/>
  <c r="AI20" i="17"/>
  <c r="X20" i="42" s="1"/>
  <c r="AI20"/>
  <c r="AF5" i="17"/>
  <c r="U5" i="42" s="1"/>
  <c r="AF5"/>
  <c r="AI11" i="17"/>
  <c r="X11" i="42" s="1"/>
  <c r="AI11"/>
  <c r="AI4" i="17"/>
  <c r="X4" i="42" s="1"/>
  <c r="AI4"/>
  <c r="AB6" i="17"/>
  <c r="Q6" i="42" s="1"/>
  <c r="AB6"/>
  <c r="AB12" i="17"/>
  <c r="Q12" i="42" s="1"/>
  <c r="AB12"/>
  <c r="AD12" i="17"/>
  <c r="S12" i="42" s="1"/>
  <c r="AD12"/>
  <c r="AD17" i="17"/>
  <c r="S17" i="42" s="1"/>
  <c r="AD17"/>
  <c r="AF18" i="17"/>
  <c r="U18" i="42" s="1"/>
  <c r="AF18"/>
  <c r="AI15" i="17"/>
  <c r="X15" i="42" s="1"/>
  <c r="AI15"/>
  <c r="AI57" i="17"/>
  <c r="X57" i="42" s="1"/>
  <c r="AI57"/>
  <c r="AE43" i="17"/>
  <c r="T43" i="42" s="1"/>
  <c r="AE43"/>
  <c r="AI27" i="17"/>
  <c r="X27" i="42" s="1"/>
  <c r="AI27"/>
  <c r="AE5" i="17"/>
  <c r="T5" i="42" s="1"/>
  <c r="AE5"/>
  <c r="AG5" i="17"/>
  <c r="V5" i="42" s="1"/>
  <c r="AG5"/>
  <c r="AI5" i="17"/>
  <c r="X5" i="42" s="1"/>
  <c r="AI5"/>
  <c r="AE6" i="17"/>
  <c r="T6" i="42" s="1"/>
  <c r="AE6"/>
  <c r="AD6" i="17"/>
  <c r="S6" i="42" s="1"/>
  <c r="AD6"/>
  <c r="AI12" i="17"/>
  <c r="X12" i="42" s="1"/>
  <c r="AI12"/>
  <c r="AH17" i="17"/>
  <c r="W17" i="42" s="1"/>
  <c r="AH17"/>
  <c r="AH34" i="17"/>
  <c r="W34" i="42" s="1"/>
  <c r="AH34"/>
  <c r="AD34" i="17"/>
  <c r="S34" i="42" s="1"/>
  <c r="AD34"/>
  <c r="AI32" i="17"/>
  <c r="X32" i="42" s="1"/>
  <c r="AI32"/>
  <c r="AG32" i="17"/>
  <c r="V32" i="42" s="1"/>
  <c r="AG32"/>
  <c r="AC32" i="17"/>
  <c r="R32" i="42" s="1"/>
  <c r="AC32"/>
  <c r="AI30" i="17"/>
  <c r="X30" i="42" s="1"/>
  <c r="AI30"/>
  <c r="AG30" i="17"/>
  <c r="V30" i="42" s="1"/>
  <c r="AG30"/>
  <c r="AE30" i="17"/>
  <c r="T30" i="42" s="1"/>
  <c r="AE30"/>
  <c r="AC30" i="17"/>
  <c r="R30" i="42" s="1"/>
  <c r="AC30"/>
  <c r="AI13" i="17"/>
  <c r="X13" i="42" s="1"/>
  <c r="AI13"/>
  <c r="AF43" i="17"/>
  <c r="U43" i="42" s="1"/>
  <c r="AF43"/>
  <c r="AI41" i="17"/>
  <c r="X41" i="42" s="1"/>
  <c r="AI41"/>
  <c r="AH39" i="17"/>
  <c r="W39" i="42" s="1"/>
  <c r="AH39"/>
  <c r="AF39" i="17"/>
  <c r="U39" i="42" s="1"/>
  <c r="AF39"/>
  <c r="AD39" i="17"/>
  <c r="S39" i="42" s="1"/>
  <c r="AD39"/>
  <c r="AB39" i="17"/>
  <c r="Q39" i="42" s="1"/>
  <c r="AB39"/>
  <c r="AI37" i="17"/>
  <c r="X37" i="42" s="1"/>
  <c r="AI37"/>
  <c r="AG37" i="17"/>
  <c r="V37" i="42" s="1"/>
  <c r="AG37"/>
  <c r="AE37" i="17"/>
  <c r="T37" i="42" s="1"/>
  <c r="AE37"/>
  <c r="AC37" i="17"/>
  <c r="R37" i="42" s="1"/>
  <c r="AC37"/>
  <c r="AI86"/>
  <c r="AI86" i="17"/>
  <c r="X86" i="42" s="1"/>
  <c r="AI82" i="17"/>
  <c r="X82" i="42" s="1"/>
  <c r="AI82"/>
  <c r="AH76" i="17"/>
  <c r="W76" i="42" s="1"/>
  <c r="AH76"/>
  <c r="AD76" i="17"/>
  <c r="S76" i="42" s="1"/>
  <c r="AD76"/>
  <c r="AH68" i="17"/>
  <c r="W68" i="42" s="1"/>
  <c r="AH68"/>
  <c r="AD68" i="17"/>
  <c r="S68" i="42" s="1"/>
  <c r="AD68"/>
  <c r="AI62" i="17"/>
  <c r="X62" i="42" s="1"/>
  <c r="AI62"/>
  <c r="AF60" i="17"/>
  <c r="U60" i="42" s="1"/>
  <c r="AF60"/>
  <c r="AD56" i="17"/>
  <c r="S56" i="42" s="1"/>
  <c r="AD56"/>
  <c r="AB52" i="17"/>
  <c r="Q52" i="42" s="1"/>
  <c r="AB52"/>
  <c r="AI44" i="17"/>
  <c r="X44" i="42" s="1"/>
  <c r="AI44"/>
  <c r="AE44" i="17"/>
  <c r="T44" i="42" s="1"/>
  <c r="AE44"/>
  <c r="AH36" i="17"/>
  <c r="W36" i="42" s="1"/>
  <c r="AH36"/>
  <c r="AE84" i="17"/>
  <c r="T84" i="42" s="1"/>
  <c r="AE84"/>
  <c r="AE80" i="17"/>
  <c r="T80" i="42" s="1"/>
  <c r="AE80"/>
  <c r="AD78" i="17"/>
  <c r="S78" i="42" s="1"/>
  <c r="AD78"/>
  <c r="AG76" i="17"/>
  <c r="V76" i="42" s="1"/>
  <c r="AG76"/>
  <c r="AC76" i="17"/>
  <c r="R76" i="42" s="1"/>
  <c r="AC76"/>
  <c r="AG72" i="17"/>
  <c r="V72" i="42" s="1"/>
  <c r="AG72"/>
  <c r="AC72" i="17"/>
  <c r="R72" i="42" s="1"/>
  <c r="AC72"/>
  <c r="AG68" i="17"/>
  <c r="V68" i="42" s="1"/>
  <c r="AG68"/>
  <c r="AC68" i="17"/>
  <c r="R68" i="42" s="1"/>
  <c r="AC68"/>
  <c r="AG64" i="17"/>
  <c r="V64" i="42" s="1"/>
  <c r="AG64"/>
  <c r="AC64" i="17"/>
  <c r="R64" i="42" s="1"/>
  <c r="AC64"/>
  <c r="AG60" i="17"/>
  <c r="V60" i="42" s="1"/>
  <c r="AG60"/>
  <c r="AC60" i="17"/>
  <c r="R60" i="42" s="1"/>
  <c r="AC60"/>
  <c r="AG56" i="17"/>
  <c r="V56" i="42" s="1"/>
  <c r="AG56"/>
  <c r="AC56" i="17"/>
  <c r="R56" i="42" s="1"/>
  <c r="AC56"/>
  <c r="AG52" i="17"/>
  <c r="V52" i="42" s="1"/>
  <c r="AG52"/>
  <c r="AC52" i="17"/>
  <c r="R52" i="42" s="1"/>
  <c r="AC52"/>
  <c r="AG50" i="17"/>
  <c r="V50" i="42" s="1"/>
  <c r="AG50"/>
  <c r="AC50" i="17"/>
  <c r="R50" i="42" s="1"/>
  <c r="AC50"/>
  <c r="AH44" i="17"/>
  <c r="W44" i="42" s="1"/>
  <c r="AH44"/>
  <c r="AD44" i="17"/>
  <c r="S44" i="42" s="1"/>
  <c r="AD44"/>
  <c r="AG42" i="17"/>
  <c r="V42" i="42" s="1"/>
  <c r="AG42"/>
  <c r="AC42" i="17"/>
  <c r="R42" i="42" s="1"/>
  <c r="AC42"/>
  <c r="AG36" i="17"/>
  <c r="V36" i="42" s="1"/>
  <c r="AG36"/>
  <c r="AC36" i="17"/>
  <c r="R36" i="42" s="1"/>
  <c r="AC36"/>
  <c r="AA8" i="17"/>
  <c r="P8" i="42" s="1"/>
  <c r="AA8"/>
  <c r="AA27" i="17"/>
  <c r="P27" i="42" s="1"/>
  <c r="AA27"/>
  <c r="AA45" i="17"/>
  <c r="P45" i="42" s="1"/>
  <c r="AA45"/>
  <c r="AA13" i="17"/>
  <c r="P13" i="42" s="1"/>
  <c r="AA13"/>
  <c r="AA19" i="17"/>
  <c r="P19" i="42" s="1"/>
  <c r="AA19"/>
  <c r="AA46" i="17"/>
  <c r="P46" i="42" s="1"/>
  <c r="AA46"/>
  <c r="AA30" i="17"/>
  <c r="P30" i="42" s="1"/>
  <c r="AA30"/>
  <c r="AA28" i="17"/>
  <c r="P28" i="42" s="1"/>
  <c r="AA28"/>
  <c r="AA17" i="17"/>
  <c r="P17" i="42" s="1"/>
  <c r="AA17"/>
  <c r="AA59" i="17"/>
  <c r="P59" i="42" s="1"/>
  <c r="AA59"/>
  <c r="AA51" i="17"/>
  <c r="P51" i="42" s="1"/>
  <c r="AA51"/>
  <c r="AA43" i="17"/>
  <c r="P43" i="42" s="1"/>
  <c r="AA43"/>
  <c r="AA79" i="17"/>
  <c r="P79" i="42" s="1"/>
  <c r="AA79"/>
  <c r="AA77" i="17"/>
  <c r="P77" i="42" s="1"/>
  <c r="AA77"/>
  <c r="AA75" i="17"/>
  <c r="P75" i="42" s="1"/>
  <c r="AA75"/>
  <c r="AA69" i="17"/>
  <c r="P69" i="42" s="1"/>
  <c r="AA69"/>
  <c r="AA63" i="17"/>
  <c r="P63" i="42" s="1"/>
  <c r="AA63"/>
  <c r="AA82" i="17"/>
  <c r="P82" i="42" s="1"/>
  <c r="AA82"/>
  <c r="AA78" i="17"/>
  <c r="P78" i="42" s="1"/>
  <c r="AA78"/>
  <c r="AA70" i="17"/>
  <c r="P70" i="42" s="1"/>
  <c r="AA70"/>
  <c r="AA62" i="17"/>
  <c r="P62" i="42" s="1"/>
  <c r="AA62"/>
  <c r="AA53" i="17"/>
  <c r="P53" i="42" s="1"/>
  <c r="AA53"/>
  <c r="AA39" i="17"/>
  <c r="P39" i="42" s="1"/>
  <c r="AA39"/>
  <c r="AA35" i="17"/>
  <c r="P35" i="42" s="1"/>
  <c r="AA35"/>
  <c r="AA49" i="17"/>
  <c r="P49" i="42" s="1"/>
  <c r="AA49"/>
  <c r="AA7" i="17"/>
  <c r="P7" i="42" s="1"/>
  <c r="AA7"/>
  <c r="AA10" i="17"/>
  <c r="P10" i="42" s="1"/>
  <c r="AA10"/>
  <c r="AA11" i="17"/>
  <c r="P11" i="42" s="1"/>
  <c r="AA11"/>
  <c r="AA15" i="17"/>
  <c r="P15" i="42" s="1"/>
  <c r="AA15"/>
  <c r="AA25" i="17"/>
  <c r="P25" i="42" s="1"/>
  <c r="AA25"/>
  <c r="AA74" i="17"/>
  <c r="P74" i="42" s="1"/>
  <c r="AA74"/>
  <c r="AA34" i="17"/>
  <c r="P34" i="42" s="1"/>
  <c r="AA34"/>
  <c r="AA24" i="17"/>
  <c r="P24" i="42" s="1"/>
  <c r="AA24"/>
  <c r="AA21" i="17"/>
  <c r="P21" i="42" s="1"/>
  <c r="AA21"/>
  <c r="AA73" i="17"/>
  <c r="P73" i="42" s="1"/>
  <c r="AA73"/>
  <c r="AA55" i="17"/>
  <c r="P55" i="42" s="1"/>
  <c r="AA55"/>
  <c r="AA33" i="17"/>
  <c r="P33" i="42" s="1"/>
  <c r="AA33"/>
  <c r="AA5" i="17"/>
  <c r="P5" i="42" s="1"/>
  <c r="AA5"/>
  <c r="AA23" i="17"/>
  <c r="P23" i="42" s="1"/>
  <c r="AA23"/>
  <c r="AA86" i="17"/>
  <c r="P86" i="42" s="1"/>
  <c r="AA86"/>
  <c r="AA32" i="17"/>
  <c r="P32" i="42" s="1"/>
  <c r="AA32"/>
  <c r="AA20" i="17"/>
  <c r="P20" i="42" s="1"/>
  <c r="AA20"/>
  <c r="AA14" i="17"/>
  <c r="P14" i="42" s="1"/>
  <c r="AA14"/>
  <c r="AA67" i="17"/>
  <c r="P67" i="42" s="1"/>
  <c r="AA67"/>
  <c r="AA47" i="17"/>
  <c r="P47" i="42" s="1"/>
  <c r="AA47"/>
  <c r="AA40" i="17"/>
  <c r="P40" i="42" s="1"/>
  <c r="AA40"/>
  <c r="Z32" i="17"/>
  <c r="O32" i="42" s="1"/>
  <c r="Z32"/>
  <c r="Z9" i="17"/>
  <c r="O9" i="42" s="1"/>
  <c r="Z9"/>
  <c r="Z82" i="17"/>
  <c r="O82" i="42" s="1"/>
  <c r="Z82"/>
  <c r="Z14" i="17"/>
  <c r="O14" i="42" s="1"/>
  <c r="Z14"/>
  <c r="Z51" i="17"/>
  <c r="O51" i="42" s="1"/>
  <c r="Z51"/>
  <c r="Z28" i="17"/>
  <c r="O28" i="42" s="1"/>
  <c r="Z28"/>
  <c r="Z4" i="17"/>
  <c r="O4" i="42" s="1"/>
  <c r="Z4"/>
  <c r="Z10" i="17"/>
  <c r="O10" i="42" s="1"/>
  <c r="Z10"/>
  <c r="Z74" i="17"/>
  <c r="O74" i="42" s="1"/>
  <c r="Z74"/>
  <c r="Z58" i="17"/>
  <c r="O58" i="42" s="1"/>
  <c r="Z58"/>
  <c r="Z46" i="17"/>
  <c r="O46" i="42" s="1"/>
  <c r="Z46"/>
  <c r="Z78" i="17"/>
  <c r="O78" i="42" s="1"/>
  <c r="Z78"/>
  <c r="Z53" i="17"/>
  <c r="O53" i="42" s="1"/>
  <c r="Z53"/>
  <c r="Z45" i="17"/>
  <c r="O45" i="42" s="1"/>
  <c r="Z45"/>
  <c r="Z57" i="17"/>
  <c r="O57" i="42" s="1"/>
  <c r="Z57"/>
  <c r="Z27" i="17"/>
  <c r="O27" i="42" s="1"/>
  <c r="Z27"/>
  <c r="Z59" i="17"/>
  <c r="O59" i="42" s="1"/>
  <c r="Z59"/>
  <c r="Z65" i="17"/>
  <c r="O65" i="42" s="1"/>
  <c r="Z65"/>
  <c r="Z34" i="17"/>
  <c r="O34" i="42" s="1"/>
  <c r="Z34"/>
  <c r="Z5" i="17"/>
  <c r="O5" i="42" s="1"/>
  <c r="Z5"/>
  <c r="Z8" i="17"/>
  <c r="O8" i="42" s="1"/>
  <c r="Z8"/>
  <c r="Z11" i="17"/>
  <c r="O11" i="42" s="1"/>
  <c r="Z11"/>
  <c r="Z13" i="17"/>
  <c r="O13" i="42" s="1"/>
  <c r="Z13"/>
  <c r="Z33" i="17"/>
  <c r="O33" i="42" s="1"/>
  <c r="Z33"/>
  <c r="Z7" i="17"/>
  <c r="O7" i="42" s="1"/>
  <c r="Z7"/>
  <c r="Z12" i="17"/>
  <c r="O12" i="42" s="1"/>
  <c r="Z12"/>
  <c r="Z62" i="17"/>
  <c r="O62" i="42" s="1"/>
  <c r="Z62"/>
  <c r="Z55" i="17"/>
  <c r="O55" i="42" s="1"/>
  <c r="Z55"/>
  <c r="Z47" i="17"/>
  <c r="O47" i="42" s="1"/>
  <c r="Z47"/>
  <c r="Z70" i="17"/>
  <c r="O70" i="42" s="1"/>
  <c r="Z70"/>
  <c r="Z37" i="17"/>
  <c r="O37" i="42" s="1"/>
  <c r="Z37"/>
  <c r="Z43" i="17"/>
  <c r="O43" i="42" s="1"/>
  <c r="Z43"/>
  <c r="Z31" i="17"/>
  <c r="O31" i="42" s="1"/>
  <c r="Z31"/>
  <c r="Z39" i="17"/>
  <c r="O39" i="42" s="1"/>
  <c r="Z39"/>
  <c r="Z38" i="17"/>
  <c r="O38" i="42" s="1"/>
  <c r="Z38"/>
  <c r="Z67" i="17"/>
  <c r="O67" i="42" s="1"/>
  <c r="Z67"/>
  <c r="Z49" i="17"/>
  <c r="O49" i="42" s="1"/>
  <c r="Z49"/>
  <c r="N9" i="34"/>
  <c r="AM9" i="42"/>
  <c r="Y81" i="17"/>
  <c r="N81" i="42" s="1"/>
  <c r="Y81"/>
  <c r="Y71" i="17"/>
  <c r="N71" i="42" s="1"/>
  <c r="Y71"/>
  <c r="Y57" i="17"/>
  <c r="N57" i="42" s="1"/>
  <c r="Y57"/>
  <c r="Y55" i="17"/>
  <c r="N55" i="42" s="1"/>
  <c r="Y55"/>
  <c r="Y58" i="17"/>
  <c r="N58" i="42" s="1"/>
  <c r="Y58"/>
  <c r="R9" i="34"/>
  <c r="AO9" i="42"/>
  <c r="Y12" i="17"/>
  <c r="N12" i="42" s="1"/>
  <c r="Y12"/>
  <c r="Y41" i="17"/>
  <c r="N41" i="42" s="1"/>
  <c r="Y41"/>
  <c r="Y26" i="17"/>
  <c r="N26" i="42" s="1"/>
  <c r="Y26"/>
  <c r="Y6" i="17"/>
  <c r="N6" i="42" s="1"/>
  <c r="Y6"/>
  <c r="Y22" i="17"/>
  <c r="N22" i="42" s="1"/>
  <c r="Y22"/>
  <c r="T10" i="34"/>
  <c r="AP10" i="42"/>
  <c r="N3"/>
  <c r="Y76" i="17"/>
  <c r="N76" i="42" s="1"/>
  <c r="Y76"/>
  <c r="Y72" i="17"/>
  <c r="N72" i="42" s="1"/>
  <c r="Y72"/>
  <c r="Y68" i="17"/>
  <c r="N68" i="42" s="1"/>
  <c r="Y68"/>
  <c r="Y64" i="17"/>
  <c r="N64" i="42" s="1"/>
  <c r="Y64"/>
  <c r="Y60" i="17"/>
  <c r="N60" i="42" s="1"/>
  <c r="Y60"/>
  <c r="Y56" i="17"/>
  <c r="N56" i="42" s="1"/>
  <c r="Y56"/>
  <c r="Y52" i="17"/>
  <c r="N52" i="42" s="1"/>
  <c r="Y52"/>
  <c r="Y50" i="17"/>
  <c r="N50" i="42" s="1"/>
  <c r="Y50"/>
  <c r="Y44" i="17"/>
  <c r="N44" i="42" s="1"/>
  <c r="Y44"/>
  <c r="Y20" i="17"/>
  <c r="N20" i="42" s="1"/>
  <c r="Y20"/>
  <c r="Y37" i="17"/>
  <c r="N37" i="42" s="1"/>
  <c r="Y37"/>
  <c r="Y31" i="17"/>
  <c r="N31" i="42" s="1"/>
  <c r="Y31"/>
  <c r="T21" i="34"/>
  <c r="AP21" i="42"/>
  <c r="Y39" i="17"/>
  <c r="N39" i="42" s="1"/>
  <c r="Y39"/>
  <c r="Y35" i="17"/>
  <c r="N35" i="42" s="1"/>
  <c r="Y35"/>
  <c r="Y29" i="17"/>
  <c r="N29" i="42" s="1"/>
  <c r="Y29"/>
  <c r="Y53" i="17"/>
  <c r="N53" i="42" s="1"/>
  <c r="Y53"/>
  <c r="Y49" i="17"/>
  <c r="N49" i="42" s="1"/>
  <c r="Y49"/>
  <c r="N27" i="34"/>
  <c r="AM27" i="42"/>
  <c r="R13" i="34"/>
  <c r="AO13" i="42"/>
  <c r="V9" i="34"/>
  <c r="AQ9" i="42"/>
  <c r="Y5" i="17"/>
  <c r="N5" i="42" s="1"/>
  <c r="Y5"/>
  <c r="Y42" i="17"/>
  <c r="N42" i="42" s="1"/>
  <c r="Y42"/>
  <c r="Y83" i="17"/>
  <c r="N83" i="42" s="1"/>
  <c r="Y83"/>
  <c r="Y84"/>
  <c r="Y84" i="17"/>
  <c r="N84" i="42" s="1"/>
  <c r="Y80" i="17"/>
  <c r="N80" i="42" s="1"/>
  <c r="Y80"/>
  <c r="AW52" i="17"/>
  <c r="AZ52" i="42" s="1"/>
  <c r="AW56" i="17"/>
  <c r="AZ56" i="42" s="1"/>
  <c r="EB16" i="9"/>
  <c r="X57" i="36"/>
  <c r="AD5"/>
  <c r="X5"/>
  <c r="G101" i="19"/>
  <c r="M77"/>
  <c r="F92"/>
  <c r="M93"/>
  <c r="M45"/>
  <c r="M105"/>
  <c r="E94"/>
  <c r="E46"/>
  <c r="E106"/>
  <c r="G56"/>
  <c r="G116"/>
  <c r="G80"/>
  <c r="G92"/>
  <c r="I92"/>
  <c r="I80"/>
  <c r="I68"/>
  <c r="K117"/>
  <c r="I82"/>
  <c r="I94"/>
  <c r="I58"/>
  <c r="M106"/>
  <c r="M70"/>
  <c r="M46"/>
  <c r="E71"/>
  <c r="E59"/>
  <c r="E47"/>
  <c r="I71"/>
  <c r="I59"/>
  <c r="I83"/>
  <c r="M107"/>
  <c r="M71"/>
  <c r="M47"/>
  <c r="G3" i="34"/>
  <c r="I45" i="19"/>
  <c r="O42"/>
  <c r="O90"/>
  <c r="O68"/>
  <c r="E45"/>
  <c r="O80"/>
  <c r="E105"/>
  <c r="N27" i="17"/>
  <c r="O22"/>
  <c r="O20"/>
  <c r="O17"/>
  <c r="N16"/>
  <c r="N33"/>
  <c r="W3"/>
  <c r="AH3" i="42" s="1"/>
  <c r="Q4" i="17"/>
  <c r="U7"/>
  <c r="N9"/>
  <c r="T9"/>
  <c r="S10"/>
  <c r="W10"/>
  <c r="V9"/>
  <c r="R10"/>
  <c r="N13"/>
  <c r="P16"/>
  <c r="U16"/>
  <c r="R18"/>
  <c r="AC18" i="42" s="1"/>
  <c r="R25" i="17"/>
  <c r="R27"/>
  <c r="W86"/>
  <c r="U86"/>
  <c r="T86"/>
  <c r="R86"/>
  <c r="N82"/>
  <c r="T82"/>
  <c r="R82"/>
  <c r="P80"/>
  <c r="AA80" i="42" s="1"/>
  <c r="W78" i="17"/>
  <c r="N74"/>
  <c r="T74"/>
  <c r="S74"/>
  <c r="N70"/>
  <c r="N66"/>
  <c r="Y66" i="42" s="1"/>
  <c r="U66" i="17"/>
  <c r="P66"/>
  <c r="P64"/>
  <c r="AA64" i="42" s="1"/>
  <c r="S62" i="17"/>
  <c r="V58"/>
  <c r="U58"/>
  <c r="P58"/>
  <c r="N54"/>
  <c r="Y54" i="42" s="1"/>
  <c r="P54" i="17"/>
  <c r="P50"/>
  <c r="AA50" i="42" s="1"/>
  <c r="W48" i="17"/>
  <c r="R48"/>
  <c r="Q48"/>
  <c r="P44"/>
  <c r="AA44" i="42" s="1"/>
  <c r="O40" i="17"/>
  <c r="Q36"/>
  <c r="V34"/>
  <c r="R34"/>
  <c r="V28"/>
  <c r="T28"/>
  <c r="Q21"/>
  <c r="N85"/>
  <c r="P83"/>
  <c r="AA83" i="42" s="1"/>
  <c r="O81" i="17"/>
  <c r="O77"/>
  <c r="Q73"/>
  <c r="P71"/>
  <c r="Q69"/>
  <c r="V67"/>
  <c r="X65"/>
  <c r="V65"/>
  <c r="S65"/>
  <c r="P65"/>
  <c r="W63"/>
  <c r="U63"/>
  <c r="R63"/>
  <c r="N43"/>
  <c r="V39"/>
  <c r="Q31"/>
  <c r="O26"/>
  <c r="O24"/>
  <c r="N21"/>
  <c r="O18"/>
  <c r="Z18" i="42" s="1"/>
  <c r="O15" i="17"/>
  <c r="N28"/>
  <c r="R3"/>
  <c r="AC3" i="42" s="1"/>
  <c r="T3" i="17"/>
  <c r="AE3" i="42" s="1"/>
  <c r="X7" i="17"/>
  <c r="S8"/>
  <c r="W8"/>
  <c r="S9"/>
  <c r="T11"/>
  <c r="R6"/>
  <c r="P12"/>
  <c r="T13"/>
  <c r="N14"/>
  <c r="U14"/>
  <c r="T15"/>
  <c r="Q16"/>
  <c r="V16"/>
  <c r="T18"/>
  <c r="AE18" i="42" s="1"/>
  <c r="T19" i="17"/>
  <c r="S20"/>
  <c r="U23"/>
  <c r="V24"/>
  <c r="Q25"/>
  <c r="T26"/>
  <c r="O76"/>
  <c r="Z76" i="42" s="1"/>
  <c r="O60" i="17"/>
  <c r="Z60" i="42" s="1"/>
  <c r="O52" i="17"/>
  <c r="Z52" i="42" s="1"/>
  <c r="T46" i="17"/>
  <c r="N40"/>
  <c r="U40"/>
  <c r="X38"/>
  <c r="T38"/>
  <c r="P36"/>
  <c r="X85"/>
  <c r="T85"/>
  <c r="P85"/>
  <c r="Q83"/>
  <c r="AB83" i="42" s="1"/>
  <c r="P81" i="17"/>
  <c r="O79"/>
  <c r="Q75"/>
  <c r="Q71"/>
  <c r="N67"/>
  <c r="O61"/>
  <c r="X55"/>
  <c r="N51"/>
  <c r="U51"/>
  <c r="T51"/>
  <c r="R51"/>
  <c r="V49"/>
  <c r="W47"/>
  <c r="T47"/>
  <c r="R47"/>
  <c r="U45"/>
  <c r="S45"/>
  <c r="R45"/>
  <c r="W35"/>
  <c r="S35"/>
  <c r="P31"/>
  <c r="N18"/>
  <c r="Y18" i="42" s="1"/>
  <c r="O56" i="19"/>
  <c r="G113"/>
  <c r="F65"/>
  <c r="G53"/>
  <c r="G89"/>
  <c r="E33"/>
  <c r="F44"/>
  <c r="M81"/>
  <c r="M69"/>
  <c r="M57"/>
  <c r="E82"/>
  <c r="E70"/>
  <c r="E58"/>
  <c r="G104"/>
  <c r="G32"/>
  <c r="G68"/>
  <c r="G44"/>
  <c r="I116"/>
  <c r="I44"/>
  <c r="I104"/>
  <c r="I56"/>
  <c r="I46"/>
  <c r="I106"/>
  <c r="I70"/>
  <c r="M58"/>
  <c r="M82"/>
  <c r="M94"/>
  <c r="E107"/>
  <c r="E95"/>
  <c r="E83"/>
  <c r="I107"/>
  <c r="I95"/>
  <c r="I47"/>
  <c r="M59"/>
  <c r="M83"/>
  <c r="M95"/>
  <c r="I3" i="34"/>
  <c r="D17" i="19"/>
  <c r="E57"/>
  <c r="I57"/>
  <c r="I69"/>
  <c r="CC123" i="9"/>
  <c r="O78" i="19"/>
  <c r="O44"/>
  <c r="O92"/>
  <c r="E93"/>
  <c r="O104"/>
  <c r="E69"/>
  <c r="CG153" i="9"/>
  <c r="I105" i="19"/>
  <c r="I93"/>
  <c r="O23" i="17"/>
  <c r="O21"/>
  <c r="N19"/>
  <c r="O16"/>
  <c r="N15"/>
  <c r="Q3"/>
  <c r="S3"/>
  <c r="V4"/>
  <c r="W7"/>
  <c r="R9"/>
  <c r="N10"/>
  <c r="U10"/>
  <c r="N11"/>
  <c r="W9"/>
  <c r="R11"/>
  <c r="R15"/>
  <c r="R16"/>
  <c r="X17"/>
  <c r="R19"/>
  <c r="U25"/>
  <c r="N86"/>
  <c r="V86"/>
  <c r="S86"/>
  <c r="P84"/>
  <c r="V82"/>
  <c r="S82"/>
  <c r="X80"/>
  <c r="N78"/>
  <c r="BC78" s="1"/>
  <c r="BC78" i="42" s="1"/>
  <c r="P76" i="17"/>
  <c r="U74"/>
  <c r="X72"/>
  <c r="P72"/>
  <c r="R70"/>
  <c r="P68"/>
  <c r="S66"/>
  <c r="X64"/>
  <c r="N62"/>
  <c r="S58"/>
  <c r="P56"/>
  <c r="X50"/>
  <c r="N48"/>
  <c r="T48"/>
  <c r="S48"/>
  <c r="O48"/>
  <c r="O42"/>
  <c r="P38"/>
  <c r="O36"/>
  <c r="T34"/>
  <c r="O30"/>
  <c r="X23"/>
  <c r="W85"/>
  <c r="S85"/>
  <c r="O85"/>
  <c r="Q81"/>
  <c r="N77"/>
  <c r="N73"/>
  <c r="BC73" s="1"/>
  <c r="BC73" i="42" s="1"/>
  <c r="O73" i="17"/>
  <c r="N69"/>
  <c r="O69"/>
  <c r="T67"/>
  <c r="AU67" s="1"/>
  <c r="W65"/>
  <c r="U65"/>
  <c r="T65"/>
  <c r="R65"/>
  <c r="X63"/>
  <c r="V63"/>
  <c r="S63"/>
  <c r="Q63"/>
  <c r="X61"/>
  <c r="P61"/>
  <c r="S41"/>
  <c r="O41"/>
  <c r="X39"/>
  <c r="T39"/>
  <c r="AU39" s="1"/>
  <c r="AY39" i="42" s="1"/>
  <c r="R39" i="17"/>
  <c r="P29"/>
  <c r="O25"/>
  <c r="N24"/>
  <c r="O19"/>
  <c r="N17"/>
  <c r="N32"/>
  <c r="N34"/>
  <c r="X3"/>
  <c r="R4"/>
  <c r="N8"/>
  <c r="U8"/>
  <c r="P9"/>
  <c r="U9"/>
  <c r="S11"/>
  <c r="U11"/>
  <c r="W11"/>
  <c r="R5"/>
  <c r="P6"/>
  <c r="R7"/>
  <c r="R12"/>
  <c r="R13"/>
  <c r="V13"/>
  <c r="S14"/>
  <c r="W14"/>
  <c r="V15"/>
  <c r="T16"/>
  <c r="T17"/>
  <c r="V17"/>
  <c r="V18"/>
  <c r="V19"/>
  <c r="Q23"/>
  <c r="S24"/>
  <c r="U24"/>
  <c r="T25"/>
  <c r="O86"/>
  <c r="O68"/>
  <c r="O56"/>
  <c r="Q50"/>
  <c r="O50"/>
  <c r="P48"/>
  <c r="P42"/>
  <c r="W40"/>
  <c r="T40"/>
  <c r="AU40" s="1"/>
  <c r="S40"/>
  <c r="W38"/>
  <c r="V38"/>
  <c r="R38"/>
  <c r="S28"/>
  <c r="Q28"/>
  <c r="X26"/>
  <c r="W24"/>
  <c r="X22"/>
  <c r="Q20"/>
  <c r="X18"/>
  <c r="V85"/>
  <c r="R85"/>
  <c r="W83"/>
  <c r="O83"/>
  <c r="N79"/>
  <c r="N75"/>
  <c r="AY75" s="1"/>
  <c r="O75"/>
  <c r="O71"/>
  <c r="Q61"/>
  <c r="P57"/>
  <c r="X53"/>
  <c r="V51"/>
  <c r="S51"/>
  <c r="X49"/>
  <c r="N47"/>
  <c r="S47"/>
  <c r="N45"/>
  <c r="T45"/>
  <c r="S43"/>
  <c r="T41"/>
  <c r="P41"/>
  <c r="P37"/>
  <c r="U35"/>
  <c r="Q35"/>
  <c r="O35"/>
  <c r="O29"/>
  <c r="E81" i="19"/>
  <c r="CC153" i="9"/>
  <c r="I81" i="19"/>
  <c r="AM26" i="17"/>
  <c r="AA26"/>
  <c r="P26" i="42" s="1"/>
  <c r="AM18" i="17"/>
  <c r="AA18"/>
  <c r="P18" i="42" s="1"/>
  <c r="AM22" i="17"/>
  <c r="AA22"/>
  <c r="P22" i="42" s="1"/>
  <c r="AO72" i="17"/>
  <c r="AV72" i="42" s="1"/>
  <c r="AB72" i="17"/>
  <c r="Q72" i="42" s="1"/>
  <c r="AO66" i="17"/>
  <c r="AV66" i="42" s="1"/>
  <c r="AB66" i="17"/>
  <c r="Q66" i="42" s="1"/>
  <c r="AO56" i="17"/>
  <c r="AB56"/>
  <c r="Q56" i="42" s="1"/>
  <c r="AO84" i="17"/>
  <c r="AV84" i="42" s="1"/>
  <c r="AB84" i="17"/>
  <c r="Q84" i="42" s="1"/>
  <c r="AO80" i="17"/>
  <c r="AV80" i="42" s="1"/>
  <c r="AB80" i="17"/>
  <c r="Q80" i="42" s="1"/>
  <c r="AO76" i="17"/>
  <c r="AV76" i="42" s="1"/>
  <c r="AB76" i="17"/>
  <c r="Q76" i="42" s="1"/>
  <c r="AY12" i="17"/>
  <c r="AG12"/>
  <c r="V12" i="42" s="1"/>
  <c r="BA25" i="17"/>
  <c r="Y25"/>
  <c r="N25" i="42" s="1"/>
  <c r="AU23" i="17"/>
  <c r="Y23"/>
  <c r="N23" i="42" s="1"/>
  <c r="BC83" i="17"/>
  <c r="BC83" i="42" s="1"/>
  <c r="AI83" i="17"/>
  <c r="X83" i="42" s="1"/>
  <c r="AY83" i="17"/>
  <c r="BA83" i="42" s="1"/>
  <c r="AG83" i="17"/>
  <c r="V83" i="42" s="1"/>
  <c r="AQ83" i="17"/>
  <c r="AC83"/>
  <c r="R83" i="42" s="1"/>
  <c r="AW41" i="17"/>
  <c r="AZ41" i="42" s="1"/>
  <c r="AF41" i="17"/>
  <c r="U41" i="42" s="1"/>
  <c r="AM4" i="17"/>
  <c r="AA4"/>
  <c r="P4" i="42" s="1"/>
  <c r="BC4" i="17"/>
  <c r="Y4"/>
  <c r="N4" i="42" s="1"/>
  <c r="AU7" i="17"/>
  <c r="AY7" i="42" s="1"/>
  <c r="Y7" i="17"/>
  <c r="N7" i="42" s="1"/>
  <c r="AO22" i="17"/>
  <c r="AV22" i="42" s="1"/>
  <c r="AB22" i="17"/>
  <c r="Q22" i="42" s="1"/>
  <c r="AQ22" i="17"/>
  <c r="AC22"/>
  <c r="R22" i="42" s="1"/>
  <c r="AS22" i="17"/>
  <c r="AD22"/>
  <c r="S22" i="42" s="1"/>
  <c r="AW22" i="17"/>
  <c r="AF22"/>
  <c r="U22" i="42" s="1"/>
  <c r="BC84" i="17"/>
  <c r="BC84" i="42" s="1"/>
  <c r="AI84" i="17"/>
  <c r="X84" i="42" s="1"/>
  <c r="BC76" i="17"/>
  <c r="BC76" i="42" s="1"/>
  <c r="AI76" i="17"/>
  <c r="X76" i="42" s="1"/>
  <c r="BC68" i="17"/>
  <c r="BC68" i="42" s="1"/>
  <c r="AI68" i="17"/>
  <c r="X68" i="42" s="1"/>
  <c r="AY66" i="17"/>
  <c r="AG66"/>
  <c r="V66" i="42" s="1"/>
  <c r="AU66" i="17"/>
  <c r="AE66"/>
  <c r="T66" i="42" s="1"/>
  <c r="AQ66" i="17"/>
  <c r="AW66" i="42" s="1"/>
  <c r="AC66" i="17"/>
  <c r="R66" i="42" s="1"/>
  <c r="AK64" i="17"/>
  <c r="Z64"/>
  <c r="O64" i="42" s="1"/>
  <c r="H8" i="41"/>
  <c r="H9" s="1"/>
  <c r="AE62" i="17"/>
  <c r="T62" i="42" s="1"/>
  <c r="F8" i="41"/>
  <c r="F9" s="1"/>
  <c r="AC62" i="17"/>
  <c r="R62" i="42" s="1"/>
  <c r="BC56" i="17"/>
  <c r="AI56"/>
  <c r="X56" i="42" s="1"/>
  <c r="AY54" i="17"/>
  <c r="BA54" i="42" s="1"/>
  <c r="AG54" i="17"/>
  <c r="V54" i="42" s="1"/>
  <c r="AU54" i="17"/>
  <c r="AY54" i="42" s="1"/>
  <c r="AE54" i="17"/>
  <c r="T54" i="42" s="1"/>
  <c r="AQ54" i="17"/>
  <c r="AC54"/>
  <c r="R54" i="42" s="1"/>
  <c r="BC52" i="17"/>
  <c r="AI52"/>
  <c r="X52" i="42" s="1"/>
  <c r="AO46" i="17"/>
  <c r="AV46" i="42" s="1"/>
  <c r="Y46" i="17"/>
  <c r="N46" i="42" s="1"/>
  <c r="BA66" i="17"/>
  <c r="AH66"/>
  <c r="W66" i="42" s="1"/>
  <c r="BC60" i="17"/>
  <c r="BC60" i="42" s="1"/>
  <c r="AI60" i="17"/>
  <c r="X60" i="42" s="1"/>
  <c r="BA54" i="17"/>
  <c r="BB54" i="42" s="1"/>
  <c r="AH54" i="17"/>
  <c r="W54" i="42" s="1"/>
  <c r="AW54" i="17"/>
  <c r="AF54"/>
  <c r="U54" i="42" s="1"/>
  <c r="BA3" i="17"/>
  <c r="AH3"/>
  <c r="W3" i="42" s="1"/>
  <c r="AQ18" i="17"/>
  <c r="AW18" i="42" s="1"/>
  <c r="AC18" i="17"/>
  <c r="R18" i="42" s="1"/>
  <c r="AM80" i="17"/>
  <c r="AU80" i="42" s="1"/>
  <c r="AA80" i="17"/>
  <c r="P80" i="42" s="1"/>
  <c r="AA64" i="17"/>
  <c r="P64" i="42" s="1"/>
  <c r="AM50" i="17"/>
  <c r="AA50"/>
  <c r="P50" i="42" s="1"/>
  <c r="AM44" i="17"/>
  <c r="AA44"/>
  <c r="P44" i="42" s="1"/>
  <c r="AA83" i="17"/>
  <c r="P83" i="42" s="1"/>
  <c r="Z18" i="17"/>
  <c r="O18" i="42" s="1"/>
  <c r="AQ3" i="17"/>
  <c r="AW3" i="42" s="1"/>
  <c r="AC3" i="17"/>
  <c r="R3" i="42" s="1"/>
  <c r="AE3" i="17"/>
  <c r="T3" i="42" s="1"/>
  <c r="AE18" i="17"/>
  <c r="T18" i="42" s="1"/>
  <c r="AK76" i="17"/>
  <c r="AT76" i="42" s="1"/>
  <c r="Z76" i="17"/>
  <c r="O76" i="42" s="1"/>
  <c r="Z60" i="17"/>
  <c r="O60" i="42" s="1"/>
  <c r="AK52" i="17"/>
  <c r="Z52"/>
  <c r="O52" i="42" s="1"/>
  <c r="AO83" i="17"/>
  <c r="AB83"/>
  <c r="Q83" i="42" s="1"/>
  <c r="AK6" i="17"/>
  <c r="Z6"/>
  <c r="O6" i="42" s="1"/>
  <c r="AK84" i="17"/>
  <c r="AT84" i="42" s="1"/>
  <c r="Z84" i="17"/>
  <c r="O84" i="42" s="1"/>
  <c r="AK80" i="17"/>
  <c r="Z80"/>
  <c r="O80" i="42" s="1"/>
  <c r="AK66" i="17"/>
  <c r="Z66"/>
  <c r="O66" i="42" s="1"/>
  <c r="AK54" i="17"/>
  <c r="Z54"/>
  <c r="O54" i="42" s="1"/>
  <c r="AK72" i="17"/>
  <c r="Z72"/>
  <c r="O72" i="42" s="1"/>
  <c r="C8" i="41"/>
  <c r="C9" s="1"/>
  <c r="Z63" i="17"/>
  <c r="O63" i="42" s="1"/>
  <c r="AM60" i="17"/>
  <c r="AU60" i="42" s="1"/>
  <c r="AA60" i="17"/>
  <c r="P60" i="42" s="1"/>
  <c r="AM52" i="17"/>
  <c r="AU52" i="42" s="1"/>
  <c r="AA52" i="17"/>
  <c r="P52" i="42" s="1"/>
  <c r="AO64" i="17"/>
  <c r="AB64"/>
  <c r="Q64" i="42" s="1"/>
  <c r="AO26" i="17"/>
  <c r="AB26"/>
  <c r="Q26" i="42" s="1"/>
  <c r="AO68" i="17"/>
  <c r="AV68" i="42" s="1"/>
  <c r="AB68" i="17"/>
  <c r="Q68" i="42" s="1"/>
  <c r="AO60" i="17"/>
  <c r="AV60" i="42" s="1"/>
  <c r="AB60" i="17"/>
  <c r="Q60" i="42" s="1"/>
  <c r="AO54" i="17"/>
  <c r="AB54"/>
  <c r="Q54" i="42" s="1"/>
  <c r="AU22" i="17"/>
  <c r="AE22"/>
  <c r="T22" i="42" s="1"/>
  <c r="BA22" i="17"/>
  <c r="BB22" i="42" s="1"/>
  <c r="AH22" i="17"/>
  <c r="W22" i="42" s="1"/>
  <c r="AY22" i="17"/>
  <c r="AG22"/>
  <c r="V22" i="42" s="1"/>
  <c r="K8" i="41"/>
  <c r="K9" s="1"/>
  <c r="AH62" i="17"/>
  <c r="W62" i="42" s="1"/>
  <c r="AO44" i="17"/>
  <c r="AB44"/>
  <c r="Q44" i="42" s="1"/>
  <c r="AK44" i="17"/>
  <c r="AT44" i="42" s="1"/>
  <c r="Z44" i="17"/>
  <c r="O44" i="42" s="1"/>
  <c r="AU83" i="17"/>
  <c r="AE83"/>
  <c r="T83" i="42" s="1"/>
  <c r="AS26" i="17"/>
  <c r="AD26"/>
  <c r="S26" i="42" s="1"/>
  <c r="BA26" i="17"/>
  <c r="AH26"/>
  <c r="W26" i="42" s="1"/>
  <c r="AW83" i="17"/>
  <c r="AF83"/>
  <c r="U83" i="42" s="1"/>
  <c r="AS83" i="17"/>
  <c r="AX83" i="42" s="1"/>
  <c r="AD83" i="17"/>
  <c r="S83" i="42" s="1"/>
  <c r="AS18" i="17"/>
  <c r="AX18" i="42" s="1"/>
  <c r="AD18" i="17"/>
  <c r="S18" i="42" s="1"/>
  <c r="AU53" i="17"/>
  <c r="AK7"/>
  <c r="AK12"/>
  <c r="BA41"/>
  <c r="AU12"/>
  <c r="AY12" i="42" s="1"/>
  <c r="BA12" i="17"/>
  <c r="FF14" i="9"/>
  <c r="AH101" i="19" s="1"/>
  <c r="AS81" i="17"/>
  <c r="BC71"/>
  <c r="BC71" i="42" s="1"/>
  <c r="AU55" i="17"/>
  <c r="AY55" i="42" s="1"/>
  <c r="AS49" i="17"/>
  <c r="AX49" i="42" s="1"/>
  <c r="AO41" i="17"/>
  <c r="AV41" i="42" s="1"/>
  <c r="AS23" i="17"/>
  <c r="AX23" i="42" s="1"/>
  <c r="BC81" i="17"/>
  <c r="AY55"/>
  <c r="BA55" i="42" s="1"/>
  <c r="X41" i="36"/>
  <c r="AU71" i="17"/>
  <c r="AY71" i="42" s="1"/>
  <c r="BA81" i="17"/>
  <c r="L3" i="36"/>
  <c r="R62"/>
  <c r="AW4" i="17"/>
  <c r="AM5"/>
  <c r="BC41"/>
  <c r="AS46"/>
  <c r="DS52" i="9"/>
  <c r="X52" i="38" s="1"/>
  <c r="X51" i="36"/>
  <c r="AD20" i="38"/>
  <c r="X86" i="36"/>
  <c r="AB102" i="19"/>
  <c r="AQ81" i="17"/>
  <c r="AW71"/>
  <c r="AZ71" i="42" s="1"/>
  <c r="AK57" i="17"/>
  <c r="BA4"/>
  <c r="AO55"/>
  <c r="AS71"/>
  <c r="AX71" i="42" s="1"/>
  <c r="BA5" i="17"/>
  <c r="AO6"/>
  <c r="AU6"/>
  <c r="FI15" i="9"/>
  <c r="AG15" i="39" s="1"/>
  <c r="AU4" i="17"/>
  <c r="AW5"/>
  <c r="AZ5" i="42" s="1"/>
  <c r="AD9" i="38"/>
  <c r="FF9" i="9"/>
  <c r="AD9" i="39" s="1"/>
  <c r="AS5" i="17"/>
  <c r="AX5" i="42" s="1"/>
  <c r="AS53" i="17"/>
  <c r="AQ46"/>
  <c r="AW46" i="42" s="1"/>
  <c r="AK4" i="17"/>
  <c r="HH10" i="9"/>
  <c r="BB10" i="39" s="1"/>
  <c r="X68" i="36"/>
  <c r="DP33" i="9"/>
  <c r="U33" i="38" s="1"/>
  <c r="R45" i="36"/>
  <c r="X47"/>
  <c r="EB18" i="9"/>
  <c r="AG18" i="38" s="1"/>
  <c r="AD8" i="36"/>
  <c r="L19"/>
  <c r="AD20"/>
  <c r="R14"/>
  <c r="DG6" i="9"/>
  <c r="EN6" s="1"/>
  <c r="AG65" i="19"/>
  <c r="AO12" i="17"/>
  <c r="AV12" i="42" s="1"/>
  <c r="AK49" i="17"/>
  <c r="AT49" i="42" s="1"/>
  <c r="AY81" i="17"/>
  <c r="BA81" i="42" s="1"/>
  <c r="AU81" i="17"/>
  <c r="BA55"/>
  <c r="AS4"/>
  <c r="AY7"/>
  <c r="BA58"/>
  <c r="BB58" i="42" s="1"/>
  <c r="AW57" i="17"/>
  <c r="AZ57" i="42" s="1"/>
  <c r="AU57" i="17"/>
  <c r="AQ55"/>
  <c r="AW55" i="42" s="1"/>
  <c r="AY71" i="17"/>
  <c r="BA71" i="42" s="1"/>
  <c r="AQ71" i="17"/>
  <c r="AW71" i="42" s="1"/>
  <c r="AW81" i="17"/>
  <c r="GY27" i="9"/>
  <c r="AS27" i="39" s="1"/>
  <c r="BA46" i="17"/>
  <c r="BB46" i="42" s="1"/>
  <c r="AY46" i="17"/>
  <c r="BA46" i="42" s="1"/>
  <c r="AY58" i="17"/>
  <c r="AK58"/>
  <c r="AT58" i="42" s="1"/>
  <c r="AK55" i="17"/>
  <c r="AT55" i="42" s="1"/>
  <c r="AM46" i="17"/>
  <c r="AU46" i="42" s="1"/>
  <c r="AO5" i="17"/>
  <c r="EN25" i="9"/>
  <c r="L25" i="39" s="1"/>
  <c r="AD66" i="36"/>
  <c r="DP28" i="9"/>
  <c r="U28" i="38" s="1"/>
  <c r="X76" i="36"/>
  <c r="X60"/>
  <c r="AG12" i="38"/>
  <c r="DD67" i="9"/>
  <c r="I67" i="38" s="1"/>
  <c r="AM55" i="17"/>
  <c r="I49" i="36"/>
  <c r="AO57" i="17"/>
  <c r="AO49"/>
  <c r="AV49" i="42" s="1"/>
  <c r="AU58" i="17"/>
  <c r="AY58" i="42" s="1"/>
  <c r="AQ58" i="17"/>
  <c r="AW46"/>
  <c r="AY5"/>
  <c r="BC5"/>
  <c r="BC12"/>
  <c r="AW55"/>
  <c r="AZ55" i="42" s="1"/>
  <c r="AS55" i="17"/>
  <c r="AX55" i="42" s="1"/>
  <c r="BA71" i="17"/>
  <c r="BB71" i="42" s="1"/>
  <c r="BA23" i="17"/>
  <c r="AG12" i="39"/>
  <c r="AF113" i="19"/>
  <c r="FF8" i="9"/>
  <c r="HN8" s="1"/>
  <c r="BH8" i="39" s="1"/>
  <c r="AD8" i="38"/>
  <c r="ET8" i="9"/>
  <c r="HB8" s="1"/>
  <c r="AV8" i="39" s="1"/>
  <c r="R8" i="38"/>
  <c r="AS25" i="17"/>
  <c r="AX25" i="42" s="1"/>
  <c r="AO53" i="17"/>
  <c r="W43" i="19"/>
  <c r="BC46" i="17"/>
  <c r="AK5"/>
  <c r="AK46"/>
  <c r="AO58"/>
  <c r="AV58" i="42" s="1"/>
  <c r="AD77" i="19"/>
  <c r="DS82" i="9"/>
  <c r="X82" i="38" s="1"/>
  <c r="BC57" i="17"/>
  <c r="AD20" i="39"/>
  <c r="U26" i="36"/>
  <c r="AG24"/>
  <c r="DY43" i="9"/>
  <c r="DP49"/>
  <c r="U49" i="38" s="1"/>
  <c r="AD74" i="36"/>
  <c r="AU49" i="17"/>
  <c r="AY49" i="42" s="1"/>
  <c r="HQ12" i="9"/>
  <c r="BK12" i="39" s="1"/>
  <c r="AA27" i="36"/>
  <c r="AM7" i="17"/>
  <c r="AU7" i="42" s="1"/>
  <c r="AM25" i="17"/>
  <c r="I47" i="36"/>
  <c r="AO7" i="17"/>
  <c r="DG32" i="9"/>
  <c r="L32" i="38" s="1"/>
  <c r="R9"/>
  <c r="AW53" i="17"/>
  <c r="AZ53" i="42" s="1"/>
  <c r="DM54" i="9"/>
  <c r="ET54" s="1"/>
  <c r="DY58"/>
  <c r="AD58" i="38" s="1"/>
  <c r="AG12" i="36"/>
  <c r="O26"/>
  <c r="U26" i="38"/>
  <c r="FC43" i="9"/>
  <c r="AA43" i="39" s="1"/>
  <c r="AS12" i="17"/>
  <c r="BD16"/>
  <c r="CJ113" i="9" s="1"/>
  <c r="DS32"/>
  <c r="EZ32" s="1"/>
  <c r="R70" i="36"/>
  <c r="X78"/>
  <c r="AA43"/>
  <c r="R16"/>
  <c r="AK53" i="17"/>
  <c r="AT53" i="42" s="1"/>
  <c r="DP46" i="9"/>
  <c r="EW46" s="1"/>
  <c r="AD55" i="36"/>
  <c r="ET14" i="9"/>
  <c r="EZ86"/>
  <c r="AH83" i="19" s="1"/>
  <c r="DP67" i="9"/>
  <c r="U67" i="38" s="1"/>
  <c r="X20" i="36"/>
  <c r="R12"/>
  <c r="R12" i="38"/>
  <c r="ET12" i="9"/>
  <c r="DM47"/>
  <c r="R47" i="38" s="1"/>
  <c r="AS57" i="17"/>
  <c r="DJ53" i="9"/>
  <c r="O53" i="38" s="1"/>
  <c r="AY23" i="17"/>
  <c r="BA23" i="42" s="1"/>
  <c r="AQ53" i="17"/>
  <c r="AC53" i="19"/>
  <c r="R9" i="39"/>
  <c r="HB9" i="9"/>
  <c r="AV9" i="39" s="1"/>
  <c r="FI11" i="9"/>
  <c r="AE113" i="19" s="1"/>
  <c r="AG11" i="38"/>
  <c r="DG55" i="9"/>
  <c r="L55" i="38" s="1"/>
  <c r="DS48" i="9"/>
  <c r="X48" i="38" s="1"/>
  <c r="X9" i="36"/>
  <c r="F57"/>
  <c r="X9" i="38"/>
  <c r="EZ9" i="9"/>
  <c r="CC149"/>
  <c r="AO4" i="17"/>
  <c r="AW7"/>
  <c r="AZ7" i="42" s="1"/>
  <c r="AW66" i="17"/>
  <c r="AM66"/>
  <c r="AW58"/>
  <c r="AZ58" i="42" s="1"/>
  <c r="AK81" i="17"/>
  <c r="BA43"/>
  <c r="BB43" i="42" s="1"/>
  <c r="AO43" i="17"/>
  <c r="BC43"/>
  <c r="BC43" i="42" s="1"/>
  <c r="AQ43" i="17"/>
  <c r="AW43" i="42" s="1"/>
  <c r="AU43" i="17"/>
  <c r="AY43" i="42" s="1"/>
  <c r="AK43" i="17"/>
  <c r="AT43" i="42" s="1"/>
  <c r="AY43" i="17"/>
  <c r="BA43" i="42" s="1"/>
  <c r="AW43" i="17"/>
  <c r="AZ43" i="42" s="1"/>
  <c r="AM43" i="17"/>
  <c r="AK22"/>
  <c r="AT22" i="42" s="1"/>
  <c r="AM58" i="17"/>
  <c r="AM54"/>
  <c r="AU54" i="42" s="1"/>
  <c r="AM71" i="17"/>
  <c r="AU71" i="42" s="1"/>
  <c r="AM53" i="17"/>
  <c r="AU53" i="42" s="1"/>
  <c r="DG23" i="9"/>
  <c r="L23" i="36"/>
  <c r="AU9" i="17"/>
  <c r="AO9"/>
  <c r="AV9" i="42" s="1"/>
  <c r="AY9" i="17"/>
  <c r="BC9"/>
  <c r="BC9" i="42" s="1"/>
  <c r="AK70" i="17"/>
  <c r="AT70" i="42" s="1"/>
  <c r="AO70" i="17"/>
  <c r="BA70"/>
  <c r="BB70" i="42" s="1"/>
  <c r="BC70" i="17"/>
  <c r="BC70" i="42" s="1"/>
  <c r="AM70" i="17"/>
  <c r="AU70" i="42" s="1"/>
  <c r="AW70" i="17"/>
  <c r="AZ70" i="42" s="1"/>
  <c r="AY70" i="17"/>
  <c r="BA70" i="42" s="1"/>
  <c r="AS70" i="17"/>
  <c r="AX70" i="42" s="1"/>
  <c r="AU70" i="17"/>
  <c r="AY70" i="42" s="1"/>
  <c r="AS48" i="17"/>
  <c r="AM27"/>
  <c r="AU27" i="42" s="1"/>
  <c r="AY27" i="17"/>
  <c r="BC27"/>
  <c r="BC27" i="42" s="1"/>
  <c r="AK27" i="17"/>
  <c r="AQ27"/>
  <c r="AW27" i="42" s="1"/>
  <c r="AM16" i="17"/>
  <c r="BS113" i="9" s="1"/>
  <c r="AW16" i="17"/>
  <c r="AW13"/>
  <c r="AZ13" i="42" s="1"/>
  <c r="AS13" i="17"/>
  <c r="AX13" i="42" s="1"/>
  <c r="AO13" i="17"/>
  <c r="BA13"/>
  <c r="AM13"/>
  <c r="AM82"/>
  <c r="AU82" i="42" s="1"/>
  <c r="AW82" i="17"/>
  <c r="AU82"/>
  <c r="AY82" i="42" s="1"/>
  <c r="AQ82" i="17"/>
  <c r="AW82" i="42" s="1"/>
  <c r="BA82" i="17"/>
  <c r="BB82" i="42" s="1"/>
  <c r="BC82" i="17"/>
  <c r="BA74"/>
  <c r="BB74" i="42" s="1"/>
  <c r="BC74" i="17"/>
  <c r="AQ74"/>
  <c r="AK74"/>
  <c r="AS74"/>
  <c r="AX74" i="42" s="1"/>
  <c r="AU74" i="17"/>
  <c r="AY74" i="42" s="1"/>
  <c r="AM74" i="17"/>
  <c r="AU74" i="42" s="1"/>
  <c r="AY74" i="17"/>
  <c r="AW85"/>
  <c r="AZ85" i="42" s="1"/>
  <c r="AO85" i="17"/>
  <c r="AV85" i="42" s="1"/>
  <c r="DS16" i="9"/>
  <c r="X16" i="36"/>
  <c r="AK9" i="17"/>
  <c r="AT9" i="42" s="1"/>
  <c r="AK82" i="17"/>
  <c r="AM33"/>
  <c r="BC33"/>
  <c r="AS27"/>
  <c r="AX27" i="42" s="1"/>
  <c r="BA27" i="17"/>
  <c r="BB27" i="42" s="1"/>
  <c r="AQ33" i="17"/>
  <c r="BA16"/>
  <c r="AS16"/>
  <c r="BC13"/>
  <c r="BC13" i="42" s="1"/>
  <c r="DS24" i="9"/>
  <c r="X24" i="36"/>
  <c r="AK13" i="17"/>
  <c r="AT13" i="42" s="1"/>
  <c r="AK33" i="17"/>
  <c r="AO82"/>
  <c r="AO74"/>
  <c r="AV74" i="42" s="1"/>
  <c r="AO27" i="17"/>
  <c r="AV27" i="42" s="1"/>
  <c r="AO33" i="17"/>
  <c r="AV33" i="42" s="1"/>
  <c r="BC16" i="17"/>
  <c r="BC16" i="42" s="1"/>
  <c r="AU27" i="17"/>
  <c r="AY27" i="42" s="1"/>
  <c r="AW27" i="17"/>
  <c r="AY33"/>
  <c r="BA33" i="42" s="1"/>
  <c r="AU33" i="17"/>
  <c r="AY33" i="42" s="1"/>
  <c r="BA33" i="17"/>
  <c r="BB33" i="42" s="1"/>
  <c r="AK26" i="17"/>
  <c r="BC7"/>
  <c r="AS9"/>
  <c r="AX9" i="42" s="1"/>
  <c r="AQ6" i="17"/>
  <c r="AW6" i="42" s="1"/>
  <c r="AM12" i="17"/>
  <c r="AU13"/>
  <c r="AY13" i="42" s="1"/>
  <c r="AO16" i="17"/>
  <c r="AY16"/>
  <c r="BA16" i="42" s="1"/>
  <c r="AW23" i="17"/>
  <c r="AO25"/>
  <c r="AV25" i="42" s="1"/>
  <c r="AU26" i="17"/>
  <c r="AU46"/>
  <c r="AY46" i="42" s="1"/>
  <c r="BC85" i="17"/>
  <c r="AU85"/>
  <c r="AY85" i="42" s="1"/>
  <c r="AM85" i="17"/>
  <c r="AM81"/>
  <c r="AU81" i="42" s="1"/>
  <c r="AO71" i="17"/>
  <c r="AV71" i="42" s="1"/>
  <c r="BC55" i="17"/>
  <c r="AY49"/>
  <c r="BA49" i="42" s="1"/>
  <c r="AU21" i="17"/>
  <c r="AO21"/>
  <c r="AY21"/>
  <c r="AY14"/>
  <c r="BC14"/>
  <c r="AU14"/>
  <c r="AY14" i="42" s="1"/>
  <c r="AY40" i="17"/>
  <c r="AQ40"/>
  <c r="AW40" i="42" s="1"/>
  <c r="AK40" i="17"/>
  <c r="AT40" i="42" s="1"/>
  <c r="AM40" i="17"/>
  <c r="BC40"/>
  <c r="BC40" i="42" s="1"/>
  <c r="AO40" i="17"/>
  <c r="AQ67"/>
  <c r="AK67"/>
  <c r="AO67"/>
  <c r="AV67" i="42" s="1"/>
  <c r="BC67" i="17"/>
  <c r="BC67" i="42" s="1"/>
  <c r="BA67" i="17"/>
  <c r="BB67" i="42" s="1"/>
  <c r="AM67" i="17"/>
  <c r="AW67"/>
  <c r="AZ67" i="42" s="1"/>
  <c r="AY67" i="17"/>
  <c r="AS67"/>
  <c r="AX67" i="42" s="1"/>
  <c r="BA51" i="17"/>
  <c r="AW51"/>
  <c r="AW14"/>
  <c r="AZ14" i="42" s="1"/>
  <c r="AW40" i="17"/>
  <c r="AZ40" i="42" s="1"/>
  <c r="AU51" i="17"/>
  <c r="AQ51"/>
  <c r="AW51" i="42" s="1"/>
  <c r="DM28" i="9"/>
  <c r="R28" i="36"/>
  <c r="DG28" i="9"/>
  <c r="L28" i="36"/>
  <c r="DY24" i="9"/>
  <c r="AD24" i="36"/>
  <c r="DY16" i="9"/>
  <c r="AD16" i="36"/>
  <c r="AK51" i="17"/>
  <c r="AT51" i="42" s="1"/>
  <c r="AM21" i="17"/>
  <c r="AU21" i="42" s="1"/>
  <c r="AM28" i="17"/>
  <c r="AM51"/>
  <c r="AO14"/>
  <c r="BA28"/>
  <c r="BB28" i="42" s="1"/>
  <c r="AW28" i="17"/>
  <c r="AZ28" i="42" s="1"/>
  <c r="AQ28" i="17"/>
  <c r="AW28" i="42" s="1"/>
  <c r="AS21" i="17"/>
  <c r="AX21" i="42" s="1"/>
  <c r="AW21" i="17"/>
  <c r="BA21"/>
  <c r="BB21" i="42" s="1"/>
  <c r="BC21" i="17"/>
  <c r="BC28"/>
  <c r="BC28" i="42" s="1"/>
  <c r="AW32" i="17"/>
  <c r="AZ32" i="42" s="1"/>
  <c r="AY28" i="17"/>
  <c r="BA28" i="42" s="1"/>
  <c r="AU28" i="17"/>
  <c r="AY28" i="42" s="1"/>
  <c r="DV28" i="9"/>
  <c r="AA28" i="36"/>
  <c r="DJ24" i="9"/>
  <c r="O24" i="36"/>
  <c r="AK14" i="17"/>
  <c r="AK28"/>
  <c r="AT28" i="42" s="1"/>
  <c r="AM14" i="17"/>
  <c r="AU14" i="42" s="1"/>
  <c r="AO51" i="17"/>
  <c r="AV51" i="42" s="1"/>
  <c r="AQ21" i="17"/>
  <c r="AW21" i="42" s="1"/>
  <c r="BC51" i="17"/>
  <c r="BC51" i="42" s="1"/>
  <c r="DY84" i="9"/>
  <c r="AD84" i="36"/>
  <c r="DS80" i="9"/>
  <c r="X80" i="36"/>
  <c r="DS50" i="9"/>
  <c r="X50" i="36"/>
  <c r="DS18" i="9"/>
  <c r="X18" i="36"/>
  <c r="DY18" i="9"/>
  <c r="AD18" i="36"/>
  <c r="DS6" i="9"/>
  <c r="X6" i="36"/>
  <c r="DG18" i="9"/>
  <c r="L18" i="36"/>
  <c r="DM18" i="9"/>
  <c r="R18" i="36"/>
  <c r="AW6" i="17"/>
  <c r="AZ6" i="42" s="1"/>
  <c r="DS84" i="9"/>
  <c r="X84" i="36"/>
  <c r="DY80" i="9"/>
  <c r="AD80" i="36"/>
  <c r="DS72" i="9"/>
  <c r="X72" i="36"/>
  <c r="DS64" i="9"/>
  <c r="X64" i="36"/>
  <c r="DS56" i="9"/>
  <c r="X56" i="36"/>
  <c r="DY50" i="9"/>
  <c r="AD50" i="36"/>
  <c r="FF5" i="9"/>
  <c r="AD5" i="38"/>
  <c r="EZ17" i="9"/>
  <c r="X17" i="38"/>
  <c r="DV12" i="9"/>
  <c r="AA12" i="36"/>
  <c r="DP10" i="9"/>
  <c r="U10" i="36"/>
  <c r="DV10" i="9"/>
  <c r="AA10" i="36"/>
  <c r="EB10" i="9"/>
  <c r="AG10" i="36"/>
  <c r="DV26" i="9"/>
  <c r="AA26" i="36"/>
  <c r="EB28" i="9"/>
  <c r="AG28" i="36"/>
  <c r="DV33" i="9"/>
  <c r="AA33" i="36"/>
  <c r="DJ33" i="9"/>
  <c r="O33" i="36"/>
  <c r="DY33" i="9"/>
  <c r="AD33" i="36"/>
  <c r="DS33" i="9"/>
  <c r="X33" i="36"/>
  <c r="CE153" i="9"/>
  <c r="AM23" i="17"/>
  <c r="DV4" i="9"/>
  <c r="AA4" i="36"/>
  <c r="EB3" i="9"/>
  <c r="AG3" i="36"/>
  <c r="AM49" i="17"/>
  <c r="AU49" i="42" s="1"/>
  <c r="HE13" i="9"/>
  <c r="AY13" i="39" s="1"/>
  <c r="DG53" i="9"/>
  <c r="EN53" s="1"/>
  <c r="R55" i="36"/>
  <c r="BD62" i="17"/>
  <c r="CJ159" i="9" s="1"/>
  <c r="DY6"/>
  <c r="AD6" i="36"/>
  <c r="DV24" i="9"/>
  <c r="AA24" i="36"/>
  <c r="EB20" i="9"/>
  <c r="AG20" i="36"/>
  <c r="DV18" i="9"/>
  <c r="AA18" i="36"/>
  <c r="DJ18" i="9"/>
  <c r="O18" i="36"/>
  <c r="DP16" i="9"/>
  <c r="U16" i="36"/>
  <c r="DD16" i="9"/>
  <c r="I16" i="36"/>
  <c r="DS12" i="9"/>
  <c r="X12" i="36"/>
  <c r="DJ10" i="9"/>
  <c r="O10" i="36"/>
  <c r="EB5" i="9"/>
  <c r="AG5" i="36"/>
  <c r="DP5" i="9"/>
  <c r="U5" i="36"/>
  <c r="DM17" i="9"/>
  <c r="R17" i="36"/>
  <c r="DJ15" i="9"/>
  <c r="O15" i="36"/>
  <c r="DJ13" i="9"/>
  <c r="O13" i="36"/>
  <c r="DJ11" i="9"/>
  <c r="O11" i="36"/>
  <c r="DY19" i="9"/>
  <c r="AD19" i="36"/>
  <c r="DP20" i="9"/>
  <c r="U20" i="36"/>
  <c r="DV20" i="9"/>
  <c r="AA20" i="36"/>
  <c r="DM23" i="9"/>
  <c r="R23" i="36"/>
  <c r="DY23" i="9"/>
  <c r="AD23" i="36"/>
  <c r="DP24" i="9"/>
  <c r="U24" i="36"/>
  <c r="DY25" i="9"/>
  <c r="AD25" i="36"/>
  <c r="DY70" i="9"/>
  <c r="AD70" i="36"/>
  <c r="DY54" i="9"/>
  <c r="AD54" i="36"/>
  <c r="DS54" i="9"/>
  <c r="X54" i="36"/>
  <c r="HQ26" i="9"/>
  <c r="BK26" i="39" s="1"/>
  <c r="AH114" i="19"/>
  <c r="AG26" i="39"/>
  <c r="HE26" i="9"/>
  <c r="AY26" i="39" s="1"/>
  <c r="U26"/>
  <c r="AH66" i="19"/>
  <c r="ET20" i="9"/>
  <c r="R20" i="38"/>
  <c r="EN16" i="9"/>
  <c r="L16" i="38"/>
  <c r="EK12" i="9"/>
  <c r="I12" i="38"/>
  <c r="ET5" i="9"/>
  <c r="R5" i="38"/>
  <c r="DY51" i="9"/>
  <c r="AD51" i="36"/>
  <c r="DV47" i="9"/>
  <c r="AA47" i="36"/>
  <c r="FI27" i="9"/>
  <c r="AG27" i="38"/>
  <c r="EZ19" i="9"/>
  <c r="X19" i="38"/>
  <c r="DM6" i="9"/>
  <c r="R6" i="36"/>
  <c r="EB22" i="9"/>
  <c r="AG22" i="36"/>
  <c r="DP18" i="9"/>
  <c r="U18" i="36"/>
  <c r="DV16" i="9"/>
  <c r="AA16" i="36"/>
  <c r="DJ16" i="9"/>
  <c r="O16" i="36"/>
  <c r="DS14" i="9"/>
  <c r="X14" i="36"/>
  <c r="DG12" i="9"/>
  <c r="L12" i="36"/>
  <c r="DS8" i="9"/>
  <c r="X8" i="36"/>
  <c r="DV5" i="9"/>
  <c r="AA5" i="36"/>
  <c r="DY17" i="9"/>
  <c r="AD17" i="36"/>
  <c r="DV15" i="9"/>
  <c r="AA15" i="36"/>
  <c r="DV13" i="9"/>
  <c r="AA13" i="36"/>
  <c r="DV11" i="9"/>
  <c r="AA11" i="36"/>
  <c r="DM19" i="9"/>
  <c r="R19" i="36"/>
  <c r="EQ26" i="9"/>
  <c r="O26" i="38"/>
  <c r="FI24" i="9"/>
  <c r="AG24" i="38"/>
  <c r="ET24" i="9"/>
  <c r="R24" i="38"/>
  <c r="EZ20" i="9"/>
  <c r="X20" i="38"/>
  <c r="ET16" i="9"/>
  <c r="R16" i="38"/>
  <c r="EZ5" i="9"/>
  <c r="X5" i="38"/>
  <c r="DM25" i="9"/>
  <c r="R25" i="36"/>
  <c r="DM26" i="9"/>
  <c r="R26" i="36"/>
  <c r="DS26" i="9"/>
  <c r="X26" i="36"/>
  <c r="DY26" i="9"/>
  <c r="AD26" i="36"/>
  <c r="DS3" i="9"/>
  <c r="X3" i="36"/>
  <c r="DV3" i="9"/>
  <c r="AA3" i="36"/>
  <c r="O3"/>
  <c r="EQ3" i="9"/>
  <c r="W41" i="19" s="1"/>
  <c r="O3" i="38"/>
  <c r="F70" i="36"/>
  <c r="BA53" i="17"/>
  <c r="BB53" i="42" s="1"/>
  <c r="B33" i="18"/>
  <c r="B37"/>
  <c r="B36"/>
  <c r="B34"/>
  <c r="B35"/>
  <c r="CG149" i="9"/>
  <c r="DP34"/>
  <c r="EW34" s="1"/>
  <c r="CA149"/>
  <c r="AQ25" i="17"/>
  <c r="AW25" i="42" s="1"/>
  <c r="DY3" i="9"/>
  <c r="AD3" i="36"/>
  <c r="BW123" i="9"/>
  <c r="CE123"/>
  <c r="DV34"/>
  <c r="AA34" i="36"/>
  <c r="DJ34" i="9"/>
  <c r="O34" i="36"/>
  <c r="DY32" i="9"/>
  <c r="AD32" i="36"/>
  <c r="DM32" i="9"/>
  <c r="R32" i="36"/>
  <c r="CA147" i="9"/>
  <c r="BW149"/>
  <c r="CG147"/>
  <c r="DP25"/>
  <c r="U25" i="36"/>
  <c r="EB23" i="9"/>
  <c r="AG23" i="36"/>
  <c r="DJ19" i="9"/>
  <c r="O19" i="36"/>
  <c r="DV19" i="9"/>
  <c r="AA19" i="36"/>
  <c r="DV17" i="9"/>
  <c r="AA17" i="36"/>
  <c r="EB33" i="9"/>
  <c r="AG33" i="36"/>
  <c r="EB34" i="9"/>
  <c r="AG34" i="36"/>
  <c r="DJ8" i="9"/>
  <c r="O8" i="36"/>
  <c r="DP8" i="9"/>
  <c r="U8" i="36"/>
  <c r="DV8" i="9"/>
  <c r="AA8" i="36"/>
  <c r="EB8" i="9"/>
  <c r="AG8" i="36"/>
  <c r="DM11" i="9"/>
  <c r="R11" i="36"/>
  <c r="DS11" i="9"/>
  <c r="X11" i="36"/>
  <c r="DY11" i="9"/>
  <c r="AD11" i="36"/>
  <c r="DJ5" i="9"/>
  <c r="O5" i="36"/>
  <c r="EB9" i="9"/>
  <c r="AG9" i="36"/>
  <c r="DJ12" i="9"/>
  <c r="O12" i="36"/>
  <c r="DP12" i="9"/>
  <c r="U12" i="36"/>
  <c r="DY12" i="9"/>
  <c r="AD12" i="36"/>
  <c r="DG13" i="9"/>
  <c r="L13" i="36"/>
  <c r="DM13" i="9"/>
  <c r="R13" i="36"/>
  <c r="DS13" i="9"/>
  <c r="X13" i="36"/>
  <c r="DY13" i="9"/>
  <c r="AD13" i="36"/>
  <c r="DP14" i="9"/>
  <c r="U14" i="36"/>
  <c r="DV14" i="9"/>
  <c r="AA14" i="36"/>
  <c r="EB14" i="9"/>
  <c r="AG14" i="36"/>
  <c r="DG15" i="9"/>
  <c r="L15" i="36"/>
  <c r="DM15" i="9"/>
  <c r="R15" i="36"/>
  <c r="DS15" i="9"/>
  <c r="X15" i="36"/>
  <c r="DY15" i="9"/>
  <c r="AD15" i="36"/>
  <c r="DP17" i="9"/>
  <c r="U17" i="36"/>
  <c r="DJ23" i="9"/>
  <c r="O23" i="36"/>
  <c r="DP23" i="9"/>
  <c r="U23" i="36"/>
  <c r="DV23" i="9"/>
  <c r="AA23" i="36"/>
  <c r="EB19" i="9"/>
  <c r="AG19" i="36"/>
  <c r="DJ21" i="9"/>
  <c r="O21" i="36"/>
  <c r="DV25" i="9"/>
  <c r="AA25" i="36"/>
  <c r="EB25" i="9"/>
  <c r="AG25" i="36"/>
  <c r="DJ22" i="9"/>
  <c r="O22" i="36"/>
  <c r="BY146" i="9"/>
  <c r="EQ14"/>
  <c r="O14" i="38"/>
  <c r="DV67" i="9"/>
  <c r="AA67" i="36"/>
  <c r="DY57" i="9"/>
  <c r="AD57" i="36"/>
  <c r="DY49" i="9"/>
  <c r="AD49" i="36"/>
  <c r="DV49" i="9"/>
  <c r="AA49" i="36"/>
  <c r="FC27" i="9"/>
  <c r="AA27" i="38"/>
  <c r="EZ7" i="9"/>
  <c r="X7" i="38"/>
  <c r="EB4" i="9"/>
  <c r="AG4" i="36"/>
  <c r="DM4" i="9"/>
  <c r="R4" i="36"/>
  <c r="DY4" i="9"/>
  <c r="AD4" i="36"/>
  <c r="DY7" i="9"/>
  <c r="AD7" i="36"/>
  <c r="DP7" i="9"/>
  <c r="U7" i="36"/>
  <c r="DV7" i="9"/>
  <c r="AA7" i="36"/>
  <c r="DP21" i="9"/>
  <c r="U21" i="36"/>
  <c r="DP22" i="9"/>
  <c r="U22" i="36"/>
  <c r="DY22" i="9"/>
  <c r="AD22" i="36"/>
  <c r="DP27" i="9"/>
  <c r="U27" i="36"/>
  <c r="DS27" i="9"/>
  <c r="X27" i="36"/>
  <c r="EZ25" i="9"/>
  <c r="X25" i="38"/>
  <c r="EZ23" i="9"/>
  <c r="X23" i="38"/>
  <c r="EN19" i="9"/>
  <c r="L19" i="38"/>
  <c r="EW15" i="9"/>
  <c r="U15" i="38"/>
  <c r="FI13" i="9"/>
  <c r="AG13" i="38"/>
  <c r="HE11" i="9"/>
  <c r="AY11" i="39" s="1"/>
  <c r="AE65" i="19"/>
  <c r="U11" i="39"/>
  <c r="EK9" i="9"/>
  <c r="I9" i="38"/>
  <c r="AY57" i="17"/>
  <c r="BA57" i="42" s="1"/>
  <c r="AQ57" i="17"/>
  <c r="AW57" i="42" s="1"/>
  <c r="AQ49" i="17"/>
  <c r="AW49" i="42" s="1"/>
  <c r="AS7" i="17"/>
  <c r="AX7" i="42" s="1"/>
  <c r="DY34" i="9"/>
  <c r="AD34" i="36"/>
  <c r="DS34" i="9"/>
  <c r="X34" i="36"/>
  <c r="DM34" i="9"/>
  <c r="R34" i="36"/>
  <c r="EB32" i="9"/>
  <c r="AG32" i="36"/>
  <c r="DV32" i="9"/>
  <c r="AA32" i="36"/>
  <c r="DP32" i="9"/>
  <c r="U32" i="36"/>
  <c r="DJ32" i="9"/>
  <c r="O32" i="36"/>
  <c r="DA49" i="9"/>
  <c r="F49" i="36"/>
  <c r="BW147" i="9"/>
  <c r="CE147"/>
  <c r="CE149"/>
  <c r="CC147"/>
  <c r="DJ25"/>
  <c r="O25" i="36"/>
  <c r="DP19" i="9"/>
  <c r="U19" i="36"/>
  <c r="DJ17" i="9"/>
  <c r="O17" i="36"/>
  <c r="EB17" i="9"/>
  <c r="AG17" i="36"/>
  <c r="DY28" i="9"/>
  <c r="AD28" i="36"/>
  <c r="DS28" i="9"/>
  <c r="X28" i="36"/>
  <c r="DJ28" i="9"/>
  <c r="O28" i="36"/>
  <c r="DJ4" i="9"/>
  <c r="O4" i="36"/>
  <c r="DJ67" i="9"/>
  <c r="O67" i="36"/>
  <c r="DY53" i="9"/>
  <c r="AD53" i="36"/>
  <c r="EZ53" i="9"/>
  <c r="X53" i="38"/>
  <c r="DY41" i="9"/>
  <c r="AD41" i="36"/>
  <c r="DD4" i="9"/>
  <c r="I4" i="36"/>
  <c r="DG4" i="9"/>
  <c r="L4" i="36"/>
  <c r="DS4" i="9"/>
  <c r="X4" i="36"/>
  <c r="DP4" i="9"/>
  <c r="U4" i="36"/>
  <c r="DJ7" i="9"/>
  <c r="O7" i="36"/>
  <c r="EB7" i="9"/>
  <c r="AG7" i="36"/>
  <c r="DM7" i="9"/>
  <c r="R7" i="36"/>
  <c r="DM21" i="9"/>
  <c r="R21" i="36"/>
  <c r="DV21" i="9"/>
  <c r="AA21" i="36"/>
  <c r="DG22" i="9"/>
  <c r="L22" i="36"/>
  <c r="DM22" i="9"/>
  <c r="R22" i="36"/>
  <c r="DS22" i="9"/>
  <c r="X22" i="36"/>
  <c r="DM27" i="9"/>
  <c r="R27" i="36"/>
  <c r="DY27" i="9"/>
  <c r="AD27" i="36"/>
  <c r="DS70" i="9"/>
  <c r="X70" i="36"/>
  <c r="DY62" i="9"/>
  <c r="AD62" i="36"/>
  <c r="DS62" i="9"/>
  <c r="X62" i="36"/>
  <c r="FF46" i="9"/>
  <c r="AD46" i="38"/>
  <c r="DS46" i="9"/>
  <c r="X46" i="36"/>
  <c r="FC22" i="9"/>
  <c r="AA22" i="38"/>
  <c r="DY21" i="9"/>
  <c r="AD21" i="36"/>
  <c r="EB21" i="9"/>
  <c r="AG21" i="36"/>
  <c r="AQ23" i="17"/>
  <c r="AW23" i="42" s="1"/>
  <c r="AY25" i="17"/>
  <c r="BA25" i="42" s="1"/>
  <c r="BC25" i="17"/>
  <c r="BC25" i="42" s="1"/>
  <c r="BA57" i="17"/>
  <c r="BB57" i="42" s="1"/>
  <c r="AY53" i="17"/>
  <c r="BA53" i="42" s="1"/>
  <c r="BA49" i="17"/>
  <c r="BB49" i="42" s="1"/>
  <c r="AW49" i="17"/>
  <c r="AZ49" i="42" s="1"/>
  <c r="DM58" i="9"/>
  <c r="R58" i="36"/>
  <c r="DP51" i="9"/>
  <c r="U51" i="36"/>
  <c r="DJ51" i="9"/>
  <c r="O51" i="36"/>
  <c r="DM49" i="9"/>
  <c r="R49" i="36"/>
  <c r="DP47" i="9"/>
  <c r="U47" i="36"/>
  <c r="DJ47" i="9"/>
  <c r="O47" i="36"/>
  <c r="EZ60" i="9"/>
  <c r="X60" i="38"/>
  <c r="ET50" i="9"/>
  <c r="R50" i="38"/>
  <c r="HN10" i="9"/>
  <c r="BH10" i="39" s="1"/>
  <c r="AD101" i="19"/>
  <c r="AD10" i="39"/>
  <c r="HB10" i="9"/>
  <c r="AV10" i="39" s="1"/>
  <c r="R10"/>
  <c r="AD53" i="19"/>
  <c r="EZ51" i="9"/>
  <c r="X51" i="38"/>
  <c r="EZ47" i="9"/>
  <c r="X47" i="38"/>
  <c r="ET62" i="9"/>
  <c r="R62" i="38"/>
  <c r="EZ49" i="9"/>
  <c r="X49" i="38"/>
  <c r="DS58" i="9"/>
  <c r="X58" i="36"/>
  <c r="DG48" i="9"/>
  <c r="L48" i="36"/>
  <c r="DM51" i="9"/>
  <c r="R51" i="36"/>
  <c r="DJ49" i="9"/>
  <c r="O49" i="36"/>
  <c r="EQ20" i="9"/>
  <c r="O20" i="38"/>
  <c r="BD78" i="17"/>
  <c r="CJ175" i="9" s="1"/>
  <c r="AD78" i="40"/>
  <c r="DS74" i="9"/>
  <c r="X74" i="36"/>
  <c r="DD57" i="9"/>
  <c r="I57" i="36"/>
  <c r="DP55" i="9"/>
  <c r="U55" i="36"/>
  <c r="DJ55" i="9"/>
  <c r="O55" i="36"/>
  <c r="DJ45" i="9"/>
  <c r="O45" i="36"/>
  <c r="EB43" i="9"/>
  <c r="AG43" i="36"/>
  <c r="CA153" i="9"/>
  <c r="EZ78"/>
  <c r="X78" i="38"/>
  <c r="FF74" i="9"/>
  <c r="AD74" i="38"/>
  <c r="FF55" i="9"/>
  <c r="AD55" i="38"/>
  <c r="ET84" i="9"/>
  <c r="R84" i="38"/>
  <c r="ET80" i="9"/>
  <c r="R80" i="38"/>
  <c r="EZ76" i="9"/>
  <c r="X76" i="38"/>
  <c r="ET45" i="9"/>
  <c r="R45" i="38"/>
  <c r="BD70" i="17"/>
  <c r="CJ167" i="9" s="1"/>
  <c r="AD70" i="40"/>
  <c r="DM82" i="9"/>
  <c r="R82" i="36"/>
  <c r="DM74" i="9"/>
  <c r="R74" i="36"/>
  <c r="DS55" i="9"/>
  <c r="X55" i="36"/>
  <c r="DG45" i="9"/>
  <c r="L45" i="36"/>
  <c r="BW153" i="9"/>
  <c r="DP3"/>
  <c r="U3" i="36"/>
  <c r="BD59" i="17"/>
  <c r="CJ156" i="9" s="1"/>
  <c r="AD59" i="40"/>
  <c r="DM66" i="9"/>
  <c r="R66" i="36"/>
  <c r="DM46" i="9"/>
  <c r="R46" i="36"/>
  <c r="DM57" i="9"/>
  <c r="R57" i="36"/>
  <c r="EB53" i="9"/>
  <c r="AG53" i="36"/>
  <c r="EB47" i="9"/>
  <c r="AG47" i="36"/>
  <c r="DS45" i="9"/>
  <c r="X45" i="36"/>
  <c r="DM43" i="9"/>
  <c r="R43" i="36"/>
  <c r="DP41" i="9"/>
  <c r="U41" i="36"/>
  <c r="EZ68" i="9"/>
  <c r="X68" i="38"/>
  <c r="EZ57" i="9"/>
  <c r="X57" i="38"/>
  <c r="FF45" i="9"/>
  <c r="AD45" i="38"/>
  <c r="EZ41" i="9"/>
  <c r="X41" i="38"/>
  <c r="GV21" i="9"/>
  <c r="AP21" i="39" s="1"/>
  <c r="L21"/>
  <c r="AC30" i="19"/>
  <c r="W114"/>
  <c r="ET55" i="9"/>
  <c r="R55" i="38"/>
  <c r="EW43" i="9"/>
  <c r="U43" i="38"/>
  <c r="BD24" i="17"/>
  <c r="CJ121" i="9" s="1"/>
  <c r="AD24" i="40"/>
  <c r="AD83"/>
  <c r="BD83" i="17"/>
  <c r="CJ180" i="9" s="1"/>
  <c r="DS66"/>
  <c r="X66" i="36"/>
  <c r="DG52" i="9"/>
  <c r="L52" i="36"/>
  <c r="DJ46" i="9"/>
  <c r="O46" i="36"/>
  <c r="DP57" i="9"/>
  <c r="U57" i="36"/>
  <c r="DJ57" i="9"/>
  <c r="O57" i="36"/>
  <c r="EB49" i="9"/>
  <c r="AG49" i="36"/>
  <c r="DV45" i="9"/>
  <c r="AA45" i="36"/>
  <c r="DP45" i="9"/>
  <c r="U45" i="36"/>
  <c r="DJ43" i="9"/>
  <c r="O43" i="36"/>
  <c r="DM41" i="9"/>
  <c r="R41" i="36"/>
  <c r="ET70" i="9"/>
  <c r="R70" i="38"/>
  <c r="FF66" i="9"/>
  <c r="AD66" i="38"/>
  <c r="AY3" i="17"/>
  <c r="BA3" i="42" s="1"/>
  <c r="DP53" i="9"/>
  <c r="U53" i="36"/>
  <c r="EB51" i="9"/>
  <c r="AG51" i="36"/>
  <c r="DV41" i="9"/>
  <c r="AA41" i="36"/>
  <c r="DG41" i="9"/>
  <c r="L41" i="36"/>
  <c r="BY149" i="9"/>
  <c r="I8" i="41"/>
  <c r="I9" s="1"/>
  <c r="AW3" i="17"/>
  <c r="BU119" i="9"/>
  <c r="EB57"/>
  <c r="AG57" i="36"/>
  <c r="DM53" i="9"/>
  <c r="R53" i="36"/>
  <c r="DS43" i="9"/>
  <c r="X43" i="36"/>
  <c r="DJ41" i="9"/>
  <c r="O41" i="36"/>
  <c r="AS33" i="17"/>
  <c r="AX33" i="42" s="1"/>
  <c r="AD55" i="40"/>
  <c r="BD55" i="17"/>
  <c r="BY153" i="9"/>
  <c r="DD3"/>
  <c r="I3" i="36"/>
  <c r="DY72" i="9"/>
  <c r="AD72" i="36"/>
  <c r="DY56" i="9"/>
  <c r="AD56" i="36"/>
  <c r="DM3" i="9"/>
  <c r="R3" i="36"/>
  <c r="DY76" i="9"/>
  <c r="AD76" i="36"/>
  <c r="DY60" i="9"/>
  <c r="AD60" i="36"/>
  <c r="DY52" i="9"/>
  <c r="AD52" i="36"/>
  <c r="DG46" i="9"/>
  <c r="L46" i="36"/>
  <c r="EB67" i="9"/>
  <c r="AG67" i="36"/>
  <c r="EB55" i="9"/>
  <c r="AG55" i="36"/>
  <c r="DD53" i="9"/>
  <c r="I53" i="36"/>
  <c r="EB41" i="9"/>
  <c r="AG41" i="36"/>
  <c r="AW33" i="17"/>
  <c r="AZ33" i="42" s="1"/>
  <c r="FF47" i="9"/>
  <c r="AD47" i="38"/>
  <c r="DA3" i="9"/>
  <c r="F3" i="36"/>
  <c r="DY64" i="9"/>
  <c r="AD64" i="36"/>
  <c r="DY86" i="9"/>
  <c r="AD86" i="36"/>
  <c r="DY68" i="9"/>
  <c r="AD68" i="36"/>
  <c r="DY48" i="9"/>
  <c r="AD48" i="36"/>
  <c r="AQ14" i="17"/>
  <c r="EB45" i="9"/>
  <c r="AG45" i="36"/>
  <c r="FI16" i="9"/>
  <c r="AG16" i="38"/>
  <c r="ET33" i="9"/>
  <c r="R33" i="38"/>
  <c r="DG5" i="9"/>
  <c r="L5" i="36"/>
  <c r="DG10" i="9"/>
  <c r="L10" i="36"/>
  <c r="DG86" i="9"/>
  <c r="L86" i="36"/>
  <c r="DG82" i="9"/>
  <c r="L82" i="36"/>
  <c r="DG74" i="9"/>
  <c r="L74" i="36"/>
  <c r="DG72" i="9"/>
  <c r="L72" i="36"/>
  <c r="DG58" i="9"/>
  <c r="L58" i="36"/>
  <c r="DG56" i="9"/>
  <c r="L56" i="36"/>
  <c r="EN20" i="9"/>
  <c r="L20" i="38"/>
  <c r="DG43" i="9"/>
  <c r="L43" i="36"/>
  <c r="DG11" i="9"/>
  <c r="L11" i="36"/>
  <c r="DG27" i="9"/>
  <c r="L27" i="36"/>
  <c r="DG84" i="9"/>
  <c r="L84" i="36"/>
  <c r="DG80" i="9"/>
  <c r="L80" i="36"/>
  <c r="DG78" i="9"/>
  <c r="L78" i="36"/>
  <c r="DG76" i="9"/>
  <c r="L76" i="36"/>
  <c r="DG54" i="9"/>
  <c r="L54" i="36"/>
  <c r="DG50" i="9"/>
  <c r="L50" i="36"/>
  <c r="DG57" i="9"/>
  <c r="L57" i="36"/>
  <c r="EN33" i="9"/>
  <c r="L33" i="38"/>
  <c r="L3"/>
  <c r="DG8" i="9"/>
  <c r="L8" i="36"/>
  <c r="L7"/>
  <c r="DG7" i="9"/>
  <c r="DG66"/>
  <c r="L66" i="36"/>
  <c r="DG64" i="9"/>
  <c r="L64" i="36"/>
  <c r="L34"/>
  <c r="DG34" i="9"/>
  <c r="DG9"/>
  <c r="L9" i="36"/>
  <c r="L26"/>
  <c r="DG26" i="9"/>
  <c r="DG70"/>
  <c r="L70" i="36"/>
  <c r="DG68" i="9"/>
  <c r="L68" i="36"/>
  <c r="DG62" i="9"/>
  <c r="L62" i="36"/>
  <c r="DG60" i="9"/>
  <c r="L60" i="36"/>
  <c r="EN24" i="9"/>
  <c r="L24" i="38"/>
  <c r="DG14" i="9"/>
  <c r="L14" i="36"/>
  <c r="DG17" i="9"/>
  <c r="L17" i="36"/>
  <c r="DG51" i="9"/>
  <c r="L51" i="36"/>
  <c r="DG49" i="9"/>
  <c r="L49" i="36"/>
  <c r="DG47" i="9"/>
  <c r="L47" i="36"/>
  <c r="DD8" i="9"/>
  <c r="I8" i="36"/>
  <c r="DD26" i="9"/>
  <c r="I26" i="36"/>
  <c r="DD27" i="9"/>
  <c r="I27" i="36"/>
  <c r="BS149" i="9"/>
  <c r="DD45"/>
  <c r="I45" i="36"/>
  <c r="DD33" i="9"/>
  <c r="I33" i="36"/>
  <c r="DD13" i="9"/>
  <c r="I13" i="36"/>
  <c r="DD18" i="9"/>
  <c r="I18" i="36"/>
  <c r="DD19" i="9"/>
  <c r="I19" i="36"/>
  <c r="DD22" i="9"/>
  <c r="I22" i="36"/>
  <c r="DD46" i="9"/>
  <c r="I46" i="36"/>
  <c r="DD28" i="9"/>
  <c r="I28" i="36"/>
  <c r="BS100" i="9"/>
  <c r="DD7"/>
  <c r="I7" i="36"/>
  <c r="DD10" i="9"/>
  <c r="I10" i="36"/>
  <c r="DD11" i="9"/>
  <c r="I11" i="36"/>
  <c r="DD15" i="9"/>
  <c r="I15" i="36"/>
  <c r="DD25" i="9"/>
  <c r="I25" i="36"/>
  <c r="DD34" i="9"/>
  <c r="I34" i="36"/>
  <c r="DD24" i="9"/>
  <c r="I24" i="36"/>
  <c r="DD21" i="9"/>
  <c r="I21" i="36"/>
  <c r="DD55" i="9"/>
  <c r="I55" i="36"/>
  <c r="EK49" i="9"/>
  <c r="I49" i="38"/>
  <c r="EK47" i="9"/>
  <c r="I47" i="38"/>
  <c r="DD41" i="9"/>
  <c r="I41" i="36"/>
  <c r="DD5" i="9"/>
  <c r="I5" i="36"/>
  <c r="DD23" i="9"/>
  <c r="I23" i="36"/>
  <c r="DD32" i="9"/>
  <c r="I32" i="36"/>
  <c r="DD20" i="9"/>
  <c r="I20" i="36"/>
  <c r="DD14" i="9"/>
  <c r="I14" i="36"/>
  <c r="DD17" i="9"/>
  <c r="I17" i="36"/>
  <c r="DD51" i="9"/>
  <c r="I51" i="36"/>
  <c r="DD43" i="9"/>
  <c r="I43" i="36"/>
  <c r="DA27" i="9"/>
  <c r="F27" i="36"/>
  <c r="DA43" i="9"/>
  <c r="F43" i="36"/>
  <c r="BQ100" i="9"/>
  <c r="DA78"/>
  <c r="F78" i="36"/>
  <c r="DA53" i="9"/>
  <c r="F53" i="36"/>
  <c r="DA45" i="9"/>
  <c r="F45" i="36"/>
  <c r="DA26" i="9"/>
  <c r="F26" i="36"/>
  <c r="DA24" i="9"/>
  <c r="F24" i="36"/>
  <c r="DA22" i="9"/>
  <c r="F22" i="36"/>
  <c r="DA20" i="9"/>
  <c r="F20" i="36"/>
  <c r="DA18" i="9"/>
  <c r="F18" i="36"/>
  <c r="DA16" i="9"/>
  <c r="F16" i="36"/>
  <c r="BQ148" i="9"/>
  <c r="F32" i="36"/>
  <c r="DA32" i="9"/>
  <c r="F9" i="36"/>
  <c r="DA9" i="9"/>
  <c r="DA6"/>
  <c r="F6" i="36"/>
  <c r="DA84" i="9"/>
  <c r="F84" i="36"/>
  <c r="DA82" i="9"/>
  <c r="F82" i="36"/>
  <c r="F14"/>
  <c r="DA14" i="9"/>
  <c r="EH57"/>
  <c r="F57" i="38"/>
  <c r="DA51" i="9"/>
  <c r="F51" i="36"/>
  <c r="DA33" i="9"/>
  <c r="F33" i="36"/>
  <c r="DA4" i="9"/>
  <c r="F4" i="36"/>
  <c r="DA10" i="9"/>
  <c r="F10" i="36"/>
  <c r="DA80" i="9"/>
  <c r="F80" i="36"/>
  <c r="DA74" i="9"/>
  <c r="F74" i="36"/>
  <c r="EH70" i="9"/>
  <c r="F70" i="38"/>
  <c r="DA66" i="9"/>
  <c r="F66" i="36"/>
  <c r="DA58" i="9"/>
  <c r="F58" i="36"/>
  <c r="DA54" i="9"/>
  <c r="F54" i="36"/>
  <c r="DA50" i="9"/>
  <c r="F50" i="36"/>
  <c r="DA55" i="9"/>
  <c r="F55" i="36"/>
  <c r="DA47" i="9"/>
  <c r="F47" i="36"/>
  <c r="DA41" i="9"/>
  <c r="F41" i="36"/>
  <c r="DA25" i="9"/>
  <c r="F25" i="36"/>
  <c r="DA23" i="9"/>
  <c r="F23" i="36"/>
  <c r="DA21" i="9"/>
  <c r="F21" i="36"/>
  <c r="DA19" i="9"/>
  <c r="F19" i="36"/>
  <c r="DA17" i="9"/>
  <c r="F17" i="36"/>
  <c r="DA15" i="9"/>
  <c r="F15" i="36"/>
  <c r="BQ146" i="9"/>
  <c r="DA34"/>
  <c r="F34" i="36"/>
  <c r="DA5" i="9"/>
  <c r="F5" i="36"/>
  <c r="DA8" i="9"/>
  <c r="F8" i="36"/>
  <c r="DA11" i="9"/>
  <c r="F11" i="36"/>
  <c r="F13"/>
  <c r="DA13" i="9"/>
  <c r="DA28"/>
  <c r="F28" i="36"/>
  <c r="DA7" i="9"/>
  <c r="F7" i="36"/>
  <c r="DA12" i="9"/>
  <c r="F12" i="36"/>
  <c r="DA62" i="9"/>
  <c r="F62" i="36"/>
  <c r="DA46" i="9"/>
  <c r="F46" i="36"/>
  <c r="EB6" i="9"/>
  <c r="AG6" i="36"/>
  <c r="DP6" i="9"/>
  <c r="U6" i="36"/>
  <c r="DD6" i="9"/>
  <c r="I6" i="36"/>
  <c r="CG103" i="9"/>
  <c r="CI103"/>
  <c r="CE103"/>
  <c r="CC109"/>
  <c r="DD86"/>
  <c r="I86" i="36"/>
  <c r="DP86" i="9"/>
  <c r="U86" i="36"/>
  <c r="EB86" i="9"/>
  <c r="AG86" i="36"/>
  <c r="DA86" i="9"/>
  <c r="F86" i="36"/>
  <c r="CA104" i="9"/>
  <c r="BY120"/>
  <c r="DJ84"/>
  <c r="O84" i="36"/>
  <c r="DV84" i="9"/>
  <c r="AA84" i="36"/>
  <c r="DY78" i="9"/>
  <c r="AD78" i="36"/>
  <c r="DD82" i="9"/>
  <c r="I82" i="36"/>
  <c r="DP82" i="9"/>
  <c r="U82" i="36"/>
  <c r="DV82" i="9"/>
  <c r="AA82" i="36"/>
  <c r="DD80" i="9"/>
  <c r="I80" i="36"/>
  <c r="DP80" i="9"/>
  <c r="U80" i="36"/>
  <c r="EB80" i="9"/>
  <c r="AG80" i="36"/>
  <c r="DJ76" i="9"/>
  <c r="O76" i="36"/>
  <c r="DV76" i="9"/>
  <c r="AA76" i="36"/>
  <c r="DD72" i="9"/>
  <c r="I72" i="36"/>
  <c r="DP72" i="9"/>
  <c r="U72" i="36"/>
  <c r="EB72" i="9"/>
  <c r="AG72" i="36"/>
  <c r="DJ68" i="9"/>
  <c r="O68" i="36"/>
  <c r="DV68" i="9"/>
  <c r="AA68" i="36"/>
  <c r="DD64" i="9"/>
  <c r="I64" i="36"/>
  <c r="DP64" i="9"/>
  <c r="U64" i="36"/>
  <c r="EB64" i="9"/>
  <c r="AG64" i="36"/>
  <c r="DJ60" i="9"/>
  <c r="O60" i="36"/>
  <c r="DV60" i="9"/>
  <c r="AA60" i="36"/>
  <c r="DD56" i="9"/>
  <c r="I56" i="36"/>
  <c r="DP56" i="9"/>
  <c r="U56" i="36"/>
  <c r="EB56" i="9"/>
  <c r="AG56" i="36"/>
  <c r="DJ52" i="9"/>
  <c r="O52" i="36"/>
  <c r="DV52" i="9"/>
  <c r="AA52" i="36"/>
  <c r="DD48" i="9"/>
  <c r="I48" i="36"/>
  <c r="DP48" i="9"/>
  <c r="U48" i="36"/>
  <c r="EB48" i="9"/>
  <c r="AG48" i="36"/>
  <c r="DA76" i="9"/>
  <c r="F76" i="36"/>
  <c r="DA72" i="9"/>
  <c r="F72" i="36"/>
  <c r="DA68" i="9"/>
  <c r="F68" i="36"/>
  <c r="DA64" i="9"/>
  <c r="F64" i="36"/>
  <c r="DA60" i="9"/>
  <c r="F60" i="36"/>
  <c r="DA56" i="9"/>
  <c r="F56" i="36"/>
  <c r="DA52" i="9"/>
  <c r="F52" i="36"/>
  <c r="DA48" i="9"/>
  <c r="F48" i="36"/>
  <c r="DD78" i="9"/>
  <c r="I78" i="36"/>
  <c r="DP78" i="9"/>
  <c r="U78" i="36"/>
  <c r="EB78" i="9"/>
  <c r="AG78" i="36"/>
  <c r="DJ74" i="9"/>
  <c r="O74" i="36"/>
  <c r="DV74" i="9"/>
  <c r="AA74" i="36"/>
  <c r="DD70" i="9"/>
  <c r="I70" i="36"/>
  <c r="DP70" i="9"/>
  <c r="U70" i="36"/>
  <c r="EB70" i="9"/>
  <c r="AG70" i="36"/>
  <c r="DJ66" i="9"/>
  <c r="O66" i="36"/>
  <c r="DV66" i="9"/>
  <c r="AA66" i="36"/>
  <c r="DD62" i="9"/>
  <c r="I62" i="36"/>
  <c r="DP62" i="9"/>
  <c r="U62" i="36"/>
  <c r="EB62" i="9"/>
  <c r="AG62" i="36"/>
  <c r="DJ58" i="9"/>
  <c r="O58" i="36"/>
  <c r="DV58" i="9"/>
  <c r="AA58" i="36"/>
  <c r="DD54" i="9"/>
  <c r="I54" i="36"/>
  <c r="DP54" i="9"/>
  <c r="U54" i="36"/>
  <c r="EB54" i="9"/>
  <c r="AG54" i="36"/>
  <c r="DJ50" i="9"/>
  <c r="O50" i="36"/>
  <c r="DV50" i="9"/>
  <c r="AA50" i="36"/>
  <c r="DV46" i="9"/>
  <c r="AA46" i="36"/>
  <c r="DD40" i="9"/>
  <c r="I40" i="36"/>
  <c r="DA42" i="9"/>
  <c r="F42" i="36"/>
  <c r="DM42" i="9"/>
  <c r="R42" i="36"/>
  <c r="DY42" i="9"/>
  <c r="AD42" i="36"/>
  <c r="DJ42" i="9"/>
  <c r="O42" i="36"/>
  <c r="DV42" i="9"/>
  <c r="AA42" i="36"/>
  <c r="DA44" i="9"/>
  <c r="F44" i="36"/>
  <c r="DM44" i="9"/>
  <c r="R44" i="36"/>
  <c r="DY44" i="9"/>
  <c r="AD44" i="36"/>
  <c r="DJ44" i="9"/>
  <c r="O44" i="36"/>
  <c r="DV44" i="9"/>
  <c r="AA44" i="36"/>
  <c r="DA40" i="9"/>
  <c r="F40" i="36"/>
  <c r="DM40" i="9"/>
  <c r="R40" i="36"/>
  <c r="DY40" i="9"/>
  <c r="AD40" i="36"/>
  <c r="DP40" i="9"/>
  <c r="U40" i="36"/>
  <c r="EB40" i="9"/>
  <c r="AG40" i="36"/>
  <c r="CR38" i="9"/>
  <c r="CL38"/>
  <c r="CF38"/>
  <c r="BZ38"/>
  <c r="BT38"/>
  <c r="CU38"/>
  <c r="CI38"/>
  <c r="BW38"/>
  <c r="CO38"/>
  <c r="CC38"/>
  <c r="N38" i="17"/>
  <c r="AJ135" i="9"/>
  <c r="CR36"/>
  <c r="CL36"/>
  <c r="CF36"/>
  <c r="BZ36"/>
  <c r="BT36"/>
  <c r="CU36"/>
  <c r="CI36"/>
  <c r="BW36"/>
  <c r="CO36"/>
  <c r="CC36"/>
  <c r="N36" i="17"/>
  <c r="AJ133" i="9"/>
  <c r="CR30"/>
  <c r="CL30"/>
  <c r="CF30"/>
  <c r="BZ30"/>
  <c r="BT30"/>
  <c r="CU30"/>
  <c r="CI30"/>
  <c r="BW30"/>
  <c r="CO30"/>
  <c r="CC30"/>
  <c r="N30" i="17"/>
  <c r="AJ127" i="9"/>
  <c r="DD83"/>
  <c r="I83" i="36"/>
  <c r="DP83" i="9"/>
  <c r="U83" i="36"/>
  <c r="EB83" i="9"/>
  <c r="AG83" i="36"/>
  <c r="DG83" i="9"/>
  <c r="L83" i="36"/>
  <c r="DS83" i="9"/>
  <c r="X83" i="36"/>
  <c r="DD79" i="9"/>
  <c r="I79" i="36"/>
  <c r="DP79" i="9"/>
  <c r="U79" i="36"/>
  <c r="EB79" i="9"/>
  <c r="AG79" i="36"/>
  <c r="DG79" i="9"/>
  <c r="L79" i="36"/>
  <c r="DS79" i="9"/>
  <c r="X79" i="36"/>
  <c r="DD75" i="9"/>
  <c r="I75" i="36"/>
  <c r="DP75" i="9"/>
  <c r="U75" i="36"/>
  <c r="EB75" i="9"/>
  <c r="AG75" i="36"/>
  <c r="DG75" i="9"/>
  <c r="L75" i="36"/>
  <c r="DS75" i="9"/>
  <c r="X75" i="36"/>
  <c r="DD71" i="9"/>
  <c r="I71" i="36"/>
  <c r="DP71" i="9"/>
  <c r="U71" i="36"/>
  <c r="EB71" i="9"/>
  <c r="AG71" i="36"/>
  <c r="DG71" i="9"/>
  <c r="L71" i="36"/>
  <c r="DS71" i="9"/>
  <c r="X71" i="36"/>
  <c r="DA67" i="9"/>
  <c r="F67" i="36"/>
  <c r="DM67" i="9"/>
  <c r="R67" i="36"/>
  <c r="DY67" i="9"/>
  <c r="AD67" i="36"/>
  <c r="CR63" i="9"/>
  <c r="CL63"/>
  <c r="CF63"/>
  <c r="BZ63"/>
  <c r="BT63"/>
  <c r="CO63"/>
  <c r="CC63"/>
  <c r="N63" i="17"/>
  <c r="Y63" i="42" s="1"/>
  <c r="CU63" i="9"/>
  <c r="CI63"/>
  <c r="BW63"/>
  <c r="AJ160"/>
  <c r="AK20" i="17"/>
  <c r="AY20"/>
  <c r="AU20"/>
  <c r="BC20"/>
  <c r="AS20"/>
  <c r="BA20"/>
  <c r="AM20"/>
  <c r="AQ20"/>
  <c r="AW20"/>
  <c r="L3" i="39"/>
  <c r="GV3" i="9"/>
  <c r="AP3" i="39" s="1"/>
  <c r="W29" i="19"/>
  <c r="DV6" i="9"/>
  <c r="AA6" i="36"/>
  <c r="DJ6" i="9"/>
  <c r="O6" i="36"/>
  <c r="CC101" i="9"/>
  <c r="CC102"/>
  <c r="CA102"/>
  <c r="BY103"/>
  <c r="CC110"/>
  <c r="DJ86"/>
  <c r="O86" i="36"/>
  <c r="DV86" i="9"/>
  <c r="AA86" i="36"/>
  <c r="DM86" i="9"/>
  <c r="R86" i="36"/>
  <c r="BS115" i="9"/>
  <c r="DD84"/>
  <c r="I84" i="36"/>
  <c r="DP84" i="9"/>
  <c r="U84" i="36"/>
  <c r="EB84" i="9"/>
  <c r="AG84" i="36"/>
  <c r="DM78" i="9"/>
  <c r="R78" i="36"/>
  <c r="DJ82" i="9"/>
  <c r="O82" i="36"/>
  <c r="DY82" i="9"/>
  <c r="AD82" i="36"/>
  <c r="EB82" i="9"/>
  <c r="AG82" i="36"/>
  <c r="DJ80" i="9"/>
  <c r="O80" i="36"/>
  <c r="DV80" i="9"/>
  <c r="AA80" i="36"/>
  <c r="DD76" i="9"/>
  <c r="I76" i="36"/>
  <c r="DP76" i="9"/>
  <c r="U76" i="36"/>
  <c r="EB76" i="9"/>
  <c r="AG76" i="36"/>
  <c r="DJ72" i="9"/>
  <c r="O72" i="36"/>
  <c r="DV72" i="9"/>
  <c r="AA72" i="36"/>
  <c r="DD68" i="9"/>
  <c r="I68" i="36"/>
  <c r="DP68" i="9"/>
  <c r="U68" i="36"/>
  <c r="EB68" i="9"/>
  <c r="AG68" i="36"/>
  <c r="DJ64" i="9"/>
  <c r="O64" i="36"/>
  <c r="DV64" i="9"/>
  <c r="AA64" i="36"/>
  <c r="DD60" i="9"/>
  <c r="I60" i="36"/>
  <c r="DP60" i="9"/>
  <c r="U60" i="36"/>
  <c r="EB60" i="9"/>
  <c r="AG60" i="36"/>
  <c r="DJ56" i="9"/>
  <c r="O56" i="36"/>
  <c r="DV56" i="9"/>
  <c r="AA56" i="36"/>
  <c r="DD52" i="9"/>
  <c r="I52" i="36"/>
  <c r="DP52" i="9"/>
  <c r="U52" i="36"/>
  <c r="EB52" i="9"/>
  <c r="AG52" i="36"/>
  <c r="DJ48" i="9"/>
  <c r="O48" i="36"/>
  <c r="DV48" i="9"/>
  <c r="AA48" i="36"/>
  <c r="DM76" i="9"/>
  <c r="R76" i="36"/>
  <c r="DM72" i="9"/>
  <c r="R72" i="36"/>
  <c r="DM68" i="9"/>
  <c r="R68" i="36"/>
  <c r="DM64" i="9"/>
  <c r="R64" i="36"/>
  <c r="DM60" i="9"/>
  <c r="R60" i="36"/>
  <c r="DM56" i="9"/>
  <c r="R56" i="36"/>
  <c r="DM52" i="9"/>
  <c r="R52" i="36"/>
  <c r="DM48" i="9"/>
  <c r="R48" i="36"/>
  <c r="DJ78" i="9"/>
  <c r="O78" i="36"/>
  <c r="DV78" i="9"/>
  <c r="AA78" i="36"/>
  <c r="DD74" i="9"/>
  <c r="I74" i="36"/>
  <c r="DP74" i="9"/>
  <c r="U74" i="36"/>
  <c r="EB74" i="9"/>
  <c r="AG74" i="36"/>
  <c r="DJ70" i="9"/>
  <c r="O70" i="36"/>
  <c r="DV70" i="9"/>
  <c r="AA70" i="36"/>
  <c r="DD66" i="9"/>
  <c r="I66" i="36"/>
  <c r="DP66" i="9"/>
  <c r="U66" i="36"/>
  <c r="EB66" i="9"/>
  <c r="AG66" i="36"/>
  <c r="DJ62" i="9"/>
  <c r="O62" i="36"/>
  <c r="DV62" i="9"/>
  <c r="AA62" i="36"/>
  <c r="DD58" i="9"/>
  <c r="I58" i="36"/>
  <c r="DP58" i="9"/>
  <c r="U58" i="36"/>
  <c r="EB58" i="9"/>
  <c r="AG58" i="36"/>
  <c r="DJ54" i="9"/>
  <c r="O54" i="36"/>
  <c r="DV54" i="9"/>
  <c r="AA54" i="36"/>
  <c r="DD50" i="9"/>
  <c r="I50" i="36"/>
  <c r="DP50" i="9"/>
  <c r="U50" i="36"/>
  <c r="EB50" i="9"/>
  <c r="AG50" i="36"/>
  <c r="EB46" i="9"/>
  <c r="AG46" i="36"/>
  <c r="DG42" i="9"/>
  <c r="L42" i="36"/>
  <c r="DS42" i="9"/>
  <c r="X42" i="36"/>
  <c r="DD42" i="9"/>
  <c r="I42" i="36"/>
  <c r="DP42" i="9"/>
  <c r="U42" i="36"/>
  <c r="EB42" i="9"/>
  <c r="AG42" i="36"/>
  <c r="DG44" i="9"/>
  <c r="L44" i="36"/>
  <c r="DS44" i="9"/>
  <c r="X44" i="36"/>
  <c r="DD44" i="9"/>
  <c r="I44" i="36"/>
  <c r="DP44" i="9"/>
  <c r="U44" i="36"/>
  <c r="EB44" i="9"/>
  <c r="AG44" i="36"/>
  <c r="DG40" i="9"/>
  <c r="L40" i="36"/>
  <c r="DS40" i="9"/>
  <c r="X40" i="36"/>
  <c r="DJ40" i="9"/>
  <c r="O40" i="36"/>
  <c r="DV40" i="9"/>
  <c r="AA40" i="36"/>
  <c r="DJ83" i="9"/>
  <c r="O83" i="36"/>
  <c r="DV83" i="9"/>
  <c r="AA83" i="36"/>
  <c r="DA83" i="9"/>
  <c r="F83" i="36"/>
  <c r="DM83" i="9"/>
  <c r="R83" i="36"/>
  <c r="CR65" i="9"/>
  <c r="CL65"/>
  <c r="CF65"/>
  <c r="BZ65"/>
  <c r="BT65"/>
  <c r="CO65"/>
  <c r="CC65"/>
  <c r="N65" i="17"/>
  <c r="CU65" i="9"/>
  <c r="CI65"/>
  <c r="BW65"/>
  <c r="AJ162"/>
  <c r="CR61"/>
  <c r="CL61"/>
  <c r="CF61"/>
  <c r="BZ61"/>
  <c r="BT61"/>
  <c r="CO61"/>
  <c r="CC61"/>
  <c r="CU61"/>
  <c r="CI61"/>
  <c r="BW61"/>
  <c r="N61" i="17"/>
  <c r="AJ158" i="9"/>
  <c r="DV57"/>
  <c r="AA57" i="36"/>
  <c r="DV53" i="9"/>
  <c r="AA53" i="36"/>
  <c r="BU149" i="9"/>
  <c r="DD85"/>
  <c r="I85" i="36"/>
  <c r="DP85" i="9"/>
  <c r="U85" i="36"/>
  <c r="EB85" i="9"/>
  <c r="AG85" i="36"/>
  <c r="DG85" i="9"/>
  <c r="L85" i="36"/>
  <c r="DS85" i="9"/>
  <c r="X85" i="36"/>
  <c r="DD81" i="9"/>
  <c r="I81" i="36"/>
  <c r="DP81" i="9"/>
  <c r="U81" i="36"/>
  <c r="EB81" i="9"/>
  <c r="AG81" i="36"/>
  <c r="DG81" i="9"/>
  <c r="L81" i="36"/>
  <c r="DS81" i="9"/>
  <c r="X81" i="36"/>
  <c r="DD77" i="9"/>
  <c r="I77" i="36"/>
  <c r="DP77" i="9"/>
  <c r="U77" i="36"/>
  <c r="EB77" i="9"/>
  <c r="AG77" i="36"/>
  <c r="DG77" i="9"/>
  <c r="L77" i="36"/>
  <c r="DS77" i="9"/>
  <c r="X77" i="36"/>
  <c r="DD73" i="9"/>
  <c r="I73" i="36"/>
  <c r="DP73" i="9"/>
  <c r="U73" i="36"/>
  <c r="EB73" i="9"/>
  <c r="AG73" i="36"/>
  <c r="DG73" i="9"/>
  <c r="L73" i="36"/>
  <c r="DS73" i="9"/>
  <c r="X73" i="36"/>
  <c r="DD69" i="9"/>
  <c r="I69" i="36"/>
  <c r="DY83" i="9"/>
  <c r="AD83" i="36"/>
  <c r="DJ79" i="9"/>
  <c r="O79" i="36"/>
  <c r="DV79" i="9"/>
  <c r="AA79" i="36"/>
  <c r="DA79" i="9"/>
  <c r="F79" i="36"/>
  <c r="DM79" i="9"/>
  <c r="R79" i="36"/>
  <c r="DY79" i="9"/>
  <c r="AD79" i="36"/>
  <c r="DJ75" i="9"/>
  <c r="O75" i="36"/>
  <c r="DV75" i="9"/>
  <c r="AA75" i="36"/>
  <c r="DA75" i="9"/>
  <c r="F75" i="36"/>
  <c r="DM75" i="9"/>
  <c r="R75" i="36"/>
  <c r="DY75" i="9"/>
  <c r="AD75" i="36"/>
  <c r="DJ71" i="9"/>
  <c r="O71" i="36"/>
  <c r="DV71" i="9"/>
  <c r="AA71" i="36"/>
  <c r="DA71" i="9"/>
  <c r="F71" i="36"/>
  <c r="DM71" i="9"/>
  <c r="R71" i="36"/>
  <c r="DY71" i="9"/>
  <c r="AD71" i="36"/>
  <c r="DG67" i="9"/>
  <c r="L67" i="36"/>
  <c r="DS67" i="9"/>
  <c r="X67" i="36"/>
  <c r="CR59" i="9"/>
  <c r="CL59"/>
  <c r="CO59"/>
  <c r="CF59"/>
  <c r="BZ59"/>
  <c r="BT59"/>
  <c r="CU59"/>
  <c r="CI59"/>
  <c r="CC59"/>
  <c r="BW59"/>
  <c r="N59" i="17"/>
  <c r="AJ156" i="9"/>
  <c r="DV55"/>
  <c r="AA55" i="36"/>
  <c r="DV51" i="9"/>
  <c r="AA51" i="36"/>
  <c r="DJ85" i="9"/>
  <c r="O85" i="36"/>
  <c r="DV85" i="9"/>
  <c r="AA85" i="36"/>
  <c r="DA85" i="9"/>
  <c r="F85" i="36"/>
  <c r="DM85" i="9"/>
  <c r="R85" i="36"/>
  <c r="DY85" i="9"/>
  <c r="AD85" i="36"/>
  <c r="DJ81" i="9"/>
  <c r="O81" i="36"/>
  <c r="DV81" i="9"/>
  <c r="AA81" i="36"/>
  <c r="DA81" i="9"/>
  <c r="F81" i="36"/>
  <c r="DM81" i="9"/>
  <c r="R81" i="36"/>
  <c r="DY81" i="9"/>
  <c r="AD81" i="36"/>
  <c r="DJ77" i="9"/>
  <c r="O77" i="36"/>
  <c r="DV77" i="9"/>
  <c r="AA77" i="36"/>
  <c r="DA77" i="9"/>
  <c r="F77" i="36"/>
  <c r="DM77" i="9"/>
  <c r="R77" i="36"/>
  <c r="DY77" i="9"/>
  <c r="AD77" i="36"/>
  <c r="DJ73" i="9"/>
  <c r="O73" i="36"/>
  <c r="DV73" i="9"/>
  <c r="AA73" i="36"/>
  <c r="DA73" i="9"/>
  <c r="F73" i="36"/>
  <c r="DM73" i="9"/>
  <c r="R73" i="36"/>
  <c r="DY73" i="9"/>
  <c r="AD73" i="36"/>
  <c r="DJ69" i="9"/>
  <c r="O69" i="36"/>
  <c r="DV69" i="9"/>
  <c r="AA69" i="36"/>
  <c r="DA69" i="9"/>
  <c r="F69" i="36"/>
  <c r="DM69" i="9"/>
  <c r="R69" i="36"/>
  <c r="DY69" i="9"/>
  <c r="AD69" i="36"/>
  <c r="AM37" i="17"/>
  <c r="AU37" i="42" s="1"/>
  <c r="AQ37" i="17"/>
  <c r="AW37" i="42" s="1"/>
  <c r="AW37" i="17"/>
  <c r="AZ37" i="42" s="1"/>
  <c r="BC37" i="17"/>
  <c r="BC37" i="42" s="1"/>
  <c r="AY37" i="17"/>
  <c r="BA37" i="42" s="1"/>
  <c r="AK37" i="17"/>
  <c r="AT37" i="42" s="1"/>
  <c r="AO37" i="17"/>
  <c r="AV37" i="42" s="1"/>
  <c r="AS37" i="17"/>
  <c r="AX37" i="42" s="1"/>
  <c r="BA37" i="17"/>
  <c r="BB37" i="42" s="1"/>
  <c r="AU37" i="17"/>
  <c r="AY37" i="42" s="1"/>
  <c r="DJ37" i="9"/>
  <c r="O37" i="36"/>
  <c r="DV37" i="9"/>
  <c r="AA37" i="36"/>
  <c r="DA37" i="9"/>
  <c r="F37" i="36"/>
  <c r="DM37" i="9"/>
  <c r="R37" i="36"/>
  <c r="DY37" i="9"/>
  <c r="AD37" i="36"/>
  <c r="DJ31" i="9"/>
  <c r="O31" i="36"/>
  <c r="DV31" i="9"/>
  <c r="AA31" i="36"/>
  <c r="AK31" i="17"/>
  <c r="AT31" i="42" s="1"/>
  <c r="AY31" i="17"/>
  <c r="BA31" i="42" s="1"/>
  <c r="AO31" i="17"/>
  <c r="AV31" i="42" s="1"/>
  <c r="AS31" i="17"/>
  <c r="AX31" i="42" s="1"/>
  <c r="BA31" i="17"/>
  <c r="BB31" i="42" s="1"/>
  <c r="AU31" i="17"/>
  <c r="AY31" i="42" s="1"/>
  <c r="BC31" i="17"/>
  <c r="BC31" i="42" s="1"/>
  <c r="AM31" i="17"/>
  <c r="AU31" i="42" s="1"/>
  <c r="AQ31" i="17"/>
  <c r="AW31" i="42" s="1"/>
  <c r="AW31" i="17"/>
  <c r="AZ31" i="42" s="1"/>
  <c r="DG31" i="9"/>
  <c r="L31" i="36"/>
  <c r="DS31" i="9"/>
  <c r="X31" i="36"/>
  <c r="CE138" i="9"/>
  <c r="BW138"/>
  <c r="CE157"/>
  <c r="BW157"/>
  <c r="CI157"/>
  <c r="CG157"/>
  <c r="BU157"/>
  <c r="CE161"/>
  <c r="CC161"/>
  <c r="CG161"/>
  <c r="CE168"/>
  <c r="CI168"/>
  <c r="CE180"/>
  <c r="CI180"/>
  <c r="AO39" i="17"/>
  <c r="AV39" i="42" s="1"/>
  <c r="AS39" i="17"/>
  <c r="AX39" i="42" s="1"/>
  <c r="BC39" i="17"/>
  <c r="BC39" i="42" s="1"/>
  <c r="BA39" i="17"/>
  <c r="BB39" i="42" s="1"/>
  <c r="AM39" i="17"/>
  <c r="AU39" i="42" s="1"/>
  <c r="AQ39" i="17"/>
  <c r="AW39" i="42" s="1"/>
  <c r="AW39" i="17"/>
  <c r="AZ39" i="42" s="1"/>
  <c r="AK39" i="17"/>
  <c r="AT39" i="42" s="1"/>
  <c r="AY39" i="17"/>
  <c r="BA39" i="42" s="1"/>
  <c r="DJ39" i="9"/>
  <c r="O39" i="36"/>
  <c r="DV39" i="9"/>
  <c r="AA39" i="36"/>
  <c r="DA39" i="9"/>
  <c r="F39" i="36"/>
  <c r="DM39" i="9"/>
  <c r="R39" i="36"/>
  <c r="DY39" i="9"/>
  <c r="AD39" i="36"/>
  <c r="DJ35" i="9"/>
  <c r="O35" i="36"/>
  <c r="DV35" i="9"/>
  <c r="AA35" i="36"/>
  <c r="AY35" i="17"/>
  <c r="BA35" i="42" s="1"/>
  <c r="AM35" i="17"/>
  <c r="AU35" i="42" s="1"/>
  <c r="AQ35" i="17"/>
  <c r="AW35" i="42" s="1"/>
  <c r="AU35" i="17"/>
  <c r="AY35" i="42" s="1"/>
  <c r="BC35" i="17"/>
  <c r="BC35" i="42" s="1"/>
  <c r="AO35" i="17"/>
  <c r="AV35" i="42" s="1"/>
  <c r="AS35" i="17"/>
  <c r="AX35" i="42" s="1"/>
  <c r="BA35" i="17"/>
  <c r="BB35" i="42" s="1"/>
  <c r="DG35" i="9"/>
  <c r="L35" i="36"/>
  <c r="DS35" i="9"/>
  <c r="X35" i="36"/>
  <c r="AY29" i="17"/>
  <c r="BA29" i="42" s="1"/>
  <c r="AK29" i="17"/>
  <c r="AT29" i="42" s="1"/>
  <c r="AO29" i="17"/>
  <c r="AV29" i="42" s="1"/>
  <c r="AS29" i="17"/>
  <c r="AX29" i="42" s="1"/>
  <c r="BA29" i="17"/>
  <c r="BB29" i="42" s="1"/>
  <c r="AU29" i="17"/>
  <c r="AY29" i="42" s="1"/>
  <c r="AM29" i="17"/>
  <c r="AU29" i="42" s="1"/>
  <c r="AQ29" i="17"/>
  <c r="AW29" i="42" s="1"/>
  <c r="AW29" i="17"/>
  <c r="AZ29" i="42" s="1"/>
  <c r="BC29" i="17"/>
  <c r="BC29" i="42" s="1"/>
  <c r="DJ29" i="9"/>
  <c r="O29" i="36"/>
  <c r="DV29" i="9"/>
  <c r="AA29" i="36"/>
  <c r="DA29" i="9"/>
  <c r="F29" i="36"/>
  <c r="DM29" i="9"/>
  <c r="R29" i="36"/>
  <c r="DY29" i="9"/>
  <c r="AD29" i="36"/>
  <c r="CG139" i="9"/>
  <c r="BU139"/>
  <c r="CI139"/>
  <c r="CC139"/>
  <c r="CI141"/>
  <c r="BW141"/>
  <c r="CC141"/>
  <c r="CG141"/>
  <c r="CG143"/>
  <c r="BU143"/>
  <c r="CG151"/>
  <c r="CA151"/>
  <c r="CE151"/>
  <c r="CI155"/>
  <c r="CG155"/>
  <c r="BU163"/>
  <c r="BW163"/>
  <c r="CI165"/>
  <c r="BW165"/>
  <c r="CE165"/>
  <c r="BY165"/>
  <c r="CG169"/>
  <c r="BU169"/>
  <c r="CC169"/>
  <c r="CI173"/>
  <c r="BU173"/>
  <c r="BY173"/>
  <c r="BW173"/>
  <c r="CC173"/>
  <c r="CA177"/>
  <c r="BY177"/>
  <c r="BW177"/>
  <c r="CG181"/>
  <c r="BU181"/>
  <c r="CI181"/>
  <c r="CC181"/>
  <c r="DP69"/>
  <c r="U69" i="36"/>
  <c r="EB69" i="9"/>
  <c r="AG69" i="36"/>
  <c r="DG69" i="9"/>
  <c r="L69" i="36"/>
  <c r="DS69" i="9"/>
  <c r="X69" i="36"/>
  <c r="DD37" i="9"/>
  <c r="I37" i="36"/>
  <c r="DP37" i="9"/>
  <c r="U37" i="36"/>
  <c r="EB37" i="9"/>
  <c r="AG37" i="36"/>
  <c r="DG37" i="9"/>
  <c r="L37" i="36"/>
  <c r="DS37" i="9"/>
  <c r="X37" i="36"/>
  <c r="DD31" i="9"/>
  <c r="I31" i="36"/>
  <c r="DP31" i="9"/>
  <c r="U31" i="36"/>
  <c r="EB31" i="9"/>
  <c r="AG31" i="36"/>
  <c r="DA31" i="9"/>
  <c r="F31" i="36"/>
  <c r="DM31" i="9"/>
  <c r="R31" i="36"/>
  <c r="DY31" i="9"/>
  <c r="AD31" i="36"/>
  <c r="BU138" i="9"/>
  <c r="CC138"/>
  <c r="BW140"/>
  <c r="CE140"/>
  <c r="BQ140"/>
  <c r="CE152"/>
  <c r="BY152"/>
  <c r="BQ152"/>
  <c r="CA152"/>
  <c r="CC157"/>
  <c r="BS157"/>
  <c r="CA157"/>
  <c r="BY157"/>
  <c r="BW161"/>
  <c r="CA161"/>
  <c r="BY161"/>
  <c r="CC164"/>
  <c r="CC168"/>
  <c r="BS168"/>
  <c r="CA168"/>
  <c r="BY168"/>
  <c r="BY180"/>
  <c r="CC182"/>
  <c r="DD39"/>
  <c r="I39" i="36"/>
  <c r="DP39" i="9"/>
  <c r="U39" i="36"/>
  <c r="EB39" i="9"/>
  <c r="AG39" i="36"/>
  <c r="DG39" i="9"/>
  <c r="L39" i="36"/>
  <c r="DS39" i="9"/>
  <c r="X39" i="36"/>
  <c r="DD35" i="9"/>
  <c r="I35" i="36"/>
  <c r="DP35" i="9"/>
  <c r="U35" i="36"/>
  <c r="EB35" i="9"/>
  <c r="AG35" i="36"/>
  <c r="DA35" i="9"/>
  <c r="F35" i="36"/>
  <c r="DM35" i="9"/>
  <c r="R35" i="36"/>
  <c r="DY35" i="9"/>
  <c r="AD35" i="36"/>
  <c r="DD29" i="9"/>
  <c r="I29" i="36"/>
  <c r="DP29" i="9"/>
  <c r="U29" i="36"/>
  <c r="EB29" i="9"/>
  <c r="AG29" i="36"/>
  <c r="DG29" i="9"/>
  <c r="L29" i="36"/>
  <c r="DS29" i="9"/>
  <c r="X29" i="36"/>
  <c r="BY139" i="9"/>
  <c r="CA139"/>
  <c r="BW139"/>
  <c r="CE139"/>
  <c r="CE141"/>
  <c r="BQ141"/>
  <c r="CA141"/>
  <c r="BY141"/>
  <c r="BS151"/>
  <c r="CC155"/>
  <c r="CA155"/>
  <c r="CC165"/>
  <c r="CG165"/>
  <c r="BU165"/>
  <c r="CA165"/>
  <c r="CE167"/>
  <c r="BS167"/>
  <c r="BY169"/>
  <c r="CA169"/>
  <c r="BW169"/>
  <c r="CE169"/>
  <c r="CA173"/>
  <c r="CG173"/>
  <c r="CE173"/>
  <c r="BQ173"/>
  <c r="CG177"/>
  <c r="BU177"/>
  <c r="CE177"/>
  <c r="CC177"/>
  <c r="BS177"/>
  <c r="BY181"/>
  <c r="BQ181"/>
  <c r="CA181"/>
  <c r="BW181"/>
  <c r="CE181"/>
  <c r="F63" i="18" l="1"/>
  <c r="CC167" i="9"/>
  <c r="BY167"/>
  <c r="CE143"/>
  <c r="CA171"/>
  <c r="CI167"/>
  <c r="BU182"/>
  <c r="BW168"/>
  <c r="ET47"/>
  <c r="L6" i="38"/>
  <c r="I59" i="18"/>
  <c r="J59"/>
  <c r="CA179" i="9"/>
  <c r="CG171"/>
  <c r="BS178"/>
  <c r="BY171"/>
  <c r="CI170"/>
  <c r="CI164"/>
  <c r="J60" i="18"/>
  <c r="AK60" i="17"/>
  <c r="AT60" i="42" s="1"/>
  <c r="AU18" i="17"/>
  <c r="AY18" i="42" s="1"/>
  <c r="AU3" i="17"/>
  <c r="AK18"/>
  <c r="AT18" i="42" s="1"/>
  <c r="AM83" i="17"/>
  <c r="AM64"/>
  <c r="AL3" i="42"/>
  <c r="L3" i="34"/>
  <c r="I42" i="19"/>
  <c r="AW20" i="42"/>
  <c r="I102" i="19"/>
  <c r="BB20" i="42"/>
  <c r="I114" i="19"/>
  <c r="BC20" i="42"/>
  <c r="I90" i="19"/>
  <c r="BA20" i="42"/>
  <c r="S12" i="34"/>
  <c r="AZ3" i="42"/>
  <c r="CI118" i="9"/>
  <c r="BC21" i="42"/>
  <c r="CC118" i="9"/>
  <c r="AZ21" i="42"/>
  <c r="BS148" i="9"/>
  <c r="AU51" i="42"/>
  <c r="CC148" i="9"/>
  <c r="AZ51" i="42"/>
  <c r="CA164" i="9"/>
  <c r="AY67" i="42"/>
  <c r="CE164" i="9"/>
  <c r="BA67" i="42"/>
  <c r="BS164" i="9"/>
  <c r="AU67" i="42"/>
  <c r="BQ164" i="9"/>
  <c r="AT67" i="42"/>
  <c r="BU137" i="9"/>
  <c r="AV40" i="42"/>
  <c r="BS137" i="9"/>
  <c r="AU40" i="42"/>
  <c r="CA137" i="9"/>
  <c r="AY40" i="42"/>
  <c r="CE137" i="9"/>
  <c r="BA40" i="42"/>
  <c r="CI111" i="9"/>
  <c r="BC14" i="42"/>
  <c r="CE118" i="9"/>
  <c r="BA21" i="42"/>
  <c r="CA118" i="9"/>
  <c r="AY21" i="42"/>
  <c r="CI152" i="9"/>
  <c r="BC55" i="42"/>
  <c r="CI104" i="9"/>
  <c r="BC7" i="42"/>
  <c r="BQ130" i="9"/>
  <c r="AT33" i="42"/>
  <c r="E102" i="19"/>
  <c r="BB16" i="42"/>
  <c r="CI130" i="9"/>
  <c r="BC33" i="42"/>
  <c r="BQ179" i="9"/>
  <c r="AT82" i="42"/>
  <c r="BW171" i="9"/>
  <c r="AW74" i="42"/>
  <c r="CG110" i="9"/>
  <c r="BB13" i="42"/>
  <c r="E78" i="19"/>
  <c r="AZ16" i="42"/>
  <c r="BU140" i="9"/>
  <c r="AV43" i="42"/>
  <c r="BQ178" i="9"/>
  <c r="AT81" i="42"/>
  <c r="BS163" i="9"/>
  <c r="AU66" i="42"/>
  <c r="BW150" i="9"/>
  <c r="AW53" i="42"/>
  <c r="CI154" i="9"/>
  <c r="BC57" i="42"/>
  <c r="BQ143" i="9"/>
  <c r="AT46" i="42"/>
  <c r="CI143" i="9"/>
  <c r="BC46" i="42"/>
  <c r="BU150" i="9"/>
  <c r="AV53" i="42"/>
  <c r="CG120" i="9"/>
  <c r="BB23" i="42"/>
  <c r="CI109" i="9"/>
  <c r="BC12" i="42"/>
  <c r="CE102" i="9"/>
  <c r="BA5" i="42"/>
  <c r="BW155" i="9"/>
  <c r="AW58" i="42"/>
  <c r="CE104" i="9"/>
  <c r="BA7" i="42"/>
  <c r="CG152" i="9"/>
  <c r="BB55" i="42"/>
  <c r="CA101" i="9"/>
  <c r="AY4" i="42"/>
  <c r="CA103" i="9"/>
  <c r="AY6" i="42"/>
  <c r="CG102" i="9"/>
  <c r="BB5" i="42"/>
  <c r="BU152" i="9"/>
  <c r="AV55" i="42"/>
  <c r="BQ154" i="9"/>
  <c r="AT57" i="42"/>
  <c r="BW178" i="9"/>
  <c r="AW81" i="42"/>
  <c r="BY143" i="9"/>
  <c r="AX46" i="42"/>
  <c r="BS102" i="9"/>
  <c r="AU5" i="42"/>
  <c r="CG178" i="9"/>
  <c r="BB81" i="42"/>
  <c r="CI178" i="9"/>
  <c r="BC81" i="42"/>
  <c r="BY178" i="9"/>
  <c r="AX81" i="42"/>
  <c r="CG109" i="9"/>
  <c r="BB12" i="42"/>
  <c r="CG138" i="9"/>
  <c r="BB41" i="42"/>
  <c r="BQ104" i="9"/>
  <c r="AT7" i="42"/>
  <c r="AF35" i="17"/>
  <c r="U35" i="42" s="1"/>
  <c r="AF35"/>
  <c r="AD43" i="17"/>
  <c r="S43" i="42" s="1"/>
  <c r="AD43"/>
  <c r="AD51" i="17"/>
  <c r="S51" i="42" s="1"/>
  <c r="AD51"/>
  <c r="AI53" i="17"/>
  <c r="X53" i="42" s="1"/>
  <c r="AI53"/>
  <c r="AB61" i="17"/>
  <c r="Q61" i="42" s="1"/>
  <c r="AB61"/>
  <c r="AH83" i="17"/>
  <c r="W83" i="42" s="1"/>
  <c r="AH83"/>
  <c r="AG85" i="17"/>
  <c r="V85" i="42" s="1"/>
  <c r="AG85"/>
  <c r="AB20" i="17"/>
  <c r="Q20" i="42" s="1"/>
  <c r="AB20"/>
  <c r="AH24" i="17"/>
  <c r="W24" i="42" s="1"/>
  <c r="AH24"/>
  <c r="AB28" i="17"/>
  <c r="Q28" i="42" s="1"/>
  <c r="AB28"/>
  <c r="AC38" i="17"/>
  <c r="R38" i="42" s="1"/>
  <c r="AC38"/>
  <c r="AH38" i="17"/>
  <c r="W38" i="42" s="1"/>
  <c r="AH38"/>
  <c r="AE40" i="17"/>
  <c r="T40" i="42" s="1"/>
  <c r="AE40"/>
  <c r="AF24" i="17"/>
  <c r="U24" i="42" s="1"/>
  <c r="AF24"/>
  <c r="AB23" i="17"/>
  <c r="Q23" i="42" s="1"/>
  <c r="AB23"/>
  <c r="AG18" i="17"/>
  <c r="V18" i="42" s="1"/>
  <c r="AG18"/>
  <c r="AE17" i="17"/>
  <c r="T17" i="42" s="1"/>
  <c r="AE17"/>
  <c r="AG15" i="17"/>
  <c r="V15" i="42" s="1"/>
  <c r="AG15"/>
  <c r="AD14" i="17"/>
  <c r="S14" i="42" s="1"/>
  <c r="AD14"/>
  <c r="AC13" i="17"/>
  <c r="R13" i="42" s="1"/>
  <c r="AC13"/>
  <c r="AC7" i="17"/>
  <c r="R7" i="42" s="1"/>
  <c r="AC7"/>
  <c r="AC5" i="17"/>
  <c r="R5" i="42" s="1"/>
  <c r="AC5"/>
  <c r="AF11" i="17"/>
  <c r="U11" i="42" s="1"/>
  <c r="AF11"/>
  <c r="AF9" i="17"/>
  <c r="U9" i="42" s="1"/>
  <c r="AF9"/>
  <c r="AF8" i="17"/>
  <c r="U8" i="42" s="1"/>
  <c r="AF8"/>
  <c r="AC4" i="17"/>
  <c r="R4" i="42" s="1"/>
  <c r="AC4"/>
  <c r="AE39" i="17"/>
  <c r="T39" i="42" s="1"/>
  <c r="AE39"/>
  <c r="AB63" i="17"/>
  <c r="Q63" i="42" s="1"/>
  <c r="AB63"/>
  <c r="AG63" i="17"/>
  <c r="V63" i="42" s="1"/>
  <c r="AG63"/>
  <c r="AC65" i="17"/>
  <c r="R65" i="42" s="1"/>
  <c r="AC65"/>
  <c r="AF65" i="17"/>
  <c r="U65" i="42" s="1"/>
  <c r="AF65"/>
  <c r="AE67" i="17"/>
  <c r="T67" i="42" s="1"/>
  <c r="AE67"/>
  <c r="AB81" i="17"/>
  <c r="Q81" i="42" s="1"/>
  <c r="AB81"/>
  <c r="AD85" i="17"/>
  <c r="S85" i="42" s="1"/>
  <c r="AD85"/>
  <c r="AI23" i="17"/>
  <c r="X23" i="42" s="1"/>
  <c r="AI23"/>
  <c r="AE34" i="17"/>
  <c r="T34" i="42" s="1"/>
  <c r="AE34"/>
  <c r="AE48" i="17"/>
  <c r="T48" i="42" s="1"/>
  <c r="AE48"/>
  <c r="AI50" i="17"/>
  <c r="X50" i="42" s="1"/>
  <c r="AI50"/>
  <c r="AD58" i="17"/>
  <c r="S58" i="42" s="1"/>
  <c r="AD58"/>
  <c r="AI64" i="17"/>
  <c r="X64" i="42" s="1"/>
  <c r="AI64"/>
  <c r="AF74" i="17"/>
  <c r="U74" i="42" s="1"/>
  <c r="AF74"/>
  <c r="AD82" i="17"/>
  <c r="S82" i="42" s="1"/>
  <c r="AD82"/>
  <c r="AG86"/>
  <c r="AG86" i="17"/>
  <c r="V86" i="42" s="1"/>
  <c r="AF25" i="17"/>
  <c r="U25" i="42" s="1"/>
  <c r="AF25"/>
  <c r="AI17" i="17"/>
  <c r="X17" i="42" s="1"/>
  <c r="AI17"/>
  <c r="AC15" i="17"/>
  <c r="R15" i="42" s="1"/>
  <c r="AC15"/>
  <c r="AH9" i="17"/>
  <c r="W9" i="42" s="1"/>
  <c r="AH9"/>
  <c r="AF10" i="17"/>
  <c r="U10" i="42" s="1"/>
  <c r="AF10"/>
  <c r="AC9" i="17"/>
  <c r="R9" i="42" s="1"/>
  <c r="AC9"/>
  <c r="AG4" i="17"/>
  <c r="V4" i="42" s="1"/>
  <c r="AG4"/>
  <c r="AB3" i="17"/>
  <c r="Q3" i="42" s="1"/>
  <c r="AB3"/>
  <c r="AH35" i="17"/>
  <c r="W35" i="42" s="1"/>
  <c r="AH35"/>
  <c r="AD45" i="17"/>
  <c r="S45" i="42" s="1"/>
  <c r="AD45"/>
  <c r="AC47" i="17"/>
  <c r="R47" i="42" s="1"/>
  <c r="AC47"/>
  <c r="AH47" i="17"/>
  <c r="W47" i="42" s="1"/>
  <c r="AH47"/>
  <c r="AC51" i="17"/>
  <c r="R51" i="42" s="1"/>
  <c r="AC51"/>
  <c r="AF51" i="17"/>
  <c r="U51" i="42" s="1"/>
  <c r="AF51"/>
  <c r="AI55" i="17"/>
  <c r="X55" i="42" s="1"/>
  <c r="AI55"/>
  <c r="AB75" i="17"/>
  <c r="Q75" i="42" s="1"/>
  <c r="AB75"/>
  <c r="AI85" i="17"/>
  <c r="X85" i="42" s="1"/>
  <c r="AI85"/>
  <c r="AE38" i="17"/>
  <c r="T38" i="42" s="1"/>
  <c r="AE38"/>
  <c r="AF40" i="17"/>
  <c r="U40" i="42" s="1"/>
  <c r="AF40"/>
  <c r="AE46" i="17"/>
  <c r="T46" i="42" s="1"/>
  <c r="AE46"/>
  <c r="AE26" i="17"/>
  <c r="T26" i="42" s="1"/>
  <c r="AE26"/>
  <c r="AG24" i="17"/>
  <c r="V24" i="42" s="1"/>
  <c r="AG24"/>
  <c r="AD20" i="17"/>
  <c r="S20" i="42" s="1"/>
  <c r="AD20"/>
  <c r="AB16" i="17"/>
  <c r="Q16" i="42" s="1"/>
  <c r="AB16"/>
  <c r="AF14" i="17"/>
  <c r="U14" i="42" s="1"/>
  <c r="AF14"/>
  <c r="AE13" i="17"/>
  <c r="T13" i="42" s="1"/>
  <c r="AE13"/>
  <c r="AC6" i="17"/>
  <c r="R6" i="42" s="1"/>
  <c r="AC6"/>
  <c r="AD9" i="17"/>
  <c r="S9" i="42" s="1"/>
  <c r="AD9"/>
  <c r="AD8" i="17"/>
  <c r="S8" i="42" s="1"/>
  <c r="AD8"/>
  <c r="AB31" i="17"/>
  <c r="Q31" i="42" s="1"/>
  <c r="AB31"/>
  <c r="AF63" i="17"/>
  <c r="U63" i="42" s="1"/>
  <c r="AF63"/>
  <c r="AG65" i="17"/>
  <c r="V65" i="42" s="1"/>
  <c r="AG65"/>
  <c r="AG67" i="17"/>
  <c r="V67" i="42" s="1"/>
  <c r="AG67"/>
  <c r="AB21" i="17"/>
  <c r="Q21" i="42" s="1"/>
  <c r="AB21"/>
  <c r="AG28" i="17"/>
  <c r="V28" i="42" s="1"/>
  <c r="AG28"/>
  <c r="AG34" i="17"/>
  <c r="V34" i="42" s="1"/>
  <c r="AG34"/>
  <c r="AB48" i="17"/>
  <c r="Q48" i="42" s="1"/>
  <c r="AB48"/>
  <c r="AH48" i="17"/>
  <c r="W48" i="42" s="1"/>
  <c r="AH48"/>
  <c r="AG58" i="17"/>
  <c r="V58" i="42" s="1"/>
  <c r="AG58"/>
  <c r="AF66" i="17"/>
  <c r="U66" i="42" s="1"/>
  <c r="AF66"/>
  <c r="AE74" i="17"/>
  <c r="T74" i="42" s="1"/>
  <c r="AE74"/>
  <c r="AH78" i="17"/>
  <c r="W78" i="42" s="1"/>
  <c r="AH78"/>
  <c r="AC82" i="17"/>
  <c r="R82" i="42" s="1"/>
  <c r="AC82"/>
  <c r="AE86"/>
  <c r="AE86" i="17"/>
  <c r="T86" i="42" s="1"/>
  <c r="AH86"/>
  <c r="AH86" i="17"/>
  <c r="W86" i="42" s="1"/>
  <c r="AC25" i="17"/>
  <c r="R25" i="42" s="1"/>
  <c r="AC25"/>
  <c r="AF16" i="17"/>
  <c r="U16" i="42" s="1"/>
  <c r="AF16"/>
  <c r="AG9" i="17"/>
  <c r="V9" i="42" s="1"/>
  <c r="AG9"/>
  <c r="AD10" i="17"/>
  <c r="S10" i="42" s="1"/>
  <c r="AD10"/>
  <c r="AB4" i="17"/>
  <c r="Q4" i="42" s="1"/>
  <c r="AB4"/>
  <c r="I78" i="19"/>
  <c r="AZ20" i="42"/>
  <c r="I18" i="19"/>
  <c r="AU20" i="42"/>
  <c r="I54" i="19"/>
  <c r="AX20" i="42"/>
  <c r="I66" i="19"/>
  <c r="AY20" i="42"/>
  <c r="I6" i="19"/>
  <c r="AT20" i="42"/>
  <c r="M26" i="34"/>
  <c r="AW14" i="42"/>
  <c r="BS120" i="9"/>
  <c r="AU23" i="42"/>
  <c r="BQ111" i="9"/>
  <c r="AT14" i="42"/>
  <c r="BU111" i="9"/>
  <c r="AV14" i="42"/>
  <c r="BS125" i="9"/>
  <c r="AU28" i="42"/>
  <c r="CA148" i="9"/>
  <c r="AY51" i="42"/>
  <c r="CG148" i="9"/>
  <c r="BB51" i="42"/>
  <c r="BW164" i="9"/>
  <c r="AW67" i="42"/>
  <c r="U26" i="34"/>
  <c r="BA14" i="42"/>
  <c r="BU118" i="9"/>
  <c r="AV21" i="42"/>
  <c r="BS182" i="9"/>
  <c r="AU85" i="42"/>
  <c r="CI182" i="9"/>
  <c r="BC85" i="42"/>
  <c r="CA123" i="9"/>
  <c r="AY26" i="42"/>
  <c r="CC120" i="9"/>
  <c r="AZ23" i="42"/>
  <c r="E30" i="19"/>
  <c r="AV16" i="42"/>
  <c r="BS109" i="9"/>
  <c r="AU12" i="42"/>
  <c r="BQ123" i="9"/>
  <c r="AT26" i="42"/>
  <c r="CC124" i="9"/>
  <c r="AZ27" i="42"/>
  <c r="BU179" i="9"/>
  <c r="AV82" i="42"/>
  <c r="E54" i="19"/>
  <c r="AX16" i="42"/>
  <c r="BW130" i="9"/>
  <c r="AW33" i="42"/>
  <c r="BS130" i="9"/>
  <c r="AU33" i="42"/>
  <c r="CE171" i="9"/>
  <c r="BA74" i="42"/>
  <c r="BQ171" i="9"/>
  <c r="AT74" i="42"/>
  <c r="CI171" i="9"/>
  <c r="BC74" i="42"/>
  <c r="CI179" i="9"/>
  <c r="BC82" i="42"/>
  <c r="CC179" i="9"/>
  <c r="AZ82" i="42"/>
  <c r="BS110" i="9"/>
  <c r="AU13" i="42"/>
  <c r="BU110" i="9"/>
  <c r="AV13" i="42"/>
  <c r="E18" i="19"/>
  <c r="AU16" i="42"/>
  <c r="BQ124" i="9"/>
  <c r="AT27" i="42"/>
  <c r="CE124" i="9"/>
  <c r="BA27" i="42"/>
  <c r="BY145" i="9"/>
  <c r="AX48" i="42"/>
  <c r="BU167" i="9"/>
  <c r="AV70" i="42"/>
  <c r="CE106" i="9"/>
  <c r="BA9" i="42"/>
  <c r="CA106" i="9"/>
  <c r="AY9" i="42"/>
  <c r="BS155" i="9"/>
  <c r="AU58" i="42"/>
  <c r="BS140" i="9"/>
  <c r="AU43" i="42"/>
  <c r="CC163" i="9"/>
  <c r="AZ66" i="42"/>
  <c r="BU101" i="9"/>
  <c r="AV4" i="42"/>
  <c r="BY154" i="9"/>
  <c r="AX57" i="42"/>
  <c r="BY109" i="9"/>
  <c r="AX12" i="42"/>
  <c r="BU104" i="9"/>
  <c r="AV7" i="42"/>
  <c r="BS122" i="9"/>
  <c r="AU25" i="42"/>
  <c r="BQ102" i="9"/>
  <c r="AT5" i="42"/>
  <c r="CI102" i="9"/>
  <c r="BC5" i="42"/>
  <c r="CC143" i="9"/>
  <c r="AZ46" i="42"/>
  <c r="BU154" i="9"/>
  <c r="AV57" i="42"/>
  <c r="BS152" i="9"/>
  <c r="AU55" i="42"/>
  <c r="BU102" i="9"/>
  <c r="AV5" i="42"/>
  <c r="CE155" i="9"/>
  <c r="BA58" i="42"/>
  <c r="CC178" i="9"/>
  <c r="AZ81" i="42"/>
  <c r="CA154" i="9"/>
  <c r="AY57" i="42"/>
  <c r="BY101" i="9"/>
  <c r="AX4" i="42"/>
  <c r="CA178" i="9"/>
  <c r="AY81" i="42"/>
  <c r="BQ101" i="9"/>
  <c r="AT4" i="42"/>
  <c r="BY150" i="9"/>
  <c r="AX53" i="42"/>
  <c r="BU103" i="9"/>
  <c r="AV6" i="42"/>
  <c r="CG101" i="9"/>
  <c r="BB4" i="42"/>
  <c r="CI138" i="9"/>
  <c r="BC41" i="42"/>
  <c r="S52" i="34"/>
  <c r="AZ4" i="42"/>
  <c r="BQ109" i="9"/>
  <c r="AT12" i="42"/>
  <c r="CA150" i="9"/>
  <c r="AY53" i="42"/>
  <c r="CC180" i="9"/>
  <c r="AZ83" i="42"/>
  <c r="CG123" i="9"/>
  <c r="BB26" i="42"/>
  <c r="BY123" i="9"/>
  <c r="AX26" i="42"/>
  <c r="CA180" i="9"/>
  <c r="AY83" i="42"/>
  <c r="BU141" i="9"/>
  <c r="AV44" i="42"/>
  <c r="CE119" i="9"/>
  <c r="BA22" i="42"/>
  <c r="CA119" i="9"/>
  <c r="AY22" i="42"/>
  <c r="BU151" i="9"/>
  <c r="AV54" i="42"/>
  <c r="BU123" i="9"/>
  <c r="AV26" i="42"/>
  <c r="BU161" i="9"/>
  <c r="AV64" i="42"/>
  <c r="BQ169" i="9"/>
  <c r="AT72" i="42"/>
  <c r="BQ151" i="9"/>
  <c r="AT54" i="42"/>
  <c r="BQ163" i="9"/>
  <c r="AT66" i="42"/>
  <c r="BQ177" i="9"/>
  <c r="AT80" i="42"/>
  <c r="BQ103" i="9"/>
  <c r="AT6" i="42"/>
  <c r="BU180" i="9"/>
  <c r="AV83" i="42"/>
  <c r="BQ149" i="9"/>
  <c r="AT52" i="42"/>
  <c r="BQ157" i="9"/>
  <c r="BS141"/>
  <c r="AU44" i="42"/>
  <c r="BS147" i="9"/>
  <c r="AU50" i="42"/>
  <c r="BS161" i="9"/>
  <c r="AU64" i="42"/>
  <c r="CG100" i="9"/>
  <c r="BB3" i="42"/>
  <c r="CC151" i="9"/>
  <c r="AZ54" i="42"/>
  <c r="CG163" i="9"/>
  <c r="BB66" i="42"/>
  <c r="CI149" i="9"/>
  <c r="BC52" i="42"/>
  <c r="BW151" i="9"/>
  <c r="AW54" i="42"/>
  <c r="CI153" i="9"/>
  <c r="BC56" i="42"/>
  <c r="BQ161" i="9"/>
  <c r="AT64" i="42"/>
  <c r="CA163" i="9"/>
  <c r="AY66" i="42"/>
  <c r="CE163" i="9"/>
  <c r="BA66" i="42"/>
  <c r="CC119" i="9"/>
  <c r="AZ22" i="42"/>
  <c r="BY119" i="9"/>
  <c r="AX22" i="42"/>
  <c r="BW119" i="9"/>
  <c r="AW22" i="42"/>
  <c r="CI101" i="9"/>
  <c r="BC4" i="42"/>
  <c r="BS101" i="9"/>
  <c r="AU4" i="42"/>
  <c r="BW180" i="9"/>
  <c r="AW83" i="42"/>
  <c r="CA120" i="9"/>
  <c r="AY23" i="42"/>
  <c r="CG122" i="9"/>
  <c r="BB25" i="42"/>
  <c r="CE109" i="9"/>
  <c r="BA12" i="42"/>
  <c r="BU153" i="9"/>
  <c r="AV56" i="42"/>
  <c r="BS119" i="9"/>
  <c r="AU22" i="42"/>
  <c r="G18" i="19"/>
  <c r="AU18" i="42"/>
  <c r="BS123" i="9"/>
  <c r="AU26" i="42"/>
  <c r="AB35" i="17"/>
  <c r="Q35" i="42" s="1"/>
  <c r="AB35"/>
  <c r="AE41" i="17"/>
  <c r="T41" i="42" s="1"/>
  <c r="AE41"/>
  <c r="AE45" i="17"/>
  <c r="T45" i="42" s="1"/>
  <c r="AE45"/>
  <c r="AD47" i="17"/>
  <c r="S47" i="42" s="1"/>
  <c r="AD47"/>
  <c r="AI49" i="17"/>
  <c r="X49" i="42" s="1"/>
  <c r="AI49"/>
  <c r="AG51" i="17"/>
  <c r="V51" i="42" s="1"/>
  <c r="AG51"/>
  <c r="CE172" i="9"/>
  <c r="BA75" i="42"/>
  <c r="AC85" i="17"/>
  <c r="R85" i="42" s="1"/>
  <c r="AC85"/>
  <c r="AI18" i="17"/>
  <c r="X18" i="42" s="1"/>
  <c r="AI18"/>
  <c r="AI22" i="17"/>
  <c r="X22" i="42" s="1"/>
  <c r="AI22"/>
  <c r="AI26" i="17"/>
  <c r="X26" i="42" s="1"/>
  <c r="AI26"/>
  <c r="AD28" i="17"/>
  <c r="S28" i="42" s="1"/>
  <c r="AD28"/>
  <c r="AG38" i="17"/>
  <c r="V38" i="42" s="1"/>
  <c r="AG38"/>
  <c r="AD40" i="17"/>
  <c r="S40" i="42" s="1"/>
  <c r="AD40"/>
  <c r="AH40" i="17"/>
  <c r="W40" i="42" s="1"/>
  <c r="AH40"/>
  <c r="AB50" i="17"/>
  <c r="Q50" i="42" s="1"/>
  <c r="AB50"/>
  <c r="AE25" i="17"/>
  <c r="T25" i="42" s="1"/>
  <c r="AE25"/>
  <c r="AD24" i="17"/>
  <c r="S24" i="42" s="1"/>
  <c r="AD24"/>
  <c r="AG19" i="17"/>
  <c r="V19" i="42" s="1"/>
  <c r="AG19"/>
  <c r="AG17" i="17"/>
  <c r="V17" i="42" s="1"/>
  <c r="AG17"/>
  <c r="AE16" i="17"/>
  <c r="T16" i="42" s="1"/>
  <c r="AE16"/>
  <c r="AH14" i="17"/>
  <c r="W14" i="42" s="1"/>
  <c r="AH14"/>
  <c r="AG13" i="17"/>
  <c r="V13" i="42" s="1"/>
  <c r="AG13"/>
  <c r="AC12" i="17"/>
  <c r="R12" i="42" s="1"/>
  <c r="AC12"/>
  <c r="AH11" i="17"/>
  <c r="W11" i="42" s="1"/>
  <c r="AH11"/>
  <c r="AD11" i="17"/>
  <c r="S11" i="42" s="1"/>
  <c r="AD11"/>
  <c r="AI3" i="17"/>
  <c r="X3" i="42" s="1"/>
  <c r="AI3"/>
  <c r="AC39" i="17"/>
  <c r="R39" i="42" s="1"/>
  <c r="AC39"/>
  <c r="AI39" i="17"/>
  <c r="X39" i="42" s="1"/>
  <c r="AI39"/>
  <c r="AD41" i="17"/>
  <c r="S41" i="42" s="1"/>
  <c r="AD41"/>
  <c r="AI61" i="17"/>
  <c r="X61" i="42" s="1"/>
  <c r="AI61"/>
  <c r="AD63" i="17"/>
  <c r="S63" i="42" s="1"/>
  <c r="AD63"/>
  <c r="AI63" i="17"/>
  <c r="X63" i="42" s="1"/>
  <c r="AI63"/>
  <c r="AE65" i="17"/>
  <c r="T65" i="42" s="1"/>
  <c r="AE65"/>
  <c r="AH65" i="17"/>
  <c r="W65" i="42" s="1"/>
  <c r="AH65"/>
  <c r="AH85" i="17"/>
  <c r="W85" i="42" s="1"/>
  <c r="AH85"/>
  <c r="AD48" i="17"/>
  <c r="S48" i="42" s="1"/>
  <c r="AD48"/>
  <c r="AD66" i="17"/>
  <c r="S66" i="42" s="1"/>
  <c r="AD66"/>
  <c r="AC70" i="17"/>
  <c r="R70" i="42" s="1"/>
  <c r="AC70"/>
  <c r="AI72" i="17"/>
  <c r="X72" i="42" s="1"/>
  <c r="AI72"/>
  <c r="AI80" i="17"/>
  <c r="X80" i="42" s="1"/>
  <c r="AI80"/>
  <c r="AG82" i="17"/>
  <c r="V82" i="42" s="1"/>
  <c r="AG82"/>
  <c r="AS86" i="17"/>
  <c r="AD86" i="42"/>
  <c r="AD86" i="17"/>
  <c r="S86" i="42" s="1"/>
  <c r="AC19" i="17"/>
  <c r="R19" i="42" s="1"/>
  <c r="AC19"/>
  <c r="AC16" i="17"/>
  <c r="R16" i="42" s="1"/>
  <c r="AC16"/>
  <c r="AC11" i="17"/>
  <c r="R11" i="42" s="1"/>
  <c r="AC11"/>
  <c r="AH7" i="17"/>
  <c r="W7" i="42" s="1"/>
  <c r="AH7"/>
  <c r="AD3" i="17"/>
  <c r="S3" i="42" s="1"/>
  <c r="AD3"/>
  <c r="AD35" i="17"/>
  <c r="S35" i="42" s="1"/>
  <c r="AD35"/>
  <c r="AC45" i="17"/>
  <c r="R45" i="42" s="1"/>
  <c r="AC45"/>
  <c r="AF45" i="17"/>
  <c r="U45" i="42" s="1"/>
  <c r="AF45"/>
  <c r="AE47" i="17"/>
  <c r="T47" i="42" s="1"/>
  <c r="AE47"/>
  <c r="AG49" i="17"/>
  <c r="V49" i="42" s="1"/>
  <c r="AG49"/>
  <c r="AE51" i="17"/>
  <c r="T51" i="42" s="1"/>
  <c r="AE51"/>
  <c r="AB71" i="17"/>
  <c r="Q71" i="42" s="1"/>
  <c r="AB71"/>
  <c r="AE85" i="17"/>
  <c r="T85" i="42" s="1"/>
  <c r="AE85"/>
  <c r="AI38" i="17"/>
  <c r="X38" i="42" s="1"/>
  <c r="AI38"/>
  <c r="AB25" i="17"/>
  <c r="Q25" i="42" s="1"/>
  <c r="AB25"/>
  <c r="AF23" i="17"/>
  <c r="U23" i="42" s="1"/>
  <c r="AF23"/>
  <c r="AE19" i="17"/>
  <c r="T19" i="42" s="1"/>
  <c r="AE19"/>
  <c r="AG16" i="17"/>
  <c r="V16" i="42" s="1"/>
  <c r="AG16"/>
  <c r="AE15" i="17"/>
  <c r="T15" i="42" s="1"/>
  <c r="AE15"/>
  <c r="AE11" i="17"/>
  <c r="T11" i="42" s="1"/>
  <c r="AE11"/>
  <c r="AH8" i="17"/>
  <c r="W8" i="42" s="1"/>
  <c r="AH8"/>
  <c r="AI7" i="17"/>
  <c r="X7" i="42" s="1"/>
  <c r="AI7"/>
  <c r="AG39" i="17"/>
  <c r="V39" i="42" s="1"/>
  <c r="AG39"/>
  <c r="AC63" i="17"/>
  <c r="R63" i="42" s="1"/>
  <c r="AC63"/>
  <c r="AH63" i="17"/>
  <c r="W63" i="42" s="1"/>
  <c r="AH63"/>
  <c r="AD65" i="17"/>
  <c r="S65" i="42" s="1"/>
  <c r="AD65"/>
  <c r="AI65" i="17"/>
  <c r="X65" i="42" s="1"/>
  <c r="AI65"/>
  <c r="AB69" i="17"/>
  <c r="Q69" i="42" s="1"/>
  <c r="AB69"/>
  <c r="AB73" i="17"/>
  <c r="Q73" i="42" s="1"/>
  <c r="AB73"/>
  <c r="AE28" i="17"/>
  <c r="T28" i="42" s="1"/>
  <c r="AE28"/>
  <c r="AC34" i="17"/>
  <c r="R34" i="42" s="1"/>
  <c r="AC34"/>
  <c r="AB36" i="17"/>
  <c r="Q36" i="42" s="1"/>
  <c r="AB36"/>
  <c r="AC48" i="17"/>
  <c r="R48" i="42" s="1"/>
  <c r="AC48"/>
  <c r="AF58" i="17"/>
  <c r="U58" i="42" s="1"/>
  <c r="AF58"/>
  <c r="AD62" i="17"/>
  <c r="S62" i="42" s="1"/>
  <c r="AD62"/>
  <c r="AD74" i="17"/>
  <c r="S74" i="42" s="1"/>
  <c r="AD74"/>
  <c r="AE82" i="17"/>
  <c r="T82" i="42" s="1"/>
  <c r="AE82"/>
  <c r="AC86"/>
  <c r="AC86" i="17"/>
  <c r="R86" i="42" s="1"/>
  <c r="AF86"/>
  <c r="AF86" i="17"/>
  <c r="U86" i="42" s="1"/>
  <c r="AC27" i="17"/>
  <c r="R27" i="42" s="1"/>
  <c r="AC27"/>
  <c r="AC10" i="17"/>
  <c r="R10" i="42" s="1"/>
  <c r="AC10"/>
  <c r="AH10" i="17"/>
  <c r="W10" i="42" s="1"/>
  <c r="AH10"/>
  <c r="AE9" i="17"/>
  <c r="T9" i="42" s="1"/>
  <c r="AE9"/>
  <c r="AF7" i="17"/>
  <c r="U7" i="42" s="1"/>
  <c r="AF7"/>
  <c r="AA41" i="17"/>
  <c r="P41" i="42" s="1"/>
  <c r="AA41"/>
  <c r="AA42" i="17"/>
  <c r="P42" i="42" s="1"/>
  <c r="AA42"/>
  <c r="AA29" i="17"/>
  <c r="P29" i="42" s="1"/>
  <c r="AA29"/>
  <c r="AA61" i="17"/>
  <c r="P61" i="42" s="1"/>
  <c r="AA61"/>
  <c r="AA38" i="17"/>
  <c r="P38" i="42" s="1"/>
  <c r="AA38"/>
  <c r="AA68" i="17"/>
  <c r="P68" i="42" s="1"/>
  <c r="AA68"/>
  <c r="AA72" i="17"/>
  <c r="P72" i="42" s="1"/>
  <c r="AA72"/>
  <c r="AA84" i="17"/>
  <c r="P84" i="42" s="1"/>
  <c r="AA84"/>
  <c r="AA31" i="17"/>
  <c r="P31" i="42" s="1"/>
  <c r="AA31"/>
  <c r="AA81" i="17"/>
  <c r="P81" i="42" s="1"/>
  <c r="AA81"/>
  <c r="AA85" i="17"/>
  <c r="P85" i="42" s="1"/>
  <c r="AA85"/>
  <c r="AA65" i="17"/>
  <c r="P65" i="42" s="1"/>
  <c r="AA65"/>
  <c r="AA71" i="17"/>
  <c r="P71" i="42" s="1"/>
  <c r="AA71"/>
  <c r="AA54" i="17"/>
  <c r="P54" i="42" s="1"/>
  <c r="AA54"/>
  <c r="AA58" i="17"/>
  <c r="P58" i="42" s="1"/>
  <c r="AA58"/>
  <c r="AA37" i="17"/>
  <c r="P37" i="42" s="1"/>
  <c r="AA37"/>
  <c r="AA57" i="17"/>
  <c r="P57" i="42" s="1"/>
  <c r="AA57"/>
  <c r="AA48" i="17"/>
  <c r="P48" i="42" s="1"/>
  <c r="AA48"/>
  <c r="AA6" i="17"/>
  <c r="P6" i="42" s="1"/>
  <c r="AA6"/>
  <c r="AA9" i="17"/>
  <c r="P9" i="42" s="1"/>
  <c r="AA9"/>
  <c r="AA56" i="17"/>
  <c r="P56" i="42" s="1"/>
  <c r="AA56"/>
  <c r="AA76" i="17"/>
  <c r="P76" i="42" s="1"/>
  <c r="AA76"/>
  <c r="AA36" i="17"/>
  <c r="P36" i="42" s="1"/>
  <c r="AA36"/>
  <c r="AA12" i="17"/>
  <c r="P12" i="42" s="1"/>
  <c r="AA12"/>
  <c r="AA66" i="17"/>
  <c r="P66" i="42" s="1"/>
  <c r="AA66"/>
  <c r="AA16" i="17"/>
  <c r="P16" i="42" s="1"/>
  <c r="AA16"/>
  <c r="Z35" i="17"/>
  <c r="O35" i="42" s="1"/>
  <c r="Z35"/>
  <c r="Z75" i="17"/>
  <c r="O75" i="42" s="1"/>
  <c r="Z75"/>
  <c r="Z50" i="17"/>
  <c r="O50" i="42" s="1"/>
  <c r="Z50"/>
  <c r="Z56" i="17"/>
  <c r="O56" i="42" s="1"/>
  <c r="Z56"/>
  <c r="Z86" i="17"/>
  <c r="O86" i="42" s="1"/>
  <c r="Z86"/>
  <c r="Z41" i="17"/>
  <c r="O41" i="42" s="1"/>
  <c r="Z41"/>
  <c r="Z48" i="17"/>
  <c r="O48" i="42" s="1"/>
  <c r="Z48"/>
  <c r="Z16" i="17"/>
  <c r="O16" i="42" s="1"/>
  <c r="Z16"/>
  <c r="Z21" i="17"/>
  <c r="O21" i="42" s="1"/>
  <c r="Z21"/>
  <c r="Z24" i="17"/>
  <c r="O24" i="42" s="1"/>
  <c r="Z24"/>
  <c r="Z77" i="17"/>
  <c r="O77" i="42" s="1"/>
  <c r="Z77"/>
  <c r="Z40" i="17"/>
  <c r="O40" i="42" s="1"/>
  <c r="Z40"/>
  <c r="Z17" i="17"/>
  <c r="O17" i="42" s="1"/>
  <c r="Z17"/>
  <c r="Z22" i="17"/>
  <c r="O22" i="42" s="1"/>
  <c r="Z22"/>
  <c r="Z29" i="17"/>
  <c r="O29" i="42" s="1"/>
  <c r="Z29"/>
  <c r="Z71" i="17"/>
  <c r="O71" i="42" s="1"/>
  <c r="Z71"/>
  <c r="Z83" i="17"/>
  <c r="O83" i="42" s="1"/>
  <c r="Z83"/>
  <c r="Z68" i="17"/>
  <c r="O68" i="42" s="1"/>
  <c r="Z68"/>
  <c r="Z19" i="17"/>
  <c r="O19" i="42" s="1"/>
  <c r="Z19"/>
  <c r="Z25" i="17"/>
  <c r="O25" i="42" s="1"/>
  <c r="Z25"/>
  <c r="Z69" i="17"/>
  <c r="O69" i="42" s="1"/>
  <c r="Z69"/>
  <c r="Z73" i="17"/>
  <c r="O73" i="42" s="1"/>
  <c r="Z73"/>
  <c r="Z85" i="17"/>
  <c r="O85" i="42" s="1"/>
  <c r="Z85"/>
  <c r="Z30" i="17"/>
  <c r="O30" i="42" s="1"/>
  <c r="Z30"/>
  <c r="Z36" i="17"/>
  <c r="O36" i="42" s="1"/>
  <c r="Z36"/>
  <c r="Z42" i="17"/>
  <c r="O42" i="42" s="1"/>
  <c r="Z42"/>
  <c r="Z23" i="17"/>
  <c r="O23" i="42" s="1"/>
  <c r="Z23"/>
  <c r="Z61" i="17"/>
  <c r="O61" i="42" s="1"/>
  <c r="Z61"/>
  <c r="Z79" i="17"/>
  <c r="O79" i="42" s="1"/>
  <c r="Z79"/>
  <c r="Z15" i="17"/>
  <c r="O15" i="42" s="1"/>
  <c r="Z15"/>
  <c r="Z26" i="17"/>
  <c r="O26" i="42" s="1"/>
  <c r="Z26"/>
  <c r="Z81" i="17"/>
  <c r="O81" i="42" s="1"/>
  <c r="Z81"/>
  <c r="Z20" i="17"/>
  <c r="O20" i="42" s="1"/>
  <c r="Z20"/>
  <c r="AD8" i="39"/>
  <c r="AR8" i="42" s="1"/>
  <c r="EZ52" i="9"/>
  <c r="HQ15"/>
  <c r="BK15" i="39" s="1"/>
  <c r="X32" i="38"/>
  <c r="AK86" i="17"/>
  <c r="AY86"/>
  <c r="Y61"/>
  <c r="N61" i="42" s="1"/>
  <c r="Y61"/>
  <c r="X8" i="34"/>
  <c r="L21"/>
  <c r="AL21" i="42"/>
  <c r="R11" i="34"/>
  <c r="AO11" i="42"/>
  <c r="P9" i="34"/>
  <c r="AN9" i="42"/>
  <c r="V43" i="34"/>
  <c r="AQ43" i="42"/>
  <c r="L25" i="34"/>
  <c r="AL25" i="42"/>
  <c r="Y45" i="17"/>
  <c r="N45" i="42" s="1"/>
  <c r="Y45"/>
  <c r="Y47" i="17"/>
  <c r="N47" i="42" s="1"/>
  <c r="Y47"/>
  <c r="Y79" i="17"/>
  <c r="N79" i="42" s="1"/>
  <c r="Y79"/>
  <c r="Y34" i="17"/>
  <c r="N34" i="42" s="1"/>
  <c r="Y34"/>
  <c r="Y17" i="17"/>
  <c r="N17" i="42" s="1"/>
  <c r="Y17"/>
  <c r="Y24" i="17"/>
  <c r="N24" i="42" s="1"/>
  <c r="Y24"/>
  <c r="Y69" i="17"/>
  <c r="N69" i="42" s="1"/>
  <c r="Y69"/>
  <c r="Y73" i="17"/>
  <c r="N73" i="42" s="1"/>
  <c r="Y73"/>
  <c r="Y78" i="17"/>
  <c r="N78" i="42" s="1"/>
  <c r="Y78"/>
  <c r="Y67" i="17"/>
  <c r="N67" i="42" s="1"/>
  <c r="Y67"/>
  <c r="Y28" i="17"/>
  <c r="N28" i="42" s="1"/>
  <c r="Y28"/>
  <c r="Y43" i="17"/>
  <c r="N43" i="42" s="1"/>
  <c r="Y43"/>
  <c r="Y70" i="17"/>
  <c r="N70" i="42" s="1"/>
  <c r="Y70"/>
  <c r="Y82" i="17"/>
  <c r="N82" i="42" s="1"/>
  <c r="Y82"/>
  <c r="Y13" i="17"/>
  <c r="N13" i="42" s="1"/>
  <c r="Y13"/>
  <c r="Y9" i="17"/>
  <c r="N9" i="42" s="1"/>
  <c r="Y9"/>
  <c r="Y33" i="17"/>
  <c r="N33" i="42" s="1"/>
  <c r="Y33"/>
  <c r="Y59" i="17"/>
  <c r="N59" i="42" s="1"/>
  <c r="Y59"/>
  <c r="Y65" i="17"/>
  <c r="N65" i="42" s="1"/>
  <c r="Y65"/>
  <c r="Y30" i="17"/>
  <c r="N30" i="42" s="1"/>
  <c r="Y30"/>
  <c r="Y36" i="17"/>
  <c r="N36" i="42" s="1"/>
  <c r="Y36"/>
  <c r="Y38" i="17"/>
  <c r="N38" i="42" s="1"/>
  <c r="Y38"/>
  <c r="P10" i="34"/>
  <c r="AN10" i="42"/>
  <c r="X10" i="34"/>
  <c r="AR10" i="42"/>
  <c r="R26" i="34"/>
  <c r="AO26" i="42"/>
  <c r="Z26" i="34"/>
  <c r="AS26" i="42"/>
  <c r="X20" i="34"/>
  <c r="AR20" i="42"/>
  <c r="Z12" i="34"/>
  <c r="AS12" i="42"/>
  <c r="X9" i="34"/>
  <c r="AR9" i="42"/>
  <c r="Z15" i="34"/>
  <c r="AS15" i="42"/>
  <c r="Y75" i="17"/>
  <c r="N75" i="42" s="1"/>
  <c r="Y75"/>
  <c r="Y8" i="17"/>
  <c r="N8" i="42" s="1"/>
  <c r="Y8"/>
  <c r="Y32" i="17"/>
  <c r="N32" i="42" s="1"/>
  <c r="Y32"/>
  <c r="Y77" i="17"/>
  <c r="N77" i="42" s="1"/>
  <c r="Y77"/>
  <c r="Y48" i="17"/>
  <c r="N48" i="42" s="1"/>
  <c r="Y48"/>
  <c r="Y62" i="17"/>
  <c r="N62" i="42" s="1"/>
  <c r="Y62"/>
  <c r="BA86" i="17"/>
  <c r="Y86" i="42"/>
  <c r="Y86" i="17"/>
  <c r="N86" i="42" s="1"/>
  <c r="Y11" i="17"/>
  <c r="N11" i="42" s="1"/>
  <c r="Y11"/>
  <c r="Y10" i="17"/>
  <c r="N10" i="42" s="1"/>
  <c r="Y10"/>
  <c r="Y15" i="17"/>
  <c r="N15" i="42" s="1"/>
  <c r="Y15"/>
  <c r="Y19" i="17"/>
  <c r="N19" i="42" s="1"/>
  <c r="Y19"/>
  <c r="Y51" i="17"/>
  <c r="N51" i="42" s="1"/>
  <c r="Y51"/>
  <c r="Y40" i="17"/>
  <c r="N40" i="42" s="1"/>
  <c r="Y40"/>
  <c r="Y14" i="17"/>
  <c r="N14" i="42" s="1"/>
  <c r="Y14"/>
  <c r="Y21" i="17"/>
  <c r="N21" i="42" s="1"/>
  <c r="Y21"/>
  <c r="Y85"/>
  <c r="Y85" i="17"/>
  <c r="N85" i="42" s="1"/>
  <c r="Y74" i="17"/>
  <c r="N74" i="42" s="1"/>
  <c r="Y74"/>
  <c r="Y16" i="17"/>
  <c r="N16" i="42" s="1"/>
  <c r="Y16"/>
  <c r="Y27" i="17"/>
  <c r="N27" i="42" s="1"/>
  <c r="Y27"/>
  <c r="G61" i="18"/>
  <c r="L61"/>
  <c r="D63"/>
  <c r="AO28" i="17"/>
  <c r="AV28" i="42" s="1"/>
  <c r="AM45" i="17"/>
  <c r="AU45" i="42" s="1"/>
  <c r="AY8" i="17"/>
  <c r="AY15"/>
  <c r="BA15" i="42" s="1"/>
  <c r="AS82" i="17"/>
  <c r="AX82" i="42" s="1"/>
  <c r="AS10" i="17"/>
  <c r="AX10" i="42" s="1"/>
  <c r="AU69" i="17"/>
  <c r="AY69" i="42" s="1"/>
  <c r="BC11" i="17"/>
  <c r="BC11" i="42" s="1"/>
  <c r="AW35" i="17"/>
  <c r="AZ35" i="42" s="1"/>
  <c r="AK35" i="17"/>
  <c r="AT35" i="42" s="1"/>
  <c r="AO20" i="17"/>
  <c r="C61" i="18"/>
  <c r="EN55" i="9"/>
  <c r="H61" i="18"/>
  <c r="K59"/>
  <c r="D62"/>
  <c r="BC24" i="17"/>
  <c r="BC24" i="42" s="1"/>
  <c r="AW24" i="17"/>
  <c r="AZ24" i="42" s="1"/>
  <c r="AO47" i="17"/>
  <c r="AU79"/>
  <c r="AY79" i="42" s="1"/>
  <c r="AU17" i="17"/>
  <c r="AK11"/>
  <c r="AQ4"/>
  <c r="AY62"/>
  <c r="BA62" i="42" s="1"/>
  <c r="AQ16" i="17"/>
  <c r="AQ69"/>
  <c r="AW69" i="42" s="1"/>
  <c r="AU77" i="17"/>
  <c r="AY77" i="42" s="1"/>
  <c r="AU86" i="17"/>
  <c r="BA19"/>
  <c r="S26" i="34"/>
  <c r="Q44"/>
  <c r="GY3" i="9"/>
  <c r="AS3" i="39" s="1"/>
  <c r="BW100" i="9"/>
  <c r="R54" i="38"/>
  <c r="EZ82" i="9"/>
  <c r="AO3" i="17"/>
  <c r="K52" i="34" s="1"/>
  <c r="C59" i="18"/>
  <c r="EK67" i="9"/>
  <c r="F60" i="18"/>
  <c r="I61"/>
  <c r="H63"/>
  <c r="G63"/>
  <c r="G60"/>
  <c r="L63"/>
  <c r="L59"/>
  <c r="K62"/>
  <c r="K61"/>
  <c r="EW28" i="9"/>
  <c r="X86" i="39"/>
  <c r="AU25" i="17"/>
  <c r="AY25" i="42" s="1"/>
  <c r="E61" i="18"/>
  <c r="E59"/>
  <c r="AQ32" i="17"/>
  <c r="AW32" i="42" s="1"/>
  <c r="AM32" i="17"/>
  <c r="AO17"/>
  <c r="AO34"/>
  <c r="AM17"/>
  <c r="AU17" i="42" s="1"/>
  <c r="AW45" i="17"/>
  <c r="AZ45" i="42" s="1"/>
  <c r="AY51" i="17"/>
  <c r="BC45"/>
  <c r="AW47"/>
  <c r="AW75"/>
  <c r="AQ79"/>
  <c r="AW79" i="42" s="1"/>
  <c r="AQ8" i="17"/>
  <c r="AW8" i="42" s="1"/>
  <c r="AO32" i="17"/>
  <c r="AV32" i="42" s="1"/>
  <c r="BC17" i="17"/>
  <c r="AU15"/>
  <c r="AY15" i="42" s="1"/>
  <c r="AU11" i="17"/>
  <c r="AM19"/>
  <c r="AU19" i="42" s="1"/>
  <c r="AK71" i="17"/>
  <c r="AQ13"/>
  <c r="AW13" i="42" s="1"/>
  <c r="AS11" i="17"/>
  <c r="AX11" i="42" s="1"/>
  <c r="AK73" i="17"/>
  <c r="AT73" i="42" s="1"/>
  <c r="BC62" i="17"/>
  <c r="BC62" i="42" s="1"/>
  <c r="BA10" i="17"/>
  <c r="BB10" i="42" s="1"/>
  <c r="AW69" i="17"/>
  <c r="BA77"/>
  <c r="AO48"/>
  <c r="AV48" i="42" s="1"/>
  <c r="AW78" i="17"/>
  <c r="BC86"/>
  <c r="BC86" i="42" s="1"/>
  <c r="AO15" i="17"/>
  <c r="AQ19"/>
  <c r="S56" i="34"/>
  <c r="Q52"/>
  <c r="U50"/>
  <c r="M50"/>
  <c r="S84"/>
  <c r="W80"/>
  <c r="S76"/>
  <c r="W76"/>
  <c r="S72"/>
  <c r="Q68"/>
  <c r="W68"/>
  <c r="M68"/>
  <c r="W44"/>
  <c r="M42"/>
  <c r="Q42"/>
  <c r="K42"/>
  <c r="W42"/>
  <c r="Q64"/>
  <c r="S64"/>
  <c r="S60"/>
  <c r="U6"/>
  <c r="Q5"/>
  <c r="W52"/>
  <c r="M52"/>
  <c r="Q50"/>
  <c r="M56"/>
  <c r="M84"/>
  <c r="Q84"/>
  <c r="W84"/>
  <c r="S80"/>
  <c r="Q80"/>
  <c r="M72"/>
  <c r="W72"/>
  <c r="S68"/>
  <c r="S44"/>
  <c r="U42"/>
  <c r="S42"/>
  <c r="W64"/>
  <c r="W60"/>
  <c r="U41"/>
  <c r="W56"/>
  <c r="W50"/>
  <c r="Q56"/>
  <c r="M80"/>
  <c r="M44"/>
  <c r="Q60"/>
  <c r="S50"/>
  <c r="M76"/>
  <c r="Q76"/>
  <c r="Q72"/>
  <c r="M64"/>
  <c r="W6"/>
  <c r="FF58" i="9"/>
  <c r="BA7" i="17"/>
  <c r="CG113" i="9"/>
  <c r="EQ53"/>
  <c r="HH86"/>
  <c r="BB86" i="39" s="1"/>
  <c r="HQ11" i="9"/>
  <c r="BK11" i="39" s="1"/>
  <c r="AS58" i="17"/>
  <c r="AG11" i="39"/>
  <c r="AS43" i="17"/>
  <c r="AX43" i="42" s="1"/>
  <c r="L8" i="41"/>
  <c r="L9" s="1"/>
  <c r="AS41" i="17"/>
  <c r="BC26"/>
  <c r="AK50"/>
  <c r="BC64"/>
  <c r="BC3"/>
  <c r="BC3" i="42" s="1"/>
  <c r="AM76" i="17"/>
  <c r="CC113" i="9"/>
  <c r="AM41" i="17"/>
  <c r="BA83"/>
  <c r="AK56"/>
  <c r="BC50"/>
  <c r="AM72"/>
  <c r="AM84"/>
  <c r="O3" i="39"/>
  <c r="FI18" i="9"/>
  <c r="D60" i="18"/>
  <c r="AQ34" i="17"/>
  <c r="AO24"/>
  <c r="AV24" i="42" s="1"/>
  <c r="AU8" i="17"/>
  <c r="AY8" i="42" s="1"/>
  <c r="AW34" i="17"/>
  <c r="AZ34" i="42" s="1"/>
  <c r="AM6" i="17"/>
  <c r="AU6" i="42" s="1"/>
  <c r="AM34" i="17"/>
  <c r="AU34" i="42" s="1"/>
  <c r="AK34" i="17"/>
  <c r="AS8"/>
  <c r="AX8" i="42" s="1"/>
  <c r="AS47" i="17"/>
  <c r="AS40"/>
  <c r="AY17"/>
  <c r="AK45"/>
  <c r="AO45"/>
  <c r="AV45" i="42" s="1"/>
  <c r="BC47" i="17"/>
  <c r="AU75"/>
  <c r="BC75"/>
  <c r="AS79"/>
  <c r="AX79" i="42" s="1"/>
  <c r="BA79" i="17"/>
  <c r="AM79"/>
  <c r="AK8"/>
  <c r="AY34"/>
  <c r="BA34" i="42" s="1"/>
  <c r="AU32" i="17"/>
  <c r="AY32" i="42" s="1"/>
  <c r="AW17" i="17"/>
  <c r="AZ17" i="42" s="1"/>
  <c r="AQ17" i="17"/>
  <c r="AK79"/>
  <c r="AT79" i="42" s="1"/>
  <c r="AO78" i="17"/>
  <c r="AO11"/>
  <c r="AM10"/>
  <c r="BC53"/>
  <c r="AY85"/>
  <c r="AY19"/>
  <c r="BA19" i="42" s="1"/>
  <c r="AS14" i="17"/>
  <c r="AX14" i="42" s="1"/>
  <c r="AW9" i="17"/>
  <c r="AK25"/>
  <c r="AT25" i="42" s="1"/>
  <c r="AS73" i="17"/>
  <c r="AX73" i="42" s="1"/>
  <c r="BA73" i="17"/>
  <c r="BB73" i="42" s="1"/>
  <c r="AM73" i="17"/>
  <c r="AU73" i="42" s="1"/>
  <c r="AS85" i="17"/>
  <c r="AX85" i="42" s="1"/>
  <c r="AU62" i="17"/>
  <c r="AM62"/>
  <c r="AU62" i="42" s="1"/>
  <c r="AK62" i="17"/>
  <c r="AT62" i="42" s="1"/>
  <c r="AY10" i="17"/>
  <c r="BA10" i="42" s="1"/>
  <c r="AU10" i="17"/>
  <c r="AY10" i="42" s="1"/>
  <c r="AS69" i="17"/>
  <c r="AX69" i="42" s="1"/>
  <c r="BA69" i="17"/>
  <c r="BB69" i="42" s="1"/>
  <c r="AQ77" i="17"/>
  <c r="AW77" i="42" s="1"/>
  <c r="AW77" i="17"/>
  <c r="AZ77" i="42" s="1"/>
  <c r="AK77" i="17"/>
  <c r="AT77" i="42" s="1"/>
  <c r="AQ48" i="17"/>
  <c r="AW48" i="42" s="1"/>
  <c r="AW48" i="17"/>
  <c r="AU78"/>
  <c r="AY78" i="42" s="1"/>
  <c r="BA78" i="17"/>
  <c r="BB78" i="42" s="1"/>
  <c r="AQ86" i="17"/>
  <c r="AW11"/>
  <c r="AQ11"/>
  <c r="AW11" i="42" s="1"/>
  <c r="BA9" i="17"/>
  <c r="AS15"/>
  <c r="BC15"/>
  <c r="AW19"/>
  <c r="AK23"/>
  <c r="AY4"/>
  <c r="BA4" i="42" s="1"/>
  <c r="BC18" i="17"/>
  <c r="BC18" i="42" s="1"/>
  <c r="AK41" i="17"/>
  <c r="AK83"/>
  <c r="AM42"/>
  <c r="AO50"/>
  <c r="AK68"/>
  <c r="AK42"/>
  <c r="AM56"/>
  <c r="AM68"/>
  <c r="BC72"/>
  <c r="BC80"/>
  <c r="AS3"/>
  <c r="AX3" i="42" s="1"/>
  <c r="CI112" i="9"/>
  <c r="HN14"/>
  <c r="BH14" i="39" s="1"/>
  <c r="AD14"/>
  <c r="F18" i="19"/>
  <c r="BS114" i="9"/>
  <c r="E90" i="19"/>
  <c r="CE113" i="9"/>
  <c r="D66" i="19"/>
  <c r="CA112" i="9"/>
  <c r="H18" i="19"/>
  <c r="BS116" i="9"/>
  <c r="HN9"/>
  <c r="BH9" i="39" s="1"/>
  <c r="AC101" i="19"/>
  <c r="G66"/>
  <c r="CA115" i="9"/>
  <c r="G6" i="19"/>
  <c r="BQ115" i="9"/>
  <c r="G42" i="19"/>
  <c r="BW115" i="9"/>
  <c r="GV25"/>
  <c r="AP25" i="39" s="1"/>
  <c r="AG30" i="19"/>
  <c r="C60" i="18"/>
  <c r="C62"/>
  <c r="F62"/>
  <c r="F59"/>
  <c r="F61"/>
  <c r="I63"/>
  <c r="I60"/>
  <c r="I62"/>
  <c r="H62"/>
  <c r="H60"/>
  <c r="H59"/>
  <c r="G59"/>
  <c r="G62"/>
  <c r="L60"/>
  <c r="L62"/>
  <c r="BC22" i="17"/>
  <c r="BC22" i="42" s="1"/>
  <c r="K63" i="18"/>
  <c r="K60"/>
  <c r="J62"/>
  <c r="J61"/>
  <c r="J63"/>
  <c r="J8" i="41"/>
  <c r="J9" s="1"/>
  <c r="E63" i="18"/>
  <c r="D59"/>
  <c r="C63"/>
  <c r="E62"/>
  <c r="E60"/>
  <c r="D61"/>
  <c r="BC23" i="17"/>
  <c r="BC23" i="42" s="1"/>
  <c r="AW25" i="17"/>
  <c r="AZ25" i="42" s="1"/>
  <c r="AS28" i="17"/>
  <c r="AX28" i="42" s="1"/>
  <c r="AW10" i="17"/>
  <c r="AZ10" i="42" s="1"/>
  <c r="BA34" i="17"/>
  <c r="BB34" i="42" s="1"/>
  <c r="AU24" i="17"/>
  <c r="AY24" i="42" s="1"/>
  <c r="BA24" i="17"/>
  <c r="BB24" i="42" s="1"/>
  <c r="BC34" i="17"/>
  <c r="BC34" i="42" s="1"/>
  <c r="AK32" i="17"/>
  <c r="AS32"/>
  <c r="AX32" i="42" s="1"/>
  <c r="BA32" i="17"/>
  <c r="BB32" i="42" s="1"/>
  <c r="AQ24" i="17"/>
  <c r="AW24" i="42" s="1"/>
  <c r="AM24" i="17"/>
  <c r="AQ45"/>
  <c r="AQ47"/>
  <c r="AY24"/>
  <c r="BA8"/>
  <c r="AK24"/>
  <c r="AK21"/>
  <c r="AT21" i="42" s="1"/>
  <c r="AU45" i="17"/>
  <c r="AY45" i="42" s="1"/>
  <c r="AS51" i="17"/>
  <c r="AX51" i="42" s="1"/>
  <c r="AK75" i="17"/>
  <c r="AT75" i="42" s="1"/>
  <c r="BA40" i="17"/>
  <c r="AS24"/>
  <c r="AX24" i="42" s="1"/>
  <c r="AW8" i="17"/>
  <c r="AZ8" i="42" s="1"/>
  <c r="AS45" i="17"/>
  <c r="AX45" i="42" s="1"/>
  <c r="AY45" i="17"/>
  <c r="BA45" i="42" s="1"/>
  <c r="BA45" i="17"/>
  <c r="BB45" i="42" s="1"/>
  <c r="AY47" i="17"/>
  <c r="BA47" i="42" s="1"/>
  <c r="AM47" i="17"/>
  <c r="BA47"/>
  <c r="BB47" i="42" s="1"/>
  <c r="AK47" i="17"/>
  <c r="AS75"/>
  <c r="AX75" i="42" s="1"/>
  <c r="AM75" i="17"/>
  <c r="AU75" i="42" s="1"/>
  <c r="BA75" i="17"/>
  <c r="BB75" i="42" s="1"/>
  <c r="AQ75" i="17"/>
  <c r="BC79"/>
  <c r="BC79" i="42" s="1"/>
  <c r="AY79" i="17"/>
  <c r="AO79"/>
  <c r="AW79"/>
  <c r="BC8"/>
  <c r="AO8"/>
  <c r="AM8"/>
  <c r="AS34"/>
  <c r="AU34"/>
  <c r="AY32"/>
  <c r="BC32"/>
  <c r="AS17"/>
  <c r="AX17" i="42" s="1"/>
  <c r="BA17" i="17"/>
  <c r="BB17" i="42" s="1"/>
  <c r="AK17" i="17"/>
  <c r="AT17" i="42" s="1"/>
  <c r="AU47" i="17"/>
  <c r="AO75"/>
  <c r="AU19"/>
  <c r="AK15"/>
  <c r="AO86"/>
  <c r="AV86" i="42" s="1"/>
  <c r="AM15" i="17"/>
  <c r="AK78"/>
  <c r="AT78" i="42" s="1"/>
  <c r="BC49" i="17"/>
  <c r="AM57"/>
  <c r="AU57" i="42" s="1"/>
  <c r="AQ85" i="17"/>
  <c r="AW85" i="42" s="1"/>
  <c r="AM48" i="17"/>
  <c r="AU48" i="42" s="1"/>
  <c r="AO23" i="17"/>
  <c r="AU16"/>
  <c r="AY16" i="42" s="1"/>
  <c r="BA14" i="17"/>
  <c r="AY13"/>
  <c r="BA13" i="42" s="1"/>
  <c r="AQ7" i="17"/>
  <c r="AM9"/>
  <c r="AK19"/>
  <c r="AT19" i="42" s="1"/>
  <c r="BC19" i="17"/>
  <c r="AU73"/>
  <c r="AY73"/>
  <c r="AQ73"/>
  <c r="AO73"/>
  <c r="AW73"/>
  <c r="BA85"/>
  <c r="AK85"/>
  <c r="AS62"/>
  <c r="AW62"/>
  <c r="BA62"/>
  <c r="AO62"/>
  <c r="AQ62"/>
  <c r="AW74"/>
  <c r="AY82"/>
  <c r="BC10"/>
  <c r="AQ10"/>
  <c r="AO10"/>
  <c r="AK10"/>
  <c r="AK16"/>
  <c r="AT16" i="42" s="1"/>
  <c r="BC69" i="17"/>
  <c r="AY69"/>
  <c r="AK69"/>
  <c r="AM69"/>
  <c r="AO69"/>
  <c r="AY77"/>
  <c r="BC77"/>
  <c r="AO77"/>
  <c r="AM77"/>
  <c r="AS77"/>
  <c r="BA48"/>
  <c r="BC48"/>
  <c r="AK48"/>
  <c r="AU48"/>
  <c r="AY48"/>
  <c r="AQ70"/>
  <c r="AS78"/>
  <c r="AQ78"/>
  <c r="AY78"/>
  <c r="AM78"/>
  <c r="AW86"/>
  <c r="AM86"/>
  <c r="AM11"/>
  <c r="BA11"/>
  <c r="AY11"/>
  <c r="AQ9"/>
  <c r="BA15"/>
  <c r="BB15" i="42" s="1"/>
  <c r="AW15" i="17"/>
  <c r="AZ15" i="42" s="1"/>
  <c r="AQ15" i="17"/>
  <c r="AW15" i="42" s="1"/>
  <c r="AO19" i="17"/>
  <c r="AV19" i="42" s="1"/>
  <c r="AS19" i="17"/>
  <c r="AX19" i="42" s="1"/>
  <c r="AO81" i="17"/>
  <c r="AV81" i="42" s="1"/>
  <c r="AS66" i="17"/>
  <c r="AY18"/>
  <c r="G8" i="41"/>
  <c r="G9" s="1"/>
  <c r="AQ5" i="17"/>
  <c r="E8" i="41"/>
  <c r="E9" s="1"/>
  <c r="AQ12" i="17"/>
  <c r="AU41"/>
  <c r="F79" i="19"/>
  <c r="S29" i="34"/>
  <c r="I29"/>
  <c r="F19" i="19"/>
  <c r="W29" i="34"/>
  <c r="F103" i="19"/>
  <c r="F31"/>
  <c r="K29" i="34"/>
  <c r="U29"/>
  <c r="F91" i="19"/>
  <c r="O35" i="34"/>
  <c r="L55" i="19"/>
  <c r="Y35" i="34"/>
  <c r="L115" i="19"/>
  <c r="S35" i="34"/>
  <c r="L79" i="19"/>
  <c r="I35" i="34"/>
  <c r="L19" i="19"/>
  <c r="G35" i="34"/>
  <c r="L7" i="19"/>
  <c r="G39" i="34"/>
  <c r="D8" i="19"/>
  <c r="M39" i="34"/>
  <c r="D44" i="19"/>
  <c r="W39" i="34"/>
  <c r="D104" i="19"/>
  <c r="D116"/>
  <c r="Y39" i="34"/>
  <c r="K39"/>
  <c r="D32" i="19"/>
  <c r="M31" i="34"/>
  <c r="H43" i="19"/>
  <c r="H115"/>
  <c r="Y31" i="34"/>
  <c r="W31"/>
  <c r="H103" i="19"/>
  <c r="K31" i="34"/>
  <c r="H31" i="19"/>
  <c r="G31" i="34"/>
  <c r="H7" i="19"/>
  <c r="W37" i="34"/>
  <c r="N103" i="19"/>
  <c r="N31"/>
  <c r="K37" i="34"/>
  <c r="U37"/>
  <c r="N91" i="19"/>
  <c r="N79"/>
  <c r="S37" i="34"/>
  <c r="I37"/>
  <c r="N19" i="19"/>
  <c r="O41"/>
  <c r="M18" i="34"/>
  <c r="M16"/>
  <c r="M19"/>
  <c r="M17"/>
  <c r="M15"/>
  <c r="M20"/>
  <c r="M14"/>
  <c r="S33"/>
  <c r="J79" i="19"/>
  <c r="J55"/>
  <c r="O33" i="34"/>
  <c r="K114" i="19"/>
  <c r="Y22" i="34"/>
  <c r="S3"/>
  <c r="D77" i="19"/>
  <c r="S49" i="34"/>
  <c r="N80" i="19"/>
  <c r="U53" i="34"/>
  <c r="F93" i="19"/>
  <c r="N114"/>
  <c r="Y25" i="34"/>
  <c r="L42" i="19"/>
  <c r="M23" i="34"/>
  <c r="O7"/>
  <c r="H53" i="19"/>
  <c r="M57" i="34"/>
  <c r="J45" i="19"/>
  <c r="N42"/>
  <c r="M25" i="34"/>
  <c r="N66" i="19"/>
  <c r="Q25" i="34"/>
  <c r="W53"/>
  <c r="F105" i="19"/>
  <c r="L18"/>
  <c r="I23" i="34"/>
  <c r="E31" i="19"/>
  <c r="K28" i="34"/>
  <c r="K43" i="19"/>
  <c r="I43"/>
  <c r="M32" i="34"/>
  <c r="BU121" i="9"/>
  <c r="M30" i="19"/>
  <c r="K24" i="34"/>
  <c r="M114" i="19"/>
  <c r="Y24" i="34"/>
  <c r="Y51"/>
  <c r="D117" i="19"/>
  <c r="Q8" i="34"/>
  <c r="I65" i="19"/>
  <c r="K51" i="34"/>
  <c r="D33" i="19"/>
  <c r="I32" i="34"/>
  <c r="I19" i="19"/>
  <c r="O5"/>
  <c r="G20" i="34"/>
  <c r="G14"/>
  <c r="G18"/>
  <c r="G16"/>
  <c r="G19"/>
  <c r="G17"/>
  <c r="G15"/>
  <c r="E67" i="19"/>
  <c r="Q28" i="34"/>
  <c r="K79" i="19"/>
  <c r="S34" i="34"/>
  <c r="CC129" i="9"/>
  <c r="S32" i="34"/>
  <c r="I79" i="19"/>
  <c r="I6" i="34"/>
  <c r="G17" i="19"/>
  <c r="J114"/>
  <c r="Y21" i="34"/>
  <c r="J78" i="19"/>
  <c r="S21" i="34"/>
  <c r="E43" i="19"/>
  <c r="M28" i="34"/>
  <c r="E103" i="19"/>
  <c r="K31"/>
  <c r="K34" i="34"/>
  <c r="BS118" i="9"/>
  <c r="J18" i="19"/>
  <c r="I21" i="34"/>
  <c r="BS131" i="9"/>
  <c r="I34" i="34"/>
  <c r="K19" i="19"/>
  <c r="G34" i="34"/>
  <c r="J80" i="19"/>
  <c r="S45" i="34"/>
  <c r="BW148" i="9"/>
  <c r="D45" i="19"/>
  <c r="M51" i="34"/>
  <c r="CC137" i="9"/>
  <c r="S40" i="34"/>
  <c r="E80" i="19"/>
  <c r="CC111" i="9"/>
  <c r="O77" i="19"/>
  <c r="S20" i="34"/>
  <c r="S14"/>
  <c r="S16"/>
  <c r="S19"/>
  <c r="S17"/>
  <c r="S15"/>
  <c r="I53" i="19"/>
  <c r="O8" i="34"/>
  <c r="S51"/>
  <c r="D81" i="19"/>
  <c r="Q67" i="34"/>
  <c r="H70" i="19"/>
  <c r="H94"/>
  <c r="U67" i="34"/>
  <c r="I67"/>
  <c r="H22" i="19"/>
  <c r="Y67" i="34"/>
  <c r="H118" i="19"/>
  <c r="G67" i="34"/>
  <c r="H10" i="19"/>
  <c r="K40" i="34"/>
  <c r="E32" i="19"/>
  <c r="E20"/>
  <c r="I40" i="34"/>
  <c r="E68" i="19"/>
  <c r="Q40" i="34"/>
  <c r="U40"/>
  <c r="E92" i="19"/>
  <c r="O65"/>
  <c r="Q18" i="34"/>
  <c r="Q16"/>
  <c r="Q19"/>
  <c r="Q17"/>
  <c r="Q15"/>
  <c r="Q20"/>
  <c r="Q14"/>
  <c r="O89" i="19"/>
  <c r="U18" i="34"/>
  <c r="U16"/>
  <c r="U19"/>
  <c r="U17"/>
  <c r="U15"/>
  <c r="U20"/>
  <c r="U14"/>
  <c r="J30" i="19"/>
  <c r="K21" i="34"/>
  <c r="J66" i="19"/>
  <c r="Q21" i="34"/>
  <c r="O47"/>
  <c r="L56" i="19"/>
  <c r="D93"/>
  <c r="U51" i="34"/>
  <c r="O40"/>
  <c r="E56" i="19"/>
  <c r="M78"/>
  <c r="S24" i="34"/>
  <c r="Y45"/>
  <c r="J116" i="19"/>
  <c r="G45" i="34"/>
  <c r="J8" i="19"/>
  <c r="BS142" i="9"/>
  <c r="I45" i="34"/>
  <c r="J20" i="19"/>
  <c r="J32"/>
  <c r="K45" i="34"/>
  <c r="S47"/>
  <c r="L80" i="19"/>
  <c r="L116"/>
  <c r="Y47" i="34"/>
  <c r="K47"/>
  <c r="L32" i="19"/>
  <c r="Q75" i="34"/>
  <c r="D71" i="19"/>
  <c r="S75" i="34"/>
  <c r="D83" i="19"/>
  <c r="Y75" i="34"/>
  <c r="D119" i="19"/>
  <c r="D95"/>
  <c r="U75" i="34"/>
  <c r="O79"/>
  <c r="H59" i="19"/>
  <c r="M79" i="34"/>
  <c r="H47" i="19"/>
  <c r="W79" i="34"/>
  <c r="H107" i="19"/>
  <c r="H71"/>
  <c r="Q79" i="34"/>
  <c r="H23" i="19"/>
  <c r="I79" i="34"/>
  <c r="BW105" i="9"/>
  <c r="M8" i="34"/>
  <c r="I41" i="19"/>
  <c r="I5"/>
  <c r="G8" i="34"/>
  <c r="U8"/>
  <c r="I89" i="19"/>
  <c r="U34" i="34"/>
  <c r="K91" i="19"/>
  <c r="K32" i="34"/>
  <c r="I31" i="19"/>
  <c r="Q32" i="34"/>
  <c r="I67" i="19"/>
  <c r="CC114" i="9"/>
  <c r="F78" i="19"/>
  <c r="CE146" i="9"/>
  <c r="U49" i="34"/>
  <c r="N92" i="19"/>
  <c r="K71" i="34"/>
  <c r="L34" i="19"/>
  <c r="G79" i="34"/>
  <c r="H11" i="19"/>
  <c r="Y29" i="34"/>
  <c r="F115" i="19"/>
  <c r="M29" i="34"/>
  <c r="F43" i="19"/>
  <c r="Q29" i="34"/>
  <c r="F67" i="19"/>
  <c r="O29" i="34"/>
  <c r="F55" i="19"/>
  <c r="G29" i="34"/>
  <c r="F7" i="19"/>
  <c r="W35" i="34"/>
  <c r="L103" i="19"/>
  <c r="K35" i="34"/>
  <c r="L31" i="19"/>
  <c r="Q35" i="34"/>
  <c r="L67" i="19"/>
  <c r="L43"/>
  <c r="M35" i="34"/>
  <c r="L91" i="19"/>
  <c r="U35" i="34"/>
  <c r="U39"/>
  <c r="D92" i="19"/>
  <c r="S39" i="34"/>
  <c r="D80" i="19"/>
  <c r="D20"/>
  <c r="I39" i="34"/>
  <c r="D68" i="19"/>
  <c r="Q39" i="34"/>
  <c r="O39"/>
  <c r="D56" i="19"/>
  <c r="S31" i="34"/>
  <c r="H79" i="19"/>
  <c r="H19"/>
  <c r="I31" i="34"/>
  <c r="H67" i="19"/>
  <c r="Q31" i="34"/>
  <c r="O31"/>
  <c r="H55" i="19"/>
  <c r="U31" i="34"/>
  <c r="H91" i="19"/>
  <c r="Q37" i="34"/>
  <c r="N67" i="19"/>
  <c r="O37" i="34"/>
  <c r="N55" i="19"/>
  <c r="G37" i="34"/>
  <c r="N7" i="19"/>
  <c r="Y37" i="34"/>
  <c r="N115" i="19"/>
  <c r="M37" i="34"/>
  <c r="N43" i="19"/>
  <c r="U3" i="34"/>
  <c r="D89" i="19"/>
  <c r="N104"/>
  <c r="W49" i="34"/>
  <c r="J105" i="19"/>
  <c r="W57" i="34"/>
  <c r="N90" i="19"/>
  <c r="U25" i="34"/>
  <c r="M49"/>
  <c r="N44" i="19"/>
  <c r="U57" i="34"/>
  <c r="J93" i="19"/>
  <c r="BS146" i="9"/>
  <c r="I49" i="34"/>
  <c r="N20" i="19"/>
  <c r="L114"/>
  <c r="Y23" i="34"/>
  <c r="CC122" i="9"/>
  <c r="N78" i="19"/>
  <c r="S25" i="34"/>
  <c r="G77" i="19"/>
  <c r="S6" i="34"/>
  <c r="E55" i="19"/>
  <c r="O28" i="34"/>
  <c r="K77" i="19"/>
  <c r="S10" i="34"/>
  <c r="K103" i="19"/>
  <c r="W34" i="34"/>
  <c r="M66" i="19"/>
  <c r="Q24" i="34"/>
  <c r="M102" i="19"/>
  <c r="W24" i="34"/>
  <c r="J42" i="19"/>
  <c r="M21" i="34"/>
  <c r="Y34"/>
  <c r="K115" i="19"/>
  <c r="O17"/>
  <c r="I18" i="34"/>
  <c r="I16"/>
  <c r="I19"/>
  <c r="I17"/>
  <c r="I15"/>
  <c r="I20"/>
  <c r="I14"/>
  <c r="E7" i="19"/>
  <c r="G28" i="34"/>
  <c r="G32"/>
  <c r="I7" i="19"/>
  <c r="E91"/>
  <c r="U28" i="34"/>
  <c r="O32"/>
  <c r="I55" i="19"/>
  <c r="W32" i="34"/>
  <c r="I103" i="19"/>
  <c r="E115"/>
  <c r="Y28" i="34"/>
  <c r="J102" i="19"/>
  <c r="W21" i="34"/>
  <c r="BY118" i="9"/>
  <c r="J54" i="19"/>
  <c r="O21" i="34"/>
  <c r="E79" i="19"/>
  <c r="S28" i="34"/>
  <c r="BW121" i="9"/>
  <c r="M42" i="19"/>
  <c r="M24" i="34"/>
  <c r="O29" i="19"/>
  <c r="K20" i="34"/>
  <c r="K14"/>
  <c r="K16"/>
  <c r="K19"/>
  <c r="K17"/>
  <c r="K15"/>
  <c r="I51"/>
  <c r="D21" i="19"/>
  <c r="E19"/>
  <c r="I28" i="34"/>
  <c r="M18" i="19"/>
  <c r="I24" i="34"/>
  <c r="G51"/>
  <c r="D9" i="19"/>
  <c r="M45" i="34"/>
  <c r="J44" i="19"/>
  <c r="M47" i="34"/>
  <c r="L44" i="19"/>
  <c r="Q51" i="34"/>
  <c r="D69" i="19"/>
  <c r="M90"/>
  <c r="U24" i="34"/>
  <c r="I101" i="19"/>
  <c r="W8" i="34"/>
  <c r="M6" i="19"/>
  <c r="G24" i="34"/>
  <c r="W51"/>
  <c r="D105" i="19"/>
  <c r="O67" i="34"/>
  <c r="H58" i="19"/>
  <c r="S67" i="34"/>
  <c r="H82" i="19"/>
  <c r="W67" i="34"/>
  <c r="H106" i="19"/>
  <c r="K67" i="34"/>
  <c r="H34" i="19"/>
  <c r="H46"/>
  <c r="M67" i="34"/>
  <c r="CI137" i="9"/>
  <c r="E116" i="19"/>
  <c r="Y40" i="34"/>
  <c r="BQ137" i="9"/>
  <c r="G40" i="34"/>
  <c r="E8" i="19"/>
  <c r="BW137" i="9"/>
  <c r="M40" i="34"/>
  <c r="E44" i="19"/>
  <c r="O113"/>
  <c r="Y18" i="34"/>
  <c r="Y16"/>
  <c r="Y19"/>
  <c r="Y17"/>
  <c r="Y15"/>
  <c r="Y20"/>
  <c r="Y14"/>
  <c r="J90" i="19"/>
  <c r="U21" i="34"/>
  <c r="J6" i="19"/>
  <c r="G21" i="34"/>
  <c r="Q45"/>
  <c r="J68" i="19"/>
  <c r="O51" i="34"/>
  <c r="D57" i="19"/>
  <c r="BQ172" i="9"/>
  <c r="G75" i="34"/>
  <c r="D11" i="19"/>
  <c r="W40" i="34"/>
  <c r="E104" i="19"/>
  <c r="M54"/>
  <c r="O24" i="34"/>
  <c r="CC105" i="9"/>
  <c r="I77" i="19"/>
  <c r="S8" i="34"/>
  <c r="O45"/>
  <c r="J56" i="19"/>
  <c r="CE142" i="9"/>
  <c r="U45" i="34"/>
  <c r="J92" i="19"/>
  <c r="W45" i="34"/>
  <c r="J104" i="19"/>
  <c r="CE144" i="9"/>
  <c r="U47" i="34"/>
  <c r="L92" i="19"/>
  <c r="L20"/>
  <c r="I47" i="34"/>
  <c r="W47"/>
  <c r="L104" i="19"/>
  <c r="G47" i="34"/>
  <c r="L8" i="19"/>
  <c r="O75" i="34"/>
  <c r="D59" i="19"/>
  <c r="I75" i="34"/>
  <c r="D23" i="19"/>
  <c r="W75" i="34"/>
  <c r="D107" i="19"/>
  <c r="D47"/>
  <c r="M75" i="34"/>
  <c r="H119" i="19"/>
  <c r="Y79" i="34"/>
  <c r="U79"/>
  <c r="H95" i="19"/>
  <c r="K79" i="34"/>
  <c r="H35" i="19"/>
  <c r="S79" i="34"/>
  <c r="H83" i="19"/>
  <c r="I113"/>
  <c r="Y8" i="34"/>
  <c r="I29" i="19"/>
  <c r="K8" i="34"/>
  <c r="I8"/>
  <c r="I17" i="19"/>
  <c r="K55"/>
  <c r="O34" i="34"/>
  <c r="Q34"/>
  <c r="K67" i="19"/>
  <c r="I91"/>
  <c r="U32" i="34"/>
  <c r="I115" i="19"/>
  <c r="Y32" i="34"/>
  <c r="L68" i="19"/>
  <c r="Q47" i="34"/>
  <c r="H117" i="19"/>
  <c r="Y55" i="34"/>
  <c r="K75"/>
  <c r="D35" i="19"/>
  <c r="I81" i="34"/>
  <c r="J23" i="19"/>
  <c r="CA182" i="9"/>
  <c r="Q85" i="34"/>
  <c r="N71" i="19"/>
  <c r="Q46" i="34"/>
  <c r="K68" i="19"/>
  <c r="N30"/>
  <c r="K25" i="34"/>
  <c r="Q13"/>
  <c r="N65" i="19"/>
  <c r="I85" i="34"/>
  <c r="N23" i="19"/>
  <c r="Y85" i="34"/>
  <c r="N119" i="19"/>
  <c r="O66"/>
  <c r="Q26" i="34"/>
  <c r="L78" i="19"/>
  <c r="S23" i="34"/>
  <c r="I12"/>
  <c r="M17" i="19"/>
  <c r="Q11" i="34"/>
  <c r="L65" i="19"/>
  <c r="Y7" i="34"/>
  <c r="H113" i="19"/>
  <c r="O6"/>
  <c r="G26" i="34"/>
  <c r="Q33"/>
  <c r="J67" i="19"/>
  <c r="D79"/>
  <c r="S27" i="34"/>
  <c r="CI113" i="9"/>
  <c r="E114" i="19"/>
  <c r="G35"/>
  <c r="K78" i="34"/>
  <c r="K11"/>
  <c r="L29" i="19"/>
  <c r="K35"/>
  <c r="K82" i="34"/>
  <c r="I10"/>
  <c r="K17" i="19"/>
  <c r="J7"/>
  <c r="G33" i="34"/>
  <c r="G11"/>
  <c r="L5" i="19"/>
  <c r="Y53" i="34"/>
  <c r="F117" i="19"/>
  <c r="G71" i="34"/>
  <c r="L10" i="19"/>
  <c r="U85" i="34"/>
  <c r="N95" i="19"/>
  <c r="O11"/>
  <c r="G86" i="34"/>
  <c r="CE112" i="9"/>
  <c r="D90" i="19"/>
  <c r="O53"/>
  <c r="O20" i="34"/>
  <c r="O14"/>
  <c r="O18"/>
  <c r="O16"/>
  <c r="O19"/>
  <c r="O17"/>
  <c r="O15"/>
  <c r="M13"/>
  <c r="N41" i="19"/>
  <c r="S9" i="34"/>
  <c r="J77" i="19"/>
  <c r="M4" i="34"/>
  <c r="E41" i="19"/>
  <c r="BQ122" i="9"/>
  <c r="N6" i="19"/>
  <c r="G25" i="34"/>
  <c r="M33"/>
  <c r="J43" i="19"/>
  <c r="D55"/>
  <c r="O27" i="34"/>
  <c r="O11"/>
  <c r="L53" i="19"/>
  <c r="I33" i="34"/>
  <c r="J19" i="19"/>
  <c r="G9" i="34"/>
  <c r="J5" i="19"/>
  <c r="N58"/>
  <c r="O73" i="34"/>
  <c r="Y73"/>
  <c r="N118" i="19"/>
  <c r="N106"/>
  <c r="W73" i="34"/>
  <c r="N10" i="19"/>
  <c r="G73" i="34"/>
  <c r="BS170" i="9"/>
  <c r="I73" i="34"/>
  <c r="N22" i="19"/>
  <c r="N35"/>
  <c r="K85" i="34"/>
  <c r="BY182" i="9"/>
  <c r="O85" i="34"/>
  <c r="N59" i="19"/>
  <c r="Q62" i="34"/>
  <c r="O69" i="19"/>
  <c r="U62" i="34"/>
  <c r="O93" i="19"/>
  <c r="I62" i="34"/>
  <c r="O21" i="19"/>
  <c r="CI159" i="9"/>
  <c r="Y62" i="34"/>
  <c r="O117" i="19"/>
  <c r="G62" i="34"/>
  <c r="O9" i="19"/>
  <c r="U74" i="34"/>
  <c r="O94" i="19"/>
  <c r="BS171" i="9"/>
  <c r="I74" i="34"/>
  <c r="O22" i="19"/>
  <c r="O74" i="34"/>
  <c r="O58" i="19"/>
  <c r="M74" i="34"/>
  <c r="O46" i="19"/>
  <c r="W74" i="34"/>
  <c r="O106" i="19"/>
  <c r="K107"/>
  <c r="W82" i="34"/>
  <c r="M82"/>
  <c r="K47" i="19"/>
  <c r="K59"/>
  <c r="O82" i="34"/>
  <c r="BS179" i="9"/>
  <c r="I82" i="34"/>
  <c r="K23" i="19"/>
  <c r="W13" i="34"/>
  <c r="N101" i="19"/>
  <c r="O13" i="34"/>
  <c r="N53" i="19"/>
  <c r="K53"/>
  <c r="O10" i="34"/>
  <c r="CE107" i="9"/>
  <c r="U10" i="34"/>
  <c r="K89" i="19"/>
  <c r="K101"/>
  <c r="W10" i="34"/>
  <c r="Q10"/>
  <c r="K65" i="19"/>
  <c r="D43"/>
  <c r="M27" i="34"/>
  <c r="D115" i="19"/>
  <c r="Y27" i="34"/>
  <c r="D19" i="19"/>
  <c r="I27" i="34"/>
  <c r="M69"/>
  <c r="J46" i="19"/>
  <c r="O69" i="34"/>
  <c r="J58" i="19"/>
  <c r="J82"/>
  <c r="S69" i="34"/>
  <c r="W69"/>
  <c r="J106" i="19"/>
  <c r="Q69" i="34"/>
  <c r="J70" i="19"/>
  <c r="M77" i="34"/>
  <c r="F47" i="19"/>
  <c r="W77" i="34"/>
  <c r="F107" i="19"/>
  <c r="CC174" i="9"/>
  <c r="F83" i="19"/>
  <c r="S77" i="34"/>
  <c r="Q77"/>
  <c r="F71" i="19"/>
  <c r="G77" i="34"/>
  <c r="F11" i="19"/>
  <c r="K48" i="34"/>
  <c r="M32" i="19"/>
  <c r="M44"/>
  <c r="M48" i="34"/>
  <c r="O48"/>
  <c r="M56" i="19"/>
  <c r="S48" i="34"/>
  <c r="M80" i="19"/>
  <c r="Q70" i="34"/>
  <c r="K70" i="19"/>
  <c r="U70" i="34"/>
  <c r="K94" i="19"/>
  <c r="I70" i="34"/>
  <c r="K22" i="19"/>
  <c r="K106"/>
  <c r="W70" i="34"/>
  <c r="K10" i="19"/>
  <c r="G70" i="34"/>
  <c r="CA175" i="9"/>
  <c r="Q78" i="34"/>
  <c r="G71" i="19"/>
  <c r="Y78" i="34"/>
  <c r="G119" i="19"/>
  <c r="W78" i="34"/>
  <c r="G107" i="19"/>
  <c r="G83"/>
  <c r="S78" i="34"/>
  <c r="M86"/>
  <c r="O47" i="19"/>
  <c r="Q86" i="34"/>
  <c r="O71" i="19"/>
  <c r="U86" i="34"/>
  <c r="O95" i="19"/>
  <c r="Y86" i="34"/>
  <c r="O119" i="19"/>
  <c r="S11" i="34"/>
  <c r="L77" i="19"/>
  <c r="Y11" i="34"/>
  <c r="L113" i="19"/>
  <c r="BW108" i="9"/>
  <c r="M11" i="34"/>
  <c r="L41" i="19"/>
  <c r="Y9" i="34"/>
  <c r="J113" i="19"/>
  <c r="W9" i="34"/>
  <c r="J101" i="19"/>
  <c r="K9" i="34"/>
  <c r="J29" i="19"/>
  <c r="L6"/>
  <c r="G23" i="34"/>
  <c r="L22" i="19"/>
  <c r="I71" i="34"/>
  <c r="I58"/>
  <c r="K21" i="19"/>
  <c r="I43" i="34"/>
  <c r="H20" i="19"/>
  <c r="CC140" i="9"/>
  <c r="S43" i="34"/>
  <c r="H80" i="19"/>
  <c r="O43" i="34"/>
  <c r="H56" i="19"/>
  <c r="CA140" i="9"/>
  <c r="Q43" i="34"/>
  <c r="H68" i="19"/>
  <c r="Y43" i="34"/>
  <c r="H116" i="19"/>
  <c r="W43" i="34"/>
  <c r="H104" i="19"/>
  <c r="O58" i="34"/>
  <c r="K57" i="19"/>
  <c r="W7" i="34"/>
  <c r="H101" i="19"/>
  <c r="G82"/>
  <c r="S66" i="34"/>
  <c r="E29" i="19"/>
  <c r="K4" i="34"/>
  <c r="U4"/>
  <c r="E89" i="19"/>
  <c r="CE120" i="9"/>
  <c r="L90" i="19"/>
  <c r="U23" i="34"/>
  <c r="J57" i="19"/>
  <c r="O57" i="34"/>
  <c r="M53" i="19"/>
  <c r="O12" i="34"/>
  <c r="K7"/>
  <c r="H29" i="19"/>
  <c r="N18"/>
  <c r="I25" i="34"/>
  <c r="Y57"/>
  <c r="J117" i="19"/>
  <c r="G46" i="34"/>
  <c r="K8" i="19"/>
  <c r="Y46" i="34"/>
  <c r="K116" i="19"/>
  <c r="F33"/>
  <c r="K53" i="34"/>
  <c r="L102" i="19"/>
  <c r="W23" i="34"/>
  <c r="O55"/>
  <c r="H57" i="19"/>
  <c r="F56"/>
  <c r="O41" i="34"/>
  <c r="Y5"/>
  <c r="F113" i="19"/>
  <c r="K80"/>
  <c r="S46" i="34"/>
  <c r="Q58"/>
  <c r="K69" i="19"/>
  <c r="K57" i="34"/>
  <c r="J33" i="19"/>
  <c r="H21"/>
  <c r="I55" i="34"/>
  <c r="K5"/>
  <c r="F29" i="19"/>
  <c r="G55" i="34"/>
  <c r="H9" i="19"/>
  <c r="U58" i="34"/>
  <c r="K93" i="19"/>
  <c r="W46" i="34"/>
  <c r="K104" i="19"/>
  <c r="S81" i="34"/>
  <c r="J83" i="19"/>
  <c r="U71" i="34"/>
  <c r="L94" i="19"/>
  <c r="Q57" i="34"/>
  <c r="J69" i="19"/>
  <c r="W58" i="34"/>
  <c r="K105" i="19"/>
  <c r="E53"/>
  <c r="O4" i="34"/>
  <c r="Q81"/>
  <c r="J71" i="19"/>
  <c r="N8"/>
  <c r="G49" i="34"/>
  <c r="E5" i="19"/>
  <c r="G4" i="34"/>
  <c r="O53"/>
  <c r="F57" i="19"/>
  <c r="I41" i="34"/>
  <c r="F20" i="19"/>
  <c r="F8"/>
  <c r="G41" i="34"/>
  <c r="Q4"/>
  <c r="E65" i="19"/>
  <c r="Q6" i="34"/>
  <c r="G65" i="19"/>
  <c r="W5" i="34"/>
  <c r="F101" i="19"/>
  <c r="K55" i="34"/>
  <c r="H33" i="19"/>
  <c r="J9"/>
  <c r="G57" i="34"/>
  <c r="M81"/>
  <c r="J47" i="19"/>
  <c r="O46" i="34"/>
  <c r="K56" i="19"/>
  <c r="O114"/>
  <c r="Y26" i="34"/>
  <c r="I5"/>
  <c r="F17" i="19"/>
  <c r="J107"/>
  <c r="W81" i="34"/>
  <c r="Y81"/>
  <c r="J119" i="19"/>
  <c r="K41" i="34"/>
  <c r="F32" i="19"/>
  <c r="H69"/>
  <c r="Q55" i="34"/>
  <c r="J59" i="19"/>
  <c r="O81" i="34"/>
  <c r="M101" i="19"/>
  <c r="W12" i="34"/>
  <c r="F104" i="19"/>
  <c r="W41" i="34"/>
  <c r="G7"/>
  <c r="H5" i="19"/>
  <c r="G83" i="34"/>
  <c r="L11" i="19"/>
  <c r="W83" i="34"/>
  <c r="L107" i="19"/>
  <c r="I42" i="34"/>
  <c r="G20" i="19"/>
  <c r="O8"/>
  <c r="G50" i="34"/>
  <c r="O32" i="19"/>
  <c r="K50" i="34"/>
  <c r="G56"/>
  <c r="I9" i="19"/>
  <c r="G68" i="34"/>
  <c r="I10" i="19"/>
  <c r="Y3" i="34"/>
  <c r="D113" i="19"/>
  <c r="G42" i="34"/>
  <c r="G8" i="19"/>
  <c r="Y50" i="34"/>
  <c r="O116" i="19"/>
  <c r="I21"/>
  <c r="I56" i="34"/>
  <c r="E118" i="19"/>
  <c r="Y64" i="34"/>
  <c r="I68"/>
  <c r="I22" i="19"/>
  <c r="M22"/>
  <c r="I72" i="34"/>
  <c r="M118" i="19"/>
  <c r="Y72" i="34"/>
  <c r="E23" i="19"/>
  <c r="I76" i="34"/>
  <c r="I119" i="19"/>
  <c r="Y80" i="34"/>
  <c r="I84"/>
  <c r="M23" i="19"/>
  <c r="O3" i="34"/>
  <c r="D53" i="19"/>
  <c r="K3" i="34"/>
  <c r="D29" i="19"/>
  <c r="BY115" i="9"/>
  <c r="G54" i="19"/>
  <c r="O83" i="34"/>
  <c r="L59" i="19"/>
  <c r="S83" i="34"/>
  <c r="L83" i="19"/>
  <c r="O102"/>
  <c r="W26" i="34"/>
  <c r="O54" i="19"/>
  <c r="O26" i="34"/>
  <c r="Q83"/>
  <c r="L71" i="19"/>
  <c r="G44" i="34"/>
  <c r="I8" i="19"/>
  <c r="K44" i="34"/>
  <c r="I32" i="19"/>
  <c r="K90"/>
  <c r="U22" i="34"/>
  <c r="CG119" i="9"/>
  <c r="K102" i="19"/>
  <c r="W22" i="34"/>
  <c r="K66" i="19"/>
  <c r="Q22" i="34"/>
  <c r="K54"/>
  <c r="G33" i="19"/>
  <c r="K60" i="34"/>
  <c r="M33" i="19"/>
  <c r="K68" i="34"/>
  <c r="I34" i="19"/>
  <c r="O30"/>
  <c r="K26" i="34"/>
  <c r="K64"/>
  <c r="E34" i="19"/>
  <c r="I52" i="34"/>
  <c r="E21" i="19"/>
  <c r="M21"/>
  <c r="I60" i="34"/>
  <c r="G72"/>
  <c r="M10" i="19"/>
  <c r="G9"/>
  <c r="G54" i="34"/>
  <c r="G10" i="19"/>
  <c r="G66" i="34"/>
  <c r="G80"/>
  <c r="I11" i="19"/>
  <c r="G84" i="34"/>
  <c r="M11" i="19"/>
  <c r="G5"/>
  <c r="G6" i="34"/>
  <c r="K83"/>
  <c r="L35" i="19"/>
  <c r="G52" i="34"/>
  <c r="E9" i="19"/>
  <c r="G60" i="34"/>
  <c r="M9" i="19"/>
  <c r="G76" i="34"/>
  <c r="E11" i="19"/>
  <c r="Q3" i="34"/>
  <c r="D65" i="19"/>
  <c r="M3" i="34"/>
  <c r="D41" i="19"/>
  <c r="I83" i="34"/>
  <c r="L23" i="19"/>
  <c r="I20"/>
  <c r="I44" i="34"/>
  <c r="I50"/>
  <c r="O20" i="19"/>
  <c r="I64" i="34"/>
  <c r="E22" i="19"/>
  <c r="I80" i="34"/>
  <c r="I23" i="19"/>
  <c r="W3" i="34"/>
  <c r="D101" i="19"/>
  <c r="S54" i="34"/>
  <c r="G81" i="19"/>
  <c r="G105"/>
  <c r="W54" i="34"/>
  <c r="M117" i="19"/>
  <c r="Y60" i="34"/>
  <c r="G106" i="19"/>
  <c r="W66" i="34"/>
  <c r="K32" i="19"/>
  <c r="K46" i="34"/>
  <c r="Y52"/>
  <c r="E117" i="19"/>
  <c r="M54" i="34"/>
  <c r="G45" i="19"/>
  <c r="Q54" i="34"/>
  <c r="G69" i="19"/>
  <c r="U54" i="34"/>
  <c r="G93" i="19"/>
  <c r="I117"/>
  <c r="Y56" i="34"/>
  <c r="G64"/>
  <c r="E10" i="19"/>
  <c r="M66" i="34"/>
  <c r="G46" i="19"/>
  <c r="Q66" i="34"/>
  <c r="G70" i="19"/>
  <c r="U66" i="34"/>
  <c r="G94" i="19"/>
  <c r="I118"/>
  <c r="Y68" i="34"/>
  <c r="Y76"/>
  <c r="E119" i="19"/>
  <c r="M119"/>
  <c r="Y84" i="34"/>
  <c r="K78" i="19"/>
  <c r="S22" i="34"/>
  <c r="K54" i="19"/>
  <c r="O22" i="34"/>
  <c r="K42" i="19"/>
  <c r="M22" i="34"/>
  <c r="K30" i="19"/>
  <c r="K22" i="34"/>
  <c r="Q7"/>
  <c r="H65" i="19"/>
  <c r="E113"/>
  <c r="Y4" i="34"/>
  <c r="I4"/>
  <c r="E17" i="19"/>
  <c r="S41" i="34"/>
  <c r="F80" i="19"/>
  <c r="L47"/>
  <c r="M83" i="34"/>
  <c r="L95" i="19"/>
  <c r="U83" i="34"/>
  <c r="Y83"/>
  <c r="L119" i="19"/>
  <c r="L66"/>
  <c r="Q23" i="34"/>
  <c r="N102" i="19"/>
  <c r="W25" i="34"/>
  <c r="U12"/>
  <c r="M89" i="19"/>
  <c r="K76" i="34"/>
  <c r="E35" i="19"/>
  <c r="K80" i="34"/>
  <c r="I35" i="19"/>
  <c r="K84" i="34"/>
  <c r="M35" i="19"/>
  <c r="K56" i="34"/>
  <c r="I33" i="19"/>
  <c r="G34"/>
  <c r="K66" i="34"/>
  <c r="K72"/>
  <c r="M34" i="19"/>
  <c r="K18"/>
  <c r="I22" i="34"/>
  <c r="O18" i="19"/>
  <c r="I26" i="34"/>
  <c r="Y18" i="17"/>
  <c r="N18" i="42" s="1"/>
  <c r="AO18" i="17"/>
  <c r="BA18"/>
  <c r="AW18"/>
  <c r="Y54"/>
  <c r="N54" i="42" s="1"/>
  <c r="BC54" i="17"/>
  <c r="BC54" i="42" s="1"/>
  <c r="AS54" i="17"/>
  <c r="AX54" i="42" s="1"/>
  <c r="Y66" i="17"/>
  <c r="N66" i="42" s="1"/>
  <c r="BC66" i="17"/>
  <c r="BC66" i="42" s="1"/>
  <c r="BW103" i="9"/>
  <c r="M6" i="34"/>
  <c r="G41" i="19"/>
  <c r="O9" i="34"/>
  <c r="J53" i="19"/>
  <c r="CG130" i="9"/>
  <c r="J103" i="19"/>
  <c r="W33" i="34"/>
  <c r="CE130" i="9"/>
  <c r="U33" i="34"/>
  <c r="J91" i="19"/>
  <c r="D67"/>
  <c r="Q27" i="34"/>
  <c r="K33"/>
  <c r="J31" i="19"/>
  <c r="D31"/>
  <c r="K27" i="34"/>
  <c r="K74"/>
  <c r="O34" i="19"/>
  <c r="BU183" i="9"/>
  <c r="K86" i="34"/>
  <c r="O35" i="19"/>
  <c r="G78" i="34"/>
  <c r="G11" i="19"/>
  <c r="BQ110" i="9"/>
  <c r="G13" i="34"/>
  <c r="N5" i="19"/>
  <c r="Y49" i="34"/>
  <c r="N116" i="19"/>
  <c r="I57" i="34"/>
  <c r="J21" i="19"/>
  <c r="M85" i="34"/>
  <c r="N47" i="19"/>
  <c r="I48" i="34"/>
  <c r="M20" i="19"/>
  <c r="L30"/>
  <c r="K23" i="34"/>
  <c r="O101" i="19"/>
  <c r="W20" i="34"/>
  <c r="W14"/>
  <c r="W16"/>
  <c r="W19"/>
  <c r="W17"/>
  <c r="W15"/>
  <c r="CE110" i="9"/>
  <c r="U13" i="34"/>
  <c r="N89" i="19"/>
  <c r="M7" i="34"/>
  <c r="H41" i="19"/>
  <c r="I9" i="34"/>
  <c r="J17" i="19"/>
  <c r="Y13" i="34"/>
  <c r="N113" i="19"/>
  <c r="D103"/>
  <c r="W27" i="34"/>
  <c r="Y33"/>
  <c r="J115" i="19"/>
  <c r="K11"/>
  <c r="G82" i="34"/>
  <c r="Q73"/>
  <c r="N70" i="19"/>
  <c r="U73" i="34"/>
  <c r="N94" i="19"/>
  <c r="M73" i="34"/>
  <c r="N46" i="19"/>
  <c r="K73" i="34"/>
  <c r="N34" i="19"/>
  <c r="S73" i="34"/>
  <c r="N82" i="19"/>
  <c r="W85" i="34"/>
  <c r="N107" i="19"/>
  <c r="G85" i="34"/>
  <c r="N11" i="19"/>
  <c r="N83"/>
  <c r="S85" i="34"/>
  <c r="O62"/>
  <c r="O57" i="19"/>
  <c r="O81"/>
  <c r="S62" i="34"/>
  <c r="W62"/>
  <c r="O105" i="19"/>
  <c r="O33"/>
  <c r="K62" i="34"/>
  <c r="M62"/>
  <c r="O45" i="19"/>
  <c r="S74" i="34"/>
  <c r="O82" i="19"/>
  <c r="Q74" i="34"/>
  <c r="O70" i="19"/>
  <c r="G74" i="34"/>
  <c r="O10" i="19"/>
  <c r="Y74" i="34"/>
  <c r="O118" i="19"/>
  <c r="Y82" i="34"/>
  <c r="K119" i="19"/>
  <c r="U82" i="34"/>
  <c r="K95" i="19"/>
  <c r="Q82" i="34"/>
  <c r="K71" i="19"/>
  <c r="K83"/>
  <c r="S82" i="34"/>
  <c r="I13"/>
  <c r="N17" i="19"/>
  <c r="K13" i="34"/>
  <c r="N29" i="19"/>
  <c r="S13" i="34"/>
  <c r="N77" i="19"/>
  <c r="K113"/>
  <c r="Y10" i="34"/>
  <c r="M10"/>
  <c r="K41" i="19"/>
  <c r="K29"/>
  <c r="K10" i="34"/>
  <c r="K5" i="19"/>
  <c r="G10" i="34"/>
  <c r="D7" i="19"/>
  <c r="G27" i="34"/>
  <c r="D91" i="19"/>
  <c r="U27" i="34"/>
  <c r="Y69"/>
  <c r="J118" i="19"/>
  <c r="U69" i="34"/>
  <c r="J94" i="19"/>
  <c r="G69" i="34"/>
  <c r="J10" i="19"/>
  <c r="I69" i="34"/>
  <c r="J22" i="19"/>
  <c r="J34"/>
  <c r="K69" i="34"/>
  <c r="U77"/>
  <c r="F95" i="19"/>
  <c r="Y77" i="34"/>
  <c r="F119" i="19"/>
  <c r="F35"/>
  <c r="K77" i="34"/>
  <c r="I77"/>
  <c r="F23" i="19"/>
  <c r="O77" i="34"/>
  <c r="F59" i="19"/>
  <c r="W48" i="34"/>
  <c r="M104" i="19"/>
  <c r="M116"/>
  <c r="Y48" i="34"/>
  <c r="G48"/>
  <c r="M8" i="19"/>
  <c r="Q48" i="34"/>
  <c r="M68" i="19"/>
  <c r="M92"/>
  <c r="U48" i="34"/>
  <c r="K58" i="19"/>
  <c r="O70" i="34"/>
  <c r="S70"/>
  <c r="K82" i="19"/>
  <c r="Y70" i="34"/>
  <c r="K118" i="19"/>
  <c r="K70" i="34"/>
  <c r="K34" i="19"/>
  <c r="M70" i="34"/>
  <c r="K46" i="19"/>
  <c r="O78" i="34"/>
  <c r="G59" i="19"/>
  <c r="M78" i="34"/>
  <c r="G47" i="19"/>
  <c r="U78" i="34"/>
  <c r="G95" i="19"/>
  <c r="I78" i="34"/>
  <c r="G23" i="19"/>
  <c r="S86" i="34"/>
  <c r="O83" i="19"/>
  <c r="O59"/>
  <c r="O86" i="34"/>
  <c r="I86"/>
  <c r="O23" i="19"/>
  <c r="W86" i="34"/>
  <c r="O107" i="19"/>
  <c r="I11" i="34"/>
  <c r="L17" i="19"/>
  <c r="W11" i="34"/>
  <c r="L101" i="19"/>
  <c r="U11" i="34"/>
  <c r="L89" i="19"/>
  <c r="M9" i="34"/>
  <c r="J41" i="19"/>
  <c r="U9" i="34"/>
  <c r="J89" i="19"/>
  <c r="Q9" i="34"/>
  <c r="J65" i="19"/>
  <c r="K81" i="34"/>
  <c r="J35" i="19"/>
  <c r="I53" i="34"/>
  <c r="F21" i="19"/>
  <c r="I54" i="34"/>
  <c r="G21" i="19"/>
  <c r="K6"/>
  <c r="G22" i="34"/>
  <c r="H92" i="19"/>
  <c r="U43" i="34"/>
  <c r="G43"/>
  <c r="H8" i="19"/>
  <c r="H44"/>
  <c r="M43" i="34"/>
  <c r="K43"/>
  <c r="H32" i="19"/>
  <c r="J11"/>
  <c r="G81" i="34"/>
  <c r="S58"/>
  <c r="K81" i="19"/>
  <c r="I66" i="34"/>
  <c r="G22" i="19"/>
  <c r="CC104" i="9"/>
  <c r="S7" i="34"/>
  <c r="H77" i="19"/>
  <c r="G58"/>
  <c r="O66" i="34"/>
  <c r="M53"/>
  <c r="F45" i="19"/>
  <c r="G53" i="34"/>
  <c r="F9" i="19"/>
  <c r="CC150" i="9"/>
  <c r="F81" i="19"/>
  <c r="S53" i="34"/>
  <c r="BS104" i="9"/>
  <c r="I7" i="34"/>
  <c r="H17" i="19"/>
  <c r="Q49" i="34"/>
  <c r="N68" i="19"/>
  <c r="K58" i="34"/>
  <c r="K33" i="19"/>
  <c r="G5" i="34"/>
  <c r="F5" i="19"/>
  <c r="N54"/>
  <c r="O25" i="34"/>
  <c r="CG168" i="9"/>
  <c r="W71" i="34"/>
  <c r="L106" i="19"/>
  <c r="S55" i="34"/>
  <c r="H81" i="19"/>
  <c r="M113"/>
  <c r="Y12" i="34"/>
  <c r="U5"/>
  <c r="F89" i="19"/>
  <c r="M58" i="34"/>
  <c r="K45" i="19"/>
  <c r="BU146" i="9"/>
  <c r="K49" i="34"/>
  <c r="N32" i="19"/>
  <c r="M5" i="34"/>
  <c r="F41" i="19"/>
  <c r="I46" i="34"/>
  <c r="K20" i="19"/>
  <c r="BQ155" i="9"/>
  <c r="G58" i="34"/>
  <c r="K9" i="19"/>
  <c r="U46" i="34"/>
  <c r="K92" i="19"/>
  <c r="M71" i="34"/>
  <c r="L46" i="19"/>
  <c r="M55" i="34"/>
  <c r="H45" i="19"/>
  <c r="S57" i="34"/>
  <c r="J81" i="19"/>
  <c r="U7" i="34"/>
  <c r="H89" i="19"/>
  <c r="W55" i="34"/>
  <c r="H105" i="19"/>
  <c r="CE178" i="9"/>
  <c r="U81" i="34"/>
  <c r="J95" i="19"/>
  <c r="M29"/>
  <c r="K12" i="34"/>
  <c r="M46"/>
  <c r="K44" i="19"/>
  <c r="O5" i="34"/>
  <c r="F53" i="19"/>
  <c r="M12" i="34"/>
  <c r="M41" i="19"/>
  <c r="S5" i="34"/>
  <c r="F77" i="19"/>
  <c r="G29"/>
  <c r="K6" i="34"/>
  <c r="O71"/>
  <c r="L58" i="19"/>
  <c r="E101"/>
  <c r="W4" i="34"/>
  <c r="S71"/>
  <c r="L82" i="19"/>
  <c r="Q41" i="34"/>
  <c r="F68" i="19"/>
  <c r="Y41" i="34"/>
  <c r="F116" i="19"/>
  <c r="E77"/>
  <c r="S4" i="34"/>
  <c r="L70" i="19"/>
  <c r="Q71" i="34"/>
  <c r="U55"/>
  <c r="H93" i="19"/>
  <c r="L54"/>
  <c r="O23" i="34"/>
  <c r="N56" i="19"/>
  <c r="O49" i="34"/>
  <c r="L118" i="19"/>
  <c r="Y71" i="34"/>
  <c r="Q12"/>
  <c r="M65" i="19"/>
  <c r="M5"/>
  <c r="G12" i="34"/>
  <c r="Q53"/>
  <c r="F69" i="19"/>
  <c r="B8" i="41"/>
  <c r="B9" s="1"/>
  <c r="Y63" i="17"/>
  <c r="N63" i="42" s="1"/>
  <c r="BU148" i="9"/>
  <c r="CA109"/>
  <c r="BS145"/>
  <c r="BW176"/>
  <c r="BY176"/>
  <c r="CA176"/>
  <c r="BU142"/>
  <c r="CC142"/>
  <c r="BQ106"/>
  <c r="BS154"/>
  <c r="BY148"/>
  <c r="CA105"/>
  <c r="BQ125"/>
  <c r="BW125"/>
  <c r="CG125"/>
  <c r="BU114"/>
  <c r="BQ131"/>
  <c r="CA129"/>
  <c r="CA114"/>
  <c r="CI114"/>
  <c r="BW114"/>
  <c r="BU168"/>
  <c r="BQ176"/>
  <c r="BU122"/>
  <c r="CA116"/>
  <c r="BY106"/>
  <c r="BQ112"/>
  <c r="CA124"/>
  <c r="BU124"/>
  <c r="BS112"/>
  <c r="BQ175"/>
  <c r="BW182"/>
  <c r="BY111"/>
  <c r="BW110"/>
  <c r="BY124"/>
  <c r="BQ170"/>
  <c r="BQ159"/>
  <c r="CG179"/>
  <c r="BY107"/>
  <c r="CG107"/>
  <c r="BW113"/>
  <c r="CI124"/>
  <c r="BS124"/>
  <c r="BW166"/>
  <c r="BY166"/>
  <c r="CA166"/>
  <c r="CA174"/>
  <c r="BU145"/>
  <c r="BW145"/>
  <c r="CG167"/>
  <c r="CI108"/>
  <c r="BU106"/>
  <c r="BU112"/>
  <c r="BW116"/>
  <c r="BY140"/>
  <c r="CI140"/>
  <c r="CG140"/>
  <c r="BQ150"/>
  <c r="HK43"/>
  <c r="BE43" i="39" s="1"/>
  <c r="AA92" i="19"/>
  <c r="CA146" i="9"/>
  <c r="AB53" i="19"/>
  <c r="R8" i="39"/>
  <c r="CC154" i="9"/>
  <c r="BU109"/>
  <c r="BS103"/>
  <c r="BY105"/>
  <c r="BY164"/>
  <c r="CG164"/>
  <c r="BU164"/>
  <c r="CA111"/>
  <c r="CE111"/>
  <c r="BQ118"/>
  <c r="CA142"/>
  <c r="BY142"/>
  <c r="CG142"/>
  <c r="CG144"/>
  <c r="BY172"/>
  <c r="BS172"/>
  <c r="CG172"/>
  <c r="CI176"/>
  <c r="BY179"/>
  <c r="CG175"/>
  <c r="BU171"/>
  <c r="CA167"/>
  <c r="BS159"/>
  <c r="CE159"/>
  <c r="BS143"/>
  <c r="CA143"/>
  <c r="BU178"/>
  <c r="BQ174"/>
  <c r="CG170"/>
  <c r="CG166"/>
  <c r="BW152"/>
  <c r="CI183"/>
  <c r="BW179"/>
  <c r="CI175"/>
  <c r="BQ167"/>
  <c r="BU155"/>
  <c r="BW143"/>
  <c r="BW174"/>
  <c r="BY170"/>
  <c r="CC152"/>
  <c r="BY122"/>
  <c r="CC116"/>
  <c r="BY112"/>
  <c r="CI106"/>
  <c r="CA107"/>
  <c r="CG116"/>
  <c r="BY102"/>
  <c r="BW102"/>
  <c r="BW124"/>
  <c r="BS111"/>
  <c r="EN32"/>
  <c r="L32" i="39" s="1"/>
  <c r="L53" i="38"/>
  <c r="BS150" i="9"/>
  <c r="BU130"/>
  <c r="EW49"/>
  <c r="U49" i="39" s="1"/>
  <c r="AB101" i="19"/>
  <c r="BQ119" i="9"/>
  <c r="EW33"/>
  <c r="U33" i="39" s="1"/>
  <c r="U46" i="38"/>
  <c r="BY110" i="9"/>
  <c r="EW67"/>
  <c r="AA70" i="19" s="1"/>
  <c r="CE115" i="9"/>
  <c r="EZ48"/>
  <c r="HH48" s="1"/>
  <c r="BB48" i="39" s="1"/>
  <c r="BY108" i="9"/>
  <c r="CI148"/>
  <c r="CE131"/>
  <c r="CA110"/>
  <c r="BU113"/>
  <c r="BY113"/>
  <c r="FF43"/>
  <c r="AD43" i="38"/>
  <c r="CC131" i="9"/>
  <c r="HB14"/>
  <c r="AV14" i="39" s="1"/>
  <c r="R14"/>
  <c r="AH53" i="19"/>
  <c r="BW118" i="9"/>
  <c r="CI131"/>
  <c r="CI121"/>
  <c r="U34" i="38"/>
  <c r="R12" i="39"/>
  <c r="HB12" i="9"/>
  <c r="AV12" i="39" s="1"/>
  <c r="AF53" i="19"/>
  <c r="CI120" i="9"/>
  <c r="CG121"/>
  <c r="CI125"/>
  <c r="BY129"/>
  <c r="X9" i="39"/>
  <c r="HH9" i="9"/>
  <c r="BB9" i="39" s="1"/>
  <c r="AC77" i="19"/>
  <c r="EN23" i="9"/>
  <c r="L23" i="38"/>
  <c r="CA130" i="9"/>
  <c r="EZ24"/>
  <c r="X24" i="38"/>
  <c r="EZ16" i="9"/>
  <c r="X16" i="38"/>
  <c r="CI110" i="9"/>
  <c r="CG124"/>
  <c r="CI116"/>
  <c r="BU125"/>
  <c r="CC107"/>
  <c r="CG131"/>
  <c r="CA121"/>
  <c r="CE125"/>
  <c r="CG129"/>
  <c r="CC125"/>
  <c r="BY121"/>
  <c r="BU129"/>
  <c r="BY125"/>
  <c r="BW131"/>
  <c r="BW129"/>
  <c r="EQ24"/>
  <c r="O24" i="38"/>
  <c r="FC28" i="9"/>
  <c r="AA28" i="38"/>
  <c r="CA125" i="9"/>
  <c r="CG118"/>
  <c r="FF16"/>
  <c r="AD16" i="38"/>
  <c r="FF24" i="9"/>
  <c r="AD24" i="38"/>
  <c r="EN28" i="9"/>
  <c r="L28" i="38"/>
  <c r="ET28" i="9"/>
  <c r="R28" i="38"/>
  <c r="CC121" i="9"/>
  <c r="CE114"/>
  <c r="CC103"/>
  <c r="ET18"/>
  <c r="R18" i="38"/>
  <c r="L18"/>
  <c r="EN18" i="9"/>
  <c r="EZ6"/>
  <c r="X6" i="38"/>
  <c r="AD18"/>
  <c r="FF18" i="9"/>
  <c r="EZ18"/>
  <c r="X18" i="38"/>
  <c r="EZ50" i="9"/>
  <c r="X50" i="38"/>
  <c r="EZ80" i="9"/>
  <c r="X80" i="38"/>
  <c r="FF84" i="9"/>
  <c r="AD84" i="38"/>
  <c r="FC12" i="9"/>
  <c r="AA12" i="38"/>
  <c r="HH17" i="9"/>
  <c r="BB17" i="39" s="1"/>
  <c r="X17"/>
  <c r="Y78" i="19"/>
  <c r="Y101"/>
  <c r="AD5" i="39"/>
  <c r="HN5" i="9"/>
  <c r="BH5" i="39" s="1"/>
  <c r="FF50" i="9"/>
  <c r="AD50" i="38"/>
  <c r="EZ56" i="9"/>
  <c r="X56" i="38"/>
  <c r="EZ64" i="9"/>
  <c r="X64" i="38"/>
  <c r="EZ72" i="9"/>
  <c r="X72" i="38"/>
  <c r="FF80" i="9"/>
  <c r="AD80" i="38"/>
  <c r="EZ84" i="9"/>
  <c r="X84" i="38"/>
  <c r="EZ33" i="9"/>
  <c r="X33" i="38"/>
  <c r="FF33" i="9"/>
  <c r="AD33" i="38"/>
  <c r="EQ33" i="9"/>
  <c r="O33" i="38"/>
  <c r="FC33" i="9"/>
  <c r="AA33" i="38"/>
  <c r="FI28" i="9"/>
  <c r="AG28" i="38"/>
  <c r="FC26" i="9"/>
  <c r="AA26" i="38"/>
  <c r="FI10" i="9"/>
  <c r="AG10" i="38"/>
  <c r="FC10" i="9"/>
  <c r="AA10" i="38"/>
  <c r="EW10" i="9"/>
  <c r="U10" i="38"/>
  <c r="FC4" i="9"/>
  <c r="AA4" i="38"/>
  <c r="AG3"/>
  <c r="FI3" i="9"/>
  <c r="HQ24"/>
  <c r="BK24" i="39" s="1"/>
  <c r="AG24"/>
  <c r="AF114" i="19"/>
  <c r="GY26" i="9"/>
  <c r="AS26" i="39" s="1"/>
  <c r="O26"/>
  <c r="AH42" i="19"/>
  <c r="FC47" i="9"/>
  <c r="AA47" i="38"/>
  <c r="FF51" i="9"/>
  <c r="AD51" i="38"/>
  <c r="HB5" i="9"/>
  <c r="AV5" i="39" s="1"/>
  <c r="R5"/>
  <c r="Y53" i="19"/>
  <c r="GS12" i="9"/>
  <c r="AM12" i="39" s="1"/>
  <c r="AF17" i="19"/>
  <c r="I12" i="39"/>
  <c r="GV16" i="9"/>
  <c r="AP16" i="39" s="1"/>
  <c r="X30" i="19"/>
  <c r="L16" i="39"/>
  <c r="HB20" i="9"/>
  <c r="AV20" i="39" s="1"/>
  <c r="AB54" i="19"/>
  <c r="R20" i="39"/>
  <c r="EQ10" i="9"/>
  <c r="O10" i="38"/>
  <c r="X12"/>
  <c r="EZ12" i="9"/>
  <c r="EK16"/>
  <c r="I16" i="38"/>
  <c r="EW16" i="9"/>
  <c r="U16" i="38"/>
  <c r="EQ18" i="9"/>
  <c r="O18" i="38"/>
  <c r="FC18" i="9"/>
  <c r="AA18" i="38"/>
  <c r="FI20" i="9"/>
  <c r="AG20" i="38"/>
  <c r="FC24" i="9"/>
  <c r="AA24" i="38"/>
  <c r="FF6" i="9"/>
  <c r="AD6" i="38"/>
  <c r="FF26" i="9"/>
  <c r="AD26" i="38"/>
  <c r="EZ26" i="9"/>
  <c r="X26" i="38"/>
  <c r="ET26" i="9"/>
  <c r="R26" i="38"/>
  <c r="R25"/>
  <c r="ET25" i="9"/>
  <c r="HH5"/>
  <c r="BB5" i="39" s="1"/>
  <c r="X5"/>
  <c r="Y77" i="19"/>
  <c r="HB16" i="9"/>
  <c r="AV16" i="39" s="1"/>
  <c r="X54" i="19"/>
  <c r="R16" i="39"/>
  <c r="AB78" i="19"/>
  <c r="HH20" i="9"/>
  <c r="BB20" i="39" s="1"/>
  <c r="X20"/>
  <c r="HB24" i="9"/>
  <c r="AV24" i="39" s="1"/>
  <c r="AF54" i="19"/>
  <c r="R24" i="39"/>
  <c r="ET19" i="9"/>
  <c r="R19" i="38"/>
  <c r="FC11" i="9"/>
  <c r="AA11" i="38"/>
  <c r="FC13" i="9"/>
  <c r="AA13" i="38"/>
  <c r="FC15" i="9"/>
  <c r="AA15" i="38"/>
  <c r="FF17" i="9"/>
  <c r="AD17" i="38"/>
  <c r="FC5" i="9"/>
  <c r="AA5" i="38"/>
  <c r="EZ8" i="9"/>
  <c r="X8" i="38"/>
  <c r="EN12" i="9"/>
  <c r="L12" i="38"/>
  <c r="EZ14" i="9"/>
  <c r="X14" i="38"/>
  <c r="EQ16" i="9"/>
  <c r="O16" i="38"/>
  <c r="FC16" i="9"/>
  <c r="AA16" i="38"/>
  <c r="EW18" i="9"/>
  <c r="U18" i="38"/>
  <c r="FI22" i="9"/>
  <c r="AG22" i="38"/>
  <c r="ET6" i="9"/>
  <c r="R6" i="38"/>
  <c r="X19" i="39"/>
  <c r="AA78" i="19"/>
  <c r="HH19" i="9"/>
  <c r="BB19" i="39" s="1"/>
  <c r="HQ27" i="9"/>
  <c r="BK27" i="39" s="1"/>
  <c r="W115" i="19"/>
  <c r="AG27" i="39"/>
  <c r="EZ54" i="9"/>
  <c r="X54" i="38"/>
  <c r="FF54" i="9"/>
  <c r="AD54" i="38"/>
  <c r="FF70" i="9"/>
  <c r="AD70" i="38"/>
  <c r="FF25" i="9"/>
  <c r="AD25" i="38"/>
  <c r="EW24" i="9"/>
  <c r="U24" i="38"/>
  <c r="FF23" i="9"/>
  <c r="AD23" i="38"/>
  <c r="ET23" i="9"/>
  <c r="R23" i="38"/>
  <c r="FC20" i="9"/>
  <c r="AA20" i="38"/>
  <c r="U20"/>
  <c r="EW20" i="9"/>
  <c r="FF19"/>
  <c r="AD19" i="38"/>
  <c r="EQ11" i="9"/>
  <c r="O11" i="38"/>
  <c r="EQ13" i="9"/>
  <c r="O13" i="38"/>
  <c r="EQ15" i="9"/>
  <c r="O15" i="38"/>
  <c r="R17"/>
  <c r="ET17" i="9"/>
  <c r="EW5"/>
  <c r="U5" i="38"/>
  <c r="FI5" i="9"/>
  <c r="AG5" i="38"/>
  <c r="X3"/>
  <c r="EZ3" i="9"/>
  <c r="AA3" i="38"/>
  <c r="FC3" i="9"/>
  <c r="CG150"/>
  <c r="F87" i="18"/>
  <c r="D87"/>
  <c r="L85"/>
  <c r="E86"/>
  <c r="I88"/>
  <c r="BW122" i="9"/>
  <c r="B61" i="18"/>
  <c r="J87"/>
  <c r="H88"/>
  <c r="C87"/>
  <c r="G87"/>
  <c r="K86"/>
  <c r="C86"/>
  <c r="C89"/>
  <c r="C85"/>
  <c r="G88"/>
  <c r="G89"/>
  <c r="G85"/>
  <c r="D86"/>
  <c r="D89"/>
  <c r="D85"/>
  <c r="H85"/>
  <c r="H87"/>
  <c r="H86"/>
  <c r="K89"/>
  <c r="K85"/>
  <c r="K88"/>
  <c r="R83" i="7"/>
  <c r="B59" i="18"/>
  <c r="R6" i="7"/>
  <c r="B58"/>
  <c r="B60" i="18"/>
  <c r="I89"/>
  <c r="I85"/>
  <c r="I86"/>
  <c r="E89"/>
  <c r="B6" i="7"/>
  <c r="R58"/>
  <c r="B110"/>
  <c r="R110"/>
  <c r="R31"/>
  <c r="B59"/>
  <c r="B111"/>
  <c r="L86" i="18"/>
  <c r="L88"/>
  <c r="F88"/>
  <c r="F89"/>
  <c r="F85"/>
  <c r="J88"/>
  <c r="J89"/>
  <c r="J85"/>
  <c r="B7" i="7"/>
  <c r="R5"/>
  <c r="C88" i="18"/>
  <c r="G86"/>
  <c r="D88"/>
  <c r="H89"/>
  <c r="K87"/>
  <c r="L87"/>
  <c r="B34" i="7"/>
  <c r="B85"/>
  <c r="B62" i="18"/>
  <c r="B33" i="7"/>
  <c r="R109"/>
  <c r="I87" i="18"/>
  <c r="E87"/>
  <c r="E85"/>
  <c r="R32" i="7"/>
  <c r="B84"/>
  <c r="B63" i="18"/>
  <c r="R84" i="7"/>
  <c r="R57"/>
  <c r="L89" i="18"/>
  <c r="F86"/>
  <c r="J86"/>
  <c r="E88"/>
  <c r="CA122" i="9"/>
  <c r="AD3" i="38"/>
  <c r="FF3" i="9"/>
  <c r="CG146"/>
  <c r="CG154"/>
  <c r="CI122"/>
  <c r="BW120"/>
  <c r="FI21"/>
  <c r="AG21" i="38"/>
  <c r="FF21" i="9"/>
  <c r="AD21" i="38"/>
  <c r="HK22" i="9"/>
  <c r="BE22" i="39" s="1"/>
  <c r="AA22"/>
  <c r="AD90" i="19"/>
  <c r="EZ46" i="9"/>
  <c r="X46" i="38"/>
  <c r="HN46" i="9"/>
  <c r="BH46" i="39" s="1"/>
  <c r="AD104" i="19"/>
  <c r="AD46" i="39"/>
  <c r="GV6" i="9"/>
  <c r="AP6" i="39" s="1"/>
  <c r="L6"/>
  <c r="Z29" i="19"/>
  <c r="FF27" i="9"/>
  <c r="AD27" i="38"/>
  <c r="ET27" i="9"/>
  <c r="R27" i="38"/>
  <c r="EZ22" i="9"/>
  <c r="X22" i="38"/>
  <c r="ET22" i="9"/>
  <c r="R22" i="38"/>
  <c r="EN22" i="9"/>
  <c r="L22" i="38"/>
  <c r="FC21" i="9"/>
  <c r="AA21" i="38"/>
  <c r="ET21" i="9"/>
  <c r="R21" i="38"/>
  <c r="ET7" i="9"/>
  <c r="R7" i="38"/>
  <c r="FI7" i="9"/>
  <c r="AG7" i="38"/>
  <c r="EQ7" i="9"/>
  <c r="O7" i="38"/>
  <c r="EW4" i="9"/>
  <c r="U4" i="38"/>
  <c r="EZ4" i="9"/>
  <c r="X4" i="38"/>
  <c r="L4"/>
  <c r="EN4" i="9"/>
  <c r="EK4"/>
  <c r="I4" i="38"/>
  <c r="FF41" i="9"/>
  <c r="AD41" i="38"/>
  <c r="HH53" i="9"/>
  <c r="BB53" i="39" s="1"/>
  <c r="X53"/>
  <c r="Y81" i="19"/>
  <c r="FF53" i="9"/>
  <c r="AD53" i="38"/>
  <c r="EQ67" i="9"/>
  <c r="O67" i="38"/>
  <c r="EQ4" i="9"/>
  <c r="O4" i="38"/>
  <c r="EQ28" i="9"/>
  <c r="O28" i="38"/>
  <c r="EZ28" i="9"/>
  <c r="X28" i="38"/>
  <c r="AD28"/>
  <c r="FF28" i="9"/>
  <c r="BY104"/>
  <c r="BW154"/>
  <c r="FC23"/>
  <c r="AA23" i="38"/>
  <c r="EW23" i="9"/>
  <c r="U23" i="38"/>
  <c r="EQ23" i="9"/>
  <c r="O23" i="38"/>
  <c r="EW17" i="9"/>
  <c r="U17" i="38"/>
  <c r="FF15" i="9"/>
  <c r="AD15" i="38"/>
  <c r="EZ15" i="9"/>
  <c r="X15" i="38"/>
  <c r="ET15" i="9"/>
  <c r="R15" i="38"/>
  <c r="EN15" i="9"/>
  <c r="L15" i="38"/>
  <c r="FI14" i="9"/>
  <c r="AG14" i="38"/>
  <c r="FC14" i="9"/>
  <c r="AA14" i="38"/>
  <c r="EW14" i="9"/>
  <c r="U14" i="38"/>
  <c r="FF13" i="9"/>
  <c r="AD13" i="38"/>
  <c r="EZ13" i="9"/>
  <c r="X13" i="38"/>
  <c r="ET13" i="9"/>
  <c r="R13" i="38"/>
  <c r="EN13" i="9"/>
  <c r="L13" i="38"/>
  <c r="FF12" i="9"/>
  <c r="AD12" i="38"/>
  <c r="EW12" i="9"/>
  <c r="U12" i="38"/>
  <c r="EQ12" i="9"/>
  <c r="O12" i="38"/>
  <c r="FI9" i="9"/>
  <c r="AG9" i="38"/>
  <c r="EQ5" i="9"/>
  <c r="O5" i="38"/>
  <c r="FF11" i="9"/>
  <c r="AD11" i="38"/>
  <c r="EZ11" i="9"/>
  <c r="X11" i="38"/>
  <c r="ET11" i="9"/>
  <c r="R11" i="38"/>
  <c r="FI8" i="9"/>
  <c r="AG8" i="38"/>
  <c r="FC8" i="9"/>
  <c r="AA8" i="38"/>
  <c r="EW8" i="9"/>
  <c r="U8" i="38"/>
  <c r="EQ8" i="9"/>
  <c r="O8" i="38"/>
  <c r="FI34" i="9"/>
  <c r="AG34" i="38"/>
  <c r="FI33" i="9"/>
  <c r="AG33" i="38"/>
  <c r="FC17" i="9"/>
  <c r="AA17" i="38"/>
  <c r="FC19" i="9"/>
  <c r="AA19" i="38"/>
  <c r="EQ19" i="9"/>
  <c r="O19" i="38"/>
  <c r="FI23" i="9"/>
  <c r="AG23" i="38"/>
  <c r="EW25" i="9"/>
  <c r="U25" i="38"/>
  <c r="CC146" i="9"/>
  <c r="CE150"/>
  <c r="CE122"/>
  <c r="EZ62"/>
  <c r="X62" i="38"/>
  <c r="FF62" i="9"/>
  <c r="AD62" i="38"/>
  <c r="EZ70" i="9"/>
  <c r="X70" i="38"/>
  <c r="FI17" i="9"/>
  <c r="AG17" i="38"/>
  <c r="EQ17" i="9"/>
  <c r="O17" i="38"/>
  <c r="EW19" i="9"/>
  <c r="U19" i="38"/>
  <c r="EQ25" i="9"/>
  <c r="O25" i="38"/>
  <c r="EH49" i="9"/>
  <c r="F49" i="38"/>
  <c r="EQ32" i="9"/>
  <c r="O32" i="38"/>
  <c r="EW32" i="9"/>
  <c r="U32" i="38"/>
  <c r="FC32" i="9"/>
  <c r="AA32" i="38"/>
  <c r="FI32" i="9"/>
  <c r="AG32" i="38"/>
  <c r="ET34" i="9"/>
  <c r="R34" i="38"/>
  <c r="EZ34" i="9"/>
  <c r="X34" i="38"/>
  <c r="AD34"/>
  <c r="FF34" i="9"/>
  <c r="BW146"/>
  <c r="CE154"/>
  <c r="AC17" i="19"/>
  <c r="GS9" i="9"/>
  <c r="AM9" i="39" s="1"/>
  <c r="I9"/>
  <c r="HQ13" i="9"/>
  <c r="BK13" i="39" s="1"/>
  <c r="AG113" i="19"/>
  <c r="AG13" i="39"/>
  <c r="HE15" i="9"/>
  <c r="AY15" i="39" s="1"/>
  <c r="W66" i="19"/>
  <c r="U15" i="39"/>
  <c r="GV19" i="9"/>
  <c r="AP19" i="39" s="1"/>
  <c r="AA30" i="19"/>
  <c r="L19" i="39"/>
  <c r="HH23" i="9"/>
  <c r="BB23" i="39" s="1"/>
  <c r="AE78" i="19"/>
  <c r="X23" i="39"/>
  <c r="X25"/>
  <c r="AG78" i="19"/>
  <c r="HH25" i="9"/>
  <c r="BB25" i="39" s="1"/>
  <c r="EZ27" i="9"/>
  <c r="X27" i="38"/>
  <c r="EW27" i="9"/>
  <c r="U27" i="38"/>
  <c r="FF22" i="9"/>
  <c r="AD22" i="38"/>
  <c r="EW22" i="9"/>
  <c r="U22" i="38"/>
  <c r="EW21" i="9"/>
  <c r="U21" i="38"/>
  <c r="FC7" i="9"/>
  <c r="AA7" i="38"/>
  <c r="EW7" i="9"/>
  <c r="U7" i="38"/>
  <c r="AD7"/>
  <c r="FF7" i="9"/>
  <c r="FF4"/>
  <c r="AD4" i="38"/>
  <c r="ET4" i="9"/>
  <c r="R4" i="38"/>
  <c r="FI4" i="9"/>
  <c r="AG4" i="38"/>
  <c r="AA77" i="19"/>
  <c r="X7" i="39"/>
  <c r="HH7" i="9"/>
  <c r="BB7" i="39" s="1"/>
  <c r="HK27" i="9"/>
  <c r="BE27" i="39" s="1"/>
  <c r="W91" i="19"/>
  <c r="AA27" i="39"/>
  <c r="FC49" i="9"/>
  <c r="AA49" i="38"/>
  <c r="FF49" i="9"/>
  <c r="AD49" i="38"/>
  <c r="FF57" i="9"/>
  <c r="AD57" i="38"/>
  <c r="FC67" i="9"/>
  <c r="AA67" i="38"/>
  <c r="GY14" i="9"/>
  <c r="AS14" i="39" s="1"/>
  <c r="AH41" i="19"/>
  <c r="O14" i="39"/>
  <c r="EQ22" i="9"/>
  <c r="O22" i="38"/>
  <c r="FI25" i="9"/>
  <c r="AG25" i="38"/>
  <c r="FC25" i="9"/>
  <c r="AA25" i="38"/>
  <c r="EQ21" i="9"/>
  <c r="O21" i="38"/>
  <c r="FI19" i="9"/>
  <c r="AG19" i="38"/>
  <c r="R32"/>
  <c r="ET32" i="9"/>
  <c r="FF32"/>
  <c r="AD32" i="38"/>
  <c r="EQ34" i="9"/>
  <c r="O34" i="38"/>
  <c r="FC34" i="9"/>
  <c r="AA34" i="38"/>
  <c r="AB42" i="19"/>
  <c r="O20" i="39"/>
  <c r="GY20" i="9"/>
  <c r="AS20" i="39" s="1"/>
  <c r="EQ49" i="9"/>
  <c r="O49" i="38"/>
  <c r="ET51" i="9"/>
  <c r="R51" i="38"/>
  <c r="EN48" i="9"/>
  <c r="L48" i="38"/>
  <c r="EZ58" i="9"/>
  <c r="X58" i="38"/>
  <c r="X49" i="39"/>
  <c r="AG80" i="19"/>
  <c r="HH49" i="9"/>
  <c r="BB49" i="39" s="1"/>
  <c r="Y45" i="19"/>
  <c r="O53" i="39"/>
  <c r="GY53" i="9"/>
  <c r="AS53" i="39" s="1"/>
  <c r="HN58" i="9"/>
  <c r="BH58" i="39" s="1"/>
  <c r="AD58"/>
  <c r="AD105" i="19"/>
  <c r="HB62" i="9"/>
  <c r="AV62" i="39" s="1"/>
  <c r="R62"/>
  <c r="AN62" i="42" s="1"/>
  <c r="AH57" i="19"/>
  <c r="HH47" i="9"/>
  <c r="BB47" i="39" s="1"/>
  <c r="X47"/>
  <c r="AE80" i="19"/>
  <c r="HH51" i="9"/>
  <c r="BB51" i="39" s="1"/>
  <c r="X51"/>
  <c r="W81" i="19"/>
  <c r="HE34" i="9"/>
  <c r="AY34" i="39" s="1"/>
  <c r="AD67" i="19"/>
  <c r="U34" i="39"/>
  <c r="HB50" i="9"/>
  <c r="AV50" i="39" s="1"/>
  <c r="AH56" i="19"/>
  <c r="R50" i="39"/>
  <c r="HH60" i="9"/>
  <c r="BB60" i="39" s="1"/>
  <c r="X60"/>
  <c r="AF81" i="19"/>
  <c r="O47" i="38"/>
  <c r="EQ47" i="9"/>
  <c r="EW47"/>
  <c r="U47" i="38"/>
  <c r="ET49" i="9"/>
  <c r="R49" i="38"/>
  <c r="EQ51" i="9"/>
  <c r="O51" i="38"/>
  <c r="EW51" i="9"/>
  <c r="U51" i="38"/>
  <c r="ET58" i="9"/>
  <c r="R58" i="38"/>
  <c r="HQ18" i="9"/>
  <c r="BK18" i="39" s="1"/>
  <c r="AG18"/>
  <c r="Z114" i="19"/>
  <c r="EN45" i="9"/>
  <c r="L45" i="38"/>
  <c r="EZ55" i="9"/>
  <c r="X55" i="38"/>
  <c r="ET74" i="9"/>
  <c r="R74" i="38"/>
  <c r="ET82" i="9"/>
  <c r="R82" i="38"/>
  <c r="HB45" i="9"/>
  <c r="AV45" i="39" s="1"/>
  <c r="R45"/>
  <c r="AC56" i="19"/>
  <c r="HN74" i="9"/>
  <c r="BH74" i="39" s="1"/>
  <c r="AD74"/>
  <c r="AH106" i="19"/>
  <c r="HH78" i="9"/>
  <c r="BB78" i="39" s="1"/>
  <c r="X78"/>
  <c r="Z83" i="19"/>
  <c r="HH82" i="9"/>
  <c r="BB82" i="39" s="1"/>
  <c r="X82"/>
  <c r="AD83" i="19"/>
  <c r="FI43" i="9"/>
  <c r="AG43" i="38"/>
  <c r="EQ45" i="9"/>
  <c r="O45" i="38"/>
  <c r="EQ55" i="9"/>
  <c r="O55" i="38"/>
  <c r="EW55" i="9"/>
  <c r="U55" i="38"/>
  <c r="I57"/>
  <c r="EK57" i="9"/>
  <c r="EZ74"/>
  <c r="X74" i="38"/>
  <c r="HH76" i="9"/>
  <c r="BB76" i="39" s="1"/>
  <c r="X76"/>
  <c r="X83" i="19"/>
  <c r="HB80" i="9"/>
  <c r="AV80" i="39" s="1"/>
  <c r="R80"/>
  <c r="AB59" i="19"/>
  <c r="HB84" i="9"/>
  <c r="AV84" i="39" s="1"/>
  <c r="AF59" i="19"/>
  <c r="R84" i="39"/>
  <c r="HN55" i="9"/>
  <c r="BH55" i="39" s="1"/>
  <c r="AD55"/>
  <c r="AA105" i="19"/>
  <c r="HE28" i="9"/>
  <c r="AY28" i="39" s="1"/>
  <c r="X67" i="19"/>
  <c r="U28" i="39"/>
  <c r="HE43" i="9"/>
  <c r="AY43" i="39" s="1"/>
  <c r="U43"/>
  <c r="AA68" i="19"/>
  <c r="R55" i="39"/>
  <c r="HB55" i="9"/>
  <c r="AV55" i="39" s="1"/>
  <c r="AA57" i="19"/>
  <c r="EW3" i="9"/>
  <c r="U3" i="38"/>
  <c r="HH52" i="9"/>
  <c r="BB52" i="39" s="1"/>
  <c r="X52"/>
  <c r="X81" i="19"/>
  <c r="HN66" i="9"/>
  <c r="BH66" i="39" s="1"/>
  <c r="AD66"/>
  <c r="Z106" i="19"/>
  <c r="HB70" i="9"/>
  <c r="AV70" i="39" s="1"/>
  <c r="R70"/>
  <c r="AD58" i="19"/>
  <c r="ET41" i="9"/>
  <c r="R41" i="38"/>
  <c r="EQ43" i="9"/>
  <c r="O43" i="38"/>
  <c r="EW45" i="9"/>
  <c r="U45" i="38"/>
  <c r="FC45" i="9"/>
  <c r="AA45" i="38"/>
  <c r="FI49" i="9"/>
  <c r="AG49" i="38"/>
  <c r="EQ57" i="9"/>
  <c r="O57" i="38"/>
  <c r="EW57" i="9"/>
  <c r="U57" i="38"/>
  <c r="EQ46" i="9"/>
  <c r="O46" i="38"/>
  <c r="EN52" i="9"/>
  <c r="L52" i="38"/>
  <c r="EZ66" i="9"/>
  <c r="X66" i="38"/>
  <c r="X41" i="39"/>
  <c r="Y80" i="19"/>
  <c r="HH41" i="9"/>
  <c r="BB41" i="39" s="1"/>
  <c r="HN45" i="9"/>
  <c r="BH45" i="39" s="1"/>
  <c r="AD45"/>
  <c r="AC104" i="19"/>
  <c r="HH57" i="9"/>
  <c r="BB57" i="39" s="1"/>
  <c r="X57"/>
  <c r="AC81" i="19"/>
  <c r="HH32" i="9"/>
  <c r="BB32" i="39" s="1"/>
  <c r="X32"/>
  <c r="AB79" i="19"/>
  <c r="HE46" i="9"/>
  <c r="AY46" i="39" s="1"/>
  <c r="AD68" i="19"/>
  <c r="U46" i="39"/>
  <c r="HB54" i="9"/>
  <c r="AV54" i="39" s="1"/>
  <c r="R54"/>
  <c r="Z57" i="19"/>
  <c r="HH68" i="9"/>
  <c r="BB68" i="39" s="1"/>
  <c r="AB82" i="19"/>
  <c r="X68" i="39"/>
  <c r="EW41" i="9"/>
  <c r="U41" i="38"/>
  <c r="ET43" i="9"/>
  <c r="R43" i="38"/>
  <c r="EZ45" i="9"/>
  <c r="X45" i="38"/>
  <c r="FI47" i="9"/>
  <c r="AG47" i="38"/>
  <c r="FI53" i="9"/>
  <c r="AG53" i="38"/>
  <c r="ET57" i="9"/>
  <c r="R57" i="38"/>
  <c r="ET46" i="9"/>
  <c r="R46" i="38"/>
  <c r="ET66" i="9"/>
  <c r="R66" i="38"/>
  <c r="CC100" i="9"/>
  <c r="CJ152"/>
  <c r="AA114" i="7"/>
  <c r="BY130" i="9"/>
  <c r="EQ41"/>
  <c r="O41" i="38"/>
  <c r="X43"/>
  <c r="EZ43" i="9"/>
  <c r="R53" i="38"/>
  <c r="ET53" i="9"/>
  <c r="FI57"/>
  <c r="AG57" i="38"/>
  <c r="CI119" i="9"/>
  <c r="L41" i="38"/>
  <c r="EN41" i="9"/>
  <c r="FC41"/>
  <c r="AA41" i="38"/>
  <c r="FI51" i="9"/>
  <c r="AG51" i="38"/>
  <c r="EW53" i="9"/>
  <c r="U53" i="38"/>
  <c r="CE100" i="9"/>
  <c r="HQ16"/>
  <c r="BK16" i="39" s="1"/>
  <c r="AG16"/>
  <c r="X114" i="19"/>
  <c r="FF64" i="9"/>
  <c r="AD64" i="38"/>
  <c r="HB47" i="9"/>
  <c r="AV47" i="39" s="1"/>
  <c r="R47"/>
  <c r="AE56" i="19"/>
  <c r="AG68"/>
  <c r="EN46" i="9"/>
  <c r="L46" i="38"/>
  <c r="FF52" i="9"/>
  <c r="AD52" i="38"/>
  <c r="FF60" i="9"/>
  <c r="AD60" i="38"/>
  <c r="FF76" i="9"/>
  <c r="AD76" i="38"/>
  <c r="R3"/>
  <c r="ET3" i="9"/>
  <c r="FF56"/>
  <c r="AD56" i="38"/>
  <c r="FF72" i="9"/>
  <c r="AD72" i="38"/>
  <c r="EK3" i="9"/>
  <c r="I3" i="38"/>
  <c r="HB33" i="9"/>
  <c r="AV33" i="39" s="1"/>
  <c r="R33"/>
  <c r="AC55" i="19"/>
  <c r="FI45" i="9"/>
  <c r="AG45" i="38"/>
  <c r="BW111" i="9"/>
  <c r="FF48"/>
  <c r="AD48" i="38"/>
  <c r="FF68" i="9"/>
  <c r="AD68" i="38"/>
  <c r="FF86" i="9"/>
  <c r="AD86" i="38"/>
  <c r="EH3" i="9"/>
  <c r="F3" i="39" s="1"/>
  <c r="AJ3" i="42" s="1"/>
  <c r="F3" i="38"/>
  <c r="HN47" i="9"/>
  <c r="BH47" i="39" s="1"/>
  <c r="AD47"/>
  <c r="AE104" i="19"/>
  <c r="CC130" i="9"/>
  <c r="FI41"/>
  <c r="AG41" i="38"/>
  <c r="I53"/>
  <c r="EK53" i="9"/>
  <c r="FI55"/>
  <c r="AG55" i="38"/>
  <c r="FI67" i="9"/>
  <c r="AG67" i="38"/>
  <c r="EN47" i="9"/>
  <c r="L47" i="38"/>
  <c r="EN49" i="9"/>
  <c r="L49" i="38"/>
  <c r="EN51" i="9"/>
  <c r="L51" i="38"/>
  <c r="EN17" i="9"/>
  <c r="L17" i="38"/>
  <c r="EN14" i="9"/>
  <c r="L14" i="38"/>
  <c r="GV24" i="9"/>
  <c r="AP24" i="39" s="1"/>
  <c r="L24"/>
  <c r="AF30" i="19"/>
  <c r="EN26" i="9"/>
  <c r="L26" i="38"/>
  <c r="EN34" i="9"/>
  <c r="L34" i="38"/>
  <c r="EN64" i="9"/>
  <c r="L64" i="38"/>
  <c r="EN66" i="9"/>
  <c r="L66" i="38"/>
  <c r="EN8" i="9"/>
  <c r="L8" i="38"/>
  <c r="GV33" i="9"/>
  <c r="AP33" i="39" s="1"/>
  <c r="L33"/>
  <c r="AC31" i="19"/>
  <c r="GV55" i="9"/>
  <c r="AP55" i="39" s="1"/>
  <c r="AA33" i="19"/>
  <c r="L55" i="39"/>
  <c r="EN57" i="9"/>
  <c r="L57" i="38"/>
  <c r="EN50" i="9"/>
  <c r="L50" i="38"/>
  <c r="EN54" i="9"/>
  <c r="L54" i="38"/>
  <c r="EN76" i="9"/>
  <c r="L76" i="38"/>
  <c r="EN78" i="9"/>
  <c r="L78" i="38"/>
  <c r="L80"/>
  <c r="EN80" i="9"/>
  <c r="EN84"/>
  <c r="L84" i="38"/>
  <c r="EN27" i="9"/>
  <c r="L27" i="38"/>
  <c r="EN11" i="9"/>
  <c r="L11" i="38"/>
  <c r="GV20" i="9"/>
  <c r="AP20" i="39" s="1"/>
  <c r="L20"/>
  <c r="AB30" i="19"/>
  <c r="EN56" i="9"/>
  <c r="L56" i="38"/>
  <c r="L58"/>
  <c r="EN58" i="9"/>
  <c r="EN72"/>
  <c r="L72" i="38"/>
  <c r="EN74" i="9"/>
  <c r="L74" i="38"/>
  <c r="EN82" i="9"/>
  <c r="L82" i="38"/>
  <c r="EN86" i="9"/>
  <c r="L86" i="38"/>
  <c r="EN10" i="9"/>
  <c r="L10" i="38"/>
  <c r="EN5" i="9"/>
  <c r="L5" i="38"/>
  <c r="EN60" i="9"/>
  <c r="L60" i="38"/>
  <c r="L62"/>
  <c r="EN62" i="9"/>
  <c r="EN68"/>
  <c r="L68" i="38"/>
  <c r="L70"/>
  <c r="EN70" i="9"/>
  <c r="EN9"/>
  <c r="L9" i="38"/>
  <c r="EN7" i="9"/>
  <c r="L7" i="38"/>
  <c r="EN43" i="9"/>
  <c r="L43" i="38"/>
  <c r="GV53" i="9"/>
  <c r="AP53" i="39" s="1"/>
  <c r="L53"/>
  <c r="Y33" i="19"/>
  <c r="EK43" i="9"/>
  <c r="I43" i="38"/>
  <c r="EK51" i="9"/>
  <c r="I51" i="38"/>
  <c r="EK17" i="9"/>
  <c r="I17" i="38"/>
  <c r="EK14" i="9"/>
  <c r="I14" i="38"/>
  <c r="EK20" i="9"/>
  <c r="I20" i="38"/>
  <c r="EK32" i="9"/>
  <c r="I32" i="38"/>
  <c r="EK23" i="9"/>
  <c r="I23" i="38"/>
  <c r="EK5" i="9"/>
  <c r="I5" i="38"/>
  <c r="EK41" i="9"/>
  <c r="I41" i="38"/>
  <c r="GS47" i="9"/>
  <c r="AM47" i="39" s="1"/>
  <c r="I47"/>
  <c r="AE20" i="19"/>
  <c r="AG20"/>
  <c r="GS49" i="9"/>
  <c r="AM49" i="39" s="1"/>
  <c r="I49"/>
  <c r="EK55" i="9"/>
  <c r="I55" i="38"/>
  <c r="EK21" i="9"/>
  <c r="I21" i="38"/>
  <c r="EK24" i="9"/>
  <c r="I24" i="38"/>
  <c r="EK34" i="9"/>
  <c r="I34" i="38"/>
  <c r="EK25" i="9"/>
  <c r="I25" i="38"/>
  <c r="EK15" i="9"/>
  <c r="I15" i="38"/>
  <c r="EK11" i="9"/>
  <c r="I11" i="38"/>
  <c r="EK10" i="9"/>
  <c r="I10" i="38"/>
  <c r="EK7" i="9"/>
  <c r="I7" i="38"/>
  <c r="EK28" i="9"/>
  <c r="I28" i="38"/>
  <c r="EK46" i="9"/>
  <c r="I46" i="38"/>
  <c r="EK22" i="9"/>
  <c r="I22" i="38"/>
  <c r="EK19" i="9"/>
  <c r="I19" i="38"/>
  <c r="EK18" i="9"/>
  <c r="I18" i="38"/>
  <c r="EK13" i="9"/>
  <c r="I13" i="38"/>
  <c r="EK33" i="9"/>
  <c r="I33" i="38"/>
  <c r="EK45" i="9"/>
  <c r="I45" i="38"/>
  <c r="I67" i="39"/>
  <c r="AA22" i="19"/>
  <c r="GS67" i="9"/>
  <c r="AM67" i="39" s="1"/>
  <c r="EK27" i="9"/>
  <c r="I27" i="38"/>
  <c r="EK26" i="9"/>
  <c r="I26" i="38"/>
  <c r="EK8" i="9"/>
  <c r="I8" i="38"/>
  <c r="EH43" i="9"/>
  <c r="F43" i="38"/>
  <c r="F27"/>
  <c r="EH27" i="9"/>
  <c r="F45" i="38"/>
  <c r="EH45" i="9"/>
  <c r="EH53"/>
  <c r="F53" i="38"/>
  <c r="EH78" i="9"/>
  <c r="F78" i="38"/>
  <c r="EH13" i="9"/>
  <c r="F13" i="38"/>
  <c r="EH33" i="9"/>
  <c r="F33" i="38"/>
  <c r="EH51" i="9"/>
  <c r="F51" i="38"/>
  <c r="AC9" i="19"/>
  <c r="F57" i="39"/>
  <c r="GP57" i="9"/>
  <c r="AJ57" i="39" s="1"/>
  <c r="F82" i="38"/>
  <c r="EH82" i="9"/>
  <c r="EH84"/>
  <c r="F84" i="38"/>
  <c r="EH6" i="9"/>
  <c r="F6" i="38"/>
  <c r="EH16" i="9"/>
  <c r="F16" i="38"/>
  <c r="EH18" i="9"/>
  <c r="F18" i="38"/>
  <c r="EH20" i="9"/>
  <c r="F20" i="38"/>
  <c r="EH22" i="9"/>
  <c r="F22" i="38"/>
  <c r="EH24" i="9"/>
  <c r="F24" i="38"/>
  <c r="EH26" i="9"/>
  <c r="F26" i="38"/>
  <c r="EH46" i="9"/>
  <c r="F46" i="38"/>
  <c r="EH62" i="9"/>
  <c r="F62" i="38"/>
  <c r="EH12" i="9"/>
  <c r="F12" i="38"/>
  <c r="EH7" i="9"/>
  <c r="F7" i="38"/>
  <c r="EH28" i="9"/>
  <c r="F28" i="38"/>
  <c r="EH11" i="9"/>
  <c r="F11" i="38"/>
  <c r="EH8" i="9"/>
  <c r="F8" i="38"/>
  <c r="EH5" i="9"/>
  <c r="F5" i="38"/>
  <c r="EH34" i="9"/>
  <c r="F34" i="38"/>
  <c r="EH15" i="9"/>
  <c r="F15" i="38"/>
  <c r="EH17" i="9"/>
  <c r="F17" i="38"/>
  <c r="EH19" i="9"/>
  <c r="F19" i="38"/>
  <c r="EH21" i="9"/>
  <c r="F21" i="38"/>
  <c r="EH23" i="9"/>
  <c r="F23" i="38"/>
  <c r="EH25" i="9"/>
  <c r="F25" i="38"/>
  <c r="EH41" i="9"/>
  <c r="F41" i="38"/>
  <c r="EH47" i="9"/>
  <c r="F47" i="38"/>
  <c r="EH55" i="9"/>
  <c r="F55" i="38"/>
  <c r="EH50" i="9"/>
  <c r="F50" i="38"/>
  <c r="EH54" i="9"/>
  <c r="F54" i="38"/>
  <c r="EH58" i="9"/>
  <c r="F58" i="38"/>
  <c r="EH66" i="9"/>
  <c r="F66" i="38"/>
  <c r="GP70" i="9"/>
  <c r="AJ70" i="39" s="1"/>
  <c r="F70"/>
  <c r="AD10" i="19"/>
  <c r="EH74" i="9"/>
  <c r="F74" i="38"/>
  <c r="EH80" i="9"/>
  <c r="F80" i="38"/>
  <c r="EH10" i="9"/>
  <c r="F10" i="38"/>
  <c r="EH4" i="9"/>
  <c r="F4" i="38"/>
  <c r="EH14" i="9"/>
  <c r="F14" i="38"/>
  <c r="EH9" i="9"/>
  <c r="F9" i="38"/>
  <c r="EH32" i="9"/>
  <c r="F32" i="38"/>
  <c r="CI126" i="9"/>
  <c r="BW126"/>
  <c r="CA126"/>
  <c r="BY126"/>
  <c r="BQ126"/>
  <c r="CG132"/>
  <c r="BU132"/>
  <c r="CA132"/>
  <c r="BW132"/>
  <c r="CE132"/>
  <c r="CE136"/>
  <c r="CC136"/>
  <c r="BS136"/>
  <c r="CA136"/>
  <c r="BY136"/>
  <c r="CC128"/>
  <c r="BS128"/>
  <c r="CA128"/>
  <c r="BY128"/>
  <c r="CE128"/>
  <c r="CA134"/>
  <c r="BY134"/>
  <c r="BQ134"/>
  <c r="CI134"/>
  <c r="BW134"/>
  <c r="DD59"/>
  <c r="I59" i="36"/>
  <c r="DP59" i="9"/>
  <c r="U59" i="36"/>
  <c r="DA59" i="9"/>
  <c r="F59" i="36"/>
  <c r="DM59" i="9"/>
  <c r="R59" i="36"/>
  <c r="DS59" i="9"/>
  <c r="X59" i="36"/>
  <c r="EK69" i="9"/>
  <c r="I69" i="38"/>
  <c r="EZ73" i="9"/>
  <c r="X73" i="38"/>
  <c r="EN73" i="9"/>
  <c r="L73" i="38"/>
  <c r="FI73" i="9"/>
  <c r="AG73" i="38"/>
  <c r="EW73" i="9"/>
  <c r="U73" i="38"/>
  <c r="EK73" i="9"/>
  <c r="I73" i="38"/>
  <c r="EZ77" i="9"/>
  <c r="X77" i="38"/>
  <c r="EN77" i="9"/>
  <c r="L77" i="38"/>
  <c r="FI77" i="9"/>
  <c r="AG77" i="38"/>
  <c r="EW77" i="9"/>
  <c r="U77" i="38"/>
  <c r="EK77" i="9"/>
  <c r="I77" i="38"/>
  <c r="EZ81" i="9"/>
  <c r="X81" i="38"/>
  <c r="EN81" i="9"/>
  <c r="L81" i="38"/>
  <c r="FI81" i="9"/>
  <c r="AG81" i="38"/>
  <c r="EW81" i="9"/>
  <c r="U81" i="38"/>
  <c r="EK81" i="9"/>
  <c r="I81" i="38"/>
  <c r="EZ85" i="9"/>
  <c r="X85" i="38"/>
  <c r="EN85" i="9"/>
  <c r="L85" i="38"/>
  <c r="FI85" i="9"/>
  <c r="AG85" i="38"/>
  <c r="EW85" i="9"/>
  <c r="U85" i="38"/>
  <c r="EK85" i="9"/>
  <c r="I85" i="38"/>
  <c r="FC53" i="9"/>
  <c r="AA53" i="38"/>
  <c r="FC57" i="9"/>
  <c r="AA57" i="38"/>
  <c r="AY61" i="17"/>
  <c r="BA61" i="42" s="1"/>
  <c r="AM61" i="17"/>
  <c r="AU61" i="42" s="1"/>
  <c r="AQ61" i="17"/>
  <c r="AW61" i="42" s="1"/>
  <c r="AW61" i="17"/>
  <c r="AZ61" i="42" s="1"/>
  <c r="AU61" i="17"/>
  <c r="AY61" i="42" s="1"/>
  <c r="BC61" i="17"/>
  <c r="BC61" i="42" s="1"/>
  <c r="AK61" i="17"/>
  <c r="AT61" i="42" s="1"/>
  <c r="AO61" i="17"/>
  <c r="AV61" i="42" s="1"/>
  <c r="AS61" i="17"/>
  <c r="AX61" i="42" s="1"/>
  <c r="BA61" i="17"/>
  <c r="BB61" i="42" s="1"/>
  <c r="DP61" i="9"/>
  <c r="U61" i="36"/>
  <c r="DJ61" i="9"/>
  <c r="O61" i="36"/>
  <c r="DA61" i="9"/>
  <c r="F61" i="36"/>
  <c r="DM61" i="9"/>
  <c r="R61" i="36"/>
  <c r="DY61" i="9"/>
  <c r="AD61" i="36"/>
  <c r="DD65" i="9"/>
  <c r="I65" i="36"/>
  <c r="EB65" i="9"/>
  <c r="AG65" i="36"/>
  <c r="DJ65" i="9"/>
  <c r="O65" i="36"/>
  <c r="DA65" i="9"/>
  <c r="F65" i="36"/>
  <c r="DM65" i="9"/>
  <c r="R65" i="36"/>
  <c r="DY65" i="9"/>
  <c r="AD65" i="36"/>
  <c r="ET83" i="9"/>
  <c r="R83" i="38"/>
  <c r="EH83" i="9"/>
  <c r="F83" i="38"/>
  <c r="FC83" i="9"/>
  <c r="AA83" i="38"/>
  <c r="EQ83" i="9"/>
  <c r="O83" i="38"/>
  <c r="FC40" i="9"/>
  <c r="AA40" i="38"/>
  <c r="EQ40" i="9"/>
  <c r="O40" i="38"/>
  <c r="EZ40" i="9"/>
  <c r="X40" i="38"/>
  <c r="EN40" i="9"/>
  <c r="L40" i="38"/>
  <c r="FI44" i="9"/>
  <c r="AG44" i="38"/>
  <c r="EW44" i="9"/>
  <c r="U44" i="38"/>
  <c r="EK44" i="9"/>
  <c r="I44" i="38"/>
  <c r="EZ44" i="9"/>
  <c r="X44" i="38"/>
  <c r="EN44" i="9"/>
  <c r="L44" i="38"/>
  <c r="FI42" i="9"/>
  <c r="AG42" i="38"/>
  <c r="EW42" i="9"/>
  <c r="U42" i="38"/>
  <c r="EK42" i="9"/>
  <c r="I42" i="38"/>
  <c r="EZ42" i="9"/>
  <c r="X42" i="38"/>
  <c r="EN42" i="9"/>
  <c r="L42" i="38"/>
  <c r="FI46" i="9"/>
  <c r="AG46" i="38"/>
  <c r="FI50" i="9"/>
  <c r="AG50" i="38"/>
  <c r="EW50" i="9"/>
  <c r="U50" i="38"/>
  <c r="EK50" i="9"/>
  <c r="I50" i="38"/>
  <c r="FC54" i="9"/>
  <c r="AA54" i="38"/>
  <c r="EQ54" i="9"/>
  <c r="O54" i="38"/>
  <c r="FI58" i="9"/>
  <c r="AG58" i="38"/>
  <c r="EW58" i="9"/>
  <c r="U58" i="38"/>
  <c r="EK58" i="9"/>
  <c r="I58" i="38"/>
  <c r="FC62" i="9"/>
  <c r="AA62" i="38"/>
  <c r="EQ62" i="9"/>
  <c r="O62" i="38"/>
  <c r="FI66" i="9"/>
  <c r="AG66" i="38"/>
  <c r="EW66" i="9"/>
  <c r="U66" i="38"/>
  <c r="EK66" i="9"/>
  <c r="I66" i="38"/>
  <c r="FC70" i="9"/>
  <c r="AA70" i="38"/>
  <c r="EQ70" i="9"/>
  <c r="O70" i="38"/>
  <c r="FI74" i="9"/>
  <c r="AG74" i="38"/>
  <c r="EW74" i="9"/>
  <c r="U74" i="38"/>
  <c r="EK74" i="9"/>
  <c r="I74" i="38"/>
  <c r="FC78" i="9"/>
  <c r="AA78" i="38"/>
  <c r="EQ78" i="9"/>
  <c r="O78" i="38"/>
  <c r="ET48" i="9"/>
  <c r="R48" i="38"/>
  <c r="ET52" i="9"/>
  <c r="R52" i="38"/>
  <c r="ET56" i="9"/>
  <c r="R56" i="38"/>
  <c r="ET60" i="9"/>
  <c r="R60" i="38"/>
  <c r="ET64" i="9"/>
  <c r="R64" i="38"/>
  <c r="ET68" i="9"/>
  <c r="R68" i="38"/>
  <c r="ET72" i="9"/>
  <c r="R72" i="38"/>
  <c r="ET76" i="9"/>
  <c r="R76" i="38"/>
  <c r="FC48" i="9"/>
  <c r="AA48" i="38"/>
  <c r="EQ48" i="9"/>
  <c r="O48" i="38"/>
  <c r="FI52" i="9"/>
  <c r="AG52" i="38"/>
  <c r="EW52" i="9"/>
  <c r="U52" i="38"/>
  <c r="EK52" i="9"/>
  <c r="I52" i="38"/>
  <c r="FC56" i="9"/>
  <c r="AA56" i="38"/>
  <c r="EQ56" i="9"/>
  <c r="O56" i="38"/>
  <c r="FI60" i="9"/>
  <c r="AG60" i="38"/>
  <c r="EW60" i="9"/>
  <c r="U60" i="38"/>
  <c r="EK60" i="9"/>
  <c r="I60" i="38"/>
  <c r="FC64" i="9"/>
  <c r="AA64" i="38"/>
  <c r="EQ64" i="9"/>
  <c r="O64" i="38"/>
  <c r="FI68" i="9"/>
  <c r="AG68" i="38"/>
  <c r="EW68" i="9"/>
  <c r="U68" i="38"/>
  <c r="EK68" i="9"/>
  <c r="I68" i="38"/>
  <c r="FC72" i="9"/>
  <c r="AA72" i="38"/>
  <c r="EQ72" i="9"/>
  <c r="O72" i="38"/>
  <c r="FI76" i="9"/>
  <c r="AG76" i="38"/>
  <c r="EW76" i="9"/>
  <c r="U76" i="38"/>
  <c r="EK76" i="9"/>
  <c r="I76" i="38"/>
  <c r="FC80" i="9"/>
  <c r="AA80" i="38"/>
  <c r="EQ80" i="9"/>
  <c r="O80" i="38"/>
  <c r="FI82" i="9"/>
  <c r="AG82" i="38"/>
  <c r="FF82" i="9"/>
  <c r="AD82" i="38"/>
  <c r="EQ82" i="9"/>
  <c r="O82" i="38"/>
  <c r="ET78" i="9"/>
  <c r="R78" i="38"/>
  <c r="FI84" i="9"/>
  <c r="AG84" i="38"/>
  <c r="EW84" i="9"/>
  <c r="U84" i="38"/>
  <c r="EK84" i="9"/>
  <c r="I84" i="38"/>
  <c r="ET86" i="9"/>
  <c r="R86" i="38"/>
  <c r="FC86" i="9"/>
  <c r="AA86" i="38"/>
  <c r="EQ86" i="9"/>
  <c r="O86" i="38"/>
  <c r="BW117" i="9"/>
  <c r="CG117"/>
  <c r="BU117"/>
  <c r="CA117"/>
  <c r="BQ117"/>
  <c r="DD63"/>
  <c r="I63" i="36"/>
  <c r="EB63" i="9"/>
  <c r="AG63" i="36"/>
  <c r="DJ63" i="9"/>
  <c r="O63" i="36"/>
  <c r="DA63" i="9"/>
  <c r="F63" i="36"/>
  <c r="DM63" i="9"/>
  <c r="R63" i="36"/>
  <c r="DY63" i="9"/>
  <c r="AD63" i="36"/>
  <c r="FF67" i="9"/>
  <c r="AD67" i="38"/>
  <c r="ET67" i="9"/>
  <c r="R67" i="38"/>
  <c r="EH67" i="9"/>
  <c r="F67" i="38"/>
  <c r="EZ71" i="9"/>
  <c r="X71" i="38"/>
  <c r="EN71" i="9"/>
  <c r="L71" i="38"/>
  <c r="FI71" i="9"/>
  <c r="AG71" i="38"/>
  <c r="EW71" i="9"/>
  <c r="U71" i="38"/>
  <c r="EK71" i="9"/>
  <c r="I71" i="38"/>
  <c r="EZ75" i="9"/>
  <c r="X75" i="38"/>
  <c r="EN75" i="9"/>
  <c r="L75" i="38"/>
  <c r="FI75" i="9"/>
  <c r="AG75" i="38"/>
  <c r="EW75" i="9"/>
  <c r="U75" i="38"/>
  <c r="EK75" i="9"/>
  <c r="I75" i="38"/>
  <c r="EZ79" i="9"/>
  <c r="X79" i="38"/>
  <c r="EN79" i="9"/>
  <c r="L79" i="38"/>
  <c r="FI79" i="9"/>
  <c r="AG79" i="38"/>
  <c r="EW79" i="9"/>
  <c r="U79" i="38"/>
  <c r="EK79" i="9"/>
  <c r="I79" i="38"/>
  <c r="EZ83" i="9"/>
  <c r="X83" i="38"/>
  <c r="EN83" i="9"/>
  <c r="L83" i="38"/>
  <c r="FI83" i="9"/>
  <c r="AG83" i="38"/>
  <c r="EW83" i="9"/>
  <c r="U83" i="38"/>
  <c r="EK83" i="9"/>
  <c r="I83" i="38"/>
  <c r="AU30" i="17"/>
  <c r="AY30" i="42" s="1"/>
  <c r="AM30" i="17"/>
  <c r="AU30" i="42" s="1"/>
  <c r="AQ30" i="17"/>
  <c r="AW30" i="42" s="1"/>
  <c r="AW30" i="17"/>
  <c r="AZ30" i="42" s="1"/>
  <c r="BC30" i="17"/>
  <c r="BC30" i="42" s="1"/>
  <c r="AK30" i="17"/>
  <c r="AT30" i="42" s="1"/>
  <c r="AY30" i="17"/>
  <c r="BA30" i="42" s="1"/>
  <c r="AO30" i="17"/>
  <c r="AV30" i="42" s="1"/>
  <c r="AS30" i="17"/>
  <c r="AX30" i="42" s="1"/>
  <c r="BA30" i="17"/>
  <c r="BB30" i="42" s="1"/>
  <c r="DV30" i="9"/>
  <c r="AA30" i="36"/>
  <c r="DP30" i="9"/>
  <c r="U30" i="36"/>
  <c r="DA30" i="9"/>
  <c r="F30" i="36"/>
  <c r="DM30" i="9"/>
  <c r="R30" i="36"/>
  <c r="DY30" i="9"/>
  <c r="AD30" i="36"/>
  <c r="AM36" i="17"/>
  <c r="AU36" i="42" s="1"/>
  <c r="AQ36" i="17"/>
  <c r="AW36" i="42" s="1"/>
  <c r="AW36" i="17"/>
  <c r="AZ36" i="42" s="1"/>
  <c r="AK36" i="17"/>
  <c r="AT36" i="42" s="1"/>
  <c r="AY36" i="17"/>
  <c r="BA36" i="42" s="1"/>
  <c r="BC36" i="17"/>
  <c r="BC36" i="42" s="1"/>
  <c r="AO36" i="17"/>
  <c r="AV36" i="42" s="1"/>
  <c r="AS36" i="17"/>
  <c r="AX36" i="42" s="1"/>
  <c r="AU36" i="17"/>
  <c r="AY36" i="42" s="1"/>
  <c r="BA36" i="17"/>
  <c r="BB36" i="42" s="1"/>
  <c r="DV36" i="9"/>
  <c r="AA36" i="36"/>
  <c r="DP36" i="9"/>
  <c r="U36" i="36"/>
  <c r="DA36" i="9"/>
  <c r="F36" i="36"/>
  <c r="DM36" i="9"/>
  <c r="R36" i="36"/>
  <c r="DY36" i="9"/>
  <c r="AD36" i="36"/>
  <c r="AU38" i="17"/>
  <c r="AY38" i="42" s="1"/>
  <c r="BC38" i="17"/>
  <c r="BC38" i="42" s="1"/>
  <c r="AO38" i="17"/>
  <c r="AV38" i="42" s="1"/>
  <c r="AS38" i="17"/>
  <c r="AX38" i="42" s="1"/>
  <c r="BA38" i="17"/>
  <c r="BB38" i="42" s="1"/>
  <c r="AK38" i="17"/>
  <c r="AT38" i="42" s="1"/>
  <c r="AY38" i="17"/>
  <c r="BA38" i="42" s="1"/>
  <c r="AM38" i="17"/>
  <c r="AU38" i="42" s="1"/>
  <c r="AQ38" i="17"/>
  <c r="AW38" i="42" s="1"/>
  <c r="AW38" i="17"/>
  <c r="AZ38" i="42" s="1"/>
  <c r="DV38" i="9"/>
  <c r="AA38" i="36"/>
  <c r="DP38" i="9"/>
  <c r="U38" i="36"/>
  <c r="DA38" i="9"/>
  <c r="F38" i="36"/>
  <c r="DM38" i="9"/>
  <c r="R38" i="36"/>
  <c r="DY38" i="9"/>
  <c r="AD38" i="36"/>
  <c r="FI40" i="9"/>
  <c r="AG40" i="38"/>
  <c r="EW40" i="9"/>
  <c r="U40" i="38"/>
  <c r="FF40" i="9"/>
  <c r="AD40" i="38"/>
  <c r="ET40" i="9"/>
  <c r="R40" i="38"/>
  <c r="EH40" i="9"/>
  <c r="F40" i="38"/>
  <c r="FC44" i="9"/>
  <c r="AA44" i="38"/>
  <c r="EQ44" i="9"/>
  <c r="O44" i="38"/>
  <c r="FF44" i="9"/>
  <c r="AD44" i="38"/>
  <c r="ET44" i="9"/>
  <c r="R44" i="38"/>
  <c r="EH44" i="9"/>
  <c r="F44" i="38"/>
  <c r="FC42" i="9"/>
  <c r="AA42" i="38"/>
  <c r="EQ42" i="9"/>
  <c r="O42" i="38"/>
  <c r="FF42" i="9"/>
  <c r="AD42" i="38"/>
  <c r="ET42" i="9"/>
  <c r="R42" i="38"/>
  <c r="EH42" i="9"/>
  <c r="F42" i="38"/>
  <c r="EK40" i="9"/>
  <c r="I40" i="38"/>
  <c r="FC46" i="9"/>
  <c r="AA46" i="38"/>
  <c r="FC50" i="9"/>
  <c r="AA50" i="38"/>
  <c r="EQ50" i="9"/>
  <c r="O50" i="38"/>
  <c r="FI54" i="9"/>
  <c r="AG54" i="38"/>
  <c r="EW54" i="9"/>
  <c r="U54" i="38"/>
  <c r="EK54" i="9"/>
  <c r="I54" i="38"/>
  <c r="FC58" i="9"/>
  <c r="AA58" i="38"/>
  <c r="EQ58" i="9"/>
  <c r="O58" i="38"/>
  <c r="FI62" i="9"/>
  <c r="AG62" i="38"/>
  <c r="EW62" i="9"/>
  <c r="U62" i="38"/>
  <c r="EK62" i="9"/>
  <c r="I62" i="38"/>
  <c r="FC66" i="9"/>
  <c r="AA66" i="38"/>
  <c r="EQ66" i="9"/>
  <c r="O66" i="38"/>
  <c r="FI70" i="9"/>
  <c r="AG70" i="38"/>
  <c r="EW70" i="9"/>
  <c r="U70" i="38"/>
  <c r="EK70" i="9"/>
  <c r="I70" i="38"/>
  <c r="FC74" i="9"/>
  <c r="AA74" i="38"/>
  <c r="EQ74" i="9"/>
  <c r="O74" i="38"/>
  <c r="FI78" i="9"/>
  <c r="AG78" i="38"/>
  <c r="EW78" i="9"/>
  <c r="U78" i="38"/>
  <c r="EK78" i="9"/>
  <c r="I78" i="38"/>
  <c r="EH48" i="9"/>
  <c r="F48" i="38"/>
  <c r="EH52" i="9"/>
  <c r="F52" i="38"/>
  <c r="EH56" i="9"/>
  <c r="F56" i="38"/>
  <c r="EH60" i="9"/>
  <c r="F60" i="38"/>
  <c r="EH64" i="9"/>
  <c r="F64" i="38"/>
  <c r="EH68" i="9"/>
  <c r="F68" i="38"/>
  <c r="EH72" i="9"/>
  <c r="F72" i="38"/>
  <c r="EH76" i="9"/>
  <c r="F76" i="38"/>
  <c r="FI48" i="9"/>
  <c r="AG48" i="38"/>
  <c r="EW48" i="9"/>
  <c r="U48" i="38"/>
  <c r="EK48" i="9"/>
  <c r="I48" i="38"/>
  <c r="FC52" i="9"/>
  <c r="AA52" i="38"/>
  <c r="EQ52" i="9"/>
  <c r="O52" i="38"/>
  <c r="FI56" i="9"/>
  <c r="AG56" i="38"/>
  <c r="EW56" i="9"/>
  <c r="U56" i="38"/>
  <c r="EK56" i="9"/>
  <c r="I56" i="38"/>
  <c r="FC60" i="9"/>
  <c r="AA60" i="38"/>
  <c r="EQ60" i="9"/>
  <c r="O60" i="38"/>
  <c r="FI64" i="9"/>
  <c r="AG64" i="38"/>
  <c r="EW64" i="9"/>
  <c r="U64" i="38"/>
  <c r="EK64" i="9"/>
  <c r="I64" i="38"/>
  <c r="FC68" i="9"/>
  <c r="AA68" i="38"/>
  <c r="EQ68" i="9"/>
  <c r="O68" i="38"/>
  <c r="FI72" i="9"/>
  <c r="AG72" i="38"/>
  <c r="EW72" i="9"/>
  <c r="U72" i="38"/>
  <c r="EK72" i="9"/>
  <c r="I72" i="38"/>
  <c r="FC76" i="9"/>
  <c r="AA76" i="38"/>
  <c r="EQ76" i="9"/>
  <c r="O76" i="38"/>
  <c r="FI80" i="9"/>
  <c r="AG80" i="38"/>
  <c r="EW80" i="9"/>
  <c r="U80" i="38"/>
  <c r="EK80" i="9"/>
  <c r="I80" i="38"/>
  <c r="FC82" i="9"/>
  <c r="AA82" i="38"/>
  <c r="EW82" i="9"/>
  <c r="U82" i="38"/>
  <c r="EK82" i="9"/>
  <c r="I82" i="38"/>
  <c r="FF78" i="9"/>
  <c r="AD78" i="38"/>
  <c r="FC84" i="9"/>
  <c r="AA84" i="38"/>
  <c r="EQ84" i="9"/>
  <c r="O84" i="38"/>
  <c r="EH86" i="9"/>
  <c r="F86" i="38"/>
  <c r="EK6" i="9"/>
  <c r="I6" i="38"/>
  <c r="EW6" i="9"/>
  <c r="U6" i="38"/>
  <c r="FI6" i="9"/>
  <c r="AG6" i="38"/>
  <c r="EZ29" i="9"/>
  <c r="X29" i="38"/>
  <c r="EN29" i="9"/>
  <c r="L29" i="38"/>
  <c r="FI29" i="9"/>
  <c r="AG29" i="38"/>
  <c r="EW29" i="9"/>
  <c r="U29" i="38"/>
  <c r="EK29" i="9"/>
  <c r="I29" i="38"/>
  <c r="FF35" i="9"/>
  <c r="AD35" i="38"/>
  <c r="ET35" i="9"/>
  <c r="R35" i="38"/>
  <c r="EH35" i="9"/>
  <c r="F35" i="38"/>
  <c r="FI35" i="9"/>
  <c r="AG35" i="38"/>
  <c r="EW35" i="9"/>
  <c r="U35" i="38"/>
  <c r="EK35" i="9"/>
  <c r="I35" i="38"/>
  <c r="EZ39" i="9"/>
  <c r="X39" i="38"/>
  <c r="EN39" i="9"/>
  <c r="L39" i="38"/>
  <c r="FI39" i="9"/>
  <c r="AG39" i="38"/>
  <c r="EW39" i="9"/>
  <c r="U39" i="38"/>
  <c r="EK39" i="9"/>
  <c r="I39" i="38"/>
  <c r="FF31" i="9"/>
  <c r="AD31" i="38"/>
  <c r="ET31" i="9"/>
  <c r="R31" i="38"/>
  <c r="EH31" i="9"/>
  <c r="F31" i="38"/>
  <c r="FI31" i="9"/>
  <c r="AG31" i="38"/>
  <c r="EW31" i="9"/>
  <c r="U31" i="38"/>
  <c r="EK31" i="9"/>
  <c r="I31" i="38"/>
  <c r="EZ37" i="9"/>
  <c r="X37" i="38"/>
  <c r="EN37" i="9"/>
  <c r="L37" i="38"/>
  <c r="FI37" i="9"/>
  <c r="AG37" i="38"/>
  <c r="EW37" i="9"/>
  <c r="U37" i="38"/>
  <c r="EK37" i="9"/>
  <c r="I37" i="38"/>
  <c r="EZ69" i="9"/>
  <c r="X69" i="38"/>
  <c r="EN69" i="9"/>
  <c r="L69" i="38"/>
  <c r="FI69" i="9"/>
  <c r="AG69" i="38"/>
  <c r="EW69" i="9"/>
  <c r="U69" i="38"/>
  <c r="FF29" i="9"/>
  <c r="AD29" i="38"/>
  <c r="ET29" i="9"/>
  <c r="R29" i="38"/>
  <c r="EH29" i="9"/>
  <c r="F29" i="38"/>
  <c r="FC29" i="9"/>
  <c r="AA29" i="38"/>
  <c r="EQ29" i="9"/>
  <c r="O29" i="38"/>
  <c r="CC126" i="9"/>
  <c r="BS126"/>
  <c r="CG126"/>
  <c r="BU126"/>
  <c r="CE126"/>
  <c r="EZ35"/>
  <c r="X35" i="38"/>
  <c r="EN35" i="9"/>
  <c r="L35" i="38"/>
  <c r="BY132" i="9"/>
  <c r="CI132"/>
  <c r="CC132"/>
  <c r="BS132"/>
  <c r="BQ132"/>
  <c r="FC35"/>
  <c r="AA35" i="38"/>
  <c r="EQ35" i="9"/>
  <c r="O35" i="38"/>
  <c r="FF39" i="9"/>
  <c r="AD39" i="38"/>
  <c r="ET39" i="9"/>
  <c r="R39" i="38"/>
  <c r="EH39" i="9"/>
  <c r="F39" i="38"/>
  <c r="FC39" i="9"/>
  <c r="AA39" i="38"/>
  <c r="EQ39" i="9"/>
  <c r="O39" i="38"/>
  <c r="BQ136" i="9"/>
  <c r="BW136"/>
  <c r="CG136"/>
  <c r="CI136"/>
  <c r="BU136"/>
  <c r="EZ31"/>
  <c r="X31" i="38"/>
  <c r="EN31" i="9"/>
  <c r="L31" i="38"/>
  <c r="BW128" i="9"/>
  <c r="CI128"/>
  <c r="CG128"/>
  <c r="BU128"/>
  <c r="BQ128"/>
  <c r="FC31"/>
  <c r="AA31" i="38"/>
  <c r="EQ31" i="9"/>
  <c r="O31" i="38"/>
  <c r="FF37" i="9"/>
  <c r="AD37" i="38"/>
  <c r="ET37" i="9"/>
  <c r="R37" i="38"/>
  <c r="EH37" i="9"/>
  <c r="F37" i="38"/>
  <c r="FC37" i="9"/>
  <c r="AA37" i="38"/>
  <c r="EQ37" i="9"/>
  <c r="O37" i="38"/>
  <c r="CG134" i="9"/>
  <c r="BU134"/>
  <c r="CE134"/>
  <c r="CC134"/>
  <c r="BS134"/>
  <c r="FF69"/>
  <c r="AD69" i="38"/>
  <c r="ET69" i="9"/>
  <c r="R69" i="38"/>
  <c r="EH69" i="9"/>
  <c r="F69" i="38"/>
  <c r="FC69" i="9"/>
  <c r="AA69" i="38"/>
  <c r="EQ69" i="9"/>
  <c r="O69" i="38"/>
  <c r="FF73" i="9"/>
  <c r="AD73" i="38"/>
  <c r="ET73" i="9"/>
  <c r="R73" i="38"/>
  <c r="EH73" i="9"/>
  <c r="F73" i="38"/>
  <c r="FC73" i="9"/>
  <c r="AA73" i="38"/>
  <c r="EQ73" i="9"/>
  <c r="O73" i="38"/>
  <c r="FF77" i="9"/>
  <c r="AD77" i="38"/>
  <c r="ET77" i="9"/>
  <c r="R77" i="38"/>
  <c r="EH77" i="9"/>
  <c r="F77" i="38"/>
  <c r="FC77" i="9"/>
  <c r="AA77" i="38"/>
  <c r="EQ77" i="9"/>
  <c r="O77" i="38"/>
  <c r="FF81" i="9"/>
  <c r="AD81" i="38"/>
  <c r="ET81" i="9"/>
  <c r="R81" i="38"/>
  <c r="EH81" i="9"/>
  <c r="F81" i="38"/>
  <c r="FC81" i="9"/>
  <c r="AA81" i="38"/>
  <c r="EQ81" i="9"/>
  <c r="O81" i="38"/>
  <c r="FF85" i="9"/>
  <c r="AD85" i="38"/>
  <c r="ET85" i="9"/>
  <c r="R85" i="38"/>
  <c r="EH85" i="9"/>
  <c r="F85" i="38"/>
  <c r="FC85" i="9"/>
  <c r="AA85" i="38"/>
  <c r="EQ85" i="9"/>
  <c r="O85" i="38"/>
  <c r="FC51" i="9"/>
  <c r="AA51" i="38"/>
  <c r="FC55" i="9"/>
  <c r="AA55" i="38"/>
  <c r="AS59" i="17"/>
  <c r="AX59" i="42" s="1"/>
  <c r="AO59" i="17"/>
  <c r="AV59" i="42" s="1"/>
  <c r="AU59" i="17"/>
  <c r="AY59" i="42" s="1"/>
  <c r="BA59" i="17"/>
  <c r="BB59" i="42" s="1"/>
  <c r="AK59" i="17"/>
  <c r="AT59" i="42" s="1"/>
  <c r="AW59" i="17"/>
  <c r="AZ59" i="42" s="1"/>
  <c r="AM59" i="17"/>
  <c r="AU59" i="42" s="1"/>
  <c r="AQ59" i="17"/>
  <c r="AW59" i="42" s="1"/>
  <c r="AY59" i="17"/>
  <c r="BA59" i="42" s="1"/>
  <c r="BC59" i="17"/>
  <c r="BC59" i="42" s="1"/>
  <c r="DJ59" i="9"/>
  <c r="O59" i="36"/>
  <c r="EB59" i="9"/>
  <c r="AG59" i="36"/>
  <c r="DG59" i="9"/>
  <c r="L59" i="36"/>
  <c r="DV59" i="9"/>
  <c r="AA59" i="36"/>
  <c r="DY59" i="9"/>
  <c r="AD59" i="36"/>
  <c r="EZ67" i="9"/>
  <c r="X67" i="38"/>
  <c r="EN67" i="9"/>
  <c r="L67" i="38"/>
  <c r="FF71" i="9"/>
  <c r="AD71" i="38"/>
  <c r="ET71" i="9"/>
  <c r="R71" i="38"/>
  <c r="EH71" i="9"/>
  <c r="F71" i="38"/>
  <c r="FC71" i="9"/>
  <c r="AA71" i="38"/>
  <c r="EQ71" i="9"/>
  <c r="O71" i="38"/>
  <c r="FF75" i="9"/>
  <c r="AD75" i="38"/>
  <c r="ET75" i="9"/>
  <c r="R75" i="38"/>
  <c r="EH75" i="9"/>
  <c r="F75" i="38"/>
  <c r="FC75" i="9"/>
  <c r="AA75" i="38"/>
  <c r="EQ75" i="9"/>
  <c r="O75" i="38"/>
  <c r="FF79" i="9"/>
  <c r="AD79" i="38"/>
  <c r="ET79" i="9"/>
  <c r="R79" i="38"/>
  <c r="EH79" i="9"/>
  <c r="F79" i="38"/>
  <c r="FC79" i="9"/>
  <c r="AA79" i="38"/>
  <c r="EQ79" i="9"/>
  <c r="O79" i="38"/>
  <c r="FF83" i="9"/>
  <c r="AD83" i="38"/>
  <c r="DD61" i="9"/>
  <c r="I61" i="36"/>
  <c r="EB61" i="9"/>
  <c r="AG61" i="36"/>
  <c r="DV61" i="9"/>
  <c r="AA61" i="36"/>
  <c r="DG61" i="9"/>
  <c r="L61" i="36"/>
  <c r="DS61" i="9"/>
  <c r="X61" i="36"/>
  <c r="DP65" i="9"/>
  <c r="U65" i="36"/>
  <c r="AM65" i="17"/>
  <c r="AU65" i="42" s="1"/>
  <c r="AQ65" i="17"/>
  <c r="AW65" i="42" s="1"/>
  <c r="AW65" i="17"/>
  <c r="AZ65" i="42" s="1"/>
  <c r="AK65" i="17"/>
  <c r="AT65" i="42" s="1"/>
  <c r="AY65" i="17"/>
  <c r="BA65" i="42" s="1"/>
  <c r="AO65" i="17"/>
  <c r="AV65" i="42" s="1"/>
  <c r="AS65" i="17"/>
  <c r="AX65" i="42" s="1"/>
  <c r="BA65" i="17"/>
  <c r="BB65" i="42" s="1"/>
  <c r="AU65" i="17"/>
  <c r="AY65" i="42" s="1"/>
  <c r="BC65" i="17"/>
  <c r="BC65" i="42" s="1"/>
  <c r="DV65" i="9"/>
  <c r="AA65" i="36"/>
  <c r="DG65" i="9"/>
  <c r="L65" i="36"/>
  <c r="DS65" i="9"/>
  <c r="X65" i="36"/>
  <c r="EQ6" i="9"/>
  <c r="O6" i="38"/>
  <c r="FC6" i="9"/>
  <c r="AA6" i="38"/>
  <c r="CC117" i="9"/>
  <c r="BS117"/>
  <c r="BY117"/>
  <c r="CI117"/>
  <c r="CE117"/>
  <c r="DP63"/>
  <c r="U63" i="36"/>
  <c r="AM63" i="17"/>
  <c r="AU63" i="42" s="1"/>
  <c r="AQ63" i="17"/>
  <c r="AW63" i="42" s="1"/>
  <c r="AW63" i="17"/>
  <c r="AZ63" i="42" s="1"/>
  <c r="AK63" i="17"/>
  <c r="AT63" i="42" s="1"/>
  <c r="AY63" i="17"/>
  <c r="BA63" i="42" s="1"/>
  <c r="AO63" i="17"/>
  <c r="AV63" i="42" s="1"/>
  <c r="AS63" i="17"/>
  <c r="AX63" i="42" s="1"/>
  <c r="BA63" i="17"/>
  <c r="BB63" i="42" s="1"/>
  <c r="AU63" i="17"/>
  <c r="AY63" i="42" s="1"/>
  <c r="BC63" i="17"/>
  <c r="BC63" i="42" s="1"/>
  <c r="DV63" i="9"/>
  <c r="AA63" i="36"/>
  <c r="DG63" i="9"/>
  <c r="L63" i="36"/>
  <c r="DS63" i="9"/>
  <c r="X63" i="36"/>
  <c r="DJ30" i="9"/>
  <c r="O30" i="36"/>
  <c r="DD30" i="9"/>
  <c r="I30" i="36"/>
  <c r="EB30" i="9"/>
  <c r="AG30" i="36"/>
  <c r="DG30" i="9"/>
  <c r="L30" i="36"/>
  <c r="DS30" i="9"/>
  <c r="X30" i="36"/>
  <c r="DJ36" i="9"/>
  <c r="O36" i="36"/>
  <c r="DD36" i="9"/>
  <c r="I36" i="36"/>
  <c r="EB36" i="9"/>
  <c r="AG36" i="36"/>
  <c r="DG36" i="9"/>
  <c r="L36" i="36"/>
  <c r="DS36" i="9"/>
  <c r="X36" i="36"/>
  <c r="DJ38" i="9"/>
  <c r="O38" i="36"/>
  <c r="DD38" i="9"/>
  <c r="I38" i="36"/>
  <c r="EB38" i="9"/>
  <c r="AG38" i="36"/>
  <c r="DG38" i="9"/>
  <c r="L38" i="36"/>
  <c r="DS38" i="9"/>
  <c r="X38" i="36"/>
  <c r="FI86" i="9"/>
  <c r="AG86" i="38"/>
  <c r="EW86" i="9"/>
  <c r="U86" i="38"/>
  <c r="EK86" i="9"/>
  <c r="I86" i="38"/>
  <c r="AF87" i="42" l="1"/>
  <c r="AE87"/>
  <c r="AC87"/>
  <c r="V87"/>
  <c r="AH87"/>
  <c r="Y87"/>
  <c r="O87"/>
  <c r="P87"/>
  <c r="U87"/>
  <c r="T87"/>
  <c r="R87"/>
  <c r="W87"/>
  <c r="AG87"/>
  <c r="AU83"/>
  <c r="BS180" i="9"/>
  <c r="AY3" i="42"/>
  <c r="CA100" i="9"/>
  <c r="N87" i="42"/>
  <c r="Z87"/>
  <c r="AA87"/>
  <c r="S18" i="34"/>
  <c r="AZ18" i="42"/>
  <c r="K18" i="34"/>
  <c r="AV18" i="42"/>
  <c r="BW109" i="9"/>
  <c r="AW12" i="42"/>
  <c r="M41" i="34"/>
  <c r="AW5" i="42"/>
  <c r="G90" i="19"/>
  <c r="BA18" i="42"/>
  <c r="BW106" i="9"/>
  <c r="AW9" i="42"/>
  <c r="CG108" i="9"/>
  <c r="BB11" i="42"/>
  <c r="BS183" i="9"/>
  <c r="AU86" i="42"/>
  <c r="BS175" i="9"/>
  <c r="AU78" i="42"/>
  <c r="BW175" i="9"/>
  <c r="AW78" i="42"/>
  <c r="BW167" i="9"/>
  <c r="AW70" i="42"/>
  <c r="CA145" i="9"/>
  <c r="AY48" i="42"/>
  <c r="CI145" i="9"/>
  <c r="BC48" i="42"/>
  <c r="BY174" i="9"/>
  <c r="AX77" i="42"/>
  <c r="BU174" i="9"/>
  <c r="AV77" i="42"/>
  <c r="CE174" i="9"/>
  <c r="BA77" i="42"/>
  <c r="BS166" i="9"/>
  <c r="AU69" i="42"/>
  <c r="CE166" i="9"/>
  <c r="BA69" i="42"/>
  <c r="BU107" i="9"/>
  <c r="AV10" i="42"/>
  <c r="CI107" i="9"/>
  <c r="BC10" i="42"/>
  <c r="CC171" i="9"/>
  <c r="AZ74" i="42"/>
  <c r="BU159" i="9"/>
  <c r="AV62" i="42"/>
  <c r="CC159" i="9"/>
  <c r="AZ62" i="42"/>
  <c r="BQ182" i="9"/>
  <c r="AT85" i="42"/>
  <c r="CC170" i="9"/>
  <c r="AZ73" i="42"/>
  <c r="BW170" i="9"/>
  <c r="AW73" i="42"/>
  <c r="CA170" i="9"/>
  <c r="AY73" i="42"/>
  <c r="BW104" i="9"/>
  <c r="AW7" i="42"/>
  <c r="CG111" i="9"/>
  <c r="BB14" i="42"/>
  <c r="BU120" i="9"/>
  <c r="AV23" i="42"/>
  <c r="CI146" i="9"/>
  <c r="BC49" i="42"/>
  <c r="D18" i="19"/>
  <c r="AU15" i="42"/>
  <c r="D6" i="19"/>
  <c r="AT15" i="42"/>
  <c r="BU172" i="9"/>
  <c r="AV75" i="42"/>
  <c r="CE129" i="9"/>
  <c r="BA32" i="42"/>
  <c r="BY131" i="9"/>
  <c r="AX34" i="42"/>
  <c r="BU105" i="9"/>
  <c r="AV8" i="42"/>
  <c r="CC176" i="9"/>
  <c r="AZ79" i="42"/>
  <c r="CE176" i="9"/>
  <c r="BA79" i="42"/>
  <c r="BW172" i="9"/>
  <c r="AW75" i="42"/>
  <c r="BQ144" i="9"/>
  <c r="AT47" i="42"/>
  <c r="BS144" i="9"/>
  <c r="AU47" i="42"/>
  <c r="BQ121" i="9"/>
  <c r="AT24" i="42"/>
  <c r="CE121" i="9"/>
  <c r="BA24" i="42"/>
  <c r="BW142" i="9"/>
  <c r="AW45" i="42"/>
  <c r="CI177" i="9"/>
  <c r="BC80" i="42"/>
  <c r="BS165" i="9"/>
  <c r="AU68" i="42"/>
  <c r="BQ139" i="9"/>
  <c r="AT42" i="42"/>
  <c r="BU147" i="9"/>
  <c r="AV50" i="42"/>
  <c r="BQ180" i="9"/>
  <c r="AT83" i="42"/>
  <c r="BQ120" i="9"/>
  <c r="AT23" i="42"/>
  <c r="D114" i="19"/>
  <c r="BC15" i="42"/>
  <c r="CG106" i="9"/>
  <c r="BB9" i="42"/>
  <c r="CC108" i="9"/>
  <c r="AZ11" i="42"/>
  <c r="CC145" i="9"/>
  <c r="AZ48" i="42"/>
  <c r="CE182" i="9"/>
  <c r="BA85" i="42"/>
  <c r="BS107" i="9"/>
  <c r="AU10" i="42"/>
  <c r="BU175" i="9"/>
  <c r="AV78" i="42"/>
  <c r="F42" i="19"/>
  <c r="AW17" i="42"/>
  <c r="BQ105" i="9"/>
  <c r="AT8" i="42"/>
  <c r="CG176" i="9"/>
  <c r="BB79" i="42"/>
  <c r="CI172" i="9"/>
  <c r="BC75" i="42"/>
  <c r="CI144" i="9"/>
  <c r="BC47" i="42"/>
  <c r="BQ142" i="9"/>
  <c r="AT45" i="42"/>
  <c r="BY137" i="9"/>
  <c r="AX40" i="42"/>
  <c r="BS169" i="9"/>
  <c r="AU72" i="42"/>
  <c r="BQ153" i="9"/>
  <c r="AT56" i="42"/>
  <c r="BS138" i="9"/>
  <c r="AU41" i="42"/>
  <c r="BS173" i="9"/>
  <c r="AU76" i="42"/>
  <c r="CI161" i="9"/>
  <c r="BC64" i="42"/>
  <c r="CI123" i="9"/>
  <c r="BC26" i="42"/>
  <c r="CG104" i="9"/>
  <c r="BB7" i="42"/>
  <c r="D30" i="19"/>
  <c r="AV15" i="42"/>
  <c r="CC175" i="9"/>
  <c r="AZ78" i="42"/>
  <c r="CG174" i="9"/>
  <c r="BB77" i="42"/>
  <c r="CC144" i="9"/>
  <c r="AZ47" i="42"/>
  <c r="CE148" i="9"/>
  <c r="BA51" i="42"/>
  <c r="F30" i="19"/>
  <c r="AV17" i="42"/>
  <c r="H102" i="19"/>
  <c r="BB19" i="42"/>
  <c r="E42" i="19"/>
  <c r="AW16" i="42"/>
  <c r="BW101" i="9"/>
  <c r="AW4" i="42"/>
  <c r="F66" i="19"/>
  <c r="AY17" i="42"/>
  <c r="BU144" i="9"/>
  <c r="AV47" i="42"/>
  <c r="I30" i="19"/>
  <c r="AV20" i="42"/>
  <c r="CE105" i="9"/>
  <c r="BA8" i="42"/>
  <c r="CG183" i="9"/>
  <c r="BB86" i="42"/>
  <c r="BQ183" i="9"/>
  <c r="AT86" i="42"/>
  <c r="AX86"/>
  <c r="BY183" i="9"/>
  <c r="AD87" i="42"/>
  <c r="X87"/>
  <c r="Q87"/>
  <c r="W18" i="34"/>
  <c r="BB18" i="42"/>
  <c r="CA138" i="9"/>
  <c r="AY41" i="42"/>
  <c r="BY163" i="9"/>
  <c r="AX66" i="42"/>
  <c r="CE108" i="9"/>
  <c r="BA11" i="42"/>
  <c r="BS108" i="9"/>
  <c r="AU11" i="42"/>
  <c r="CC183" i="9"/>
  <c r="AZ86" i="42"/>
  <c r="CE175" i="9"/>
  <c r="BA78" i="42"/>
  <c r="BY175" i="9"/>
  <c r="AX78" i="42"/>
  <c r="CE145" i="9"/>
  <c r="BA48" i="42"/>
  <c r="BQ145" i="9"/>
  <c r="AT48" i="42"/>
  <c r="CG145" i="9"/>
  <c r="BB48" i="42"/>
  <c r="BS174" i="9"/>
  <c r="AU77" i="42"/>
  <c r="CI174" i="9"/>
  <c r="BC77" i="42"/>
  <c r="BU166" i="9"/>
  <c r="AV69" i="42"/>
  <c r="BQ166" i="9"/>
  <c r="AT69" i="42"/>
  <c r="CI166" i="9"/>
  <c r="BC69" i="42"/>
  <c r="BQ107" i="9"/>
  <c r="AT10" i="42"/>
  <c r="BW107" i="9"/>
  <c r="AW10" i="42"/>
  <c r="CE179" i="9"/>
  <c r="BA82" i="42"/>
  <c r="BW159" i="9"/>
  <c r="AW62" i="42"/>
  <c r="CG159" i="9"/>
  <c r="BB62" i="42"/>
  <c r="BY159" i="9"/>
  <c r="AX62" i="42"/>
  <c r="CG182" i="9"/>
  <c r="BB85" i="42"/>
  <c r="BU170" i="9"/>
  <c r="AV73" i="42"/>
  <c r="CE170" i="9"/>
  <c r="BA73" i="42"/>
  <c r="H114" i="19"/>
  <c r="BC19" i="42"/>
  <c r="BS106" i="9"/>
  <c r="AU9" i="42"/>
  <c r="H66" i="19"/>
  <c r="AY19" i="42"/>
  <c r="CA144" i="9"/>
  <c r="AY47" i="42"/>
  <c r="CI129" i="9"/>
  <c r="BC32" i="42"/>
  <c r="CA131" i="9"/>
  <c r="AY34" i="42"/>
  <c r="BS105" i="9"/>
  <c r="AU8" i="42"/>
  <c r="CI105" i="9"/>
  <c r="BC8" i="42"/>
  <c r="BU176" i="9"/>
  <c r="AV79" i="42"/>
  <c r="CG137" i="9"/>
  <c r="BB40" i="42"/>
  <c r="CG105" i="9"/>
  <c r="BB8" i="42"/>
  <c r="BW144" i="9"/>
  <c r="AW47" i="42"/>
  <c r="BS121" i="9"/>
  <c r="AU24" i="42"/>
  <c r="BQ129" i="9"/>
  <c r="AT32" i="42"/>
  <c r="CI169" i="9"/>
  <c r="BC72" i="42"/>
  <c r="BS153" i="9"/>
  <c r="AU56" i="42"/>
  <c r="BQ165" i="9"/>
  <c r="AT68" i="42"/>
  <c r="BS139" i="9"/>
  <c r="AU42" i="42"/>
  <c r="BQ138" i="9"/>
  <c r="AT41" i="42"/>
  <c r="H78" i="19"/>
  <c r="AZ19" i="42"/>
  <c r="D54" i="19"/>
  <c r="AX15" i="42"/>
  <c r="BW183" i="9"/>
  <c r="AW86" i="42"/>
  <c r="CA159" i="9"/>
  <c r="AY62" i="42"/>
  <c r="CC106" i="9"/>
  <c r="AZ9" i="42"/>
  <c r="CI150" i="9"/>
  <c r="BC53" i="42"/>
  <c r="BU108" i="9"/>
  <c r="AV11" i="42"/>
  <c r="BS176" i="9"/>
  <c r="AU79" i="42"/>
  <c r="CA172" i="9"/>
  <c r="AY75" i="42"/>
  <c r="F90" i="19"/>
  <c r="BA17" i="42"/>
  <c r="BY144" i="9"/>
  <c r="AX47" i="42"/>
  <c r="K7" i="19"/>
  <c r="AT34" i="42"/>
  <c r="M34" i="34"/>
  <c r="AW34" i="42"/>
  <c r="BS181" i="9"/>
  <c r="AU84" i="42"/>
  <c r="CI147" i="9"/>
  <c r="BC50" i="42"/>
  <c r="CG180" i="9"/>
  <c r="BB83" i="42"/>
  <c r="BQ147" i="9"/>
  <c r="AT50" i="42"/>
  <c r="BY138" i="9"/>
  <c r="AX41" i="42"/>
  <c r="BY155" i="9"/>
  <c r="AX58" i="42"/>
  <c r="H42" i="19"/>
  <c r="AW19" i="42"/>
  <c r="CC166" i="9"/>
  <c r="AZ69" i="42"/>
  <c r="BQ168" i="9"/>
  <c r="AT71" i="42"/>
  <c r="CA108" i="9"/>
  <c r="AY11" i="42"/>
  <c r="F114" i="19"/>
  <c r="BC17" i="42"/>
  <c r="CC172" i="9"/>
  <c r="AZ75" i="42"/>
  <c r="CI142" i="9"/>
  <c r="BC45" i="42"/>
  <c r="BU131" i="9"/>
  <c r="AV34" i="42"/>
  <c r="BS129" i="9"/>
  <c r="AU32" i="42"/>
  <c r="BU100" i="9"/>
  <c r="AV3" i="42"/>
  <c r="CA183" i="9"/>
  <c r="AY86" i="42"/>
  <c r="BQ108" i="9"/>
  <c r="AT11" i="42"/>
  <c r="CE183" i="9"/>
  <c r="BA86" i="42"/>
  <c r="S87"/>
  <c r="AI87"/>
  <c r="BB87"/>
  <c r="AB87"/>
  <c r="AZ87"/>
  <c r="H57" i="34"/>
  <c r="AJ57" i="42"/>
  <c r="J67" i="34"/>
  <c r="AK67" i="42"/>
  <c r="L53" i="34"/>
  <c r="AL53" i="42"/>
  <c r="X47" i="34"/>
  <c r="AR47" i="42"/>
  <c r="P33" i="34"/>
  <c r="AN33" i="42"/>
  <c r="X66" i="34"/>
  <c r="AR66" i="42"/>
  <c r="H70" i="34"/>
  <c r="AJ70" i="42"/>
  <c r="J49" i="34"/>
  <c r="AK49" i="42"/>
  <c r="J47" i="34"/>
  <c r="AK47" i="42"/>
  <c r="L20" i="34"/>
  <c r="AL20" i="42"/>
  <c r="L55" i="34"/>
  <c r="AL55" i="42"/>
  <c r="L33" i="34"/>
  <c r="AL33" i="42"/>
  <c r="Z16" i="34"/>
  <c r="AS16" i="42"/>
  <c r="T68" i="34"/>
  <c r="AP68" i="42"/>
  <c r="P54" i="34"/>
  <c r="AN54" i="42"/>
  <c r="R46" i="34"/>
  <c r="AO46" i="42"/>
  <c r="T32" i="34"/>
  <c r="AP32" i="42"/>
  <c r="X45" i="34"/>
  <c r="AR45" i="42"/>
  <c r="T41" i="34"/>
  <c r="AP41" i="42"/>
  <c r="P70" i="34"/>
  <c r="AN70" i="42"/>
  <c r="T52" i="34"/>
  <c r="AP52" i="42"/>
  <c r="P55" i="34"/>
  <c r="AN55" i="42"/>
  <c r="R43" i="34"/>
  <c r="AO43" i="42"/>
  <c r="R28" i="34"/>
  <c r="AO28" i="42"/>
  <c r="X55" i="34"/>
  <c r="AR55" i="42"/>
  <c r="P84" i="34"/>
  <c r="AN84" i="42"/>
  <c r="P80" i="34"/>
  <c r="AN80" i="42"/>
  <c r="T82" i="34"/>
  <c r="AP82" i="42"/>
  <c r="X74" i="34"/>
  <c r="AR74" i="42"/>
  <c r="Z18" i="34"/>
  <c r="AS18" i="42"/>
  <c r="R34" i="34"/>
  <c r="AO34" i="42"/>
  <c r="T51" i="34"/>
  <c r="AP51" i="42"/>
  <c r="N53" i="34"/>
  <c r="AM53" i="42"/>
  <c r="T49" i="34"/>
  <c r="AP49" i="42"/>
  <c r="N20" i="34"/>
  <c r="AM20" i="42"/>
  <c r="N14" i="34"/>
  <c r="AM14" i="42"/>
  <c r="T23" i="34"/>
  <c r="AP23" i="42"/>
  <c r="R15" i="34"/>
  <c r="AO15" i="42"/>
  <c r="J9" i="34"/>
  <c r="AK9" i="42"/>
  <c r="L6" i="34"/>
  <c r="AL6" i="42"/>
  <c r="X46" i="34"/>
  <c r="AR46" i="42"/>
  <c r="V22" i="34"/>
  <c r="AQ22" i="42"/>
  <c r="Z27" i="34"/>
  <c r="AS27" i="42"/>
  <c r="P24" i="34"/>
  <c r="AN24" i="42"/>
  <c r="P16" i="34"/>
  <c r="AN16" i="42"/>
  <c r="T5" i="34"/>
  <c r="AP5" i="42"/>
  <c r="P20" i="34"/>
  <c r="AN20" i="42"/>
  <c r="J12" i="34"/>
  <c r="AK12" i="42"/>
  <c r="P5" i="34"/>
  <c r="AN5" i="42"/>
  <c r="Z24" i="34"/>
  <c r="AS24" i="42"/>
  <c r="T17" i="34"/>
  <c r="AP17" i="42"/>
  <c r="P12" i="34"/>
  <c r="AN12" i="42"/>
  <c r="P14" i="34"/>
  <c r="AN14" i="42"/>
  <c r="R33" i="34"/>
  <c r="AO33" i="42"/>
  <c r="P8" i="34"/>
  <c r="AN8" i="42"/>
  <c r="X14" i="34"/>
  <c r="AR14" i="42"/>
  <c r="N3" i="34"/>
  <c r="AM3" i="42"/>
  <c r="Z11" i="34"/>
  <c r="AS11" i="42"/>
  <c r="T86" i="34"/>
  <c r="AP86" i="42"/>
  <c r="L24" i="34"/>
  <c r="AL24" i="42"/>
  <c r="P47" i="34"/>
  <c r="AN47" i="42"/>
  <c r="T57" i="34"/>
  <c r="AP57" i="42"/>
  <c r="T76" i="34"/>
  <c r="AP76" i="42"/>
  <c r="T78" i="34"/>
  <c r="AP78" i="42"/>
  <c r="P45" i="34"/>
  <c r="AN45" i="42"/>
  <c r="T60" i="34"/>
  <c r="AP60" i="42"/>
  <c r="P50" i="34"/>
  <c r="AN50" i="42"/>
  <c r="T47" i="34"/>
  <c r="AP47" i="42"/>
  <c r="X58" i="34"/>
  <c r="AR58" i="42"/>
  <c r="V27" i="34"/>
  <c r="AQ27" i="42"/>
  <c r="T7" i="34"/>
  <c r="AP7" i="42"/>
  <c r="T25" i="34"/>
  <c r="AP25" i="42"/>
  <c r="L19" i="34"/>
  <c r="AL19" i="42"/>
  <c r="Z13" i="34"/>
  <c r="AS13" i="42"/>
  <c r="T53" i="34"/>
  <c r="AP53" i="42"/>
  <c r="T19" i="34"/>
  <c r="AP19" i="42"/>
  <c r="T20" i="34"/>
  <c r="AP20" i="42"/>
  <c r="L16" i="34"/>
  <c r="AL16" i="42"/>
  <c r="N26" i="34"/>
  <c r="AM26" i="42"/>
  <c r="X5" i="34"/>
  <c r="AR5" i="42"/>
  <c r="T9" i="34"/>
  <c r="AP9" i="42"/>
  <c r="R49" i="34"/>
  <c r="AO49" i="42"/>
  <c r="L32" i="34"/>
  <c r="AL32" i="42"/>
  <c r="M60" i="34"/>
  <c r="CE101" i="9"/>
  <c r="U56" i="34"/>
  <c r="U64"/>
  <c r="U44"/>
  <c r="U80"/>
  <c r="U68"/>
  <c r="U72"/>
  <c r="U52"/>
  <c r="U60"/>
  <c r="U76"/>
  <c r="U84"/>
  <c r="BY100" i="9"/>
  <c r="O50" i="34"/>
  <c r="O6"/>
  <c r="O42"/>
  <c r="O68"/>
  <c r="O76"/>
  <c r="O80"/>
  <c r="O60"/>
  <c r="O64"/>
  <c r="O44"/>
  <c r="O72"/>
  <c r="O84"/>
  <c r="O52"/>
  <c r="O56"/>
  <c r="CI100" i="9"/>
  <c r="Y6" i="34"/>
  <c r="Y44"/>
  <c r="Y42"/>
  <c r="Y58"/>
  <c r="AC67" i="19"/>
  <c r="HE33" i="9"/>
  <c r="AY33" i="39" s="1"/>
  <c r="W28" i="34"/>
  <c r="G114" i="19"/>
  <c r="CI115" i="9"/>
  <c r="H90" i="19"/>
  <c r="CE116" i="9"/>
  <c r="AB31" i="19"/>
  <c r="HE49" i="9"/>
  <c r="AY49" i="39" s="1"/>
  <c r="U67"/>
  <c r="HE67" i="9"/>
  <c r="AY67" i="39" s="1"/>
  <c r="X48"/>
  <c r="H54" i="19"/>
  <c r="BY116" i="9"/>
  <c r="D42" i="19"/>
  <c r="BW112" i="9"/>
  <c r="D102" i="19"/>
  <c r="CG112" i="9"/>
  <c r="E66" i="19"/>
  <c r="CA113" i="9"/>
  <c r="F102" i="19"/>
  <c r="CG114" i="9"/>
  <c r="H30" i="19"/>
  <c r="BU116" i="9"/>
  <c r="D78" i="19"/>
  <c r="CC112" i="9"/>
  <c r="E6" i="19"/>
  <c r="BQ113" i="9"/>
  <c r="H6" i="19"/>
  <c r="BQ116" i="9"/>
  <c r="F6" i="19"/>
  <c r="BQ114" i="9"/>
  <c r="F54" i="19"/>
  <c r="BY114" i="9"/>
  <c r="W63" i="34"/>
  <c r="D106" i="19"/>
  <c r="G63" i="34"/>
  <c r="D10" i="19"/>
  <c r="Q65" i="34"/>
  <c r="F70" i="19"/>
  <c r="U65" i="34"/>
  <c r="F94" i="19"/>
  <c r="I65" i="34"/>
  <c r="F22" i="19"/>
  <c r="I59" i="34"/>
  <c r="L21" i="19"/>
  <c r="O59" i="34"/>
  <c r="L57" i="19"/>
  <c r="D70"/>
  <c r="Q63" i="34"/>
  <c r="O63"/>
  <c r="D58" i="19"/>
  <c r="U63" i="34"/>
  <c r="D94" i="19"/>
  <c r="S63" i="34"/>
  <c r="D82" i="19"/>
  <c r="D22"/>
  <c r="I63" i="34"/>
  <c r="Y65"/>
  <c r="F118" i="19"/>
  <c r="F106"/>
  <c r="W65" i="34"/>
  <c r="K65"/>
  <c r="F34" i="19"/>
  <c r="F10"/>
  <c r="G65" i="34"/>
  <c r="M65"/>
  <c r="F46" i="19"/>
  <c r="Y59" i="34"/>
  <c r="L117" i="19"/>
  <c r="L45"/>
  <c r="M59" i="34"/>
  <c r="S59"/>
  <c r="L81" i="19"/>
  <c r="W59" i="34"/>
  <c r="L105" i="19"/>
  <c r="K59" i="34"/>
  <c r="L33" i="19"/>
  <c r="M38" i="34"/>
  <c r="O43" i="19"/>
  <c r="U38" i="34"/>
  <c r="O91" i="19"/>
  <c r="O103"/>
  <c r="W38" i="34"/>
  <c r="K38"/>
  <c r="O31" i="19"/>
  <c r="Q38" i="34"/>
  <c r="O67" i="19"/>
  <c r="Q36" i="34"/>
  <c r="M67" i="19"/>
  <c r="K36" i="34"/>
  <c r="M31" i="19"/>
  <c r="U36" i="34"/>
  <c r="M91" i="19"/>
  <c r="S36" i="34"/>
  <c r="M79" i="19"/>
  <c r="I36" i="34"/>
  <c r="M19" i="19"/>
  <c r="O30" i="34"/>
  <c r="G55" i="19"/>
  <c r="U30" i="34"/>
  <c r="G91" i="19"/>
  <c r="Y30" i="34"/>
  <c r="G115" i="19"/>
  <c r="M30" i="34"/>
  <c r="G43" i="19"/>
  <c r="Q30" i="34"/>
  <c r="G67" i="19"/>
  <c r="O61" i="34"/>
  <c r="N57" i="19"/>
  <c r="G61" i="34"/>
  <c r="N9" i="19"/>
  <c r="Q61" i="34"/>
  <c r="N69" i="19"/>
  <c r="M61" i="34"/>
  <c r="N45" i="19"/>
  <c r="U61" i="34"/>
  <c r="N93" i="19"/>
  <c r="Y66" i="34"/>
  <c r="G118" i="19"/>
  <c r="CI163" i="9"/>
  <c r="G57" i="19"/>
  <c r="O54" i="34"/>
  <c r="BY151" i="9"/>
  <c r="G102" i="19"/>
  <c r="CG115" i="9"/>
  <c r="D118" i="19"/>
  <c r="Y63" i="34"/>
  <c r="K63"/>
  <c r="D34" i="19"/>
  <c r="M63" i="34"/>
  <c r="D46" i="19"/>
  <c r="F58"/>
  <c r="O65" i="34"/>
  <c r="S65"/>
  <c r="F82" i="19"/>
  <c r="L93"/>
  <c r="U59" i="34"/>
  <c r="G59"/>
  <c r="L9" i="19"/>
  <c r="Q59" i="34"/>
  <c r="L69" i="19"/>
  <c r="S38" i="34"/>
  <c r="O79" i="19"/>
  <c r="I38" i="34"/>
  <c r="O19" i="19"/>
  <c r="O7"/>
  <c r="G38" i="34"/>
  <c r="O55" i="19"/>
  <c r="O38" i="34"/>
  <c r="Y38"/>
  <c r="O115" i="19"/>
  <c r="W36" i="34"/>
  <c r="M103" i="19"/>
  <c r="O36" i="34"/>
  <c r="M55" i="19"/>
  <c r="M115"/>
  <c r="Y36" i="34"/>
  <c r="G36"/>
  <c r="M7" i="19"/>
  <c r="M36" i="34"/>
  <c r="M43" i="19"/>
  <c r="W30" i="34"/>
  <c r="G103" i="19"/>
  <c r="G31"/>
  <c r="K30" i="34"/>
  <c r="G30"/>
  <c r="G7" i="19"/>
  <c r="G79"/>
  <c r="S30" i="34"/>
  <c r="I30"/>
  <c r="G19" i="19"/>
  <c r="W61" i="34"/>
  <c r="N105" i="19"/>
  <c r="N33"/>
  <c r="K61" i="34"/>
  <c r="Y61"/>
  <c r="N117" i="19"/>
  <c r="N81"/>
  <c r="S61" i="34"/>
  <c r="I61"/>
  <c r="N21" i="19"/>
  <c r="Y54" i="34"/>
  <c r="G117" i="19"/>
  <c r="CI151" i="9"/>
  <c r="G78" i="19"/>
  <c r="CC115" i="9"/>
  <c r="G30" i="19"/>
  <c r="BU115" i="9"/>
  <c r="GV32"/>
  <c r="AP32" i="39" s="1"/>
  <c r="AF80" i="19"/>
  <c r="HN43" i="9"/>
  <c r="BH43" i="39" s="1"/>
  <c r="AA104" i="19"/>
  <c r="AD43" i="39"/>
  <c r="L23"/>
  <c r="GV23" i="9"/>
  <c r="AP23" i="39" s="1"/>
  <c r="AE30" i="19"/>
  <c r="HH16" i="9"/>
  <c r="BB16" i="39" s="1"/>
  <c r="X16"/>
  <c r="X78" i="19"/>
  <c r="AF78"/>
  <c r="HH24" i="9"/>
  <c r="BB24" i="39" s="1"/>
  <c r="X24"/>
  <c r="HB28" i="9"/>
  <c r="AV28" i="39" s="1"/>
  <c r="X55" i="19"/>
  <c r="R28" i="39"/>
  <c r="GV28" i="9"/>
  <c r="AP28" i="39" s="1"/>
  <c r="X31" i="19"/>
  <c r="L28" i="39"/>
  <c r="AD24"/>
  <c r="HN24" i="9"/>
  <c r="BH24" i="39" s="1"/>
  <c r="AF102" i="19"/>
  <c r="HN16" i="9"/>
  <c r="BH16" i="39" s="1"/>
  <c r="X102" i="19"/>
  <c r="AD16" i="39"/>
  <c r="HK28" i="9"/>
  <c r="BE28" i="39" s="1"/>
  <c r="X91" i="19"/>
  <c r="AA28" i="39"/>
  <c r="O24"/>
  <c r="GY24" i="9"/>
  <c r="AS24" i="39" s="1"/>
  <c r="AF42" i="19"/>
  <c r="HH84" i="9"/>
  <c r="BB84" i="39" s="1"/>
  <c r="X84"/>
  <c r="AF83" i="19"/>
  <c r="HN80" i="9"/>
  <c r="BH80" i="39" s="1"/>
  <c r="AB107" i="19"/>
  <c r="AD80" i="39"/>
  <c r="HH72" i="9"/>
  <c r="BB72" i="39" s="1"/>
  <c r="AF82" i="19"/>
  <c r="X72" i="39"/>
  <c r="HH64" i="9"/>
  <c r="BB64" i="39" s="1"/>
  <c r="X82" i="19"/>
  <c r="X64" i="39"/>
  <c r="HH56" i="9"/>
  <c r="BB56" i="39" s="1"/>
  <c r="X56"/>
  <c r="AB81" i="19"/>
  <c r="HN50" i="9"/>
  <c r="BH50" i="39" s="1"/>
  <c r="AH104" i="19"/>
  <c r="AD50" i="39"/>
  <c r="AA12"/>
  <c r="HK12" i="9"/>
  <c r="BE12" i="39" s="1"/>
  <c r="AF89" i="19"/>
  <c r="HN84" i="9"/>
  <c r="BH84" i="39" s="1"/>
  <c r="AF107" i="19"/>
  <c r="AD84" i="39"/>
  <c r="HH80" i="9"/>
  <c r="BB80" i="39" s="1"/>
  <c r="X80"/>
  <c r="AB83" i="19"/>
  <c r="HH50" i="9"/>
  <c r="BB50" i="39" s="1"/>
  <c r="AH80" i="19"/>
  <c r="X50" i="39"/>
  <c r="HH18" i="9"/>
  <c r="BB18" i="39" s="1"/>
  <c r="Z78" i="19"/>
  <c r="X18" i="39"/>
  <c r="HH6" i="9"/>
  <c r="BB6" i="39" s="1"/>
  <c r="Z77" i="19"/>
  <c r="X6" i="39"/>
  <c r="HB18" i="9"/>
  <c r="AV18" i="39" s="1"/>
  <c r="R18"/>
  <c r="Z54" i="19"/>
  <c r="HN18" i="9"/>
  <c r="BH18" i="39" s="1"/>
  <c r="Z102" i="19"/>
  <c r="AD18" i="39"/>
  <c r="Z30" i="19"/>
  <c r="GV18" i="9"/>
  <c r="AP18" i="39" s="1"/>
  <c r="L18"/>
  <c r="AD65" i="19"/>
  <c r="HE10" i="9"/>
  <c r="AY10" i="39" s="1"/>
  <c r="U10"/>
  <c r="AD89" i="19"/>
  <c r="HK10" i="9"/>
  <c r="BE10" i="39" s="1"/>
  <c r="AA10"/>
  <c r="HQ10" i="9"/>
  <c r="BK10" i="39" s="1"/>
  <c r="AD113" i="19"/>
  <c r="AG10" i="39"/>
  <c r="HK26" i="9"/>
  <c r="BE26" i="39" s="1"/>
  <c r="AH90" i="19"/>
  <c r="AA26" i="39"/>
  <c r="HQ28" i="9"/>
  <c r="BK28" i="39" s="1"/>
  <c r="AG28"/>
  <c r="X115" i="19"/>
  <c r="HK33" i="9"/>
  <c r="BE33" i="39" s="1"/>
  <c r="AA33"/>
  <c r="AC91" i="19"/>
  <c r="AC43"/>
  <c r="GY33" i="9"/>
  <c r="AS33" i="39" s="1"/>
  <c r="O33"/>
  <c r="AD33"/>
  <c r="AC103" i="19"/>
  <c r="HN33" i="9"/>
  <c r="BH33" i="39" s="1"/>
  <c r="X33"/>
  <c r="HH33" i="9"/>
  <c r="BB33" i="39" s="1"/>
  <c r="AC79" i="19"/>
  <c r="HK4" i="9"/>
  <c r="BE4" i="39" s="1"/>
  <c r="AA4"/>
  <c r="X89" i="19"/>
  <c r="P62" i="34"/>
  <c r="AG3" i="39"/>
  <c r="HQ3" i="9"/>
  <c r="BK3" i="39" s="1"/>
  <c r="W113" i="19"/>
  <c r="HQ5" i="9"/>
  <c r="BK5" i="39" s="1"/>
  <c r="Y113" i="19"/>
  <c r="AG5" i="39"/>
  <c r="HE5" i="9"/>
  <c r="AY5" i="39" s="1"/>
  <c r="U5"/>
  <c r="Y65" i="19"/>
  <c r="GY15" i="9"/>
  <c r="AS15" i="39" s="1"/>
  <c r="W42" i="19"/>
  <c r="O15" i="39"/>
  <c r="AG41" i="19"/>
  <c r="GY13" i="9"/>
  <c r="AS13" i="39" s="1"/>
  <c r="O13"/>
  <c r="O11"/>
  <c r="GY11" i="9"/>
  <c r="AS11" i="39" s="1"/>
  <c r="AE41" i="19"/>
  <c r="HN19" i="9"/>
  <c r="BH19" i="39" s="1"/>
  <c r="AD19"/>
  <c r="AA102" i="19"/>
  <c r="HK20" i="9"/>
  <c r="BE20" i="39" s="1"/>
  <c r="AB90" i="19"/>
  <c r="AA20" i="39"/>
  <c r="HB23" i="9"/>
  <c r="AV23" i="39" s="1"/>
  <c r="R23"/>
  <c r="AE54" i="19"/>
  <c r="HN23" i="9"/>
  <c r="BH23" i="39" s="1"/>
  <c r="AD23"/>
  <c r="AE102" i="19"/>
  <c r="HE24" i="9"/>
  <c r="AY24" i="39" s="1"/>
  <c r="AF66" i="19"/>
  <c r="U24" i="39"/>
  <c r="HN25" i="9"/>
  <c r="BH25" i="39" s="1"/>
  <c r="AG102" i="19"/>
  <c r="AD25" i="39"/>
  <c r="AD70"/>
  <c r="HN70" i="9"/>
  <c r="BH70" i="39" s="1"/>
  <c r="AD106" i="19"/>
  <c r="HN54" i="9"/>
  <c r="BH54" i="39" s="1"/>
  <c r="AD54"/>
  <c r="Z105" i="19"/>
  <c r="X54" i="39"/>
  <c r="HH54" i="9"/>
  <c r="BB54" i="39" s="1"/>
  <c r="Z81" i="19"/>
  <c r="HB6" i="9"/>
  <c r="AV6" i="39" s="1"/>
  <c r="R6"/>
  <c r="Z53" i="19"/>
  <c r="HQ22" i="9"/>
  <c r="BK22" i="39" s="1"/>
  <c r="AG22"/>
  <c r="AD114" i="19"/>
  <c r="Z66"/>
  <c r="U18" i="39"/>
  <c r="HE18" i="9"/>
  <c r="AY18" i="39" s="1"/>
  <c r="AA16"/>
  <c r="HK16" i="9"/>
  <c r="BE16" i="39" s="1"/>
  <c r="X90" i="19"/>
  <c r="X42"/>
  <c r="O16" i="39"/>
  <c r="GY16" i="9"/>
  <c r="AS16" i="39" s="1"/>
  <c r="AH77" i="19"/>
  <c r="X14" i="39"/>
  <c r="HH14" i="9"/>
  <c r="BB14" i="39" s="1"/>
  <c r="GV12" i="9"/>
  <c r="AP12" i="39" s="1"/>
  <c r="AF29" i="19"/>
  <c r="L12" i="39"/>
  <c r="HH8" i="9"/>
  <c r="BB8" i="39" s="1"/>
  <c r="AB77" i="19"/>
  <c r="X8" i="39"/>
  <c r="HK5" i="9"/>
  <c r="BE5" i="39" s="1"/>
  <c r="AA5"/>
  <c r="Y89" i="19"/>
  <c r="AD17" i="39"/>
  <c r="HN17" i="9"/>
  <c r="BH17" i="39" s="1"/>
  <c r="Y102" i="19"/>
  <c r="W90"/>
  <c r="HK15" i="9"/>
  <c r="BE15" i="39" s="1"/>
  <c r="AA15"/>
  <c r="HK13" i="9"/>
  <c r="BE13" i="39" s="1"/>
  <c r="AA13"/>
  <c r="AG89" i="19"/>
  <c r="HK11" i="9"/>
  <c r="BE11" i="39" s="1"/>
  <c r="AA11"/>
  <c r="AE89" i="19"/>
  <c r="HB19" i="9"/>
  <c r="AV19" i="39" s="1"/>
  <c r="R19"/>
  <c r="AA54" i="19"/>
  <c r="HB26" i="9"/>
  <c r="AV26" i="39" s="1"/>
  <c r="AH54" i="19"/>
  <c r="R26" i="39"/>
  <c r="HH26" i="9"/>
  <c r="BB26" i="39" s="1"/>
  <c r="AH78" i="19"/>
  <c r="X26" i="39"/>
  <c r="HN26" i="9"/>
  <c r="BH26" i="39" s="1"/>
  <c r="AH102" i="19"/>
  <c r="AD26" i="39"/>
  <c r="HN6" i="9"/>
  <c r="BH6" i="39" s="1"/>
  <c r="AD6"/>
  <c r="Z101" i="19"/>
  <c r="HK24" i="9"/>
  <c r="BE24" i="39" s="1"/>
  <c r="AF90" i="19"/>
  <c r="AA24" i="39"/>
  <c r="HQ20" i="9"/>
  <c r="BK20" i="39" s="1"/>
  <c r="AB114" i="19"/>
  <c r="AG20" i="39"/>
  <c r="HK18" i="9"/>
  <c r="BE18" i="39" s="1"/>
  <c r="AA18"/>
  <c r="Z90" i="19"/>
  <c r="GY18" i="9"/>
  <c r="AS18" i="39" s="1"/>
  <c r="O18"/>
  <c r="Z42" i="19"/>
  <c r="HE16" i="9"/>
  <c r="AY16" i="39" s="1"/>
  <c r="X66" i="19"/>
  <c r="U16" i="39"/>
  <c r="I16"/>
  <c r="GS16" i="9"/>
  <c r="AM16" i="39" s="1"/>
  <c r="X18" i="19"/>
  <c r="O10" i="39"/>
  <c r="GY10" i="9"/>
  <c r="AS10" i="39" s="1"/>
  <c r="AD41" i="19"/>
  <c r="HN51" i="9"/>
  <c r="BH51" i="39" s="1"/>
  <c r="W105" i="19"/>
  <c r="AD51" i="39"/>
  <c r="AA47"/>
  <c r="HK47" i="9"/>
  <c r="BE47" i="39" s="1"/>
  <c r="AE92" i="19"/>
  <c r="HB17" i="9"/>
  <c r="AV17" i="39" s="1"/>
  <c r="Y54" i="19"/>
  <c r="R17" i="39"/>
  <c r="U20"/>
  <c r="HE20" i="9"/>
  <c r="AY20" i="39" s="1"/>
  <c r="AB66" i="19"/>
  <c r="R25" i="39"/>
  <c r="HB25" i="9"/>
  <c r="AV25" i="39" s="1"/>
  <c r="AG54" i="19"/>
  <c r="HH12" i="9"/>
  <c r="BB12" i="39" s="1"/>
  <c r="AF77" i="19"/>
  <c r="X12" i="39"/>
  <c r="HH3" i="9"/>
  <c r="BB3" i="39" s="1"/>
  <c r="X3"/>
  <c r="W77" i="19"/>
  <c r="W89"/>
  <c r="HK3" i="9"/>
  <c r="BE3" i="39" s="1"/>
  <c r="AA3"/>
  <c r="I113" i="18"/>
  <c r="E117"/>
  <c r="L114"/>
  <c r="D116"/>
  <c r="F115"/>
  <c r="K116"/>
  <c r="G113"/>
  <c r="C116"/>
  <c r="H115"/>
  <c r="J116"/>
  <c r="U57" i="7"/>
  <c r="S57"/>
  <c r="T57" s="1"/>
  <c r="V57"/>
  <c r="S32"/>
  <c r="T32" s="1"/>
  <c r="V32"/>
  <c r="U32"/>
  <c r="E33"/>
  <c r="F33"/>
  <c r="C33"/>
  <c r="D33" s="1"/>
  <c r="E85"/>
  <c r="F85"/>
  <c r="C85"/>
  <c r="D85" s="1"/>
  <c r="U5"/>
  <c r="V5"/>
  <c r="S5"/>
  <c r="T5" s="1"/>
  <c r="C111"/>
  <c r="D111" s="1"/>
  <c r="E111"/>
  <c r="F111"/>
  <c r="U31"/>
  <c r="V31"/>
  <c r="S31"/>
  <c r="T31" s="1"/>
  <c r="C110"/>
  <c r="D110" s="1"/>
  <c r="E110"/>
  <c r="F110"/>
  <c r="C6"/>
  <c r="D6" s="1"/>
  <c r="F6"/>
  <c r="E6"/>
  <c r="S6"/>
  <c r="T6" s="1"/>
  <c r="U6"/>
  <c r="V6"/>
  <c r="S83"/>
  <c r="T83" s="1"/>
  <c r="V83"/>
  <c r="U83"/>
  <c r="C117" i="18"/>
  <c r="C113"/>
  <c r="C114"/>
  <c r="D117"/>
  <c r="D115"/>
  <c r="D114"/>
  <c r="G114"/>
  <c r="G115"/>
  <c r="AA59" i="7"/>
  <c r="AA33"/>
  <c r="H116" i="18"/>
  <c r="H117"/>
  <c r="H113"/>
  <c r="K114"/>
  <c r="K115"/>
  <c r="AA84" i="7"/>
  <c r="AA111"/>
  <c r="K111"/>
  <c r="AA85"/>
  <c r="K32"/>
  <c r="L113" i="18"/>
  <c r="L116"/>
  <c r="K59" i="7"/>
  <c r="E113" i="18"/>
  <c r="E116"/>
  <c r="K8" i="7"/>
  <c r="F116" i="18"/>
  <c r="F117"/>
  <c r="F113"/>
  <c r="I116"/>
  <c r="I115"/>
  <c r="J117"/>
  <c r="J113"/>
  <c r="J114"/>
  <c r="E115"/>
  <c r="S84" i="7"/>
  <c r="T84" s="1"/>
  <c r="U84"/>
  <c r="V84"/>
  <c r="E84"/>
  <c r="C84"/>
  <c r="D84" s="1"/>
  <c r="F84"/>
  <c r="S109"/>
  <c r="T109" s="1"/>
  <c r="U109"/>
  <c r="V109"/>
  <c r="E34"/>
  <c r="C34"/>
  <c r="D34" s="1"/>
  <c r="F34"/>
  <c r="E7"/>
  <c r="F7"/>
  <c r="C7"/>
  <c r="D7" s="1"/>
  <c r="C59"/>
  <c r="D59" s="1"/>
  <c r="F59"/>
  <c r="E59"/>
  <c r="S110"/>
  <c r="T110" s="1"/>
  <c r="V110"/>
  <c r="U110"/>
  <c r="U58"/>
  <c r="V58"/>
  <c r="S58"/>
  <c r="T58" s="1"/>
  <c r="C58"/>
  <c r="D58" s="1"/>
  <c r="F58"/>
  <c r="E58"/>
  <c r="C115" i="18"/>
  <c r="D113"/>
  <c r="G116"/>
  <c r="G117"/>
  <c r="AA58" i="7"/>
  <c r="AA32"/>
  <c r="H114" i="18"/>
  <c r="K113"/>
  <c r="K117"/>
  <c r="AA8" i="7"/>
  <c r="AA110"/>
  <c r="K110"/>
  <c r="K58"/>
  <c r="E114" i="18"/>
  <c r="L117"/>
  <c r="L115"/>
  <c r="K85" i="7"/>
  <c r="AA7"/>
  <c r="K33"/>
  <c r="K7"/>
  <c r="F114" i="18"/>
  <c r="I114"/>
  <c r="I117"/>
  <c r="J115"/>
  <c r="K84" i="7"/>
  <c r="AD3" i="39"/>
  <c r="HN3" i="9"/>
  <c r="BH3" i="39" s="1"/>
  <c r="W101" i="19"/>
  <c r="HK34" i="9"/>
  <c r="BE34" i="39" s="1"/>
  <c r="AA34"/>
  <c r="AD91" i="19"/>
  <c r="GY34" i="9"/>
  <c r="AS34" i="39" s="1"/>
  <c r="AD43" i="19"/>
  <c r="O34" i="39"/>
  <c r="AB103" i="19"/>
  <c r="HN32" i="9"/>
  <c r="BH32" i="39" s="1"/>
  <c r="AD32"/>
  <c r="HQ19" i="9"/>
  <c r="BK19" i="39" s="1"/>
  <c r="AA114" i="19"/>
  <c r="AG19" i="39"/>
  <c r="AC42" i="19"/>
  <c r="GY21" i="9"/>
  <c r="AS21" i="39" s="1"/>
  <c r="O21"/>
  <c r="HK25" i="9"/>
  <c r="BE25" i="39" s="1"/>
  <c r="AG90" i="19"/>
  <c r="AA25" i="39"/>
  <c r="HQ25" i="9"/>
  <c r="BK25" i="39" s="1"/>
  <c r="AG114" i="19"/>
  <c r="AG25" i="39"/>
  <c r="GY22" i="9"/>
  <c r="AS22" i="39" s="1"/>
  <c r="AD42" i="19"/>
  <c r="O22" i="39"/>
  <c r="AD7"/>
  <c r="HN7" i="9"/>
  <c r="BH7" i="39" s="1"/>
  <c r="AA101" i="19"/>
  <c r="HH34" i="9"/>
  <c r="BB34" i="39" s="1"/>
  <c r="X34"/>
  <c r="AD79" i="19"/>
  <c r="R34" i="39"/>
  <c r="HB34" i="9"/>
  <c r="AV34" i="39" s="1"/>
  <c r="AD55" i="19"/>
  <c r="HQ32" i="9"/>
  <c r="BK32" i="39" s="1"/>
  <c r="AB115" i="19"/>
  <c r="AG32" i="39"/>
  <c r="HK32" i="9"/>
  <c r="BE32" i="39" s="1"/>
  <c r="AB91" i="19"/>
  <c r="AA32" i="39"/>
  <c r="HE32" i="9"/>
  <c r="AY32" i="39" s="1"/>
  <c r="AB67" i="19"/>
  <c r="U32" i="39"/>
  <c r="GY32" i="9"/>
  <c r="AS32" i="39" s="1"/>
  <c r="AB43" i="19"/>
  <c r="O32" i="39"/>
  <c r="AG8" i="19"/>
  <c r="F49" i="39"/>
  <c r="GP49" i="9"/>
  <c r="AJ49" i="39" s="1"/>
  <c r="AG42" i="19"/>
  <c r="GY25" i="9"/>
  <c r="AS25" i="39" s="1"/>
  <c r="O25"/>
  <c r="HE19" i="9"/>
  <c r="AY19" i="39" s="1"/>
  <c r="AA66" i="19"/>
  <c r="U19" i="39"/>
  <c r="GY17" i="9"/>
  <c r="AS17" i="39" s="1"/>
  <c r="O17"/>
  <c r="Y42" i="19"/>
  <c r="HQ17" i="9"/>
  <c r="BK17" i="39" s="1"/>
  <c r="Y114" i="19"/>
  <c r="AG17" i="39"/>
  <c r="HH70" i="9"/>
  <c r="BB70" i="39" s="1"/>
  <c r="AD82" i="19"/>
  <c r="X70" i="39"/>
  <c r="HN62" i="9"/>
  <c r="BH62" i="39" s="1"/>
  <c r="AH105" i="19"/>
  <c r="AD62" i="39"/>
  <c r="AR62" i="42" s="1"/>
  <c r="HH62" i="9"/>
  <c r="BB62" i="39" s="1"/>
  <c r="AH81" i="19"/>
  <c r="X62" i="39"/>
  <c r="AP62" i="42" s="1"/>
  <c r="HE25" i="9"/>
  <c r="AY25" i="39" s="1"/>
  <c r="AG66" i="19"/>
  <c r="U25" i="39"/>
  <c r="AG23"/>
  <c r="HQ23" i="9"/>
  <c r="BK23" i="39" s="1"/>
  <c r="AE114" i="19"/>
  <c r="O19" i="39"/>
  <c r="AA42" i="19"/>
  <c r="GY19" i="9"/>
  <c r="AS19" i="39" s="1"/>
  <c r="AA19"/>
  <c r="HK19" i="9"/>
  <c r="BE19" i="39" s="1"/>
  <c r="AA90" i="19"/>
  <c r="HK17" i="9"/>
  <c r="BE17" i="39" s="1"/>
  <c r="Y90" i="19"/>
  <c r="AA17" i="39"/>
  <c r="HQ33" i="9"/>
  <c r="BK33" i="39" s="1"/>
  <c r="AC115" i="19"/>
  <c r="AG33" i="39"/>
  <c r="HQ34" i="9"/>
  <c r="BK34" i="39" s="1"/>
  <c r="AD115" i="19"/>
  <c r="AG34" i="39"/>
  <c r="GY8" i="9"/>
  <c r="AS8" i="39" s="1"/>
  <c r="O8"/>
  <c r="AB41" i="19"/>
  <c r="AB65"/>
  <c r="HE8" i="9"/>
  <c r="AY8" i="39" s="1"/>
  <c r="U8"/>
  <c r="HK8" i="9"/>
  <c r="BE8" i="39" s="1"/>
  <c r="AB89" i="19"/>
  <c r="AA8" i="39"/>
  <c r="HQ8" i="9"/>
  <c r="BK8" i="39" s="1"/>
  <c r="AB113" i="19"/>
  <c r="AG8" i="39"/>
  <c r="HB11" i="9"/>
  <c r="AV11" i="39" s="1"/>
  <c r="R11"/>
  <c r="AE53" i="19"/>
  <c r="HH11" i="9"/>
  <c r="BB11" i="39" s="1"/>
  <c r="X11"/>
  <c r="AE77" i="19"/>
  <c r="AD11" i="39"/>
  <c r="HN11" i="9"/>
  <c r="BH11" i="39" s="1"/>
  <c r="AE101" i="19"/>
  <c r="GY5" i="9"/>
  <c r="AS5" i="39" s="1"/>
  <c r="O5"/>
  <c r="Y41" i="19"/>
  <c r="HQ9" i="9"/>
  <c r="BK9" i="39" s="1"/>
  <c r="AC113" i="19"/>
  <c r="AG9" i="39"/>
  <c r="AF41" i="19"/>
  <c r="GY12" i="9"/>
  <c r="AS12" i="39" s="1"/>
  <c r="O12"/>
  <c r="AF65" i="19"/>
  <c r="HE12" i="9"/>
  <c r="AY12" i="39" s="1"/>
  <c r="U12"/>
  <c r="AF101" i="19"/>
  <c r="AD12" i="39"/>
  <c r="HN12" i="9"/>
  <c r="BH12" i="39" s="1"/>
  <c r="L13"/>
  <c r="GV13" i="9"/>
  <c r="AP13" i="39" s="1"/>
  <c r="AG29" i="19"/>
  <c r="R13" i="39"/>
  <c r="AG53" i="19"/>
  <c r="HB13" i="9"/>
  <c r="AV13" i="39" s="1"/>
  <c r="HH13" i="9"/>
  <c r="BB13" i="39" s="1"/>
  <c r="AG77" i="19"/>
  <c r="X13" i="39"/>
  <c r="AG101" i="19"/>
  <c r="HN13" i="9"/>
  <c r="BH13" i="39" s="1"/>
  <c r="AD13"/>
  <c r="HE14" i="9"/>
  <c r="AY14" i="39" s="1"/>
  <c r="U14"/>
  <c r="AH65" i="19"/>
  <c r="HK14" i="9"/>
  <c r="BE14" i="39" s="1"/>
  <c r="AA14"/>
  <c r="AH89" i="19"/>
  <c r="AG14" i="39"/>
  <c r="HQ14" i="9"/>
  <c r="BK14" i="39" s="1"/>
  <c r="AH113" i="19"/>
  <c r="GV15" i="9"/>
  <c r="AP15" i="39" s="1"/>
  <c r="W30" i="19"/>
  <c r="L15" i="39"/>
  <c r="HB15" i="9"/>
  <c r="AV15" i="39" s="1"/>
  <c r="W54" i="19"/>
  <c r="R15" i="39"/>
  <c r="HH15" i="9"/>
  <c r="BB15" i="39" s="1"/>
  <c r="W78" i="19"/>
  <c r="X15" i="39"/>
  <c r="HN15" i="9"/>
  <c r="BH15" i="39" s="1"/>
  <c r="AD15"/>
  <c r="W102" i="19"/>
  <c r="HE17" i="9"/>
  <c r="AY17" i="39" s="1"/>
  <c r="Y66" i="19"/>
  <c r="U17" i="39"/>
  <c r="AE42" i="19"/>
  <c r="O23" i="39"/>
  <c r="GY23" i="9"/>
  <c r="AS23" i="39" s="1"/>
  <c r="HE23" i="9"/>
  <c r="AY23" i="39" s="1"/>
  <c r="AE66" i="19"/>
  <c r="U23" i="39"/>
  <c r="AA23"/>
  <c r="HK23" i="9"/>
  <c r="BE23" i="39" s="1"/>
  <c r="AE90" i="19"/>
  <c r="HH28" i="9"/>
  <c r="BB28" i="39" s="1"/>
  <c r="X28"/>
  <c r="X79" i="19"/>
  <c r="GY28" i="9"/>
  <c r="AS28" i="39" s="1"/>
  <c r="X43" i="19"/>
  <c r="O28" i="39"/>
  <c r="X41" i="19"/>
  <c r="GY4" i="9"/>
  <c r="AS4" i="39" s="1"/>
  <c r="O4"/>
  <c r="AA46" i="19"/>
  <c r="O67" i="39"/>
  <c r="GY67" i="9"/>
  <c r="AS67" i="39" s="1"/>
  <c r="Y105" i="19"/>
  <c r="HN53" i="9"/>
  <c r="BH53" i="39" s="1"/>
  <c r="AD53"/>
  <c r="GV4" i="9"/>
  <c r="AP4" i="39" s="1"/>
  <c r="L4"/>
  <c r="X29" i="19"/>
  <c r="HN21" i="9"/>
  <c r="BH21" i="39" s="1"/>
  <c r="AC102" i="19"/>
  <c r="AD21" i="39"/>
  <c r="HQ21" i="9"/>
  <c r="BK21" i="39" s="1"/>
  <c r="AC114" i="19"/>
  <c r="AG21" i="39"/>
  <c r="R32"/>
  <c r="HB32" i="9"/>
  <c r="AV32" i="39" s="1"/>
  <c r="AB55" i="19"/>
  <c r="AA67" i="39"/>
  <c r="HK67" i="9"/>
  <c r="BE67" i="39" s="1"/>
  <c r="AA94" i="19"/>
  <c r="AC105"/>
  <c r="HN57" i="9"/>
  <c r="BH57" i="39" s="1"/>
  <c r="AD57"/>
  <c r="HN49" i="9"/>
  <c r="BH49" i="39" s="1"/>
  <c r="AG104" i="19"/>
  <c r="AD49" i="39"/>
  <c r="AA49"/>
  <c r="HK49" i="9"/>
  <c r="BE49" i="39" s="1"/>
  <c r="AG92" i="19"/>
  <c r="HQ4" i="9"/>
  <c r="BK4" i="39" s="1"/>
  <c r="AG4"/>
  <c r="X113" i="19"/>
  <c r="HB4" i="9"/>
  <c r="AV4" i="39" s="1"/>
  <c r="R4"/>
  <c r="X53" i="19"/>
  <c r="HN4" i="9"/>
  <c r="BH4" i="39" s="1"/>
  <c r="X101" i="19"/>
  <c r="AD4" i="39"/>
  <c r="HE7" i="9"/>
  <c r="AY7" i="39" s="1"/>
  <c r="AA65" i="19"/>
  <c r="U7" i="39"/>
  <c r="HK7" i="9"/>
  <c r="BE7" i="39" s="1"/>
  <c r="AA7"/>
  <c r="AA89" i="19"/>
  <c r="HE21" i="9"/>
  <c r="AY21" i="39" s="1"/>
  <c r="AC66" i="19"/>
  <c r="U21" i="39"/>
  <c r="HE22" i="9"/>
  <c r="AY22" i="39" s="1"/>
  <c r="U22"/>
  <c r="AD66" i="19"/>
  <c r="HN22" i="9"/>
  <c r="BH22" i="39" s="1"/>
  <c r="AD102" i="19"/>
  <c r="AD22" i="39"/>
  <c r="HE27" i="9"/>
  <c r="AY27" i="39" s="1"/>
  <c r="W67" i="19"/>
  <c r="U27" i="39"/>
  <c r="HH27" i="9"/>
  <c r="BB27" i="39" s="1"/>
  <c r="W79" i="19"/>
  <c r="X27" i="39"/>
  <c r="HN34" i="9"/>
  <c r="BH34" i="39" s="1"/>
  <c r="AD103" i="19"/>
  <c r="AD34" i="39"/>
  <c r="HN28" i="9"/>
  <c r="BH28" i="39" s="1"/>
  <c r="AD28"/>
  <c r="X103" i="19"/>
  <c r="HN41" i="9"/>
  <c r="BH41" i="39" s="1"/>
  <c r="Y104" i="19"/>
  <c r="AD41" i="39"/>
  <c r="GS4" i="9"/>
  <c r="AM4" i="39" s="1"/>
  <c r="X17" i="19"/>
  <c r="I4" i="39"/>
  <c r="HH4" i="9"/>
  <c r="BB4" i="39" s="1"/>
  <c r="X77" i="19"/>
  <c r="X4" i="39"/>
  <c r="HE4" i="9"/>
  <c r="AY4" i="39" s="1"/>
  <c r="X65" i="19"/>
  <c r="U4" i="39"/>
  <c r="GY7" i="9"/>
  <c r="AS7" i="39" s="1"/>
  <c r="AA41" i="19"/>
  <c r="O7" i="39"/>
  <c r="HQ7" i="9"/>
  <c r="BK7" i="39" s="1"/>
  <c r="AA113" i="19"/>
  <c r="AG7" i="39"/>
  <c r="R7"/>
  <c r="AA53" i="19"/>
  <c r="HB7" i="9"/>
  <c r="AV7" i="39" s="1"/>
  <c r="R21"/>
  <c r="HB21" i="9"/>
  <c r="AV21" i="39" s="1"/>
  <c r="AC54" i="19"/>
  <c r="AC90"/>
  <c r="HK21" i="9"/>
  <c r="BE21" i="39" s="1"/>
  <c r="AA21"/>
  <c r="L22"/>
  <c r="GV22" i="9"/>
  <c r="AP22" i="39" s="1"/>
  <c r="AD30" i="19"/>
  <c r="HB22" i="9"/>
  <c r="AV22" i="39" s="1"/>
  <c r="AD54" i="19"/>
  <c r="R22" i="39"/>
  <c r="HH22" i="9"/>
  <c r="BB22" i="39" s="1"/>
  <c r="AD78" i="19"/>
  <c r="X22" i="39"/>
  <c r="R27"/>
  <c r="HB27" i="9"/>
  <c r="AV27" i="39" s="1"/>
  <c r="W55" i="19"/>
  <c r="HN27" i="9"/>
  <c r="BH27" i="39" s="1"/>
  <c r="W103" i="19"/>
  <c r="AD27" i="39"/>
  <c r="HH46" i="9"/>
  <c r="BB46" i="39" s="1"/>
  <c r="AD80" i="19"/>
  <c r="X46" i="39"/>
  <c r="AE44" i="19"/>
  <c r="O47" i="39"/>
  <c r="GY47" i="9"/>
  <c r="AS47" i="39" s="1"/>
  <c r="HB58" i="9"/>
  <c r="AV58" i="39" s="1"/>
  <c r="R58"/>
  <c r="AD57" i="19"/>
  <c r="HE51" i="9"/>
  <c r="AY51" i="39" s="1"/>
  <c r="W69" i="19"/>
  <c r="U51" i="39"/>
  <c r="O51"/>
  <c r="W45" i="19"/>
  <c r="GY51" i="9"/>
  <c r="AS51" i="39" s="1"/>
  <c r="HB49" i="9"/>
  <c r="AV49" i="39" s="1"/>
  <c r="AG56" i="19"/>
  <c r="R49" i="39"/>
  <c r="U47"/>
  <c r="HE47" i="9"/>
  <c r="AY47" i="39" s="1"/>
  <c r="AE68" i="19"/>
  <c r="HH58" i="9"/>
  <c r="BB58" i="39" s="1"/>
  <c r="X58"/>
  <c r="AD81" i="19"/>
  <c r="L48" i="39"/>
  <c r="GV48" i="9"/>
  <c r="AP48" i="39" s="1"/>
  <c r="AF32" i="19"/>
  <c r="HB51" i="9"/>
  <c r="AV51" i="39" s="1"/>
  <c r="W57" i="19"/>
  <c r="R51" i="39"/>
  <c r="GY49" i="9"/>
  <c r="AS49" i="39" s="1"/>
  <c r="O49"/>
  <c r="AG44" i="19"/>
  <c r="HH74" i="9"/>
  <c r="BB74" i="39" s="1"/>
  <c r="AH82" i="19"/>
  <c r="X74" i="39"/>
  <c r="AA69" i="19"/>
  <c r="U55" i="39"/>
  <c r="HE55" i="9"/>
  <c r="AY55" i="39" s="1"/>
  <c r="AA45" i="19"/>
  <c r="GY55" i="9"/>
  <c r="AS55" i="39" s="1"/>
  <c r="O55"/>
  <c r="AC44" i="19"/>
  <c r="O45" i="39"/>
  <c r="GY45" i="9"/>
  <c r="AS45" i="39" s="1"/>
  <c r="HQ43" i="9"/>
  <c r="BK43" i="39" s="1"/>
  <c r="AG43"/>
  <c r="AA116" i="19"/>
  <c r="HB82" i="9"/>
  <c r="AV82" i="39" s="1"/>
  <c r="AD59" i="19"/>
  <c r="R82" i="39"/>
  <c r="HB74" i="9"/>
  <c r="AV74" i="39" s="1"/>
  <c r="AH58" i="19"/>
  <c r="R74" i="39"/>
  <c r="X55"/>
  <c r="AA81" i="19"/>
  <c r="HH55" i="9"/>
  <c r="BB55" i="39" s="1"/>
  <c r="GV45" i="9"/>
  <c r="AP45" i="39" s="1"/>
  <c r="AC32" i="19"/>
  <c r="L45" i="39"/>
  <c r="GS57" i="9"/>
  <c r="AM57" i="39" s="1"/>
  <c r="I57"/>
  <c r="AC21" i="19"/>
  <c r="HH66" i="9"/>
  <c r="BB66" i="39" s="1"/>
  <c r="Z82" i="19"/>
  <c r="X66" i="39"/>
  <c r="L52"/>
  <c r="GV52" i="9"/>
  <c r="AP52" i="39" s="1"/>
  <c r="X33" i="19"/>
  <c r="GY46" i="9"/>
  <c r="AS46" i="39" s="1"/>
  <c r="O46"/>
  <c r="AD44" i="19"/>
  <c r="HE57" i="9"/>
  <c r="AY57" i="39" s="1"/>
  <c r="AC69" i="19"/>
  <c r="U57" i="39"/>
  <c r="AC45" i="19"/>
  <c r="GY57" i="9"/>
  <c r="AS57" i="39" s="1"/>
  <c r="O57"/>
  <c r="HQ49" i="9"/>
  <c r="BK49" i="39" s="1"/>
  <c r="AG49"/>
  <c r="AG116" i="19"/>
  <c r="AC92"/>
  <c r="HK45" i="9"/>
  <c r="BE45" i="39" s="1"/>
  <c r="AA45"/>
  <c r="HE45" i="9"/>
  <c r="AY45" i="39" s="1"/>
  <c r="AC68" i="19"/>
  <c r="U45" i="39"/>
  <c r="O43"/>
  <c r="AA44" i="19"/>
  <c r="GY43" i="9"/>
  <c r="AS43" i="39" s="1"/>
  <c r="HB41" i="9"/>
  <c r="AV41" i="39" s="1"/>
  <c r="R41"/>
  <c r="Y56" i="19"/>
  <c r="HB66" i="9"/>
  <c r="AV66" i="39" s="1"/>
  <c r="Z58" i="19"/>
  <c r="R66" i="39"/>
  <c r="HB46" i="9"/>
  <c r="AV46" i="39" s="1"/>
  <c r="R46"/>
  <c r="AD56" i="19"/>
  <c r="AC57"/>
  <c r="R57" i="39"/>
  <c r="HB57" i="9"/>
  <c r="AV57" i="39" s="1"/>
  <c r="HQ53" i="9"/>
  <c r="BK53" i="39" s="1"/>
  <c r="AG53"/>
  <c r="Y117" i="19"/>
  <c r="HQ47" i="9"/>
  <c r="BK47" i="39" s="1"/>
  <c r="AG47"/>
  <c r="AE116" i="19"/>
  <c r="HH45" i="9"/>
  <c r="BB45" i="39" s="1"/>
  <c r="AC80" i="19"/>
  <c r="X45" i="39"/>
  <c r="HB43" i="9"/>
  <c r="AV43" i="39" s="1"/>
  <c r="AA56" i="19"/>
  <c r="R43" i="39"/>
  <c r="U41"/>
  <c r="HE41" i="9"/>
  <c r="AY41" i="39" s="1"/>
  <c r="Y68" i="19"/>
  <c r="W65"/>
  <c r="HE3" i="9"/>
  <c r="AY3" i="39" s="1"/>
  <c r="U3"/>
  <c r="U53"/>
  <c r="HE53" i="9"/>
  <c r="AY53" i="39" s="1"/>
  <c r="Y69" i="19"/>
  <c r="HQ51" i="9"/>
  <c r="BK51" i="39" s="1"/>
  <c r="W117" i="19"/>
  <c r="AG51" i="39"/>
  <c r="HK41" i="9"/>
  <c r="BE41" i="39" s="1"/>
  <c r="Y92" i="19"/>
  <c r="AA41" i="39"/>
  <c r="HQ57" i="9"/>
  <c r="BK57" i="39" s="1"/>
  <c r="AC117" i="19"/>
  <c r="AG57" i="39"/>
  <c r="Y44" i="19"/>
  <c r="GY41" i="9"/>
  <c r="AS41" i="39" s="1"/>
  <c r="O41"/>
  <c r="L41"/>
  <c r="GV41" i="9"/>
  <c r="AP41" i="39" s="1"/>
  <c r="Y32" i="19"/>
  <c r="HB53" i="9"/>
  <c r="AV53" i="39" s="1"/>
  <c r="R53"/>
  <c r="Y57" i="19"/>
  <c r="HH43" i="9"/>
  <c r="BB43" i="39" s="1"/>
  <c r="AA80" i="19"/>
  <c r="X43" i="39"/>
  <c r="AG67"/>
  <c r="AA118" i="19"/>
  <c r="HQ67" i="9"/>
  <c r="BK67" i="39" s="1"/>
  <c r="HQ55" i="9"/>
  <c r="BK55" i="39" s="1"/>
  <c r="AG55"/>
  <c r="AA117" i="19"/>
  <c r="HQ41" i="9"/>
  <c r="BK41" i="39" s="1"/>
  <c r="AG41"/>
  <c r="Y116" i="19"/>
  <c r="HQ45" i="9"/>
  <c r="BK45" i="39" s="1"/>
  <c r="AG45"/>
  <c r="AC116" i="19"/>
  <c r="HN72" i="9"/>
  <c r="BH72" i="39" s="1"/>
  <c r="AD72"/>
  <c r="AF106" i="19"/>
  <c r="HN56" i="9"/>
  <c r="BH56" i="39" s="1"/>
  <c r="AB105" i="19"/>
  <c r="AD56" i="39"/>
  <c r="HB3" i="9"/>
  <c r="AV3" i="39" s="1"/>
  <c r="W53" i="19"/>
  <c r="R3" i="39"/>
  <c r="I53"/>
  <c r="GS53" i="9"/>
  <c r="AM53" i="39" s="1"/>
  <c r="Y21" i="19"/>
  <c r="W5"/>
  <c r="GP3" i="9"/>
  <c r="AJ3" i="39" s="1"/>
  <c r="HN86" i="9"/>
  <c r="BH86" i="39" s="1"/>
  <c r="AD86"/>
  <c r="AH107" i="19"/>
  <c r="HN68" i="9"/>
  <c r="BH68" i="39" s="1"/>
  <c r="AD68"/>
  <c r="AB106" i="19"/>
  <c r="HN48" i="9"/>
  <c r="BH48" i="39" s="1"/>
  <c r="AD48"/>
  <c r="AF104" i="19"/>
  <c r="I3" i="39"/>
  <c r="AK3" i="42" s="1"/>
  <c r="W17" i="19"/>
  <c r="GS3" i="9"/>
  <c r="AM3" i="39" s="1"/>
  <c r="HN76" i="9"/>
  <c r="BH76" i="39" s="1"/>
  <c r="AD76"/>
  <c r="X107" i="19"/>
  <c r="HN60" i="9"/>
  <c r="BH60" i="39" s="1"/>
  <c r="AD60"/>
  <c r="AF105" i="19"/>
  <c r="HN52" i="9"/>
  <c r="BH52" i="39" s="1"/>
  <c r="AD52"/>
  <c r="X105" i="19"/>
  <c r="GV46" i="9"/>
  <c r="AP46" i="39" s="1"/>
  <c r="AD32" i="19"/>
  <c r="L46" i="39"/>
  <c r="HN64" i="9"/>
  <c r="BH64" i="39" s="1"/>
  <c r="AD64"/>
  <c r="X106" i="19"/>
  <c r="GV70" i="9"/>
  <c r="AP70" i="39" s="1"/>
  <c r="L70"/>
  <c r="AD34" i="19"/>
  <c r="GV62" i="9"/>
  <c r="AP62" i="39" s="1"/>
  <c r="L62"/>
  <c r="AL62" i="42" s="1"/>
  <c r="AH33" i="19"/>
  <c r="GV5" i="9"/>
  <c r="AP5" i="39" s="1"/>
  <c r="L5"/>
  <c r="Y29" i="19"/>
  <c r="L10" i="39"/>
  <c r="GV10" i="9"/>
  <c r="AP10" i="39" s="1"/>
  <c r="AD29" i="19"/>
  <c r="GV86" i="9"/>
  <c r="AP86" i="39" s="1"/>
  <c r="L86"/>
  <c r="AH35" i="19"/>
  <c r="GV82" i="9"/>
  <c r="AP82" i="39" s="1"/>
  <c r="L82"/>
  <c r="AD35" i="19"/>
  <c r="GV74" i="9"/>
  <c r="AP74" i="39" s="1"/>
  <c r="L74"/>
  <c r="AH34" i="19"/>
  <c r="GV72" i="9"/>
  <c r="AP72" i="39" s="1"/>
  <c r="AF34" i="19"/>
  <c r="L72" i="39"/>
  <c r="GV56" i="9"/>
  <c r="AP56" i="39" s="1"/>
  <c r="L56"/>
  <c r="AB33" i="19"/>
  <c r="GV80" i="9"/>
  <c r="AP80" i="39" s="1"/>
  <c r="AB35" i="19"/>
  <c r="L80" i="39"/>
  <c r="GV14" i="9"/>
  <c r="AP14" i="39" s="1"/>
  <c r="L14"/>
  <c r="AH29" i="19"/>
  <c r="GV17" i="9"/>
  <c r="AP17" i="39" s="1"/>
  <c r="L17"/>
  <c r="Y30" i="19"/>
  <c r="GV51" i="9"/>
  <c r="AP51" i="39" s="1"/>
  <c r="W33" i="19"/>
  <c r="L51" i="39"/>
  <c r="GV49" i="9"/>
  <c r="AP49" i="39" s="1"/>
  <c r="L49"/>
  <c r="AG32" i="19"/>
  <c r="GV47" i="9"/>
  <c r="AP47" i="39" s="1"/>
  <c r="AE32" i="19"/>
  <c r="L47" i="39"/>
  <c r="GV43" i="9"/>
  <c r="AP43" i="39" s="1"/>
  <c r="AA32" i="19"/>
  <c r="L43" i="39"/>
  <c r="GV7" i="9"/>
  <c r="AP7" i="39" s="1"/>
  <c r="L7"/>
  <c r="AA29" i="19"/>
  <c r="GV9" i="9"/>
  <c r="AP9" i="39" s="1"/>
  <c r="L9"/>
  <c r="AC29" i="19"/>
  <c r="GV68" i="9"/>
  <c r="AP68" i="39" s="1"/>
  <c r="L68"/>
  <c r="AB34" i="19"/>
  <c r="GV60" i="9"/>
  <c r="AP60" i="39" s="1"/>
  <c r="L60"/>
  <c r="AF33" i="19"/>
  <c r="GV58" i="9"/>
  <c r="AP58" i="39" s="1"/>
  <c r="AD33" i="19"/>
  <c r="L58" i="39"/>
  <c r="GV11" i="9"/>
  <c r="AP11" i="39" s="1"/>
  <c r="L11"/>
  <c r="AE29" i="19"/>
  <c r="GV27" i="9"/>
  <c r="AP27" i="39" s="1"/>
  <c r="L27"/>
  <c r="W31" i="19"/>
  <c r="GV84" i="9"/>
  <c r="AP84" i="39" s="1"/>
  <c r="AF35" i="19"/>
  <c r="L84" i="39"/>
  <c r="GV78" i="9"/>
  <c r="AP78" i="39" s="1"/>
  <c r="L78"/>
  <c r="Z35" i="19"/>
  <c r="GV76" i="9"/>
  <c r="AP76" i="39" s="1"/>
  <c r="X35" i="19"/>
  <c r="L76" i="39"/>
  <c r="GV54" i="9"/>
  <c r="AP54" i="39" s="1"/>
  <c r="L54"/>
  <c r="Z33" i="19"/>
  <c r="GV50" i="9"/>
  <c r="AP50" i="39" s="1"/>
  <c r="AH32" i="19"/>
  <c r="L50" i="39"/>
  <c r="GV57" i="9"/>
  <c r="AP57" i="39" s="1"/>
  <c r="L57"/>
  <c r="AC33" i="19"/>
  <c r="AB29"/>
  <c r="GV8" i="9"/>
  <c r="AP8" i="39" s="1"/>
  <c r="L8"/>
  <c r="GV66" i="9"/>
  <c r="AP66" i="39" s="1"/>
  <c r="L66"/>
  <c r="Z34" i="19"/>
  <c r="GV64" i="9"/>
  <c r="AP64" i="39" s="1"/>
  <c r="X34" i="19"/>
  <c r="L64" i="39"/>
  <c r="GV34" i="9"/>
  <c r="AP34" i="39" s="1"/>
  <c r="AD31" i="19"/>
  <c r="L34" i="39"/>
  <c r="GV26" i="9"/>
  <c r="AP26" i="39" s="1"/>
  <c r="AH30" i="19"/>
  <c r="L26" i="39"/>
  <c r="I45"/>
  <c r="GS45" i="9"/>
  <c r="AM45" i="39" s="1"/>
  <c r="AC20" i="19"/>
  <c r="AC19"/>
  <c r="GS33" i="9"/>
  <c r="AM33" i="39" s="1"/>
  <c r="I33"/>
  <c r="GS13" i="9"/>
  <c r="AM13" i="39" s="1"/>
  <c r="AG17" i="19"/>
  <c r="I13" i="39"/>
  <c r="GS18" i="9"/>
  <c r="AM18" i="39" s="1"/>
  <c r="I18"/>
  <c r="Z18" i="19"/>
  <c r="AA18"/>
  <c r="I19" i="39"/>
  <c r="GS19" i="9"/>
  <c r="AM19" i="39" s="1"/>
  <c r="GS22" i="9"/>
  <c r="AM22" i="39" s="1"/>
  <c r="I22"/>
  <c r="AD18" i="19"/>
  <c r="GS46" i="9"/>
  <c r="AM46" i="39" s="1"/>
  <c r="I46"/>
  <c r="AD20" i="19"/>
  <c r="GS28" i="9"/>
  <c r="AM28" i="39" s="1"/>
  <c r="I28"/>
  <c r="X19" i="19"/>
  <c r="GS7" i="9"/>
  <c r="AM7" i="39" s="1"/>
  <c r="AA17" i="19"/>
  <c r="I7" i="39"/>
  <c r="GS10" i="9"/>
  <c r="AM10" i="39" s="1"/>
  <c r="I10"/>
  <c r="AD17" i="19"/>
  <c r="AE17"/>
  <c r="GS11" i="9"/>
  <c r="AM11" i="39" s="1"/>
  <c r="I11"/>
  <c r="W18" i="19"/>
  <c r="I15" i="39"/>
  <c r="GS15" i="9"/>
  <c r="AM15" i="39" s="1"/>
  <c r="GS25" i="9"/>
  <c r="AM25" i="39" s="1"/>
  <c r="I25"/>
  <c r="AG18" i="19"/>
  <c r="GS34" i="9"/>
  <c r="AM34" i="39" s="1"/>
  <c r="I34"/>
  <c r="AD19" i="19"/>
  <c r="GS24" i="9"/>
  <c r="AM24" i="39" s="1"/>
  <c r="I24"/>
  <c r="AF18" i="19"/>
  <c r="GS21" i="9"/>
  <c r="AM21" i="39" s="1"/>
  <c r="AC18" i="19"/>
  <c r="I21" i="39"/>
  <c r="AA21" i="19"/>
  <c r="GS55" i="9"/>
  <c r="AM55" i="39" s="1"/>
  <c r="I55"/>
  <c r="GS41" i="9"/>
  <c r="AM41" i="39" s="1"/>
  <c r="I41"/>
  <c r="Y20" i="19"/>
  <c r="GS5" i="9"/>
  <c r="AM5" i="39" s="1"/>
  <c r="Y17" i="19"/>
  <c r="I5" i="39"/>
  <c r="GS23" i="9"/>
  <c r="AM23" i="39" s="1"/>
  <c r="AE18" i="19"/>
  <c r="I23" i="39"/>
  <c r="GS32" i="9"/>
  <c r="AM32" i="39" s="1"/>
  <c r="I32"/>
  <c r="AB19" i="19"/>
  <c r="I20" i="39"/>
  <c r="GS20" i="9"/>
  <c r="AM20" i="39" s="1"/>
  <c r="AB18" i="19"/>
  <c r="GS14" i="9"/>
  <c r="AM14" i="39" s="1"/>
  <c r="I14"/>
  <c r="AH17" i="19"/>
  <c r="Y18"/>
  <c r="GS17" i="9"/>
  <c r="AM17" i="39" s="1"/>
  <c r="I17"/>
  <c r="W21" i="19"/>
  <c r="GS51" i="9"/>
  <c r="AM51" i="39" s="1"/>
  <c r="I51"/>
  <c r="AA20" i="19"/>
  <c r="I43" i="39"/>
  <c r="GS43" i="9"/>
  <c r="AM43" i="39" s="1"/>
  <c r="GS8" i="9"/>
  <c r="AM8" i="39" s="1"/>
  <c r="I8"/>
  <c r="AB17" i="19"/>
  <c r="GS26" i="9"/>
  <c r="AM26" i="39" s="1"/>
  <c r="I26"/>
  <c r="AH18" i="19"/>
  <c r="W19"/>
  <c r="GS27" i="9"/>
  <c r="AM27" i="39" s="1"/>
  <c r="I27"/>
  <c r="AA8" i="19"/>
  <c r="F43" i="39"/>
  <c r="GP43" i="9"/>
  <c r="AJ43" i="39" s="1"/>
  <c r="W7" i="19"/>
  <c r="F27" i="39"/>
  <c r="GP27" i="9"/>
  <c r="AJ27" i="39" s="1"/>
  <c r="Z11" i="19"/>
  <c r="F78" i="39"/>
  <c r="GP78" i="9"/>
  <c r="AJ78" i="39" s="1"/>
  <c r="Y9" i="19"/>
  <c r="GP53" i="9"/>
  <c r="AJ53" i="39" s="1"/>
  <c r="F53"/>
  <c r="AC8" i="19"/>
  <c r="GP45" i="9"/>
  <c r="AJ45" i="39" s="1"/>
  <c r="F45"/>
  <c r="GP32" i="9"/>
  <c r="AJ32" i="39" s="1"/>
  <c r="F32"/>
  <c r="AB7" i="19"/>
  <c r="AC5"/>
  <c r="F9" i="39"/>
  <c r="GP9" i="9"/>
  <c r="AJ9" i="39" s="1"/>
  <c r="GP14" i="9"/>
  <c r="AJ14" i="39" s="1"/>
  <c r="F14"/>
  <c r="AH5" i="19"/>
  <c r="GP4" i="9"/>
  <c r="AJ4" i="39" s="1"/>
  <c r="F4"/>
  <c r="X5" i="19"/>
  <c r="GP10" i="9"/>
  <c r="AJ10" i="39" s="1"/>
  <c r="F10"/>
  <c r="AD5" i="19"/>
  <c r="GP80" i="9"/>
  <c r="AJ80" i="39" s="1"/>
  <c r="F80"/>
  <c r="AB11" i="19"/>
  <c r="GP74" i="9"/>
  <c r="AJ74" i="39" s="1"/>
  <c r="F74"/>
  <c r="AH10" i="19"/>
  <c r="GP82" i="9"/>
  <c r="AJ82" i="39" s="1"/>
  <c r="F82"/>
  <c r="AD11" i="19"/>
  <c r="W9"/>
  <c r="F51" i="39"/>
  <c r="GP51" i="9"/>
  <c r="AJ51" i="39" s="1"/>
  <c r="AC7" i="19"/>
  <c r="GP33" i="9"/>
  <c r="AJ33" i="39" s="1"/>
  <c r="F33"/>
  <c r="AG5" i="19"/>
  <c r="GP13" i="9"/>
  <c r="AJ13" i="39" s="1"/>
  <c r="F13"/>
  <c r="GP66" i="9"/>
  <c r="AJ66" i="39" s="1"/>
  <c r="F66"/>
  <c r="Z10" i="19"/>
  <c r="GP58" i="9"/>
  <c r="AJ58" i="39" s="1"/>
  <c r="F58"/>
  <c r="AD9" i="19"/>
  <c r="GP54" i="9"/>
  <c r="AJ54" i="39" s="1"/>
  <c r="F54"/>
  <c r="Z9" i="19"/>
  <c r="GP50" i="9"/>
  <c r="AJ50" i="39" s="1"/>
  <c r="F50"/>
  <c r="AH8" i="19"/>
  <c r="AA9"/>
  <c r="F55" i="39"/>
  <c r="GP55" i="9"/>
  <c r="AJ55" i="39" s="1"/>
  <c r="AE8" i="19"/>
  <c r="GP47" i="9"/>
  <c r="AJ47" i="39" s="1"/>
  <c r="F47"/>
  <c r="Y8" i="19"/>
  <c r="GP41" i="9"/>
  <c r="AJ41" i="39" s="1"/>
  <c r="F41"/>
  <c r="AG6" i="19"/>
  <c r="GP25" i="9"/>
  <c r="AJ25" i="39" s="1"/>
  <c r="F25"/>
  <c r="AE6" i="19"/>
  <c r="GP23" i="9"/>
  <c r="AJ23" i="39" s="1"/>
  <c r="F23"/>
  <c r="AC6" i="19"/>
  <c r="GP21" i="9"/>
  <c r="AJ21" i="39" s="1"/>
  <c r="F21"/>
  <c r="AA6" i="19"/>
  <c r="GP19" i="9"/>
  <c r="AJ19" i="39" s="1"/>
  <c r="F19"/>
  <c r="Y6" i="19"/>
  <c r="GP17" i="9"/>
  <c r="AJ17" i="39" s="1"/>
  <c r="F17"/>
  <c r="W6" i="19"/>
  <c r="GP15" i="9"/>
  <c r="AJ15" i="39" s="1"/>
  <c r="F15"/>
  <c r="GP34" i="9"/>
  <c r="AJ34" i="39" s="1"/>
  <c r="F34"/>
  <c r="AD7" i="19"/>
  <c r="GP5" i="9"/>
  <c r="AJ5" i="39" s="1"/>
  <c r="F5"/>
  <c r="Y5" i="19"/>
  <c r="F8" i="39"/>
  <c r="GP8" i="9"/>
  <c r="AJ8" i="39" s="1"/>
  <c r="AB5" i="19"/>
  <c r="AE5"/>
  <c r="GP11" i="9"/>
  <c r="AJ11" i="39" s="1"/>
  <c r="F11"/>
  <c r="GP28" i="9"/>
  <c r="AJ28" i="39" s="1"/>
  <c r="F28"/>
  <c r="X7" i="19"/>
  <c r="AA5"/>
  <c r="F7" i="39"/>
  <c r="GP7" i="9"/>
  <c r="AJ7" i="39" s="1"/>
  <c r="F12"/>
  <c r="GP12" i="9"/>
  <c r="AJ12" i="39" s="1"/>
  <c r="AF5" i="19"/>
  <c r="GP62" i="9"/>
  <c r="AJ62" i="39" s="1"/>
  <c r="F62"/>
  <c r="AJ62" i="42" s="1"/>
  <c r="AH9" i="19"/>
  <c r="GP46" i="9"/>
  <c r="AJ46" i="39" s="1"/>
  <c r="F46"/>
  <c r="AD8" i="19"/>
  <c r="AH6"/>
  <c r="GP26" i="9"/>
  <c r="AJ26" i="39" s="1"/>
  <c r="F26"/>
  <c r="AF6" i="19"/>
  <c r="GP24" i="9"/>
  <c r="AJ24" i="39" s="1"/>
  <c r="F24"/>
  <c r="AD6" i="19"/>
  <c r="GP22" i="9"/>
  <c r="AJ22" i="39" s="1"/>
  <c r="F22"/>
  <c r="AB6" i="19"/>
  <c r="GP20" i="9"/>
  <c r="AJ20" i="39" s="1"/>
  <c r="F20"/>
  <c r="Z6" i="19"/>
  <c r="GP18" i="9"/>
  <c r="AJ18" i="39" s="1"/>
  <c r="F18"/>
  <c r="X6" i="19"/>
  <c r="GP16" i="9"/>
  <c r="AJ16" i="39" s="1"/>
  <c r="F16"/>
  <c r="GP6" i="9"/>
  <c r="AJ6" i="39" s="1"/>
  <c r="F6"/>
  <c r="Z5" i="19"/>
  <c r="GP84" i="9"/>
  <c r="AJ84" i="39" s="1"/>
  <c r="F84"/>
  <c r="AF11" i="19"/>
  <c r="HE86" i="9"/>
  <c r="AY86" i="39" s="1"/>
  <c r="AH71" i="19"/>
  <c r="U86" i="39"/>
  <c r="EZ38" i="9"/>
  <c r="X38" i="38"/>
  <c r="FI38" i="9"/>
  <c r="AG38" i="38"/>
  <c r="EQ38" i="9"/>
  <c r="O38" i="38"/>
  <c r="EN36" i="9"/>
  <c r="L36" i="38"/>
  <c r="EK36" i="9"/>
  <c r="I36" i="38"/>
  <c r="EZ30" i="9"/>
  <c r="X30" i="38"/>
  <c r="FI30" i="9"/>
  <c r="AG30" i="38"/>
  <c r="EQ30" i="9"/>
  <c r="O30" i="38"/>
  <c r="EN63" i="9"/>
  <c r="L63" i="38"/>
  <c r="CA160" i="9"/>
  <c r="CE160"/>
  <c r="BS160"/>
  <c r="EW63"/>
  <c r="U63" i="38"/>
  <c r="GY6" i="9"/>
  <c r="AS6" i="39" s="1"/>
  <c r="O6"/>
  <c r="Z41" i="19"/>
  <c r="EN65" i="9"/>
  <c r="L65" i="38"/>
  <c r="CA162" i="9"/>
  <c r="CE162"/>
  <c r="BS162"/>
  <c r="EZ61"/>
  <c r="X61" i="38"/>
  <c r="FC61" i="9"/>
  <c r="AA61" i="38"/>
  <c r="EK61" i="9"/>
  <c r="I61" i="38"/>
  <c r="AA47" i="19"/>
  <c r="O79" i="39"/>
  <c r="GY79" i="9"/>
  <c r="AS79" i="39" s="1"/>
  <c r="GP79" i="9"/>
  <c r="AJ79" i="39" s="1"/>
  <c r="F79"/>
  <c r="AA11" i="19"/>
  <c r="HN79" i="9"/>
  <c r="BH79" i="39" s="1"/>
  <c r="AA107" i="19"/>
  <c r="AD79" i="39"/>
  <c r="W95" i="19"/>
  <c r="AA75" i="39"/>
  <c r="HK75" i="9"/>
  <c r="BE75" i="39" s="1"/>
  <c r="GP75" i="9"/>
  <c r="AJ75" i="39" s="1"/>
  <c r="F75"/>
  <c r="W11" i="19"/>
  <c r="HN75" i="9"/>
  <c r="BH75" i="39" s="1"/>
  <c r="W107" i="19"/>
  <c r="AD75" i="39"/>
  <c r="AE94" i="19"/>
  <c r="AA71" i="39"/>
  <c r="HK71" i="9"/>
  <c r="BE71" i="39" s="1"/>
  <c r="HB71" i="9"/>
  <c r="AV71" i="39" s="1"/>
  <c r="R71"/>
  <c r="AE58" i="19"/>
  <c r="GV67" i="9"/>
  <c r="AP67" i="39" s="1"/>
  <c r="AA34" i="19"/>
  <c r="L67" i="39"/>
  <c r="FF59" i="9"/>
  <c r="AD59" i="38"/>
  <c r="EN59" i="9"/>
  <c r="L59" i="38"/>
  <c r="CE156" i="9"/>
  <c r="BQ156"/>
  <c r="BY156"/>
  <c r="HK51"/>
  <c r="BE51" i="39" s="1"/>
  <c r="W93" i="19"/>
  <c r="AA51" i="39"/>
  <c r="AG95" i="19"/>
  <c r="AA85" i="39"/>
  <c r="HK85" i="9"/>
  <c r="BE85" i="39" s="1"/>
  <c r="HB85" i="9"/>
  <c r="AV85" i="39" s="1"/>
  <c r="R85"/>
  <c r="AG59" i="19"/>
  <c r="HN85" i="9"/>
  <c r="BH85" i="39" s="1"/>
  <c r="AG107" i="19"/>
  <c r="AD85" i="39"/>
  <c r="AC47" i="19"/>
  <c r="O81" i="39"/>
  <c r="GY81" i="9"/>
  <c r="AS81" i="39" s="1"/>
  <c r="GP81" i="9"/>
  <c r="AJ81" i="39" s="1"/>
  <c r="F81"/>
  <c r="AC11" i="19"/>
  <c r="HB81" i="9"/>
  <c r="AV81" i="39" s="1"/>
  <c r="R81"/>
  <c r="AC59" i="19"/>
  <c r="HN81" i="9"/>
  <c r="BH81" i="39" s="1"/>
  <c r="AC107" i="19"/>
  <c r="AD81" i="39"/>
  <c r="O77"/>
  <c r="Y47" i="19"/>
  <c r="GY77" i="9"/>
  <c r="AS77" i="39" s="1"/>
  <c r="Y95" i="19"/>
  <c r="AA77" i="39"/>
  <c r="HK77" i="9"/>
  <c r="BE77" i="39" s="1"/>
  <c r="GP77" i="9"/>
  <c r="AJ77" i="39" s="1"/>
  <c r="F77"/>
  <c r="Y11" i="19"/>
  <c r="HB77" i="9"/>
  <c r="AV77" i="39" s="1"/>
  <c r="R77"/>
  <c r="Y59" i="19"/>
  <c r="HN77" i="9"/>
  <c r="BH77" i="39" s="1"/>
  <c r="Y107" i="19"/>
  <c r="AD77" i="39"/>
  <c r="AG46" i="19"/>
  <c r="O73" i="39"/>
  <c r="GY73" i="9"/>
  <c r="AS73" i="39" s="1"/>
  <c r="AA73"/>
  <c r="AG94" i="19"/>
  <c r="HK73" i="9"/>
  <c r="BE73" i="39" s="1"/>
  <c r="GP73" i="9"/>
  <c r="AJ73" i="39" s="1"/>
  <c r="F73"/>
  <c r="AG10" i="19"/>
  <c r="HB73" i="9"/>
  <c r="AV73" i="39" s="1"/>
  <c r="R73"/>
  <c r="AG58" i="19"/>
  <c r="HN73" i="9"/>
  <c r="BH73" i="39" s="1"/>
  <c r="AD73"/>
  <c r="AG106" i="19"/>
  <c r="O69" i="39"/>
  <c r="AC46" i="19"/>
  <c r="GY69" i="9"/>
  <c r="AS69" i="39" s="1"/>
  <c r="AC94" i="19"/>
  <c r="AA69" i="39"/>
  <c r="HK69" i="9"/>
  <c r="BE69" i="39" s="1"/>
  <c r="GP69" i="9"/>
  <c r="AJ69" i="39" s="1"/>
  <c r="F69"/>
  <c r="AC10" i="19"/>
  <c r="HB69" i="9"/>
  <c r="AV69" i="39" s="1"/>
  <c r="R69"/>
  <c r="AC58" i="19"/>
  <c r="HN69" i="9"/>
  <c r="BH69" i="39" s="1"/>
  <c r="AD69"/>
  <c r="AC106" i="19"/>
  <c r="GY37" i="9"/>
  <c r="AS37" i="39" s="1"/>
  <c r="O37"/>
  <c r="AG43" i="19"/>
  <c r="HK37" i="9"/>
  <c r="BE37" i="39" s="1"/>
  <c r="AG91" i="19"/>
  <c r="AA37" i="39"/>
  <c r="F37"/>
  <c r="GP37" i="9"/>
  <c r="AJ37" i="39" s="1"/>
  <c r="AG7" i="19"/>
  <c r="HB37" i="9"/>
  <c r="AV37" i="39" s="1"/>
  <c r="R37"/>
  <c r="AG55" i="19"/>
  <c r="HN37" i="9"/>
  <c r="BH37" i="39" s="1"/>
  <c r="AD37"/>
  <c r="AG103" i="19"/>
  <c r="GY31" i="9"/>
  <c r="AS31" i="39" s="1"/>
  <c r="AA43" i="19"/>
  <c r="O31" i="39"/>
  <c r="HK31" i="9"/>
  <c r="BE31" i="39" s="1"/>
  <c r="AA91" i="19"/>
  <c r="AA31" i="39"/>
  <c r="GV31" i="9"/>
  <c r="AP31" i="39" s="1"/>
  <c r="AA31" i="19"/>
  <c r="L31" i="39"/>
  <c r="HH31" i="9"/>
  <c r="BB31" i="39" s="1"/>
  <c r="AA79" i="19"/>
  <c r="X31" i="39"/>
  <c r="GY39" i="9"/>
  <c r="AS39" i="39" s="1"/>
  <c r="W44" i="19"/>
  <c r="O39" i="39"/>
  <c r="HK39" i="9"/>
  <c r="BE39" i="39" s="1"/>
  <c r="W92" i="19"/>
  <c r="AA39" i="39"/>
  <c r="F39"/>
  <c r="GP39" i="9"/>
  <c r="AJ39" i="39" s="1"/>
  <c r="W8" i="19"/>
  <c r="HB39" i="9"/>
  <c r="AV39" i="39" s="1"/>
  <c r="W56" i="19"/>
  <c r="R39" i="39"/>
  <c r="HN39" i="9"/>
  <c r="BH39" i="39" s="1"/>
  <c r="W104" i="19"/>
  <c r="AD39" i="39"/>
  <c r="GY35" i="9"/>
  <c r="AS35" i="39" s="1"/>
  <c r="AE43" i="19"/>
  <c r="O35" i="39"/>
  <c r="HK35" i="9"/>
  <c r="BE35" i="39" s="1"/>
  <c r="AE91" i="19"/>
  <c r="AA35" i="39"/>
  <c r="GV35" i="9"/>
  <c r="AP35" i="39" s="1"/>
  <c r="AE31" i="19"/>
  <c r="L35" i="39"/>
  <c r="HH35" i="9"/>
  <c r="BB35" i="39" s="1"/>
  <c r="AE79" i="19"/>
  <c r="X35" i="39"/>
  <c r="GY29" i="9"/>
  <c r="AS29" i="39" s="1"/>
  <c r="O29"/>
  <c r="Y43" i="19"/>
  <c r="HK29" i="9"/>
  <c r="BE29" i="39" s="1"/>
  <c r="Y91" i="19"/>
  <c r="AA29" i="39"/>
  <c r="F29"/>
  <c r="GP29" i="9"/>
  <c r="AJ29" i="39" s="1"/>
  <c r="Y7" i="19"/>
  <c r="HB29" i="9"/>
  <c r="AV29" i="39" s="1"/>
  <c r="R29"/>
  <c r="Y55" i="19"/>
  <c r="HN29" i="9"/>
  <c r="BH29" i="39" s="1"/>
  <c r="AD29"/>
  <c r="Y103" i="19"/>
  <c r="U69" i="39"/>
  <c r="AC70" i="19"/>
  <c r="HE69" i="9"/>
  <c r="AY69" i="39" s="1"/>
  <c r="AC118" i="19"/>
  <c r="AG69" i="39"/>
  <c r="HQ69" i="9"/>
  <c r="BK69" i="39" s="1"/>
  <c r="GV69" i="9"/>
  <c r="AP69" i="39" s="1"/>
  <c r="L69"/>
  <c r="AC34" i="19"/>
  <c r="HH69" i="9"/>
  <c r="BB69" i="39" s="1"/>
  <c r="AC82" i="19"/>
  <c r="X69" i="39"/>
  <c r="GS37" i="9"/>
  <c r="AM37" i="39" s="1"/>
  <c r="I37"/>
  <c r="AG19" i="19"/>
  <c r="HE37" i="9"/>
  <c r="AY37" i="39" s="1"/>
  <c r="U37"/>
  <c r="AG67" i="19"/>
  <c r="HQ37" i="9"/>
  <c r="BK37" i="39" s="1"/>
  <c r="AG115" i="19"/>
  <c r="AG37" i="39"/>
  <c r="GV37" i="9"/>
  <c r="AP37" i="39" s="1"/>
  <c r="L37"/>
  <c r="AG31" i="19"/>
  <c r="HH37" i="9"/>
  <c r="BB37" i="39" s="1"/>
  <c r="AG79" i="19"/>
  <c r="X37" i="39"/>
  <c r="GS31" i="9"/>
  <c r="AM31" i="39" s="1"/>
  <c r="AA19" i="19"/>
  <c r="I31" i="39"/>
  <c r="HE31" i="9"/>
  <c r="AY31" i="39" s="1"/>
  <c r="AA67" i="19"/>
  <c r="U31" i="39"/>
  <c r="AG31"/>
  <c r="AA115" i="19"/>
  <c r="HQ31" i="9"/>
  <c r="BK31" i="39" s="1"/>
  <c r="F31"/>
  <c r="GP31" i="9"/>
  <c r="AJ31" i="39" s="1"/>
  <c r="AA7" i="19"/>
  <c r="HB31" i="9"/>
  <c r="AV31" i="39" s="1"/>
  <c r="AA55" i="19"/>
  <c r="R31" i="39"/>
  <c r="HN31" i="9"/>
  <c r="BH31" i="39" s="1"/>
  <c r="AA103" i="19"/>
  <c r="AD31" i="39"/>
  <c r="GS39" i="9"/>
  <c r="AM39" i="39" s="1"/>
  <c r="W20" i="19"/>
  <c r="I39" i="39"/>
  <c r="HE39" i="9"/>
  <c r="AY39" i="39" s="1"/>
  <c r="W68" i="19"/>
  <c r="U39" i="39"/>
  <c r="HQ39" i="9"/>
  <c r="BK39" i="39" s="1"/>
  <c r="AG39"/>
  <c r="W116" i="19"/>
  <c r="GV39" i="9"/>
  <c r="AP39" i="39" s="1"/>
  <c r="W32" i="19"/>
  <c r="L39" i="39"/>
  <c r="HH39" i="9"/>
  <c r="BB39" i="39" s="1"/>
  <c r="X39"/>
  <c r="W80" i="19"/>
  <c r="GS35" i="9"/>
  <c r="AM35" i="39" s="1"/>
  <c r="I35"/>
  <c r="AE19" i="19"/>
  <c r="HE35" i="9"/>
  <c r="AY35" i="39" s="1"/>
  <c r="AE67" i="19"/>
  <c r="U35" i="39"/>
  <c r="HQ35" i="9"/>
  <c r="BK35" i="39" s="1"/>
  <c r="AG35"/>
  <c r="AE115" i="19"/>
  <c r="F35" i="39"/>
  <c r="GP35" i="9"/>
  <c r="AJ35" i="39" s="1"/>
  <c r="AE7" i="19"/>
  <c r="HB35" i="9"/>
  <c r="AV35" i="39" s="1"/>
  <c r="AE55" i="19"/>
  <c r="R35" i="39"/>
  <c r="HN35" i="9"/>
  <c r="BH35" i="39" s="1"/>
  <c r="AE103" i="19"/>
  <c r="AD35" i="39"/>
  <c r="GS29" i="9"/>
  <c r="AM29" i="39" s="1"/>
  <c r="I29"/>
  <c r="Y19" i="19"/>
  <c r="HE29" i="9"/>
  <c r="AY29" i="39" s="1"/>
  <c r="U29"/>
  <c r="Y67" i="19"/>
  <c r="HQ29" i="9"/>
  <c r="BK29" i="39" s="1"/>
  <c r="Y115" i="19"/>
  <c r="AG29" i="39"/>
  <c r="GV29" i="9"/>
  <c r="AP29" i="39" s="1"/>
  <c r="L29"/>
  <c r="Y31" i="19"/>
  <c r="HH29" i="9"/>
  <c r="BB29" i="39" s="1"/>
  <c r="Y79" i="19"/>
  <c r="X29" i="39"/>
  <c r="HQ6" i="9"/>
  <c r="BK6" i="39" s="1"/>
  <c r="Z113" i="19"/>
  <c r="AG6" i="39"/>
  <c r="HE6" i="9"/>
  <c r="AY6" i="39" s="1"/>
  <c r="Z65" i="19"/>
  <c r="U6" i="39"/>
  <c r="GS6" i="9"/>
  <c r="AM6" i="39" s="1"/>
  <c r="Z17" i="19"/>
  <c r="I6" i="39"/>
  <c r="GP86" i="9"/>
  <c r="AJ86" i="39" s="1"/>
  <c r="F86"/>
  <c r="AH11" i="19"/>
  <c r="GY84" i="9"/>
  <c r="AS84" i="39" s="1"/>
  <c r="O84"/>
  <c r="AF47" i="19"/>
  <c r="HK84" i="9"/>
  <c r="BE84" i="39" s="1"/>
  <c r="AA84"/>
  <c r="AF95" i="19"/>
  <c r="HN78" i="9"/>
  <c r="BH78" i="39" s="1"/>
  <c r="Z107" i="19"/>
  <c r="AD78" i="39"/>
  <c r="GS82" i="9"/>
  <c r="AM82" i="39" s="1"/>
  <c r="AD23" i="19"/>
  <c r="I82" i="39"/>
  <c r="HE82" i="9"/>
  <c r="AY82" i="39" s="1"/>
  <c r="AD71" i="19"/>
  <c r="U82" i="39"/>
  <c r="HK82" i="9"/>
  <c r="BE82" i="39" s="1"/>
  <c r="AD95" i="19"/>
  <c r="AA82" i="39"/>
  <c r="GS80" i="9"/>
  <c r="AM80" i="39" s="1"/>
  <c r="I80"/>
  <c r="AB23" i="19"/>
  <c r="HE80" i="9"/>
  <c r="AY80" i="39" s="1"/>
  <c r="AB71" i="19"/>
  <c r="U80" i="39"/>
  <c r="HQ80" i="9"/>
  <c r="BK80" i="39" s="1"/>
  <c r="AG80"/>
  <c r="AB119" i="19"/>
  <c r="GY76" i="9"/>
  <c r="AS76" i="39" s="1"/>
  <c r="O76"/>
  <c r="X47" i="19"/>
  <c r="HK76" i="9"/>
  <c r="BE76" i="39" s="1"/>
  <c r="AA76"/>
  <c r="X95" i="19"/>
  <c r="GS72" i="9"/>
  <c r="AM72" i="39" s="1"/>
  <c r="I72"/>
  <c r="AF22" i="19"/>
  <c r="HE72" i="9"/>
  <c r="AY72" i="39" s="1"/>
  <c r="AF70" i="19"/>
  <c r="U72" i="39"/>
  <c r="HQ72" i="9"/>
  <c r="BK72" i="39" s="1"/>
  <c r="AG72"/>
  <c r="AF118" i="19"/>
  <c r="GY68" i="9"/>
  <c r="AS68" i="39" s="1"/>
  <c r="O68"/>
  <c r="AB46" i="19"/>
  <c r="HK68" i="9"/>
  <c r="BE68" i="39" s="1"/>
  <c r="AA68"/>
  <c r="AB94" i="19"/>
  <c r="GS64" i="9"/>
  <c r="AM64" i="39" s="1"/>
  <c r="I64"/>
  <c r="X22" i="19"/>
  <c r="HE64" i="9"/>
  <c r="AY64" i="39" s="1"/>
  <c r="X70" i="19"/>
  <c r="U64" i="39"/>
  <c r="HQ64" i="9"/>
  <c r="BK64" i="39" s="1"/>
  <c r="AG64"/>
  <c r="X118" i="19"/>
  <c r="GY60" i="9"/>
  <c r="AS60" i="39" s="1"/>
  <c r="O60"/>
  <c r="AF45" i="19"/>
  <c r="HK60" i="9"/>
  <c r="BE60" i="39" s="1"/>
  <c r="AA60"/>
  <c r="AF93" i="19"/>
  <c r="GS56" i="9"/>
  <c r="AM56" i="39" s="1"/>
  <c r="I56"/>
  <c r="AB21" i="19"/>
  <c r="HE56" i="9"/>
  <c r="AY56" i="39" s="1"/>
  <c r="AB69" i="19"/>
  <c r="U56" i="39"/>
  <c r="HQ56" i="9"/>
  <c r="BK56" i="39" s="1"/>
  <c r="AG56"/>
  <c r="AB117" i="19"/>
  <c r="GY52" i="9"/>
  <c r="AS52" i="39" s="1"/>
  <c r="O52"/>
  <c r="X45" i="19"/>
  <c r="HK52" i="9"/>
  <c r="BE52" i="39" s="1"/>
  <c r="AA52"/>
  <c r="X93" i="19"/>
  <c r="GS48" i="9"/>
  <c r="AM48" i="39" s="1"/>
  <c r="I48"/>
  <c r="AF20" i="19"/>
  <c r="HE48" i="9"/>
  <c r="AY48" i="39" s="1"/>
  <c r="AF68" i="19"/>
  <c r="U48" i="39"/>
  <c r="HQ48" i="9"/>
  <c r="BK48" i="39" s="1"/>
  <c r="AG48"/>
  <c r="AF116" i="19"/>
  <c r="GP76" i="9"/>
  <c r="AJ76" i="39" s="1"/>
  <c r="F76"/>
  <c r="X11" i="19"/>
  <c r="GP72" i="9"/>
  <c r="AJ72" i="39" s="1"/>
  <c r="F72"/>
  <c r="AF10" i="19"/>
  <c r="GP68" i="9"/>
  <c r="AJ68" i="39" s="1"/>
  <c r="F68"/>
  <c r="AB10" i="19"/>
  <c r="GP64" i="9"/>
  <c r="AJ64" i="39" s="1"/>
  <c r="F64"/>
  <c r="X10" i="19"/>
  <c r="GP60" i="9"/>
  <c r="AJ60" i="39" s="1"/>
  <c r="F60"/>
  <c r="AF9" i="19"/>
  <c r="GP56" i="9"/>
  <c r="AJ56" i="39" s="1"/>
  <c r="F56"/>
  <c r="AB9" i="19"/>
  <c r="GP52" i="9"/>
  <c r="AJ52" i="39" s="1"/>
  <c r="F52"/>
  <c r="X9" i="19"/>
  <c r="GP48" i="9"/>
  <c r="AJ48" i="39" s="1"/>
  <c r="F48"/>
  <c r="AF8" i="19"/>
  <c r="GS78" i="9"/>
  <c r="AM78" i="39" s="1"/>
  <c r="Z23" i="19"/>
  <c r="I78" i="39"/>
  <c r="HE78" i="9"/>
  <c r="AY78" i="39" s="1"/>
  <c r="Z71" i="19"/>
  <c r="U78" i="39"/>
  <c r="HQ78" i="9"/>
  <c r="BK78" i="39" s="1"/>
  <c r="Z119" i="19"/>
  <c r="AG78" i="39"/>
  <c r="GY74" i="9"/>
  <c r="AS74" i="39" s="1"/>
  <c r="O74"/>
  <c r="AH46" i="19"/>
  <c r="HK74" i="9"/>
  <c r="BE74" i="39" s="1"/>
  <c r="AH94" i="19"/>
  <c r="AA74" i="39"/>
  <c r="GS70" i="9"/>
  <c r="AM70" i="39" s="1"/>
  <c r="AD22" i="19"/>
  <c r="I70" i="39"/>
  <c r="HE70" i="9"/>
  <c r="AY70" i="39" s="1"/>
  <c r="AD70" i="19"/>
  <c r="U70" i="39"/>
  <c r="HQ70" i="9"/>
  <c r="BK70" i="39" s="1"/>
  <c r="AD118" i="19"/>
  <c r="AG70" i="39"/>
  <c r="GY66" i="9"/>
  <c r="AS66" i="39" s="1"/>
  <c r="O66"/>
  <c r="Z46" i="19"/>
  <c r="HK66" i="9"/>
  <c r="BE66" i="39" s="1"/>
  <c r="Z94" i="19"/>
  <c r="AA66" i="39"/>
  <c r="GS62" i="9"/>
  <c r="AM62" i="39" s="1"/>
  <c r="AH21" i="19"/>
  <c r="I62" i="39"/>
  <c r="AK62" i="42" s="1"/>
  <c r="HE62" i="9"/>
  <c r="AY62" i="39" s="1"/>
  <c r="AH69" i="19"/>
  <c r="U62" i="39"/>
  <c r="AO62" i="42" s="1"/>
  <c r="HQ62" i="9"/>
  <c r="BK62" i="39" s="1"/>
  <c r="AH117" i="19"/>
  <c r="AG62" i="39"/>
  <c r="AS62" i="42" s="1"/>
  <c r="GY58" i="9"/>
  <c r="AS58" i="39" s="1"/>
  <c r="O58"/>
  <c r="AD45" i="19"/>
  <c r="HK58" i="9"/>
  <c r="BE58" i="39" s="1"/>
  <c r="AD93" i="19"/>
  <c r="AA58" i="39"/>
  <c r="GS54" i="9"/>
  <c r="AM54" i="39" s="1"/>
  <c r="Z21" i="19"/>
  <c r="I54" i="39"/>
  <c r="HE54" i="9"/>
  <c r="AY54" i="39" s="1"/>
  <c r="Z69" i="19"/>
  <c r="U54" i="39"/>
  <c r="HQ54" i="9"/>
  <c r="BK54" i="39" s="1"/>
  <c r="Z117" i="19"/>
  <c r="AG54" i="39"/>
  <c r="GY50" i="9"/>
  <c r="AS50" i="39" s="1"/>
  <c r="O50"/>
  <c r="AH44" i="19"/>
  <c r="HK50" i="9"/>
  <c r="BE50" i="39" s="1"/>
  <c r="AH92" i="19"/>
  <c r="AA50" i="39"/>
  <c r="HK46" i="9"/>
  <c r="BE46" i="39" s="1"/>
  <c r="AD92" i="19"/>
  <c r="AA46" i="39"/>
  <c r="I40"/>
  <c r="X20" i="19"/>
  <c r="GS40" i="9"/>
  <c r="AM40" i="39" s="1"/>
  <c r="GP42" i="9"/>
  <c r="AJ42" i="39" s="1"/>
  <c r="F42"/>
  <c r="Z8" i="19"/>
  <c r="HB42" i="9"/>
  <c r="AV42" i="39" s="1"/>
  <c r="R42"/>
  <c r="Z56" i="19"/>
  <c r="HN42" i="9"/>
  <c r="BH42" i="39" s="1"/>
  <c r="AD42"/>
  <c r="Z104" i="19"/>
  <c r="O42" i="39"/>
  <c r="Z44" i="19"/>
  <c r="GY42" i="9"/>
  <c r="AS42" i="39" s="1"/>
  <c r="Z92" i="19"/>
  <c r="AA42" i="39"/>
  <c r="HK42" i="9"/>
  <c r="BE42" i="39" s="1"/>
  <c r="GP44" i="9"/>
  <c r="AJ44" i="39" s="1"/>
  <c r="F44"/>
  <c r="AB8" i="19"/>
  <c r="HB44" i="9"/>
  <c r="AV44" i="39" s="1"/>
  <c r="R44"/>
  <c r="AB56" i="19"/>
  <c r="HN44" i="9"/>
  <c r="BH44" i="39" s="1"/>
  <c r="AB104" i="19"/>
  <c r="AD44" i="39"/>
  <c r="O44"/>
  <c r="AB44" i="19"/>
  <c r="GY44" i="9"/>
  <c r="AS44" i="39" s="1"/>
  <c r="AA44"/>
  <c r="AB92" i="19"/>
  <c r="HK44" i="9"/>
  <c r="BE44" i="39" s="1"/>
  <c r="GP40" i="9"/>
  <c r="AJ40" i="39" s="1"/>
  <c r="F40"/>
  <c r="X8" i="19"/>
  <c r="HB40" i="9"/>
  <c r="AV40" i="39" s="1"/>
  <c r="X56" i="19"/>
  <c r="R40" i="39"/>
  <c r="HN40" i="9"/>
  <c r="BH40" i="39" s="1"/>
  <c r="X104" i="19"/>
  <c r="AD40" i="39"/>
  <c r="X68" i="19"/>
  <c r="U40" i="39"/>
  <c r="HE40" i="9"/>
  <c r="AY40" i="39" s="1"/>
  <c r="AG40"/>
  <c r="X116" i="19"/>
  <c r="HQ40" i="9"/>
  <c r="BK40" i="39" s="1"/>
  <c r="FF38" i="9"/>
  <c r="AD38" i="38"/>
  <c r="ET38" i="9"/>
  <c r="R38" i="38"/>
  <c r="EH38" i="9"/>
  <c r="F38" i="38"/>
  <c r="EW38" i="9"/>
  <c r="U38" i="38"/>
  <c r="FC38" i="9"/>
  <c r="AA38" i="38"/>
  <c r="BW135" i="9"/>
  <c r="CE135"/>
  <c r="CG135"/>
  <c r="BU135"/>
  <c r="CA135"/>
  <c r="FF36"/>
  <c r="AD36" i="38"/>
  <c r="ET36" i="9"/>
  <c r="R36" i="38"/>
  <c r="EH36" i="9"/>
  <c r="F36" i="38"/>
  <c r="EW36" i="9"/>
  <c r="U36" i="38"/>
  <c r="FC36" i="9"/>
  <c r="AA36" i="38"/>
  <c r="CA133" i="9"/>
  <c r="BU133"/>
  <c r="CE133"/>
  <c r="CC133"/>
  <c r="BS133"/>
  <c r="FF30"/>
  <c r="AD30" i="38"/>
  <c r="ET30" i="9"/>
  <c r="R30" i="38"/>
  <c r="EH30" i="9"/>
  <c r="F30" i="38"/>
  <c r="EW30" i="9"/>
  <c r="U30" i="38"/>
  <c r="FC30" i="9"/>
  <c r="AA30" i="38"/>
  <c r="BY127" i="9"/>
  <c r="CE127"/>
  <c r="CI127"/>
  <c r="BW127"/>
  <c r="CA127"/>
  <c r="I83" i="39"/>
  <c r="AE23" i="19"/>
  <c r="GS83" i="9"/>
  <c r="AM83" i="39" s="1"/>
  <c r="AE71" i="19"/>
  <c r="U83" i="39"/>
  <c r="HE83" i="9"/>
  <c r="AY83" i="39" s="1"/>
  <c r="AG83"/>
  <c r="AE119" i="19"/>
  <c r="HQ83" i="9"/>
  <c r="BK83" i="39" s="1"/>
  <c r="GV83" i="9"/>
  <c r="AP83" i="39" s="1"/>
  <c r="L83"/>
  <c r="AE35" i="19"/>
  <c r="HH83" i="9"/>
  <c r="BB83" i="39" s="1"/>
  <c r="AE83" i="19"/>
  <c r="X83" i="39"/>
  <c r="AA23" i="19"/>
  <c r="I79" i="39"/>
  <c r="GS79" i="9"/>
  <c r="AM79" i="39" s="1"/>
  <c r="AA71" i="19"/>
  <c r="U79" i="39"/>
  <c r="HE79" i="9"/>
  <c r="AY79" i="39" s="1"/>
  <c r="AG79"/>
  <c r="AA119" i="19"/>
  <c r="HQ79" i="9"/>
  <c r="BK79" i="39" s="1"/>
  <c r="GV79" i="9"/>
  <c r="AP79" i="39" s="1"/>
  <c r="L79"/>
  <c r="AA35" i="19"/>
  <c r="HH79" i="9"/>
  <c r="BB79" i="39" s="1"/>
  <c r="X79"/>
  <c r="AA83" i="19"/>
  <c r="I75" i="39"/>
  <c r="W23" i="19"/>
  <c r="GS75" i="9"/>
  <c r="AM75" i="39" s="1"/>
  <c r="W71" i="19"/>
  <c r="U75" i="39"/>
  <c r="HE75" i="9"/>
  <c r="AY75" i="39" s="1"/>
  <c r="AG75"/>
  <c r="W119" i="19"/>
  <c r="HQ75" i="9"/>
  <c r="BK75" i="39" s="1"/>
  <c r="GV75" i="9"/>
  <c r="AP75" i="39" s="1"/>
  <c r="L75"/>
  <c r="W35" i="19"/>
  <c r="HH75" i="9"/>
  <c r="BB75" i="39" s="1"/>
  <c r="X75"/>
  <c r="W83" i="19"/>
  <c r="AE22"/>
  <c r="I71" i="39"/>
  <c r="GS71" i="9"/>
  <c r="AM71" i="39" s="1"/>
  <c r="AE70" i="19"/>
  <c r="U71" i="39"/>
  <c r="HE71" i="9"/>
  <c r="AY71" i="39" s="1"/>
  <c r="AG71"/>
  <c r="AE118" i="19"/>
  <c r="HQ71" i="9"/>
  <c r="BK71" i="39" s="1"/>
  <c r="GV71" i="9"/>
  <c r="AP71" i="39" s="1"/>
  <c r="AE34" i="19"/>
  <c r="L71" i="39"/>
  <c r="HH71" i="9"/>
  <c r="BB71" i="39" s="1"/>
  <c r="AE82" i="19"/>
  <c r="X71" i="39"/>
  <c r="F67"/>
  <c r="GP67" i="9"/>
  <c r="AJ67" i="39" s="1"/>
  <c r="AA10" i="19"/>
  <c r="HB67" i="9"/>
  <c r="AV67" i="39" s="1"/>
  <c r="R67"/>
  <c r="AA58" i="19"/>
  <c r="HN67" i="9"/>
  <c r="BH67" i="39" s="1"/>
  <c r="AA106" i="19"/>
  <c r="AD67" i="39"/>
  <c r="FF63" i="9"/>
  <c r="AD63" i="38"/>
  <c r="ET63" i="9"/>
  <c r="R63" i="38"/>
  <c r="EH63" i="9"/>
  <c r="F63" i="38"/>
  <c r="EQ63" i="9"/>
  <c r="O63" i="38"/>
  <c r="FI63" i="9"/>
  <c r="AG63" i="38"/>
  <c r="EK63" i="9"/>
  <c r="I63" i="38"/>
  <c r="GY86" i="9"/>
  <c r="AS86" i="39" s="1"/>
  <c r="O86"/>
  <c r="AH47" i="19"/>
  <c r="HK86" i="9"/>
  <c r="BE86" i="39" s="1"/>
  <c r="AH95" i="19"/>
  <c r="AA86" i="39"/>
  <c r="HB86" i="9"/>
  <c r="AV86" i="39" s="1"/>
  <c r="R86"/>
  <c r="AH59" i="19"/>
  <c r="GS84" i="9"/>
  <c r="AM84" i="39" s="1"/>
  <c r="I84"/>
  <c r="AF23" i="19"/>
  <c r="HE84" i="9"/>
  <c r="AY84" i="39" s="1"/>
  <c r="AF71" i="19"/>
  <c r="U84" i="39"/>
  <c r="HQ84" i="9"/>
  <c r="BK84" i="39" s="1"/>
  <c r="AG84"/>
  <c r="AF119" i="19"/>
  <c r="HB78" i="9"/>
  <c r="AV78" i="39" s="1"/>
  <c r="R78"/>
  <c r="Z59" i="19"/>
  <c r="GY82" i="9"/>
  <c r="AS82" i="39" s="1"/>
  <c r="O82"/>
  <c r="AD47" i="19"/>
  <c r="HN82" i="9"/>
  <c r="BH82" i="39" s="1"/>
  <c r="AD107" i="19"/>
  <c r="AD82" i="39"/>
  <c r="HQ82" i="9"/>
  <c r="BK82" i="39" s="1"/>
  <c r="AD119" i="19"/>
  <c r="AG82" i="39"/>
  <c r="GY80" i="9"/>
  <c r="AS80" i="39" s="1"/>
  <c r="O80"/>
  <c r="AB47" i="19"/>
  <c r="HK80" i="9"/>
  <c r="BE80" i="39" s="1"/>
  <c r="AA80"/>
  <c r="AB95" i="19"/>
  <c r="GS76" i="9"/>
  <c r="AM76" i="39" s="1"/>
  <c r="I76"/>
  <c r="X23" i="19"/>
  <c r="HE76" i="9"/>
  <c r="AY76" i="39" s="1"/>
  <c r="X71" i="19"/>
  <c r="U76" i="39"/>
  <c r="HQ76" i="9"/>
  <c r="BK76" i="39" s="1"/>
  <c r="AG76"/>
  <c r="X119" i="19"/>
  <c r="GY72" i="9"/>
  <c r="AS72" i="39" s="1"/>
  <c r="O72"/>
  <c r="AF46" i="19"/>
  <c r="HK72" i="9"/>
  <c r="BE72" i="39" s="1"/>
  <c r="AA72"/>
  <c r="AF94" i="19"/>
  <c r="GS68" i="9"/>
  <c r="AM68" i="39" s="1"/>
  <c r="I68"/>
  <c r="AB22" i="19"/>
  <c r="HE68" i="9"/>
  <c r="AY68" i="39" s="1"/>
  <c r="AB70" i="19"/>
  <c r="U68" i="39"/>
  <c r="HQ68" i="9"/>
  <c r="BK68" i="39" s="1"/>
  <c r="AG68"/>
  <c r="AB118" i="19"/>
  <c r="GY64" i="9"/>
  <c r="AS64" i="39" s="1"/>
  <c r="O64"/>
  <c r="X46" i="19"/>
  <c r="HK64" i="9"/>
  <c r="BE64" i="39" s="1"/>
  <c r="AA64"/>
  <c r="X94" i="19"/>
  <c r="GS60" i="9"/>
  <c r="AM60" i="39" s="1"/>
  <c r="I60"/>
  <c r="AF21" i="19"/>
  <c r="HE60" i="9"/>
  <c r="AY60" i="39" s="1"/>
  <c r="AF69" i="19"/>
  <c r="U60" i="39"/>
  <c r="HQ60" i="9"/>
  <c r="BK60" i="39" s="1"/>
  <c r="AG60"/>
  <c r="AF117" i="19"/>
  <c r="GY56" i="9"/>
  <c r="AS56" i="39" s="1"/>
  <c r="O56"/>
  <c r="AB45" i="19"/>
  <c r="HK56" i="9"/>
  <c r="BE56" i="39" s="1"/>
  <c r="AA56"/>
  <c r="AB93" i="19"/>
  <c r="GS52" i="9"/>
  <c r="AM52" i="39" s="1"/>
  <c r="I52"/>
  <c r="X21" i="19"/>
  <c r="HE52" i="9"/>
  <c r="AY52" i="39" s="1"/>
  <c r="X69" i="19"/>
  <c r="U52" i="39"/>
  <c r="HQ52" i="9"/>
  <c r="BK52" i="39" s="1"/>
  <c r="AG52"/>
  <c r="X117" i="19"/>
  <c r="GY48" i="9"/>
  <c r="AS48" i="39" s="1"/>
  <c r="O48"/>
  <c r="AF44" i="19"/>
  <c r="HK48" i="9"/>
  <c r="BE48" i="39" s="1"/>
  <c r="AA48"/>
  <c r="AF92" i="19"/>
  <c r="HB76" i="9"/>
  <c r="AV76" i="39" s="1"/>
  <c r="R76"/>
  <c r="X59" i="19"/>
  <c r="HB72" i="9"/>
  <c r="AV72" i="39" s="1"/>
  <c r="R72"/>
  <c r="AF58" i="19"/>
  <c r="HB68" i="9"/>
  <c r="AV68" i="39" s="1"/>
  <c r="R68"/>
  <c r="AB58" i="19"/>
  <c r="HB64" i="9"/>
  <c r="AV64" i="39" s="1"/>
  <c r="R64"/>
  <c r="X58" i="19"/>
  <c r="HB60" i="9"/>
  <c r="AV60" i="39" s="1"/>
  <c r="AF57" i="19"/>
  <c r="R60" i="39"/>
  <c r="HB56" i="9"/>
  <c r="AV56" i="39" s="1"/>
  <c r="AB57" i="19"/>
  <c r="R56" i="39"/>
  <c r="HB52" i="9"/>
  <c r="AV52" i="39" s="1"/>
  <c r="X57" i="19"/>
  <c r="R52" i="39"/>
  <c r="HB48" i="9"/>
  <c r="AV48" i="39" s="1"/>
  <c r="AF56" i="19"/>
  <c r="R48" i="39"/>
  <c r="GY78" i="9"/>
  <c r="AS78" i="39" s="1"/>
  <c r="O78"/>
  <c r="Z47" i="19"/>
  <c r="HK78" i="9"/>
  <c r="BE78" i="39" s="1"/>
  <c r="Z95" i="19"/>
  <c r="AA78" i="39"/>
  <c r="GS74" i="9"/>
  <c r="AM74" i="39" s="1"/>
  <c r="AH22" i="19"/>
  <c r="I74" i="39"/>
  <c r="HE74" i="9"/>
  <c r="AY74" i="39" s="1"/>
  <c r="AH70" i="19"/>
  <c r="U74" i="39"/>
  <c r="HQ74" i="9"/>
  <c r="BK74" i="39" s="1"/>
  <c r="AH118" i="19"/>
  <c r="AG74" i="39"/>
  <c r="GY70" i="9"/>
  <c r="AS70" i="39" s="1"/>
  <c r="O70"/>
  <c r="AD46" i="19"/>
  <c r="HK70" i="9"/>
  <c r="BE70" i="39" s="1"/>
  <c r="AD94" i="19"/>
  <c r="AA70" i="39"/>
  <c r="GS66" i="9"/>
  <c r="AM66" i="39" s="1"/>
  <c r="Z22" i="19"/>
  <c r="I66" i="39"/>
  <c r="HE66" i="9"/>
  <c r="AY66" i="39" s="1"/>
  <c r="Z70" i="19"/>
  <c r="U66" i="39"/>
  <c r="HQ66" i="9"/>
  <c r="BK66" i="39" s="1"/>
  <c r="Z118" i="19"/>
  <c r="AG66" i="39"/>
  <c r="GY62" i="9"/>
  <c r="AS62" i="39" s="1"/>
  <c r="O62"/>
  <c r="AM62" i="42" s="1"/>
  <c r="AH45" i="19"/>
  <c r="HK62" i="9"/>
  <c r="BE62" i="39" s="1"/>
  <c r="AH93" i="19"/>
  <c r="AA62" i="39"/>
  <c r="AQ62" i="42" s="1"/>
  <c r="GS58" i="9"/>
  <c r="AM58" i="39" s="1"/>
  <c r="AD21" i="19"/>
  <c r="I58" i="39"/>
  <c r="HE58" i="9"/>
  <c r="AY58" i="39" s="1"/>
  <c r="AD69" i="19"/>
  <c r="U58" i="39"/>
  <c r="HQ58" i="9"/>
  <c r="BK58" i="39" s="1"/>
  <c r="AD117" i="19"/>
  <c r="AG58" i="39"/>
  <c r="GY54" i="9"/>
  <c r="AS54" i="39" s="1"/>
  <c r="O54"/>
  <c r="Z45" i="19"/>
  <c r="HK54" i="9"/>
  <c r="BE54" i="39" s="1"/>
  <c r="Z93" i="19"/>
  <c r="AA54" i="39"/>
  <c r="GS50" i="9"/>
  <c r="AM50" i="39" s="1"/>
  <c r="AH20" i="19"/>
  <c r="I50" i="39"/>
  <c r="HE50" i="9"/>
  <c r="AY50" i="39" s="1"/>
  <c r="AH68" i="19"/>
  <c r="U50" i="39"/>
  <c r="HQ50" i="9"/>
  <c r="BK50" i="39" s="1"/>
  <c r="AH116" i="19"/>
  <c r="AG50" i="39"/>
  <c r="HQ46" i="9"/>
  <c r="BK46" i="39" s="1"/>
  <c r="AD116" i="19"/>
  <c r="AG46" i="39"/>
  <c r="GV42" i="9"/>
  <c r="AP42" i="39" s="1"/>
  <c r="L42"/>
  <c r="Z32" i="19"/>
  <c r="HH42" i="9"/>
  <c r="BB42" i="39" s="1"/>
  <c r="Z80" i="19"/>
  <c r="X42" i="39"/>
  <c r="Z20" i="19"/>
  <c r="I42" i="39"/>
  <c r="GS42" i="9"/>
  <c r="AM42" i="39" s="1"/>
  <c r="Z68" i="19"/>
  <c r="U42" i="39"/>
  <c r="HE42" i="9"/>
  <c r="AY42" i="39" s="1"/>
  <c r="Z116" i="19"/>
  <c r="AG42" i="39"/>
  <c r="HQ42" i="9"/>
  <c r="BK42" i="39" s="1"/>
  <c r="GV44" i="9"/>
  <c r="AP44" i="39" s="1"/>
  <c r="L44"/>
  <c r="AB32" i="19"/>
  <c r="HH44" i="9"/>
  <c r="BB44" i="39" s="1"/>
  <c r="AB80" i="19"/>
  <c r="X44" i="39"/>
  <c r="I44"/>
  <c r="AB20" i="19"/>
  <c r="GS44" i="9"/>
  <c r="AM44" i="39" s="1"/>
  <c r="AB68" i="19"/>
  <c r="U44" i="39"/>
  <c r="HE44" i="9"/>
  <c r="AY44" i="39" s="1"/>
  <c r="AG44"/>
  <c r="AB116" i="19"/>
  <c r="HQ44" i="9"/>
  <c r="BK44" i="39" s="1"/>
  <c r="GV40" i="9"/>
  <c r="AP40" i="39" s="1"/>
  <c r="L40"/>
  <c r="X32" i="19"/>
  <c r="HH40" i="9"/>
  <c r="BB40" i="39" s="1"/>
  <c r="X80" i="19"/>
  <c r="X40" i="39"/>
  <c r="O40"/>
  <c r="X44" i="19"/>
  <c r="GY40" i="9"/>
  <c r="AS40" i="39" s="1"/>
  <c r="AA40"/>
  <c r="X92" i="19"/>
  <c r="HK40" i="9"/>
  <c r="BE40" i="39" s="1"/>
  <c r="AE47" i="19"/>
  <c r="O83" i="39"/>
  <c r="GY83" i="9"/>
  <c r="AS83" i="39" s="1"/>
  <c r="AE95" i="19"/>
  <c r="AA83" i="39"/>
  <c r="HK83" i="9"/>
  <c r="BE83" i="39" s="1"/>
  <c r="GP83" i="9"/>
  <c r="AJ83" i="39" s="1"/>
  <c r="F83"/>
  <c r="AE11" i="19"/>
  <c r="HB83" i="9"/>
  <c r="AV83" i="39" s="1"/>
  <c r="R83"/>
  <c r="AE59" i="19"/>
  <c r="FF65" i="9"/>
  <c r="AD65" i="38"/>
  <c r="ET65" i="9"/>
  <c r="R65" i="38"/>
  <c r="EH65" i="9"/>
  <c r="F65" i="38"/>
  <c r="EQ65" i="9"/>
  <c r="O65" i="38"/>
  <c r="FI65" i="9"/>
  <c r="AG65" i="38"/>
  <c r="EK65" i="9"/>
  <c r="I65" i="38"/>
  <c r="FF61" i="9"/>
  <c r="AD61" i="38"/>
  <c r="ET61" i="9"/>
  <c r="R61" i="38"/>
  <c r="EH61" i="9"/>
  <c r="F61" i="38"/>
  <c r="EQ61" i="9"/>
  <c r="O61" i="38"/>
  <c r="EW61" i="9"/>
  <c r="U61" i="38"/>
  <c r="BY158" i="9"/>
  <c r="BQ158"/>
  <c r="CA158"/>
  <c r="BW158"/>
  <c r="CE158"/>
  <c r="HK57"/>
  <c r="BE57" i="39" s="1"/>
  <c r="AA57"/>
  <c r="AC93" i="19"/>
  <c r="HK53" i="9"/>
  <c r="BE53" i="39" s="1"/>
  <c r="Y93" i="19"/>
  <c r="AA53" i="39"/>
  <c r="I85"/>
  <c r="AG23" i="19"/>
  <c r="GS85" i="9"/>
  <c r="AM85" i="39" s="1"/>
  <c r="U85"/>
  <c r="AG71" i="19"/>
  <c r="HE85" i="9"/>
  <c r="AY85" i="39" s="1"/>
  <c r="AG119" i="19"/>
  <c r="AG85" i="39"/>
  <c r="HQ85" i="9"/>
  <c r="BK85" i="39" s="1"/>
  <c r="GV85" i="9"/>
  <c r="AP85" i="39" s="1"/>
  <c r="L85"/>
  <c r="AG35" i="19"/>
  <c r="HH85" i="9"/>
  <c r="BB85" i="39" s="1"/>
  <c r="X85"/>
  <c r="AG83" i="19"/>
  <c r="AC23"/>
  <c r="I81" i="39"/>
  <c r="GS81" i="9"/>
  <c r="AM81" i="39" s="1"/>
  <c r="U81"/>
  <c r="AC71" i="19"/>
  <c r="HE81" i="9"/>
  <c r="AY81" i="39" s="1"/>
  <c r="AC119" i="19"/>
  <c r="AG81" i="39"/>
  <c r="HQ81" i="9"/>
  <c r="BK81" i="39" s="1"/>
  <c r="GV81" i="9"/>
  <c r="AP81" i="39" s="1"/>
  <c r="L81"/>
  <c r="AC35" i="19"/>
  <c r="HH81" i="9"/>
  <c r="BB81" i="39" s="1"/>
  <c r="X81"/>
  <c r="AC83" i="19"/>
  <c r="I77" i="39"/>
  <c r="Y23" i="19"/>
  <c r="GS77" i="9"/>
  <c r="AM77" i="39" s="1"/>
  <c r="U77"/>
  <c r="Y71" i="19"/>
  <c r="HE77" i="9"/>
  <c r="AY77" i="39" s="1"/>
  <c r="Y119" i="19"/>
  <c r="AG77" i="39"/>
  <c r="HQ77" i="9"/>
  <c r="BK77" i="39" s="1"/>
  <c r="GV77" i="9"/>
  <c r="AP77" i="39" s="1"/>
  <c r="L77"/>
  <c r="Y35" i="19"/>
  <c r="HH77" i="9"/>
  <c r="BB77" i="39" s="1"/>
  <c r="X77"/>
  <c r="Y83" i="19"/>
  <c r="AG22"/>
  <c r="I73" i="39"/>
  <c r="GS73" i="9"/>
  <c r="AM73" i="39" s="1"/>
  <c r="U73"/>
  <c r="AG70" i="19"/>
  <c r="HE73" i="9"/>
  <c r="AY73" i="39" s="1"/>
  <c r="AG118" i="19"/>
  <c r="AG73" i="39"/>
  <c r="HQ73" i="9"/>
  <c r="BK73" i="39" s="1"/>
  <c r="GV73" i="9"/>
  <c r="AP73" i="39" s="1"/>
  <c r="L73"/>
  <c r="AG34" i="19"/>
  <c r="HH73" i="9"/>
  <c r="BB73" i="39" s="1"/>
  <c r="AG82" i="19"/>
  <c r="X73" i="39"/>
  <c r="I69"/>
  <c r="AC22" i="19"/>
  <c r="GS69" i="9"/>
  <c r="AM69" i="39" s="1"/>
  <c r="EZ59" i="9"/>
  <c r="X59" i="38"/>
  <c r="ET59" i="9"/>
  <c r="R59" i="38"/>
  <c r="EH59" i="9"/>
  <c r="F59" i="38"/>
  <c r="EW59" i="9"/>
  <c r="U59" i="38"/>
  <c r="EK59" i="9"/>
  <c r="I59" i="38"/>
  <c r="GS86" i="9"/>
  <c r="AM86" i="39" s="1"/>
  <c r="AH23" i="19"/>
  <c r="I86" i="39"/>
  <c r="HQ86" i="9"/>
  <c r="BK86" i="39" s="1"/>
  <c r="AH119" i="19"/>
  <c r="AG86" i="39"/>
  <c r="EN38" i="9"/>
  <c r="L38" i="38"/>
  <c r="EK38" i="9"/>
  <c r="I38" i="38"/>
  <c r="EZ36" i="9"/>
  <c r="X36" i="38"/>
  <c r="FI36" i="9"/>
  <c r="AG36" i="38"/>
  <c r="EQ36" i="9"/>
  <c r="O36" i="38"/>
  <c r="EN30" i="9"/>
  <c r="L30" i="38"/>
  <c r="EK30" i="9"/>
  <c r="I30" i="38"/>
  <c r="EZ63" i="9"/>
  <c r="X63" i="38"/>
  <c r="FC63" i="9"/>
  <c r="AA63" i="38"/>
  <c r="BY160" i="9"/>
  <c r="CC160"/>
  <c r="HK6"/>
  <c r="BE6" i="39" s="1"/>
  <c r="Z89" i="19"/>
  <c r="AA6" i="39"/>
  <c r="EZ65" i="9"/>
  <c r="X65" i="38"/>
  <c r="FC65" i="9"/>
  <c r="AA65" i="38"/>
  <c r="BY162" i="9"/>
  <c r="CC162"/>
  <c r="EW65"/>
  <c r="U65" i="38"/>
  <c r="EN61" i="9"/>
  <c r="L61" i="38"/>
  <c r="FI61" i="9"/>
  <c r="AG61" i="38"/>
  <c r="HN83" i="9"/>
  <c r="BH83" i="39" s="1"/>
  <c r="AE107" i="19"/>
  <c r="AD83" i="39"/>
  <c r="AA95" i="19"/>
  <c r="AA79" i="39"/>
  <c r="HK79" i="9"/>
  <c r="BE79" i="39" s="1"/>
  <c r="HB79" i="9"/>
  <c r="AV79" i="39" s="1"/>
  <c r="R79"/>
  <c r="AA59" i="19"/>
  <c r="W47"/>
  <c r="O75" i="39"/>
  <c r="GY75" i="9"/>
  <c r="AS75" i="39" s="1"/>
  <c r="HB75" i="9"/>
  <c r="AV75" i="39" s="1"/>
  <c r="R75"/>
  <c r="W59" i="19"/>
  <c r="AE46"/>
  <c r="O71" i="39"/>
  <c r="GY71" i="9"/>
  <c r="AS71" i="39" s="1"/>
  <c r="GP71" i="9"/>
  <c r="AJ71" i="39" s="1"/>
  <c r="F71"/>
  <c r="AE10" i="19"/>
  <c r="HN71" i="9"/>
  <c r="BH71" i="39" s="1"/>
  <c r="AE106" i="19"/>
  <c r="AD71" i="39"/>
  <c r="HH67" i="9"/>
  <c r="BB67" i="39" s="1"/>
  <c r="AA82" i="19"/>
  <c r="X67" i="39"/>
  <c r="FC59" i="9"/>
  <c r="AA59" i="38"/>
  <c r="FI59" i="9"/>
  <c r="AG59" i="38"/>
  <c r="EQ59" i="9"/>
  <c r="O59" i="38"/>
  <c r="BS156" i="9"/>
  <c r="CA156"/>
  <c r="HK55"/>
  <c r="BE55" i="39" s="1"/>
  <c r="AA93" i="19"/>
  <c r="AA55" i="39"/>
  <c r="O85"/>
  <c r="AG47" i="19"/>
  <c r="GY85" i="9"/>
  <c r="AS85" i="39" s="1"/>
  <c r="GP85" i="9"/>
  <c r="AJ85" i="39" s="1"/>
  <c r="F85"/>
  <c r="AG11" i="19"/>
  <c r="AA81" i="39"/>
  <c r="AC95" i="19"/>
  <c r="HK81" i="9"/>
  <c r="BE81" i="39" s="1"/>
  <c r="CI160" i="9"/>
  <c r="CG160"/>
  <c r="BU160"/>
  <c r="BQ160"/>
  <c r="BW160"/>
  <c r="CI162"/>
  <c r="CG162"/>
  <c r="BU162"/>
  <c r="BQ162"/>
  <c r="BW162"/>
  <c r="CI156"/>
  <c r="BW156"/>
  <c r="CC156"/>
  <c r="CG156"/>
  <c r="BU156"/>
  <c r="CC135"/>
  <c r="BS135"/>
  <c r="BQ135"/>
  <c r="BY135"/>
  <c r="CI135"/>
  <c r="CG133"/>
  <c r="BY133"/>
  <c r="CI133"/>
  <c r="BQ133"/>
  <c r="BW133"/>
  <c r="CG127"/>
  <c r="BU127"/>
  <c r="BQ127"/>
  <c r="CC127"/>
  <c r="BS127"/>
  <c r="CG158"/>
  <c r="BU158"/>
  <c r="CI158"/>
  <c r="CC158"/>
  <c r="BS158"/>
  <c r="AT87" i="42" l="1"/>
  <c r="AV87"/>
  <c r="AU87"/>
  <c r="BC87"/>
  <c r="BA87"/>
  <c r="AY87"/>
  <c r="AX87"/>
  <c r="AW87"/>
  <c r="V81" i="34"/>
  <c r="AQ81" i="42"/>
  <c r="H85" i="34"/>
  <c r="AJ85" i="42"/>
  <c r="N85" i="34"/>
  <c r="AM85" i="42"/>
  <c r="T67" i="34"/>
  <c r="AP67" i="42"/>
  <c r="N71" i="34"/>
  <c r="AM71" i="42"/>
  <c r="V79" i="34"/>
  <c r="AQ79" i="42"/>
  <c r="X83" i="34"/>
  <c r="AR83" i="42"/>
  <c r="Z86" i="34"/>
  <c r="AS86" i="42"/>
  <c r="J69" i="34"/>
  <c r="AK69" i="42"/>
  <c r="Z73" i="34"/>
  <c r="AS73" i="42"/>
  <c r="R73" i="34"/>
  <c r="AO73" i="42"/>
  <c r="J73" i="34"/>
  <c r="AK73" i="42"/>
  <c r="L77" i="34"/>
  <c r="AL77" i="42"/>
  <c r="J77" i="34"/>
  <c r="AK77" i="42"/>
  <c r="T81" i="34"/>
  <c r="AP81" i="42"/>
  <c r="Z81" i="34"/>
  <c r="AS81" i="42"/>
  <c r="R81" i="34"/>
  <c r="AO81" i="42"/>
  <c r="J81" i="34"/>
  <c r="AK81" i="42"/>
  <c r="L85" i="34"/>
  <c r="AL85" i="42"/>
  <c r="J85" i="34"/>
  <c r="AK85" i="42"/>
  <c r="H83" i="34"/>
  <c r="AJ83" i="42"/>
  <c r="N83" i="34"/>
  <c r="AM83" i="42"/>
  <c r="V40" i="34"/>
  <c r="AQ40" i="42"/>
  <c r="T40" i="34"/>
  <c r="AP40" i="42"/>
  <c r="L40" i="34"/>
  <c r="AL40" i="42"/>
  <c r="Z44" i="34"/>
  <c r="AS44" i="42"/>
  <c r="R44" i="34"/>
  <c r="AO44" i="42"/>
  <c r="J44" i="34"/>
  <c r="AK44" i="42"/>
  <c r="Z42" i="34"/>
  <c r="AS42" i="42"/>
  <c r="J42" i="34"/>
  <c r="AK42" i="42"/>
  <c r="T42" i="34"/>
  <c r="AP42" i="42"/>
  <c r="L42" i="34"/>
  <c r="AL42" i="42"/>
  <c r="Z46" i="34"/>
  <c r="AS46" i="42"/>
  <c r="R50" i="34"/>
  <c r="AO50" i="42"/>
  <c r="V54" i="34"/>
  <c r="AQ54" i="42"/>
  <c r="N54" i="34"/>
  <c r="AM54" i="42"/>
  <c r="Z58" i="34"/>
  <c r="AS58" i="42"/>
  <c r="J58" i="34"/>
  <c r="AK58" i="42"/>
  <c r="R66" i="34"/>
  <c r="AO66" i="42"/>
  <c r="V70" i="34"/>
  <c r="AQ70" i="42"/>
  <c r="N70" i="34"/>
  <c r="AM70" i="42"/>
  <c r="Z74" i="34"/>
  <c r="AS74" i="42"/>
  <c r="J74" i="34"/>
  <c r="AK74" i="42"/>
  <c r="P52" i="34"/>
  <c r="AN52" i="42"/>
  <c r="P60" i="34"/>
  <c r="AN60" i="42"/>
  <c r="P64" i="34"/>
  <c r="AN64" i="42"/>
  <c r="P72" i="34"/>
  <c r="AN72" i="42"/>
  <c r="V48" i="34"/>
  <c r="AQ48" i="42"/>
  <c r="Z52" i="34"/>
  <c r="AS52" i="42"/>
  <c r="R52" i="34"/>
  <c r="AO52" i="42"/>
  <c r="J52" i="34"/>
  <c r="AK52" i="42"/>
  <c r="N56" i="34"/>
  <c r="AM56" i="42"/>
  <c r="V64" i="34"/>
  <c r="AQ64" i="42"/>
  <c r="Z68" i="34"/>
  <c r="AS68" i="42"/>
  <c r="R68" i="34"/>
  <c r="AO68" i="42"/>
  <c r="J68" i="34"/>
  <c r="AK68" i="42"/>
  <c r="N72" i="34"/>
  <c r="AM72" i="42"/>
  <c r="V80" i="34"/>
  <c r="AQ80" i="42"/>
  <c r="X82" i="34"/>
  <c r="AR82" i="42"/>
  <c r="N82" i="34"/>
  <c r="AM82" i="42"/>
  <c r="Z84" i="34"/>
  <c r="AS84" i="42"/>
  <c r="R84" i="34"/>
  <c r="AO84" i="42"/>
  <c r="J84" i="34"/>
  <c r="AK84" i="42"/>
  <c r="T71" i="34"/>
  <c r="AP71" i="42"/>
  <c r="Z71" i="34"/>
  <c r="AS71" i="42"/>
  <c r="R71" i="34"/>
  <c r="AO71" i="42"/>
  <c r="T75" i="34"/>
  <c r="AP75" i="42"/>
  <c r="L79" i="34"/>
  <c r="AL79" i="42"/>
  <c r="Z79" i="34"/>
  <c r="AS79" i="42"/>
  <c r="R79" i="34"/>
  <c r="AO79" i="42"/>
  <c r="P40" i="34"/>
  <c r="AN40" i="42"/>
  <c r="H40" i="34"/>
  <c r="AJ40" i="42"/>
  <c r="V44" i="34"/>
  <c r="AQ44" i="42"/>
  <c r="X44" i="34"/>
  <c r="AR44" i="42"/>
  <c r="P44" i="34"/>
  <c r="AN44" i="42"/>
  <c r="V42" i="34"/>
  <c r="AQ42" i="42"/>
  <c r="N42" i="34"/>
  <c r="AM42" i="42"/>
  <c r="X42" i="34"/>
  <c r="AR42" i="42"/>
  <c r="H42" i="34"/>
  <c r="AJ42" i="42"/>
  <c r="J40" i="34"/>
  <c r="AK40" i="42"/>
  <c r="V50" i="34"/>
  <c r="AQ50" i="42"/>
  <c r="N50" i="34"/>
  <c r="AM50" i="42"/>
  <c r="Z54" i="34"/>
  <c r="AS54" i="42"/>
  <c r="J54" i="34"/>
  <c r="AK54" i="42"/>
  <c r="V66" i="34"/>
  <c r="AQ66" i="42"/>
  <c r="N66" i="34"/>
  <c r="AM66" i="42"/>
  <c r="Z70" i="34"/>
  <c r="AS70" i="42"/>
  <c r="J70" i="34"/>
  <c r="AK70" i="42"/>
  <c r="R78" i="34"/>
  <c r="AO78" i="42"/>
  <c r="H52" i="34"/>
  <c r="AJ52" i="42"/>
  <c r="H60" i="34"/>
  <c r="AJ60" i="42"/>
  <c r="H68" i="34"/>
  <c r="AJ68" i="42"/>
  <c r="H76" i="34"/>
  <c r="AJ76" i="42"/>
  <c r="V52" i="34"/>
  <c r="AQ52" i="42"/>
  <c r="Z56" i="34"/>
  <c r="AS56" i="42"/>
  <c r="R56" i="34"/>
  <c r="AO56" i="42"/>
  <c r="J56" i="34"/>
  <c r="AK56" i="42"/>
  <c r="N60" i="34"/>
  <c r="AM60" i="42"/>
  <c r="N75" i="34"/>
  <c r="AM75" i="42"/>
  <c r="V55" i="34"/>
  <c r="AQ55" i="42"/>
  <c r="X71" i="34"/>
  <c r="AR71" i="42"/>
  <c r="H71" i="34"/>
  <c r="AJ71" i="42"/>
  <c r="P75" i="34"/>
  <c r="AN75" i="42"/>
  <c r="P79" i="34"/>
  <c r="AN79" i="42"/>
  <c r="V6" i="34"/>
  <c r="AQ6" i="42"/>
  <c r="J86" i="34"/>
  <c r="AK86" i="42"/>
  <c r="T73" i="34"/>
  <c r="AP73" i="42"/>
  <c r="L73" i="34"/>
  <c r="AL73" i="42"/>
  <c r="T77" i="34"/>
  <c r="AP77" i="42"/>
  <c r="Z77" i="34"/>
  <c r="AS77" i="42"/>
  <c r="R77" i="34"/>
  <c r="AO77" i="42"/>
  <c r="L81" i="34"/>
  <c r="AL81" i="42"/>
  <c r="T85" i="34"/>
  <c r="AP85" i="42"/>
  <c r="Z85" i="34"/>
  <c r="AS85" i="42"/>
  <c r="R85" i="34"/>
  <c r="AO85" i="42"/>
  <c r="V53" i="34"/>
  <c r="AQ53" i="42"/>
  <c r="V57" i="34"/>
  <c r="AQ57" i="42"/>
  <c r="P83" i="34"/>
  <c r="AN83" i="42"/>
  <c r="V83" i="34"/>
  <c r="AQ83" i="42"/>
  <c r="N40" i="34"/>
  <c r="AM40" i="42"/>
  <c r="T44" i="34"/>
  <c r="AP44" i="42"/>
  <c r="L44" i="34"/>
  <c r="AL44" i="42"/>
  <c r="R42" i="34"/>
  <c r="AO42" i="42"/>
  <c r="Z50" i="34"/>
  <c r="AS50" i="42"/>
  <c r="J50" i="34"/>
  <c r="AK50" i="42"/>
  <c r="R58" i="34"/>
  <c r="AO58" i="42"/>
  <c r="Z66" i="34"/>
  <c r="AS66" i="42"/>
  <c r="J66" i="34"/>
  <c r="AK66" i="42"/>
  <c r="R74" i="34"/>
  <c r="AO74" i="42"/>
  <c r="V78" i="34"/>
  <c r="AQ78" i="42"/>
  <c r="N78" i="34"/>
  <c r="AM78" i="42"/>
  <c r="P48" i="34"/>
  <c r="AN48" i="42"/>
  <c r="P56" i="34"/>
  <c r="AN56" i="42"/>
  <c r="P68" i="34"/>
  <c r="AN68" i="42"/>
  <c r="P76" i="34"/>
  <c r="AN76" i="42"/>
  <c r="N48" i="34"/>
  <c r="AM48" i="42"/>
  <c r="V56" i="34"/>
  <c r="AQ56" i="42"/>
  <c r="Z60" i="34"/>
  <c r="AS60" i="42"/>
  <c r="R60" i="34"/>
  <c r="AO60" i="42"/>
  <c r="J60" i="34"/>
  <c r="AK60" i="42"/>
  <c r="N64" i="34"/>
  <c r="AM64" i="42"/>
  <c r="V72" i="34"/>
  <c r="AQ72" i="42"/>
  <c r="Z76" i="34"/>
  <c r="AS76" i="42"/>
  <c r="R76" i="34"/>
  <c r="AO76" i="42"/>
  <c r="J76" i="34"/>
  <c r="AK76" i="42"/>
  <c r="N80" i="34"/>
  <c r="AM80" i="42"/>
  <c r="Z82" i="34"/>
  <c r="AS82" i="42"/>
  <c r="P78" i="34"/>
  <c r="AN78" i="42"/>
  <c r="P86" i="34"/>
  <c r="AN86" i="42"/>
  <c r="V86" i="34"/>
  <c r="AQ86" i="42"/>
  <c r="N86" i="34"/>
  <c r="AM86" i="42"/>
  <c r="X67" i="34"/>
  <c r="AR67" i="42"/>
  <c r="P67" i="34"/>
  <c r="AN67" i="42"/>
  <c r="H67" i="34"/>
  <c r="AJ67" i="42"/>
  <c r="L71" i="34"/>
  <c r="AL71" i="42"/>
  <c r="J71" i="34"/>
  <c r="AK71" i="42"/>
  <c r="L75" i="34"/>
  <c r="AL75" i="42"/>
  <c r="Z75" i="34"/>
  <c r="AS75" i="42"/>
  <c r="R75" i="34"/>
  <c r="AO75" i="42"/>
  <c r="J75" i="34"/>
  <c r="AK75" i="42"/>
  <c r="T79" i="34"/>
  <c r="AP79" i="42"/>
  <c r="J79" i="34"/>
  <c r="AK79" i="42"/>
  <c r="T83" i="34"/>
  <c r="AP83" i="42"/>
  <c r="L83" i="34"/>
  <c r="AL83" i="42"/>
  <c r="Z83" i="34"/>
  <c r="AS83" i="42"/>
  <c r="R83" i="34"/>
  <c r="AO83" i="42"/>
  <c r="J83" i="34"/>
  <c r="AK83" i="42"/>
  <c r="Z40" i="34"/>
  <c r="AS40" i="42"/>
  <c r="R40" i="34"/>
  <c r="AO40" i="42"/>
  <c r="X40" i="34"/>
  <c r="AR40" i="42"/>
  <c r="N44" i="34"/>
  <c r="AM44" i="42"/>
  <c r="H44" i="34"/>
  <c r="AJ44" i="42"/>
  <c r="P42" i="34"/>
  <c r="AN42" i="42"/>
  <c r="V46" i="34"/>
  <c r="AQ46" i="42"/>
  <c r="V68" i="34"/>
  <c r="AQ68" i="42"/>
  <c r="Z72" i="34"/>
  <c r="AS72" i="42"/>
  <c r="R72" i="34"/>
  <c r="AO72" i="42"/>
  <c r="J72" i="34"/>
  <c r="AK72" i="42"/>
  <c r="N76" i="34"/>
  <c r="AM76" i="42"/>
  <c r="R82" i="34"/>
  <c r="AO82" i="42"/>
  <c r="X78" i="34"/>
  <c r="AR78" i="42"/>
  <c r="V84" i="34"/>
  <c r="AQ84" i="42"/>
  <c r="H86" i="34"/>
  <c r="AJ86" i="42"/>
  <c r="J6" i="34"/>
  <c r="AK6" i="42"/>
  <c r="Z6" i="34"/>
  <c r="AS6" i="42"/>
  <c r="J29" i="34"/>
  <c r="AK29" i="42"/>
  <c r="X35" i="34"/>
  <c r="AR35" i="42"/>
  <c r="H35" i="34"/>
  <c r="AJ35" i="42"/>
  <c r="Z35" i="34"/>
  <c r="AS35" i="42"/>
  <c r="R35" i="34"/>
  <c r="AO35" i="42"/>
  <c r="J35" i="34"/>
  <c r="AK35" i="42"/>
  <c r="J39" i="34"/>
  <c r="AK39" i="42"/>
  <c r="P31" i="34"/>
  <c r="AN31" i="42"/>
  <c r="Z31" i="34"/>
  <c r="AS31" i="42"/>
  <c r="J31" i="34"/>
  <c r="AK31" i="42"/>
  <c r="J37" i="34"/>
  <c r="AK37" i="42"/>
  <c r="T69" i="34"/>
  <c r="AP69" i="42"/>
  <c r="L69" i="34"/>
  <c r="AL69" i="42"/>
  <c r="P29" i="34"/>
  <c r="AN29" i="42"/>
  <c r="H29" i="34"/>
  <c r="AJ29" i="42"/>
  <c r="L35" i="34"/>
  <c r="AL35" i="42"/>
  <c r="N35" i="34"/>
  <c r="AM35" i="42"/>
  <c r="P39" i="34"/>
  <c r="AN39" i="42"/>
  <c r="V39" i="34"/>
  <c r="AQ39" i="42"/>
  <c r="T31" i="34"/>
  <c r="AP31" i="42"/>
  <c r="V31" i="34"/>
  <c r="AQ31" i="42"/>
  <c r="P37" i="34"/>
  <c r="AN37" i="42"/>
  <c r="H37" i="34"/>
  <c r="AJ37" i="42"/>
  <c r="X69" i="34"/>
  <c r="AR69" i="42"/>
  <c r="H69" i="34"/>
  <c r="AJ69" i="42"/>
  <c r="P73" i="34"/>
  <c r="AN73" i="42"/>
  <c r="H77" i="34"/>
  <c r="AJ77" i="42"/>
  <c r="X81" i="34"/>
  <c r="AR81" i="42"/>
  <c r="P81" i="34"/>
  <c r="AN81" i="42"/>
  <c r="N81" i="34"/>
  <c r="AM81" i="42"/>
  <c r="X85" i="34"/>
  <c r="AR85" i="42"/>
  <c r="P85" i="34"/>
  <c r="AN85" i="42"/>
  <c r="V71" i="34"/>
  <c r="AQ71" i="42"/>
  <c r="X75" i="34"/>
  <c r="AR75" i="42"/>
  <c r="H75" i="34"/>
  <c r="AJ75" i="42"/>
  <c r="N79" i="34"/>
  <c r="AM79" i="42"/>
  <c r="N6" i="34"/>
  <c r="AM6" i="42"/>
  <c r="H6" i="34"/>
  <c r="AJ6" i="42"/>
  <c r="H16" i="34"/>
  <c r="AJ16" i="42"/>
  <c r="H20" i="34"/>
  <c r="AJ20" i="42"/>
  <c r="H24" i="34"/>
  <c r="AJ24" i="42"/>
  <c r="H12" i="34"/>
  <c r="AJ12" i="42"/>
  <c r="H7" i="34"/>
  <c r="AJ7" i="42"/>
  <c r="H8" i="34"/>
  <c r="AJ8" i="42"/>
  <c r="H5" i="34"/>
  <c r="AJ5" i="42"/>
  <c r="H17" i="34"/>
  <c r="AJ17" i="42"/>
  <c r="H21" i="34"/>
  <c r="AJ21" i="42"/>
  <c r="H25" i="34"/>
  <c r="AJ25" i="42"/>
  <c r="H47" i="34"/>
  <c r="AJ47" i="42"/>
  <c r="H55" i="34"/>
  <c r="AJ55" i="42"/>
  <c r="H54" i="34"/>
  <c r="AJ54" i="42"/>
  <c r="H66" i="34"/>
  <c r="AJ66" i="42"/>
  <c r="H13" i="34"/>
  <c r="AJ13" i="42"/>
  <c r="H82" i="34"/>
  <c r="AJ82" i="42"/>
  <c r="H80" i="34"/>
  <c r="AJ80" i="42"/>
  <c r="H4" i="34"/>
  <c r="AJ4" i="42"/>
  <c r="H9" i="34"/>
  <c r="AJ9" i="42"/>
  <c r="H53" i="34"/>
  <c r="AJ53" i="42"/>
  <c r="H78" i="34"/>
  <c r="AJ78" i="42"/>
  <c r="H43" i="34"/>
  <c r="AJ43" i="42"/>
  <c r="J27" i="34"/>
  <c r="AK27" i="42"/>
  <c r="J26" i="34"/>
  <c r="AK26" i="42"/>
  <c r="J43" i="34"/>
  <c r="AK43" i="42"/>
  <c r="J51" i="34"/>
  <c r="AK51" i="42"/>
  <c r="J5" i="34"/>
  <c r="AK5" i="42"/>
  <c r="J41" i="34"/>
  <c r="AK41" i="42"/>
  <c r="J55" i="34"/>
  <c r="AK55" i="42"/>
  <c r="J34" i="34"/>
  <c r="AK34" i="42"/>
  <c r="J15" i="34"/>
  <c r="AK15" i="42"/>
  <c r="J11" i="34"/>
  <c r="AK11" i="42"/>
  <c r="J10" i="34"/>
  <c r="AK10" i="42"/>
  <c r="J7" i="34"/>
  <c r="AK7" i="42"/>
  <c r="J28" i="34"/>
  <c r="AK28" i="42"/>
  <c r="J22" i="34"/>
  <c r="AK22" i="42"/>
  <c r="J18" i="34"/>
  <c r="AK18" i="42"/>
  <c r="J13" i="34"/>
  <c r="AK13" i="42"/>
  <c r="J45" i="34"/>
  <c r="AK45" i="42"/>
  <c r="L34" i="34"/>
  <c r="AL34" i="42"/>
  <c r="L11" i="34"/>
  <c r="AL11" i="42"/>
  <c r="L58" i="34"/>
  <c r="AL58" i="42"/>
  <c r="L60" i="34"/>
  <c r="AL60" i="42"/>
  <c r="L9" i="34"/>
  <c r="AL9" i="42"/>
  <c r="L47" i="34"/>
  <c r="AL47" i="42"/>
  <c r="L49" i="34"/>
  <c r="AL49" i="42"/>
  <c r="L51" i="34"/>
  <c r="AL51" i="42"/>
  <c r="L17" i="34"/>
  <c r="AL17" i="42"/>
  <c r="L82" i="34"/>
  <c r="AL82" i="42"/>
  <c r="X64" i="34"/>
  <c r="AR64" i="42"/>
  <c r="L46" i="34"/>
  <c r="AL46" i="42"/>
  <c r="X52" i="34"/>
  <c r="AR52" i="42"/>
  <c r="X76" i="34"/>
  <c r="AR76" i="42"/>
  <c r="X48" i="34"/>
  <c r="AR48" i="42"/>
  <c r="X86" i="34"/>
  <c r="AR86" i="42"/>
  <c r="J53" i="34"/>
  <c r="AK53" i="42"/>
  <c r="X56" i="34"/>
  <c r="AR56" i="42"/>
  <c r="X72" i="34"/>
  <c r="AR72" i="42"/>
  <c r="Z41" i="34"/>
  <c r="AS41" i="42"/>
  <c r="T43" i="34"/>
  <c r="AP43" i="42"/>
  <c r="P53" i="34"/>
  <c r="AN53" i="42"/>
  <c r="L41" i="34"/>
  <c r="AL41" i="42"/>
  <c r="Z57" i="34"/>
  <c r="AS57" i="42"/>
  <c r="Z51" i="34"/>
  <c r="AS51" i="42"/>
  <c r="R3" i="34"/>
  <c r="AO3" i="42"/>
  <c r="P43" i="34"/>
  <c r="AN43" i="42"/>
  <c r="Z53" i="34"/>
  <c r="AS53" i="42"/>
  <c r="P46" i="34"/>
  <c r="AN46" i="42"/>
  <c r="P66" i="34"/>
  <c r="AN66" i="42"/>
  <c r="P41" i="34"/>
  <c r="AN41" i="42"/>
  <c r="N43" i="34"/>
  <c r="AM43" i="42"/>
  <c r="V45" i="34"/>
  <c r="AQ45" i="42"/>
  <c r="Z49" i="34"/>
  <c r="AS49" i="42"/>
  <c r="N57" i="34"/>
  <c r="AM57" i="42"/>
  <c r="T66" i="34"/>
  <c r="AP66" i="42"/>
  <c r="J57" i="34"/>
  <c r="AK57" i="42"/>
  <c r="L45" i="34"/>
  <c r="AL45" i="42"/>
  <c r="P74" i="34"/>
  <c r="AN74" i="42"/>
  <c r="N45" i="34"/>
  <c r="AM45" i="42"/>
  <c r="N55" i="34"/>
  <c r="AM55" i="42"/>
  <c r="R55" i="34"/>
  <c r="AO55" i="42"/>
  <c r="T74" i="34"/>
  <c r="AP74" i="42"/>
  <c r="N49" i="34"/>
  <c r="AM49" i="42"/>
  <c r="P51" i="34"/>
  <c r="AN51" i="42"/>
  <c r="P49" i="34"/>
  <c r="AN49" i="42"/>
  <c r="R51" i="34"/>
  <c r="AO51" i="42"/>
  <c r="P58" i="34"/>
  <c r="AN58" i="42"/>
  <c r="X27" i="34"/>
  <c r="AR27" i="42"/>
  <c r="T22" i="34"/>
  <c r="AP22" i="42"/>
  <c r="L22" i="34"/>
  <c r="AL22" i="42"/>
  <c r="P21" i="34"/>
  <c r="AN21" i="42"/>
  <c r="Z7" i="34"/>
  <c r="AS7" i="42"/>
  <c r="R4" i="34"/>
  <c r="AO4" i="42"/>
  <c r="J4" i="34"/>
  <c r="AK4" i="42"/>
  <c r="T27" i="34"/>
  <c r="AP27" i="42"/>
  <c r="X22" i="34"/>
  <c r="AR22" i="42"/>
  <c r="R22" i="34"/>
  <c r="AO22" i="42"/>
  <c r="R21" i="34"/>
  <c r="AO21" i="42"/>
  <c r="V7" i="34"/>
  <c r="AQ7" i="42"/>
  <c r="R7" i="34"/>
  <c r="AO7" i="42"/>
  <c r="Z4" i="34"/>
  <c r="AS4" i="42"/>
  <c r="V49" i="34"/>
  <c r="AQ49" i="42"/>
  <c r="X57" i="34"/>
  <c r="AR57" i="42"/>
  <c r="P32" i="34"/>
  <c r="AN32" i="42"/>
  <c r="X21" i="34"/>
  <c r="AR21" i="42"/>
  <c r="L4" i="34"/>
  <c r="AL4" i="42"/>
  <c r="X53" i="34"/>
  <c r="AR53" i="42"/>
  <c r="N67" i="34"/>
  <c r="AM67" i="42"/>
  <c r="N4" i="34"/>
  <c r="AM4" i="42"/>
  <c r="R23" i="34"/>
  <c r="AO23" i="42"/>
  <c r="N23" i="34"/>
  <c r="AM23" i="42"/>
  <c r="R17" i="34"/>
  <c r="AO17" i="42"/>
  <c r="X15" i="34"/>
  <c r="AR15" i="42"/>
  <c r="T15" i="34"/>
  <c r="AP15" i="42"/>
  <c r="L15" i="34"/>
  <c r="AL15" i="42"/>
  <c r="R14" i="34"/>
  <c r="AO14" i="42"/>
  <c r="X13" i="34"/>
  <c r="AR13" i="42"/>
  <c r="P13" i="34"/>
  <c r="AN13" i="42"/>
  <c r="N12" i="34"/>
  <c r="AM12" i="42"/>
  <c r="P11" i="34"/>
  <c r="AN11" i="42"/>
  <c r="Z8" i="34"/>
  <c r="AS8" i="42"/>
  <c r="R8" i="34"/>
  <c r="AO8" i="42"/>
  <c r="N8" i="34"/>
  <c r="AM8" i="42"/>
  <c r="Z34" i="34"/>
  <c r="AS34" i="42"/>
  <c r="V17" i="34"/>
  <c r="AQ17" i="42"/>
  <c r="N19" i="34"/>
  <c r="AM19" i="42"/>
  <c r="R25" i="34"/>
  <c r="AO25" i="42"/>
  <c r="Z17" i="34"/>
  <c r="AS17" i="42"/>
  <c r="N17" i="34"/>
  <c r="AM17" i="42"/>
  <c r="R19" i="34"/>
  <c r="AO19" i="42"/>
  <c r="R32" i="34"/>
  <c r="AO32" i="42"/>
  <c r="Z32" i="34"/>
  <c r="AS32" i="42"/>
  <c r="N22" i="34"/>
  <c r="AM22" i="42"/>
  <c r="V25" i="34"/>
  <c r="AQ25" i="42"/>
  <c r="Z19" i="34"/>
  <c r="AS19" i="42"/>
  <c r="N34" i="34"/>
  <c r="AM34" i="42"/>
  <c r="V34" i="34"/>
  <c r="AQ34" i="42"/>
  <c r="X3" i="34"/>
  <c r="AR3" i="42"/>
  <c r="P25" i="34"/>
  <c r="AN25" i="42"/>
  <c r="P17" i="34"/>
  <c r="AN17" i="42"/>
  <c r="X51" i="34"/>
  <c r="AR51" i="42"/>
  <c r="J16" i="34"/>
  <c r="AK16" i="42"/>
  <c r="V18" i="34"/>
  <c r="AQ18" i="42"/>
  <c r="Z20" i="34"/>
  <c r="AS20" i="42"/>
  <c r="T26" i="34"/>
  <c r="AP26" i="42"/>
  <c r="V11" i="34"/>
  <c r="AQ11" i="42"/>
  <c r="X17" i="34"/>
  <c r="AR17" i="42"/>
  <c r="V5" i="34"/>
  <c r="AQ5" i="42"/>
  <c r="T8" i="34"/>
  <c r="AP8" i="42"/>
  <c r="N16" i="34"/>
  <c r="AM16" i="42"/>
  <c r="V16" i="34"/>
  <c r="AQ16" i="42"/>
  <c r="R18" i="34"/>
  <c r="AO18" i="42"/>
  <c r="P6" i="34"/>
  <c r="AN6" i="42"/>
  <c r="T54" i="34"/>
  <c r="AP54" i="42"/>
  <c r="X54" i="34"/>
  <c r="AR54" i="42"/>
  <c r="X70" i="34"/>
  <c r="AR70" i="42"/>
  <c r="R24" i="34"/>
  <c r="AO24" i="42"/>
  <c r="X23" i="34"/>
  <c r="AR23" i="42"/>
  <c r="N13" i="34"/>
  <c r="AM13" i="42"/>
  <c r="Z3" i="34"/>
  <c r="AS3" i="42"/>
  <c r="X33" i="34"/>
  <c r="AR33" i="42"/>
  <c r="Z28" i="34"/>
  <c r="AS28" i="42"/>
  <c r="V26" i="34"/>
  <c r="AQ26" i="42"/>
  <c r="V10" i="34"/>
  <c r="AQ10" i="42"/>
  <c r="L18" i="34"/>
  <c r="AL18" i="42"/>
  <c r="T18" i="34"/>
  <c r="AP18" i="42"/>
  <c r="V12" i="34"/>
  <c r="AQ12" i="42"/>
  <c r="T72" i="34"/>
  <c r="AP72" i="42"/>
  <c r="V28" i="34"/>
  <c r="AQ28" i="42"/>
  <c r="X24" i="34"/>
  <c r="AR24" i="42"/>
  <c r="P28" i="34"/>
  <c r="AN28" i="42"/>
  <c r="X43" i="34"/>
  <c r="AR43" i="42"/>
  <c r="T48" i="34"/>
  <c r="AP48" i="42"/>
  <c r="R67" i="34"/>
  <c r="AO67" i="42"/>
  <c r="R54" i="34"/>
  <c r="AO54" i="42"/>
  <c r="V58" i="34"/>
  <c r="AQ58" i="42"/>
  <c r="N58" i="34"/>
  <c r="AM58" i="42"/>
  <c r="R70" i="34"/>
  <c r="AO70" i="42"/>
  <c r="V74" i="34"/>
  <c r="AQ74" i="42"/>
  <c r="N74" i="34"/>
  <c r="AM74" i="42"/>
  <c r="Z78" i="34"/>
  <c r="AS78" i="42"/>
  <c r="J78" i="34"/>
  <c r="AK78" i="42"/>
  <c r="H48" i="34"/>
  <c r="AJ48" i="42"/>
  <c r="H56" i="34"/>
  <c r="AJ56" i="42"/>
  <c r="H64" i="34"/>
  <c r="AJ64" i="42"/>
  <c r="H72" i="34"/>
  <c r="AJ72" i="42"/>
  <c r="Z48" i="34"/>
  <c r="AS48" i="42"/>
  <c r="R48" i="34"/>
  <c r="AO48" i="42"/>
  <c r="J48" i="34"/>
  <c r="AK48" i="42"/>
  <c r="N52" i="34"/>
  <c r="AM52" i="42"/>
  <c r="V60" i="34"/>
  <c r="AQ60" i="42"/>
  <c r="Z64" i="34"/>
  <c r="AS64" i="42"/>
  <c r="R64" i="34"/>
  <c r="AO64" i="42"/>
  <c r="J64" i="34"/>
  <c r="AK64" i="42"/>
  <c r="N68" i="34"/>
  <c r="AM68" i="42"/>
  <c r="V76" i="34"/>
  <c r="AQ76" i="42"/>
  <c r="Z80" i="34"/>
  <c r="AS80" i="42"/>
  <c r="R80" i="34"/>
  <c r="AO80" i="42"/>
  <c r="J80" i="34"/>
  <c r="AK80" i="42"/>
  <c r="V82" i="34"/>
  <c r="AQ82" i="42"/>
  <c r="J82" i="34"/>
  <c r="AK82" i="42"/>
  <c r="N84" i="34"/>
  <c r="AM84" i="42"/>
  <c r="R6" i="34"/>
  <c r="AO6" i="42"/>
  <c r="T29" i="34"/>
  <c r="AP29" i="42"/>
  <c r="L29" i="34"/>
  <c r="AL29" i="42"/>
  <c r="Z29" i="34"/>
  <c r="AS29" i="42"/>
  <c r="R29" i="34"/>
  <c r="AO29" i="42"/>
  <c r="P35" i="34"/>
  <c r="AN35" i="42"/>
  <c r="T39" i="34"/>
  <c r="AP39" i="42"/>
  <c r="L39" i="34"/>
  <c r="AL39" i="42"/>
  <c r="Z39" i="34"/>
  <c r="AS39" i="42"/>
  <c r="R39" i="34"/>
  <c r="AO39" i="42"/>
  <c r="X31" i="34"/>
  <c r="AR31" i="42"/>
  <c r="H31" i="34"/>
  <c r="AJ31" i="42"/>
  <c r="R31" i="34"/>
  <c r="AO31" i="42"/>
  <c r="T37" i="34"/>
  <c r="AP37" i="42"/>
  <c r="L37" i="34"/>
  <c r="AL37" i="42"/>
  <c r="Z37" i="34"/>
  <c r="AS37" i="42"/>
  <c r="R37" i="34"/>
  <c r="AO37" i="42"/>
  <c r="Z69" i="34"/>
  <c r="AS69" i="42"/>
  <c r="R69" i="34"/>
  <c r="AO69" i="42"/>
  <c r="X29" i="34"/>
  <c r="AR29" i="42"/>
  <c r="V29" i="34"/>
  <c r="AQ29" i="42"/>
  <c r="N29" i="34"/>
  <c r="AM29" i="42"/>
  <c r="T35" i="34"/>
  <c r="AP35" i="42"/>
  <c r="V35" i="34"/>
  <c r="AQ35" i="42"/>
  <c r="X39" i="34"/>
  <c r="AR39" i="42"/>
  <c r="H39" i="34"/>
  <c r="AJ39" i="42"/>
  <c r="N39" i="34"/>
  <c r="AM39" i="42"/>
  <c r="L31" i="34"/>
  <c r="AL31" i="42"/>
  <c r="N31" i="34"/>
  <c r="AM31" i="42"/>
  <c r="X37" i="34"/>
  <c r="AR37" i="42"/>
  <c r="V37" i="34"/>
  <c r="AQ37" i="42"/>
  <c r="N37" i="34"/>
  <c r="AM37" i="42"/>
  <c r="P69" i="34"/>
  <c r="AN69" i="42"/>
  <c r="V69" i="34"/>
  <c r="AQ69" i="42"/>
  <c r="N69" i="34"/>
  <c r="AM69" i="42"/>
  <c r="X73" i="34"/>
  <c r="AR73" i="42"/>
  <c r="H73" i="34"/>
  <c r="AJ73" i="42"/>
  <c r="V73" i="34"/>
  <c r="AQ73" i="42"/>
  <c r="N73" i="34"/>
  <c r="AM73" i="42"/>
  <c r="X77" i="34"/>
  <c r="AR77" i="42"/>
  <c r="P77" i="34"/>
  <c r="AN77" i="42"/>
  <c r="V77" i="34"/>
  <c r="AQ77" i="42"/>
  <c r="N77" i="34"/>
  <c r="AM77" i="42"/>
  <c r="H81" i="34"/>
  <c r="AJ81" i="42"/>
  <c r="V85" i="34"/>
  <c r="AQ85" i="42"/>
  <c r="V51" i="34"/>
  <c r="AQ51" i="42"/>
  <c r="L67" i="34"/>
  <c r="AL67" i="42"/>
  <c r="P71" i="34"/>
  <c r="AN71" i="42"/>
  <c r="V75" i="34"/>
  <c r="AQ75" i="42"/>
  <c r="X79" i="34"/>
  <c r="AR79" i="42"/>
  <c r="H79" i="34"/>
  <c r="AJ79" i="42"/>
  <c r="R86" i="34"/>
  <c r="AO86" i="42"/>
  <c r="H84" i="34"/>
  <c r="AJ84" i="42"/>
  <c r="H18" i="34"/>
  <c r="AJ18" i="42"/>
  <c r="H22" i="34"/>
  <c r="AJ22" i="42"/>
  <c r="H26" i="34"/>
  <c r="AJ26" i="42"/>
  <c r="H46" i="34"/>
  <c r="AJ46" i="42"/>
  <c r="H28" i="34"/>
  <c r="AJ28" i="42"/>
  <c r="H11" i="34"/>
  <c r="AJ11" i="42"/>
  <c r="H34" i="34"/>
  <c r="AJ34" i="42"/>
  <c r="H15" i="34"/>
  <c r="AJ15" i="42"/>
  <c r="H19" i="34"/>
  <c r="AJ19" i="42"/>
  <c r="H23" i="34"/>
  <c r="AJ23" i="42"/>
  <c r="H41" i="34"/>
  <c r="AJ41" i="42"/>
  <c r="H50" i="34"/>
  <c r="AJ50" i="42"/>
  <c r="H58" i="34"/>
  <c r="AJ58" i="42"/>
  <c r="H33" i="34"/>
  <c r="AJ33" i="42"/>
  <c r="H51" i="34"/>
  <c r="AJ51" i="42"/>
  <c r="H74" i="34"/>
  <c r="AJ74" i="42"/>
  <c r="H10" i="34"/>
  <c r="AJ10" i="42"/>
  <c r="H14" i="34"/>
  <c r="AJ14" i="42"/>
  <c r="H32" i="34"/>
  <c r="AJ32" i="42"/>
  <c r="H45" i="34"/>
  <c r="AJ45" i="42"/>
  <c r="H27" i="34"/>
  <c r="AJ27" i="42"/>
  <c r="J8" i="34"/>
  <c r="AK8" i="42"/>
  <c r="J17" i="34"/>
  <c r="AK17" i="42"/>
  <c r="J14" i="34"/>
  <c r="AK14" i="42"/>
  <c r="J20" i="34"/>
  <c r="AK20" i="42"/>
  <c r="J32" i="34"/>
  <c r="AK32" i="42"/>
  <c r="J23" i="34"/>
  <c r="AK23" i="42"/>
  <c r="J21" i="34"/>
  <c r="AK21" i="42"/>
  <c r="J24" i="34"/>
  <c r="AK24" i="42"/>
  <c r="J25" i="34"/>
  <c r="AK25" i="42"/>
  <c r="J46" i="34"/>
  <c r="AK46" i="42"/>
  <c r="J19" i="34"/>
  <c r="AK19" i="42"/>
  <c r="J33" i="34"/>
  <c r="AK33" i="42"/>
  <c r="L26" i="34"/>
  <c r="AL26" i="42"/>
  <c r="L64" i="34"/>
  <c r="AL64" i="42"/>
  <c r="L66" i="34"/>
  <c r="AL66" i="42"/>
  <c r="L8" i="34"/>
  <c r="AL8" i="42"/>
  <c r="L57" i="34"/>
  <c r="AL57" i="42"/>
  <c r="L50" i="34"/>
  <c r="AL50" i="42"/>
  <c r="L54" i="34"/>
  <c r="AL54" i="42"/>
  <c r="L76" i="34"/>
  <c r="AL76" i="42"/>
  <c r="L78" i="34"/>
  <c r="AL78" i="42"/>
  <c r="L84" i="34"/>
  <c r="AL84" i="42"/>
  <c r="L27" i="34"/>
  <c r="AL27" i="42"/>
  <c r="L68" i="34"/>
  <c r="AL68" i="42"/>
  <c r="L7" i="34"/>
  <c r="AL7" i="42"/>
  <c r="L43" i="34"/>
  <c r="AL43" i="42"/>
  <c r="L14" i="34"/>
  <c r="AL14" i="42"/>
  <c r="L80" i="34"/>
  <c r="AL80" i="42"/>
  <c r="L56" i="34"/>
  <c r="AL56" i="42"/>
  <c r="L72" i="34"/>
  <c r="AL72" i="42"/>
  <c r="L74" i="34"/>
  <c r="AL74" i="42"/>
  <c r="L86" i="34"/>
  <c r="AL86" i="42"/>
  <c r="L10" i="34"/>
  <c r="AL10" i="42"/>
  <c r="L5" i="34"/>
  <c r="AL5" i="42"/>
  <c r="L70" i="34"/>
  <c r="AL70" i="42"/>
  <c r="X60" i="34"/>
  <c r="AR60" i="42"/>
  <c r="X68" i="34"/>
  <c r="AR68" i="42"/>
  <c r="P3" i="34"/>
  <c r="AN3" i="42"/>
  <c r="Z45" i="34"/>
  <c r="AS45" i="42"/>
  <c r="Z55" i="34"/>
  <c r="AS55" i="42"/>
  <c r="Z67" i="34"/>
  <c r="AS67" i="42"/>
  <c r="N41" i="34"/>
  <c r="AM41" i="42"/>
  <c r="V41" i="34"/>
  <c r="AQ41" i="42"/>
  <c r="R53" i="34"/>
  <c r="AO53" i="42"/>
  <c r="R41" i="34"/>
  <c r="AO41" i="42"/>
  <c r="T45" i="34"/>
  <c r="AP45" i="42"/>
  <c r="Z47" i="34"/>
  <c r="AS47" i="42"/>
  <c r="P57" i="34"/>
  <c r="AN57" i="42"/>
  <c r="R45" i="34"/>
  <c r="AO45" i="42"/>
  <c r="R57" i="34"/>
  <c r="AO57" i="42"/>
  <c r="N46" i="34"/>
  <c r="AM46" i="42"/>
  <c r="L52" i="34"/>
  <c r="AL52" i="42"/>
  <c r="T55" i="34"/>
  <c r="AP55" i="42"/>
  <c r="P82" i="34"/>
  <c r="AN82" i="42"/>
  <c r="Z43" i="34"/>
  <c r="AS43" i="42"/>
  <c r="L48" i="34"/>
  <c r="AL48" i="42"/>
  <c r="T58" i="34"/>
  <c r="AP58" i="42"/>
  <c r="R47" i="34"/>
  <c r="AO47" i="42"/>
  <c r="N51" i="34"/>
  <c r="AM51" i="42"/>
  <c r="N47" i="34"/>
  <c r="AM47" i="42"/>
  <c r="T46" i="34"/>
  <c r="AP46" i="42"/>
  <c r="P27" i="34"/>
  <c r="AN27" i="42"/>
  <c r="P22" i="34"/>
  <c r="AN22" i="42"/>
  <c r="V21" i="34"/>
  <c r="AQ21" i="42"/>
  <c r="P7" i="34"/>
  <c r="AN7" i="42"/>
  <c r="N7" i="34"/>
  <c r="AM7" i="42"/>
  <c r="T4" i="34"/>
  <c r="AP4" i="42"/>
  <c r="X41" i="34"/>
  <c r="AR41" i="42"/>
  <c r="X28" i="34"/>
  <c r="AR28" i="42"/>
  <c r="X34" i="34"/>
  <c r="AR34" i="42"/>
  <c r="R27" i="34"/>
  <c r="AO27" i="42"/>
  <c r="X4" i="34"/>
  <c r="AR4" i="42"/>
  <c r="P4" i="34"/>
  <c r="AN4" i="42"/>
  <c r="X49" i="34"/>
  <c r="AR49" i="42"/>
  <c r="V67" i="34"/>
  <c r="AQ67" i="42"/>
  <c r="Z21" i="34"/>
  <c r="AS21" i="42"/>
  <c r="N28" i="34"/>
  <c r="AM28" i="42"/>
  <c r="T28" i="34"/>
  <c r="AP28" i="42"/>
  <c r="V23" i="34"/>
  <c r="AQ23" i="42"/>
  <c r="P15" i="34"/>
  <c r="AN15" i="42"/>
  <c r="Z14" i="34"/>
  <c r="AS14" i="42"/>
  <c r="V14" i="34"/>
  <c r="AQ14" i="42"/>
  <c r="T13" i="34"/>
  <c r="AP13" i="42"/>
  <c r="L13" i="34"/>
  <c r="AL13" i="42"/>
  <c r="X12" i="34"/>
  <c r="AR12" i="42"/>
  <c r="R12" i="34"/>
  <c r="AO12" i="42"/>
  <c r="Z9" i="34"/>
  <c r="AS9" i="42"/>
  <c r="N5" i="34"/>
  <c r="AM5" i="42"/>
  <c r="X11" i="34"/>
  <c r="AR11" i="42"/>
  <c r="T11" i="34"/>
  <c r="AP11" i="42"/>
  <c r="V8" i="34"/>
  <c r="AQ8" i="42"/>
  <c r="Z33" i="34"/>
  <c r="AS33" i="42"/>
  <c r="V19" i="34"/>
  <c r="AQ19" i="42"/>
  <c r="Z23" i="34"/>
  <c r="AS23" i="42"/>
  <c r="T70" i="34"/>
  <c r="AP70" i="42"/>
  <c r="N25" i="34"/>
  <c r="AM25" i="42"/>
  <c r="H49" i="34"/>
  <c r="AJ49" i="42"/>
  <c r="N32" i="34"/>
  <c r="AM32" i="42"/>
  <c r="V32" i="34"/>
  <c r="AQ32" i="42"/>
  <c r="P34" i="34"/>
  <c r="AN34" i="42"/>
  <c r="T34" i="34"/>
  <c r="AP34" i="42"/>
  <c r="X7" i="34"/>
  <c r="AR7" i="42"/>
  <c r="Z25" i="34"/>
  <c r="AS25" i="42"/>
  <c r="N21" i="34"/>
  <c r="AM21" i="42"/>
  <c r="X32" i="34"/>
  <c r="AR32" i="42"/>
  <c r="V3" i="34"/>
  <c r="AQ3" i="42"/>
  <c r="T3" i="34"/>
  <c r="AP3" i="42"/>
  <c r="T12" i="34"/>
  <c r="AP12" i="42"/>
  <c r="R20" i="34"/>
  <c r="AO20" i="42"/>
  <c r="V47" i="34"/>
  <c r="AQ47" i="42"/>
  <c r="N10" i="34"/>
  <c r="AM10" i="42"/>
  <c r="R16" i="34"/>
  <c r="AO16" i="42"/>
  <c r="N18" i="34"/>
  <c r="AM18" i="42"/>
  <c r="V24" i="34"/>
  <c r="AQ24" i="42"/>
  <c r="X6" i="34"/>
  <c r="AR6" i="42"/>
  <c r="X26" i="34"/>
  <c r="AR26" i="42"/>
  <c r="P26" i="34"/>
  <c r="AN26" i="42"/>
  <c r="P19" i="34"/>
  <c r="AN19" i="42"/>
  <c r="V13" i="34"/>
  <c r="AQ13" i="42"/>
  <c r="V15" i="34"/>
  <c r="AQ15" i="42"/>
  <c r="L12" i="34"/>
  <c r="AL12" i="42"/>
  <c r="T14" i="34"/>
  <c r="AP14" i="42"/>
  <c r="Z22" i="34"/>
  <c r="AS22" i="42"/>
  <c r="X25" i="34"/>
  <c r="AR25" i="42"/>
  <c r="P23" i="34"/>
  <c r="AN23" i="42"/>
  <c r="V20" i="34"/>
  <c r="AQ20" i="42"/>
  <c r="X19" i="34"/>
  <c r="AR19" i="42"/>
  <c r="N11" i="34"/>
  <c r="AM11" i="42"/>
  <c r="N15" i="34"/>
  <c r="AM15" i="42"/>
  <c r="R5" i="34"/>
  <c r="AO5" i="42"/>
  <c r="Z5" i="34"/>
  <c r="AS5" i="42"/>
  <c r="V4" i="34"/>
  <c r="AQ4" i="42"/>
  <c r="T33" i="34"/>
  <c r="AP33" i="42"/>
  <c r="N33" i="34"/>
  <c r="AM33" i="42"/>
  <c r="V33" i="34"/>
  <c r="AQ33" i="42"/>
  <c r="Z10" i="34"/>
  <c r="AS10" i="42"/>
  <c r="R10" i="34"/>
  <c r="AO10" i="42"/>
  <c r="X18" i="34"/>
  <c r="AR18" i="42"/>
  <c r="P18" i="34"/>
  <c r="AN18" i="42"/>
  <c r="T6" i="34"/>
  <c r="AP6" i="42"/>
  <c r="T50" i="34"/>
  <c r="AP50" i="42"/>
  <c r="T80" i="34"/>
  <c r="AP80" i="42"/>
  <c r="X84" i="34"/>
  <c r="AR84" i="42"/>
  <c r="X50" i="34"/>
  <c r="AR50" i="42"/>
  <c r="T56" i="34"/>
  <c r="AP56" i="42"/>
  <c r="T64" i="34"/>
  <c r="AP64" i="42"/>
  <c r="X80" i="34"/>
  <c r="AR80" i="42"/>
  <c r="T84" i="34"/>
  <c r="AP84" i="42"/>
  <c r="N24" i="34"/>
  <c r="AM24" i="42"/>
  <c r="X16" i="34"/>
  <c r="AR16" i="42"/>
  <c r="L28" i="34"/>
  <c r="AL28" i="42"/>
  <c r="T24" i="34"/>
  <c r="AP24" i="42"/>
  <c r="T16" i="34"/>
  <c r="AP16" i="42"/>
  <c r="L23" i="34"/>
  <c r="AL23" i="42"/>
  <c r="Y87" i="34"/>
  <c r="G87"/>
  <c r="W87"/>
  <c r="I87"/>
  <c r="M87"/>
  <c r="O87"/>
  <c r="S87"/>
  <c r="K87"/>
  <c r="L10" i="41"/>
  <c r="J10"/>
  <c r="H10"/>
  <c r="C10"/>
  <c r="E10"/>
  <c r="F10"/>
  <c r="G10"/>
  <c r="I10"/>
  <c r="K10"/>
  <c r="D10"/>
  <c r="Q87" i="34"/>
  <c r="U87"/>
  <c r="V62"/>
  <c r="N62"/>
  <c r="R62"/>
  <c r="T62"/>
  <c r="Z62"/>
  <c r="J62"/>
  <c r="H62"/>
  <c r="L62"/>
  <c r="X62"/>
  <c r="J3"/>
  <c r="H3"/>
  <c r="AG117" i="19"/>
  <c r="AG61" i="39"/>
  <c r="HQ61" i="9"/>
  <c r="BK61" i="39" s="1"/>
  <c r="GV61" i="9"/>
  <c r="AP61" i="39" s="1"/>
  <c r="L61"/>
  <c r="AG33" i="19"/>
  <c r="U65" i="39"/>
  <c r="Y70" i="19"/>
  <c r="HE65" i="9"/>
  <c r="AY65" i="39" s="1"/>
  <c r="AA65"/>
  <c r="Y94" i="19"/>
  <c r="HK65" i="9"/>
  <c r="BE65" i="39" s="1"/>
  <c r="HH65" i="9"/>
  <c r="BB65" i="39" s="1"/>
  <c r="Y82" i="19"/>
  <c r="X65" i="39"/>
  <c r="U61"/>
  <c r="AG69" i="19"/>
  <c r="HE61" i="9"/>
  <c r="AY61" i="39" s="1"/>
  <c r="O61"/>
  <c r="AG45" i="19"/>
  <c r="GY61" i="9"/>
  <c r="AS61" i="39" s="1"/>
  <c r="F61"/>
  <c r="AG9" i="19"/>
  <c r="GP61" i="9"/>
  <c r="AJ61" i="39" s="1"/>
  <c r="R61"/>
  <c r="AG57" i="19"/>
  <c r="HB61" i="9"/>
  <c r="AV61" i="39" s="1"/>
  <c r="AG105" i="19"/>
  <c r="AD61" i="39"/>
  <c r="HN61" i="9"/>
  <c r="BH61" i="39" s="1"/>
  <c r="Y22" i="19"/>
  <c r="I65" i="39"/>
  <c r="GS65" i="9"/>
  <c r="AM65" i="39" s="1"/>
  <c r="Y118" i="19"/>
  <c r="AG65" i="39"/>
  <c r="HQ65" i="9"/>
  <c r="BK65" i="39" s="1"/>
  <c r="Y46" i="19"/>
  <c r="O65" i="39"/>
  <c r="GY65" i="9"/>
  <c r="AS65" i="39" s="1"/>
  <c r="F65"/>
  <c r="GP65" i="9"/>
  <c r="AJ65" i="39" s="1"/>
  <c r="Y10" i="19"/>
  <c r="R65" i="39"/>
  <c r="Y58" i="19"/>
  <c r="HB65" i="9"/>
  <c r="AV65" i="39" s="1"/>
  <c r="AD65"/>
  <c r="Y106" i="19"/>
  <c r="HN65" i="9"/>
  <c r="BH65" i="39" s="1"/>
  <c r="Z91" i="19"/>
  <c r="AA30" i="39"/>
  <c r="HK30" i="9"/>
  <c r="BE30" i="39" s="1"/>
  <c r="Z67" i="19"/>
  <c r="U30" i="39"/>
  <c r="HE30" i="9"/>
  <c r="AY30" i="39" s="1"/>
  <c r="F30"/>
  <c r="Z7" i="19"/>
  <c r="GP30" i="9"/>
  <c r="AJ30" i="39" s="1"/>
  <c r="R30"/>
  <c r="Z55" i="19"/>
  <c r="HB30" i="9"/>
  <c r="AV30" i="39" s="1"/>
  <c r="Z103" i="19"/>
  <c r="AD30" i="39"/>
  <c r="HN30" i="9"/>
  <c r="BH30" i="39" s="1"/>
  <c r="AA36"/>
  <c r="AF91" i="19"/>
  <c r="HK36" i="9"/>
  <c r="BE36" i="39" s="1"/>
  <c r="AF67" i="19"/>
  <c r="U36" i="39"/>
  <c r="HE36" i="9"/>
  <c r="AY36" i="39" s="1"/>
  <c r="GP36" i="9"/>
  <c r="AJ36" i="39" s="1"/>
  <c r="F36"/>
  <c r="AF7" i="19"/>
  <c r="R36" i="39"/>
  <c r="AF55" i="19"/>
  <c r="HB36" i="9"/>
  <c r="AV36" i="39" s="1"/>
  <c r="AF103" i="19"/>
  <c r="AD36" i="39"/>
  <c r="HN36" i="9"/>
  <c r="BH36" i="39" s="1"/>
  <c r="AH91" i="19"/>
  <c r="AA38" i="39"/>
  <c r="HK38" i="9"/>
  <c r="BE38" i="39" s="1"/>
  <c r="AH67" i="19"/>
  <c r="U38" i="39"/>
  <c r="HE38" i="9"/>
  <c r="AY38" i="39" s="1"/>
  <c r="GP38" i="9"/>
  <c r="AJ38" i="39" s="1"/>
  <c r="F38"/>
  <c r="AH7" i="19"/>
  <c r="R38" i="39"/>
  <c r="AH55" i="19"/>
  <c r="HB38" i="9"/>
  <c r="AV38" i="39" s="1"/>
  <c r="AH103" i="19"/>
  <c r="AD38" i="39"/>
  <c r="HN38" i="9"/>
  <c r="BH38" i="39" s="1"/>
  <c r="I61"/>
  <c r="AG21" i="19"/>
  <c r="GS61" i="9"/>
  <c r="AM61" i="39" s="1"/>
  <c r="AG93" i="19"/>
  <c r="AA61" i="39"/>
  <c r="HK61" i="9"/>
  <c r="BE61" i="39" s="1"/>
  <c r="HH61" i="9"/>
  <c r="BB61" i="39" s="1"/>
  <c r="X61"/>
  <c r="AG81" i="19"/>
  <c r="GV65" i="9"/>
  <c r="AP65" i="39" s="1"/>
  <c r="L65"/>
  <c r="Y34" i="19"/>
  <c r="GY59" i="9"/>
  <c r="AS59" i="39" s="1"/>
  <c r="AE45" i="19"/>
  <c r="O59" i="39"/>
  <c r="AG59"/>
  <c r="AE117" i="19"/>
  <c r="HQ59" i="9"/>
  <c r="BK59" i="39" s="1"/>
  <c r="AE93" i="19"/>
  <c r="AA59" i="39"/>
  <c r="HK59" i="9"/>
  <c r="BE59" i="39" s="1"/>
  <c r="W94" i="19"/>
  <c r="AA63" i="39"/>
  <c r="HK63" i="9"/>
  <c r="BE63" i="39" s="1"/>
  <c r="HH63" i="9"/>
  <c r="BB63" i="39" s="1"/>
  <c r="W82" i="19"/>
  <c r="X63" i="39"/>
  <c r="Z19" i="19"/>
  <c r="I30" i="39"/>
  <c r="GS30" i="9"/>
  <c r="AM30" i="39" s="1"/>
  <c r="GV30" i="9"/>
  <c r="AP30" i="39" s="1"/>
  <c r="L30"/>
  <c r="Z31" i="19"/>
  <c r="O36" i="39"/>
  <c r="AF43" i="19"/>
  <c r="GY36" i="9"/>
  <c r="AS36" i="39" s="1"/>
  <c r="AG36"/>
  <c r="AF115" i="19"/>
  <c r="HQ36" i="9"/>
  <c r="BK36" i="39" s="1"/>
  <c r="HH36" i="9"/>
  <c r="BB36" i="39" s="1"/>
  <c r="X36"/>
  <c r="AF79" i="19"/>
  <c r="AH19"/>
  <c r="I38" i="39"/>
  <c r="GS38" i="9"/>
  <c r="AM38" i="39" s="1"/>
  <c r="GV38" i="9"/>
  <c r="AP38" i="39" s="1"/>
  <c r="L38"/>
  <c r="AH31" i="19"/>
  <c r="GS59" i="9"/>
  <c r="AM59" i="39" s="1"/>
  <c r="I59"/>
  <c r="AE21" i="19"/>
  <c r="HE59" i="9"/>
  <c r="AY59" i="39" s="1"/>
  <c r="AE69" i="19"/>
  <c r="U59" i="39"/>
  <c r="F59"/>
  <c r="GP59" i="9"/>
  <c r="AJ59" i="39" s="1"/>
  <c r="AE9" i="19"/>
  <c r="R59" i="39"/>
  <c r="AE57" i="19"/>
  <c r="HB59" i="9"/>
  <c r="AV59" i="39" s="1"/>
  <c r="X59"/>
  <c r="AE81" i="19"/>
  <c r="HH59" i="9"/>
  <c r="BB59" i="39" s="1"/>
  <c r="W22" i="19"/>
  <c r="I63" i="39"/>
  <c r="GS63" i="9"/>
  <c r="AM63" i="39" s="1"/>
  <c r="AG63"/>
  <c r="W118" i="19"/>
  <c r="HQ63" i="9"/>
  <c r="BK63" i="39" s="1"/>
  <c r="W46" i="19"/>
  <c r="O63" i="39"/>
  <c r="GY63" i="9"/>
  <c r="AS63" i="39" s="1"/>
  <c r="F63"/>
  <c r="GP63" i="9"/>
  <c r="AJ63" i="39" s="1"/>
  <c r="W10" i="19"/>
  <c r="W58"/>
  <c r="R63" i="39"/>
  <c r="HB63" i="9"/>
  <c r="AV63" i="39" s="1"/>
  <c r="W106" i="19"/>
  <c r="AD63" i="39"/>
  <c r="HN63" i="9"/>
  <c r="BH63" i="39" s="1"/>
  <c r="GV59" i="9"/>
  <c r="AP59" i="39" s="1"/>
  <c r="AE33" i="19"/>
  <c r="L59" i="39"/>
  <c r="AE105" i="19"/>
  <c r="AD59" i="39"/>
  <c r="HN59" i="9"/>
  <c r="BH59" i="39" s="1"/>
  <c r="W70" i="19"/>
  <c r="U63" i="39"/>
  <c r="HE63" i="9"/>
  <c r="AY63" i="39" s="1"/>
  <c r="GV63" i="9"/>
  <c r="AP63" i="39" s="1"/>
  <c r="W34" i="19"/>
  <c r="L63" i="39"/>
  <c r="O30"/>
  <c r="Z43" i="19"/>
  <c r="GY30" i="9"/>
  <c r="AS30" i="39" s="1"/>
  <c r="Z115" i="19"/>
  <c r="AG30" i="39"/>
  <c r="HQ30" i="9"/>
  <c r="BK30" i="39" s="1"/>
  <c r="HH30" i="9"/>
  <c r="BB30" i="39" s="1"/>
  <c r="X30"/>
  <c r="Z79" i="19"/>
  <c r="I36" i="39"/>
  <c r="AF19" i="19"/>
  <c r="GS36" i="9"/>
  <c r="AM36" i="39" s="1"/>
  <c r="GV36" i="9"/>
  <c r="AP36" i="39" s="1"/>
  <c r="L36"/>
  <c r="AF31" i="19"/>
  <c r="O38" i="39"/>
  <c r="AH43" i="19"/>
  <c r="GY38" i="9"/>
  <c r="AS38" i="39" s="1"/>
  <c r="AH115" i="19"/>
  <c r="AG38" i="39"/>
  <c r="HQ38" i="9"/>
  <c r="BK38" i="39" s="1"/>
  <c r="HH38" i="9"/>
  <c r="BB38" i="39" s="1"/>
  <c r="X38"/>
  <c r="AH79" i="19"/>
  <c r="T38" i="34" l="1"/>
  <c r="AP38" i="42"/>
  <c r="Z38" i="34"/>
  <c r="AS38" i="42"/>
  <c r="N38" i="34"/>
  <c r="AM38" i="42"/>
  <c r="L36" i="34"/>
  <c r="AL36" i="42"/>
  <c r="J36" i="34"/>
  <c r="AK36" i="42"/>
  <c r="T30" i="34"/>
  <c r="AP30" i="42"/>
  <c r="L63" i="34"/>
  <c r="AL63" i="42"/>
  <c r="R63" i="34"/>
  <c r="AO63" i="42"/>
  <c r="P63" i="34"/>
  <c r="AN63" i="42"/>
  <c r="H63" i="34"/>
  <c r="AJ63" i="42"/>
  <c r="N63" i="34"/>
  <c r="AM63" i="42"/>
  <c r="Z63" i="34"/>
  <c r="AS63" i="42"/>
  <c r="J63" i="34"/>
  <c r="AK63" i="42"/>
  <c r="T59" i="34"/>
  <c r="AP59" i="42"/>
  <c r="H59" i="34"/>
  <c r="AJ59" i="42"/>
  <c r="L38" i="34"/>
  <c r="AL38" i="42"/>
  <c r="T36" i="34"/>
  <c r="AP36" i="42"/>
  <c r="Z36" i="34"/>
  <c r="AS36" i="42"/>
  <c r="J30" i="34"/>
  <c r="AK30" i="42"/>
  <c r="T63" i="34"/>
  <c r="AP63" i="42"/>
  <c r="V63" i="34"/>
  <c r="AQ63" i="42"/>
  <c r="N59" i="34"/>
  <c r="AM59" i="42"/>
  <c r="L65" i="34"/>
  <c r="AL65" i="42"/>
  <c r="V61" i="34"/>
  <c r="AQ61" i="42"/>
  <c r="J61" i="34"/>
  <c r="AK61" i="42"/>
  <c r="X38" i="34"/>
  <c r="AR38" i="42"/>
  <c r="P38" i="34"/>
  <c r="AN38" i="42"/>
  <c r="H38" i="34"/>
  <c r="AJ38" i="42"/>
  <c r="V38" i="34"/>
  <c r="AQ38" i="42"/>
  <c r="R36" i="34"/>
  <c r="AO36" i="42"/>
  <c r="V36" i="34"/>
  <c r="AQ36" i="42"/>
  <c r="X30" i="34"/>
  <c r="AR30" i="42"/>
  <c r="P30" i="34"/>
  <c r="AN30" i="42"/>
  <c r="V30" i="34"/>
  <c r="AQ30" i="42"/>
  <c r="X65" i="34"/>
  <c r="AR65" i="42"/>
  <c r="H65" i="34"/>
  <c r="AJ65" i="42"/>
  <c r="N65" i="34"/>
  <c r="AM65" i="42"/>
  <c r="J65" i="34"/>
  <c r="AK65" i="42"/>
  <c r="H61" i="34"/>
  <c r="AJ61" i="42"/>
  <c r="R61" i="34"/>
  <c r="AO61" i="42"/>
  <c r="V65" i="34"/>
  <c r="AQ65" i="42"/>
  <c r="Z61" i="34"/>
  <c r="AS61" i="42"/>
  <c r="Z30" i="34"/>
  <c r="AS30" i="42"/>
  <c r="N30" i="34"/>
  <c r="AM30" i="42"/>
  <c r="X59" i="34"/>
  <c r="AR59" i="42"/>
  <c r="L59" i="34"/>
  <c r="AL59" i="42"/>
  <c r="X63" i="34"/>
  <c r="AR63" i="42"/>
  <c r="P59" i="34"/>
  <c r="AN59" i="42"/>
  <c r="R59" i="34"/>
  <c r="AO59" i="42"/>
  <c r="J59" i="34"/>
  <c r="AK59" i="42"/>
  <c r="J38" i="34"/>
  <c r="AK38" i="42"/>
  <c r="N36" i="34"/>
  <c r="AM36" i="42"/>
  <c r="L30" i="34"/>
  <c r="AL30" i="42"/>
  <c r="V59" i="34"/>
  <c r="AQ59" i="42"/>
  <c r="Z59" i="34"/>
  <c r="AS59" i="42"/>
  <c r="T61" i="34"/>
  <c r="AP61" i="42"/>
  <c r="R38" i="34"/>
  <c r="AO38" i="42"/>
  <c r="X36" i="34"/>
  <c r="AR36" i="42"/>
  <c r="P36" i="34"/>
  <c r="AN36" i="42"/>
  <c r="H36" i="34"/>
  <c r="AJ36" i="42"/>
  <c r="H30" i="34"/>
  <c r="AJ30" i="42"/>
  <c r="AJ87" s="1"/>
  <c r="R30" i="34"/>
  <c r="AO30" i="42"/>
  <c r="P65" i="34"/>
  <c r="AN65" i="42"/>
  <c r="Z65" i="34"/>
  <c r="AS65" i="42"/>
  <c r="X61" i="34"/>
  <c r="AR61" i="42"/>
  <c r="P61" i="34"/>
  <c r="AN61" i="42"/>
  <c r="N61" i="34"/>
  <c r="AM61" i="42"/>
  <c r="T65" i="34"/>
  <c r="AP65" i="42"/>
  <c r="R65" i="34"/>
  <c r="AO65" i="42"/>
  <c r="L61" i="34"/>
  <c r="AL61" i="42"/>
  <c r="K11" i="41"/>
  <c r="E11"/>
  <c r="C11"/>
  <c r="D11"/>
  <c r="L11"/>
  <c r="I11"/>
  <c r="H11"/>
  <c r="F11"/>
  <c r="J11"/>
  <c r="G11"/>
  <c r="Z87" i="34"/>
  <c r="T87"/>
  <c r="P87"/>
  <c r="L87"/>
  <c r="H87"/>
  <c r="L6" i="3"/>
  <c r="L7" s="1"/>
  <c r="J12"/>
  <c r="K12"/>
  <c r="J12" i="2"/>
  <c r="K12"/>
  <c r="L12"/>
  <c r="L7" i="11"/>
  <c r="L10" s="1"/>
  <c r="J12"/>
  <c r="K12"/>
  <c r="J12" i="12"/>
  <c r="K12"/>
  <c r="L12"/>
  <c r="R87" i="34" l="1"/>
  <c r="N87"/>
  <c r="V87"/>
  <c r="X87"/>
  <c r="J87"/>
  <c r="AO87" i="42"/>
  <c r="AL87"/>
  <c r="AM87"/>
  <c r="AS87"/>
  <c r="AQ87"/>
  <c r="AN87"/>
  <c r="AR87"/>
  <c r="AK87"/>
  <c r="AP87"/>
  <c r="M12" i="2"/>
  <c r="N12" i="12"/>
  <c r="M12"/>
  <c r="N12" i="2"/>
  <c r="N10" i="11"/>
  <c r="M10"/>
  <c r="M7"/>
  <c r="L9"/>
  <c r="L11"/>
  <c r="L12"/>
  <c r="N12" s="1"/>
  <c r="N7"/>
  <c r="N7" i="3"/>
  <c r="L12"/>
  <c r="N12" s="1"/>
  <c r="M7"/>
  <c r="N6"/>
  <c r="L10"/>
  <c r="L11"/>
  <c r="M6"/>
  <c r="L9"/>
  <c r="M12"/>
  <c r="M9" i="11" l="1"/>
  <c r="N9"/>
  <c r="M12"/>
  <c r="M11"/>
  <c r="N11"/>
  <c r="M10" i="3"/>
  <c r="N10"/>
  <c r="M9"/>
  <c r="N9"/>
  <c r="M11"/>
  <c r="N11"/>
</calcChain>
</file>

<file path=xl/sharedStrings.xml><?xml version="1.0" encoding="utf-8"?>
<sst xmlns="http://schemas.openxmlformats.org/spreadsheetml/2006/main" count="1647" uniqueCount="379">
  <si>
    <t>Position</t>
  </si>
  <si>
    <t>UniGene</t>
  </si>
  <si>
    <t>RefSequence</t>
  </si>
  <si>
    <t>Symbole</t>
  </si>
  <si>
    <t>Nom du Gènes</t>
  </si>
  <si>
    <t>Exp 1</t>
  </si>
  <si>
    <t>Exp 2</t>
  </si>
  <si>
    <t>Exp 3</t>
  </si>
  <si>
    <t>Moyenne</t>
  </si>
  <si>
    <t>Ecart Type</t>
  </si>
  <si>
    <t>A1</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</si>
  <si>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</si>
  <si>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</si>
  <si>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</si>
  <si>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</si>
  <si>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</si>
  <si>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</si>
  <si>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</si>
  <si>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</si>
  <si>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</si>
  <si>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</si>
  <si>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</si>
  <si>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</si>
  <si>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</si>
  <si>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</si>
  <si>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</si>
  <si>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</si>
  <si>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</si>
  <si>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</si>
  <si>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</si>
  <si>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</si>
  <si>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</si>
  <si>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</si>
  <si>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</si>
  <si>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</si>
  <si>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</si>
  <si>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</si>
  <si>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</si>
  <si>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</si>
  <si>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</si>
  <si>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</si>
  <si>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</si>
  <si>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</si>
  <si>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</si>
  <si>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</si>
  <si>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</si>
  <si>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</si>
  <si>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</si>
  <si>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</si>
  <si>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</si>
  <si>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</si>
  <si>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</si>
  <si>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</si>
  <si>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</si>
  <si>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</si>
  <si>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</si>
  <si>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</si>
  <si>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</si>
  <si>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</si>
  <si>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</si>
  <si>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</si>
  <si>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</si>
  <si>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</si>
  <si>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</si>
  <si>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</si>
  <si>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</si>
  <si>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</si>
  <si>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</si>
  <si>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</si>
  <si>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</si>
  <si>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</si>
  <si>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</si>
  <si>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</si>
  <si>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</si>
  <si>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</si>
  <si>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</si>
  <si>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</si>
  <si>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</si>
  <si>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</si>
  <si>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</si>
  <si>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</si>
  <si>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</si>
  <si>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</si>
  <si>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</si>
  <si>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</si>
  <si>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</si>
  <si>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</si>
  <si>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</si>
  <si>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</si>
  <si>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</si>
  <si>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</si>
  <si>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</si>
  <si>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</si>
  <si>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</si>
  <si>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</si>
  <si>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</si>
  <si>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</si>
  <si>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</si>
  <si>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</si>
  <si>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</si>
  <si>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</si>
  <si>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</si>
  <si>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</si>
  <si>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</si>
  <si>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</si>
  <si>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</si>
  <si>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Entre 25 et 30</t>
  </si>
  <si>
    <t>Entre 30 et 35</t>
  </si>
  <si>
    <t>Indéterminé</t>
  </si>
  <si>
    <t>Inférieur à 25</t>
  </si>
  <si>
    <t>Test de Student</t>
  </si>
  <si>
    <t>Symbole du Gènes de Référence</t>
  </si>
  <si>
    <t>A</t>
  </si>
  <si>
    <t>B</t>
  </si>
  <si>
    <t>C</t>
  </si>
  <si>
    <t>D</t>
  </si>
  <si>
    <t>E</t>
  </si>
  <si>
    <t>F</t>
  </si>
  <si>
    <t>G</t>
  </si>
  <si>
    <t>H</t>
  </si>
  <si>
    <t>Volcano Plot</t>
  </si>
  <si>
    <t>POS CONT</t>
  </si>
  <si>
    <t>NEG CONT</t>
  </si>
  <si>
    <t>Contrôle</t>
  </si>
  <si>
    <t>Groupe 1</t>
  </si>
  <si>
    <t>Groupe 2</t>
  </si>
  <si>
    <t>Groupe 3</t>
  </si>
  <si>
    <t>Valeurs des Ct pour l'Echantillon</t>
  </si>
  <si>
    <t>Valeurs des DeltaCt pour les échantillons</t>
  </si>
  <si>
    <t>Valeurs des DeltaDeltaCt pour les échantillons</t>
  </si>
  <si>
    <t>Valeurs des 2^-DeltaDeltaCt dans les Echantillons</t>
  </si>
  <si>
    <t>Expression des Gènes dans les Echantillons selon l'Echantillon Contrôle</t>
  </si>
  <si>
    <t>Commentaires sur la validation des résultats</t>
  </si>
  <si>
    <t>Echantillon</t>
  </si>
  <si>
    <t>Ecart-Type      Inter-Groupe</t>
  </si>
  <si>
    <t>RefSeq</t>
  </si>
  <si>
    <t>Sous-cascades</t>
  </si>
  <si>
    <t xml:space="preserve">Fold Change </t>
  </si>
  <si>
    <t>p - value 1</t>
  </si>
  <si>
    <t>p - value 2</t>
  </si>
  <si>
    <t>p - value 3</t>
  </si>
  <si>
    <t>Nom du Gène</t>
  </si>
  <si>
    <t>Min</t>
  </si>
  <si>
    <t>Q1</t>
  </si>
  <si>
    <t>Médiane</t>
  </si>
  <si>
    <t>Q3</t>
  </si>
  <si>
    <t>Max</t>
  </si>
  <si>
    <t>Exp1</t>
  </si>
  <si>
    <t>Exp2</t>
  </si>
  <si>
    <t>Exp3</t>
  </si>
  <si>
    <t>Ecart-type</t>
  </si>
  <si>
    <t>Nuage de points</t>
  </si>
  <si>
    <t>Données Echantillon</t>
  </si>
  <si>
    <t>Contrôle Qualité</t>
  </si>
  <si>
    <t>Lien vers Indication d'Utilisation</t>
  </si>
  <si>
    <t xml:space="preserve"> </t>
  </si>
  <si>
    <t>Catalogue :</t>
  </si>
  <si>
    <t>Choix des Bornes (Log2)</t>
  </si>
  <si>
    <t>Groupe 4</t>
  </si>
  <si>
    <t>Groupe 5</t>
  </si>
  <si>
    <t>Groupe 6</t>
  </si>
  <si>
    <t>Groupe 7</t>
  </si>
  <si>
    <t>Groupe 8</t>
  </si>
  <si>
    <t>Groupe 9</t>
  </si>
  <si>
    <t>Groupe 10</t>
  </si>
  <si>
    <t>Effectif</t>
  </si>
  <si>
    <t>Fréquences</t>
  </si>
  <si>
    <t>Effectifs</t>
  </si>
  <si>
    <t>p - value 5</t>
  </si>
  <si>
    <t>p - value 6</t>
  </si>
  <si>
    <t>p - value 7</t>
  </si>
  <si>
    <t>p - value 8</t>
  </si>
  <si>
    <t>p - value 9</t>
  </si>
  <si>
    <t>p - value 10</t>
  </si>
  <si>
    <t>p - value 4</t>
  </si>
  <si>
    <t>Choix des Bornes</t>
  </si>
  <si>
    <t>Plan de plaque</t>
  </si>
  <si>
    <t>Variations d'expression génique pour chaque échantillon par rapport à l'échantillon Contrôle</t>
  </si>
  <si>
    <t>Des tableaux d'effectifs ainsi que des graphiques de fréquences sont mis à votre disposition et vous permettent d'obtenir directement la répartition des valeurs de Ct par échantillon.</t>
  </si>
  <si>
    <t>cat #</t>
  </si>
  <si>
    <t xml:space="preserve">Cette feuille permet de résumer les informations sur les gènes étudiés avec la plaque SignArrays® de votre choix. Pour la remplir, il suffit de copier/coller les informations du SignArray® correspondant grâce au fichier fourni par AnyGenes®.         </t>
  </si>
  <si>
    <r>
      <t>Cette feuille vous offre un aperçu du plan de plaque du SignArray</t>
    </r>
    <r>
      <rPr>
        <sz val="11"/>
        <color theme="1"/>
        <rFont val="Calibri"/>
        <family val="2"/>
        <scheme val="minor"/>
      </rPr>
      <t>® étudié. Cette feuille est automatique, aucune manipulation de votre part n'est nécessaire.</t>
    </r>
  </si>
  <si>
    <t>Calcul des ∆Ct</t>
  </si>
  <si>
    <t>Variations d'expression génique - Validation</t>
  </si>
  <si>
    <t>IND</t>
  </si>
  <si>
    <t>INDICATEUR DE STABILITE DE L'EXPRESSION DES GENES DE REFERENCE (IND)</t>
  </si>
  <si>
    <t>Symbole du Gène de Référence</t>
  </si>
  <si>
    <t>Nuages de points</t>
  </si>
  <si>
    <t>Valeurs des 2^-DeltaCt pour l'Echantillon</t>
  </si>
  <si>
    <t>∆Ct Contrôle</t>
  </si>
  <si>
    <t>∆Ct</t>
  </si>
  <si>
    <t>Valeurs des ∆∆Ct pour les échantillons</t>
  </si>
  <si>
    <t>Analyse des valeurs de Ct</t>
  </si>
  <si>
    <t>Analyse des valeurs de ∆Ct</t>
  </si>
  <si>
    <t>Analyse des valeurs de ∆∆Ct</t>
  </si>
  <si>
    <t>Log2(FC) 1</t>
  </si>
  <si>
    <t>Log2(FC) 2</t>
  </si>
  <si>
    <t>Log2(FC) 3</t>
  </si>
  <si>
    <t>Log2(FC) 4</t>
  </si>
  <si>
    <t>Log2(FC) 5</t>
  </si>
  <si>
    <t>Log2(FC) 6</t>
  </si>
  <si>
    <t>Log2(FC) 7</t>
  </si>
  <si>
    <t>Log2(FC) 8</t>
  </si>
  <si>
    <t>Log2(FC) 9</t>
  </si>
  <si>
    <t>Log2(FC) 10</t>
  </si>
  <si>
    <t>Informations Gènes</t>
  </si>
  <si>
    <t>Lien vers Indications d'Utilisation</t>
  </si>
  <si>
    <t>Moyennes des Ct</t>
  </si>
  <si>
    <t>Moyennes des ∆∆Ct</t>
  </si>
  <si>
    <t>Moyennes des 2^(-∆∆Ct)</t>
  </si>
  <si>
    <t>Boîtes à Moustaches</t>
  </si>
  <si>
    <t>Choix des "Limites"</t>
  </si>
  <si>
    <t>Valeurs des 2^-DeltaCt pour les échantillons</t>
  </si>
  <si>
    <t>Echantillon 1</t>
  </si>
  <si>
    <t>Echantillon 2</t>
  </si>
  <si>
    <t>Echantillon 3</t>
  </si>
  <si>
    <t>Echantillon 4</t>
  </si>
  <si>
    <t>Echantillon 5</t>
  </si>
  <si>
    <t>Echantillon 6</t>
  </si>
  <si>
    <t>Echantillon 7</t>
  </si>
  <si>
    <t>Echantillon 8</t>
  </si>
  <si>
    <t>Echantillon 9</t>
  </si>
  <si>
    <t>Echantillon 10</t>
  </si>
  <si>
    <t>NB : Avant toute utilisation, pensez à Activer les Macros</t>
  </si>
  <si>
    <t>Condition 1 vs Contrôle</t>
  </si>
  <si>
    <t>Condition 6 vs Contrôle</t>
  </si>
  <si>
    <t>Condition 7 vs Contrôle</t>
  </si>
  <si>
    <t>Condition 8 vs Contrôle</t>
  </si>
  <si>
    <t>Condition 9 vs Contrôle</t>
  </si>
  <si>
    <t>Condition 10 vs Contrôle</t>
  </si>
  <si>
    <t>Condition 5 vs Contrôle</t>
  </si>
  <si>
    <t>Condition 4 vs Contrôle</t>
  </si>
  <si>
    <t>Condition 3 vs Contrôle</t>
  </si>
  <si>
    <t>Condition 2 vs Contrôle</t>
  </si>
  <si>
    <t>Condiion 10 vs Contrôle</t>
  </si>
  <si>
    <t>Condition 1</t>
  </si>
  <si>
    <t>Condition 2</t>
  </si>
  <si>
    <t>Condition 3</t>
  </si>
  <si>
    <t>Condition 4</t>
  </si>
  <si>
    <t>Condition 5</t>
  </si>
  <si>
    <t>Condition 6</t>
  </si>
  <si>
    <t>Condition 7</t>
  </si>
  <si>
    <t>Condition 8</t>
  </si>
  <si>
    <t>Condition 9</t>
  </si>
  <si>
    <t>Condition 10</t>
  </si>
  <si>
    <t>∆Ct Condition 1</t>
  </si>
  <si>
    <t>∆Ct Condition 2</t>
  </si>
  <si>
    <t>∆Ct Condition 3</t>
  </si>
  <si>
    <t>∆Ct Condition 4</t>
  </si>
  <si>
    <t>∆Ct Condition 5</t>
  </si>
  <si>
    <t>∆Ct Condition 6</t>
  </si>
  <si>
    <t>∆Ct Condition 7</t>
  </si>
  <si>
    <t>∆Ct Condition 8</t>
  </si>
  <si>
    <t>∆Ct Condition 9</t>
  </si>
  <si>
    <t>∆Ct Condition 10</t>
  </si>
  <si>
    <t>Matrice Couleur Descriptive</t>
  </si>
  <si>
    <t>Matrice Couleur Comparative (Plaque)</t>
  </si>
  <si>
    <t>Matrice Couleur Comparative (Colonne)</t>
  </si>
  <si>
    <t>Ct pour l'Echantillon</t>
  </si>
  <si>
    <t>Sous Cascade</t>
  </si>
  <si>
    <t>Valeurs de Ct</t>
  </si>
  <si>
    <t>Variations d'Expression</t>
  </si>
  <si>
    <r>
      <t>Cette feuille vous indique l'état de chaque contrôle qualité présent sur les plaques SignArrays</t>
    </r>
    <r>
      <rPr>
        <sz val="11"/>
        <color theme="1"/>
        <rFont val="Calibri"/>
        <family val="2"/>
      </rPr>
      <t>®</t>
    </r>
    <r>
      <rPr>
        <sz val="11"/>
        <color theme="1"/>
        <rFont val="Calibri"/>
        <family val="2"/>
        <scheme val="minor"/>
      </rPr>
      <t xml:space="preserve"> pour chacun de vos échantillons testés. </t>
    </r>
  </si>
  <si>
    <t xml:space="preserve">Cette feuille regroupe 2 graphiques différents: le nuage de points permettant la comparaison de l'expression des gènes entre un échantillon test et un échantillon contrôle ainsi qu'un nuage de points entre le log2(FoldChange) et la p-value pour chaque échantillon.         </t>
  </si>
  <si>
    <r>
      <t>Cette matrice couleur descriptive est représentative des 2</t>
    </r>
    <r>
      <rPr>
        <vertAlign val="superscript"/>
        <sz val="11"/>
        <color theme="1"/>
        <rFont val="Calibri"/>
        <family val="2"/>
        <scheme val="minor"/>
      </rPr>
      <t xml:space="preserve">(-∆Ct) </t>
    </r>
    <r>
      <rPr>
        <sz val="11"/>
        <color theme="1"/>
        <rFont val="Calibri"/>
        <family val="2"/>
        <scheme val="minor"/>
      </rPr>
      <t xml:space="preserve">pour chaque échantillon, en fonction de la barre de nuance suivante :
</t>
    </r>
  </si>
  <si>
    <r>
      <t>Nom du SignArray</t>
    </r>
    <r>
      <rPr>
        <b/>
        <sz val="11"/>
        <color theme="1"/>
        <rFont val="Calibri"/>
        <family val="2"/>
      </rPr>
      <t>®</t>
    </r>
    <r>
      <rPr>
        <b/>
        <sz val="11"/>
        <color theme="1"/>
        <rFont val="Calibri"/>
        <family val="2"/>
        <scheme val="minor"/>
      </rPr>
      <t xml:space="preserve"> à saisir</t>
    </r>
  </si>
  <si>
    <t>Ct exp1</t>
  </si>
  <si>
    <t>Contrôle qualité</t>
  </si>
  <si>
    <t>POS CONT (CQ1)</t>
  </si>
  <si>
    <t>POS CONT (CQ2)</t>
  </si>
  <si>
    <t>NEG CONT (CQ3)</t>
  </si>
  <si>
    <t>NEG CONT (CQ4)</t>
  </si>
  <si>
    <t xml:space="preserve">∆Ct exp1 (CQ1-CQ2) </t>
  </si>
  <si>
    <t xml:space="preserve">∆Ct exp2 (CQ1-CQ2) </t>
  </si>
  <si>
    <t xml:space="preserve">∆Ct exp3 (CQ1-CQ2) </t>
  </si>
  <si>
    <t>TEST DE REPETABILITE</t>
  </si>
  <si>
    <t>Les valeurs de Ct du contrôle négatif doivent être supérieures à 35.</t>
  </si>
  <si>
    <t>Si cette valeur est inférieure à 35, il est probable que cela soit dû à la présence de contaminations survenues lors de la préparation de votre mix réactionnel. Attention, la présence de contaminations peut altérer la fiabilité des résultats obtenus pour votre échantillon. Les résultats obtenus doivent dès lors être pris en compte avec précaution et des tests supplémentaires devront être réalisés.</t>
  </si>
  <si>
    <r>
      <t>La valeur du Ct de ce contrôle positif doit être comprise entre 27 et 29. Nos plaques SignArrays</t>
    </r>
    <r>
      <rPr>
        <sz val="11"/>
        <color theme="1"/>
        <rFont val="Calibri"/>
        <family val="2"/>
      </rPr>
      <t>®</t>
    </r>
    <r>
      <rPr>
        <sz val="11"/>
        <color theme="1"/>
        <rFont val="Calibri"/>
        <family val="2"/>
        <scheme val="minor"/>
      </rPr>
      <t xml:space="preserve"> ont été optimisées afin d'obtenir des valeurs de Ct dans cette gamme de Ct </t>
    </r>
    <r>
      <rPr>
        <b/>
        <u/>
        <sz val="11"/>
        <color theme="1"/>
        <rFont val="Calibri"/>
        <family val="2"/>
        <scheme val="minor"/>
      </rPr>
      <t>avec nos réactifs</t>
    </r>
    <r>
      <rPr>
        <sz val="11"/>
        <color theme="1"/>
        <rFont val="Calibri"/>
        <family val="2"/>
        <scheme val="minor"/>
      </rPr>
      <t>.</t>
    </r>
  </si>
  <si>
    <r>
      <t>Si vous utilisez le kit de qPCR d'un autre fournisseur, il est possible que votre valeur de Ct ne soit pas dans la gamme de Ct prévue par AnyGenes</t>
    </r>
    <r>
      <rPr>
        <b/>
        <sz val="11"/>
        <color theme="1"/>
        <rFont val="Calibri"/>
        <family val="2"/>
      </rPr>
      <t>®</t>
    </r>
    <r>
      <rPr>
        <b/>
        <i/>
        <sz val="11"/>
        <color theme="1"/>
        <rFont val="Calibri"/>
        <family val="2"/>
        <scheme val="minor"/>
      </rPr>
      <t>, ce qui ne conduit pas nécessairement à des troubles dans votre expérience.</t>
    </r>
  </si>
  <si>
    <r>
      <t>Ce test vous permet de valider la répétabilité des résultats obtenus avec nos plaques SignArrays</t>
    </r>
    <r>
      <rPr>
        <sz val="11"/>
        <color theme="1"/>
        <rFont val="Calibri"/>
        <family val="2"/>
      </rPr>
      <t xml:space="preserve">® </t>
    </r>
    <r>
      <rPr>
        <b/>
        <u/>
        <sz val="11"/>
        <color theme="1"/>
        <rFont val="Calibri"/>
        <family val="2"/>
      </rPr>
      <t>et</t>
    </r>
    <r>
      <rPr>
        <sz val="11"/>
        <color theme="1"/>
        <rFont val="Calibri"/>
        <family val="2"/>
      </rPr>
      <t xml:space="preserve"> </t>
    </r>
    <r>
      <rPr>
        <sz val="11"/>
        <color theme="1"/>
        <rFont val="Calibri"/>
        <family val="2"/>
        <scheme val="minor"/>
      </rPr>
      <t>vos échantillons. L'écart-type obtenu entre les 2 contrôles positifs doit être inférieur à 1 pour justifier la répétabilité des résultats et donc la fiabilité de vos expériences.</t>
    </r>
  </si>
  <si>
    <t>Ct exp2</t>
  </si>
  <si>
    <t>Ct exp3</t>
  </si>
  <si>
    <r>
      <t>Log2 Fold Change</t>
    </r>
    <r>
      <rPr>
        <b/>
        <sz val="12"/>
        <color theme="4" tint="-0.249977111117893"/>
        <rFont val="Calibri"/>
        <family val="2"/>
        <scheme val="minor"/>
      </rPr>
      <t xml:space="preserve"> (Condition 1 vs Contrôle)</t>
    </r>
  </si>
  <si>
    <r>
      <t>Log2 Fold Change</t>
    </r>
    <r>
      <rPr>
        <b/>
        <sz val="12"/>
        <color theme="4" tint="-0.249977111117893"/>
        <rFont val="Calibri"/>
        <family val="2"/>
        <scheme val="minor"/>
      </rPr>
      <t xml:space="preserve"> (Condition 2 vs Contrôle)</t>
    </r>
  </si>
  <si>
    <r>
      <t xml:space="preserve">Log2 Fold Change </t>
    </r>
    <r>
      <rPr>
        <b/>
        <sz val="12"/>
        <color theme="4" tint="-0.249977111117893"/>
        <rFont val="Calibri"/>
        <family val="2"/>
        <scheme val="minor"/>
      </rPr>
      <t>(Condition 3 vs Contrôle)</t>
    </r>
  </si>
  <si>
    <r>
      <t xml:space="preserve">Log2 Fold Change </t>
    </r>
    <r>
      <rPr>
        <b/>
        <sz val="12"/>
        <color theme="4" tint="-0.249977111117893"/>
        <rFont val="Calibri"/>
        <family val="2"/>
        <scheme val="minor"/>
      </rPr>
      <t>(Condition 4 vs Contrôle)</t>
    </r>
  </si>
  <si>
    <r>
      <t xml:space="preserve">Log2 Fold Change </t>
    </r>
    <r>
      <rPr>
        <b/>
        <sz val="12"/>
        <color theme="4" tint="-0.249977111117893"/>
        <rFont val="Calibri"/>
        <family val="2"/>
        <scheme val="minor"/>
      </rPr>
      <t>(Condition 5 vs Contrôle)</t>
    </r>
  </si>
  <si>
    <r>
      <t>Log2 Fold Change</t>
    </r>
    <r>
      <rPr>
        <b/>
        <sz val="12"/>
        <color theme="4" tint="-0.249977111117893"/>
        <rFont val="Calibri"/>
        <family val="2"/>
        <scheme val="minor"/>
      </rPr>
      <t xml:space="preserve"> (Condition 6 vs Contrôle)</t>
    </r>
  </si>
  <si>
    <r>
      <t>Log2 Fold Change</t>
    </r>
    <r>
      <rPr>
        <b/>
        <sz val="12"/>
        <color theme="4" tint="-0.249977111117893"/>
        <rFont val="Calibri"/>
        <family val="2"/>
        <scheme val="minor"/>
      </rPr>
      <t xml:space="preserve"> (Condition 7 vs Contrôle)</t>
    </r>
  </si>
  <si>
    <r>
      <t>Log2 Fold Change</t>
    </r>
    <r>
      <rPr>
        <b/>
        <sz val="12"/>
        <color theme="4" tint="-0.249977111117893"/>
        <rFont val="Calibri"/>
        <family val="2"/>
        <scheme val="minor"/>
      </rPr>
      <t xml:space="preserve"> (Condition 8 vs Contrôle)</t>
    </r>
  </si>
  <si>
    <r>
      <t xml:space="preserve">Log2 Fold Change </t>
    </r>
    <r>
      <rPr>
        <b/>
        <sz val="12"/>
        <color theme="4" tint="-0.249977111117893"/>
        <rFont val="Calibri"/>
        <family val="2"/>
        <scheme val="minor"/>
      </rPr>
      <t>(Condition 9 vs Contrôle)</t>
    </r>
  </si>
  <si>
    <r>
      <t>Log2 Fold Change</t>
    </r>
    <r>
      <rPr>
        <b/>
        <sz val="12"/>
        <color theme="4" tint="-0.249977111117893"/>
        <rFont val="Calibri"/>
        <family val="2"/>
        <scheme val="minor"/>
      </rPr>
      <t xml:space="preserve"> (Condition 10 vs Contrôle)</t>
    </r>
  </si>
  <si>
    <t>Sélection du gène pour lequel vous souhaitez générer les graphiques</t>
  </si>
  <si>
    <t>Echantillons</t>
  </si>
  <si>
    <t>Répartition des Expressions Normalisées par échantillon, pour le gène :</t>
  </si>
  <si>
    <t>Moyennes ∆Ct et 2^(-∆Ct)</t>
  </si>
  <si>
    <t xml:space="preserve">Cette feuille vous permet de sélectionner les gènes de référence pour l'étape de normalisation des résultats. Pour cela, il vous suffit d'indiquer les symboles des gènes de référence sélectionnés pour l'analyse dans les cellules réservées à cet effet (en vert). </t>
  </si>
  <si>
    <t>Classes de Ct</t>
  </si>
  <si>
    <r>
      <t>Attention, les plaques SignArrays</t>
    </r>
    <r>
      <rPr>
        <b/>
        <i/>
        <sz val="11"/>
        <color theme="1"/>
        <rFont val="Calibri"/>
        <family val="2"/>
      </rPr>
      <t>®</t>
    </r>
    <r>
      <rPr>
        <b/>
        <i/>
        <sz val="11"/>
        <color theme="1"/>
        <rFont val="Calibri"/>
        <family val="2"/>
        <scheme val="minor"/>
      </rPr>
      <t xml:space="preserve"> comportent 8 gènes de référence mais vous devez sélectionner au moins 1 de ces gènes pour réaliser cette étape de calcul. Veillez également à ne pas comptabiliser 2 fois le même gène de référence, cela fausserait tous vos calculs.</t>
    </r>
  </si>
  <si>
    <r>
      <t>NB : Le choix des gènes de référence pour l'étape de normalisation des résultats est une étape crutiale afin de garantir des résultats fiables. Cet indicateur mis en place par AnyGenes</t>
    </r>
    <r>
      <rPr>
        <b/>
        <sz val="11"/>
        <color theme="1"/>
        <rFont val="Calibri"/>
        <family val="2"/>
      </rPr>
      <t>®</t>
    </r>
    <r>
      <rPr>
        <b/>
        <i/>
        <sz val="11"/>
        <color theme="1"/>
        <rFont val="Calibri"/>
        <family val="2"/>
        <scheme val="minor"/>
      </rPr>
      <t xml:space="preserve"> vous guide pour le choix des gènes de référence mais il n'est en aucun cas à suivre sans une analyse de votre part. Il incombe uniquement à l'utilisateur de sélectionner les gènes de référence selon ses données. </t>
    </r>
  </si>
  <si>
    <t xml:space="preserve"> NB : Les colonnes "Symbole" et "Position" doivent formellement être remplies pour permettre une meilleure lisibilité des résultats dans les autres feuilles.</t>
  </si>
  <si>
    <t>Statistiques sur les Gènes de Référence</t>
  </si>
  <si>
    <t>Cet indicateur est un outil vous aidant pour le choix des gènes de référence à sélectionner pour l'étape de normalisation des résultats. Celui-ci est fonction de la valeur d'écart-type obtenue entre les groupes d'échantillons pour chaque gène de référence. L'expression des gènes de référence peut être considérée comme stable entre les diverses conditions pour une valeur d'écart-type inférieure à 1. Veillez également à vérifier que les valeurs d'écart-type obtenues pour chacun des gènes de référence soient assez proches. Si une de ces valeurs est sensiblement différente des autres, ajustez votre sélection en conséquence en retirant le gène associé du tableau en haut à gauche de la feuille. Les moyennes seront alors recalculées.</t>
  </si>
  <si>
    <t xml:space="preserve">En cas de contrôle qualité invalide : Veillez à réaliser vos expériences dans des conditions optimales de travail en laboratoire, à savoir dans des espaces propres et dépourvus de DNase. Veillez également à rigoureusement respecter les protocoles des fournisseurs.
</t>
  </si>
  <si>
    <t>En cas de contrôle qualité invalide : Assurez-vous que votre programme de qPCR est correct.</t>
  </si>
  <si>
    <t>cat # à Saisir</t>
  </si>
  <si>
    <t>Selection des Gènes de Référence</t>
  </si>
  <si>
    <t>Seuil de p-value</t>
  </si>
  <si>
    <t>Expressions Normalisées</t>
  </si>
  <si>
    <t>Données pour Volcano Plot</t>
  </si>
  <si>
    <t>Ct</t>
  </si>
  <si>
    <t>Pos</t>
  </si>
  <si>
    <t>Diagrammes en Barre par Gènes</t>
  </si>
  <si>
    <t>Indicateurs des valeurs de Ct</t>
  </si>
  <si>
    <t>Indicateurs des valeurs de ∆Ct</t>
  </si>
  <si>
    <t>Indicateurs des valeurs de ∆∆Ct</t>
  </si>
  <si>
    <t>Indicateurs des valeurs de 2^(-∆Ct)</t>
  </si>
  <si>
    <t>Indicateurs des valeurs  2^(-∆∆Ct)</t>
  </si>
  <si>
    <t>Diagramme en Barre représentant les valeurs de Ct pour les gènes sélectionnés précédemment</t>
  </si>
  <si>
    <t>Expression Normalisée</t>
  </si>
  <si>
    <t>Variation d'Expression</t>
  </si>
  <si>
    <t>Variation d'Expression (Log2)</t>
  </si>
  <si>
    <t xml:space="preserve">  </t>
  </si>
  <si>
    <t>Saisir le nom</t>
  </si>
  <si>
    <r>
      <t>Feuille d'aide à l'utilisation du Classeur Excel pour l'analyse des SignArrays</t>
    </r>
    <r>
      <rPr>
        <sz val="16"/>
        <color theme="1"/>
        <rFont val="Calibri"/>
        <family val="2"/>
      </rPr>
      <t>®</t>
    </r>
  </si>
  <si>
    <t>Ces feuilles vous permettent d'intégrer les valeurs de Ct obtenues pour chacun de vos échantillons. Pour cela, il vous suffit de copier/coller vos valeurs dans les colonnes prévues à cet effet en veillant à suivre l'ordre du plan de plaque. Chaque feuille correspond à une condition expérimentale et les données de votre échantillon de référence ou contrôle doivent rigoureusement figurer dans la feuille "Données échantillon contrôle". Vous devez également insérer vos expériences en duplicat ou triplicat pour une même condition expérimentale au sein d'une même feuille. Afin de faciliter l'interprétation des résultats, vous pouvez saisir le nom de chacun de vos échantillons sur chaque feuille dans les cases correspondantes, en vert.</t>
  </si>
  <si>
    <r>
      <t xml:space="preserve">Sur cette feuille, figurent des graphiques descriptifs en boîtes à moustaches pour plusieurs valeurs différentes : les Ct, </t>
    </r>
    <r>
      <rPr>
        <sz val="11"/>
        <color theme="1"/>
        <rFont val="Calibri"/>
        <family val="2"/>
      </rPr>
      <t>∆</t>
    </r>
    <r>
      <rPr>
        <sz val="11"/>
        <color theme="1"/>
        <rFont val="Calibri"/>
        <family val="2"/>
        <scheme val="minor"/>
      </rPr>
      <t>Ct, 2</t>
    </r>
    <r>
      <rPr>
        <vertAlign val="superscript"/>
        <sz val="11"/>
        <color theme="1"/>
        <rFont val="Calibri"/>
        <family val="2"/>
        <scheme val="minor"/>
      </rPr>
      <t>(-∆Ct)</t>
    </r>
    <r>
      <rPr>
        <sz val="11"/>
        <color theme="1"/>
        <rFont val="Calibri"/>
        <family val="2"/>
        <scheme val="minor"/>
      </rPr>
      <t xml:space="preserve">, </t>
    </r>
    <r>
      <rPr>
        <sz val="11"/>
        <color theme="1"/>
        <rFont val="Calibri"/>
        <family val="2"/>
      </rPr>
      <t>∆∆</t>
    </r>
    <r>
      <rPr>
        <sz val="11"/>
        <color theme="1"/>
        <rFont val="Calibri"/>
        <family val="2"/>
        <scheme val="minor"/>
      </rPr>
      <t>Ct, 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Toutes les données utilisées (Minimum, Q1, Médiane, Q3, Maximum) sont regroupées sur la feuille.</t>
    </r>
  </si>
  <si>
    <r>
      <t xml:space="preserve">Cette feuille vous permet de sélectionner les gènes de votre plaque SignArray® que vous souhaitez visualiser dans différents diagrammes en barre </t>
    </r>
    <r>
      <rPr>
        <i/>
        <sz val="11"/>
        <color theme="1"/>
        <rFont val="Calibri"/>
        <family val="2"/>
        <scheme val="minor"/>
      </rPr>
      <t>(cf feuilles suivantes)</t>
    </r>
    <r>
      <rPr>
        <sz val="11"/>
        <color theme="1"/>
        <rFont val="Calibri"/>
        <family val="2"/>
        <scheme val="minor"/>
      </rPr>
      <t xml:space="preserve">. Pour sélectionner un gène, il suffit de cocher la case correspondante à sa position sur le plan de plaque présenté. Vous pouvez également tout cocher, mais aussi tout décocher grâce aux fonctionnalités associées. </t>
    </r>
  </si>
  <si>
    <t>NB: Avant de passer à la feuille suivante, il vous faut valider en cliquant sur le bouton prévu à cet effet.</t>
  </si>
  <si>
    <t>Cette feuille résume toutes les données qui seront nécessaires à la création des graphiques présents au sein de la feuille suivante.</t>
  </si>
  <si>
    <r>
      <t>Sur cette feuille, figurent cinq diagrammes en barre, un pour chacune des valeurs suivantes : les Ct, 2</t>
    </r>
    <r>
      <rPr>
        <vertAlign val="superscript"/>
        <sz val="11"/>
        <color theme="1"/>
        <rFont val="Calibri"/>
        <family val="2"/>
        <scheme val="minor"/>
      </rPr>
      <t>(-∆Ct)</t>
    </r>
    <r>
      <rPr>
        <sz val="11"/>
        <color theme="1"/>
        <rFont val="Calibri"/>
        <family val="2"/>
        <scheme val="minor"/>
      </rPr>
      <t>, Log2(2</t>
    </r>
    <r>
      <rPr>
        <vertAlign val="superscript"/>
        <sz val="11"/>
        <color theme="1"/>
        <rFont val="Calibri"/>
        <family val="2"/>
        <scheme val="minor"/>
      </rPr>
      <t>(-∆Ct)</t>
    </r>
    <r>
      <rPr>
        <sz val="11"/>
        <color theme="1"/>
        <rFont val="Calibri"/>
        <family val="2"/>
        <scheme val="minor"/>
      </rPr>
      <t>), 2</t>
    </r>
    <r>
      <rPr>
        <vertAlign val="superscript"/>
        <sz val="11"/>
        <color theme="1"/>
        <rFont val="Calibri"/>
        <family val="2"/>
        <scheme val="minor"/>
      </rPr>
      <t>(-∆∆Ct)</t>
    </r>
    <r>
      <rPr>
        <sz val="11"/>
        <color theme="1"/>
        <rFont val="Calibri"/>
        <family val="2"/>
        <scheme val="minor"/>
      </rPr>
      <t xml:space="preserve"> et Log2(2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Dans certaines circonstances, vos graphiques doivent être redimensionnés selon le nombre de gènes sélectionnés.</t>
    </r>
  </si>
  <si>
    <r>
      <t>Les matrices couleurs comparatives que l'on peut obtenir sur cette feuille sont représentées sous le même format que le plan de plaque SignArray</t>
    </r>
    <r>
      <rPr>
        <sz val="11"/>
        <color theme="1"/>
        <rFont val="Calibri"/>
        <family val="2"/>
      </rPr>
      <t>®</t>
    </r>
    <r>
      <rPr>
        <sz val="11"/>
        <color theme="1"/>
        <rFont val="Calibri"/>
        <family val="2"/>
        <scheme val="minor"/>
      </rPr>
      <t xml:space="preserve"> étudié. Deux matrices couleurs différentes sont réalisables, selon les valeurs utilisées. Il existe donc une matrice pour les variations d'expression génique et une pour les Log2[Variations d'expression génique]. Les seuils de sous- et sur-expression doivent être déterminés par l'utilisateur. Les valeurs seuils -2 et 2 sont les valeurs choisies par défaut. Les couleurs sont réparties à l'aide de la barre de nuance suivante.</t>
    </r>
  </si>
  <si>
    <t>Les matrices couleurs en colonne présentes sur cette feuille sont représentées grâce aux valeurs de Log2[Variations d'expression génique]. Les valeurs de variations d'expression génique correspondantes pour chaque échantillon testé figurent également sur cette matrice. Les seuils de sous- et sur-expression doivent être déterminés par l'utilisateur. Les valeurs seuils -2 et 2 sont les valeurs choisies par défaut. Les couleurs sont réparties à l'aide de la barre de nuance suivante.</t>
  </si>
  <si>
    <r>
      <t>Sur cette feuille, figurent 4 diagrammes en barre, un pour chacune des valeurs suivantes : 2</t>
    </r>
    <r>
      <rPr>
        <vertAlign val="superscript"/>
        <sz val="11"/>
        <color theme="1"/>
        <rFont val="Calibri"/>
        <family val="2"/>
        <scheme val="minor"/>
      </rPr>
      <t>(-∆Ct)</t>
    </r>
    <r>
      <rPr>
        <sz val="11"/>
        <color theme="1"/>
        <rFont val="Calibri"/>
        <family val="2"/>
        <scheme val="minor"/>
      </rPr>
      <t>, Expressions Normalisées, 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xml:space="preserve"> et Variations d'expression génique. Toutes les données utilisées sont regroupées sur la feuille. Il vous suffit de choisir le gène que vous souhaitez analyser.</t>
    </r>
  </si>
  <si>
    <t>Choix du Seuil de Signicativité</t>
  </si>
  <si>
    <r>
      <t>Test de Student - H0 :  Les valeurs de 2</t>
    </r>
    <r>
      <rPr>
        <b/>
        <vertAlign val="superscript"/>
        <sz val="11"/>
        <color theme="1"/>
        <rFont val="Calibri"/>
        <family val="2"/>
        <scheme val="minor"/>
      </rPr>
      <t>(-∆Ct)</t>
    </r>
    <r>
      <rPr>
        <b/>
        <sz val="11"/>
        <color theme="1"/>
        <rFont val="Calibri"/>
        <family val="2"/>
        <scheme val="minor"/>
      </rPr>
      <t xml:space="preserve"> sont identiques entre une condition expérimentale et le contrôle</t>
    </r>
  </si>
  <si>
    <r>
      <t xml:space="preserve">Ces feuilles permettent de calculer toutes les valeurs utiles à l'interprétation des résultats. Pour les valeurs </t>
    </r>
    <r>
      <rPr>
        <sz val="11"/>
        <color theme="1"/>
        <rFont val="Calibri"/>
        <family val="2"/>
      </rPr>
      <t>∆∆</t>
    </r>
    <r>
      <rPr>
        <sz val="11"/>
        <color theme="1"/>
        <rFont val="Calibri"/>
        <family val="2"/>
        <scheme val="minor"/>
      </rPr>
      <t>Ct, 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xml:space="preserve"> et de variations d'expression génique, la colonne correspondant à l'échantillon contrôle est vide puisque les valeurs obtenues sont déjà comparées à l'échantillon contrôle. Sur la feuille "Variations d'expression génique - Validation", des indicateurs de fiabilité des résultats obtenus selon les valeurs initiales de Ct sont à prendre en compte lors de l'analyse. Ceux-ci permettent de valider les valeurs de variation d'expression génique obtenues pour chacun des gènes d'intérêt.</t>
    </r>
  </si>
  <si>
    <r>
      <t>2</t>
    </r>
    <r>
      <rPr>
        <b/>
        <vertAlign val="superscript"/>
        <sz val="12"/>
        <color theme="1"/>
        <rFont val="Calibri"/>
        <family val="2"/>
        <scheme val="minor"/>
      </rPr>
      <t>(-∆Ct)</t>
    </r>
  </si>
  <si>
    <r>
      <t>Valeurs des 2</t>
    </r>
    <r>
      <rPr>
        <b/>
        <vertAlign val="superscript"/>
        <sz val="11"/>
        <color theme="1"/>
        <rFont val="Calibri"/>
        <family val="2"/>
        <scheme val="minor"/>
      </rPr>
      <t>(-∆∆Ct)</t>
    </r>
    <r>
      <rPr>
        <b/>
        <sz val="11"/>
        <color theme="1"/>
        <rFont val="Calibri"/>
        <family val="2"/>
        <scheme val="minor"/>
      </rPr>
      <t xml:space="preserve"> dans les Echantillons</t>
    </r>
  </si>
  <si>
    <r>
      <t>Analyse des valeurs de 2</t>
    </r>
    <r>
      <rPr>
        <b/>
        <vertAlign val="superscript"/>
        <sz val="16"/>
        <color theme="1"/>
        <rFont val="Calibri"/>
        <family val="2"/>
        <scheme val="minor"/>
      </rPr>
      <t>(-∆Ct)</t>
    </r>
  </si>
  <si>
    <r>
      <t>Analyse des valeurs de 2</t>
    </r>
    <r>
      <rPr>
        <b/>
        <vertAlign val="superscript"/>
        <sz val="16"/>
        <color theme="1"/>
        <rFont val="Calibri"/>
        <family val="2"/>
        <scheme val="minor"/>
      </rPr>
      <t>(-∆∆Ct)</t>
    </r>
  </si>
  <si>
    <r>
      <t>2</t>
    </r>
    <r>
      <rPr>
        <b/>
        <vertAlign val="superscript"/>
        <sz val="11"/>
        <color theme="1"/>
        <rFont val="Calibri"/>
        <family val="2"/>
        <scheme val="minor"/>
      </rPr>
      <t>(-ΔCt)</t>
    </r>
  </si>
  <si>
    <r>
      <t>Diagramme en Barre représentant les valeurs de 2</t>
    </r>
    <r>
      <rPr>
        <vertAlign val="superscript"/>
        <sz val="11"/>
        <color theme="1"/>
        <rFont val="Calibri"/>
        <family val="2"/>
        <scheme val="minor"/>
      </rPr>
      <t>(-ΔCt)</t>
    </r>
    <r>
      <rPr>
        <sz val="11"/>
        <color theme="1"/>
        <rFont val="Calibri"/>
        <family val="2"/>
        <scheme val="minor"/>
      </rPr>
      <t xml:space="preserve"> Normalisée pour les gènes sélectionnés précédemment</t>
    </r>
  </si>
  <si>
    <r>
      <t>Diagramme en Barre représentant les valeurs de Log2(2</t>
    </r>
    <r>
      <rPr>
        <vertAlign val="superscript"/>
        <sz val="11"/>
        <color theme="1"/>
        <rFont val="Calibri"/>
        <family val="2"/>
        <scheme val="minor"/>
      </rPr>
      <t>(-ΔCt)</t>
    </r>
    <r>
      <rPr>
        <sz val="11"/>
        <color theme="1"/>
        <rFont val="Calibri"/>
        <family val="2"/>
        <scheme val="minor"/>
      </rPr>
      <t xml:space="preserve"> Normalisée) pour les gènes sélectionnés précédemment</t>
    </r>
  </si>
  <si>
    <r>
      <t>Diagramme en Barre représentant les valeurs de 2</t>
    </r>
    <r>
      <rPr>
        <vertAlign val="superscript"/>
        <sz val="11"/>
        <color theme="1"/>
        <rFont val="Calibri"/>
        <family val="2"/>
        <scheme val="minor"/>
      </rPr>
      <t>(-ΔΔCt)</t>
    </r>
    <r>
      <rPr>
        <sz val="11"/>
        <color theme="1"/>
        <rFont val="Calibri"/>
        <family val="2"/>
        <scheme val="minor"/>
      </rPr>
      <t xml:space="preserve"> Normalisée pour les gènes sélectionnés précédemment</t>
    </r>
  </si>
  <si>
    <r>
      <t>Diagramme en Barre représentant les valeurs de Log2(2</t>
    </r>
    <r>
      <rPr>
        <vertAlign val="superscript"/>
        <sz val="11"/>
        <color theme="1"/>
        <rFont val="Calibri"/>
        <family val="2"/>
        <scheme val="minor"/>
      </rPr>
      <t>(-ΔΔCt)</t>
    </r>
    <r>
      <rPr>
        <sz val="11"/>
        <color theme="1"/>
        <rFont val="Calibri"/>
        <family val="2"/>
        <scheme val="minor"/>
      </rPr>
      <t xml:space="preserve"> Normalisée) pour les gènes sélectionnés précédemment</t>
    </r>
  </si>
  <si>
    <r>
      <t>Répartition des 2</t>
    </r>
    <r>
      <rPr>
        <b/>
        <vertAlign val="superscript"/>
        <sz val="11"/>
        <color theme="1"/>
        <rFont val="Calibri"/>
        <family val="2"/>
        <scheme val="minor"/>
      </rPr>
      <t>(-ΔCt)</t>
    </r>
    <r>
      <rPr>
        <b/>
        <sz val="11"/>
        <color theme="1"/>
        <rFont val="Calibri"/>
        <family val="2"/>
        <scheme val="minor"/>
      </rPr>
      <t xml:space="preserve"> pour chaque échantillon, pour le gène :</t>
    </r>
  </si>
  <si>
    <r>
      <t>2</t>
    </r>
    <r>
      <rPr>
        <b/>
        <vertAlign val="superscript"/>
        <sz val="11"/>
        <color theme="1"/>
        <rFont val="Calibri"/>
        <family val="2"/>
        <scheme val="minor"/>
      </rPr>
      <t>(-ΔΔCt)</t>
    </r>
  </si>
  <si>
    <r>
      <t>Répartition des 2</t>
    </r>
    <r>
      <rPr>
        <b/>
        <vertAlign val="superscript"/>
        <sz val="11"/>
        <color theme="1"/>
        <rFont val="Calibri"/>
        <family val="2"/>
        <scheme val="minor"/>
      </rPr>
      <t>(-ΔΔCt)</t>
    </r>
    <r>
      <rPr>
        <b/>
        <sz val="11"/>
        <color theme="1"/>
        <rFont val="Calibri"/>
        <family val="2"/>
        <scheme val="minor"/>
      </rPr>
      <t xml:space="preserve"> pour chaque échantillon, pour le gène :</t>
    </r>
  </si>
  <si>
    <r>
      <t>Cette feuille regroupe dans un tableau les valeurs du test de Student. Les hypothèses de test sont les suivantes : H0 = les valeurs de 2</t>
    </r>
    <r>
      <rPr>
        <vertAlign val="superscript"/>
        <sz val="11"/>
        <color theme="1"/>
        <rFont val="Calibri"/>
        <family val="2"/>
        <scheme val="minor"/>
      </rPr>
      <t>(-∆Ct)</t>
    </r>
    <r>
      <rPr>
        <sz val="11"/>
        <color theme="1"/>
        <rFont val="Calibri"/>
        <family val="2"/>
        <scheme val="minor"/>
      </rPr>
      <t xml:space="preserve"> sont identiques entre une condition expérimentale et le contrôle, H1 = l'hypothèse alternative de H0. Le seuil de Significativité (0,05) est défini par défaut. Si la p-value pour un gène est inférieure à ce seuil alors cela signifie que l'expression pour ce gène est significativement différente dans l'échantillon testé par rapport à l'échantillon contrôle. </t>
    </r>
  </si>
  <si>
    <t>NB: Vous pouvez modifier la valeur du seuil de significativité. Le Test de Student n'est valide que pour des expériences en triplicats.</t>
  </si>
  <si>
    <t>Répartition des Variations d'Expr° pour chaque échantillon, pour le gène :</t>
  </si>
  <si>
    <t>Condition 1 vs Contrôle - Log2[Variations d'Expression Génique]</t>
  </si>
  <si>
    <t>Expr° Norm</t>
  </si>
  <si>
    <t>Variations d'Expr°</t>
  </si>
  <si>
    <t>Condition 10 vs Contrôle - Log2[Variations d'Expression Génique]</t>
  </si>
  <si>
    <t>Condition 9 vs Contrôle - Log2[Variations d'Expression Génique]</t>
  </si>
  <si>
    <t>Condition 8 vs Contrôle - Log2[Variations d'Expression Génique]</t>
  </si>
  <si>
    <t>Condition 7 vs Contrôle - Log2[Variations d'Expression Génique]</t>
  </si>
  <si>
    <t>Condition 6 vs Contrôle - Log2[Variations d'Expression Génique]</t>
  </si>
  <si>
    <t>Condition 5 vs Contrôle - Log2[Variations d'Expression Génique]</t>
  </si>
  <si>
    <t>Condition 4 vs Contrôle - Log2[Variations d'Expression Génique]</t>
  </si>
  <si>
    <t>Condition 3 vs Contrôle - Log2[Variations d'Expression Génique]</t>
  </si>
  <si>
    <t>Condition 2 vs Contrôle - Log2[Variations d'Expression Génique]</t>
  </si>
  <si>
    <t>Condition 1 vs Contrôle - Variations d'Expression Génique</t>
  </si>
  <si>
    <t>Condition 10 vs Contrôle - Variations d'Expression Génique</t>
  </si>
  <si>
    <t>Condition 9 vs Contrôle - Variations d'Expression Génique</t>
  </si>
  <si>
    <t>Condition 8 vs Contrôle - Variations d'Expression Génique</t>
  </si>
  <si>
    <t>Condition 7 vs Contrôle - Variations d'Expression Génique</t>
  </si>
  <si>
    <t>Condition 6 vs Contrôle - Variations d'Expression Génique</t>
  </si>
  <si>
    <t>Condition 5 vs Contrôle - Variations d'Expression Génique</t>
  </si>
  <si>
    <t>Condition 4 vs Contrôle - Variations d'Expression Génique</t>
  </si>
  <si>
    <t>Condition 3 vs Contrôle - Variations d'Expression Génique</t>
  </si>
  <si>
    <t>Condition 2 vs Contrôle - Variations d'Expression Génique</t>
  </si>
  <si>
    <t>Choix des Gènes pour Diagrammes</t>
  </si>
  <si>
    <t>Données Diagrammes en Barre</t>
  </si>
  <si>
    <t>Diagrammes en Barre</t>
  </si>
  <si>
    <t>Attention ce graphique est donc visible que si l'on possède des triplicats - En haut de la feuille, le seuil de sur ou sous-expression peut être adapté  à la cellule appropriée.</t>
  </si>
</sst>
</file>

<file path=xl/styles.xml><?xml version="1.0" encoding="utf-8"?>
<styleSheet xmlns="http://schemas.openxmlformats.org/spreadsheetml/2006/main">
  <numFmts count="5">
    <numFmt numFmtId="164" formatCode="0.0000"/>
    <numFmt numFmtId="165" formatCode="0.000"/>
    <numFmt numFmtId="166" formatCode="0.00000"/>
    <numFmt numFmtId="167" formatCode="0.0"/>
    <numFmt numFmtId="168" formatCode="0.0E+00"/>
  </numFmts>
  <fonts count="65">
    <font>
      <sz val="11"/>
      <color theme="1"/>
      <name val="Calibri"/>
      <family val="2"/>
      <scheme val="minor"/>
    </font>
    <font>
      <sz val="11"/>
      <color theme="1"/>
      <name val="Calibri"/>
      <family val="2"/>
      <scheme val="minor"/>
    </font>
    <font>
      <sz val="10"/>
      <name val="Arial"/>
      <family val="2"/>
    </font>
    <font>
      <sz val="10"/>
      <name val="Arial"/>
      <family val="2"/>
    </font>
    <font>
      <sz val="10"/>
      <color indexed="8"/>
      <name val="Arial"/>
      <family val="2"/>
    </font>
    <font>
      <u/>
      <sz val="11"/>
      <color theme="10"/>
      <name val="Calibri"/>
      <family val="2"/>
    </font>
    <font>
      <sz val="11"/>
      <name val="Calibri"/>
      <family val="2"/>
      <scheme val="minor"/>
    </font>
    <font>
      <b/>
      <sz val="11"/>
      <color theme="3"/>
      <name val="Calibri"/>
      <family val="2"/>
      <scheme val="minor"/>
    </font>
    <font>
      <b/>
      <sz val="11"/>
      <color theme="1"/>
      <name val="Calibri"/>
      <family val="2"/>
      <scheme val="minor"/>
    </font>
    <font>
      <sz val="14"/>
      <color theme="1"/>
      <name val="Calibri"/>
      <family val="2"/>
      <scheme val="minor"/>
    </font>
    <font>
      <b/>
      <sz val="10"/>
      <name val="Calibri"/>
      <family val="2"/>
      <scheme val="minor"/>
    </font>
    <font>
      <sz val="10"/>
      <color theme="1"/>
      <name val="Calibri"/>
      <family val="2"/>
      <scheme val="minor"/>
    </font>
    <font>
      <b/>
      <i/>
      <sz val="11"/>
      <color theme="1"/>
      <name val="Calibri"/>
      <family val="2"/>
      <scheme val="minor"/>
    </font>
    <font>
      <b/>
      <sz val="10"/>
      <name val="Arial"/>
      <family val="2"/>
    </font>
    <font>
      <b/>
      <sz val="16"/>
      <color theme="1"/>
      <name val="Calibri"/>
      <family val="2"/>
      <scheme val="minor"/>
    </font>
    <font>
      <b/>
      <sz val="12"/>
      <color theme="1"/>
      <name val="Calibri"/>
      <family val="2"/>
      <scheme val="minor"/>
    </font>
    <font>
      <b/>
      <sz val="11"/>
      <name val="Arial"/>
      <family val="2"/>
    </font>
    <font>
      <b/>
      <sz val="11"/>
      <name val="Calibri"/>
      <family val="2"/>
      <scheme val="minor"/>
    </font>
    <font>
      <b/>
      <sz val="12"/>
      <name val="Calibri"/>
      <family val="2"/>
      <scheme val="minor"/>
    </font>
    <font>
      <b/>
      <sz val="14"/>
      <color theme="1"/>
      <name val="Calibri"/>
      <family val="2"/>
      <scheme val="minor"/>
    </font>
    <font>
      <b/>
      <sz val="12"/>
      <color theme="1"/>
      <name val="Calibri"/>
      <family val="2"/>
    </font>
    <font>
      <sz val="11"/>
      <color theme="1"/>
      <name val="Calibri"/>
      <family val="2"/>
    </font>
    <font>
      <b/>
      <sz val="11"/>
      <color indexed="8"/>
      <name val="Calibri"/>
      <family val="2"/>
      <scheme val="minor"/>
    </font>
    <font>
      <u/>
      <sz val="11"/>
      <color theme="10"/>
      <name val="Calibri"/>
      <family val="2"/>
      <scheme val="minor"/>
    </font>
    <font>
      <vertAlign val="superscript"/>
      <sz val="11"/>
      <color theme="1"/>
      <name val="Calibri"/>
      <family val="2"/>
      <scheme val="minor"/>
    </font>
    <font>
      <vertAlign val="superscript"/>
      <sz val="11"/>
      <color theme="1"/>
      <name val="Calibri"/>
      <family val="2"/>
    </font>
    <font>
      <sz val="11"/>
      <color rgb="FFFF0000"/>
      <name val="Calibri"/>
      <family val="2"/>
      <scheme val="minor"/>
    </font>
    <font>
      <b/>
      <sz val="11"/>
      <color theme="1"/>
      <name val="Calibri"/>
      <family val="2"/>
    </font>
    <font>
      <b/>
      <sz val="9"/>
      <color theme="1"/>
      <name val="Calibri"/>
      <family val="2"/>
      <scheme val="minor"/>
    </font>
    <font>
      <sz val="11"/>
      <color theme="0"/>
      <name val="Calibri"/>
      <family val="2"/>
      <scheme val="minor"/>
    </font>
    <font>
      <b/>
      <sz val="11"/>
      <color rgb="FFFF0000"/>
      <name val="Calibri"/>
      <family val="2"/>
      <scheme val="minor"/>
    </font>
    <font>
      <sz val="1"/>
      <color theme="1"/>
      <name val="Calibri"/>
      <family val="2"/>
      <scheme val="minor"/>
    </font>
    <font>
      <sz val="11"/>
      <color indexed="8"/>
      <name val="Calibri"/>
      <family val="2"/>
    </font>
    <font>
      <sz val="11"/>
      <name val="Calibri"/>
      <family val="2"/>
    </font>
    <font>
      <u/>
      <sz val="10"/>
      <color indexed="12"/>
      <name val="Arial"/>
      <family val="2"/>
    </font>
    <font>
      <b/>
      <sz val="18"/>
      <color theme="3"/>
      <name val="Cambria"/>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u/>
      <sz val="11"/>
      <color theme="1"/>
      <name val="Calibri"/>
      <family val="2"/>
      <scheme val="minor"/>
    </font>
    <font>
      <b/>
      <u/>
      <sz val="11"/>
      <color theme="1"/>
      <name val="Calibri"/>
      <family val="2"/>
    </font>
    <font>
      <b/>
      <sz val="11"/>
      <name val="Calibri"/>
      <family val="2"/>
    </font>
    <font>
      <b/>
      <sz val="11"/>
      <color theme="4" tint="-0.249977111117893"/>
      <name val="Calibri"/>
      <family val="2"/>
      <scheme val="minor"/>
    </font>
    <font>
      <b/>
      <sz val="12"/>
      <color theme="4" tint="-0.249977111117893"/>
      <name val="Calibri"/>
      <family val="2"/>
      <scheme val="minor"/>
    </font>
    <font>
      <b/>
      <sz val="11"/>
      <color rgb="FF000000"/>
      <name val="Calibri"/>
      <family val="2"/>
      <scheme val="minor"/>
    </font>
    <font>
      <b/>
      <i/>
      <sz val="11"/>
      <color theme="1"/>
      <name val="Calibri"/>
      <family val="2"/>
    </font>
    <font>
      <b/>
      <i/>
      <sz val="11"/>
      <name val="Calibri"/>
      <family val="2"/>
      <scheme val="minor"/>
    </font>
    <font>
      <sz val="7"/>
      <name val="Calibri"/>
      <family val="2"/>
      <scheme val="minor"/>
    </font>
    <font>
      <u/>
      <sz val="11"/>
      <color indexed="12"/>
      <name val="Calibri"/>
      <family val="2"/>
      <scheme val="minor"/>
    </font>
    <font>
      <sz val="5"/>
      <color theme="1"/>
      <name val="Calibri"/>
      <family val="2"/>
      <scheme val="minor"/>
    </font>
    <font>
      <sz val="8"/>
      <name val="Tahoma"/>
      <family val="2"/>
    </font>
    <font>
      <sz val="11"/>
      <color rgb="FF000000"/>
      <name val="Calibri"/>
      <family val="2"/>
      <scheme val="minor"/>
    </font>
    <font>
      <sz val="16"/>
      <color theme="1"/>
      <name val="Calibri"/>
      <family val="2"/>
    </font>
    <font>
      <i/>
      <sz val="11"/>
      <color theme="1"/>
      <name val="Calibri"/>
      <family val="2"/>
      <scheme val="minor"/>
    </font>
    <font>
      <b/>
      <vertAlign val="superscript"/>
      <sz val="11"/>
      <color theme="1"/>
      <name val="Calibri"/>
      <family val="2"/>
      <scheme val="minor"/>
    </font>
    <font>
      <b/>
      <vertAlign val="superscript"/>
      <sz val="12"/>
      <color theme="1"/>
      <name val="Calibri"/>
      <family val="2"/>
      <scheme val="minor"/>
    </font>
    <font>
      <b/>
      <vertAlign val="superscript"/>
      <sz val="16"/>
      <color theme="1"/>
      <name val="Calibri"/>
      <family val="2"/>
      <scheme val="minor"/>
    </font>
  </fonts>
  <fills count="57">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tint="0.39997558519241921"/>
        <bgColor indexed="64"/>
      </patternFill>
    </fill>
    <fill>
      <patternFill patternType="solid">
        <fgColor rgb="FFFFFF99"/>
        <bgColor indexed="64"/>
      </patternFill>
    </fill>
    <fill>
      <patternFill patternType="solid">
        <fgColor theme="8" tint="0.59999389629810485"/>
        <bgColor indexed="64"/>
      </patternFill>
    </fill>
    <fill>
      <patternFill patternType="solid">
        <fgColor theme="3"/>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66"/>
        <bgColor indexed="64"/>
      </patternFill>
    </fill>
    <fill>
      <patternFill patternType="solid">
        <fgColor theme="3" tint="0.39994506668294322"/>
        <bgColor indexed="64"/>
      </patternFill>
    </fill>
    <fill>
      <patternFill patternType="solid">
        <fgColor theme="3" tint="0.39997558519241921"/>
        <bgColor indexed="64"/>
      </patternFill>
    </fill>
    <fill>
      <patternFill patternType="solid">
        <fgColor rgb="FFE67948"/>
        <bgColor indexed="64"/>
      </patternFill>
    </fill>
    <fill>
      <patternFill patternType="solid">
        <fgColor rgb="FF17F20C"/>
        <bgColor indexed="64"/>
      </patternFill>
    </fill>
    <fill>
      <patternFill patternType="solid">
        <fgColor rgb="FF92D05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indexed="43"/>
        <bgColor indexed="64"/>
      </patternFill>
    </fill>
    <fill>
      <patternFill patternType="solid">
        <fgColor rgb="FF66FF3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
      <patternFill patternType="solid">
        <fgColor theme="4" tint="0.39997558519241921"/>
        <bgColor indexed="64"/>
      </patternFill>
    </fill>
    <fill>
      <patternFill patternType="solid">
        <fgColor rgb="FFFFFFCC"/>
        <bgColor indexed="64"/>
      </patternFill>
    </fill>
    <fill>
      <patternFill patternType="solid">
        <fgColor rgb="FFCCECFF"/>
        <bgColor indexed="64"/>
      </patternFill>
    </fill>
    <fill>
      <patternFill patternType="solid">
        <fgColor rgb="FFD8CFE3"/>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thick">
        <color indexed="64"/>
      </left>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style="medium">
        <color indexed="64"/>
      </left>
      <right/>
      <top style="medium">
        <color indexed="64"/>
      </top>
      <bottom/>
      <diagonal/>
    </border>
    <border>
      <left style="medium">
        <color indexed="64"/>
      </left>
      <right/>
      <top/>
      <bottom style="medium">
        <color indexed="64"/>
      </bottom>
      <diagonal/>
    </border>
    <border>
      <left/>
      <right style="thin">
        <color indexed="64"/>
      </right>
      <top/>
      <bottom/>
      <diagonal/>
    </border>
    <border>
      <left style="thick">
        <color theme="9" tint="-0.249977111117893"/>
      </left>
      <right/>
      <top/>
      <bottom/>
      <diagonal/>
    </border>
    <border>
      <left style="thick">
        <color theme="9" tint="-0.249977111117893"/>
      </left>
      <right/>
      <top style="thick">
        <color theme="9" tint="-0.249977111117893"/>
      </top>
      <bottom/>
      <diagonal/>
    </border>
    <border>
      <left/>
      <right/>
      <top style="thick">
        <color theme="9" tint="-0.249977111117893"/>
      </top>
      <bottom/>
      <diagonal/>
    </border>
    <border>
      <left/>
      <right style="thick">
        <color theme="9" tint="-0.249977111117893"/>
      </right>
      <top style="thick">
        <color theme="9" tint="-0.249977111117893"/>
      </top>
      <bottom/>
      <diagonal/>
    </border>
    <border>
      <left/>
      <right style="thick">
        <color theme="9" tint="-0.249977111117893"/>
      </right>
      <top/>
      <bottom/>
      <diagonal/>
    </border>
    <border>
      <left style="thick">
        <color theme="9" tint="-0.249977111117893"/>
      </left>
      <right/>
      <top/>
      <bottom style="thick">
        <color theme="9" tint="-0.249977111117893"/>
      </bottom>
      <diagonal/>
    </border>
    <border>
      <left/>
      <right/>
      <top/>
      <bottom style="thick">
        <color theme="9" tint="-0.249977111117893"/>
      </bottom>
      <diagonal/>
    </border>
    <border>
      <left/>
      <right style="thick">
        <color theme="9" tint="-0.249977111117893"/>
      </right>
      <top/>
      <bottom style="thick">
        <color theme="9" tint="-0.249977111117893"/>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diagonal/>
    </border>
    <border>
      <left style="thin">
        <color indexed="64"/>
      </left>
      <right style="thick">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ck">
        <color theme="9" tint="-0.24994659260841701"/>
      </left>
      <right/>
      <top style="thick">
        <color theme="9" tint="-0.249977111117893"/>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ck">
        <color theme="9" tint="-0.24994659260841701"/>
      </left>
      <right/>
      <top/>
      <bottom style="thick">
        <color theme="9" tint="-0.249977111117893"/>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ck">
        <color indexed="64"/>
      </right>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bottom style="thin">
        <color indexed="64"/>
      </bottom>
      <diagonal/>
    </border>
    <border>
      <left/>
      <right style="thin">
        <color indexed="64"/>
      </right>
      <top style="thin">
        <color indexed="64"/>
      </top>
      <bottom style="thick">
        <color indexed="64"/>
      </bottom>
      <diagonal/>
    </border>
    <border>
      <left style="thin">
        <color indexed="64"/>
      </left>
      <right style="thick">
        <color indexed="64"/>
      </right>
      <top style="thick">
        <color indexed="64"/>
      </top>
      <bottom style="thin">
        <color indexed="64"/>
      </bottom>
      <diagonal/>
    </border>
    <border>
      <left style="thin">
        <color indexed="64"/>
      </left>
      <right/>
      <top style="thick">
        <color indexed="64"/>
      </top>
      <bottom style="thin">
        <color indexed="64"/>
      </bottom>
      <diagonal/>
    </border>
    <border>
      <left style="thick">
        <color indexed="64"/>
      </left>
      <right style="thin">
        <color indexed="64"/>
      </right>
      <top style="thin">
        <color indexed="64"/>
      </top>
      <bottom/>
      <diagonal/>
    </border>
    <border>
      <left/>
      <right style="thin">
        <color indexed="64"/>
      </right>
      <top style="thick">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9" tint="-0.24994659260841701"/>
      </left>
      <right/>
      <top style="thick">
        <color theme="9" tint="-0.24994659260841701"/>
      </top>
      <bottom/>
      <diagonal/>
    </border>
    <border>
      <left/>
      <right style="thick">
        <color theme="9" tint="-0.24994659260841701"/>
      </right>
      <top style="thick">
        <color theme="9" tint="-0.24994659260841701"/>
      </top>
      <bottom/>
      <diagonal/>
    </border>
    <border>
      <left/>
      <right/>
      <top style="thick">
        <color theme="9" tint="-0.24994659260841701"/>
      </top>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style="thick">
        <color theme="9" tint="-0.24994659260841701"/>
      </right>
      <top style="thick">
        <color theme="9" tint="-0.24994659260841701"/>
      </top>
      <bottom/>
      <diagonal/>
    </border>
    <border>
      <left style="thick">
        <color theme="9" tint="-0.24994659260841701"/>
      </left>
      <right style="thick">
        <color theme="9" tint="-0.24994659260841701"/>
      </right>
      <top/>
      <bottom/>
      <diagonal/>
    </border>
    <border>
      <left style="thick">
        <color theme="9" tint="-0.24994659260841701"/>
      </left>
      <right style="thick">
        <color theme="9" tint="-0.24994659260841701"/>
      </right>
      <top/>
      <bottom style="thick">
        <color theme="9" tint="-0.24994659260841701"/>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49">
    <xf numFmtId="0" fontId="0"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0" borderId="0"/>
    <xf numFmtId="0" fontId="34" fillId="0" borderId="0" applyNumberFormat="0" applyFill="0" applyBorder="0" applyAlignment="0" applyProtection="0">
      <alignment vertical="top"/>
      <protection locked="0"/>
    </xf>
    <xf numFmtId="0" fontId="35" fillId="0" borderId="0" applyNumberFormat="0" applyFill="0" applyBorder="0" applyAlignment="0" applyProtection="0"/>
    <xf numFmtId="0" fontId="36" fillId="0" borderId="80" applyNumberFormat="0" applyFill="0" applyAlignment="0" applyProtection="0"/>
    <xf numFmtId="0" fontId="37" fillId="0" borderId="81" applyNumberFormat="0" applyFill="0" applyAlignment="0" applyProtection="0"/>
    <xf numFmtId="0" fontId="7" fillId="0" borderId="82" applyNumberFormat="0" applyFill="0" applyAlignment="0" applyProtection="0"/>
    <xf numFmtId="0" fontId="7" fillId="0" borderId="0" applyNumberFormat="0" applyFill="0" applyBorder="0" applyAlignment="0" applyProtection="0"/>
    <xf numFmtId="0" fontId="38" fillId="21" borderId="0" applyNumberFormat="0" applyBorder="0" applyAlignment="0" applyProtection="0"/>
    <xf numFmtId="0" fontId="39" fillId="22" borderId="0" applyNumberFormat="0" applyBorder="0" applyAlignment="0" applyProtection="0"/>
    <xf numFmtId="0" fontId="40" fillId="23" borderId="0" applyNumberFormat="0" applyBorder="0" applyAlignment="0" applyProtection="0"/>
    <xf numFmtId="0" fontId="41" fillId="24" borderId="83" applyNumberFormat="0" applyAlignment="0" applyProtection="0"/>
    <xf numFmtId="0" fontId="42" fillId="25" borderId="84" applyNumberFormat="0" applyAlignment="0" applyProtection="0"/>
    <xf numFmtId="0" fontId="43" fillId="25" borderId="83" applyNumberFormat="0" applyAlignment="0" applyProtection="0"/>
    <xf numFmtId="0" fontId="44" fillId="0" borderId="85" applyNumberFormat="0" applyFill="0" applyAlignment="0" applyProtection="0"/>
    <xf numFmtId="0" fontId="45" fillId="26" borderId="86" applyNumberFormat="0" applyAlignment="0" applyProtection="0"/>
    <xf numFmtId="0" fontId="26" fillId="0" borderId="0" applyNumberFormat="0" applyFill="0" applyBorder="0" applyAlignment="0" applyProtection="0"/>
    <xf numFmtId="0" fontId="1" fillId="27" borderId="87" applyNumberFormat="0" applyFont="0" applyAlignment="0" applyProtection="0"/>
    <xf numFmtId="0" fontId="46" fillId="0" borderId="0" applyNumberFormat="0" applyFill="0" applyBorder="0" applyAlignment="0" applyProtection="0"/>
    <xf numFmtId="0" fontId="8" fillId="0" borderId="88" applyNumberFormat="0" applyFill="0" applyAlignment="0" applyProtection="0"/>
    <xf numFmtId="0" fontId="2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9" fillId="31" borderId="0" applyNumberFormat="0" applyBorder="0" applyAlignment="0" applyProtection="0"/>
    <xf numFmtId="0" fontId="2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9" fillId="35" borderId="0" applyNumberFormat="0" applyBorder="0" applyAlignment="0" applyProtection="0"/>
    <xf numFmtId="0" fontId="29"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29" fillId="39" borderId="0" applyNumberFormat="0" applyBorder="0" applyAlignment="0" applyProtection="0"/>
    <xf numFmtId="0" fontId="29"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29" fillId="43" borderId="0" applyNumberFormat="0" applyBorder="0" applyAlignment="0" applyProtection="0"/>
    <xf numFmtId="0" fontId="29"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29" fillId="47" borderId="0" applyNumberFormat="0" applyBorder="0" applyAlignment="0" applyProtection="0"/>
    <xf numFmtId="0" fontId="29"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29" fillId="51" borderId="0" applyNumberFormat="0" applyBorder="0" applyAlignment="0" applyProtection="0"/>
  </cellStyleXfs>
  <cellXfs count="705">
    <xf numFmtId="0" fontId="0" fillId="0" borderId="0" xfId="0"/>
    <xf numFmtId="0" fontId="0" fillId="4" borderId="1" xfId="0" applyFill="1" applyBorder="1" applyAlignment="1">
      <alignment horizontal="center"/>
    </xf>
    <xf numFmtId="0" fontId="0" fillId="5" borderId="1" xfId="0" applyFill="1" applyBorder="1" applyAlignment="1">
      <alignment horizontal="center"/>
    </xf>
    <xf numFmtId="0" fontId="0" fillId="3" borderId="3" xfId="0" applyFill="1" applyBorder="1" applyAlignment="1"/>
    <xf numFmtId="0" fontId="0" fillId="0" borderId="0" xfId="0" applyAlignment="1">
      <alignment horizontal="center" vertical="center"/>
    </xf>
    <xf numFmtId="0" fontId="0" fillId="0" borderId="0" xfId="0"/>
    <xf numFmtId="0" fontId="0" fillId="5" borderId="1" xfId="0" applyNumberFormat="1" applyFill="1" applyBorder="1" applyAlignment="1">
      <alignment horizontal="center"/>
    </xf>
    <xf numFmtId="0" fontId="0" fillId="3" borderId="1" xfId="0" applyFill="1" applyBorder="1" applyAlignment="1"/>
    <xf numFmtId="0" fontId="5" fillId="0" borderId="0" xfId="5" applyAlignment="1" applyProtection="1"/>
    <xf numFmtId="0" fontId="0" fillId="0" borderId="0" xfId="0" applyNumberFormat="1" applyAlignment="1">
      <alignment horizontal="center"/>
    </xf>
    <xf numFmtId="0" fontId="0" fillId="0" borderId="0" xfId="0" applyBorder="1" applyAlignment="1">
      <alignment horizontal="center" vertical="center"/>
    </xf>
    <xf numFmtId="0" fontId="0" fillId="7" borderId="0" xfId="0" applyFill="1" applyAlignment="1">
      <alignment horizontal="center" vertical="center"/>
    </xf>
    <xf numFmtId="164" fontId="0" fillId="0" borderId="1" xfId="0" applyNumberFormat="1" applyBorder="1" applyAlignment="1">
      <alignment horizontal="center"/>
    </xf>
    <xf numFmtId="0" fontId="0" fillId="0" borderId="0" xfId="0" applyNumberFormat="1" applyAlignment="1">
      <alignment horizontal="center" vertical="center"/>
    </xf>
    <xf numFmtId="0" fontId="0" fillId="0" borderId="0" xfId="0" applyAlignment="1">
      <alignment horizontal="center"/>
    </xf>
    <xf numFmtId="0" fontId="0" fillId="0" borderId="0" xfId="0" applyFill="1" applyAlignment="1">
      <alignment vertical="center"/>
    </xf>
    <xf numFmtId="0" fontId="0" fillId="0" borderId="0" xfId="0" applyFill="1" applyBorder="1" applyAlignment="1">
      <alignment horizontal="center" vertical="center"/>
    </xf>
    <xf numFmtId="0" fontId="0" fillId="3" borderId="7" xfId="0" applyFill="1" applyBorder="1" applyAlignment="1">
      <alignment horizontal="center"/>
    </xf>
    <xf numFmtId="0" fontId="0" fillId="8" borderId="6" xfId="0" applyNumberFormat="1" applyFill="1" applyBorder="1" applyAlignment="1">
      <alignment horizontal="center" vertical="center"/>
    </xf>
    <xf numFmtId="0" fontId="0" fillId="8" borderId="26" xfId="0" applyNumberFormat="1" applyFill="1" applyBorder="1" applyAlignment="1">
      <alignment horizontal="center" vertical="center"/>
    </xf>
    <xf numFmtId="0" fontId="0" fillId="8" borderId="9" xfId="0" applyNumberFormat="1" applyFill="1" applyBorder="1" applyAlignment="1">
      <alignment horizontal="center" vertical="center"/>
    </xf>
    <xf numFmtId="0" fontId="0" fillId="8" borderId="48" xfId="0" applyNumberFormat="1" applyFill="1" applyBorder="1" applyAlignment="1">
      <alignment horizontal="center" vertical="center"/>
    </xf>
    <xf numFmtId="0" fontId="8" fillId="3" borderId="3" xfId="0" applyFont="1" applyFill="1" applyBorder="1" applyAlignment="1">
      <alignment horizontal="center" vertical="center"/>
    </xf>
    <xf numFmtId="0" fontId="8" fillId="3" borderId="15" xfId="0" applyFont="1" applyFill="1" applyBorder="1" applyAlignment="1">
      <alignment horizontal="center"/>
    </xf>
    <xf numFmtId="0" fontId="8" fillId="3" borderId="1" xfId="0" applyFont="1" applyFill="1" applyBorder="1" applyAlignment="1">
      <alignment horizontal="center"/>
    </xf>
    <xf numFmtId="0" fontId="8" fillId="3" borderId="23" xfId="0" applyFont="1" applyFill="1" applyBorder="1" applyAlignment="1">
      <alignment horizontal="center"/>
    </xf>
    <xf numFmtId="0" fontId="8" fillId="6" borderId="1" xfId="0" applyNumberFormat="1" applyFont="1" applyFill="1" applyBorder="1" applyAlignment="1">
      <alignment horizontal="center" vertical="center"/>
    </xf>
    <xf numFmtId="0" fontId="8" fillId="6" borderId="50" xfId="0" applyNumberFormat="1" applyFont="1" applyFill="1" applyBorder="1" applyAlignment="1">
      <alignment horizontal="center" vertical="center"/>
    </xf>
    <xf numFmtId="0" fontId="0" fillId="13" borderId="3" xfId="0" applyNumberFormat="1" applyFill="1" applyBorder="1" applyAlignment="1">
      <alignment horizontal="center" vertical="center"/>
    </xf>
    <xf numFmtId="0" fontId="0" fillId="13" borderId="51" xfId="0" applyNumberFormat="1" applyFill="1" applyBorder="1" applyAlignment="1">
      <alignment horizontal="center" vertical="center"/>
    </xf>
    <xf numFmtId="0" fontId="15" fillId="3" borderId="28" xfId="0" applyFont="1" applyFill="1" applyBorder="1" applyAlignment="1">
      <alignment horizontal="center" vertical="center"/>
    </xf>
    <xf numFmtId="0" fontId="0" fillId="0" borderId="0" xfId="0" applyFont="1" applyAlignment="1">
      <alignment horizontal="center" vertical="center"/>
    </xf>
    <xf numFmtId="0" fontId="0" fillId="0" borderId="0" xfId="0" applyFont="1" applyFill="1" applyAlignment="1">
      <alignment horizontal="center" vertical="center"/>
    </xf>
    <xf numFmtId="0" fontId="23" fillId="3" borderId="58" xfId="5" applyFont="1" applyFill="1" applyBorder="1" applyAlignment="1" applyProtection="1">
      <alignment horizontal="center" vertical="center"/>
    </xf>
    <xf numFmtId="0" fontId="0" fillId="0" borderId="0" xfId="0" applyFont="1" applyFill="1" applyBorder="1" applyAlignment="1">
      <alignment horizontal="center" vertical="center"/>
    </xf>
    <xf numFmtId="0" fontId="21" fillId="0" borderId="0" xfId="0" applyFont="1" applyAlignment="1">
      <alignment horizontal="center" vertical="center"/>
    </xf>
    <xf numFmtId="0" fontId="8" fillId="6" borderId="1" xfId="0" applyNumberFormat="1" applyFont="1" applyFill="1" applyBorder="1" applyAlignment="1">
      <alignment horizontal="center" vertical="center"/>
    </xf>
    <xf numFmtId="0" fontId="0" fillId="13" borderId="3" xfId="0" applyNumberFormat="1" applyFill="1" applyBorder="1" applyAlignment="1">
      <alignment horizontal="center" vertical="center"/>
    </xf>
    <xf numFmtId="0" fontId="28" fillId="3" borderId="15" xfId="0" applyNumberFormat="1" applyFont="1" applyFill="1" applyBorder="1" applyAlignment="1">
      <alignment horizontal="center" vertical="center"/>
    </xf>
    <xf numFmtId="0" fontId="28" fillId="3" borderId="1" xfId="0" applyNumberFormat="1" applyFont="1" applyFill="1" applyBorder="1" applyAlignment="1">
      <alignment horizontal="center" vertical="center"/>
    </xf>
    <xf numFmtId="0" fontId="28" fillId="3" borderId="23" xfId="0" applyNumberFormat="1" applyFont="1" applyFill="1" applyBorder="1" applyAlignment="1">
      <alignment horizontal="center" vertical="center"/>
    </xf>
    <xf numFmtId="165" fontId="0" fillId="13" borderId="15" xfId="0" applyNumberFormat="1" applyFill="1" applyBorder="1" applyAlignment="1">
      <alignment vertical="center"/>
    </xf>
    <xf numFmtId="165" fontId="0" fillId="13" borderId="1" xfId="0" applyNumberFormat="1" applyFill="1" applyBorder="1" applyAlignment="1">
      <alignment vertical="center"/>
    </xf>
    <xf numFmtId="165" fontId="0" fillId="13" borderId="23" xfId="0" applyNumberFormat="1" applyFill="1" applyBorder="1" applyAlignment="1">
      <alignment vertical="center"/>
    </xf>
    <xf numFmtId="0" fontId="0" fillId="0" borderId="57" xfId="0" applyNumberFormat="1" applyBorder="1" applyAlignment="1">
      <alignment horizontal="center" vertical="center"/>
    </xf>
    <xf numFmtId="0" fontId="0" fillId="0" borderId="0" xfId="0" applyAlignment="1">
      <alignment horizontal="center"/>
    </xf>
    <xf numFmtId="0" fontId="8" fillId="3" borderId="1" xfId="0" applyFont="1" applyFill="1" applyBorder="1" applyAlignment="1">
      <alignment horizontal="center"/>
    </xf>
    <xf numFmtId="0" fontId="0" fillId="3" borderId="10" xfId="0" applyFill="1" applyBorder="1" applyAlignment="1">
      <alignment horizontal="center"/>
    </xf>
    <xf numFmtId="0" fontId="0" fillId="3" borderId="13" xfId="0" applyFill="1" applyBorder="1" applyAlignment="1">
      <alignment horizontal="center"/>
    </xf>
    <xf numFmtId="0" fontId="0" fillId="3" borderId="36" xfId="0" applyFill="1" applyBorder="1" applyAlignment="1">
      <alignment horizontal="center"/>
    </xf>
    <xf numFmtId="0" fontId="0" fillId="3" borderId="37" xfId="0" applyFill="1" applyBorder="1" applyAlignment="1">
      <alignment horizontal="center"/>
    </xf>
    <xf numFmtId="165" fontId="0" fillId="0" borderId="0" xfId="0" applyNumberFormat="1" applyAlignment="1">
      <alignment horizontal="center" vertical="center"/>
    </xf>
    <xf numFmtId="2" fontId="0" fillId="10" borderId="21" xfId="0" applyNumberFormat="1" applyFill="1" applyBorder="1" applyAlignment="1"/>
    <xf numFmtId="0" fontId="0" fillId="5" borderId="1" xfId="0" applyFill="1" applyBorder="1" applyAlignment="1">
      <alignment horizontal="center"/>
    </xf>
    <xf numFmtId="0" fontId="5" fillId="3" borderId="57" xfId="5" applyFill="1" applyBorder="1" applyAlignment="1" applyProtection="1">
      <alignment horizontal="center" vertical="center"/>
    </xf>
    <xf numFmtId="0" fontId="5" fillId="3" borderId="59" xfId="5" applyFill="1" applyBorder="1" applyAlignment="1" applyProtection="1">
      <alignment horizontal="center" vertical="center"/>
    </xf>
    <xf numFmtId="165" fontId="0" fillId="17" borderId="1" xfId="0" applyNumberFormat="1" applyFill="1" applyBorder="1" applyAlignment="1">
      <alignment horizontal="center" vertical="center"/>
    </xf>
    <xf numFmtId="0" fontId="0" fillId="17" borderId="3" xfId="0" applyFill="1" applyBorder="1" applyAlignment="1">
      <alignment horizontal="center" vertical="center"/>
    </xf>
    <xf numFmtId="165" fontId="0" fillId="17" borderId="15" xfId="0" applyNumberFormat="1" applyFill="1" applyBorder="1" applyAlignment="1">
      <alignment horizontal="center" vertical="center"/>
    </xf>
    <xf numFmtId="0" fontId="8" fillId="17" borderId="1" xfId="0" applyFont="1" applyFill="1" applyBorder="1" applyAlignment="1">
      <alignment horizontal="center" vertical="center"/>
    </xf>
    <xf numFmtId="2" fontId="0" fillId="17" borderId="15" xfId="0" applyNumberFormat="1" applyFill="1" applyBorder="1" applyAlignment="1">
      <alignment horizontal="center"/>
    </xf>
    <xf numFmtId="2" fontId="0" fillId="17" borderId="1" xfId="0" applyNumberFormat="1" applyFill="1" applyBorder="1" applyAlignment="1">
      <alignment horizontal="center"/>
    </xf>
    <xf numFmtId="2" fontId="0" fillId="17" borderId="23" xfId="0" applyNumberFormat="1" applyFill="1" applyBorder="1" applyAlignment="1">
      <alignment horizontal="center"/>
    </xf>
    <xf numFmtId="0" fontId="8" fillId="17" borderId="1" xfId="0" applyNumberFormat="1" applyFont="1" applyFill="1" applyBorder="1" applyAlignment="1">
      <alignment horizontal="center" vertical="center"/>
    </xf>
    <xf numFmtId="0" fontId="0" fillId="17" borderId="3" xfId="0" applyNumberFormat="1" applyFill="1" applyBorder="1" applyAlignment="1">
      <alignment horizontal="center" vertical="center"/>
    </xf>
    <xf numFmtId="0" fontId="8" fillId="17" borderId="50" xfId="0" applyNumberFormat="1" applyFont="1" applyFill="1" applyBorder="1" applyAlignment="1">
      <alignment horizontal="center" vertical="center"/>
    </xf>
    <xf numFmtId="0" fontId="0" fillId="17" borderId="51" xfId="0" applyNumberFormat="1" applyFill="1" applyBorder="1" applyAlignment="1">
      <alignment horizontal="center" vertical="center"/>
    </xf>
    <xf numFmtId="2" fontId="0" fillId="17" borderId="15" xfId="0" applyNumberFormat="1" applyFill="1" applyBorder="1" applyAlignment="1">
      <alignment horizontal="center" vertical="center"/>
    </xf>
    <xf numFmtId="2" fontId="0" fillId="17" borderId="1" xfId="0" applyNumberFormat="1" applyFill="1" applyBorder="1" applyAlignment="1">
      <alignment horizontal="center" vertical="center"/>
    </xf>
    <xf numFmtId="2" fontId="0" fillId="17" borderId="23" xfId="0" applyNumberFormat="1" applyFill="1" applyBorder="1" applyAlignment="1">
      <alignment horizontal="center" vertical="center"/>
    </xf>
    <xf numFmtId="0" fontId="8" fillId="17" borderId="3" xfId="0" applyFont="1" applyFill="1" applyBorder="1" applyAlignment="1">
      <alignment horizontal="center" vertical="center"/>
    </xf>
    <xf numFmtId="165" fontId="0" fillId="17" borderId="23" xfId="0" applyNumberFormat="1" applyFill="1" applyBorder="1" applyAlignment="1">
      <alignment horizontal="center" vertical="center"/>
    </xf>
    <xf numFmtId="11" fontId="0" fillId="17" borderId="7" xfId="0" applyNumberFormat="1" applyFill="1" applyBorder="1" applyAlignment="1">
      <alignment horizontal="center" vertical="center"/>
    </xf>
    <xf numFmtId="166" fontId="0" fillId="17" borderId="15" xfId="0" applyNumberFormat="1" applyFill="1" applyBorder="1" applyAlignment="1">
      <alignment horizontal="center" vertical="center"/>
    </xf>
    <xf numFmtId="166" fontId="0" fillId="17" borderId="23" xfId="0" applyNumberFormat="1" applyFill="1" applyBorder="1" applyAlignment="1">
      <alignment horizontal="center" vertical="center"/>
    </xf>
    <xf numFmtId="0" fontId="0" fillId="17" borderId="1" xfId="0" applyFill="1" applyBorder="1" applyAlignment="1">
      <alignment horizontal="center"/>
    </xf>
    <xf numFmtId="0" fontId="0" fillId="10" borderId="1" xfId="0" applyFill="1" applyBorder="1" applyAlignment="1">
      <alignment horizontal="center"/>
    </xf>
    <xf numFmtId="11" fontId="0" fillId="17" borderId="1" xfId="0" applyNumberFormat="1" applyFill="1" applyBorder="1" applyAlignment="1">
      <alignment horizontal="center"/>
    </xf>
    <xf numFmtId="164" fontId="0" fillId="17" borderId="1" xfId="0" applyNumberFormat="1" applyFill="1" applyBorder="1" applyAlignment="1">
      <alignment horizontal="center"/>
    </xf>
    <xf numFmtId="165" fontId="0" fillId="17" borderId="1" xfId="0" applyNumberFormat="1" applyFill="1" applyBorder="1" applyAlignment="1">
      <alignment horizontal="center"/>
    </xf>
    <xf numFmtId="0" fontId="8" fillId="17" borderId="5" xfId="0" applyNumberFormat="1" applyFont="1" applyFill="1" applyBorder="1" applyAlignment="1">
      <alignment horizontal="center" vertical="center"/>
    </xf>
    <xf numFmtId="0" fontId="0" fillId="17" borderId="59" xfId="0" applyNumberFormat="1" applyFill="1" applyBorder="1" applyAlignment="1">
      <alignment horizontal="center" vertical="center"/>
    </xf>
    <xf numFmtId="0" fontId="8" fillId="17" borderId="5" xfId="0" applyFont="1" applyFill="1" applyBorder="1" applyAlignment="1">
      <alignment horizontal="center" vertical="center"/>
    </xf>
    <xf numFmtId="0" fontId="0" fillId="17" borderId="59" xfId="0" applyFill="1" applyBorder="1" applyAlignment="1">
      <alignment horizontal="center" vertical="center"/>
    </xf>
    <xf numFmtId="0" fontId="8" fillId="3" borderId="70" xfId="0" applyFont="1" applyFill="1" applyBorder="1" applyAlignment="1">
      <alignment horizontal="center" vertical="center" wrapText="1"/>
    </xf>
    <xf numFmtId="0" fontId="8" fillId="3" borderId="50" xfId="0" applyFont="1" applyFill="1" applyBorder="1" applyAlignment="1">
      <alignment horizontal="center" vertical="center" wrapText="1"/>
    </xf>
    <xf numFmtId="0" fontId="8" fillId="3" borderId="73" xfId="0" applyFont="1" applyFill="1" applyBorder="1" applyAlignment="1">
      <alignment horizontal="center" vertical="center" wrapText="1"/>
    </xf>
    <xf numFmtId="0" fontId="8" fillId="17" borderId="50" xfId="0" applyFont="1" applyFill="1" applyBorder="1" applyAlignment="1">
      <alignment horizontal="center" vertical="center"/>
    </xf>
    <xf numFmtId="0" fontId="0" fillId="17" borderId="51" xfId="0" applyFill="1" applyBorder="1" applyAlignment="1">
      <alignment horizontal="center" vertical="center"/>
    </xf>
    <xf numFmtId="2" fontId="0" fillId="17" borderId="70" xfId="0" applyNumberFormat="1" applyFill="1" applyBorder="1" applyAlignment="1">
      <alignment horizontal="center" vertical="center"/>
    </xf>
    <xf numFmtId="2" fontId="0" fillId="17" borderId="50" xfId="0" applyNumberFormat="1" applyFill="1" applyBorder="1" applyAlignment="1">
      <alignment horizontal="center" vertical="center"/>
    </xf>
    <xf numFmtId="2" fontId="0" fillId="17" borderId="73" xfId="0" applyNumberFormat="1" applyFill="1" applyBorder="1" applyAlignment="1">
      <alignment horizontal="center" vertical="center"/>
    </xf>
    <xf numFmtId="0" fontId="8" fillId="17" borderId="59" xfId="0" applyFont="1" applyFill="1" applyBorder="1" applyAlignment="1">
      <alignment horizontal="center" vertical="center"/>
    </xf>
    <xf numFmtId="11" fontId="0" fillId="17" borderId="2" xfId="0" applyNumberFormat="1" applyFill="1" applyBorder="1" applyAlignment="1">
      <alignment horizontal="center" vertical="center"/>
    </xf>
    <xf numFmtId="166" fontId="0" fillId="17" borderId="74" xfId="0" applyNumberFormat="1" applyFill="1" applyBorder="1" applyAlignment="1">
      <alignment horizontal="center" vertical="center"/>
    </xf>
    <xf numFmtId="166" fontId="0" fillId="17" borderId="5" xfId="0" applyNumberFormat="1" applyFill="1" applyBorder="1" applyAlignment="1">
      <alignment horizontal="center" vertical="center"/>
    </xf>
    <xf numFmtId="166" fontId="0" fillId="17" borderId="53" xfId="0" applyNumberFormat="1" applyFill="1" applyBorder="1" applyAlignment="1">
      <alignment horizontal="center" vertical="center"/>
    </xf>
    <xf numFmtId="0" fontId="8" fillId="17" borderId="51" xfId="0" applyFont="1" applyFill="1" applyBorder="1" applyAlignment="1">
      <alignment horizontal="center" vertical="center"/>
    </xf>
    <xf numFmtId="165" fontId="0" fillId="17" borderId="70" xfId="0" applyNumberFormat="1" applyFill="1" applyBorder="1" applyAlignment="1">
      <alignment horizontal="center" vertical="center"/>
    </xf>
    <xf numFmtId="165" fontId="0" fillId="17" borderId="50" xfId="0" applyNumberFormat="1" applyFill="1" applyBorder="1" applyAlignment="1">
      <alignment horizontal="center" vertical="center"/>
    </xf>
    <xf numFmtId="165" fontId="0" fillId="17" borderId="73" xfId="0" applyNumberFormat="1" applyFill="1" applyBorder="1" applyAlignment="1">
      <alignment horizontal="center" vertical="center"/>
    </xf>
    <xf numFmtId="11" fontId="0" fillId="17" borderId="75" xfId="0" applyNumberFormat="1" applyFill="1" applyBorder="1" applyAlignment="1">
      <alignment horizontal="center" vertical="center"/>
    </xf>
    <xf numFmtId="166" fontId="0" fillId="17" borderId="73" xfId="0" applyNumberFormat="1" applyFill="1" applyBorder="1" applyAlignment="1">
      <alignment horizontal="center" vertical="center"/>
    </xf>
    <xf numFmtId="0" fontId="8" fillId="17" borderId="29" xfId="0" applyNumberFormat="1" applyFont="1" applyFill="1" applyBorder="1" applyAlignment="1">
      <alignment horizontal="center" vertical="center"/>
    </xf>
    <xf numFmtId="0" fontId="0" fillId="17" borderId="77" xfId="0" applyNumberFormat="1" applyFill="1" applyBorder="1" applyAlignment="1">
      <alignment horizontal="center" vertical="center"/>
    </xf>
    <xf numFmtId="0" fontId="17" fillId="3" borderId="3" xfId="0" applyFont="1" applyFill="1" applyBorder="1" applyAlignment="1">
      <alignment horizontal="right" vertical="center" wrapText="1"/>
    </xf>
    <xf numFmtId="0" fontId="20" fillId="3" borderId="1" xfId="0" applyFont="1" applyFill="1" applyBorder="1" applyAlignment="1">
      <alignment horizontal="center" vertical="center"/>
    </xf>
    <xf numFmtId="0" fontId="20" fillId="3" borderId="3" xfId="0" applyFont="1" applyFill="1" applyBorder="1" applyAlignment="1">
      <alignment horizontal="center" vertical="center"/>
    </xf>
    <xf numFmtId="0" fontId="33" fillId="5" borderId="1" xfId="6" applyFont="1" applyFill="1" applyBorder="1" applyAlignment="1">
      <alignment horizontal="center" vertical="center"/>
    </xf>
    <xf numFmtId="0" fontId="33" fillId="5" borderId="29" xfId="6" applyFont="1" applyFill="1" applyBorder="1" applyAlignment="1">
      <alignment horizontal="center" vertical="center"/>
    </xf>
    <xf numFmtId="0" fontId="20" fillId="3" borderId="4" xfId="0" applyFont="1" applyFill="1" applyBorder="1" applyAlignment="1">
      <alignment horizontal="center" vertical="center"/>
    </xf>
    <xf numFmtId="0" fontId="20" fillId="3" borderId="68" xfId="0" applyFont="1" applyFill="1" applyBorder="1" applyAlignment="1">
      <alignment horizontal="center" vertical="center"/>
    </xf>
    <xf numFmtId="0" fontId="20" fillId="3" borderId="58" xfId="0" applyFont="1" applyFill="1" applyBorder="1" applyAlignment="1">
      <alignment horizontal="center" vertical="center"/>
    </xf>
    <xf numFmtId="0" fontId="27" fillId="17" borderId="29" xfId="0" applyFont="1" applyFill="1" applyBorder="1" applyAlignment="1">
      <alignment horizontal="center" vertical="center"/>
    </xf>
    <xf numFmtId="0" fontId="21" fillId="17" borderId="29" xfId="0" applyFont="1" applyFill="1" applyBorder="1" applyAlignment="1">
      <alignment horizontal="center" vertical="center"/>
    </xf>
    <xf numFmtId="0" fontId="33" fillId="5" borderId="29" xfId="0" applyFont="1" applyFill="1" applyBorder="1" applyAlignment="1">
      <alignment horizontal="center" vertical="center"/>
    </xf>
    <xf numFmtId="165" fontId="21" fillId="17" borderId="29" xfId="0" applyNumberFormat="1" applyFont="1" applyFill="1" applyBorder="1" applyAlignment="1">
      <alignment horizontal="center" vertical="center"/>
    </xf>
    <xf numFmtId="0" fontId="27" fillId="3" borderId="76" xfId="0" applyFont="1" applyFill="1" applyBorder="1" applyAlignment="1">
      <alignment horizontal="center" vertical="center"/>
    </xf>
    <xf numFmtId="0" fontId="21" fillId="17" borderId="79" xfId="0" applyFont="1" applyFill="1" applyBorder="1" applyAlignment="1">
      <alignment horizontal="center" vertical="center"/>
    </xf>
    <xf numFmtId="0" fontId="21" fillId="17" borderId="77" xfId="0" applyFont="1" applyFill="1" applyBorder="1" applyAlignment="1">
      <alignment horizontal="center" vertical="center"/>
    </xf>
    <xf numFmtId="165" fontId="21" fillId="17" borderId="28" xfId="0" applyNumberFormat="1" applyFont="1" applyFill="1" applyBorder="1" applyAlignment="1">
      <alignment horizontal="center" vertical="center"/>
    </xf>
    <xf numFmtId="0" fontId="27" fillId="17" borderId="1" xfId="0" applyFont="1" applyFill="1" applyBorder="1" applyAlignment="1">
      <alignment horizontal="center" vertical="center"/>
    </xf>
    <xf numFmtId="0" fontId="21" fillId="17" borderId="1" xfId="0" applyFont="1" applyFill="1" applyBorder="1" applyAlignment="1">
      <alignment horizontal="center" vertical="center"/>
    </xf>
    <xf numFmtId="0" fontId="33" fillId="5" borderId="1" xfId="0" applyFont="1" applyFill="1" applyBorder="1" applyAlignment="1">
      <alignment horizontal="center" vertical="center"/>
    </xf>
    <xf numFmtId="165" fontId="21" fillId="17" borderId="1" xfId="0" applyNumberFormat="1" applyFont="1" applyFill="1" applyBorder="1" applyAlignment="1">
      <alignment horizontal="center" vertical="center"/>
    </xf>
    <xf numFmtId="0" fontId="27" fillId="3" borderId="23" xfId="0" applyFont="1" applyFill="1" applyBorder="1" applyAlignment="1">
      <alignment horizontal="center" vertical="center"/>
    </xf>
    <xf numFmtId="0" fontId="21" fillId="17" borderId="7" xfId="0" applyFont="1" applyFill="1" applyBorder="1" applyAlignment="1">
      <alignment horizontal="center" vertical="center"/>
    </xf>
    <xf numFmtId="0" fontId="21" fillId="17" borderId="3" xfId="0" applyFont="1" applyFill="1" applyBorder="1" applyAlignment="1">
      <alignment horizontal="center" vertical="center"/>
    </xf>
    <xf numFmtId="165" fontId="21" fillId="17" borderId="15" xfId="0" applyNumberFormat="1" applyFont="1" applyFill="1" applyBorder="1" applyAlignment="1">
      <alignment horizontal="center" vertical="center"/>
    </xf>
    <xf numFmtId="0" fontId="27" fillId="3" borderId="23" xfId="0" applyFont="1" applyFill="1" applyBorder="1" applyAlignment="1">
      <alignment vertical="center"/>
    </xf>
    <xf numFmtId="9" fontId="21" fillId="17" borderId="7" xfId="1" applyFont="1" applyFill="1" applyBorder="1" applyAlignment="1">
      <alignment horizontal="center" vertical="center"/>
    </xf>
    <xf numFmtId="9" fontId="21" fillId="17" borderId="1" xfId="1" applyFont="1" applyFill="1" applyBorder="1" applyAlignment="1">
      <alignment horizontal="center" vertical="center"/>
    </xf>
    <xf numFmtId="9" fontId="21" fillId="17" borderId="3" xfId="1" applyFont="1" applyFill="1" applyBorder="1" applyAlignment="1">
      <alignment horizontal="center" vertical="center"/>
    </xf>
    <xf numFmtId="9" fontId="21" fillId="17" borderId="15" xfId="1" applyFont="1" applyFill="1" applyBorder="1" applyAlignment="1">
      <alignment horizontal="center" vertical="center"/>
    </xf>
    <xf numFmtId="0" fontId="27" fillId="3" borderId="73" xfId="0" applyFont="1" applyFill="1" applyBorder="1" applyAlignment="1">
      <alignment horizontal="center" vertical="center"/>
    </xf>
    <xf numFmtId="9" fontId="21" fillId="17" borderId="75" xfId="1" applyFont="1" applyFill="1" applyBorder="1" applyAlignment="1">
      <alignment horizontal="center" vertical="center"/>
    </xf>
    <xf numFmtId="9" fontId="21" fillId="17" borderId="50" xfId="1" applyFont="1" applyFill="1" applyBorder="1" applyAlignment="1">
      <alignment horizontal="center" vertical="center"/>
    </xf>
    <xf numFmtId="9" fontId="21" fillId="17" borderId="51" xfId="1" applyFont="1" applyFill="1" applyBorder="1" applyAlignment="1">
      <alignment horizontal="center" vertical="center"/>
    </xf>
    <xf numFmtId="9" fontId="21" fillId="17" borderId="70" xfId="1" applyFont="1" applyFill="1" applyBorder="1" applyAlignment="1">
      <alignment horizontal="center" vertical="center"/>
    </xf>
    <xf numFmtId="165" fontId="21" fillId="17" borderId="50" xfId="0" applyNumberFormat="1" applyFont="1" applyFill="1" applyBorder="1" applyAlignment="1">
      <alignment horizontal="center" vertical="center"/>
    </xf>
    <xf numFmtId="0" fontId="21" fillId="5" borderId="1" xfId="0" applyFont="1" applyFill="1" applyBorder="1" applyAlignment="1">
      <alignment horizontal="center" vertical="center"/>
    </xf>
    <xf numFmtId="0" fontId="27" fillId="17" borderId="50" xfId="0" applyFont="1" applyFill="1" applyBorder="1" applyAlignment="1">
      <alignment horizontal="center" vertical="center"/>
    </xf>
    <xf numFmtId="0" fontId="21" fillId="17" borderId="50" xfId="0" applyFont="1" applyFill="1" applyBorder="1" applyAlignment="1">
      <alignment horizontal="center" vertical="center"/>
    </xf>
    <xf numFmtId="0" fontId="21" fillId="5" borderId="50" xfId="0" applyFont="1" applyFill="1" applyBorder="1" applyAlignment="1">
      <alignment horizontal="center" vertical="center"/>
    </xf>
    <xf numFmtId="0" fontId="20" fillId="3" borderId="7" xfId="0" applyFont="1"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7" borderId="0" xfId="0" applyFill="1" applyAlignment="1">
      <alignment horizontal="center"/>
    </xf>
    <xf numFmtId="0" fontId="33" fillId="0" borderId="0" xfId="5" applyFont="1" applyFill="1" applyAlignment="1" applyProtection="1">
      <alignment horizontal="center" vertical="center" wrapText="1"/>
    </xf>
    <xf numFmtId="0" fontId="2" fillId="5" borderId="1" xfId="2" applyFill="1" applyBorder="1" applyAlignment="1">
      <alignment horizontal="center" vertical="center"/>
    </xf>
    <xf numFmtId="0" fontId="2" fillId="5" borderId="29" xfId="2" applyFill="1" applyBorder="1" applyAlignment="1">
      <alignment horizontal="center" vertical="center"/>
    </xf>
    <xf numFmtId="2" fontId="0" fillId="5" borderId="29" xfId="0" applyNumberFormat="1" applyFill="1" applyBorder="1" applyAlignment="1">
      <alignment horizontal="center"/>
    </xf>
    <xf numFmtId="2" fontId="0" fillId="5" borderId="1" xfId="0" applyNumberFormat="1" applyFill="1" applyBorder="1" applyAlignment="1">
      <alignment horizontal="center"/>
    </xf>
    <xf numFmtId="2" fontId="2" fillId="5" borderId="29" xfId="2" applyNumberFormat="1" applyFill="1" applyBorder="1" applyAlignment="1">
      <alignment horizontal="center" vertical="center"/>
    </xf>
    <xf numFmtId="2" fontId="2" fillId="5" borderId="1" xfId="2" applyNumberFormat="1" applyFill="1" applyBorder="1" applyAlignment="1">
      <alignment horizontal="center" vertical="center"/>
    </xf>
    <xf numFmtId="2" fontId="2" fillId="5" borderId="1" xfId="2" applyNumberFormat="1" applyFill="1" applyBorder="1" applyAlignment="1">
      <alignment horizontal="center" vertical="center"/>
    </xf>
    <xf numFmtId="2" fontId="2" fillId="19" borderId="1" xfId="2" applyNumberFormat="1" applyFill="1" applyBorder="1" applyAlignment="1">
      <alignment horizontal="center"/>
    </xf>
    <xf numFmtId="2" fontId="0" fillId="17" borderId="15" xfId="0" applyNumberFormat="1" applyFill="1" applyBorder="1" applyAlignment="1">
      <alignment horizontal="center"/>
    </xf>
    <xf numFmtId="2" fontId="0" fillId="17" borderId="1" xfId="0" applyNumberFormat="1" applyFill="1" applyBorder="1" applyAlignment="1">
      <alignment horizontal="center"/>
    </xf>
    <xf numFmtId="2" fontId="0" fillId="17" borderId="28" xfId="0" applyNumberFormat="1" applyFill="1" applyBorder="1" applyAlignment="1">
      <alignment horizontal="center" vertical="center"/>
    </xf>
    <xf numFmtId="2" fontId="0" fillId="17" borderId="29" xfId="0" applyNumberFormat="1" applyFill="1" applyBorder="1" applyAlignment="1">
      <alignment horizontal="center" vertical="center"/>
    </xf>
    <xf numFmtId="2" fontId="0" fillId="17" borderId="76" xfId="0" applyNumberFormat="1" applyFill="1" applyBorder="1" applyAlignment="1">
      <alignment horizontal="center" vertical="center"/>
    </xf>
    <xf numFmtId="0" fontId="0" fillId="0" borderId="0" xfId="0" applyFont="1" applyFill="1" applyAlignment="1">
      <alignment horizontal="center" vertical="center"/>
    </xf>
    <xf numFmtId="0" fontId="0" fillId="0" borderId="0" xfId="0" applyFont="1" applyAlignment="1">
      <alignment horizontal="center" vertical="center"/>
    </xf>
    <xf numFmtId="0" fontId="0" fillId="0" borderId="0" xfId="0" applyFont="1" applyAlignment="1">
      <alignment horizontal="center" vertical="center"/>
    </xf>
    <xf numFmtId="0" fontId="0" fillId="0" borderId="0" xfId="0" applyFont="1" applyFill="1" applyAlignment="1">
      <alignment horizontal="center" vertical="center"/>
    </xf>
    <xf numFmtId="0" fontId="0" fillId="0" borderId="0" xfId="0" applyAlignment="1">
      <alignment horizontal="center" vertical="center"/>
    </xf>
    <xf numFmtId="0" fontId="0" fillId="7" borderId="0" xfId="0" applyFill="1" applyAlignment="1">
      <alignment horizontal="center" vertical="center"/>
    </xf>
    <xf numFmtId="0" fontId="0" fillId="0" borderId="0" xfId="0" applyAlignment="1">
      <alignment horizontal="center"/>
    </xf>
    <xf numFmtId="0" fontId="8" fillId="3" borderId="1" xfId="0" applyFont="1" applyFill="1" applyBorder="1" applyAlignment="1">
      <alignment horizontal="center" vertical="center"/>
    </xf>
    <xf numFmtId="0" fontId="17" fillId="3" borderId="1" xfId="0" applyFont="1" applyFill="1" applyBorder="1" applyAlignment="1">
      <alignment horizontal="center"/>
    </xf>
    <xf numFmtId="0" fontId="17" fillId="3" borderId="1" xfId="0" applyFont="1" applyFill="1" applyBorder="1" applyAlignment="1">
      <alignment horizontal="center" vertical="center"/>
    </xf>
    <xf numFmtId="0" fontId="8" fillId="0" borderId="0" xfId="0" applyFont="1" applyFill="1" applyBorder="1" applyAlignment="1">
      <alignment horizontal="center" vertical="center"/>
    </xf>
    <xf numFmtId="0" fontId="8" fillId="17" borderId="1" xfId="0" applyFont="1" applyFill="1" applyBorder="1" applyAlignment="1">
      <alignment horizontal="center" vertical="center"/>
    </xf>
    <xf numFmtId="0" fontId="0" fillId="17" borderId="1" xfId="0" applyFill="1" applyBorder="1" applyAlignment="1">
      <alignment horizontal="center"/>
    </xf>
    <xf numFmtId="0" fontId="0" fillId="7" borderId="0" xfId="0" applyFill="1" applyAlignment="1">
      <alignment horizontal="center"/>
    </xf>
    <xf numFmtId="2" fontId="10" fillId="17" borderId="1" xfId="0" applyNumberFormat="1" applyFont="1" applyFill="1" applyBorder="1" applyAlignment="1">
      <alignment horizontal="center" vertical="center"/>
    </xf>
    <xf numFmtId="2" fontId="10" fillId="17" borderId="1" xfId="0" applyNumberFormat="1" applyFont="1" applyFill="1" applyBorder="1" applyAlignment="1">
      <alignment horizontal="center"/>
    </xf>
    <xf numFmtId="0" fontId="49" fillId="3" borderId="1" xfId="0" applyFont="1" applyFill="1" applyBorder="1" applyAlignment="1">
      <alignment horizontal="center" vertical="center" wrapText="1"/>
    </xf>
    <xf numFmtId="0" fontId="8" fillId="20" borderId="1" xfId="0" applyFont="1" applyFill="1" applyBorder="1" applyAlignment="1">
      <alignment horizontal="center"/>
    </xf>
    <xf numFmtId="0" fontId="51" fillId="3" borderId="70"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73" xfId="0" applyFont="1" applyFill="1" applyBorder="1" applyAlignment="1">
      <alignment horizontal="center" vertical="center"/>
    </xf>
    <xf numFmtId="0" fontId="51" fillId="3" borderId="75" xfId="0" applyFont="1" applyFill="1" applyBorder="1" applyAlignment="1">
      <alignment horizontal="center" vertical="center"/>
    </xf>
    <xf numFmtId="0" fontId="13" fillId="3" borderId="0" xfId="0" applyFont="1" applyFill="1" applyBorder="1" applyAlignment="1">
      <alignment horizontal="center" vertical="center" wrapText="1"/>
    </xf>
    <xf numFmtId="0" fontId="8" fillId="3" borderId="0" xfId="0" applyFont="1" applyFill="1" applyBorder="1" applyAlignment="1">
      <alignment horizontal="center" vertical="center"/>
    </xf>
    <xf numFmtId="0" fontId="29" fillId="0" borderId="0" xfId="0" applyFont="1" applyAlignment="1">
      <alignment horizontal="center" vertical="center"/>
    </xf>
    <xf numFmtId="0" fontId="0" fillId="52" borderId="1" xfId="0" applyFill="1" applyBorder="1" applyAlignment="1">
      <alignment horizontal="center"/>
    </xf>
    <xf numFmtId="0" fontId="0" fillId="20" borderId="1" xfId="0" applyFill="1" applyBorder="1" applyAlignment="1">
      <alignment horizontal="center" vertical="center"/>
    </xf>
    <xf numFmtId="0" fontId="0" fillId="0" borderId="0" xfId="0" applyAlignment="1">
      <alignment horizontal="center"/>
    </xf>
    <xf numFmtId="0" fontId="0" fillId="0" borderId="0" xfId="0"/>
    <xf numFmtId="0" fontId="0" fillId="0" borderId="0" xfId="0" applyAlignment="1">
      <alignment horizontal="center" vertical="center"/>
    </xf>
    <xf numFmtId="0" fontId="0" fillId="0" borderId="0" xfId="0" applyAlignment="1">
      <alignment horizontal="center"/>
    </xf>
    <xf numFmtId="0" fontId="8" fillId="3" borderId="1" xfId="0" applyFont="1" applyFill="1" applyBorder="1" applyAlignment="1">
      <alignment horizontal="center" vertical="center"/>
    </xf>
    <xf numFmtId="0" fontId="15" fillId="3" borderId="1" xfId="0" applyFont="1" applyFill="1" applyBorder="1" applyAlignment="1">
      <alignment horizontal="center" vertical="center"/>
    </xf>
    <xf numFmtId="0" fontId="16" fillId="3" borderId="1" xfId="0" applyFont="1" applyFill="1" applyBorder="1" applyAlignment="1">
      <alignment horizontal="center" vertical="center" wrapText="1"/>
    </xf>
    <xf numFmtId="0" fontId="8" fillId="3" borderId="1" xfId="0" applyFont="1" applyFill="1" applyBorder="1" applyAlignment="1">
      <alignment horizontal="center"/>
    </xf>
    <xf numFmtId="0" fontId="0" fillId="0" borderId="0" xfId="0" applyFont="1" applyFill="1" applyBorder="1" applyAlignment="1">
      <alignment horizontal="center" wrapText="1"/>
    </xf>
    <xf numFmtId="0" fontId="17" fillId="13" borderId="1" xfId="0" applyFont="1" applyFill="1" applyBorder="1" applyAlignment="1">
      <alignment horizontal="center" vertical="center" wrapText="1"/>
    </xf>
    <xf numFmtId="0" fontId="22" fillId="13" borderId="1" xfId="0" applyFont="1" applyFill="1" applyBorder="1" applyAlignment="1">
      <alignment horizontal="center" vertical="center" wrapText="1"/>
    </xf>
    <xf numFmtId="0" fontId="0" fillId="0" borderId="0" xfId="0" applyFont="1" applyFill="1" applyAlignment="1">
      <alignment horizontal="center" vertical="center"/>
    </xf>
    <xf numFmtId="0" fontId="0" fillId="17" borderId="1" xfId="0" applyFill="1" applyBorder="1" applyAlignment="1">
      <alignment horizontal="center"/>
    </xf>
    <xf numFmtId="0" fontId="5" fillId="18" borderId="1" xfId="5" applyFill="1" applyBorder="1" applyAlignment="1" applyProtection="1">
      <alignment horizontal="center" vertical="center" wrapText="1"/>
    </xf>
    <xf numFmtId="0" fontId="8" fillId="20" borderId="1" xfId="0" applyFont="1" applyFill="1" applyBorder="1" applyAlignment="1">
      <alignment horizontal="center" vertical="center" wrapText="1"/>
    </xf>
    <xf numFmtId="0" fontId="8" fillId="20" borderId="1" xfId="0" applyFont="1" applyFill="1" applyBorder="1" applyAlignment="1">
      <alignment horizontal="center"/>
    </xf>
    <xf numFmtId="0" fontId="0" fillId="0" borderId="0" xfId="0" applyFont="1" applyBorder="1" applyAlignment="1">
      <alignment horizontal="center" wrapText="1"/>
    </xf>
    <xf numFmtId="0" fontId="6" fillId="17" borderId="2" xfId="0" applyNumberFormat="1" applyFont="1" applyFill="1" applyBorder="1" applyAlignment="1">
      <alignment horizontal="center" vertical="center"/>
    </xf>
    <xf numFmtId="0" fontId="15" fillId="2" borderId="3" xfId="0" applyFont="1" applyFill="1" applyBorder="1" applyAlignment="1">
      <alignment horizontal="center" vertical="center"/>
    </xf>
    <xf numFmtId="2" fontId="2" fillId="19" borderId="50" xfId="2" applyNumberFormat="1" applyFill="1" applyBorder="1" applyAlignment="1">
      <alignment horizontal="center"/>
    </xf>
    <xf numFmtId="167" fontId="55" fillId="0" borderId="0" xfId="0" applyNumberFormat="1" applyFont="1" applyFill="1" applyBorder="1" applyAlignment="1">
      <alignment horizontal="center" vertical="center"/>
    </xf>
    <xf numFmtId="0" fontId="0" fillId="17" borderId="1" xfId="0" applyFill="1" applyBorder="1" applyAlignment="1">
      <alignment horizontal="center"/>
    </xf>
    <xf numFmtId="0" fontId="8" fillId="20" borderId="1" xfId="0" applyFont="1" applyFill="1" applyBorder="1" applyAlignment="1">
      <alignment horizontal="center"/>
    </xf>
    <xf numFmtId="167" fontId="55" fillId="0" borderId="58" xfId="0" applyNumberFormat="1" applyFont="1" applyFill="1" applyBorder="1" applyAlignment="1">
      <alignment horizontal="center" vertical="center"/>
    </xf>
    <xf numFmtId="167" fontId="55" fillId="0" borderId="8" xfId="0" applyNumberFormat="1" applyFont="1" applyFill="1" applyBorder="1" applyAlignment="1">
      <alignment horizontal="center" vertical="center"/>
    </xf>
    <xf numFmtId="167" fontId="55" fillId="0" borderId="68" xfId="0" applyNumberFormat="1" applyFont="1" applyFill="1" applyBorder="1" applyAlignment="1">
      <alignment horizontal="center" vertical="center"/>
    </xf>
    <xf numFmtId="167" fontId="55" fillId="0" borderId="57" xfId="0" applyNumberFormat="1" applyFont="1" applyFill="1" applyBorder="1" applyAlignment="1">
      <alignment horizontal="center" vertical="center"/>
    </xf>
    <xf numFmtId="167" fontId="55" fillId="0" borderId="38" xfId="0" applyNumberFormat="1" applyFont="1" applyFill="1" applyBorder="1" applyAlignment="1">
      <alignment horizontal="center" vertical="center"/>
    </xf>
    <xf numFmtId="167" fontId="55" fillId="0" borderId="59" xfId="0" applyNumberFormat="1" applyFont="1" applyFill="1" applyBorder="1" applyAlignment="1">
      <alignment horizontal="center" vertical="center"/>
    </xf>
    <xf numFmtId="167" fontId="55" fillId="0" borderId="9" xfId="0" applyNumberFormat="1" applyFont="1" applyFill="1" applyBorder="1" applyAlignment="1">
      <alignment horizontal="center" vertical="center"/>
    </xf>
    <xf numFmtId="167" fontId="55" fillId="0" borderId="2" xfId="0" applyNumberFormat="1" applyFont="1" applyFill="1" applyBorder="1" applyAlignment="1">
      <alignment horizontal="center" vertical="center"/>
    </xf>
    <xf numFmtId="165" fontId="0" fillId="17" borderId="28" xfId="0" applyNumberFormat="1" applyFill="1" applyBorder="1" applyAlignment="1">
      <alignment horizontal="center" vertical="center"/>
    </xf>
    <xf numFmtId="165" fontId="0" fillId="17" borderId="29" xfId="0" applyNumberFormat="1" applyFill="1" applyBorder="1" applyAlignment="1">
      <alignment horizontal="center" vertical="center"/>
    </xf>
    <xf numFmtId="165" fontId="0" fillId="17" borderId="76" xfId="0" applyNumberFormat="1" applyFill="1" applyBorder="1" applyAlignment="1">
      <alignment horizontal="center" vertical="center"/>
    </xf>
    <xf numFmtId="0" fontId="21" fillId="9" borderId="0" xfId="0" applyFont="1" applyFill="1" applyAlignment="1">
      <alignment horizontal="center" vertical="center"/>
    </xf>
    <xf numFmtId="0" fontId="0" fillId="9" borderId="0" xfId="0" applyFill="1" applyBorder="1" applyAlignment="1">
      <alignment horizontal="center" vertical="center"/>
    </xf>
    <xf numFmtId="0" fontId="0" fillId="9" borderId="0" xfId="0" applyFill="1"/>
    <xf numFmtId="0" fontId="17" fillId="3" borderId="1" xfId="0" applyFont="1" applyFill="1" applyBorder="1" applyAlignment="1">
      <alignment horizontal="center" vertical="center"/>
    </xf>
    <xf numFmtId="0" fontId="17" fillId="3" borderId="1"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23" fillId="0" borderId="9" xfId="5" applyFont="1" applyFill="1" applyBorder="1" applyAlignment="1" applyProtection="1">
      <alignment horizontal="center" vertical="center"/>
    </xf>
    <xf numFmtId="0" fontId="21" fillId="0" borderId="0" xfId="0" applyFont="1" applyFill="1" applyAlignment="1">
      <alignment horizontal="center" vertical="center"/>
    </xf>
    <xf numFmtId="0" fontId="0" fillId="0" borderId="0" xfId="0" applyFill="1" applyBorder="1" applyAlignment="1">
      <alignment vertical="center" wrapText="1"/>
    </xf>
    <xf numFmtId="0" fontId="0" fillId="0" borderId="0" xfId="0" applyFont="1" applyFill="1" applyBorder="1" applyAlignment="1">
      <alignment vertical="center" wrapText="1"/>
    </xf>
    <xf numFmtId="0" fontId="30" fillId="0" borderId="0" xfId="0" applyFont="1" applyFill="1" applyAlignment="1">
      <alignment horizontal="center" vertical="center"/>
    </xf>
    <xf numFmtId="0" fontId="23" fillId="0" borderId="0" xfId="5" applyFont="1" applyFill="1" applyBorder="1" applyAlignment="1" applyProtection="1">
      <alignment horizontal="center" vertical="center"/>
    </xf>
    <xf numFmtId="0" fontId="0" fillId="0" borderId="0" xfId="0" applyFill="1" applyBorder="1" applyAlignment="1">
      <alignment horizontal="center" vertical="center" wrapText="1"/>
    </xf>
    <xf numFmtId="0" fontId="0" fillId="0" borderId="0" xfId="0" applyFont="1" applyFill="1" applyBorder="1" applyAlignment="1">
      <alignment horizontal="center" vertical="top" wrapText="1"/>
    </xf>
    <xf numFmtId="0" fontId="0" fillId="0" borderId="0" xfId="0" applyFont="1" applyFill="1" applyBorder="1" applyAlignment="1">
      <alignment vertical="top" wrapText="1"/>
    </xf>
    <xf numFmtId="0" fontId="0" fillId="0" borderId="45" xfId="0" applyFont="1" applyFill="1" applyBorder="1" applyAlignment="1">
      <alignment vertical="top" wrapText="1"/>
    </xf>
    <xf numFmtId="0" fontId="8" fillId="0" borderId="0" xfId="0" applyFont="1" applyFill="1" applyAlignment="1">
      <alignment horizontal="center" vertical="center"/>
    </xf>
    <xf numFmtId="0" fontId="4" fillId="0" borderId="0" xfId="0" applyFont="1" applyFill="1" applyBorder="1" applyAlignment="1">
      <alignment horizontal="center" vertical="center" wrapText="1"/>
    </xf>
    <xf numFmtId="0" fontId="0" fillId="0" borderId="0" xfId="0" applyFill="1"/>
    <xf numFmtId="0" fontId="0" fillId="0" borderId="0" xfId="0" applyFill="1" applyBorder="1" applyAlignment="1">
      <alignment horizontal="center" wrapText="1"/>
    </xf>
    <xf numFmtId="0" fontId="0" fillId="0" borderId="0" xfId="0" applyFill="1" applyBorder="1"/>
    <xf numFmtId="164" fontId="0" fillId="0" borderId="0" xfId="0" applyNumberFormat="1" applyFill="1"/>
    <xf numFmtId="0" fontId="0" fillId="0" borderId="0" xfId="0" applyFill="1" applyAlignment="1">
      <alignment horizontal="center"/>
    </xf>
    <xf numFmtId="0" fontId="0" fillId="0" borderId="9" xfId="0" applyFill="1" applyBorder="1"/>
    <xf numFmtId="0" fontId="11" fillId="0" borderId="0" xfId="0" applyFont="1" applyFill="1" applyAlignment="1">
      <alignment horizontal="center"/>
    </xf>
    <xf numFmtId="0" fontId="0" fillId="0" borderId="0" xfId="0" applyFill="1" applyBorder="1" applyAlignment="1">
      <alignment horizontal="center"/>
    </xf>
    <xf numFmtId="0" fontId="0" fillId="0" borderId="0" xfId="0" applyFill="1" applyAlignment="1">
      <alignment horizontal="left"/>
    </xf>
    <xf numFmtId="0" fontId="0" fillId="0" borderId="0" xfId="0" applyFill="1" applyBorder="1" applyAlignment="1"/>
    <xf numFmtId="0" fontId="0" fillId="0" borderId="9" xfId="0" applyFill="1" applyBorder="1" applyAlignment="1">
      <alignment horizontal="center"/>
    </xf>
    <xf numFmtId="0" fontId="17" fillId="0" borderId="0" xfId="0" applyFont="1" applyFill="1" applyBorder="1" applyAlignment="1">
      <alignment horizontal="center" vertical="center"/>
    </xf>
    <xf numFmtId="0" fontId="10" fillId="0" borderId="0" xfId="0" applyFont="1" applyFill="1" applyBorder="1" applyAlignment="1">
      <alignment horizontal="center" vertical="center" wrapText="1"/>
    </xf>
    <xf numFmtId="2" fontId="10" fillId="0" borderId="0" xfId="0" applyNumberFormat="1" applyFont="1" applyFill="1" applyBorder="1" applyAlignment="1">
      <alignment horizontal="center"/>
    </xf>
    <xf numFmtId="2" fontId="10" fillId="0" borderId="0" xfId="0" applyNumberFormat="1" applyFont="1"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5" xfId="0" applyFill="1" applyBorder="1" applyAlignment="1">
      <alignment horizontal="center" vertical="center"/>
    </xf>
    <xf numFmtId="0" fontId="9" fillId="0" borderId="0" xfId="0" applyFont="1" applyFill="1" applyBorder="1" applyAlignment="1">
      <alignment horizontal="center" vertical="center"/>
    </xf>
    <xf numFmtId="0" fontId="9" fillId="0" borderId="24" xfId="0" applyFont="1" applyFill="1" applyBorder="1" applyAlignment="1">
      <alignment horizontal="center" vertical="center"/>
    </xf>
    <xf numFmtId="0" fontId="0" fillId="0" borderId="22" xfId="0" applyFill="1" applyBorder="1" applyAlignment="1">
      <alignment horizontal="center" vertical="center"/>
    </xf>
    <xf numFmtId="0" fontId="0" fillId="0" borderId="24" xfId="0" applyFill="1" applyBorder="1" applyAlignment="1">
      <alignment horizontal="center" vertical="center"/>
    </xf>
    <xf numFmtId="11" fontId="0" fillId="0" borderId="1" xfId="0" applyNumberFormat="1" applyFill="1" applyBorder="1" applyAlignment="1">
      <alignment horizontal="center" vertical="center"/>
    </xf>
    <xf numFmtId="0" fontId="0" fillId="0" borderId="1" xfId="0" applyFill="1" applyBorder="1" applyAlignment="1">
      <alignment horizontal="center" vertical="center"/>
    </xf>
    <xf numFmtId="11" fontId="0" fillId="0" borderId="0" xfId="0" applyNumberFormat="1" applyFill="1" applyBorder="1" applyAlignment="1">
      <alignment horizontal="center" vertical="center"/>
    </xf>
    <xf numFmtId="0" fontId="0" fillId="0" borderId="32" xfId="0"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2" fontId="0" fillId="0" borderId="58" xfId="0" applyNumberFormat="1" applyFill="1" applyBorder="1"/>
    <xf numFmtId="0" fontId="0" fillId="0" borderId="8" xfId="0" applyFill="1" applyBorder="1"/>
    <xf numFmtId="0" fontId="0" fillId="0" borderId="68" xfId="0" applyFill="1" applyBorder="1"/>
    <xf numFmtId="2" fontId="0" fillId="0" borderId="57" xfId="0" applyNumberFormat="1" applyFill="1" applyBorder="1"/>
    <xf numFmtId="0" fontId="0" fillId="0" borderId="38" xfId="0" applyFill="1" applyBorder="1"/>
    <xf numFmtId="0" fontId="0" fillId="0" borderId="57" xfId="0" applyFill="1" applyBorder="1"/>
    <xf numFmtId="168" fontId="0" fillId="0" borderId="59" xfId="0" applyNumberFormat="1" applyFill="1" applyBorder="1"/>
    <xf numFmtId="0" fontId="0" fillId="0" borderId="2" xfId="0" applyFill="1" applyBorder="1"/>
    <xf numFmtId="0" fontId="5" fillId="0" borderId="0" xfId="5" applyFill="1" applyAlignment="1" applyProtection="1">
      <alignment horizontal="center" vertical="center" wrapText="1"/>
    </xf>
    <xf numFmtId="0" fontId="0" fillId="0" borderId="0" xfId="0" applyFill="1" applyAlignment="1">
      <alignment horizontal="center" vertical="center" wrapText="1"/>
    </xf>
    <xf numFmtId="0" fontId="29" fillId="0" borderId="0" xfId="0" applyFont="1" applyFill="1" applyAlignment="1">
      <alignment horizontal="center" vertical="center"/>
    </xf>
    <xf numFmtId="167" fontId="0" fillId="0" borderId="0" xfId="0" applyNumberFormat="1" applyFill="1" applyBorder="1" applyAlignment="1">
      <alignment horizontal="center" vertical="center"/>
    </xf>
    <xf numFmtId="0" fontId="3" fillId="0" borderId="0" xfId="0" applyFont="1" applyFill="1" applyBorder="1" applyAlignment="1">
      <alignment horizontal="center" vertical="center" wrapText="1"/>
    </xf>
    <xf numFmtId="0" fontId="30" fillId="0" borderId="0" xfId="0" applyFont="1" applyFill="1" applyBorder="1" applyAlignment="1">
      <alignment vertical="center"/>
    </xf>
    <xf numFmtId="0" fontId="30" fillId="0" borderId="0" xfId="0" applyFont="1" applyFill="1" applyBorder="1" applyAlignment="1">
      <alignment horizontal="center" vertical="center" wrapText="1"/>
    </xf>
    <xf numFmtId="0" fontId="6" fillId="0" borderId="1" xfId="0" applyFont="1" applyFill="1" applyBorder="1" applyAlignment="1">
      <alignment horizontal="center" vertical="center"/>
    </xf>
    <xf numFmtId="0" fontId="0" fillId="0" borderId="0" xfId="0" applyFill="1"/>
    <xf numFmtId="0" fontId="2" fillId="0" borderId="1" xfId="0" applyFont="1" applyFill="1" applyBorder="1" applyAlignment="1">
      <alignment horizontal="center" vertical="center"/>
    </xf>
    <xf numFmtId="0" fontId="2" fillId="0" borderId="1" xfId="5" applyFont="1" applyFill="1" applyBorder="1" applyAlignment="1" applyProtection="1">
      <alignment horizontal="center" vertical="center"/>
    </xf>
    <xf numFmtId="0" fontId="6" fillId="0" borderId="1" xfId="0" applyFont="1" applyFill="1" applyBorder="1" applyAlignment="1">
      <alignment horizontal="center" vertical="center" wrapText="1"/>
    </xf>
    <xf numFmtId="0" fontId="56" fillId="0" borderId="1" xfId="5" applyFont="1" applyFill="1" applyBorder="1" applyAlignment="1" applyProtection="1">
      <alignment horizontal="center" vertical="center"/>
    </xf>
    <xf numFmtId="0" fontId="0" fillId="0" borderId="7" xfId="0" applyFill="1" applyBorder="1" applyAlignment="1">
      <alignment horizontal="center" vertical="center"/>
    </xf>
    <xf numFmtId="0" fontId="0" fillId="0" borderId="1" xfId="0" applyFont="1" applyFill="1" applyBorder="1" applyAlignment="1">
      <alignment horizontal="center" vertical="center"/>
    </xf>
    <xf numFmtId="0" fontId="23" fillId="0" borderId="1" xfId="5" applyFont="1" applyFill="1" applyBorder="1" applyAlignment="1" applyProtection="1">
      <alignment horizontal="center" vertical="center"/>
    </xf>
    <xf numFmtId="0" fontId="0" fillId="0" borderId="1" xfId="0" applyFont="1" applyFill="1" applyBorder="1" applyAlignment="1">
      <alignment horizontal="center" vertical="center" wrapText="1"/>
    </xf>
    <xf numFmtId="0" fontId="56" fillId="0" borderId="1" xfId="5" applyFont="1" applyFill="1" applyBorder="1" applyAlignment="1" applyProtection="1">
      <alignment horizontal="center" vertical="center" wrapText="1"/>
    </xf>
    <xf numFmtId="0" fontId="23" fillId="0" borderId="1" xfId="5" applyFont="1" applyFill="1" applyBorder="1" applyAlignment="1" applyProtection="1">
      <alignment horizontal="center" vertical="center" wrapText="1"/>
    </xf>
    <xf numFmtId="0" fontId="2" fillId="0" borderId="1" xfId="0" applyFont="1" applyFill="1" applyBorder="1" applyAlignment="1">
      <alignment horizontal="center" vertical="center" wrapText="1"/>
    </xf>
    <xf numFmtId="0" fontId="2" fillId="0" borderId="1" xfId="5" applyFont="1" applyFill="1" applyBorder="1" applyAlignment="1" applyProtection="1">
      <alignment horizontal="center" vertical="center" wrapText="1"/>
    </xf>
    <xf numFmtId="0" fontId="6" fillId="0" borderId="1" xfId="0" applyFont="1" applyFill="1" applyBorder="1" applyAlignment="1">
      <alignment horizontal="center" vertical="center"/>
    </xf>
    <xf numFmtId="11" fontId="57" fillId="0" borderId="0" xfId="0" applyNumberFormat="1" applyFont="1" applyAlignment="1">
      <alignment horizontal="center" vertical="center"/>
    </xf>
    <xf numFmtId="0" fontId="33" fillId="0" borderId="1" xfId="0" applyFont="1" applyFill="1" applyBorder="1" applyAlignment="1">
      <alignment horizontal="center" vertical="center"/>
    </xf>
    <xf numFmtId="0" fontId="18" fillId="20" borderId="29" xfId="0" applyFont="1" applyFill="1" applyBorder="1" applyAlignment="1">
      <alignment horizontal="center" vertical="center"/>
    </xf>
    <xf numFmtId="0" fontId="51" fillId="3" borderId="51" xfId="0" applyFont="1" applyFill="1" applyBorder="1" applyAlignment="1">
      <alignment horizontal="center" vertical="center"/>
    </xf>
    <xf numFmtId="11" fontId="0" fillId="17" borderId="9" xfId="0" applyNumberFormat="1" applyFill="1" applyBorder="1" applyAlignment="1">
      <alignment horizontal="center" vertical="center"/>
    </xf>
    <xf numFmtId="11" fontId="0" fillId="17" borderId="6" xfId="0" applyNumberFormat="1" applyFill="1" applyBorder="1" applyAlignment="1">
      <alignment horizontal="center" vertical="center"/>
    </xf>
    <xf numFmtId="11" fontId="0" fillId="17" borderId="48" xfId="0" applyNumberFormat="1" applyFill="1" applyBorder="1" applyAlignment="1">
      <alignment horizontal="center" vertical="center"/>
    </xf>
    <xf numFmtId="2" fontId="0" fillId="17" borderId="74" xfId="0" applyNumberFormat="1" applyFill="1" applyBorder="1" applyAlignment="1">
      <alignment horizontal="center" vertical="center"/>
    </xf>
    <xf numFmtId="2" fontId="0" fillId="17" borderId="5" xfId="0" applyNumberFormat="1" applyFill="1" applyBorder="1" applyAlignment="1">
      <alignment horizontal="center" vertical="center"/>
    </xf>
    <xf numFmtId="2" fontId="0" fillId="17" borderId="53" xfId="0" applyNumberFormat="1" applyFill="1" applyBorder="1" applyAlignment="1">
      <alignment horizontal="center" vertical="center"/>
    </xf>
    <xf numFmtId="166" fontId="0" fillId="17" borderId="70" xfId="0" applyNumberFormat="1" applyFill="1" applyBorder="1" applyAlignment="1">
      <alignment horizontal="center" vertical="center"/>
    </xf>
    <xf numFmtId="166" fontId="0" fillId="17" borderId="50" xfId="0" applyNumberFormat="1" applyFill="1" applyBorder="1" applyAlignment="1">
      <alignment horizontal="center" vertical="center"/>
    </xf>
    <xf numFmtId="2" fontId="0" fillId="0" borderId="24" xfId="0" applyNumberFormat="1" applyFill="1" applyBorder="1" applyAlignment="1">
      <alignment horizontal="center" vertical="center"/>
    </xf>
    <xf numFmtId="0" fontId="0" fillId="0" borderId="97" xfId="0" applyFill="1" applyBorder="1" applyAlignment="1">
      <alignment horizontal="center" vertical="center"/>
    </xf>
    <xf numFmtId="0" fontId="0" fillId="17" borderId="1" xfId="0" applyFill="1" applyBorder="1" applyAlignment="1">
      <alignment horizontal="center" vertical="center"/>
    </xf>
    <xf numFmtId="0" fontId="29" fillId="0" borderId="0" xfId="0" applyFont="1"/>
    <xf numFmtId="0" fontId="6" fillId="5" borderId="1" xfId="0" applyFont="1" applyFill="1" applyBorder="1" applyAlignment="1">
      <alignment horizontal="center" vertical="center"/>
    </xf>
    <xf numFmtId="2" fontId="2" fillId="5" borderId="1" xfId="2" applyNumberFormat="1" applyFill="1" applyBorder="1" applyAlignment="1">
      <alignment horizontal="center"/>
    </xf>
    <xf numFmtId="2" fontId="2" fillId="5" borderId="50" xfId="2" applyNumberFormat="1" applyFill="1" applyBorder="1" applyAlignment="1">
      <alignment horizontal="center"/>
    </xf>
    <xf numFmtId="0" fontId="6" fillId="5" borderId="29" xfId="0" applyFont="1" applyFill="1" applyBorder="1" applyAlignment="1">
      <alignment horizontal="center" vertical="center"/>
    </xf>
    <xf numFmtId="2" fontId="33" fillId="0" borderId="0" xfId="5" applyNumberFormat="1" applyFont="1" applyFill="1" applyAlignment="1" applyProtection="1">
      <alignment horizontal="center" vertical="center" wrapText="1"/>
    </xf>
    <xf numFmtId="0" fontId="15" fillId="53" borderId="76" xfId="0" applyFont="1" applyFill="1" applyBorder="1" applyAlignment="1">
      <alignment horizontal="center" vertical="center"/>
    </xf>
    <xf numFmtId="0" fontId="0" fillId="17" borderId="23" xfId="0" applyFill="1" applyBorder="1" applyAlignment="1">
      <alignment horizontal="center" vertical="center"/>
    </xf>
    <xf numFmtId="0" fontId="23" fillId="0" borderId="43" xfId="5" applyFont="1" applyFill="1" applyBorder="1" applyAlignment="1" applyProtection="1">
      <alignment vertical="center"/>
    </xf>
    <xf numFmtId="0" fontId="23" fillId="0" borderId="0" xfId="5" applyFont="1" applyFill="1" applyBorder="1" applyAlignment="1" applyProtection="1">
      <alignment vertical="center"/>
    </xf>
    <xf numFmtId="0" fontId="30" fillId="0" borderId="0" xfId="0" applyFont="1" applyFill="1" applyAlignment="1">
      <alignment vertical="center"/>
    </xf>
    <xf numFmtId="0" fontId="0" fillId="0" borderId="0" xfId="0" applyFill="1" applyBorder="1" applyAlignment="1">
      <alignment horizontal="center" vertical="center"/>
    </xf>
    <xf numFmtId="0" fontId="0" fillId="0" borderId="0" xfId="0" applyFont="1" applyFill="1" applyAlignment="1">
      <alignment horizontal="center" vertical="center"/>
    </xf>
    <xf numFmtId="0" fontId="0" fillId="0" borderId="0" xfId="0" applyFill="1" applyAlignment="1">
      <alignment horizontal="center" vertical="center"/>
    </xf>
    <xf numFmtId="0" fontId="8" fillId="20" borderId="1" xfId="0" applyFont="1" applyFill="1" applyBorder="1" applyAlignment="1">
      <alignment horizontal="center" vertical="center" wrapText="1"/>
    </xf>
    <xf numFmtId="1" fontId="31" fillId="0" borderId="67" xfId="0" applyNumberFormat="1" applyFont="1" applyFill="1" applyBorder="1" applyAlignment="1">
      <alignment horizontal="left" vertical="top"/>
    </xf>
    <xf numFmtId="0" fontId="23" fillId="0" borderId="0" xfId="5" applyFont="1" applyFill="1" applyBorder="1" applyAlignment="1" applyProtection="1">
      <alignment horizontal="center" vertical="center"/>
    </xf>
    <xf numFmtId="0" fontId="0" fillId="0" borderId="0" xfId="0" applyFill="1"/>
    <xf numFmtId="0" fontId="0" fillId="0" borderId="22" xfId="0" applyFill="1" applyBorder="1" applyAlignment="1">
      <alignment horizontal="center" vertical="center"/>
    </xf>
    <xf numFmtId="0" fontId="0" fillId="0" borderId="24" xfId="0" applyFill="1" applyBorder="1" applyAlignment="1">
      <alignment horizontal="center" vertical="center"/>
    </xf>
    <xf numFmtId="2" fontId="0" fillId="5" borderId="50" xfId="0" applyNumberFormat="1" applyFill="1" applyBorder="1" applyAlignment="1">
      <alignment horizontal="center"/>
    </xf>
    <xf numFmtId="0" fontId="8" fillId="3" borderId="0" xfId="0" applyFont="1" applyFill="1" applyAlignment="1">
      <alignment horizontal="center" vertical="center"/>
    </xf>
    <xf numFmtId="0" fontId="5" fillId="0" borderId="0" xfId="5" applyFill="1" applyBorder="1" applyAlignment="1" applyProtection="1">
      <alignment horizontal="center" vertical="center"/>
    </xf>
    <xf numFmtId="0" fontId="8" fillId="54" borderId="15" xfId="0" applyFont="1" applyFill="1" applyBorder="1" applyAlignment="1">
      <alignment horizontal="center" vertical="center"/>
    </xf>
    <xf numFmtId="0" fontId="8" fillId="54" borderId="1" xfId="0" applyFont="1" applyFill="1" applyBorder="1" applyAlignment="1">
      <alignment horizontal="center" vertical="center"/>
    </xf>
    <xf numFmtId="0" fontId="8" fillId="54" borderId="23" xfId="0" applyFont="1" applyFill="1" applyBorder="1" applyAlignment="1">
      <alignment horizontal="center" vertical="center"/>
    </xf>
    <xf numFmtId="2" fontId="0" fillId="54" borderId="1" xfId="0" applyNumberFormat="1" applyFill="1" applyBorder="1" applyAlignment="1">
      <alignment horizontal="center" vertical="center"/>
    </xf>
    <xf numFmtId="2" fontId="0" fillId="54" borderId="23" xfId="0" applyNumberFormat="1" applyFill="1" applyBorder="1" applyAlignment="1">
      <alignment horizontal="center" vertical="center"/>
    </xf>
    <xf numFmtId="0" fontId="8" fillId="55" borderId="15" xfId="0" applyFont="1" applyFill="1" applyBorder="1" applyAlignment="1">
      <alignment horizontal="center" vertical="center"/>
    </xf>
    <xf numFmtId="0" fontId="8" fillId="55" borderId="1" xfId="0" applyFont="1" applyFill="1" applyBorder="1" applyAlignment="1">
      <alignment horizontal="center" vertical="center"/>
    </xf>
    <xf numFmtId="0" fontId="8" fillId="55" borderId="23" xfId="0" applyFont="1" applyFill="1" applyBorder="1" applyAlignment="1">
      <alignment horizontal="center" vertical="center"/>
    </xf>
    <xf numFmtId="2" fontId="0" fillId="55" borderId="15" xfId="0" applyNumberFormat="1" applyFill="1" applyBorder="1" applyAlignment="1">
      <alignment horizontal="center" vertical="center"/>
    </xf>
    <xf numFmtId="2" fontId="0" fillId="55" borderId="1" xfId="0" applyNumberFormat="1" applyFill="1" applyBorder="1" applyAlignment="1">
      <alignment horizontal="center" vertical="center"/>
    </xf>
    <xf numFmtId="2" fontId="0" fillId="55" borderId="23" xfId="0" applyNumberFormat="1" applyFill="1" applyBorder="1" applyAlignment="1">
      <alignment horizontal="center" vertical="center"/>
    </xf>
    <xf numFmtId="0" fontId="8" fillId="56" borderId="15" xfId="0" applyFont="1" applyFill="1" applyBorder="1" applyAlignment="1">
      <alignment horizontal="center" vertical="center"/>
    </xf>
    <xf numFmtId="0" fontId="8" fillId="56" borderId="1" xfId="0" applyFont="1" applyFill="1" applyBorder="1" applyAlignment="1">
      <alignment horizontal="center" vertical="center"/>
    </xf>
    <xf numFmtId="0" fontId="8" fillId="56" borderId="23" xfId="0" applyFont="1" applyFill="1" applyBorder="1" applyAlignment="1">
      <alignment horizontal="center" vertical="center"/>
    </xf>
    <xf numFmtId="2" fontId="0" fillId="56" borderId="15" xfId="0" applyNumberFormat="1" applyFill="1" applyBorder="1" applyAlignment="1">
      <alignment horizontal="center" vertical="center"/>
    </xf>
    <xf numFmtId="2" fontId="0" fillId="56" borderId="1" xfId="0" applyNumberFormat="1" applyFill="1" applyBorder="1" applyAlignment="1">
      <alignment horizontal="center" vertical="center"/>
    </xf>
    <xf numFmtId="2" fontId="0" fillId="56" borderId="23" xfId="0" applyNumberFormat="1" applyFill="1" applyBorder="1" applyAlignment="1">
      <alignment horizontal="center" vertical="center"/>
    </xf>
    <xf numFmtId="0" fontId="8" fillId="54" borderId="6" xfId="0" applyFont="1" applyFill="1" applyBorder="1" applyAlignment="1">
      <alignment vertical="center"/>
    </xf>
    <xf numFmtId="0" fontId="8" fillId="54" borderId="6" xfId="0" applyFont="1" applyFill="1" applyBorder="1" applyAlignment="1">
      <alignment horizontal="center" vertical="center"/>
    </xf>
    <xf numFmtId="0" fontId="8" fillId="54" borderId="21" xfId="0" applyFont="1" applyFill="1" applyBorder="1" applyAlignment="1">
      <alignment vertical="center"/>
    </xf>
    <xf numFmtId="2" fontId="0" fillId="54" borderId="7" xfId="0" applyNumberFormat="1" applyFill="1" applyBorder="1" applyAlignment="1">
      <alignment horizontal="center" vertical="center"/>
    </xf>
    <xf numFmtId="0" fontId="0" fillId="0" borderId="0" xfId="0" applyAlignment="1">
      <alignment vertical="center"/>
    </xf>
    <xf numFmtId="0" fontId="0" fillId="3" borderId="3" xfId="0" applyFill="1" applyBorder="1" applyAlignment="1">
      <alignment horizontal="center"/>
    </xf>
    <xf numFmtId="0" fontId="0" fillId="3" borderId="6" xfId="0" applyFill="1" applyBorder="1" applyAlignment="1">
      <alignment horizontal="center"/>
    </xf>
    <xf numFmtId="0" fontId="0" fillId="11" borderId="40" xfId="0" applyFill="1" applyBorder="1" applyAlignment="1">
      <alignment horizontal="center" vertical="top" wrapText="1"/>
    </xf>
    <xf numFmtId="0" fontId="0" fillId="11" borderId="41" xfId="0" applyFill="1" applyBorder="1" applyAlignment="1">
      <alignment horizontal="center" vertical="top" wrapText="1"/>
    </xf>
    <xf numFmtId="0" fontId="0" fillId="11" borderId="42" xfId="0" applyFill="1" applyBorder="1" applyAlignment="1">
      <alignment horizontal="center" vertical="top" wrapText="1"/>
    </xf>
    <xf numFmtId="0" fontId="0" fillId="11" borderId="39" xfId="0" applyFill="1" applyBorder="1" applyAlignment="1">
      <alignment horizontal="center" vertical="top" wrapText="1"/>
    </xf>
    <xf numFmtId="0" fontId="0" fillId="11" borderId="0" xfId="0" applyFill="1" applyBorder="1" applyAlignment="1">
      <alignment horizontal="center" vertical="top" wrapText="1"/>
    </xf>
    <xf numFmtId="0" fontId="0" fillId="11" borderId="43" xfId="0" applyFill="1" applyBorder="1" applyAlignment="1">
      <alignment horizontal="center" vertical="top" wrapText="1"/>
    </xf>
    <xf numFmtId="0" fontId="0" fillId="11" borderId="44" xfId="0" applyFill="1" applyBorder="1" applyAlignment="1">
      <alignment horizontal="center" vertical="top" wrapText="1"/>
    </xf>
    <xf numFmtId="0" fontId="0" fillId="11" borderId="45" xfId="0" applyFill="1" applyBorder="1" applyAlignment="1">
      <alignment horizontal="center" vertical="top" wrapText="1"/>
    </xf>
    <xf numFmtId="0" fontId="0" fillId="11" borderId="46" xfId="0" applyFill="1" applyBorder="1" applyAlignment="1">
      <alignment horizontal="center" vertical="top" wrapText="1"/>
    </xf>
    <xf numFmtId="0" fontId="0" fillId="11" borderId="40" xfId="0" applyFill="1" applyBorder="1" applyAlignment="1">
      <alignment horizontal="center" vertical="center" wrapText="1"/>
    </xf>
    <xf numFmtId="0" fontId="0" fillId="11" borderId="41" xfId="0" applyFill="1" applyBorder="1" applyAlignment="1">
      <alignment horizontal="center" vertical="center" wrapText="1"/>
    </xf>
    <xf numFmtId="0" fontId="0" fillId="11" borderId="42" xfId="0" applyFill="1" applyBorder="1" applyAlignment="1">
      <alignment horizontal="center" vertical="center" wrapText="1"/>
    </xf>
    <xf numFmtId="0" fontId="0" fillId="11" borderId="39"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6" xfId="0" applyFill="1" applyBorder="1" applyAlignment="1">
      <alignment horizontal="center" vertical="center" wrapText="1"/>
    </xf>
    <xf numFmtId="0" fontId="0" fillId="11" borderId="41" xfId="0" applyFont="1" applyFill="1" applyBorder="1" applyAlignment="1">
      <alignment horizontal="center" vertical="center" wrapText="1"/>
    </xf>
    <xf numFmtId="0" fontId="0" fillId="11" borderId="42" xfId="0" applyFont="1" applyFill="1" applyBorder="1" applyAlignment="1">
      <alignment horizontal="center" vertical="center" wrapText="1"/>
    </xf>
    <xf numFmtId="0" fontId="0" fillId="11" borderId="39"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0" fillId="11" borderId="43" xfId="0" applyFont="1" applyFill="1" applyBorder="1" applyAlignment="1">
      <alignment horizontal="center" vertical="center" wrapText="1"/>
    </xf>
    <xf numFmtId="0" fontId="0" fillId="11" borderId="44" xfId="0" applyFont="1" applyFill="1" applyBorder="1" applyAlignment="1">
      <alignment horizontal="center" vertical="center" wrapText="1"/>
    </xf>
    <xf numFmtId="0" fontId="0" fillId="11" borderId="45" xfId="0" applyFont="1" applyFill="1" applyBorder="1" applyAlignment="1">
      <alignment horizontal="center" vertical="center" wrapText="1"/>
    </xf>
    <xf numFmtId="0" fontId="0" fillId="11" borderId="46" xfId="0" applyFont="1" applyFill="1" applyBorder="1" applyAlignment="1">
      <alignment horizontal="center" vertical="center" wrapText="1"/>
    </xf>
    <xf numFmtId="0" fontId="12" fillId="11" borderId="39"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1" borderId="43" xfId="0" applyFont="1" applyFill="1" applyBorder="1" applyAlignment="1">
      <alignment horizontal="center" vertical="center" wrapText="1"/>
    </xf>
    <xf numFmtId="0" fontId="12" fillId="11" borderId="44" xfId="0" applyFont="1" applyFill="1" applyBorder="1" applyAlignment="1">
      <alignment horizontal="center" vertical="center" wrapText="1"/>
    </xf>
    <xf numFmtId="0" fontId="12" fillId="11" borderId="45" xfId="0" applyFont="1" applyFill="1" applyBorder="1" applyAlignment="1">
      <alignment horizontal="center" vertical="center" wrapText="1"/>
    </xf>
    <xf numFmtId="0" fontId="12" fillId="11" borderId="46" xfId="0" applyFont="1" applyFill="1" applyBorder="1" applyAlignment="1">
      <alignment horizontal="center" vertical="center" wrapText="1"/>
    </xf>
    <xf numFmtId="0" fontId="0" fillId="11" borderId="41" xfId="0" applyFont="1" applyFill="1" applyBorder="1" applyAlignment="1">
      <alignment horizontal="center" vertical="top" wrapText="1"/>
    </xf>
    <xf numFmtId="0" fontId="0" fillId="11" borderId="42" xfId="0" applyFont="1" applyFill="1" applyBorder="1" applyAlignment="1">
      <alignment horizontal="center" vertical="top" wrapText="1"/>
    </xf>
    <xf numFmtId="0" fontId="0" fillId="11" borderId="0" xfId="0" applyFont="1" applyFill="1" applyBorder="1" applyAlignment="1">
      <alignment horizontal="center" vertical="top" wrapText="1"/>
    </xf>
    <xf numFmtId="0" fontId="0" fillId="11" borderId="43" xfId="0" applyFont="1" applyFill="1" applyBorder="1" applyAlignment="1">
      <alignment horizontal="center" vertical="top" wrapText="1"/>
    </xf>
    <xf numFmtId="0" fontId="0" fillId="11" borderId="39" xfId="0" applyFont="1" applyFill="1" applyBorder="1" applyAlignment="1">
      <alignment horizontal="center" vertical="top" wrapText="1"/>
    </xf>
    <xf numFmtId="0" fontId="0" fillId="11" borderId="44" xfId="0" applyFont="1" applyFill="1" applyBorder="1" applyAlignment="1">
      <alignment horizontal="center" vertical="top" wrapText="1"/>
    </xf>
    <xf numFmtId="0" fontId="0" fillId="11" borderId="45" xfId="0" applyFont="1" applyFill="1" applyBorder="1" applyAlignment="1">
      <alignment horizontal="center" vertical="top" wrapText="1"/>
    </xf>
    <xf numFmtId="0" fontId="0" fillId="11" borderId="46" xfId="0" applyFont="1" applyFill="1" applyBorder="1" applyAlignment="1">
      <alignment horizontal="center" vertical="top" wrapText="1"/>
    </xf>
    <xf numFmtId="0" fontId="0" fillId="11" borderId="61" xfId="0" applyFont="1" applyFill="1" applyBorder="1" applyAlignment="1">
      <alignment horizontal="center" vertical="center" wrapText="1"/>
    </xf>
    <xf numFmtId="0" fontId="0" fillId="11" borderId="66" xfId="0" applyFont="1" applyFill="1" applyBorder="1" applyAlignment="1">
      <alignment horizontal="center" vertical="center" wrapText="1"/>
    </xf>
    <xf numFmtId="0" fontId="0" fillId="11" borderId="91" xfId="0" applyFill="1" applyBorder="1" applyAlignment="1">
      <alignment horizontal="center" vertical="center" wrapText="1"/>
    </xf>
    <xf numFmtId="0" fontId="0" fillId="11" borderId="90" xfId="0" applyFill="1" applyBorder="1" applyAlignment="1">
      <alignment horizontal="center" vertical="center" wrapText="1"/>
    </xf>
    <xf numFmtId="0" fontId="0" fillId="11" borderId="62"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63" xfId="0" applyFill="1" applyBorder="1" applyAlignment="1">
      <alignment horizontal="center" vertical="center" wrapText="1"/>
    </xf>
    <xf numFmtId="0" fontId="0" fillId="11" borderId="64" xfId="0" applyFill="1" applyBorder="1" applyAlignment="1">
      <alignment horizontal="center" vertical="center" wrapText="1"/>
    </xf>
    <xf numFmtId="0" fontId="0" fillId="11" borderId="65" xfId="0" applyFill="1" applyBorder="1" applyAlignment="1">
      <alignment horizontal="center" vertical="center" wrapText="1"/>
    </xf>
    <xf numFmtId="0" fontId="5" fillId="3" borderId="3" xfId="5" applyFill="1" applyBorder="1" applyAlignment="1" applyProtection="1">
      <alignment horizontal="center" vertical="center"/>
    </xf>
    <xf numFmtId="0" fontId="5" fillId="3" borderId="7" xfId="5" applyFill="1" applyBorder="1" applyAlignment="1" applyProtection="1">
      <alignment horizontal="center" vertical="center"/>
    </xf>
    <xf numFmtId="0" fontId="8" fillId="3" borderId="3" xfId="0" applyFont="1" applyFill="1" applyBorder="1" applyAlignment="1">
      <alignment horizontal="center" vertical="center"/>
    </xf>
    <xf numFmtId="0" fontId="8" fillId="3" borderId="7" xfId="0" applyFont="1" applyFill="1" applyBorder="1" applyAlignment="1">
      <alignment horizontal="center" vertical="center"/>
    </xf>
    <xf numFmtId="0" fontId="23" fillId="3" borderId="3" xfId="5" applyFont="1" applyFill="1" applyBorder="1" applyAlignment="1" applyProtection="1">
      <alignment horizontal="center" vertical="center"/>
    </xf>
    <xf numFmtId="0" fontId="23" fillId="3" borderId="7" xfId="5" applyFont="1" applyFill="1" applyBorder="1" applyAlignment="1" applyProtection="1">
      <alignment horizontal="center" vertical="center"/>
    </xf>
    <xf numFmtId="0" fontId="5" fillId="3" borderId="58" xfId="5" applyFill="1" applyBorder="1" applyAlignment="1" applyProtection="1">
      <alignment horizontal="center" vertical="center"/>
    </xf>
    <xf numFmtId="0" fontId="5" fillId="3" borderId="68" xfId="5" applyFill="1" applyBorder="1" applyAlignment="1" applyProtection="1">
      <alignment horizontal="center" vertical="center"/>
    </xf>
    <xf numFmtId="0" fontId="5" fillId="3" borderId="57" xfId="5" applyFill="1" applyBorder="1" applyAlignment="1" applyProtection="1">
      <alignment horizontal="center" vertical="center"/>
    </xf>
    <xf numFmtId="0" fontId="5" fillId="3" borderId="38" xfId="5" applyFill="1" applyBorder="1" applyAlignment="1" applyProtection="1">
      <alignment horizontal="center" vertical="center"/>
    </xf>
    <xf numFmtId="0" fontId="30" fillId="0" borderId="0" xfId="0" applyFont="1" applyFill="1" applyAlignment="1">
      <alignment horizontal="center" vertical="center"/>
    </xf>
    <xf numFmtId="0" fontId="14" fillId="12" borderId="36" xfId="0" applyFont="1" applyFill="1" applyBorder="1" applyAlignment="1">
      <alignment horizontal="center" vertical="center"/>
    </xf>
    <xf numFmtId="0" fontId="14" fillId="12" borderId="10" xfId="0" applyFont="1" applyFill="1" applyBorder="1" applyAlignment="1">
      <alignment horizontal="center" vertical="center"/>
    </xf>
    <xf numFmtId="0" fontId="14" fillId="12" borderId="11" xfId="0" applyFont="1" applyFill="1" applyBorder="1" applyAlignment="1">
      <alignment horizontal="center" vertical="center"/>
    </xf>
    <xf numFmtId="0" fontId="14" fillId="12" borderId="37" xfId="0" applyFont="1" applyFill="1" applyBorder="1" applyAlignment="1">
      <alignment horizontal="center" vertical="center"/>
    </xf>
    <xf numFmtId="0" fontId="14" fillId="12" borderId="13" xfId="0" applyFont="1" applyFill="1" applyBorder="1" applyAlignment="1">
      <alignment horizontal="center" vertical="center"/>
    </xf>
    <xf numFmtId="0" fontId="14" fillId="12" borderId="14" xfId="0" applyFont="1" applyFill="1" applyBorder="1" applyAlignment="1">
      <alignment horizontal="center" vertical="center"/>
    </xf>
    <xf numFmtId="0" fontId="8" fillId="15" borderId="54" xfId="0" applyFont="1" applyFill="1" applyBorder="1" applyAlignment="1">
      <alignment horizontal="center" vertical="center"/>
    </xf>
    <xf numFmtId="0" fontId="8" fillId="15" borderId="55" xfId="0" applyFont="1" applyFill="1" applyBorder="1" applyAlignment="1">
      <alignment horizontal="center" vertical="center"/>
    </xf>
    <xf numFmtId="0" fontId="8" fillId="15" borderId="56" xfId="0" applyFont="1" applyFill="1" applyBorder="1" applyAlignment="1">
      <alignment horizontal="center" vertical="center"/>
    </xf>
    <xf numFmtId="0" fontId="5" fillId="3" borderId="59" xfId="5" applyFill="1" applyBorder="1" applyAlignment="1" applyProtection="1">
      <alignment horizontal="center" vertical="center"/>
    </xf>
    <xf numFmtId="0" fontId="5" fillId="3" borderId="2" xfId="5" applyFill="1" applyBorder="1" applyAlignment="1" applyProtection="1">
      <alignment horizontal="center" vertical="center"/>
    </xf>
    <xf numFmtId="0" fontId="6" fillId="11" borderId="40" xfId="0" applyFont="1" applyFill="1" applyBorder="1" applyAlignment="1">
      <alignment horizontal="center" vertical="center" wrapText="1"/>
    </xf>
    <xf numFmtId="0" fontId="6" fillId="11" borderId="41" xfId="0" applyFont="1" applyFill="1" applyBorder="1" applyAlignment="1">
      <alignment horizontal="center" vertical="center" wrapText="1"/>
    </xf>
    <xf numFmtId="0" fontId="6" fillId="11" borderId="42" xfId="0" applyFont="1" applyFill="1" applyBorder="1" applyAlignment="1">
      <alignment horizontal="center" vertical="center" wrapText="1"/>
    </xf>
    <xf numFmtId="0" fontId="6" fillId="11" borderId="39" xfId="0" applyFont="1" applyFill="1" applyBorder="1" applyAlignment="1">
      <alignment horizontal="center" vertical="center" wrapText="1"/>
    </xf>
    <xf numFmtId="0" fontId="6" fillId="11" borderId="0" xfId="0" applyFont="1" applyFill="1" applyBorder="1" applyAlignment="1">
      <alignment horizontal="center" vertical="center" wrapText="1"/>
    </xf>
    <xf numFmtId="0" fontId="6" fillId="11" borderId="43" xfId="0" applyFont="1" applyFill="1" applyBorder="1" applyAlignment="1">
      <alignment horizontal="center" vertical="center" wrapText="1"/>
    </xf>
    <xf numFmtId="0" fontId="54" fillId="11" borderId="39" xfId="0" applyFont="1" applyFill="1" applyBorder="1" applyAlignment="1">
      <alignment horizontal="center" vertical="center" wrapText="1"/>
    </xf>
    <xf numFmtId="0" fontId="54" fillId="11" borderId="0" xfId="0" applyFont="1" applyFill="1" applyBorder="1" applyAlignment="1">
      <alignment horizontal="center" vertical="center" wrapText="1"/>
    </xf>
    <xf numFmtId="0" fontId="54" fillId="11" borderId="43" xfId="0" applyFont="1" applyFill="1" applyBorder="1" applyAlignment="1">
      <alignment horizontal="center" vertical="center" wrapText="1"/>
    </xf>
    <xf numFmtId="0" fontId="54" fillId="11" borderId="44" xfId="0" applyFont="1" applyFill="1" applyBorder="1" applyAlignment="1">
      <alignment horizontal="center" vertical="center" wrapText="1"/>
    </xf>
    <xf numFmtId="0" fontId="54" fillId="11" borderId="45" xfId="0" applyFont="1" applyFill="1" applyBorder="1" applyAlignment="1">
      <alignment horizontal="center" vertical="center" wrapText="1"/>
    </xf>
    <xf numFmtId="0" fontId="54" fillId="11" borderId="46" xfId="0" applyFont="1" applyFill="1" applyBorder="1" applyAlignment="1">
      <alignment horizontal="center" vertical="center" wrapText="1"/>
    </xf>
    <xf numFmtId="0" fontId="0" fillId="11" borderId="40" xfId="0" applyFont="1" applyFill="1" applyBorder="1" applyAlignment="1">
      <alignment horizontal="center" vertical="center" wrapText="1"/>
    </xf>
    <xf numFmtId="0" fontId="0" fillId="11" borderId="60" xfId="0" applyFill="1" applyBorder="1" applyAlignment="1">
      <alignment horizontal="center" vertical="center" wrapText="1"/>
    </xf>
    <xf numFmtId="0" fontId="17" fillId="20" borderId="1" xfId="0" applyFont="1" applyFill="1" applyBorder="1" applyAlignment="1">
      <alignment horizontal="center" vertical="center" wrapText="1"/>
    </xf>
    <xf numFmtId="0" fontId="5" fillId="18" borderId="3" xfId="5" applyFill="1" applyBorder="1" applyAlignment="1" applyProtection="1">
      <alignment horizontal="center" vertical="center"/>
    </xf>
    <xf numFmtId="0" fontId="5" fillId="18" borderId="6" xfId="5" applyFill="1" applyBorder="1" applyAlignment="1" applyProtection="1">
      <alignment horizontal="center" vertical="center"/>
    </xf>
    <xf numFmtId="0" fontId="5" fillId="18" borderId="7" xfId="5" applyFill="1" applyBorder="1" applyAlignment="1" applyProtection="1">
      <alignment horizontal="center" vertical="center"/>
    </xf>
    <xf numFmtId="0" fontId="18" fillId="20" borderId="57" xfId="0" applyFont="1" applyFill="1" applyBorder="1" applyAlignment="1">
      <alignment horizontal="center" vertical="center"/>
    </xf>
    <xf numFmtId="0" fontId="18" fillId="20" borderId="0"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4" xfId="0" applyFont="1" applyFill="1" applyBorder="1" applyAlignment="1">
      <alignment horizontal="center" vertical="center"/>
    </xf>
    <xf numFmtId="0" fontId="20" fillId="3" borderId="7"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23" xfId="0" applyFont="1" applyFill="1" applyBorder="1" applyAlignment="1">
      <alignment horizontal="center" vertical="center"/>
    </xf>
    <xf numFmtId="0" fontId="20" fillId="3" borderId="52" xfId="0" applyFont="1" applyFill="1" applyBorder="1" applyAlignment="1">
      <alignment horizontal="center" vertical="center"/>
    </xf>
    <xf numFmtId="0" fontId="20" fillId="3" borderId="15" xfId="0" applyFont="1" applyFill="1" applyBorder="1" applyAlignment="1">
      <alignment horizontal="center" vertical="center"/>
    </xf>
    <xf numFmtId="0" fontId="20" fillId="3" borderId="78" xfId="0" applyFont="1" applyFill="1" applyBorder="1" applyAlignment="1">
      <alignment horizontal="center" vertical="center"/>
    </xf>
    <xf numFmtId="165" fontId="21" fillId="3" borderId="15" xfId="0" applyNumberFormat="1" applyFont="1" applyFill="1" applyBorder="1" applyAlignment="1">
      <alignment horizontal="center" vertical="center"/>
    </xf>
    <xf numFmtId="165" fontId="21" fillId="3" borderId="1" xfId="0" applyNumberFormat="1" applyFont="1" applyFill="1" applyBorder="1" applyAlignment="1">
      <alignment horizontal="center" vertical="center"/>
    </xf>
    <xf numFmtId="0" fontId="20" fillId="3" borderId="18"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21" xfId="0" applyFont="1" applyFill="1" applyBorder="1" applyAlignment="1">
      <alignment horizontal="center" vertical="center"/>
    </xf>
    <xf numFmtId="0" fontId="5" fillId="18" borderId="4" xfId="5" applyFont="1" applyFill="1" applyBorder="1" applyAlignment="1" applyProtection="1">
      <alignment horizontal="center" vertical="center" wrapText="1"/>
    </xf>
    <xf numFmtId="0" fontId="5" fillId="18" borderId="67" xfId="5" applyFont="1" applyFill="1" applyBorder="1" applyAlignment="1" applyProtection="1">
      <alignment horizontal="center" vertical="center" wrapText="1"/>
    </xf>
    <xf numFmtId="0" fontId="20" fillId="20" borderId="3" xfId="0" applyFont="1" applyFill="1" applyBorder="1" applyAlignment="1">
      <alignment horizontal="center" vertical="center"/>
    </xf>
    <xf numFmtId="0" fontId="20" fillId="20" borderId="6" xfId="0" applyFont="1" applyFill="1" applyBorder="1" applyAlignment="1">
      <alignment horizontal="center" vertical="center"/>
    </xf>
    <xf numFmtId="0" fontId="20" fillId="20" borderId="7" xfId="0" applyFont="1" applyFill="1" applyBorder="1" applyAlignment="1">
      <alignment horizontal="center" vertical="center"/>
    </xf>
    <xf numFmtId="0" fontId="5" fillId="18" borderId="5" xfId="5" applyFont="1" applyFill="1" applyBorder="1" applyAlignment="1" applyProtection="1">
      <alignment horizontal="center" vertical="center" wrapText="1"/>
    </xf>
    <xf numFmtId="0" fontId="8" fillId="3" borderId="17" xfId="0" applyFont="1" applyFill="1" applyBorder="1" applyAlignment="1">
      <alignment horizontal="center"/>
    </xf>
    <xf numFmtId="0" fontId="8" fillId="3" borderId="9" xfId="0" applyFont="1" applyFill="1" applyBorder="1" applyAlignment="1">
      <alignment horizontal="center"/>
    </xf>
    <xf numFmtId="0" fontId="8" fillId="3" borderId="20" xfId="0" applyFont="1" applyFill="1" applyBorder="1" applyAlignment="1">
      <alignment horizontal="center"/>
    </xf>
    <xf numFmtId="0" fontId="0" fillId="5" borderId="3" xfId="0" applyFill="1" applyBorder="1" applyAlignment="1">
      <alignment horizontal="center"/>
    </xf>
    <xf numFmtId="0" fontId="0" fillId="5" borderId="6" xfId="0" applyFill="1" applyBorder="1" applyAlignment="1">
      <alignment horizontal="center"/>
    </xf>
    <xf numFmtId="164" fontId="0" fillId="17" borderId="18" xfId="0" applyNumberFormat="1" applyFill="1" applyBorder="1" applyAlignment="1">
      <alignment horizontal="center"/>
    </xf>
    <xf numFmtId="164" fontId="0" fillId="17" borderId="21" xfId="0" applyNumberFormat="1" applyFill="1" applyBorder="1" applyAlignment="1">
      <alignment horizontal="center"/>
    </xf>
    <xf numFmtId="164" fontId="0" fillId="17" borderId="6" xfId="0" applyNumberFormat="1" applyFill="1" applyBorder="1" applyAlignment="1">
      <alignment horizontal="center"/>
    </xf>
    <xf numFmtId="164" fontId="0" fillId="17" borderId="7" xfId="0" applyNumberFormat="1" applyFill="1" applyBorder="1" applyAlignment="1">
      <alignment horizontal="center"/>
    </xf>
    <xf numFmtId="2" fontId="0" fillId="17" borderId="18" xfId="0" applyNumberFormat="1" applyFill="1" applyBorder="1" applyAlignment="1">
      <alignment horizontal="center"/>
    </xf>
    <xf numFmtId="2" fontId="0" fillId="17" borderId="21" xfId="0" applyNumberFormat="1" applyFill="1" applyBorder="1" applyAlignment="1">
      <alignment horizontal="center"/>
    </xf>
    <xf numFmtId="166" fontId="0" fillId="17" borderId="3" xfId="0" applyNumberFormat="1" applyFill="1" applyBorder="1" applyAlignment="1">
      <alignment horizontal="center"/>
    </xf>
    <xf numFmtId="166" fontId="0" fillId="17" borderId="7" xfId="0" applyNumberFormat="1" applyFill="1" applyBorder="1" applyAlignment="1">
      <alignment horizontal="center"/>
    </xf>
    <xf numFmtId="0" fontId="0" fillId="5" borderId="1" xfId="0" applyFill="1" applyBorder="1" applyAlignment="1">
      <alignment horizontal="center" wrapText="1"/>
    </xf>
    <xf numFmtId="0" fontId="8" fillId="3" borderId="3" xfId="0" applyFont="1" applyFill="1" applyBorder="1" applyAlignment="1">
      <alignment horizontal="center"/>
    </xf>
    <xf numFmtId="0" fontId="8" fillId="3" borderId="6" xfId="0" applyFont="1" applyFill="1" applyBorder="1" applyAlignment="1">
      <alignment horizontal="center"/>
    </xf>
    <xf numFmtId="0" fontId="8" fillId="3" borderId="7" xfId="0" applyFont="1" applyFill="1" applyBorder="1" applyAlignment="1">
      <alignment horizontal="center"/>
    </xf>
    <xf numFmtId="0" fontId="8" fillId="3" borderId="1" xfId="0" applyFont="1" applyFill="1" applyBorder="1" applyAlignment="1">
      <alignment horizontal="center" vertical="center" wrapText="1"/>
    </xf>
    <xf numFmtId="0" fontId="8" fillId="3" borderId="18" xfId="0" applyFont="1" applyFill="1" applyBorder="1" applyAlignment="1">
      <alignment horizontal="center"/>
    </xf>
    <xf numFmtId="0" fontId="8" fillId="3" borderId="21" xfId="0" applyFont="1" applyFill="1" applyBorder="1" applyAlignment="1">
      <alignment horizontal="center"/>
    </xf>
    <xf numFmtId="0" fontId="5" fillId="18" borderId="3" xfId="5" applyFill="1" applyBorder="1" applyAlignment="1" applyProtection="1">
      <alignment horizontal="center"/>
    </xf>
    <xf numFmtId="0" fontId="5" fillId="18" borderId="6" xfId="5" applyFill="1" applyBorder="1" applyAlignment="1" applyProtection="1">
      <alignment horizontal="center"/>
    </xf>
    <xf numFmtId="0" fontId="5" fillId="18" borderId="7" xfId="5" applyFill="1" applyBorder="1" applyAlignment="1" applyProtection="1">
      <alignment horizontal="center"/>
    </xf>
    <xf numFmtId="0" fontId="8" fillId="17" borderId="3" xfId="0" applyFont="1" applyFill="1" applyBorder="1" applyAlignment="1">
      <alignment horizontal="center"/>
    </xf>
    <xf numFmtId="0" fontId="8" fillId="17" borderId="6" xfId="0" applyFont="1" applyFill="1" applyBorder="1" applyAlignment="1">
      <alignment horizontal="center"/>
    </xf>
    <xf numFmtId="0" fontId="8" fillId="17" borderId="7" xfId="0" applyFont="1" applyFill="1" applyBorder="1" applyAlignment="1">
      <alignment horizontal="center"/>
    </xf>
    <xf numFmtId="0" fontId="8" fillId="3" borderId="1" xfId="0" applyFont="1" applyFill="1" applyBorder="1" applyAlignment="1">
      <alignment horizontal="center" vertical="center"/>
    </xf>
    <xf numFmtId="0" fontId="8" fillId="3" borderId="1" xfId="0" applyFont="1" applyFill="1" applyBorder="1" applyAlignment="1">
      <alignment horizontal="center" wrapText="1"/>
    </xf>
    <xf numFmtId="0" fontId="12" fillId="11" borderId="61" xfId="0" applyFont="1" applyFill="1" applyBorder="1" applyAlignment="1">
      <alignment horizontal="center" vertical="center" wrapText="1"/>
    </xf>
    <xf numFmtId="0" fontId="12" fillId="11" borderId="62" xfId="0" applyFont="1" applyFill="1" applyBorder="1" applyAlignment="1">
      <alignment horizontal="center" vertical="center" wrapText="1"/>
    </xf>
    <xf numFmtId="0" fontId="12" fillId="11" borderId="63" xfId="0" applyFont="1" applyFill="1" applyBorder="1" applyAlignment="1">
      <alignment horizontal="center" vertical="center" wrapText="1"/>
    </xf>
    <xf numFmtId="0" fontId="12" fillId="11" borderId="64" xfId="0" applyFont="1" applyFill="1" applyBorder="1" applyAlignment="1">
      <alignment horizontal="center" vertical="center" wrapText="1"/>
    </xf>
    <xf numFmtId="0" fontId="12" fillId="11" borderId="65" xfId="0" applyFont="1" applyFill="1" applyBorder="1" applyAlignment="1">
      <alignment horizontal="center" vertical="center" wrapText="1"/>
    </xf>
    <xf numFmtId="0" fontId="8" fillId="11" borderId="89" xfId="0" applyFont="1" applyFill="1" applyBorder="1" applyAlignment="1">
      <alignment horizontal="center" vertical="center" wrapText="1"/>
    </xf>
    <xf numFmtId="0" fontId="8" fillId="11" borderId="91" xfId="0" applyFont="1" applyFill="1" applyBorder="1" applyAlignment="1">
      <alignment horizontal="center" vertical="center" wrapText="1"/>
    </xf>
    <xf numFmtId="0" fontId="8" fillId="11" borderId="90" xfId="0" applyFont="1" applyFill="1" applyBorder="1" applyAlignment="1">
      <alignment horizontal="center" vertical="center" wrapText="1"/>
    </xf>
    <xf numFmtId="0" fontId="8" fillId="11" borderId="61"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62" xfId="0" applyFont="1" applyFill="1" applyBorder="1" applyAlignment="1">
      <alignment horizontal="center" vertical="center" wrapText="1"/>
    </xf>
    <xf numFmtId="0" fontId="17" fillId="11" borderId="92" xfId="0" applyFont="1" applyFill="1" applyBorder="1" applyAlignment="1">
      <alignment horizontal="center" vertical="center" wrapText="1"/>
    </xf>
    <xf numFmtId="0" fontId="0" fillId="11" borderId="93" xfId="0" applyFill="1" applyBorder="1" applyAlignment="1">
      <alignment wrapText="1"/>
    </xf>
    <xf numFmtId="0" fontId="0" fillId="11" borderId="93" xfId="0" applyFont="1" applyFill="1" applyBorder="1" applyAlignment="1">
      <alignment wrapText="1"/>
    </xf>
    <xf numFmtId="0" fontId="0" fillId="11" borderId="94" xfId="0" applyFont="1" applyFill="1" applyBorder="1" applyAlignment="1">
      <alignment wrapText="1"/>
    </xf>
    <xf numFmtId="0" fontId="12" fillId="11" borderId="94" xfId="0" applyFont="1" applyFill="1" applyBorder="1" applyAlignment="1">
      <alignment vertical="center" wrapText="1"/>
    </xf>
    <xf numFmtId="0" fontId="12" fillId="11" borderId="95" xfId="0" applyFont="1" applyFill="1" applyBorder="1" applyAlignment="1">
      <alignment vertical="center" wrapText="1"/>
    </xf>
    <xf numFmtId="0" fontId="7" fillId="0" borderId="1" xfId="0" applyFont="1" applyFill="1" applyBorder="1" applyAlignment="1">
      <alignment horizontal="center"/>
    </xf>
    <xf numFmtId="0" fontId="0" fillId="11" borderId="94" xfId="0" applyFill="1" applyBorder="1" applyAlignment="1">
      <alignment vertical="center" wrapText="1"/>
    </xf>
    <xf numFmtId="0" fontId="0" fillId="11" borderId="94" xfId="0" applyFont="1" applyFill="1" applyBorder="1" applyAlignment="1">
      <alignment vertical="center" wrapText="1"/>
    </xf>
    <xf numFmtId="0" fontId="12" fillId="11" borderId="94" xfId="0" applyFont="1" applyFill="1" applyBorder="1" applyAlignment="1">
      <alignment wrapText="1"/>
    </xf>
    <xf numFmtId="0" fontId="5" fillId="18" borderId="0" xfId="5" applyFill="1" applyBorder="1" applyAlignment="1" applyProtection="1">
      <alignment horizontal="center" vertical="center" wrapText="1"/>
    </xf>
    <xf numFmtId="0" fontId="5" fillId="18" borderId="4" xfId="5" applyFill="1" applyBorder="1" applyAlignment="1" applyProtection="1">
      <alignment horizontal="center" vertical="center" wrapText="1"/>
    </xf>
    <xf numFmtId="0" fontId="5" fillId="18" borderId="71" xfId="5" applyFill="1" applyBorder="1" applyAlignment="1" applyProtection="1">
      <alignment horizontal="center" vertical="center" wrapText="1"/>
    </xf>
    <xf numFmtId="0" fontId="8" fillId="3" borderId="3" xfId="0" applyNumberFormat="1" applyFont="1" applyFill="1" applyBorder="1" applyAlignment="1">
      <alignment horizontal="center" vertical="center"/>
    </xf>
    <xf numFmtId="0" fontId="8" fillId="3" borderId="51" xfId="0" applyNumberFormat="1" applyFont="1" applyFill="1" applyBorder="1" applyAlignment="1">
      <alignment horizontal="center" vertical="center"/>
    </xf>
    <xf numFmtId="0" fontId="8" fillId="3" borderId="18" xfId="0" applyNumberFormat="1" applyFont="1" applyFill="1" applyBorder="1" applyAlignment="1">
      <alignment horizontal="center" vertical="center"/>
    </xf>
    <xf numFmtId="0" fontId="8" fillId="3" borderId="6" xfId="0" applyNumberFormat="1" applyFont="1" applyFill="1" applyBorder="1" applyAlignment="1">
      <alignment horizontal="center" vertical="center"/>
    </xf>
    <xf numFmtId="0" fontId="8" fillId="3" borderId="21" xfId="0" applyNumberFormat="1" applyFont="1" applyFill="1" applyBorder="1" applyAlignment="1">
      <alignment horizontal="center" vertical="center"/>
    </xf>
    <xf numFmtId="0" fontId="50" fillId="3" borderId="47" xfId="0" applyNumberFormat="1" applyFont="1" applyFill="1" applyBorder="1" applyAlignment="1">
      <alignment horizontal="center" vertical="center"/>
    </xf>
    <xf numFmtId="0" fontId="50" fillId="3" borderId="48" xfId="0" applyNumberFormat="1" applyFont="1" applyFill="1" applyBorder="1" applyAlignment="1">
      <alignment horizontal="center" vertical="center"/>
    </xf>
    <xf numFmtId="0" fontId="50" fillId="3" borderId="49" xfId="0" applyNumberFormat="1" applyFont="1" applyFill="1" applyBorder="1" applyAlignment="1">
      <alignment horizontal="center" vertical="center"/>
    </xf>
    <xf numFmtId="2" fontId="0" fillId="17" borderId="18" xfId="0" applyNumberFormat="1" applyFill="1" applyBorder="1" applyAlignment="1">
      <alignment horizontal="center" vertical="center"/>
    </xf>
    <xf numFmtId="2" fontId="0" fillId="17" borderId="6" xfId="0" applyNumberFormat="1" applyFill="1" applyBorder="1" applyAlignment="1">
      <alignment horizontal="center" vertical="center"/>
    </xf>
    <xf numFmtId="2" fontId="0" fillId="17" borderId="21" xfId="0" applyNumberFormat="1" applyFill="1" applyBorder="1" applyAlignment="1">
      <alignment horizontal="center" vertical="center"/>
    </xf>
    <xf numFmtId="2" fontId="0" fillId="17" borderId="17" xfId="0" applyNumberFormat="1" applyFill="1" applyBorder="1" applyAlignment="1">
      <alignment horizontal="center" vertical="center"/>
    </xf>
    <xf numFmtId="2" fontId="0" fillId="17" borderId="9" xfId="0" applyNumberFormat="1" applyFill="1" applyBorder="1" applyAlignment="1">
      <alignment horizontal="center" vertical="center"/>
    </xf>
    <xf numFmtId="2" fontId="0" fillId="17" borderId="20" xfId="0" applyNumberFormat="1" applyFill="1" applyBorder="1" applyAlignment="1">
      <alignment horizontal="center" vertical="center"/>
    </xf>
    <xf numFmtId="2" fontId="0" fillId="17" borderId="47" xfId="0" applyNumberFormat="1" applyFill="1" applyBorder="1" applyAlignment="1">
      <alignment horizontal="center" vertical="center"/>
    </xf>
    <xf numFmtId="2" fontId="0" fillId="17" borderId="48" xfId="0" applyNumberFormat="1" applyFill="1" applyBorder="1" applyAlignment="1">
      <alignment horizontal="center" vertical="center"/>
    </xf>
    <xf numFmtId="2" fontId="0" fillId="17" borderId="49" xfId="0" applyNumberFormat="1" applyFill="1" applyBorder="1" applyAlignment="1">
      <alignment horizontal="center" vertical="center"/>
    </xf>
    <xf numFmtId="0" fontId="50" fillId="3" borderId="15" xfId="0" applyFont="1" applyFill="1" applyBorder="1" applyAlignment="1">
      <alignment horizontal="center" vertical="center"/>
    </xf>
    <xf numFmtId="0" fontId="50" fillId="3" borderId="1" xfId="0" applyFont="1" applyFill="1" applyBorder="1" applyAlignment="1">
      <alignment horizontal="center" vertical="center"/>
    </xf>
    <xf numFmtId="0" fontId="8" fillId="3" borderId="51" xfId="0" applyFont="1" applyFill="1" applyBorder="1" applyAlignment="1">
      <alignment horizontal="center" vertical="center"/>
    </xf>
    <xf numFmtId="0" fontId="15" fillId="3" borderId="15" xfId="0" applyFont="1" applyFill="1" applyBorder="1" applyAlignment="1">
      <alignment horizontal="center" vertical="center" wrapText="1"/>
    </xf>
    <xf numFmtId="0" fontId="15" fillId="3" borderId="70" xfId="0" applyFont="1" applyFill="1" applyBorder="1" applyAlignment="1">
      <alignment horizontal="center" vertical="center" wrapText="1"/>
    </xf>
    <xf numFmtId="0" fontId="15" fillId="3" borderId="4" xfId="0" applyFont="1" applyFill="1" applyBorder="1" applyAlignment="1">
      <alignment horizontal="center" vertical="center"/>
    </xf>
    <xf numFmtId="0" fontId="15" fillId="3" borderId="71" xfId="0" applyFont="1" applyFill="1" applyBorder="1" applyAlignment="1">
      <alignment horizontal="center" vertical="center"/>
    </xf>
    <xf numFmtId="0" fontId="15" fillId="3" borderId="52" xfId="0" applyFont="1" applyFill="1" applyBorder="1" applyAlignment="1">
      <alignment horizontal="center" vertical="center"/>
    </xf>
    <xf numFmtId="0" fontId="15" fillId="3" borderId="72" xfId="0" applyFont="1" applyFill="1" applyBorder="1" applyAlignment="1">
      <alignment horizontal="center" vertical="center"/>
    </xf>
    <xf numFmtId="0" fontId="15" fillId="3" borderId="96" xfId="0" applyFont="1" applyFill="1" applyBorder="1" applyAlignment="1">
      <alignment horizontal="center" vertical="top" wrapText="1"/>
    </xf>
    <xf numFmtId="0" fontId="15" fillId="3" borderId="97" xfId="0" applyFont="1" applyFill="1" applyBorder="1" applyAlignment="1">
      <alignment horizontal="center" vertical="top" wrapText="1"/>
    </xf>
    <xf numFmtId="0" fontId="15" fillId="3" borderId="98" xfId="0" applyFont="1" applyFill="1" applyBorder="1" applyAlignment="1">
      <alignment horizontal="center" vertical="top" wrapText="1"/>
    </xf>
    <xf numFmtId="0" fontId="15" fillId="3" borderId="3" xfId="0" applyFont="1" applyFill="1" applyBorder="1" applyAlignment="1">
      <alignment horizontal="center" vertical="center"/>
    </xf>
    <xf numFmtId="0" fontId="15" fillId="3" borderId="51"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18" xfId="0" applyFont="1" applyFill="1" applyBorder="1" applyAlignment="1">
      <alignment horizontal="center" vertical="center"/>
    </xf>
    <xf numFmtId="0" fontId="15" fillId="3" borderId="21" xfId="0" applyFont="1" applyFill="1" applyBorder="1" applyAlignment="1">
      <alignment horizontal="center" vertical="center"/>
    </xf>
    <xf numFmtId="0" fontId="50" fillId="3" borderId="16" xfId="0" applyNumberFormat="1" applyFont="1" applyFill="1" applyBorder="1" applyAlignment="1">
      <alignment horizontal="center" vertical="center"/>
    </xf>
    <xf numFmtId="0" fontId="50" fillId="3" borderId="8" xfId="0" applyNumberFormat="1" applyFont="1" applyFill="1" applyBorder="1" applyAlignment="1">
      <alignment horizontal="center" vertical="center"/>
    </xf>
    <xf numFmtId="0" fontId="50" fillId="3" borderId="19" xfId="0" applyNumberFormat="1" applyFont="1" applyFill="1" applyBorder="1" applyAlignment="1">
      <alignment horizontal="center" vertical="center"/>
    </xf>
    <xf numFmtId="165" fontId="0" fillId="17" borderId="25" xfId="0" applyNumberFormat="1" applyFill="1" applyBorder="1" applyAlignment="1">
      <alignment horizontal="center" vertical="center"/>
    </xf>
    <xf numFmtId="165" fontId="0" fillId="17" borderId="26" xfId="0" applyNumberFormat="1" applyFill="1" applyBorder="1" applyAlignment="1">
      <alignment horizontal="center" vertical="center"/>
    </xf>
    <xf numFmtId="165" fontId="0" fillId="17" borderId="27" xfId="0" applyNumberFormat="1" applyFill="1" applyBorder="1" applyAlignment="1">
      <alignment horizontal="center" vertical="center"/>
    </xf>
    <xf numFmtId="0" fontId="0" fillId="8" borderId="18" xfId="0" applyNumberFormat="1" applyFill="1" applyBorder="1" applyAlignment="1">
      <alignment horizontal="center" vertical="center"/>
    </xf>
    <xf numFmtId="0" fontId="0" fillId="8" borderId="6" xfId="0" applyNumberFormat="1" applyFill="1" applyBorder="1" applyAlignment="1">
      <alignment horizontal="center" vertical="center"/>
    </xf>
    <xf numFmtId="0" fontId="0" fillId="8" borderId="21" xfId="0" applyNumberFormat="1" applyFill="1" applyBorder="1" applyAlignment="1">
      <alignment horizontal="center" vertical="center"/>
    </xf>
    <xf numFmtId="165" fontId="0" fillId="17" borderId="18" xfId="0" applyNumberFormat="1" applyFill="1" applyBorder="1" applyAlignment="1">
      <alignment horizontal="center" vertical="center"/>
    </xf>
    <xf numFmtId="165" fontId="0" fillId="17" borderId="6" xfId="0" applyNumberFormat="1" applyFill="1" applyBorder="1" applyAlignment="1">
      <alignment horizontal="center" vertical="center"/>
    </xf>
    <xf numFmtId="165" fontId="0" fillId="17" borderId="21" xfId="0" applyNumberFormat="1" applyFill="1" applyBorder="1" applyAlignment="1">
      <alignment horizontal="center" vertical="center"/>
    </xf>
    <xf numFmtId="0" fontId="0" fillId="8" borderId="25" xfId="0" applyNumberFormat="1" applyFill="1" applyBorder="1" applyAlignment="1">
      <alignment horizontal="center" vertical="center"/>
    </xf>
    <xf numFmtId="0" fontId="0" fillId="8" borderId="26" xfId="0" applyNumberFormat="1" applyFill="1" applyBorder="1" applyAlignment="1">
      <alignment horizontal="center" vertical="center"/>
    </xf>
    <xf numFmtId="0" fontId="0" fillId="8" borderId="27" xfId="0" applyNumberFormat="1" applyFill="1" applyBorder="1" applyAlignment="1">
      <alignment horizontal="center" vertical="center"/>
    </xf>
    <xf numFmtId="0" fontId="5" fillId="18" borderId="67" xfId="5" applyFill="1" applyBorder="1" applyAlignment="1" applyProtection="1">
      <alignment horizontal="center" vertical="center" wrapText="1"/>
    </xf>
    <xf numFmtId="0" fontId="8" fillId="3" borderId="58" xfId="0" applyNumberFormat="1" applyFont="1" applyFill="1" applyBorder="1" applyAlignment="1">
      <alignment horizontal="center" vertical="center"/>
    </xf>
    <xf numFmtId="165" fontId="0" fillId="17" borderId="47" xfId="0" applyNumberFormat="1" applyFill="1" applyBorder="1" applyAlignment="1">
      <alignment horizontal="center" vertical="center"/>
    </xf>
    <xf numFmtId="165" fontId="0" fillId="17" borderId="48" xfId="0" applyNumberFormat="1" applyFill="1" applyBorder="1" applyAlignment="1">
      <alignment horizontal="center" vertical="center"/>
    </xf>
    <xf numFmtId="165" fontId="0" fillId="17" borderId="49" xfId="0" applyNumberFormat="1" applyFill="1" applyBorder="1" applyAlignment="1">
      <alignment horizontal="center" vertical="center"/>
    </xf>
    <xf numFmtId="0" fontId="0" fillId="8" borderId="47" xfId="0" applyNumberFormat="1" applyFill="1" applyBorder="1" applyAlignment="1">
      <alignment horizontal="center" vertical="center"/>
    </xf>
    <xf numFmtId="0" fontId="0" fillId="8" borderId="48" xfId="0" applyNumberFormat="1" applyFill="1" applyBorder="1" applyAlignment="1">
      <alignment horizontal="center" vertical="center"/>
    </xf>
    <xf numFmtId="0" fontId="0" fillId="8" borderId="49" xfId="0" applyNumberFormat="1" applyFill="1" applyBorder="1" applyAlignment="1">
      <alignment horizontal="center" vertical="center"/>
    </xf>
    <xf numFmtId="2" fontId="0" fillId="17" borderId="25" xfId="0" applyNumberFormat="1" applyFill="1" applyBorder="1" applyAlignment="1">
      <alignment horizontal="center" vertical="center"/>
    </xf>
    <xf numFmtId="2" fontId="0" fillId="17" borderId="26" xfId="0" applyNumberFormat="1" applyFill="1" applyBorder="1" applyAlignment="1">
      <alignment horizontal="center" vertical="center"/>
    </xf>
    <xf numFmtId="2" fontId="0" fillId="17" borderId="27" xfId="0" applyNumberFormat="1" applyFill="1" applyBorder="1" applyAlignment="1">
      <alignment horizontal="center" vertical="center"/>
    </xf>
    <xf numFmtId="0" fontId="0" fillId="17" borderId="25" xfId="0" applyNumberFormat="1" applyFill="1" applyBorder="1" applyAlignment="1">
      <alignment horizontal="center" vertical="center"/>
    </xf>
    <xf numFmtId="0" fontId="0" fillId="17" borderId="26" xfId="0" applyNumberFormat="1" applyFill="1" applyBorder="1" applyAlignment="1">
      <alignment horizontal="center" vertical="center"/>
    </xf>
    <xf numFmtId="0" fontId="0" fillId="17" borderId="27" xfId="0" applyNumberFormat="1" applyFill="1" applyBorder="1" applyAlignment="1">
      <alignment horizontal="center" vertical="center"/>
    </xf>
    <xf numFmtId="0" fontId="0" fillId="17" borderId="18" xfId="0" applyNumberFormat="1" applyFill="1" applyBorder="1" applyAlignment="1">
      <alignment horizontal="center" vertical="center"/>
    </xf>
    <xf numFmtId="0" fontId="0" fillId="17" borderId="6" xfId="0" applyNumberFormat="1" applyFill="1" applyBorder="1" applyAlignment="1">
      <alignment horizontal="center" vertical="center"/>
    </xf>
    <xf numFmtId="0" fontId="0" fillId="17" borderId="21" xfId="0" applyNumberFormat="1" applyFill="1" applyBorder="1" applyAlignment="1">
      <alignment horizontal="center" vertical="center"/>
    </xf>
    <xf numFmtId="0" fontId="0" fillId="17" borderId="47" xfId="0" applyNumberFormat="1" applyFill="1" applyBorder="1" applyAlignment="1">
      <alignment horizontal="center" vertical="center"/>
    </xf>
    <xf numFmtId="0" fontId="0" fillId="17" borderId="48" xfId="0" applyNumberFormat="1" applyFill="1" applyBorder="1" applyAlignment="1">
      <alignment horizontal="center" vertical="center"/>
    </xf>
    <xf numFmtId="0" fontId="0" fillId="17" borderId="49" xfId="0" applyNumberFormat="1" applyFill="1" applyBorder="1" applyAlignment="1">
      <alignment horizontal="center" vertical="center"/>
    </xf>
    <xf numFmtId="0" fontId="8" fillId="15" borderId="6" xfId="1" applyNumberFormat="1" applyFont="1" applyFill="1" applyBorder="1" applyAlignment="1">
      <alignment horizontal="center" vertical="center"/>
    </xf>
    <xf numFmtId="0" fontId="8" fillId="15" borderId="21" xfId="1" applyNumberFormat="1" applyFont="1" applyFill="1" applyBorder="1" applyAlignment="1">
      <alignment horizontal="center" vertical="center"/>
    </xf>
    <xf numFmtId="0" fontId="8" fillId="3" borderId="7" xfId="0" applyNumberFormat="1" applyFont="1" applyFill="1" applyBorder="1" applyAlignment="1">
      <alignment horizontal="center" vertical="center"/>
    </xf>
    <xf numFmtId="0" fontId="0" fillId="3" borderId="15" xfId="0" applyNumberFormat="1" applyFill="1" applyBorder="1" applyAlignment="1">
      <alignment horizontal="center" vertical="center" wrapText="1"/>
    </xf>
    <xf numFmtId="0" fontId="0" fillId="3" borderId="70" xfId="0" applyNumberFormat="1" applyFill="1" applyBorder="1" applyAlignment="1">
      <alignment horizontal="center" vertical="center" wrapText="1"/>
    </xf>
    <xf numFmtId="0" fontId="15" fillId="3" borderId="4" xfId="0" applyFont="1" applyFill="1" applyBorder="1" applyAlignment="1">
      <alignment horizontal="center" vertical="center" wrapText="1"/>
    </xf>
    <xf numFmtId="0" fontId="15" fillId="3" borderId="71" xfId="0" applyFont="1" applyFill="1" applyBorder="1" applyAlignment="1">
      <alignment horizontal="center" vertical="center" wrapText="1"/>
    </xf>
    <xf numFmtId="0" fontId="15" fillId="3" borderId="52" xfId="0" applyFont="1" applyFill="1" applyBorder="1" applyAlignment="1">
      <alignment horizontal="center" vertical="center" wrapText="1"/>
    </xf>
    <xf numFmtId="0" fontId="15" fillId="3" borderId="72" xfId="0" applyFont="1" applyFill="1" applyBorder="1" applyAlignment="1">
      <alignment horizontal="center" vertical="center" wrapText="1"/>
    </xf>
    <xf numFmtId="0" fontId="0" fillId="13" borderId="17" xfId="0" applyNumberFormat="1" applyFill="1" applyBorder="1" applyAlignment="1">
      <alignment horizontal="center" vertical="center"/>
    </xf>
    <xf numFmtId="0" fontId="0" fillId="13" borderId="9" xfId="0" applyNumberFormat="1" applyFill="1" applyBorder="1" applyAlignment="1">
      <alignment horizontal="center" vertical="center"/>
    </xf>
    <xf numFmtId="0" fontId="0" fillId="13" borderId="20" xfId="0" applyNumberFormat="1" applyFill="1" applyBorder="1" applyAlignment="1">
      <alignment horizontal="center" vertical="center"/>
    </xf>
    <xf numFmtId="0" fontId="0" fillId="16" borderId="18" xfId="0" applyNumberFormat="1" applyFill="1" applyBorder="1" applyAlignment="1">
      <alignment horizontal="center" vertical="center"/>
    </xf>
    <xf numFmtId="0" fontId="0" fillId="16" borderId="6" xfId="0" applyNumberFormat="1" applyFill="1" applyBorder="1" applyAlignment="1">
      <alignment horizontal="center" vertical="center"/>
    </xf>
    <xf numFmtId="0" fontId="8" fillId="16" borderId="18" xfId="0" applyNumberFormat="1" applyFont="1" applyFill="1" applyBorder="1" applyAlignment="1">
      <alignment horizontal="center" vertical="center"/>
    </xf>
    <xf numFmtId="0" fontId="8" fillId="16" borderId="6" xfId="0" applyNumberFormat="1" applyFont="1" applyFill="1" applyBorder="1" applyAlignment="1">
      <alignment horizontal="center" vertical="center"/>
    </xf>
    <xf numFmtId="0" fontId="8" fillId="16" borderId="21" xfId="0" applyNumberFormat="1" applyFont="1" applyFill="1" applyBorder="1" applyAlignment="1">
      <alignment horizontal="center" vertical="center"/>
    </xf>
    <xf numFmtId="0" fontId="0" fillId="13" borderId="18" xfId="0" applyNumberFormat="1" applyFill="1" applyBorder="1" applyAlignment="1">
      <alignment horizontal="center" vertical="center"/>
    </xf>
    <xf numFmtId="0" fontId="0" fillId="13" borderId="6" xfId="0" applyNumberFormat="1" applyFill="1" applyBorder="1" applyAlignment="1">
      <alignment horizontal="center" vertical="center"/>
    </xf>
    <xf numFmtId="0" fontId="0" fillId="13" borderId="21" xfId="0" applyNumberFormat="1" applyFill="1" applyBorder="1" applyAlignment="1">
      <alignment horizontal="center" vertical="center"/>
    </xf>
    <xf numFmtId="2" fontId="0" fillId="13" borderId="18" xfId="0" applyNumberFormat="1" applyFill="1" applyBorder="1" applyAlignment="1">
      <alignment horizontal="center" vertical="center"/>
    </xf>
    <xf numFmtId="2" fontId="0" fillId="13" borderId="6" xfId="0" applyNumberFormat="1" applyFill="1" applyBorder="1" applyAlignment="1">
      <alignment horizontal="center" vertical="center"/>
    </xf>
    <xf numFmtId="2" fontId="0" fillId="13" borderId="21" xfId="0" applyNumberFormat="1" applyFill="1" applyBorder="1" applyAlignment="1">
      <alignment horizontal="center" vertical="center"/>
    </xf>
    <xf numFmtId="0" fontId="8" fillId="3" borderId="15" xfId="0" applyNumberFormat="1" applyFont="1" applyFill="1" applyBorder="1" applyAlignment="1">
      <alignment horizontal="center" vertical="center"/>
    </xf>
    <xf numFmtId="0" fontId="8" fillId="3" borderId="1" xfId="0" applyNumberFormat="1" applyFont="1" applyFill="1" applyBorder="1" applyAlignment="1">
      <alignment horizontal="center" vertical="center"/>
    </xf>
    <xf numFmtId="0" fontId="8" fillId="3" borderId="23" xfId="0" applyNumberFormat="1" applyFont="1" applyFill="1" applyBorder="1" applyAlignment="1">
      <alignment horizontal="center" vertical="center"/>
    </xf>
    <xf numFmtId="165" fontId="0" fillId="13" borderId="18" xfId="0" applyNumberFormat="1" applyFill="1" applyBorder="1" applyAlignment="1">
      <alignment horizontal="center" vertical="center"/>
    </xf>
    <xf numFmtId="165" fontId="0" fillId="13" borderId="6" xfId="0" applyNumberFormat="1" applyFill="1" applyBorder="1" applyAlignment="1">
      <alignment horizontal="center" vertical="center"/>
    </xf>
    <xf numFmtId="165" fontId="0" fillId="13" borderId="21" xfId="0" applyNumberFormat="1" applyFill="1" applyBorder="1" applyAlignment="1">
      <alignment horizontal="center" vertical="center"/>
    </xf>
    <xf numFmtId="0" fontId="8" fillId="16" borderId="15" xfId="0" applyNumberFormat="1" applyFont="1" applyFill="1" applyBorder="1" applyAlignment="1">
      <alignment horizontal="center" vertical="center"/>
    </xf>
    <xf numFmtId="0" fontId="8" fillId="16" borderId="1" xfId="0" applyNumberFormat="1" applyFont="1" applyFill="1" applyBorder="1" applyAlignment="1">
      <alignment horizontal="center" vertical="center"/>
    </xf>
    <xf numFmtId="0" fontId="8" fillId="16" borderId="23" xfId="0" applyNumberFormat="1" applyFont="1" applyFill="1" applyBorder="1" applyAlignment="1">
      <alignment horizontal="center" vertical="center"/>
    </xf>
    <xf numFmtId="0" fontId="0" fillId="16" borderId="21" xfId="0" applyNumberFormat="1" applyFill="1" applyBorder="1" applyAlignment="1">
      <alignment horizontal="center" vertical="center"/>
    </xf>
    <xf numFmtId="0" fontId="0" fillId="3" borderId="18" xfId="0" applyNumberFormat="1" applyFill="1" applyBorder="1" applyAlignment="1">
      <alignment horizontal="center" vertical="center"/>
    </xf>
    <xf numFmtId="0" fontId="0" fillId="3" borderId="6" xfId="0" applyNumberFormat="1" applyFill="1" applyBorder="1" applyAlignment="1">
      <alignment horizontal="center" vertical="center"/>
    </xf>
    <xf numFmtId="0" fontId="0" fillId="3" borderId="21" xfId="0" applyNumberFormat="1" applyFill="1" applyBorder="1" applyAlignment="1">
      <alignment horizontal="center" vertical="center"/>
    </xf>
    <xf numFmtId="0" fontId="0" fillId="8" borderId="16" xfId="0" applyNumberFormat="1" applyFill="1" applyBorder="1" applyAlignment="1">
      <alignment horizontal="center" vertical="center"/>
    </xf>
    <xf numFmtId="0" fontId="0" fillId="8" borderId="8" xfId="0" applyNumberFormat="1" applyFill="1" applyBorder="1" applyAlignment="1">
      <alignment horizontal="center" vertical="center"/>
    </xf>
    <xf numFmtId="0" fontId="0" fillId="8" borderId="19" xfId="0" applyNumberFormat="1" applyFill="1" applyBorder="1" applyAlignment="1">
      <alignment horizontal="center" vertical="center"/>
    </xf>
    <xf numFmtId="0" fontId="0" fillId="8" borderId="9" xfId="0" applyNumberFormat="1" applyFill="1" applyBorder="1" applyAlignment="1">
      <alignment horizontal="center" vertical="center"/>
    </xf>
    <xf numFmtId="0" fontId="0" fillId="8" borderId="20" xfId="0" applyNumberFormat="1" applyFill="1" applyBorder="1" applyAlignment="1">
      <alignment horizontal="center" vertical="center"/>
    </xf>
    <xf numFmtId="0" fontId="0" fillId="13" borderId="22" xfId="0" applyNumberFormat="1" applyFill="1" applyBorder="1" applyAlignment="1">
      <alignment horizontal="center" vertical="center"/>
    </xf>
    <xf numFmtId="0" fontId="0" fillId="13" borderId="0" xfId="0" applyNumberFormat="1" applyFill="1" applyBorder="1" applyAlignment="1">
      <alignment horizontal="center" vertical="center"/>
    </xf>
    <xf numFmtId="0" fontId="0" fillId="13" borderId="24" xfId="0" applyNumberFormat="1" applyFill="1" applyBorder="1" applyAlignment="1">
      <alignment horizontal="center" vertical="center"/>
    </xf>
    <xf numFmtId="0" fontId="0" fillId="8" borderId="17" xfId="0" applyNumberFormat="1" applyFill="1" applyBorder="1" applyAlignment="1">
      <alignment horizontal="center" vertical="center"/>
    </xf>
    <xf numFmtId="0" fontId="0" fillId="13" borderId="47" xfId="0" applyNumberFormat="1" applyFill="1" applyBorder="1" applyAlignment="1">
      <alignment horizontal="center" vertical="center"/>
    </xf>
    <xf numFmtId="0" fontId="0" fillId="13" borderId="48" xfId="0" applyNumberFormat="1" applyFill="1" applyBorder="1" applyAlignment="1">
      <alignment horizontal="center" vertical="center"/>
    </xf>
    <xf numFmtId="0" fontId="0" fillId="13" borderId="49" xfId="0" applyNumberFormat="1" applyFill="1" applyBorder="1" applyAlignment="1">
      <alignment horizontal="center" vertical="center"/>
    </xf>
    <xf numFmtId="0" fontId="5" fillId="14" borderId="4" xfId="5" applyFill="1" applyBorder="1" applyAlignment="1" applyProtection="1">
      <alignment horizontal="center" vertical="center" wrapText="1"/>
    </xf>
    <xf numFmtId="0" fontId="5" fillId="14" borderId="5" xfId="5" applyFill="1" applyBorder="1" applyAlignment="1" applyProtection="1">
      <alignment horizontal="center" vertical="center" wrapText="1"/>
    </xf>
    <xf numFmtId="0" fontId="8" fillId="3" borderId="52" xfId="0" applyNumberFormat="1" applyFont="1" applyFill="1" applyBorder="1" applyAlignment="1">
      <alignment horizontal="center" vertical="center"/>
    </xf>
    <xf numFmtId="0" fontId="8" fillId="3" borderId="69" xfId="0" applyNumberFormat="1" applyFont="1" applyFill="1" applyBorder="1" applyAlignment="1">
      <alignment horizontal="center" vertical="center"/>
    </xf>
    <xf numFmtId="0" fontId="8" fillId="3" borderId="53" xfId="0" applyNumberFormat="1" applyFont="1" applyFill="1" applyBorder="1" applyAlignment="1">
      <alignment horizontal="center" vertical="center"/>
    </xf>
    <xf numFmtId="0" fontId="5" fillId="0" borderId="58" xfId="5" applyFill="1" applyBorder="1" applyAlignment="1" applyProtection="1">
      <alignment horizontal="center" vertical="center" wrapText="1"/>
    </xf>
    <xf numFmtId="0" fontId="5" fillId="0" borderId="57" xfId="5" applyFill="1" applyBorder="1" applyAlignment="1" applyProtection="1">
      <alignment horizontal="center" vertical="center" wrapText="1"/>
    </xf>
    <xf numFmtId="0" fontId="5" fillId="0" borderId="59" xfId="5" applyFill="1" applyBorder="1" applyAlignment="1" applyProtection="1">
      <alignment horizontal="center" vertical="center" wrapText="1"/>
    </xf>
    <xf numFmtId="0" fontId="5" fillId="18" borderId="58" xfId="5" applyFill="1" applyBorder="1" applyAlignment="1" applyProtection="1">
      <alignment horizontal="center" vertical="center" wrapText="1"/>
    </xf>
    <xf numFmtId="0" fontId="5" fillId="18" borderId="68" xfId="5" applyFill="1" applyBorder="1" applyAlignment="1" applyProtection="1">
      <alignment horizontal="center" vertical="center" wrapText="1"/>
    </xf>
    <xf numFmtId="0" fontId="5" fillId="18" borderId="99" xfId="5" applyFill="1" applyBorder="1" applyAlignment="1" applyProtection="1">
      <alignment horizontal="center" vertical="center" wrapText="1"/>
    </xf>
    <xf numFmtId="0" fontId="5" fillId="18" borderId="100" xfId="5" applyFill="1" applyBorder="1" applyAlignment="1" applyProtection="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0" xfId="0" applyFill="1" applyBorder="1" applyAlignment="1">
      <alignment horizontal="center"/>
    </xf>
    <xf numFmtId="0" fontId="0" fillId="3" borderId="12" xfId="0" applyFill="1" applyBorder="1" applyAlignment="1">
      <alignment horizontal="center"/>
    </xf>
    <xf numFmtId="0" fontId="14" fillId="3" borderId="36" xfId="0" applyFont="1" applyFill="1" applyBorder="1" applyAlignment="1">
      <alignment horizontal="center" vertical="center"/>
    </xf>
    <xf numFmtId="0" fontId="14" fillId="3" borderId="10" xfId="0" applyFont="1" applyFill="1" applyBorder="1" applyAlignment="1">
      <alignment horizontal="center" vertical="center"/>
    </xf>
    <xf numFmtId="0" fontId="14" fillId="3" borderId="11" xfId="0" applyFont="1" applyFill="1" applyBorder="1" applyAlignment="1">
      <alignment horizontal="center" vertical="center"/>
    </xf>
    <xf numFmtId="0" fontId="14" fillId="3" borderId="37"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8" fillId="55" borderId="15" xfId="0" applyFont="1" applyFill="1" applyBorder="1" applyAlignment="1">
      <alignment horizontal="center" vertical="center"/>
    </xf>
    <xf numFmtId="0" fontId="8" fillId="55" borderId="1" xfId="0" applyFont="1" applyFill="1" applyBorder="1" applyAlignment="1">
      <alignment horizontal="center" vertical="center"/>
    </xf>
    <xf numFmtId="0" fontId="8" fillId="55" borderId="23" xfId="0" applyFont="1" applyFill="1" applyBorder="1" applyAlignment="1">
      <alignment horizontal="center" vertical="center"/>
    </xf>
    <xf numFmtId="0" fontId="5" fillId="18" borderId="18" xfId="5" applyFill="1" applyBorder="1" applyAlignment="1" applyProtection="1">
      <alignment horizontal="center" vertical="center"/>
    </xf>
    <xf numFmtId="0" fontId="0" fillId="3" borderId="1" xfId="0" applyFill="1" applyBorder="1" applyAlignment="1">
      <alignment horizontal="center" vertical="center"/>
    </xf>
    <xf numFmtId="0" fontId="8" fillId="56" borderId="18" xfId="0" applyFont="1" applyFill="1" applyBorder="1" applyAlignment="1">
      <alignment horizontal="center" vertical="center"/>
    </xf>
    <xf numFmtId="0" fontId="8" fillId="56" borderId="6" xfId="0" applyFont="1" applyFill="1" applyBorder="1" applyAlignment="1">
      <alignment horizontal="center" vertical="center"/>
    </xf>
    <xf numFmtId="0" fontId="8" fillId="56" borderId="21" xfId="0" applyFont="1" applyFill="1" applyBorder="1" applyAlignment="1">
      <alignment horizontal="center" vertical="center"/>
    </xf>
    <xf numFmtId="0" fontId="0" fillId="3" borderId="3" xfId="0" applyFill="1" applyBorder="1" applyAlignment="1">
      <alignment horizontal="center" vertical="center"/>
    </xf>
    <xf numFmtId="0" fontId="0" fillId="3" borderId="0" xfId="0" applyFill="1" applyAlignment="1">
      <alignment horizontal="center"/>
    </xf>
    <xf numFmtId="0" fontId="8" fillId="3" borderId="0" xfId="0" applyFont="1" applyFill="1" applyAlignment="1">
      <alignment horizontal="center" vertical="center"/>
    </xf>
    <xf numFmtId="0" fontId="5" fillId="18" borderId="8" xfId="5" applyFill="1" applyBorder="1" applyAlignment="1" applyProtection="1">
      <alignment horizontal="center" vertical="center" wrapText="1"/>
    </xf>
    <xf numFmtId="0" fontId="17" fillId="3" borderId="3" xfId="0" applyFont="1" applyFill="1" applyBorder="1" applyAlignment="1">
      <alignment horizontal="center"/>
    </xf>
    <xf numFmtId="0" fontId="17" fillId="3" borderId="6" xfId="0" applyFont="1" applyFill="1" applyBorder="1" applyAlignment="1">
      <alignment horizontal="center"/>
    </xf>
    <xf numFmtId="0" fontId="17" fillId="3" borderId="7" xfId="0" applyFont="1" applyFill="1" applyBorder="1" applyAlignment="1">
      <alignment horizontal="center"/>
    </xf>
    <xf numFmtId="0" fontId="19" fillId="3" borderId="3"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6" xfId="0" applyFont="1" applyFill="1" applyBorder="1" applyAlignment="1">
      <alignment horizontal="center" vertical="center"/>
    </xf>
    <xf numFmtId="0" fontId="15" fillId="3" borderId="77" xfId="0" applyFont="1" applyFill="1" applyBorder="1" applyAlignment="1">
      <alignment horizontal="center" vertical="center"/>
    </xf>
    <xf numFmtId="0" fontId="15" fillId="3" borderId="79" xfId="0" applyFont="1" applyFill="1" applyBorder="1" applyAlignment="1">
      <alignment horizontal="center" vertical="center"/>
    </xf>
    <xf numFmtId="0" fontId="5" fillId="18" borderId="0" xfId="5" applyFill="1" applyAlignment="1" applyProtection="1">
      <alignment horizontal="center" vertical="center"/>
    </xf>
    <xf numFmtId="0" fontId="5" fillId="18" borderId="38" xfId="5" applyFill="1" applyBorder="1" applyAlignment="1" applyProtection="1">
      <alignment horizontal="center" vertical="center"/>
    </xf>
    <xf numFmtId="0" fontId="8" fillId="20" borderId="3" xfId="0" applyFont="1" applyFill="1" applyBorder="1" applyAlignment="1">
      <alignment horizontal="center" vertical="center"/>
    </xf>
    <xf numFmtId="0" fontId="8" fillId="20" borderId="6" xfId="0" applyFont="1" applyFill="1" applyBorder="1" applyAlignment="1">
      <alignment horizontal="center" vertical="center"/>
    </xf>
    <xf numFmtId="0" fontId="8" fillId="20" borderId="7" xfId="0" applyFont="1" applyFill="1" applyBorder="1" applyAlignment="1">
      <alignment horizontal="center" vertical="center"/>
    </xf>
    <xf numFmtId="0" fontId="5" fillId="18" borderId="0" xfId="5" applyFill="1" applyAlignment="1" applyProtection="1">
      <alignment horizontal="center" vertical="center" wrapText="1"/>
    </xf>
    <xf numFmtId="0" fontId="17" fillId="3" borderId="1" xfId="0" applyFont="1" applyFill="1" applyBorder="1" applyAlignment="1">
      <alignment horizontal="center" vertical="center"/>
    </xf>
    <xf numFmtId="0" fontId="17" fillId="3" borderId="1" xfId="0" applyFont="1" applyFill="1" applyBorder="1" applyAlignment="1">
      <alignment horizontal="center" vertical="center" wrapText="1"/>
    </xf>
    <xf numFmtId="0" fontId="13" fillId="3" borderId="3" xfId="0" applyFont="1" applyFill="1" applyBorder="1" applyAlignment="1">
      <alignment horizontal="center" vertical="center" wrapText="1"/>
    </xf>
    <xf numFmtId="0" fontId="0" fillId="0" borderId="7" xfId="0" applyBorder="1"/>
    <xf numFmtId="0" fontId="0" fillId="0" borderId="6" xfId="0" applyBorder="1"/>
    <xf numFmtId="0" fontId="0" fillId="20" borderId="3" xfId="0" applyFill="1" applyBorder="1" applyAlignment="1">
      <alignment horizontal="center" vertical="center"/>
    </xf>
    <xf numFmtId="0" fontId="0" fillId="20" borderId="7" xfId="0" applyFill="1" applyBorder="1" applyAlignment="1">
      <alignment horizontal="center" vertical="center"/>
    </xf>
    <xf numFmtId="0" fontId="8" fillId="3" borderId="6" xfId="0" applyFont="1" applyFill="1" applyBorder="1" applyAlignment="1">
      <alignment horizontal="center" vertical="center"/>
    </xf>
    <xf numFmtId="0" fontId="13" fillId="3" borderId="7"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cellXfs>
  <cellStyles count="49">
    <cellStyle name="20 % - Accent1" xfId="26" builtinId="30" customBuiltin="1"/>
    <cellStyle name="20 % - Accent2" xfId="30" builtinId="34" customBuiltin="1"/>
    <cellStyle name="20 % - Accent3" xfId="34" builtinId="38" customBuiltin="1"/>
    <cellStyle name="20 % - Accent4" xfId="38" builtinId="42" customBuiltin="1"/>
    <cellStyle name="20 % - Accent5" xfId="42" builtinId="46" customBuiltin="1"/>
    <cellStyle name="20 % - Accent6" xfId="46" builtinId="50" customBuiltin="1"/>
    <cellStyle name="40 % - Accent1" xfId="27" builtinId="31" customBuiltin="1"/>
    <cellStyle name="40 % - Accent2" xfId="31" builtinId="35" customBuiltin="1"/>
    <cellStyle name="40 % - Accent3" xfId="35" builtinId="39" customBuiltin="1"/>
    <cellStyle name="40 % - Accent4" xfId="39" builtinId="43" customBuiltin="1"/>
    <cellStyle name="40 % - Accent5" xfId="43" builtinId="47" customBuiltin="1"/>
    <cellStyle name="40 % - Accent6" xfId="47" builtinId="51" customBuiltin="1"/>
    <cellStyle name="60 % - Accent1" xfId="28" builtinId="32" customBuiltin="1"/>
    <cellStyle name="60 % - Accent2" xfId="32" builtinId="36" customBuiltin="1"/>
    <cellStyle name="60 % - Accent3" xfId="36" builtinId="40" customBuiltin="1"/>
    <cellStyle name="60 % - Accent4" xfId="40" builtinId="44" customBuiltin="1"/>
    <cellStyle name="60 % - Accent5" xfId="44" builtinId="48" customBuiltin="1"/>
    <cellStyle name="60 %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Avertissement" xfId="21" builtinId="11" customBuiltin="1"/>
    <cellStyle name="Calcul" xfId="18" builtinId="22" customBuiltin="1"/>
    <cellStyle name="Cellule liée" xfId="19" builtinId="24" customBuiltin="1"/>
    <cellStyle name="Commentaire" xfId="22" builtinId="10" customBuiltin="1"/>
    <cellStyle name="Entrée" xfId="16" builtinId="20" customBuiltin="1"/>
    <cellStyle name="Insatisfaisant" xfId="14" builtinId="27" customBuiltin="1"/>
    <cellStyle name="Lien hypertexte" xfId="5" builtinId="8"/>
    <cellStyle name="Lien hypertexte 2" xfId="4"/>
    <cellStyle name="Lien hypertexte 3" xfId="7"/>
    <cellStyle name="Neutre" xfId="15" builtinId="28" customBuiltin="1"/>
    <cellStyle name="Normal" xfId="0" builtinId="0"/>
    <cellStyle name="Normal 2" xfId="2"/>
    <cellStyle name="Normal_Feuil1" xfId="6"/>
    <cellStyle name="Pourcentage" xfId="1" builtinId="5"/>
    <cellStyle name="Pourcentage 2" xfId="3"/>
    <cellStyle name="Satisfaisant" xfId="13" builtinId="26" customBuiltin="1"/>
    <cellStyle name="Sortie" xfId="17" builtinId="21" customBuiltin="1"/>
    <cellStyle name="Texte explicatif" xfId="23" builtinId="53" customBuiltin="1"/>
    <cellStyle name="Titre" xfId="8" builtinId="15" customBuiltin="1"/>
    <cellStyle name="Titre 1" xfId="9" builtinId="16" customBuiltin="1"/>
    <cellStyle name="Titre 2" xfId="10" builtinId="17" customBuiltin="1"/>
    <cellStyle name="Titre 3" xfId="11" builtinId="18" customBuiltin="1"/>
    <cellStyle name="Titre 4" xfId="12" builtinId="19" customBuiltin="1"/>
    <cellStyle name="Total" xfId="24" builtinId="25" customBuiltin="1"/>
    <cellStyle name="Vérification" xfId="20" builtinId="23" customBuiltin="1"/>
  </cellStyles>
  <dxfs count="990">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1"/>
        </patternFill>
      </fill>
    </dxf>
    <dxf>
      <fill>
        <patternFill>
          <bgColor theme="0" tint="-0.34998626667073579"/>
        </patternFill>
      </fill>
    </dxf>
    <dxf>
      <fill>
        <patternFill>
          <bgColor theme="0" tint="-0.34998626667073579"/>
        </patternFill>
      </fill>
    </dxf>
    <dxf>
      <fill>
        <patternFill>
          <bgColor theme="1"/>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4" tint="0.59996337778862885"/>
        </patternFill>
      </fill>
    </dxf>
    <dxf>
      <fill>
        <patternFill>
          <bgColor theme="0" tint="-0.24994659260841701"/>
        </patternFill>
      </fill>
    </dxf>
    <dxf>
      <font>
        <b/>
        <i val="0"/>
        <color rgb="FFFF0000"/>
      </font>
    </dxf>
    <dxf>
      <font>
        <b val="0"/>
        <i val="0"/>
      </font>
      <fill>
        <patternFill>
          <bgColor rgb="FFFF0000"/>
        </patternFill>
      </fill>
    </dxf>
    <dxf>
      <fill>
        <patternFill>
          <bgColor rgb="FF92D050"/>
        </patternFill>
      </fill>
    </dxf>
    <dxf>
      <fill>
        <patternFill>
          <bgColor theme="8" tint="0.59996337778862885"/>
        </patternFill>
      </fill>
    </dxf>
    <dxf>
      <font>
        <b/>
        <i val="0"/>
        <color rgb="FFFF0000"/>
      </font>
      <fill>
        <patternFill patternType="solid">
          <fgColor theme="3" tint="0.59996337778862885"/>
          <bgColor theme="4" tint="0.59996337778862885"/>
        </patternFill>
      </fill>
    </dxf>
    <dxf>
      <fill>
        <patternFill>
          <bgColor theme="4" tint="0.59996337778862885"/>
        </patternFill>
      </fill>
    </dxf>
    <dxf>
      <fill>
        <patternFill>
          <bgColor rgb="FF92D050"/>
        </patternFill>
      </fill>
    </dxf>
    <dxf>
      <fill>
        <patternFill>
          <bgColor rgb="FFFF0000"/>
        </patternFill>
      </fill>
    </dxf>
    <dxf>
      <font>
        <b/>
        <i val="0"/>
        <color rgb="FFFF0000"/>
      </font>
    </dxf>
    <dxf>
      <font>
        <b val="0"/>
        <i val="0"/>
      </font>
      <fill>
        <patternFill>
          <bgColor rgb="FF92D050"/>
        </patternFill>
      </fill>
    </dxf>
    <dxf>
      <fill>
        <patternFill>
          <bgColor rgb="FFFF0000"/>
        </patternFill>
      </fill>
    </dxf>
    <dxf>
      <fill>
        <patternFill>
          <bgColor rgb="FFFFFF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theme="5" tint="0.39994506668294322"/>
        </patternFill>
      </fill>
    </dxf>
    <dxf>
      <fill>
        <patternFill>
          <bgColor rgb="FF92D050"/>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s>
  <tableStyles count="0" defaultTableStyle="TableStyleMedium9" defaultPivotStyle="PivotStyleLight16"/>
  <colors>
    <mruColors>
      <color rgb="FFFFFFCC"/>
      <color rgb="FFFFCF9F"/>
      <color rgb="FFC5FFC5"/>
      <color rgb="FFFEE6E6"/>
      <color rgb="FFD8CFE3"/>
      <color rgb="FFCCECFF"/>
      <color rgb="FFCCFFFF"/>
      <color rgb="FF000000"/>
      <color rgb="FF17F20C"/>
      <color rgb="FFFF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Contrôle'!$N$9:$N$12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Contrôle'!$M$9:$M$12</c:f>
              <c:numCache>
                <c:formatCode>0%</c:formatCode>
                <c:ptCount val="4"/>
                <c:pt idx="0">
                  <c:v>0</c:v>
                </c:pt>
                <c:pt idx="1">
                  <c:v>0</c:v>
                </c:pt>
                <c:pt idx="2">
                  <c:v>0</c:v>
                </c:pt>
                <c:pt idx="3">
                  <c:v>0</c:v>
                </c:pt>
              </c:numCache>
            </c:numRef>
          </c:val>
        </c:ser>
        <c:axId val="82379904"/>
        <c:axId val="82381824"/>
      </c:barChart>
      <c:catAx>
        <c:axId val="8237990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2381824"/>
        <c:crosses val="autoZero"/>
        <c:auto val="1"/>
        <c:lblAlgn val="ctr"/>
        <c:lblOffset val="100"/>
      </c:catAx>
      <c:valAx>
        <c:axId val="8238182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237990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44" l="0.70000000000000062" r="0.70000000000000062" t="0.750000000000009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31"/>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Contrôle'!$M$9:$M$12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0944" l="0.70000000000000062" r="0.70000000000000062" t="0.750000000000009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1'!$N$9:$N$12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1'!$I$9:$I$12</c:f>
              <c:strCache>
                <c:ptCount val="4"/>
                <c:pt idx="0">
                  <c:v>Inférieur à 25</c:v>
                </c:pt>
                <c:pt idx="1">
                  <c:v>Entre 25 et 30</c:v>
                </c:pt>
                <c:pt idx="2">
                  <c:v>Entre 30 et 35</c:v>
                </c:pt>
                <c:pt idx="3">
                  <c:v>Indéterminé</c:v>
                </c:pt>
              </c:strCache>
            </c:strRef>
          </c:cat>
          <c:val>
            <c:numRef>
              <c:f>'Données Echantillon 1'!$M$9:$M$12</c:f>
              <c:numCache>
                <c:formatCode>0%</c:formatCode>
                <c:ptCount val="4"/>
                <c:pt idx="0">
                  <c:v>0</c:v>
                </c:pt>
                <c:pt idx="1">
                  <c:v>0</c:v>
                </c:pt>
                <c:pt idx="2">
                  <c:v>0</c:v>
                </c:pt>
                <c:pt idx="3">
                  <c:v>0</c:v>
                </c:pt>
              </c:numCache>
            </c:numRef>
          </c:val>
        </c:ser>
        <c:axId val="83052416"/>
        <c:axId val="83066880"/>
      </c:barChart>
      <c:catAx>
        <c:axId val="83052416"/>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3066880"/>
        <c:crosses val="autoZero"/>
        <c:auto val="1"/>
        <c:lblAlgn val="ctr"/>
        <c:lblOffset val="100"/>
      </c:catAx>
      <c:valAx>
        <c:axId val="83066880"/>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3052416"/>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37"/>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1'!$I$9:$I$12</c:f>
              <c:strCache>
                <c:ptCount val="4"/>
                <c:pt idx="0">
                  <c:v>Inférieur à 25</c:v>
                </c:pt>
                <c:pt idx="1">
                  <c:v>Entre 25 et 30</c:v>
                </c:pt>
                <c:pt idx="2">
                  <c:v>Entre 30 et 35</c:v>
                </c:pt>
                <c:pt idx="3">
                  <c:v>Indéterminé</c:v>
                </c:pt>
              </c:strCache>
            </c:strRef>
          </c:cat>
          <c:val>
            <c:numRef>
              <c:f>'Données Echantillon 1'!$M$9:$M$12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0966" l="0.70000000000000062" r="0.70000000000000062" t="0.750000000000009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2'!$N$9:$N$12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2'!$I$9:$I$12</c:f>
              <c:strCache>
                <c:ptCount val="4"/>
                <c:pt idx="0">
                  <c:v>Inférieur à 25</c:v>
                </c:pt>
                <c:pt idx="1">
                  <c:v>Entre 25 et 30</c:v>
                </c:pt>
                <c:pt idx="2">
                  <c:v>Entre 30 et 35</c:v>
                </c:pt>
                <c:pt idx="3">
                  <c:v>Indéterminé</c:v>
                </c:pt>
              </c:strCache>
            </c:strRef>
          </c:cat>
          <c:val>
            <c:numRef>
              <c:f>'Données Echantillon 2'!$M$9:$M$12</c:f>
              <c:numCache>
                <c:formatCode>0%</c:formatCode>
                <c:ptCount val="4"/>
                <c:pt idx="0">
                  <c:v>0</c:v>
                </c:pt>
                <c:pt idx="1">
                  <c:v>0</c:v>
                </c:pt>
                <c:pt idx="2">
                  <c:v>0</c:v>
                </c:pt>
                <c:pt idx="3">
                  <c:v>0</c:v>
                </c:pt>
              </c:numCache>
            </c:numRef>
          </c:val>
        </c:ser>
        <c:axId val="83561088"/>
        <c:axId val="83600128"/>
      </c:barChart>
      <c:catAx>
        <c:axId val="83561088"/>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3600128"/>
        <c:crosses val="autoZero"/>
        <c:auto val="1"/>
        <c:lblAlgn val="ctr"/>
        <c:lblOffset val="100"/>
      </c:catAx>
      <c:valAx>
        <c:axId val="83600128"/>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3561088"/>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37"/>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2'!$I$9:$I$12</c:f>
              <c:strCache>
                <c:ptCount val="4"/>
                <c:pt idx="0">
                  <c:v>Inférieur à 25</c:v>
                </c:pt>
                <c:pt idx="1">
                  <c:v>Entre 25 et 30</c:v>
                </c:pt>
                <c:pt idx="2">
                  <c:v>Entre 30 et 35</c:v>
                </c:pt>
                <c:pt idx="3">
                  <c:v>Indéterminé</c:v>
                </c:pt>
              </c:strCache>
            </c:strRef>
          </c:cat>
          <c:val>
            <c:numRef>
              <c:f>'Données Echantillon 2'!$M$9:$M$12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0966" l="0.70000000000000062" r="0.70000000000000062" t="0.750000000000009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3'!$N$9:$N$12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3'!$I$9:$I$12</c:f>
              <c:strCache>
                <c:ptCount val="4"/>
                <c:pt idx="0">
                  <c:v>Inférieur à 25</c:v>
                </c:pt>
                <c:pt idx="1">
                  <c:v>Entre 25 et 30</c:v>
                </c:pt>
                <c:pt idx="2">
                  <c:v>Entre 30 et 35</c:v>
                </c:pt>
                <c:pt idx="3">
                  <c:v>Indéterminé</c:v>
                </c:pt>
              </c:strCache>
            </c:strRef>
          </c:cat>
          <c:val>
            <c:numRef>
              <c:f>'Données Echantillon 3'!$M$9:$M$12</c:f>
              <c:numCache>
                <c:formatCode>0%</c:formatCode>
                <c:ptCount val="4"/>
                <c:pt idx="0">
                  <c:v>0</c:v>
                </c:pt>
                <c:pt idx="1">
                  <c:v>0</c:v>
                </c:pt>
                <c:pt idx="2">
                  <c:v>0</c:v>
                </c:pt>
                <c:pt idx="3">
                  <c:v>0</c:v>
                </c:pt>
              </c:numCache>
            </c:numRef>
          </c:val>
        </c:ser>
        <c:axId val="84700160"/>
        <c:axId val="84747392"/>
      </c:barChart>
      <c:catAx>
        <c:axId val="84700160"/>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a:t>
                </a:r>
                <a:r>
                  <a:rPr lang="fr-FR" sz="1100" baseline="0"/>
                  <a:t> </a:t>
                </a:r>
                <a:r>
                  <a:rPr lang="fr-FR" sz="1100"/>
                  <a:t>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4747392"/>
        <c:crosses val="autoZero"/>
        <c:auto val="1"/>
        <c:lblAlgn val="ctr"/>
        <c:lblOffset val="100"/>
      </c:catAx>
      <c:valAx>
        <c:axId val="8474739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4700160"/>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37"/>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3'!$I$9:$I$12</c:f>
              <c:strCache>
                <c:ptCount val="4"/>
                <c:pt idx="0">
                  <c:v>Inférieur à 25</c:v>
                </c:pt>
                <c:pt idx="1">
                  <c:v>Entre 25 et 30</c:v>
                </c:pt>
                <c:pt idx="2">
                  <c:v>Entre 30 et 35</c:v>
                </c:pt>
                <c:pt idx="3">
                  <c:v>Indéterminé</c:v>
                </c:pt>
              </c:strCache>
            </c:strRef>
          </c:cat>
          <c:val>
            <c:numRef>
              <c:f>'Données Echantillon 3'!$M$9:$M$12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0966" l="0.70000000000000062" r="0.70000000000000062" t="0.750000000000009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manualLayout>
          <c:layoutTarget val="inner"/>
          <c:xMode val="edge"/>
          <c:yMode val="edge"/>
          <c:x val="0.13804177041972321"/>
          <c:y val="0.15680216535433156"/>
          <c:w val="0.83688700450905174"/>
          <c:h val="0.62926738845144359"/>
        </c:manualLayout>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4'!$N$9:$N$12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4'!$M$9:$M$12</c:f>
              <c:numCache>
                <c:formatCode>0%</c:formatCode>
                <c:ptCount val="4"/>
                <c:pt idx="0">
                  <c:v>0</c:v>
                </c:pt>
                <c:pt idx="1">
                  <c:v>0</c:v>
                </c:pt>
                <c:pt idx="2">
                  <c:v>0</c:v>
                </c:pt>
                <c:pt idx="3">
                  <c:v>0</c:v>
                </c:pt>
              </c:numCache>
            </c:numRef>
          </c:val>
        </c:ser>
        <c:axId val="84926464"/>
        <c:axId val="84928384"/>
      </c:barChart>
      <c:catAx>
        <c:axId val="8492646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4928384"/>
        <c:crosses val="autoZero"/>
        <c:auto val="1"/>
        <c:lblAlgn val="ctr"/>
        <c:lblOffset val="100"/>
      </c:catAx>
      <c:valAx>
        <c:axId val="8492838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492646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6"/>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4'!$M$9:$M$12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printSettings>
    <c:headerFooter/>
    <c:pageMargins b="0.75000000000001033" l="0.70000000000000062" r="0.70000000000000062" t="0.75000000000001033"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5'!$N$9:$N$12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5'!$M$9:$M$12</c:f>
              <c:numCache>
                <c:formatCode>0%</c:formatCode>
                <c:ptCount val="4"/>
                <c:pt idx="0">
                  <c:v>0</c:v>
                </c:pt>
                <c:pt idx="1">
                  <c:v>0</c:v>
                </c:pt>
                <c:pt idx="2">
                  <c:v>0</c:v>
                </c:pt>
                <c:pt idx="3">
                  <c:v>0</c:v>
                </c:pt>
              </c:numCache>
            </c:numRef>
          </c:val>
        </c:ser>
        <c:axId val="86569728"/>
        <c:axId val="86571648"/>
      </c:barChart>
      <c:catAx>
        <c:axId val="86569728"/>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6571648"/>
        <c:crosses val="autoZero"/>
        <c:auto val="1"/>
        <c:lblAlgn val="ctr"/>
        <c:lblOffset val="100"/>
      </c:catAx>
      <c:valAx>
        <c:axId val="86571648"/>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6569728"/>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6"/>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5'!$M$9:$M$12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c:spPr>
  <c:printSettings>
    <c:headerFooter/>
    <c:pageMargins b="0.75000000000001033" l="0.70000000000000062" r="0.70000000000000062" t="0.75000000000001033"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6'!$N$9:$N$12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6'!$M$9:$M$12</c:f>
              <c:numCache>
                <c:formatCode>0%</c:formatCode>
                <c:ptCount val="4"/>
                <c:pt idx="0">
                  <c:v>0</c:v>
                </c:pt>
                <c:pt idx="1">
                  <c:v>0</c:v>
                </c:pt>
                <c:pt idx="2">
                  <c:v>0</c:v>
                </c:pt>
                <c:pt idx="3">
                  <c:v>0</c:v>
                </c:pt>
              </c:numCache>
            </c:numRef>
          </c:val>
        </c:ser>
        <c:axId val="87754624"/>
        <c:axId val="88276992"/>
      </c:barChart>
      <c:catAx>
        <c:axId val="8775462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88276992"/>
        <c:crosses val="autoZero"/>
        <c:auto val="1"/>
        <c:lblAlgn val="ctr"/>
        <c:lblOffset val="100"/>
      </c:catAx>
      <c:valAx>
        <c:axId val="8827699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8775462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6"/>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6'!$M$9:$M$12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033" l="0.70000000000000062" r="0.70000000000000062" t="0.75000000000001033"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7'!$N$9:$N$12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7'!$M$9:$M$12</c:f>
              <c:numCache>
                <c:formatCode>0%</c:formatCode>
                <c:ptCount val="4"/>
                <c:pt idx="0">
                  <c:v>0</c:v>
                </c:pt>
                <c:pt idx="1">
                  <c:v>0</c:v>
                </c:pt>
                <c:pt idx="2">
                  <c:v>0</c:v>
                </c:pt>
                <c:pt idx="3">
                  <c:v>0</c:v>
                </c:pt>
              </c:numCache>
            </c:numRef>
          </c:val>
        </c:ser>
        <c:axId val="102267904"/>
        <c:axId val="102360192"/>
      </c:barChart>
      <c:catAx>
        <c:axId val="10226790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02360192"/>
        <c:crosses val="autoZero"/>
        <c:auto val="1"/>
        <c:lblAlgn val="ctr"/>
        <c:lblOffset val="100"/>
      </c:catAx>
      <c:valAx>
        <c:axId val="10236019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0226790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6"/>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7'!$M$9:$M$12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printSettings>
    <c:headerFooter/>
    <c:pageMargins b="0.75000000000001033" l="0.70000000000000062" r="0.70000000000000062" t="0.75000000000001033"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8'!$N$9:$N$12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8'!$M$9:$M$12</c:f>
              <c:numCache>
                <c:formatCode>0%</c:formatCode>
                <c:ptCount val="4"/>
                <c:pt idx="0">
                  <c:v>0</c:v>
                </c:pt>
                <c:pt idx="1">
                  <c:v>0</c:v>
                </c:pt>
                <c:pt idx="2">
                  <c:v>0</c:v>
                </c:pt>
                <c:pt idx="3">
                  <c:v>0</c:v>
                </c:pt>
              </c:numCache>
            </c:numRef>
          </c:val>
        </c:ser>
        <c:axId val="104361984"/>
        <c:axId val="104363904"/>
      </c:barChart>
      <c:catAx>
        <c:axId val="10436198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04363904"/>
        <c:crosses val="autoZero"/>
        <c:auto val="1"/>
        <c:lblAlgn val="ctr"/>
        <c:lblOffset val="100"/>
      </c:catAx>
      <c:valAx>
        <c:axId val="10436390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0436198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1"/>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8'!$M$9:$M$12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01" l="0.70000000000000062" r="0.70000000000000062" t="0.750000000000010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9'!$N$9:$N$12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9'!$M$9:$M$12</c:f>
              <c:numCache>
                <c:formatCode>0%</c:formatCode>
                <c:ptCount val="4"/>
                <c:pt idx="0">
                  <c:v>0</c:v>
                </c:pt>
                <c:pt idx="1">
                  <c:v>0</c:v>
                </c:pt>
                <c:pt idx="2">
                  <c:v>0</c:v>
                </c:pt>
                <c:pt idx="3">
                  <c:v>0</c:v>
                </c:pt>
              </c:numCache>
            </c:numRef>
          </c:val>
        </c:ser>
        <c:axId val="114877184"/>
        <c:axId val="114879104"/>
      </c:barChart>
      <c:catAx>
        <c:axId val="11487718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4879104"/>
        <c:crosses val="autoZero"/>
        <c:auto val="1"/>
        <c:lblAlgn val="ctr"/>
        <c:lblOffset val="100"/>
      </c:catAx>
      <c:valAx>
        <c:axId val="11487910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487718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51"/>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9'!$M$9:$M$12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01" l="0.70000000000000062" r="0.70000000000000062" t="0.750000000000010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des Valeurs de Ct</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'Données Echantillon 10'!$N$9:$N$12</c:f>
                <c:numCache>
                  <c:formatCode>General</c:formatCode>
                  <c:ptCount val="4"/>
                  <c:pt idx="0">
                    <c:v>0</c:v>
                  </c:pt>
                  <c:pt idx="1">
                    <c:v>0</c:v>
                  </c:pt>
                  <c:pt idx="2">
                    <c:v>0</c:v>
                  </c:pt>
                  <c:pt idx="3">
                    <c:v>0</c:v>
                  </c:pt>
                </c:numCache>
              </c:numRef>
            </c:plus>
            <c:minus>
              <c:numLit>
                <c:formatCode>General</c:formatCode>
                <c:ptCount val="1"/>
                <c:pt idx="0">
                  <c:v>1</c:v>
                </c:pt>
              </c:numLit>
            </c:minus>
          </c:errBars>
          <c:cat>
            <c:strRef>
              <c:f>'Données Echantillon Contrôle'!$I$9:$I$12</c:f>
              <c:strCache>
                <c:ptCount val="4"/>
                <c:pt idx="0">
                  <c:v>Inférieur à 25</c:v>
                </c:pt>
                <c:pt idx="1">
                  <c:v>Entre 25 et 30</c:v>
                </c:pt>
                <c:pt idx="2">
                  <c:v>Entre 30 et 35</c:v>
                </c:pt>
                <c:pt idx="3">
                  <c:v>Indéterminé</c:v>
                </c:pt>
              </c:strCache>
            </c:strRef>
          </c:cat>
          <c:val>
            <c:numRef>
              <c:f>'Données Echantillon 10'!$M$9:$M$12</c:f>
              <c:numCache>
                <c:formatCode>0%</c:formatCode>
                <c:ptCount val="4"/>
                <c:pt idx="0">
                  <c:v>0</c:v>
                </c:pt>
                <c:pt idx="1">
                  <c:v>0</c:v>
                </c:pt>
                <c:pt idx="2">
                  <c:v>0</c:v>
                </c:pt>
                <c:pt idx="3">
                  <c:v>0</c:v>
                </c:pt>
              </c:numCache>
            </c:numRef>
          </c:val>
        </c:ser>
        <c:axId val="116799360"/>
        <c:axId val="116805632"/>
      </c:barChart>
      <c:catAx>
        <c:axId val="116799360"/>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Valeurs de Ct</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6805632"/>
        <c:crosses val="autoZero"/>
        <c:auto val="1"/>
        <c:lblAlgn val="ctr"/>
        <c:lblOffset val="100"/>
      </c:catAx>
      <c:valAx>
        <c:axId val="11680563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Fréquences</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6799360"/>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0966" l="0.70000000000000062" r="0.70000000000000062" t="0.7500000000000096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des Valeurs de Ct</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45"/>
                  <c:y val="-1.2958657165794878E-2"/>
                </c:manualLayout>
              </c:layout>
              <c:dLblPos val="bestFit"/>
              <c:showCatName val="1"/>
              <c:showPercent val="1"/>
            </c:dLbl>
            <c:txPr>
              <a:bodyPr/>
              <a:lstStyle/>
              <a:p>
                <a:pPr>
                  <a:defRPr sz="1100" b="1"/>
                </a:pPr>
                <a:endParaRPr lang="fr-FR"/>
              </a:p>
            </c:txPr>
            <c:showCatName val="1"/>
            <c:showPercent val="1"/>
            <c:showLeaderLines val="1"/>
          </c:dLbls>
          <c:cat>
            <c:strRef>
              <c:f>'Données Echantillon Contrôle'!$I$9:$I$12</c:f>
              <c:strCache>
                <c:ptCount val="4"/>
                <c:pt idx="0">
                  <c:v>Inférieur à 25</c:v>
                </c:pt>
                <c:pt idx="1">
                  <c:v>Entre 25 et 30</c:v>
                </c:pt>
                <c:pt idx="2">
                  <c:v>Entre 30 et 35</c:v>
                </c:pt>
                <c:pt idx="3">
                  <c:v>Indéterminé</c:v>
                </c:pt>
              </c:strCache>
            </c:strRef>
          </c:cat>
          <c:val>
            <c:numRef>
              <c:f>'Données Echantillon 10'!$M$9:$M$12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0988" l="0.70000000000000062" r="0.70000000000000062" t="0.75000000000000988"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'Boîtes à moustaches'!$A$8</c:f>
              <c:strCache>
                <c:ptCount val="1"/>
                <c:pt idx="0">
                  <c:v>Q1</c:v>
                </c:pt>
              </c:strCache>
            </c:strRef>
          </c:tx>
          <c:spPr>
            <a:ln>
              <a:noFill/>
            </a:ln>
          </c:spPr>
          <c:marker>
            <c:symbol val="none"/>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moustaches'!$B$8:$L$8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'Boîtes à moustaches'!$A$7</c:f>
              <c:strCache>
                <c:ptCount val="1"/>
                <c:pt idx="0">
                  <c:v>Min</c:v>
                </c:pt>
              </c:strCache>
            </c:strRef>
          </c:tx>
          <c:spPr>
            <a:ln>
              <a:noFill/>
            </a:ln>
          </c:spPr>
          <c:marker>
            <c:symbol val="dash"/>
            <c:size val="10"/>
            <c:spPr>
              <a:solidFill>
                <a:schemeClr val="tx1"/>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moustaches'!$B$7:$L$7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'Boîtes à moustaches'!$A$9</c:f>
              <c:strCache>
                <c:ptCount val="1"/>
                <c:pt idx="0">
                  <c:v>Médiane</c:v>
                </c:pt>
              </c:strCache>
            </c:strRef>
          </c:tx>
          <c:spPr>
            <a:ln>
              <a:noFill/>
            </a:ln>
          </c:spPr>
          <c:marker>
            <c:symbol val="dash"/>
            <c:size val="28"/>
            <c:spPr>
              <a:solidFill>
                <a:srgbClr val="92D050"/>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moustaches'!$B$9:$L$9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'Boîtes à moustaches'!$A$11</c:f>
              <c:strCache>
                <c:ptCount val="1"/>
                <c:pt idx="0">
                  <c:v>Max</c:v>
                </c:pt>
              </c:strCache>
            </c:strRef>
          </c:tx>
          <c:spPr>
            <a:ln>
              <a:noFill/>
            </a:ln>
          </c:spPr>
          <c:marker>
            <c:symbol val="dash"/>
            <c:size val="10"/>
            <c:spPr>
              <a:solidFill>
                <a:schemeClr val="tx2"/>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moustaches'!$B$11:$L$11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'Boîtes à moustaches'!$A$10</c:f>
              <c:strCache>
                <c:ptCount val="1"/>
                <c:pt idx="0">
                  <c:v>Q3</c:v>
                </c:pt>
              </c:strCache>
            </c:strRef>
          </c:tx>
          <c:spPr>
            <a:ln>
              <a:noFill/>
            </a:ln>
          </c:spPr>
          <c:marker>
            <c:symbol val="none"/>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moustaches'!$B$10:$L$10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118537216"/>
        <c:axId val="95683328"/>
      </c:lineChart>
      <c:catAx>
        <c:axId val="118537216"/>
        <c:scaling>
          <c:orientation val="minMax"/>
        </c:scaling>
        <c:axPos val="b"/>
        <c:numFmt formatCode="General" sourceLinked="1"/>
        <c:tickLblPos val="nextTo"/>
        <c:txPr>
          <a:bodyPr/>
          <a:lstStyle/>
          <a:p>
            <a:pPr>
              <a:defRPr sz="1200"/>
            </a:pPr>
            <a:endParaRPr lang="fr-FR"/>
          </a:p>
        </c:txPr>
        <c:crossAx val="95683328"/>
        <c:crosses val="autoZero"/>
        <c:auto val="1"/>
        <c:lblAlgn val="ctr"/>
        <c:lblOffset val="100"/>
      </c:catAx>
      <c:valAx>
        <c:axId val="95683328"/>
        <c:scaling>
          <c:orientation val="minMax"/>
        </c:scaling>
        <c:axPos val="l"/>
        <c:majorGridlines/>
        <c:title>
          <c:tx>
            <c:rich>
              <a:bodyPr rot="-5400000" vert="horz"/>
              <a:lstStyle/>
              <a:p>
                <a:pPr>
                  <a:defRPr sz="1400" b="1"/>
                </a:pPr>
                <a:r>
                  <a:rPr lang="fr-FR" sz="1400" b="1"/>
                  <a:t>Valeurs de Ct</a:t>
                </a:r>
              </a:p>
            </c:rich>
          </c:tx>
          <c:layout/>
        </c:title>
        <c:numFmt formatCode="General" sourceLinked="1"/>
        <c:tickLblPos val="nextTo"/>
        <c:crossAx val="118537216"/>
        <c:crosses val="autoZero"/>
        <c:crossBetween val="between"/>
      </c:valAx>
    </c:plotArea>
    <c:legend>
      <c:legendPos val="r"/>
      <c:legendEntry>
        <c:idx val="0"/>
        <c:delete val="1"/>
      </c:legendEntry>
      <c:legendEntry>
        <c:idx val="4"/>
        <c:delete val="1"/>
      </c:legendEntry>
      <c:layout/>
      <c:txPr>
        <a:bodyPr/>
        <a:lstStyle/>
        <a:p>
          <a:pPr>
            <a:defRPr sz="1200"/>
          </a:pPr>
          <a:endParaRPr lang="fr-FR"/>
        </a:p>
      </c:txPr>
    </c:legend>
    <c:plotVisOnly val="1"/>
  </c:chart>
  <c:spPr>
    <a:ln>
      <a:solidFill>
        <a:schemeClr val="tx1"/>
      </a:solidFill>
    </a:ln>
  </c:spPr>
  <c:printSettings>
    <c:headerFooter/>
    <c:pageMargins b="0.75000000000000899" l="0.70000000000000062" r="0.70000000000000062" t="0.7500000000000089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'Boîtes à moustaches'!$A$8</c:f>
              <c:strCache>
                <c:ptCount val="1"/>
                <c:pt idx="0">
                  <c:v>Q1</c:v>
                </c:pt>
              </c:strCache>
            </c:strRef>
          </c:tx>
          <c:spPr>
            <a:ln>
              <a:noFill/>
            </a:ln>
          </c:spPr>
          <c:marker>
            <c:symbol val="none"/>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moustaches'!$B$34:$L$34</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'Boîtes à moustaches'!$A$7</c:f>
              <c:strCache>
                <c:ptCount val="1"/>
                <c:pt idx="0">
                  <c:v>Min</c:v>
                </c:pt>
              </c:strCache>
            </c:strRef>
          </c:tx>
          <c:spPr>
            <a:ln>
              <a:noFill/>
            </a:ln>
          </c:spPr>
          <c:marker>
            <c:symbol val="dash"/>
            <c:size val="10"/>
            <c:spPr>
              <a:solidFill>
                <a:schemeClr val="tx1"/>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moustaches'!$B$33:$L$33</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'Boîtes à moustaches'!$A$9</c:f>
              <c:strCache>
                <c:ptCount val="1"/>
                <c:pt idx="0">
                  <c:v>Médiane</c:v>
                </c:pt>
              </c:strCache>
            </c:strRef>
          </c:tx>
          <c:spPr>
            <a:ln>
              <a:noFill/>
            </a:ln>
          </c:spPr>
          <c:marker>
            <c:symbol val="dash"/>
            <c:size val="27"/>
            <c:spPr>
              <a:solidFill>
                <a:srgbClr val="92D050"/>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moustaches'!$B$35:$L$35</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'Boîtes à moustaches'!$A$11</c:f>
              <c:strCache>
                <c:ptCount val="1"/>
                <c:pt idx="0">
                  <c:v>Max</c:v>
                </c:pt>
              </c:strCache>
            </c:strRef>
          </c:tx>
          <c:spPr>
            <a:ln>
              <a:noFill/>
            </a:ln>
          </c:spPr>
          <c:marker>
            <c:symbol val="dash"/>
            <c:size val="10"/>
            <c:spPr>
              <a:solidFill>
                <a:schemeClr val="tx2"/>
              </a:solidFill>
            </c:spPr>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moustaches'!$B$37:$L$37</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'Boîtes à moustaches'!$A$10</c:f>
              <c:strCache>
                <c:ptCount val="1"/>
                <c:pt idx="0">
                  <c:v>Q3</c:v>
                </c:pt>
              </c:strCache>
            </c:strRef>
          </c:tx>
          <c:spPr>
            <a:ln>
              <a:noFill/>
            </a:ln>
          </c:spPr>
          <c:marker>
            <c:symbol val="none"/>
          </c:marker>
          <c:cat>
            <c:strRef>
              <c:f>'Boîtes à moustaches'!$B$6:$L$6</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moustaches'!$B$36:$L$36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95725056"/>
        <c:axId val="95726592"/>
      </c:lineChart>
      <c:catAx>
        <c:axId val="95725056"/>
        <c:scaling>
          <c:orientation val="minMax"/>
        </c:scaling>
        <c:axPos val="b"/>
        <c:numFmt formatCode="General" sourceLinked="1"/>
        <c:tickLblPos val="nextTo"/>
        <c:txPr>
          <a:bodyPr/>
          <a:lstStyle/>
          <a:p>
            <a:pPr>
              <a:defRPr sz="1100" b="0"/>
            </a:pPr>
            <a:endParaRPr lang="fr-FR"/>
          </a:p>
        </c:txPr>
        <c:crossAx val="95726592"/>
        <c:crossesAt val="-5"/>
        <c:auto val="1"/>
        <c:lblAlgn val="ctr"/>
        <c:lblOffset val="100"/>
      </c:catAx>
      <c:valAx>
        <c:axId val="95726592"/>
        <c:scaling>
          <c:orientation val="minMax"/>
        </c:scaling>
        <c:axPos val="l"/>
        <c:majorGridlines/>
        <c:title>
          <c:tx>
            <c:rich>
              <a:bodyPr rot="-5400000" vert="horz"/>
              <a:lstStyle/>
              <a:p>
                <a:pPr>
                  <a:defRPr sz="1400" b="1"/>
                </a:pPr>
                <a:r>
                  <a:rPr lang="fr-FR" sz="1400" b="1"/>
                  <a:t>Valeurs de</a:t>
                </a:r>
                <a:r>
                  <a:rPr lang="fr-FR" sz="1400" b="1" baseline="0"/>
                  <a:t> </a:t>
                </a:r>
                <a:r>
                  <a:rPr lang="fr-FR" sz="1400" b="1" i="0" u="none" strike="noStrike" baseline="0"/>
                  <a:t>∆</a:t>
                </a:r>
                <a:r>
                  <a:rPr lang="fr-FR" sz="1400" b="1"/>
                  <a:t>Ct</a:t>
                </a:r>
              </a:p>
            </c:rich>
          </c:tx>
        </c:title>
        <c:numFmt formatCode="0.000" sourceLinked="1"/>
        <c:tickLblPos val="nextTo"/>
        <c:crossAx val="95725056"/>
        <c:crossesAt val="1"/>
        <c:crossBetween val="between"/>
      </c:valAx>
      <c:spPr>
        <a:noFill/>
        <a:ln w="25400">
          <a:noFill/>
        </a:ln>
      </c:spPr>
    </c:plotArea>
    <c:legend>
      <c:legendPos val="r"/>
      <c:legendEntry>
        <c:idx val="0"/>
        <c:delete val="1"/>
      </c:legendEntry>
      <c:legendEntry>
        <c:idx val="4"/>
        <c:delete val="1"/>
      </c:legendEntry>
      <c:txPr>
        <a:bodyPr/>
        <a:lstStyle/>
        <a:p>
          <a:pPr>
            <a:defRPr sz="1200"/>
          </a:pPr>
          <a:endParaRPr lang="fr-FR"/>
        </a:p>
      </c:txPr>
    </c:legend>
    <c:plotVisOnly val="1"/>
  </c:chart>
  <c:spPr>
    <a:ln>
      <a:solidFill>
        <a:schemeClr val="tx1"/>
      </a:solidFill>
    </a:ln>
  </c:spPr>
  <c:printSettings>
    <c:headerFooter/>
    <c:pageMargins b="0.75000000000000921" l="0.70000000000000062" r="0.70000000000000062" t="0.7500000000000092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'Boîtes à moustaches'!$A$86</c:f>
              <c:strCache>
                <c:ptCount val="1"/>
                <c:pt idx="0">
                  <c:v>Q1</c:v>
                </c:pt>
              </c:strCache>
            </c:strRef>
          </c:tx>
          <c:spPr>
            <a:ln>
              <a:noFill/>
            </a:ln>
          </c:spPr>
          <c:marker>
            <c:symbol val="none"/>
          </c:marker>
          <c:cat>
            <c:strRef>
              <c:f>'Boîtes à moustaches'!$C$84:$L$84</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moustaches'!$C$86:$L$86</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0"/>
          <c:order val="1"/>
          <c:tx>
            <c:strRef>
              <c:f>'Boîtes à moustaches'!$A$85</c:f>
              <c:strCache>
                <c:ptCount val="1"/>
                <c:pt idx="0">
                  <c:v>Min</c:v>
                </c:pt>
              </c:strCache>
            </c:strRef>
          </c:tx>
          <c:spPr>
            <a:ln>
              <a:noFill/>
            </a:ln>
          </c:spPr>
          <c:marker>
            <c:symbol val="dash"/>
            <c:size val="10"/>
            <c:spPr>
              <a:solidFill>
                <a:sysClr val="windowText" lastClr="000000"/>
              </a:solidFill>
            </c:spPr>
          </c:marker>
          <c:cat>
            <c:strRef>
              <c:f>'Boîtes à moustaches'!$C$84:$L$84</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moustaches'!$C$85:$L$85</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2"/>
          <c:order val="2"/>
          <c:tx>
            <c:strRef>
              <c:f>'Boîtes à moustaches'!$A$87</c:f>
              <c:strCache>
                <c:ptCount val="1"/>
                <c:pt idx="0">
                  <c:v>Médiane</c:v>
                </c:pt>
              </c:strCache>
            </c:strRef>
          </c:tx>
          <c:spPr>
            <a:ln>
              <a:noFill/>
            </a:ln>
          </c:spPr>
          <c:marker>
            <c:symbol val="dash"/>
            <c:size val="28"/>
            <c:spPr>
              <a:solidFill>
                <a:srgbClr val="92D050"/>
              </a:solidFill>
              <a:ln w="9525"/>
            </c:spPr>
          </c:marker>
          <c:cat>
            <c:strRef>
              <c:f>'Boîtes à moustaches'!$C$84:$L$84</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moustaches'!$C$87:$L$87</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4"/>
          <c:order val="3"/>
          <c:tx>
            <c:strRef>
              <c:f>'Boîtes à moustaches'!$A$89</c:f>
              <c:strCache>
                <c:ptCount val="1"/>
                <c:pt idx="0">
                  <c:v>Max</c:v>
                </c:pt>
              </c:strCache>
            </c:strRef>
          </c:tx>
          <c:spPr>
            <a:ln>
              <a:noFill/>
            </a:ln>
          </c:spPr>
          <c:marker>
            <c:symbol val="dash"/>
            <c:size val="10"/>
            <c:spPr>
              <a:solidFill>
                <a:sysClr val="windowText" lastClr="000000"/>
              </a:solidFill>
            </c:spPr>
          </c:marker>
          <c:cat>
            <c:strRef>
              <c:f>'Boîtes à moustaches'!$C$84:$L$84</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moustaches'!$C$89:$L$89</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3"/>
          <c:order val="4"/>
          <c:tx>
            <c:strRef>
              <c:f>'Boîtes à moustaches'!$A$88</c:f>
              <c:strCache>
                <c:ptCount val="1"/>
                <c:pt idx="0">
                  <c:v>Q3</c:v>
                </c:pt>
              </c:strCache>
            </c:strRef>
          </c:tx>
          <c:spPr>
            <a:ln>
              <a:noFill/>
            </a:ln>
          </c:spPr>
          <c:marker>
            <c:symbol val="none"/>
          </c:marker>
          <c:cat>
            <c:strRef>
              <c:f>'Boîtes à moustaches'!$C$84:$L$84</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moustaches'!$C$88:$L$88</c:f>
              <c:numCache>
                <c:formatCode>0.000</c:formatCode>
                <c:ptCount val="10"/>
                <c:pt idx="0">
                  <c:v>0</c:v>
                </c:pt>
                <c:pt idx="1">
                  <c:v>0</c:v>
                </c:pt>
                <c:pt idx="2">
                  <c:v>0</c:v>
                </c:pt>
                <c:pt idx="3">
                  <c:v>0</c:v>
                </c:pt>
                <c:pt idx="4">
                  <c:v>0</c:v>
                </c:pt>
                <c:pt idx="5">
                  <c:v>0</c:v>
                </c:pt>
                <c:pt idx="6">
                  <c:v>0</c:v>
                </c:pt>
                <c:pt idx="7">
                  <c:v>0</c:v>
                </c:pt>
                <c:pt idx="8">
                  <c:v>0</c:v>
                </c:pt>
                <c:pt idx="9">
                  <c:v>0</c:v>
                </c:pt>
              </c:numCache>
            </c:numRef>
          </c:val>
        </c:ser>
        <c:hiLowLines/>
        <c:upDownBars>
          <c:gapWidth val="150"/>
          <c:upBars>
            <c:spPr>
              <a:ln w="9525"/>
            </c:spPr>
          </c:upBars>
          <c:downBars/>
        </c:upDownBars>
        <c:marker val="1"/>
        <c:axId val="118599680"/>
        <c:axId val="118601216"/>
      </c:lineChart>
      <c:catAx>
        <c:axId val="118599680"/>
        <c:scaling>
          <c:orientation val="minMax"/>
        </c:scaling>
        <c:axPos val="b"/>
        <c:numFmt formatCode="General" sourceLinked="1"/>
        <c:majorTickMark val="none"/>
        <c:tickLblPos val="nextTo"/>
        <c:txPr>
          <a:bodyPr/>
          <a:lstStyle/>
          <a:p>
            <a:pPr>
              <a:defRPr sz="1100"/>
            </a:pPr>
            <a:endParaRPr lang="fr-FR"/>
          </a:p>
        </c:txPr>
        <c:crossAx val="118601216"/>
        <c:crossesAt val="-6"/>
        <c:auto val="1"/>
        <c:lblAlgn val="ctr"/>
        <c:lblOffset val="100"/>
      </c:catAx>
      <c:valAx>
        <c:axId val="118601216"/>
        <c:scaling>
          <c:orientation val="minMax"/>
        </c:scaling>
        <c:axPos val="l"/>
        <c:majorGridlines/>
        <c:title>
          <c:tx>
            <c:rich>
              <a:bodyPr/>
              <a:lstStyle/>
              <a:p>
                <a:pPr>
                  <a:defRPr sz="1400" b="1"/>
                </a:pPr>
                <a:r>
                  <a:rPr lang="fr-FR" sz="1400" b="1"/>
                  <a:t>Valeurs de ∆∆Ct</a:t>
                </a:r>
              </a:p>
            </c:rich>
          </c:tx>
        </c:title>
        <c:numFmt formatCode="0.000" sourceLinked="1"/>
        <c:majorTickMark val="none"/>
        <c:tickLblPos val="nextTo"/>
        <c:crossAx val="118599680"/>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0888" l="0.70000000000000062" r="0.70000000000000062" t="0.75000000000000888"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'Boîtes à moustaches'!$A$114</c:f>
              <c:strCache>
                <c:ptCount val="1"/>
                <c:pt idx="0">
                  <c:v>Q1</c:v>
                </c:pt>
              </c:strCache>
            </c:strRef>
          </c:tx>
          <c:spPr>
            <a:ln>
              <a:noFill/>
            </a:ln>
          </c:spPr>
          <c:marker>
            <c:symbol val="none"/>
          </c:marker>
          <c:cat>
            <c:strRef>
              <c:f>'Boîtes à moustaches'!$C$112:$L$112</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moustaches'!$C$114:$L$114</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0"/>
          <c:order val="1"/>
          <c:tx>
            <c:strRef>
              <c:f>'Boîtes à moustaches'!$A$113</c:f>
              <c:strCache>
                <c:ptCount val="1"/>
                <c:pt idx="0">
                  <c:v>Min</c:v>
                </c:pt>
              </c:strCache>
            </c:strRef>
          </c:tx>
          <c:spPr>
            <a:ln>
              <a:noFill/>
            </a:ln>
          </c:spPr>
          <c:marker>
            <c:symbol val="dash"/>
            <c:size val="10"/>
            <c:spPr>
              <a:solidFill>
                <a:sysClr val="windowText" lastClr="000000"/>
              </a:solidFill>
            </c:spPr>
          </c:marker>
          <c:cat>
            <c:strRef>
              <c:f>'Boîtes à moustaches'!$C$112:$L$112</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moustaches'!$C$113:$L$113</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2"/>
          <c:order val="2"/>
          <c:tx>
            <c:strRef>
              <c:f>'Boîtes à moustaches'!$A$115</c:f>
              <c:strCache>
                <c:ptCount val="1"/>
                <c:pt idx="0">
                  <c:v>Médiane</c:v>
                </c:pt>
              </c:strCache>
            </c:strRef>
          </c:tx>
          <c:spPr>
            <a:ln>
              <a:noFill/>
            </a:ln>
          </c:spPr>
          <c:marker>
            <c:symbol val="dash"/>
            <c:size val="32"/>
            <c:spPr>
              <a:solidFill>
                <a:srgbClr val="92D050"/>
              </a:solidFill>
            </c:spPr>
          </c:marker>
          <c:cat>
            <c:strRef>
              <c:f>'Boîtes à moustaches'!$C$112:$L$112</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moustaches'!$C$115:$L$115</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4"/>
          <c:order val="3"/>
          <c:tx>
            <c:strRef>
              <c:f>'Boîtes à moustaches'!$A$117</c:f>
              <c:strCache>
                <c:ptCount val="1"/>
                <c:pt idx="0">
                  <c:v>Max</c:v>
                </c:pt>
              </c:strCache>
            </c:strRef>
          </c:tx>
          <c:spPr>
            <a:ln>
              <a:noFill/>
            </a:ln>
          </c:spPr>
          <c:marker>
            <c:symbol val="dash"/>
            <c:size val="10"/>
            <c:spPr>
              <a:solidFill>
                <a:schemeClr val="tx1"/>
              </a:solidFill>
            </c:spPr>
          </c:marker>
          <c:cat>
            <c:strRef>
              <c:f>'Boîtes à moustaches'!$C$112:$L$112</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moustaches'!$C$117:$L$117</c:f>
              <c:numCache>
                <c:formatCode>0.000</c:formatCode>
                <c:ptCount val="10"/>
                <c:pt idx="0">
                  <c:v>0</c:v>
                </c:pt>
                <c:pt idx="1">
                  <c:v>0</c:v>
                </c:pt>
                <c:pt idx="2">
                  <c:v>0</c:v>
                </c:pt>
                <c:pt idx="3">
                  <c:v>0</c:v>
                </c:pt>
                <c:pt idx="4">
                  <c:v>0</c:v>
                </c:pt>
                <c:pt idx="5">
                  <c:v>0</c:v>
                </c:pt>
                <c:pt idx="6">
                  <c:v>0</c:v>
                </c:pt>
                <c:pt idx="7">
                  <c:v>0</c:v>
                </c:pt>
                <c:pt idx="8">
                  <c:v>0</c:v>
                </c:pt>
                <c:pt idx="9">
                  <c:v>0</c:v>
                </c:pt>
              </c:numCache>
            </c:numRef>
          </c:val>
        </c:ser>
        <c:ser>
          <c:idx val="3"/>
          <c:order val="4"/>
          <c:tx>
            <c:strRef>
              <c:f>'Boîtes à moustaches'!$A$116</c:f>
              <c:strCache>
                <c:ptCount val="1"/>
                <c:pt idx="0">
                  <c:v>Q3</c:v>
                </c:pt>
              </c:strCache>
            </c:strRef>
          </c:tx>
          <c:spPr>
            <a:ln>
              <a:noFill/>
            </a:ln>
          </c:spPr>
          <c:marker>
            <c:symbol val="none"/>
          </c:marker>
          <c:cat>
            <c:strRef>
              <c:f>'Boîtes à moustaches'!$C$112:$L$112</c:f>
              <c:strCache>
                <c:ptCount val="10"/>
                <c:pt idx="0">
                  <c:v>Echantillon 1</c:v>
                </c:pt>
                <c:pt idx="1">
                  <c:v>Echantillon 2</c:v>
                </c:pt>
                <c:pt idx="2">
                  <c:v>Echantillon 3</c:v>
                </c:pt>
                <c:pt idx="3">
                  <c:v>Echantillon 4</c:v>
                </c:pt>
                <c:pt idx="4">
                  <c:v>Echantillon 5</c:v>
                </c:pt>
                <c:pt idx="5">
                  <c:v>Echantillon 6</c:v>
                </c:pt>
                <c:pt idx="6">
                  <c:v>Echantillon 7</c:v>
                </c:pt>
                <c:pt idx="7">
                  <c:v>Echantillon 8</c:v>
                </c:pt>
                <c:pt idx="8">
                  <c:v>Echantillon 9</c:v>
                </c:pt>
                <c:pt idx="9">
                  <c:v>Echantillon 10</c:v>
                </c:pt>
              </c:strCache>
            </c:strRef>
          </c:cat>
          <c:val>
            <c:numRef>
              <c:f>'Boîtes à moustaches'!$C$116:$L$116</c:f>
              <c:numCache>
                <c:formatCode>0.000</c:formatCode>
                <c:ptCount val="10"/>
                <c:pt idx="0">
                  <c:v>0</c:v>
                </c:pt>
                <c:pt idx="1">
                  <c:v>0</c:v>
                </c:pt>
                <c:pt idx="2">
                  <c:v>0</c:v>
                </c:pt>
                <c:pt idx="3">
                  <c:v>0</c:v>
                </c:pt>
                <c:pt idx="4">
                  <c:v>0</c:v>
                </c:pt>
                <c:pt idx="5">
                  <c:v>0</c:v>
                </c:pt>
                <c:pt idx="6">
                  <c:v>0</c:v>
                </c:pt>
                <c:pt idx="7">
                  <c:v>0</c:v>
                </c:pt>
                <c:pt idx="8">
                  <c:v>0</c:v>
                </c:pt>
                <c:pt idx="9">
                  <c:v>0</c:v>
                </c:pt>
              </c:numCache>
            </c:numRef>
          </c:val>
        </c:ser>
        <c:hiLowLines/>
        <c:upDownBars>
          <c:gapWidth val="150"/>
          <c:upBars/>
          <c:downBars/>
        </c:upDownBars>
        <c:marker val="1"/>
        <c:axId val="118782208"/>
        <c:axId val="118788096"/>
      </c:lineChart>
      <c:catAx>
        <c:axId val="118782208"/>
        <c:scaling>
          <c:orientation val="minMax"/>
        </c:scaling>
        <c:axPos val="b"/>
        <c:numFmt formatCode="General" sourceLinked="1"/>
        <c:tickLblPos val="nextTo"/>
        <c:txPr>
          <a:bodyPr/>
          <a:lstStyle/>
          <a:p>
            <a:pPr>
              <a:defRPr sz="1100"/>
            </a:pPr>
            <a:endParaRPr lang="fr-FR"/>
          </a:p>
        </c:txPr>
        <c:crossAx val="118788096"/>
        <c:crosses val="autoZero"/>
        <c:auto val="1"/>
        <c:lblAlgn val="ctr"/>
        <c:lblOffset val="100"/>
      </c:catAx>
      <c:valAx>
        <c:axId val="118788096"/>
        <c:scaling>
          <c:orientation val="minMax"/>
        </c:scaling>
        <c:axPos val="l"/>
        <c:majorGridlines/>
        <c:title>
          <c:tx>
            <c:rich>
              <a:bodyPr rot="-5400000" vert="horz"/>
              <a:lstStyle/>
              <a:p>
                <a:pPr>
                  <a:defRPr sz="1400"/>
                </a:pPr>
                <a:r>
                  <a:rPr lang="fr-FR" sz="1400"/>
                  <a:t>Valeurs de </a:t>
                </a:r>
                <a:r>
                  <a:rPr lang="fr-FR" sz="1400" b="1" i="0" u="none" strike="noStrike" baseline="0"/>
                  <a:t>2^(-∆∆Ct)</a:t>
                </a:r>
                <a:endParaRPr lang="fr-FR" sz="1400"/>
              </a:p>
            </c:rich>
          </c:tx>
        </c:title>
        <c:numFmt formatCode="0.000" sourceLinked="1"/>
        <c:tickLblPos val="nextTo"/>
        <c:crossAx val="118782208"/>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0888" l="0.70000000000000062" r="0.70000000000000062" t="0.75000000000000888"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'Boîtes à moustaches'!$A$60</c:f>
              <c:strCache>
                <c:ptCount val="1"/>
                <c:pt idx="0">
                  <c:v>Q1</c:v>
                </c:pt>
              </c:strCache>
            </c:strRef>
          </c:tx>
          <c:spPr>
            <a:ln>
              <a:noFill/>
            </a:ln>
          </c:spPr>
          <c:marker>
            <c:symbol val="none"/>
          </c:marker>
          <c:cat>
            <c:strRef>
              <c:f>'Boîtes à moustaches'!$B$58:$L$58</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moustaches'!$B$60:$L$60</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'Boîtes à moustaches'!$A$59</c:f>
              <c:strCache>
                <c:ptCount val="1"/>
                <c:pt idx="0">
                  <c:v>Min</c:v>
                </c:pt>
              </c:strCache>
            </c:strRef>
          </c:tx>
          <c:spPr>
            <a:ln>
              <a:noFill/>
            </a:ln>
          </c:spPr>
          <c:marker>
            <c:symbol val="dash"/>
            <c:size val="10"/>
            <c:spPr>
              <a:solidFill>
                <a:schemeClr val="tx1"/>
              </a:solidFill>
            </c:spPr>
          </c:marker>
          <c:cat>
            <c:strRef>
              <c:f>'Boîtes à moustaches'!$B$58:$L$58</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moustaches'!$B$59:$L$59</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'Boîtes à moustaches'!$A$61</c:f>
              <c:strCache>
                <c:ptCount val="1"/>
                <c:pt idx="0">
                  <c:v>Médiane</c:v>
                </c:pt>
              </c:strCache>
            </c:strRef>
          </c:tx>
          <c:spPr>
            <a:ln>
              <a:noFill/>
            </a:ln>
          </c:spPr>
          <c:marker>
            <c:symbol val="dash"/>
            <c:size val="21"/>
            <c:spPr>
              <a:solidFill>
                <a:srgbClr val="92D050"/>
              </a:solidFill>
            </c:spPr>
          </c:marker>
          <c:cat>
            <c:strRef>
              <c:f>'Boîtes à moustaches'!$B$58:$L$58</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moustaches'!$B$61:$L$61</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'Boîtes à moustaches'!$A$63</c:f>
              <c:strCache>
                <c:ptCount val="1"/>
                <c:pt idx="0">
                  <c:v>Max</c:v>
                </c:pt>
              </c:strCache>
            </c:strRef>
          </c:tx>
          <c:spPr>
            <a:ln>
              <a:noFill/>
            </a:ln>
          </c:spPr>
          <c:marker>
            <c:symbol val="dash"/>
            <c:size val="10"/>
            <c:spPr>
              <a:solidFill>
                <a:schemeClr val="tx1"/>
              </a:solidFill>
            </c:spPr>
          </c:marker>
          <c:cat>
            <c:strRef>
              <c:f>'Boîtes à moustaches'!$B$58:$L$58</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moustaches'!$B$63:$L$63</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'Boîtes à moustaches'!$A$62</c:f>
              <c:strCache>
                <c:ptCount val="1"/>
                <c:pt idx="0">
                  <c:v>Q3</c:v>
                </c:pt>
              </c:strCache>
            </c:strRef>
          </c:tx>
          <c:spPr>
            <a:ln>
              <a:noFill/>
            </a:ln>
          </c:spPr>
          <c:marker>
            <c:symbol val="none"/>
          </c:marker>
          <c:cat>
            <c:strRef>
              <c:f>'Boîtes à moustaches'!$B$58:$L$58</c:f>
              <c:strCache>
                <c:ptCount val="11"/>
                <c:pt idx="0">
                  <c:v>Contrôle</c:v>
                </c:pt>
                <c:pt idx="1">
                  <c:v>Echantillon 1</c:v>
                </c:pt>
                <c:pt idx="2">
                  <c:v>Echantillon 2</c:v>
                </c:pt>
                <c:pt idx="3">
                  <c:v>Echantillon 3</c:v>
                </c:pt>
                <c:pt idx="4">
                  <c:v>Echantillon 4</c:v>
                </c:pt>
                <c:pt idx="5">
                  <c:v>Echantillon 5</c:v>
                </c:pt>
                <c:pt idx="6">
                  <c:v>Echantillon 6</c:v>
                </c:pt>
                <c:pt idx="7">
                  <c:v>Echantillon 7</c:v>
                </c:pt>
                <c:pt idx="8">
                  <c:v>Echantillon 8</c:v>
                </c:pt>
                <c:pt idx="9">
                  <c:v>Echantillon 9</c:v>
                </c:pt>
                <c:pt idx="10">
                  <c:v>Echantillon 10</c:v>
                </c:pt>
              </c:strCache>
            </c:strRef>
          </c:cat>
          <c:val>
            <c:numRef>
              <c:f>'Boîtes à moustaches'!$B$62:$L$62</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118850304"/>
        <c:axId val="118851840"/>
      </c:lineChart>
      <c:catAx>
        <c:axId val="118850304"/>
        <c:scaling>
          <c:orientation val="minMax"/>
        </c:scaling>
        <c:axPos val="b"/>
        <c:tickLblPos val="nextTo"/>
        <c:txPr>
          <a:bodyPr/>
          <a:lstStyle/>
          <a:p>
            <a:pPr>
              <a:defRPr sz="1100"/>
            </a:pPr>
            <a:endParaRPr lang="fr-FR"/>
          </a:p>
        </c:txPr>
        <c:crossAx val="118851840"/>
        <c:crosses val="autoZero"/>
        <c:auto val="1"/>
        <c:lblAlgn val="ctr"/>
        <c:lblOffset val="100"/>
      </c:catAx>
      <c:valAx>
        <c:axId val="118851840"/>
        <c:scaling>
          <c:orientation val="minMax"/>
        </c:scaling>
        <c:axPos val="l"/>
        <c:majorGridlines/>
        <c:title>
          <c:tx>
            <c:rich>
              <a:bodyPr rot="-5400000" vert="horz"/>
              <a:lstStyle/>
              <a:p>
                <a:pPr>
                  <a:defRPr sz="1400"/>
                </a:pPr>
                <a:r>
                  <a:rPr lang="fr-FR" sz="1400"/>
                  <a:t>Valeurs</a:t>
                </a:r>
                <a:r>
                  <a:rPr lang="fr-FR" sz="1400" baseline="0"/>
                  <a:t> de  2 ^(-∆Ct) </a:t>
                </a:r>
              </a:p>
            </c:rich>
          </c:tx>
        </c:title>
        <c:numFmt formatCode="0.00E+00" sourceLinked="1"/>
        <c:tickLblPos val="nextTo"/>
        <c:crossAx val="118850304"/>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0844" l="0.70000000000000062" r="0.70000000000000062" t="0.75000000000000844"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'Données Diagrammes en Barre'!$C$2</c:f>
              <c:strCache>
                <c:ptCount val="1"/>
                <c:pt idx="0">
                  <c:v>Saisir le nom</c:v>
                </c:pt>
              </c:strCache>
            </c:strRef>
          </c:tx>
          <c:cat>
            <c:strRef>
              <c:f>'Données Diagrammes en Barre'!$B$3:$B$86</c:f>
            </c:strRef>
          </c:cat>
          <c:val>
            <c:numRef>
              <c:f>'Données Diagrammes en Barre'!$C$3:$C$86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
          <c:order val="1"/>
          <c:tx>
            <c:strRef>
              <c:f>'Données Diagrammes en Barre'!$D$2</c:f>
              <c:strCache>
                <c:ptCount val="1"/>
                <c:pt idx="0">
                  <c:v>Saisir le nom</c:v>
                </c:pt>
              </c:strCache>
            </c:strRef>
          </c:tx>
          <c:cat>
            <c:strRef>
              <c:f>'Données Diagrammes en Barre'!$B$3:$B$86</c:f>
            </c:strRef>
          </c:cat>
          <c:val>
            <c:numRef>
              <c:f>'Données Diagrammes en Barre'!$D$3:$D$86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2"/>
          <c:order val="2"/>
          <c:tx>
            <c:strRef>
              <c:f>'Données Diagrammes en Barre'!$E$2</c:f>
              <c:strCache>
                <c:ptCount val="1"/>
                <c:pt idx="0">
                  <c:v>Saisir le nom</c:v>
                </c:pt>
              </c:strCache>
            </c:strRef>
          </c:tx>
          <c:cat>
            <c:strRef>
              <c:f>'Données Diagrammes en Barre'!$B$3:$B$86</c:f>
            </c:strRef>
          </c:cat>
          <c:val>
            <c:numRef>
              <c:f>'Données Diagrammes en Barre'!$E$3:$E$86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3"/>
          <c:order val="3"/>
          <c:tx>
            <c:strRef>
              <c:f>'Données Diagrammes en Barre'!$F$2</c:f>
              <c:strCache>
                <c:ptCount val="1"/>
                <c:pt idx="0">
                  <c:v>Saisir le nom</c:v>
                </c:pt>
              </c:strCache>
            </c:strRef>
          </c:tx>
          <c:cat>
            <c:strRef>
              <c:f>'Données Diagrammes en Barre'!$B$3:$B$86</c:f>
            </c:strRef>
          </c:cat>
          <c:val>
            <c:numRef>
              <c:f>'Données Diagrammes en Barre'!$F$3:$F$86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5"/>
          <c:order val="4"/>
          <c:tx>
            <c:strRef>
              <c:f>'Données Diagrammes en Barre'!$G$2</c:f>
              <c:strCache>
                <c:ptCount val="1"/>
                <c:pt idx="0">
                  <c:v>Saisir le nom</c:v>
                </c:pt>
              </c:strCache>
            </c:strRef>
          </c:tx>
          <c:cat>
            <c:strRef>
              <c:f>'Données Diagrammes en Barre'!$B$3:$B$86</c:f>
            </c:strRef>
          </c:cat>
          <c:val>
            <c:numRef>
              <c:f>'Données Diagrammes en Barre'!$G$3:$G$86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4"/>
          <c:order val="5"/>
          <c:tx>
            <c:strRef>
              <c:f>'Données Diagrammes en Barre'!$H$2</c:f>
              <c:strCache>
                <c:ptCount val="1"/>
                <c:pt idx="0">
                  <c:v>Saisir le nom</c:v>
                </c:pt>
              </c:strCache>
            </c:strRef>
          </c:tx>
          <c:cat>
            <c:strRef>
              <c:f>'Données Diagrammes en Barre'!$B$3:$B$86</c:f>
            </c:strRef>
          </c:cat>
          <c:val>
            <c:numRef>
              <c:f>'Données Diagrammes en Barre'!$H$3:$H$86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6"/>
          <c:order val="6"/>
          <c:tx>
            <c:strRef>
              <c:f>'Données Diagrammes en Barre'!$I$2</c:f>
              <c:strCache>
                <c:ptCount val="1"/>
                <c:pt idx="0">
                  <c:v>Saisir le nom</c:v>
                </c:pt>
              </c:strCache>
            </c:strRef>
          </c:tx>
          <c:cat>
            <c:strRef>
              <c:f>'Données Diagrammes en Barre'!$B$3:$B$86</c:f>
            </c:strRef>
          </c:cat>
          <c:val>
            <c:numRef>
              <c:f>'Données Diagrammes en Barre'!$I$3:$I$86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7"/>
          <c:order val="7"/>
          <c:tx>
            <c:strRef>
              <c:f>'Données Diagrammes en Barre'!$J$2</c:f>
              <c:strCache>
                <c:ptCount val="1"/>
                <c:pt idx="0">
                  <c:v>Saisir le nom</c:v>
                </c:pt>
              </c:strCache>
            </c:strRef>
          </c:tx>
          <c:cat>
            <c:strRef>
              <c:f>'Données Diagrammes en Barre'!$B$3:$B$86</c:f>
            </c:strRef>
          </c:cat>
          <c:val>
            <c:numRef>
              <c:f>'Données Diagrammes en Barre'!$J$3:$J$86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8"/>
          <c:order val="8"/>
          <c:tx>
            <c:strRef>
              <c:f>'Données Diagrammes en Barre'!$K$2</c:f>
              <c:strCache>
                <c:ptCount val="1"/>
                <c:pt idx="0">
                  <c:v>Saisir le nom</c:v>
                </c:pt>
              </c:strCache>
            </c:strRef>
          </c:tx>
          <c:cat>
            <c:strRef>
              <c:f>'Données Diagrammes en Barre'!$B$3:$B$86</c:f>
            </c:strRef>
          </c:cat>
          <c:val>
            <c:numRef>
              <c:f>'Données Diagrammes en Barre'!$K$3:$K$86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9"/>
          <c:order val="9"/>
          <c:tx>
            <c:strRef>
              <c:f>'Données Diagrammes en Barre'!$L$2</c:f>
              <c:strCache>
                <c:ptCount val="1"/>
                <c:pt idx="0">
                  <c:v>Saisir le nom</c:v>
                </c:pt>
              </c:strCache>
            </c:strRef>
          </c:tx>
          <c:cat>
            <c:strRef>
              <c:f>'Données Diagrammes en Barre'!$B$3:$B$86</c:f>
            </c:strRef>
          </c:cat>
          <c:val>
            <c:numRef>
              <c:f>'Données Diagrammes en Barre'!$L$3:$L$86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ser>
          <c:idx val="10"/>
          <c:order val="10"/>
          <c:tx>
            <c:strRef>
              <c:f>'Données Diagrammes en Barre'!$M$2</c:f>
              <c:strCache>
                <c:ptCount val="1"/>
                <c:pt idx="0">
                  <c:v>Saisir le nom</c:v>
                </c:pt>
              </c:strCache>
            </c:strRef>
          </c:tx>
          <c:cat>
            <c:strRef>
              <c:f>'Données Diagrammes en Barre'!$B$3:$B$86</c:f>
            </c:strRef>
          </c:cat>
          <c:val>
            <c:numRef>
              <c:f>'Données Diagrammes en Barre'!$M$3:$M$86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numCache>
            </c:numRef>
          </c:val>
        </c:ser>
        <c:axId val="119511296"/>
        <c:axId val="119521664"/>
      </c:barChart>
      <c:catAx>
        <c:axId val="119511296"/>
        <c:scaling>
          <c:orientation val="minMax"/>
        </c:scaling>
        <c:axPos val="b"/>
        <c:title>
          <c:tx>
            <c:rich>
              <a:bodyPr/>
              <a:lstStyle/>
              <a:p>
                <a:pPr>
                  <a:defRPr/>
                </a:pPr>
                <a:r>
                  <a:rPr lang="fr-FR"/>
                  <a:t>Symboles des Gènes d'Intérêt</a:t>
                </a:r>
              </a:p>
            </c:rich>
          </c:tx>
          <c:layout/>
        </c:title>
        <c:tickLblPos val="nextTo"/>
        <c:crossAx val="119521664"/>
        <c:crosses val="autoZero"/>
        <c:auto val="1"/>
        <c:lblAlgn val="ctr"/>
        <c:lblOffset val="100"/>
      </c:catAx>
      <c:valAx>
        <c:axId val="119521664"/>
        <c:scaling>
          <c:orientation val="minMax"/>
        </c:scaling>
        <c:axPos val="l"/>
        <c:majorGridlines/>
        <c:title>
          <c:tx>
            <c:rich>
              <a:bodyPr rot="-5400000" vert="horz"/>
              <a:lstStyle/>
              <a:p>
                <a:pPr>
                  <a:defRPr/>
                </a:pPr>
                <a:r>
                  <a:rPr lang="fr-FR"/>
                  <a:t>Valeurs de Ct</a:t>
                </a:r>
              </a:p>
            </c:rich>
          </c:tx>
          <c:layout>
            <c:manualLayout>
              <c:xMode val="edge"/>
              <c:yMode val="edge"/>
              <c:x val="3.7243947858473106E-3"/>
              <c:y val="0.22248833479148469"/>
            </c:manualLayout>
          </c:layout>
        </c:title>
        <c:numFmt formatCode="0.00" sourceLinked="1"/>
        <c:tickLblPos val="nextTo"/>
        <c:crossAx val="119511296"/>
        <c:crosses val="autoZero"/>
        <c:crossBetween val="between"/>
      </c:valAx>
    </c:plotArea>
    <c:legend>
      <c:legendPos val="r"/>
      <c:layout>
        <c:manualLayout>
          <c:xMode val="edge"/>
          <c:yMode val="edge"/>
          <c:x val="0.96902128854005043"/>
          <c:y val="3.5117745698454411E-2"/>
          <c:w val="2.7786373072081101E-2"/>
          <c:h val="0.9482830271216095"/>
        </c:manualLayout>
      </c:layout>
    </c:legend>
    <c:plotVisOnly val="1"/>
  </c:chart>
  <c:printSettings>
    <c:headerFooter/>
    <c:pageMargins b="0.75000000000000089" l="0.70000000000000062" r="0.70000000000000062" t="0.75000000000000089"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'Données Diagrammes en Barre'!$Y$2</c:f>
              <c:strCache>
                <c:ptCount val="1"/>
                <c:pt idx="0">
                  <c:v>Saisir le nom</c:v>
                </c:pt>
              </c:strCache>
            </c:strRef>
          </c:tx>
          <c:cat>
            <c:strRef>
              <c:f>'Données Diagrammes en Barre'!$B$3:$B$86</c:f>
            </c:strRef>
          </c:cat>
          <c:val>
            <c:numRef>
              <c:f>'Données Diagrammes en Barre'!$Y$3:$Y$86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
          <c:order val="1"/>
          <c:tx>
            <c:strRef>
              <c:f>'Données Diagrammes en Barre'!$Z$2</c:f>
              <c:strCache>
                <c:ptCount val="1"/>
                <c:pt idx="0">
                  <c:v>Saisir le nom</c:v>
                </c:pt>
              </c:strCache>
            </c:strRef>
          </c:tx>
          <c:cat>
            <c:strRef>
              <c:f>'Données Diagrammes en Barre'!$B$3:$B$86</c:f>
            </c:strRef>
          </c:cat>
          <c:val>
            <c:numRef>
              <c:f>'Données Diagrammes en Barre'!$Z$3:$Z$86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2"/>
          <c:order val="2"/>
          <c:tx>
            <c:strRef>
              <c:f>'Données Diagrammes en Barre'!$AA$2</c:f>
              <c:strCache>
                <c:ptCount val="1"/>
                <c:pt idx="0">
                  <c:v>Saisir le nom</c:v>
                </c:pt>
              </c:strCache>
            </c:strRef>
          </c:tx>
          <c:cat>
            <c:strRef>
              <c:f>'Données Diagrammes en Barre'!$B$3:$B$86</c:f>
            </c:strRef>
          </c:cat>
          <c:val>
            <c:numRef>
              <c:f>'Données Diagrammes en Barre'!$AA$3:$AA$86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3"/>
          <c:order val="3"/>
          <c:tx>
            <c:strRef>
              <c:f>'Données Diagrammes en Barre'!$AB$2</c:f>
              <c:strCache>
                <c:ptCount val="1"/>
                <c:pt idx="0">
                  <c:v>Saisir le nom</c:v>
                </c:pt>
              </c:strCache>
            </c:strRef>
          </c:tx>
          <c:cat>
            <c:strRef>
              <c:f>'Données Diagrammes en Barre'!$B$3:$B$86</c:f>
            </c:strRef>
          </c:cat>
          <c:val>
            <c:numRef>
              <c:f>'Données Diagrammes en Barre'!$AB$3:$AB$86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5"/>
          <c:order val="4"/>
          <c:tx>
            <c:strRef>
              <c:f>'Données Diagrammes en Barre'!$AC$2</c:f>
              <c:strCache>
                <c:ptCount val="1"/>
                <c:pt idx="0">
                  <c:v>Saisir le nom</c:v>
                </c:pt>
              </c:strCache>
            </c:strRef>
          </c:tx>
          <c:cat>
            <c:strRef>
              <c:f>'Données Diagrammes en Barre'!$B$3:$B$86</c:f>
            </c:strRef>
          </c:cat>
          <c:val>
            <c:numRef>
              <c:f>'Données Diagrammes en Barre'!$AC$3:$AC$86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4"/>
          <c:order val="5"/>
          <c:tx>
            <c:strRef>
              <c:f>'Données Diagrammes en Barre'!$AD$2</c:f>
              <c:strCache>
                <c:ptCount val="1"/>
                <c:pt idx="0">
                  <c:v>Saisir le nom</c:v>
                </c:pt>
              </c:strCache>
            </c:strRef>
          </c:tx>
          <c:cat>
            <c:strRef>
              <c:f>'Données Diagrammes en Barre'!$B$3:$B$86</c:f>
            </c:strRef>
          </c:cat>
          <c:val>
            <c:numRef>
              <c:f>'Données Diagrammes en Barre'!$AD$3:$AD$86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7"/>
          <c:order val="6"/>
          <c:tx>
            <c:strRef>
              <c:f>'Données Diagrammes en Barre'!$AE$2</c:f>
              <c:strCache>
                <c:ptCount val="1"/>
                <c:pt idx="0">
                  <c:v>Saisir le nom</c:v>
                </c:pt>
              </c:strCache>
            </c:strRef>
          </c:tx>
          <c:cat>
            <c:strRef>
              <c:f>'Données Diagrammes en Barre'!$B$3:$B$86</c:f>
            </c:strRef>
          </c:cat>
          <c:val>
            <c:numRef>
              <c:f>'Données Diagrammes en Barre'!$AE$3:$AE$86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6"/>
          <c:order val="7"/>
          <c:tx>
            <c:strRef>
              <c:f>'Données Diagrammes en Barre'!$AF$2</c:f>
              <c:strCache>
                <c:ptCount val="1"/>
                <c:pt idx="0">
                  <c:v>Saisir le nom</c:v>
                </c:pt>
              </c:strCache>
            </c:strRef>
          </c:tx>
          <c:cat>
            <c:strRef>
              <c:f>'Données Diagrammes en Barre'!$B$3:$B$86</c:f>
            </c:strRef>
          </c:cat>
          <c:val>
            <c:numRef>
              <c:f>'Données Diagrammes en Barre'!$AF$3:$AF$86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8"/>
          <c:order val="8"/>
          <c:tx>
            <c:strRef>
              <c:f>'Données Diagrammes en Barre'!$AG$2</c:f>
              <c:strCache>
                <c:ptCount val="1"/>
                <c:pt idx="0">
                  <c:v>Saisir le nom</c:v>
                </c:pt>
              </c:strCache>
            </c:strRef>
          </c:tx>
          <c:cat>
            <c:strRef>
              <c:f>'Données Diagrammes en Barre'!$B$3:$B$86</c:f>
            </c:strRef>
          </c:cat>
          <c:val>
            <c:numRef>
              <c:f>'Données Diagrammes en Barre'!$AG$3:$AG$86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9"/>
          <c:order val="9"/>
          <c:tx>
            <c:strRef>
              <c:f>'Données Diagrammes en Barre'!$AH$2</c:f>
              <c:strCache>
                <c:ptCount val="1"/>
                <c:pt idx="0">
                  <c:v>Saisir le nom</c:v>
                </c:pt>
              </c:strCache>
            </c:strRef>
          </c:tx>
          <c:cat>
            <c:strRef>
              <c:f>'Données Diagrammes en Barre'!$B$3:$B$86</c:f>
            </c:strRef>
          </c:cat>
          <c:val>
            <c:numRef>
              <c:f>'Données Diagrammes en Barre'!$AH$3:$AH$86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0"/>
          <c:order val="10"/>
          <c:tx>
            <c:strRef>
              <c:f>'Données Diagrammes en Barre'!$AI$2</c:f>
              <c:strCache>
                <c:ptCount val="1"/>
                <c:pt idx="0">
                  <c:v>Saisir le nom</c:v>
                </c:pt>
              </c:strCache>
            </c:strRef>
          </c:tx>
          <c:cat>
            <c:strRef>
              <c:f>'Données Diagrammes en Barre'!$B$3:$B$86</c:f>
            </c:strRef>
          </c:cat>
          <c:val>
            <c:numRef>
              <c:f>'Données Diagrammes en Barre'!$AI$3:$AI$86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axId val="119636736"/>
        <c:axId val="119638656"/>
      </c:barChart>
      <c:catAx>
        <c:axId val="119636736"/>
        <c:scaling>
          <c:orientation val="minMax"/>
        </c:scaling>
        <c:axPos val="b"/>
        <c:title>
          <c:tx>
            <c:rich>
              <a:bodyPr/>
              <a:lstStyle/>
              <a:p>
                <a:pPr>
                  <a:defRPr/>
                </a:pPr>
                <a:r>
                  <a:rPr lang="fr-FR"/>
                  <a:t>Symboles des Gènes d'Intérêt</a:t>
                </a:r>
              </a:p>
            </c:rich>
          </c:tx>
        </c:title>
        <c:tickLblPos val="low"/>
        <c:crossAx val="119638656"/>
        <c:crosses val="autoZero"/>
        <c:auto val="1"/>
        <c:lblAlgn val="ctr"/>
        <c:lblOffset val="100"/>
      </c:catAx>
      <c:valAx>
        <c:axId val="119638656"/>
        <c:scaling>
          <c:orientation val="minMax"/>
        </c:scaling>
        <c:axPos val="l"/>
        <c:majorGridlines/>
        <c:title>
          <c:tx>
            <c:rich>
              <a:bodyPr rot="-5400000" vert="horz"/>
              <a:lstStyle/>
              <a:p>
                <a:pPr>
                  <a:defRPr/>
                </a:pPr>
                <a:r>
                  <a:rPr lang="fr-FR"/>
                  <a:t>Valeurs de Log2(2^(-</a:t>
                </a:r>
                <a:r>
                  <a:rPr lang="el-GR"/>
                  <a:t>Δ</a:t>
                </a:r>
                <a:r>
                  <a:rPr lang="fr-FR"/>
                  <a:t>Ct) Normalisée)</a:t>
                </a:r>
              </a:p>
            </c:rich>
          </c:tx>
          <c:layout>
            <c:manualLayout>
              <c:xMode val="edge"/>
              <c:yMode val="edge"/>
              <c:x val="4.2564511838254927E-3"/>
              <c:y val="0.10477333190494049"/>
            </c:manualLayout>
          </c:layout>
        </c:title>
        <c:numFmt formatCode="0.00" sourceLinked="1"/>
        <c:tickLblPos val="nextTo"/>
        <c:crossAx val="119636736"/>
        <c:crosses val="autoZero"/>
        <c:crossBetween val="between"/>
      </c:valAx>
    </c:plotArea>
    <c:legend>
      <c:legendPos val="r"/>
      <c:layout>
        <c:manualLayout>
          <c:xMode val="edge"/>
          <c:yMode val="edge"/>
          <c:x val="0.96902128854005065"/>
          <c:y val="3.5117745698454411E-2"/>
          <c:w val="2.7786373072081112E-2"/>
          <c:h val="0.9482830271216095"/>
        </c:manualLayout>
      </c:layout>
    </c:legend>
    <c:plotVisOnly val="1"/>
  </c:chart>
  <c:printSettings>
    <c:headerFooter/>
    <c:pageMargins b="0.75000000000000111" l="0.70000000000000062" r="0.70000000000000062" t="0.75000000000000111"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'Données Diagrammes en Barre'!$N$2</c:f>
              <c:strCache>
                <c:ptCount val="1"/>
                <c:pt idx="0">
                  <c:v>Saisir le nom</c:v>
                </c:pt>
              </c:strCache>
            </c:strRef>
          </c:tx>
          <c:cat>
            <c:strRef>
              <c:f>'Données Diagrammes en Barre'!$B$3:$B$86</c:f>
            </c:strRef>
          </c:cat>
          <c:val>
            <c:numRef>
              <c:f>'Données Diagrammes en Barre'!$N$3:$N$86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
          <c:order val="1"/>
          <c:tx>
            <c:strRef>
              <c:f>'Données Diagrammes en Barre'!$O$2</c:f>
              <c:strCache>
                <c:ptCount val="1"/>
                <c:pt idx="0">
                  <c:v>Saisir le nom</c:v>
                </c:pt>
              </c:strCache>
            </c:strRef>
          </c:tx>
          <c:cat>
            <c:strRef>
              <c:f>'Données Diagrammes en Barre'!$B$3:$B$86</c:f>
            </c:strRef>
          </c:cat>
          <c:val>
            <c:numRef>
              <c:f>'Données Diagrammes en Barre'!$O$3:$O$86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2"/>
          <c:order val="2"/>
          <c:tx>
            <c:strRef>
              <c:f>'Données Diagrammes en Barre'!$P$2</c:f>
              <c:strCache>
                <c:ptCount val="1"/>
                <c:pt idx="0">
                  <c:v>Saisir le nom</c:v>
                </c:pt>
              </c:strCache>
            </c:strRef>
          </c:tx>
          <c:cat>
            <c:strRef>
              <c:f>'Données Diagrammes en Barre'!$B$3:$B$86</c:f>
            </c:strRef>
          </c:cat>
          <c:val>
            <c:numRef>
              <c:f>'Données Diagrammes en Barre'!$P$3:$P$86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3"/>
          <c:order val="3"/>
          <c:tx>
            <c:strRef>
              <c:f>'Données Diagrammes en Barre'!$Q$2</c:f>
              <c:strCache>
                <c:ptCount val="1"/>
                <c:pt idx="0">
                  <c:v>Saisir le nom</c:v>
                </c:pt>
              </c:strCache>
            </c:strRef>
          </c:tx>
          <c:cat>
            <c:strRef>
              <c:f>'Données Diagrammes en Barre'!$B$3:$B$86</c:f>
            </c:strRef>
          </c:cat>
          <c:val>
            <c:numRef>
              <c:f>'Données Diagrammes en Barre'!$Q$3:$Q$86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5"/>
          <c:order val="4"/>
          <c:tx>
            <c:strRef>
              <c:f>'Données Diagrammes en Barre'!$R$2</c:f>
              <c:strCache>
                <c:ptCount val="1"/>
                <c:pt idx="0">
                  <c:v>Saisir le nom</c:v>
                </c:pt>
              </c:strCache>
            </c:strRef>
          </c:tx>
          <c:cat>
            <c:strRef>
              <c:f>'Données Diagrammes en Barre'!$B$3:$B$86</c:f>
            </c:strRef>
          </c:cat>
          <c:val>
            <c:numRef>
              <c:f>'Données Diagrammes en Barre'!$R$3:$R$86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4"/>
          <c:order val="5"/>
          <c:tx>
            <c:strRef>
              <c:f>'Données Diagrammes en Barre'!$S$2</c:f>
              <c:strCache>
                <c:ptCount val="1"/>
                <c:pt idx="0">
                  <c:v>Saisir le nom</c:v>
                </c:pt>
              </c:strCache>
            </c:strRef>
          </c:tx>
          <c:cat>
            <c:strRef>
              <c:f>'Données Diagrammes en Barre'!$B$3:$B$86</c:f>
            </c:strRef>
          </c:cat>
          <c:val>
            <c:numRef>
              <c:f>'Données Diagrammes en Barre'!$S$3:$S$86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7"/>
          <c:order val="6"/>
          <c:tx>
            <c:strRef>
              <c:f>'Données Diagrammes en Barre'!$T$2</c:f>
              <c:strCache>
                <c:ptCount val="1"/>
                <c:pt idx="0">
                  <c:v>Saisir le nom</c:v>
                </c:pt>
              </c:strCache>
            </c:strRef>
          </c:tx>
          <c:cat>
            <c:strRef>
              <c:f>'Données Diagrammes en Barre'!$B$3:$B$86</c:f>
            </c:strRef>
          </c:cat>
          <c:val>
            <c:numRef>
              <c:f>'Données Diagrammes en Barre'!$T$3:$T$86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6"/>
          <c:order val="7"/>
          <c:tx>
            <c:strRef>
              <c:f>'Données Diagrammes en Barre'!$U$2</c:f>
              <c:strCache>
                <c:ptCount val="1"/>
                <c:pt idx="0">
                  <c:v>Saisir le nom</c:v>
                </c:pt>
              </c:strCache>
            </c:strRef>
          </c:tx>
          <c:cat>
            <c:strRef>
              <c:f>'Données Diagrammes en Barre'!$B$3:$B$86</c:f>
            </c:strRef>
          </c:cat>
          <c:val>
            <c:numRef>
              <c:f>'Données Diagrammes en Barre'!$U$3:$U$86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8"/>
          <c:order val="8"/>
          <c:tx>
            <c:strRef>
              <c:f>'Données Diagrammes en Barre'!$V$2</c:f>
              <c:strCache>
                <c:ptCount val="1"/>
                <c:pt idx="0">
                  <c:v>Saisir le nom</c:v>
                </c:pt>
              </c:strCache>
            </c:strRef>
          </c:tx>
          <c:cat>
            <c:strRef>
              <c:f>'Données Diagrammes en Barre'!$B$3:$B$86</c:f>
            </c:strRef>
          </c:cat>
          <c:val>
            <c:numRef>
              <c:f>'Données Diagrammes en Barre'!$V$3:$V$86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9"/>
          <c:order val="9"/>
          <c:tx>
            <c:strRef>
              <c:f>'Données Diagrammes en Barre'!$W$2</c:f>
              <c:strCache>
                <c:ptCount val="1"/>
                <c:pt idx="0">
                  <c:v>Saisir le nom</c:v>
                </c:pt>
              </c:strCache>
            </c:strRef>
          </c:tx>
          <c:cat>
            <c:strRef>
              <c:f>'Données Diagrammes en Barre'!$B$3:$B$86</c:f>
            </c:strRef>
          </c:cat>
          <c:val>
            <c:numRef>
              <c:f>'Données Diagrammes en Barre'!$W$3:$W$86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0"/>
          <c:order val="10"/>
          <c:tx>
            <c:strRef>
              <c:f>'Données Diagrammes en Barre'!$X$2</c:f>
              <c:strCache>
                <c:ptCount val="1"/>
                <c:pt idx="0">
                  <c:v>Saisir le nom</c:v>
                </c:pt>
              </c:strCache>
            </c:strRef>
          </c:tx>
          <c:cat>
            <c:strRef>
              <c:f>'Données Diagrammes en Barre'!$B$3:$B$86</c:f>
            </c:strRef>
          </c:cat>
          <c:val>
            <c:numRef>
              <c:f>'Données Diagrammes en Barre'!$X$3:$X$86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axId val="119786496"/>
        <c:axId val="119669888"/>
      </c:barChart>
      <c:catAx>
        <c:axId val="119786496"/>
        <c:scaling>
          <c:orientation val="minMax"/>
        </c:scaling>
        <c:axPos val="b"/>
        <c:title>
          <c:tx>
            <c:rich>
              <a:bodyPr/>
              <a:lstStyle/>
              <a:p>
                <a:pPr>
                  <a:defRPr/>
                </a:pPr>
                <a:r>
                  <a:rPr lang="fr-FR"/>
                  <a:t>Symboles des</a:t>
                </a:r>
                <a:r>
                  <a:rPr lang="fr-FR" baseline="0"/>
                  <a:t> Gènes d'Intérêt</a:t>
                </a:r>
                <a:endParaRPr lang="fr-FR"/>
              </a:p>
            </c:rich>
          </c:tx>
          <c:layout/>
        </c:title>
        <c:tickLblPos val="low"/>
        <c:crossAx val="119669888"/>
        <c:crosses val="autoZero"/>
        <c:auto val="1"/>
        <c:lblAlgn val="ctr"/>
        <c:lblOffset val="100"/>
      </c:catAx>
      <c:valAx>
        <c:axId val="119669888"/>
        <c:scaling>
          <c:orientation val="minMax"/>
        </c:scaling>
        <c:axPos val="l"/>
        <c:majorGridlines/>
        <c:title>
          <c:tx>
            <c:rich>
              <a:bodyPr rot="-5400000" vert="horz"/>
              <a:lstStyle/>
              <a:p>
                <a:pPr>
                  <a:defRPr/>
                </a:pPr>
                <a:r>
                  <a:rPr lang="fr-FR"/>
                  <a:t>Valeurs de </a:t>
                </a:r>
                <a:r>
                  <a:rPr lang="el-GR"/>
                  <a:t>2</a:t>
                </a:r>
                <a:r>
                  <a:rPr lang="fr-FR"/>
                  <a:t>^(</a:t>
                </a:r>
                <a:r>
                  <a:rPr lang="el-GR"/>
                  <a:t>-Δ</a:t>
                </a:r>
                <a:r>
                  <a:rPr lang="fr-FR"/>
                  <a:t>Ct) Normalisée </a:t>
                </a:r>
              </a:p>
            </c:rich>
          </c:tx>
          <c:layout>
            <c:manualLayout>
              <c:xMode val="edge"/>
              <c:yMode val="edge"/>
              <c:x val="4.2564511838254927E-3"/>
              <c:y val="0.23086149945542556"/>
            </c:manualLayout>
          </c:layout>
        </c:title>
        <c:numFmt formatCode="0.00" sourceLinked="1"/>
        <c:tickLblPos val="nextTo"/>
        <c:crossAx val="119786496"/>
        <c:crosses val="autoZero"/>
        <c:crossBetween val="between"/>
      </c:valAx>
    </c:plotArea>
    <c:legend>
      <c:legendPos val="r"/>
      <c:layout>
        <c:manualLayout>
          <c:xMode val="edge"/>
          <c:yMode val="edge"/>
          <c:x val="0.96902128854005065"/>
          <c:y val="3.5117745698454411E-2"/>
          <c:w val="2.7786373072081112E-2"/>
          <c:h val="0.9482830271216095"/>
        </c:manualLayout>
      </c:layout>
    </c:legend>
    <c:plotVisOnly val="1"/>
  </c:chart>
  <c:printSettings>
    <c:headerFooter/>
    <c:pageMargins b="0.75000000000000111" l="0.70000000000000062" r="0.70000000000000062" t="0.75000000000000111"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1"/>
          <c:order val="0"/>
          <c:tx>
            <c:strRef>
              <c:f>'Données Diagrammes en Barre'!$AJ$2</c:f>
              <c:strCache>
                <c:ptCount val="1"/>
                <c:pt idx="0">
                  <c:v>Saisir le nom</c:v>
                </c:pt>
              </c:strCache>
            </c:strRef>
          </c:tx>
          <c:cat>
            <c:strRef>
              <c:f>'Données Diagrammes en Barre'!$B$3:$B$86</c:f>
            </c:strRef>
          </c:cat>
          <c:val>
            <c:numRef>
              <c:f>'Données Diagrammes en Barre'!$AJ$3:$AJ$86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2"/>
          <c:order val="1"/>
          <c:tx>
            <c:strRef>
              <c:f>'Données Diagrammes en Barre'!$AK$2</c:f>
              <c:strCache>
                <c:ptCount val="1"/>
                <c:pt idx="0">
                  <c:v>Saisir le nom</c:v>
                </c:pt>
              </c:strCache>
            </c:strRef>
          </c:tx>
          <c:cat>
            <c:strRef>
              <c:f>'Données Diagrammes en Barre'!$B$3:$B$86</c:f>
            </c:strRef>
          </c:cat>
          <c:val>
            <c:numRef>
              <c:f>'Données Diagrammes en Barre'!$AK$3:$AK$86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3"/>
          <c:order val="2"/>
          <c:tx>
            <c:strRef>
              <c:f>'Données Diagrammes en Barre'!$AL$2</c:f>
              <c:strCache>
                <c:ptCount val="1"/>
                <c:pt idx="0">
                  <c:v>Saisir le nom</c:v>
                </c:pt>
              </c:strCache>
            </c:strRef>
          </c:tx>
          <c:cat>
            <c:strRef>
              <c:f>'Données Diagrammes en Barre'!$B$3:$B$86</c:f>
            </c:strRef>
          </c:cat>
          <c:val>
            <c:numRef>
              <c:f>'Données Diagrammes en Barre'!$AL$3:$AL$86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5"/>
          <c:order val="3"/>
          <c:tx>
            <c:strRef>
              <c:f>'Données Diagrammes en Barre'!$AM$2</c:f>
              <c:strCache>
                <c:ptCount val="1"/>
                <c:pt idx="0">
                  <c:v>Saisir le nom</c:v>
                </c:pt>
              </c:strCache>
            </c:strRef>
          </c:tx>
          <c:cat>
            <c:strRef>
              <c:f>'Données Diagrammes en Barre'!$B$3:$B$86</c:f>
            </c:strRef>
          </c:cat>
          <c:val>
            <c:numRef>
              <c:f>'Données Diagrammes en Barre'!$AM$3:$AM$86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4"/>
          <c:order val="4"/>
          <c:tx>
            <c:strRef>
              <c:f>'Données Diagrammes en Barre'!$AN$2</c:f>
              <c:strCache>
                <c:ptCount val="1"/>
                <c:pt idx="0">
                  <c:v>Saisir le nom</c:v>
                </c:pt>
              </c:strCache>
            </c:strRef>
          </c:tx>
          <c:cat>
            <c:strRef>
              <c:f>'Données Diagrammes en Barre'!$B$3:$B$86</c:f>
            </c:strRef>
          </c:cat>
          <c:val>
            <c:numRef>
              <c:f>'Données Diagrammes en Barre'!$AN$3:$AN$86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7"/>
          <c:order val="5"/>
          <c:tx>
            <c:strRef>
              <c:f>'Données Diagrammes en Barre'!$AO$2</c:f>
              <c:strCache>
                <c:ptCount val="1"/>
                <c:pt idx="0">
                  <c:v>Saisir le nom</c:v>
                </c:pt>
              </c:strCache>
            </c:strRef>
          </c:tx>
          <c:cat>
            <c:strRef>
              <c:f>'Données Diagrammes en Barre'!$B$3:$B$86</c:f>
            </c:strRef>
          </c:cat>
          <c:val>
            <c:numRef>
              <c:f>'Données Diagrammes en Barre'!$AO$3:$AO$86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6"/>
          <c:order val="6"/>
          <c:tx>
            <c:strRef>
              <c:f>'Données Diagrammes en Barre'!$AP$2</c:f>
              <c:strCache>
                <c:ptCount val="1"/>
                <c:pt idx="0">
                  <c:v>Saisir le nom</c:v>
                </c:pt>
              </c:strCache>
            </c:strRef>
          </c:tx>
          <c:cat>
            <c:strRef>
              <c:f>'Données Diagrammes en Barre'!$B$3:$B$86</c:f>
            </c:strRef>
          </c:cat>
          <c:val>
            <c:numRef>
              <c:f>'Données Diagrammes en Barre'!$AP$3:$AP$86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8"/>
          <c:order val="7"/>
          <c:tx>
            <c:strRef>
              <c:f>'Données Diagrammes en Barre'!$AQ$2</c:f>
              <c:strCache>
                <c:ptCount val="1"/>
                <c:pt idx="0">
                  <c:v>Saisir le nom</c:v>
                </c:pt>
              </c:strCache>
            </c:strRef>
          </c:tx>
          <c:cat>
            <c:strRef>
              <c:f>'Données Diagrammes en Barre'!$B$3:$B$86</c:f>
            </c:strRef>
          </c:cat>
          <c:val>
            <c:numRef>
              <c:f>'Données Diagrammes en Barre'!$AQ$3:$AQ$86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9"/>
          <c:order val="8"/>
          <c:tx>
            <c:strRef>
              <c:f>'Données Diagrammes en Barre'!$AR$2</c:f>
              <c:strCache>
                <c:ptCount val="1"/>
                <c:pt idx="0">
                  <c:v>Saisir le nom</c:v>
                </c:pt>
              </c:strCache>
            </c:strRef>
          </c:tx>
          <c:cat>
            <c:strRef>
              <c:f>'Données Diagrammes en Barre'!$B$3:$B$86</c:f>
            </c:strRef>
          </c:cat>
          <c:val>
            <c:numRef>
              <c:f>'Données Diagrammes en Barre'!$AR$3:$AR$86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0"/>
          <c:order val="9"/>
          <c:tx>
            <c:strRef>
              <c:f>'Données Diagrammes en Barre'!$AS$2</c:f>
              <c:strCache>
                <c:ptCount val="1"/>
                <c:pt idx="0">
                  <c:v>Saisir le nom</c:v>
                </c:pt>
              </c:strCache>
            </c:strRef>
          </c:tx>
          <c:cat>
            <c:strRef>
              <c:f>'Données Diagrammes en Barre'!$B$3:$B$86</c:f>
            </c:strRef>
          </c:cat>
          <c:val>
            <c:numRef>
              <c:f>'Données Diagrammes en Barre'!$AS$3:$AS$86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axId val="119828480"/>
        <c:axId val="119830400"/>
      </c:barChart>
      <c:catAx>
        <c:axId val="119828480"/>
        <c:scaling>
          <c:orientation val="minMax"/>
        </c:scaling>
        <c:axPos val="b"/>
        <c:title>
          <c:tx>
            <c:rich>
              <a:bodyPr/>
              <a:lstStyle/>
              <a:p>
                <a:pPr>
                  <a:defRPr/>
                </a:pPr>
                <a:r>
                  <a:rPr lang="fr-FR"/>
                  <a:t>Symboles des Gènes d'Intérêt</a:t>
                </a:r>
              </a:p>
            </c:rich>
          </c:tx>
        </c:title>
        <c:tickLblPos val="low"/>
        <c:crossAx val="119830400"/>
        <c:crosses val="autoZero"/>
        <c:auto val="1"/>
        <c:lblAlgn val="ctr"/>
        <c:lblOffset val="100"/>
      </c:catAx>
      <c:valAx>
        <c:axId val="119830400"/>
        <c:scaling>
          <c:orientation val="minMax"/>
        </c:scaling>
        <c:axPos val="l"/>
        <c:majorGridlines/>
        <c:title>
          <c:tx>
            <c:rich>
              <a:bodyPr rot="-5400000" vert="horz"/>
              <a:lstStyle/>
              <a:p>
                <a:pPr>
                  <a:defRPr/>
                </a:pPr>
                <a:r>
                  <a:rPr lang="fr-FR"/>
                  <a:t>Valeurs de </a:t>
                </a:r>
                <a:r>
                  <a:rPr lang="el-GR"/>
                  <a:t>2</a:t>
                </a:r>
                <a:r>
                  <a:rPr lang="fr-FR"/>
                  <a:t>^(</a:t>
                </a:r>
                <a:r>
                  <a:rPr lang="el-GR"/>
                  <a:t>-ΔΔ</a:t>
                </a:r>
                <a:r>
                  <a:rPr lang="fr-FR"/>
                  <a:t>Ct) Normalisée</a:t>
                </a:r>
                <a:r>
                  <a:rPr lang="fr-FR" baseline="0"/>
                  <a:t> </a:t>
                </a:r>
                <a:endParaRPr lang="fr-FR"/>
              </a:p>
            </c:rich>
          </c:tx>
          <c:layout>
            <c:manualLayout>
              <c:xMode val="edge"/>
              <c:yMode val="edge"/>
              <c:x val="4.2564511838254927E-3"/>
              <c:y val="0.13944999143148379"/>
            </c:manualLayout>
          </c:layout>
        </c:title>
        <c:numFmt formatCode="0.00" sourceLinked="1"/>
        <c:tickLblPos val="nextTo"/>
        <c:crossAx val="119828480"/>
        <c:crosses val="autoZero"/>
        <c:crossBetween val="between"/>
      </c:valAx>
    </c:plotArea>
    <c:legend>
      <c:legendPos val="r"/>
      <c:layout>
        <c:manualLayout>
          <c:xMode val="edge"/>
          <c:yMode val="edge"/>
          <c:x val="0.96902128854005065"/>
          <c:y val="3.5117745698454411E-2"/>
          <c:w val="2.7786373072081118E-2"/>
          <c:h val="0.9482830271216095"/>
        </c:manualLayout>
      </c:layout>
    </c:legend>
    <c:plotVisOnly val="1"/>
  </c:chart>
  <c:printSettings>
    <c:headerFooter/>
    <c:pageMargins b="0.75000000000000133" l="0.70000000000000062" r="0.70000000000000062" t="0.75000000000000133"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1"/>
          <c:order val="0"/>
          <c:tx>
            <c:strRef>
              <c:f>'Données Diagrammes en Barre'!$AT$2</c:f>
              <c:strCache>
                <c:ptCount val="1"/>
                <c:pt idx="0">
                  <c:v>Saisir le nom</c:v>
                </c:pt>
              </c:strCache>
            </c:strRef>
          </c:tx>
          <c:cat>
            <c:strRef>
              <c:f>'Données Diagrammes en Barre'!$B$3:$B$86</c:f>
            </c:strRef>
          </c:cat>
          <c:val>
            <c:numRef>
              <c:f>'Données Diagrammes en Barre'!$AT$3:$AT$86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2"/>
          <c:order val="1"/>
          <c:tx>
            <c:strRef>
              <c:f>'Données Diagrammes en Barre'!$AU$2</c:f>
              <c:strCache>
                <c:ptCount val="1"/>
                <c:pt idx="0">
                  <c:v>Saisir le nom</c:v>
                </c:pt>
              </c:strCache>
            </c:strRef>
          </c:tx>
          <c:cat>
            <c:strRef>
              <c:f>'Données Diagrammes en Barre'!$B$3:$B$86</c:f>
            </c:strRef>
          </c:cat>
          <c:val>
            <c:numRef>
              <c:f>'Données Diagrammes en Barre'!$AU$3:$AU$86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3"/>
          <c:order val="2"/>
          <c:tx>
            <c:strRef>
              <c:f>'Données Diagrammes en Barre'!$AV$2</c:f>
              <c:strCache>
                <c:ptCount val="1"/>
                <c:pt idx="0">
                  <c:v>Saisir le nom</c:v>
                </c:pt>
              </c:strCache>
            </c:strRef>
          </c:tx>
          <c:cat>
            <c:strRef>
              <c:f>'Données Diagrammes en Barre'!$B$3:$B$86</c:f>
            </c:strRef>
          </c:cat>
          <c:val>
            <c:numRef>
              <c:f>'Données Diagrammes en Barre'!$AV$3:$AV$86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5"/>
          <c:order val="3"/>
          <c:tx>
            <c:strRef>
              <c:f>'Données Diagrammes en Barre'!$AW$2</c:f>
              <c:strCache>
                <c:ptCount val="1"/>
                <c:pt idx="0">
                  <c:v>Saisir le nom</c:v>
                </c:pt>
              </c:strCache>
            </c:strRef>
          </c:tx>
          <c:cat>
            <c:strRef>
              <c:f>'Données Diagrammes en Barre'!$B$3:$B$86</c:f>
            </c:strRef>
          </c:cat>
          <c:val>
            <c:numRef>
              <c:f>'Données Diagrammes en Barre'!$AW$3:$AW$86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4"/>
          <c:order val="4"/>
          <c:tx>
            <c:strRef>
              <c:f>'Données Diagrammes en Barre'!$AX$2</c:f>
              <c:strCache>
                <c:ptCount val="1"/>
                <c:pt idx="0">
                  <c:v>Saisir le nom</c:v>
                </c:pt>
              </c:strCache>
            </c:strRef>
          </c:tx>
          <c:cat>
            <c:strRef>
              <c:f>'Données Diagrammes en Barre'!$B$3:$B$86</c:f>
            </c:strRef>
          </c:cat>
          <c:val>
            <c:numRef>
              <c:f>'Données Diagrammes en Barre'!$AX$3:$AX$86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7"/>
          <c:order val="5"/>
          <c:tx>
            <c:strRef>
              <c:f>'Données Diagrammes en Barre'!$AY$2</c:f>
              <c:strCache>
                <c:ptCount val="1"/>
                <c:pt idx="0">
                  <c:v>Saisir le nom</c:v>
                </c:pt>
              </c:strCache>
            </c:strRef>
          </c:tx>
          <c:cat>
            <c:strRef>
              <c:f>'Données Diagrammes en Barre'!$B$3:$B$86</c:f>
            </c:strRef>
          </c:cat>
          <c:val>
            <c:numRef>
              <c:f>'Données Diagrammes en Barre'!$AY$3:$AY$86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6"/>
          <c:order val="6"/>
          <c:tx>
            <c:strRef>
              <c:f>'Données Diagrammes en Barre'!$AZ$2</c:f>
              <c:strCache>
                <c:ptCount val="1"/>
                <c:pt idx="0">
                  <c:v>Saisir le nom</c:v>
                </c:pt>
              </c:strCache>
            </c:strRef>
          </c:tx>
          <c:cat>
            <c:strRef>
              <c:f>'Données Diagrammes en Barre'!$B$3:$B$86</c:f>
            </c:strRef>
          </c:cat>
          <c:val>
            <c:numRef>
              <c:f>'Données Diagrammes en Barre'!$AZ$3:$AZ$86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8"/>
          <c:order val="7"/>
          <c:tx>
            <c:strRef>
              <c:f>'Données Diagrammes en Barre'!$BA$2</c:f>
              <c:strCache>
                <c:ptCount val="1"/>
                <c:pt idx="0">
                  <c:v>Saisir le nom</c:v>
                </c:pt>
              </c:strCache>
            </c:strRef>
          </c:tx>
          <c:cat>
            <c:strRef>
              <c:f>'Données Diagrammes en Barre'!$B$3:$B$86</c:f>
            </c:strRef>
          </c:cat>
          <c:val>
            <c:numRef>
              <c:f>'Données Diagrammes en Barre'!$BA$3:$BA$86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9"/>
          <c:order val="8"/>
          <c:tx>
            <c:strRef>
              <c:f>'Données Diagrammes en Barre'!$BB$2</c:f>
              <c:strCache>
                <c:ptCount val="1"/>
                <c:pt idx="0">
                  <c:v>Saisir le nom</c:v>
                </c:pt>
              </c:strCache>
            </c:strRef>
          </c:tx>
          <c:cat>
            <c:strRef>
              <c:f>'Données Diagrammes en Barre'!$B$3:$B$86</c:f>
            </c:strRef>
          </c:cat>
          <c:val>
            <c:numRef>
              <c:f>'Données Diagrammes en Barre'!$BB$3:$BB$86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ser>
          <c:idx val="10"/>
          <c:order val="9"/>
          <c:tx>
            <c:strRef>
              <c:f>'Données Diagrammes en Barre'!$BC$2</c:f>
              <c:strCache>
                <c:ptCount val="1"/>
                <c:pt idx="0">
                  <c:v>Saisir le nom</c:v>
                </c:pt>
              </c:strCache>
            </c:strRef>
          </c:tx>
          <c:cat>
            <c:strRef>
              <c:f>'Données Diagrammes en Barre'!$B$3:$B$86</c:f>
            </c:strRef>
          </c:cat>
          <c:val>
            <c:numRef>
              <c:f>'Données Diagrammes en Barre'!$BC$3:$BC$86</c:f>
              <c:numCache>
                <c:formatCode>0.00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ser>
        <c:axId val="119940224"/>
        <c:axId val="119942144"/>
      </c:barChart>
      <c:catAx>
        <c:axId val="119940224"/>
        <c:scaling>
          <c:orientation val="minMax"/>
        </c:scaling>
        <c:axPos val="b"/>
        <c:title>
          <c:tx>
            <c:rich>
              <a:bodyPr/>
              <a:lstStyle/>
              <a:p>
                <a:pPr>
                  <a:defRPr/>
                </a:pPr>
                <a:r>
                  <a:rPr lang="fr-FR"/>
                  <a:t>Symboles des Gènes d'Intérêt</a:t>
                </a:r>
              </a:p>
            </c:rich>
          </c:tx>
        </c:title>
        <c:tickLblPos val="low"/>
        <c:crossAx val="119942144"/>
        <c:crosses val="autoZero"/>
        <c:auto val="1"/>
        <c:lblAlgn val="ctr"/>
        <c:lblOffset val="100"/>
      </c:catAx>
      <c:valAx>
        <c:axId val="119942144"/>
        <c:scaling>
          <c:orientation val="minMax"/>
        </c:scaling>
        <c:axPos val="l"/>
        <c:majorGridlines/>
        <c:title>
          <c:tx>
            <c:rich>
              <a:bodyPr rot="-5400000" vert="horz"/>
              <a:lstStyle/>
              <a:p>
                <a:pPr>
                  <a:defRPr/>
                </a:pPr>
                <a:r>
                  <a:rPr lang="fr-FR"/>
                  <a:t>Valeurs de Log2(2^(-</a:t>
                </a:r>
                <a:r>
                  <a:rPr lang="el-GR"/>
                  <a:t>ΔΔ</a:t>
                </a:r>
                <a:r>
                  <a:rPr lang="fr-FR"/>
                  <a:t>Ct) Normalisée)</a:t>
                </a:r>
              </a:p>
            </c:rich>
          </c:tx>
          <c:layout>
            <c:manualLayout>
              <c:xMode val="edge"/>
              <c:yMode val="edge"/>
              <c:x val="4.2564511838254927E-3"/>
              <c:y val="0.10585346934725942"/>
            </c:manualLayout>
          </c:layout>
        </c:title>
        <c:numFmt formatCode="0.00" sourceLinked="1"/>
        <c:tickLblPos val="nextTo"/>
        <c:crossAx val="119940224"/>
        <c:crosses val="autoZero"/>
        <c:crossBetween val="between"/>
      </c:valAx>
    </c:plotArea>
    <c:legend>
      <c:legendPos val="r"/>
      <c:layout>
        <c:manualLayout>
          <c:xMode val="edge"/>
          <c:yMode val="edge"/>
          <c:x val="0.96902128854005065"/>
          <c:y val="3.5117745698454411E-2"/>
          <c:w val="2.7786373072081132E-2"/>
          <c:h val="0.9482830271216095"/>
        </c:manualLayout>
      </c:layout>
    </c:legend>
    <c:plotVisOnly val="1"/>
  </c:chart>
  <c:printSettings>
    <c:headerFooter/>
    <c:pageMargins b="0.75000000000000155" l="0.70000000000000062" r="0.70000000000000062" t="0.750000000000001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dPt>
            <c:idx val="10"/>
            <c:spPr>
              <a:solidFill>
                <a:srgbClr val="F79646">
                  <a:lumMod val="60000"/>
                  <a:lumOff val="40000"/>
                </a:srgbClr>
              </a:solidFill>
            </c:spPr>
          </c:dPt>
          <c:cat>
            <c:strRef>
              <c:f>'Diagrammes en Barre par Gènes'!$B$7:$L$7</c:f>
              <c:strCache>
                <c:ptCount val="11"/>
                <c:pt idx="0">
                  <c:v>Contrôle</c:v>
                </c:pt>
                <c:pt idx="1">
                  <c:v>1</c:v>
                </c:pt>
                <c:pt idx="2">
                  <c:v>2</c:v>
                </c:pt>
                <c:pt idx="3">
                  <c:v>3</c:v>
                </c:pt>
                <c:pt idx="4">
                  <c:v>4</c:v>
                </c:pt>
                <c:pt idx="5">
                  <c:v>5</c:v>
                </c:pt>
                <c:pt idx="6">
                  <c:v>6</c:v>
                </c:pt>
                <c:pt idx="7">
                  <c:v>7</c:v>
                </c:pt>
                <c:pt idx="8">
                  <c:v>8</c:v>
                </c:pt>
                <c:pt idx="9">
                  <c:v>9</c:v>
                </c:pt>
                <c:pt idx="10">
                  <c:v>10</c:v>
                </c:pt>
              </c:strCache>
            </c:strRef>
          </c:cat>
          <c:val>
            <c:numRef>
              <c:f>'Diagrammes en Barre par Gènes'!$B$8:$L$8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axId val="120131584"/>
        <c:axId val="120133504"/>
      </c:barChart>
      <c:catAx>
        <c:axId val="120131584"/>
        <c:scaling>
          <c:orientation val="minMax"/>
        </c:scaling>
        <c:axPos val="b"/>
        <c:title>
          <c:tx>
            <c:rich>
              <a:bodyPr/>
              <a:lstStyle/>
              <a:p>
                <a:pPr>
                  <a:defRPr/>
                </a:pPr>
                <a:r>
                  <a:rPr lang="fr-FR"/>
                  <a:t>Echantillons</a:t>
                </a:r>
              </a:p>
            </c:rich>
          </c:tx>
          <c:layout>
            <c:manualLayout>
              <c:xMode val="edge"/>
              <c:yMode val="edge"/>
              <c:x val="0.44221312335958007"/>
              <c:y val="0.89453145505242249"/>
            </c:manualLayout>
          </c:layout>
        </c:title>
        <c:numFmt formatCode="General" sourceLinked="1"/>
        <c:tickLblPos val="nextTo"/>
        <c:crossAx val="120133504"/>
        <c:crosses val="autoZero"/>
        <c:auto val="1"/>
        <c:lblAlgn val="ctr"/>
        <c:lblOffset val="100"/>
      </c:catAx>
      <c:valAx>
        <c:axId val="120133504"/>
        <c:scaling>
          <c:orientation val="minMax"/>
        </c:scaling>
        <c:axPos val="l"/>
        <c:majorGridlines/>
        <c:title>
          <c:tx>
            <c:rich>
              <a:bodyPr rot="-5400000" vert="horz"/>
              <a:lstStyle/>
              <a:p>
                <a:pPr>
                  <a:defRPr/>
                </a:pPr>
                <a:r>
                  <a:rPr lang="fr-FR"/>
                  <a:t>Valeur de </a:t>
                </a:r>
                <a:r>
                  <a:rPr lang="el-GR"/>
                  <a:t>2^</a:t>
                </a:r>
                <a:r>
                  <a:rPr lang="fr-FR"/>
                  <a:t>(</a:t>
                </a:r>
                <a:r>
                  <a:rPr lang="el-GR"/>
                  <a:t>-Δ</a:t>
                </a:r>
                <a:r>
                  <a:rPr lang="fr-FR"/>
                  <a:t>Ct)</a:t>
                </a:r>
              </a:p>
            </c:rich>
          </c:tx>
          <c:layout>
            <c:manualLayout>
              <c:xMode val="edge"/>
              <c:yMode val="edge"/>
              <c:x val="1.2121212121212118E-2"/>
              <c:y val="0.23279817800771921"/>
            </c:manualLayout>
          </c:layout>
        </c:title>
        <c:numFmt formatCode="General" sourceLinked="1"/>
        <c:tickLblPos val="nextTo"/>
        <c:crossAx val="120131584"/>
        <c:crosses val="autoZero"/>
        <c:crossBetween val="between"/>
      </c:valAx>
    </c:plotArea>
    <c:plotVisOnly val="1"/>
  </c:chart>
  <c:printSettings>
    <c:headerFooter/>
    <c:pageMargins b="0.75000000000000533" l="0.70000000000000062" r="0.70000000000000062" t="0.750000000000005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0"/>
            <c:spPr>
              <a:solidFill>
                <a:schemeClr val="accent2"/>
              </a:solidFill>
            </c:spPr>
          </c:dPt>
          <c:dPt>
            <c:idx val="1"/>
            <c:spPr>
              <a:solidFill>
                <a:schemeClr val="accent3">
                  <a:lumMod val="75000"/>
                </a:schemeClr>
              </a:solidFill>
            </c:spPr>
          </c:dPt>
          <c:dPt>
            <c:idx val="2"/>
            <c:spPr>
              <a:solidFill>
                <a:schemeClr val="accent4">
                  <a:lumMod val="75000"/>
                </a:schemeClr>
              </a:solidFill>
            </c:spPr>
          </c:dPt>
          <c:dPt>
            <c:idx val="3"/>
            <c:spPr>
              <a:solidFill>
                <a:schemeClr val="accent5"/>
              </a:solidFill>
            </c:spPr>
          </c:dPt>
          <c:dPt>
            <c:idx val="4"/>
            <c:spPr>
              <a:solidFill>
                <a:schemeClr val="accent6"/>
              </a:solidFill>
            </c:spPr>
          </c:dPt>
          <c:dPt>
            <c:idx val="5"/>
            <c:spPr>
              <a:solidFill>
                <a:schemeClr val="accent1">
                  <a:lumMod val="60000"/>
                  <a:lumOff val="40000"/>
                </a:schemeClr>
              </a:solidFill>
            </c:spPr>
          </c:dPt>
          <c:dPt>
            <c:idx val="6"/>
            <c:spPr>
              <a:solidFill>
                <a:schemeClr val="accent2">
                  <a:lumMod val="60000"/>
                  <a:lumOff val="40000"/>
                </a:schemeClr>
              </a:solidFill>
            </c:spPr>
          </c:dPt>
          <c:dPt>
            <c:idx val="7"/>
            <c:spPr>
              <a:solidFill>
                <a:schemeClr val="accent3">
                  <a:lumMod val="60000"/>
                  <a:lumOff val="40000"/>
                </a:schemeClr>
              </a:solidFill>
            </c:spPr>
          </c:dPt>
          <c:dPt>
            <c:idx val="8"/>
            <c:spPr>
              <a:solidFill>
                <a:schemeClr val="accent4">
                  <a:lumMod val="60000"/>
                  <a:lumOff val="40000"/>
                </a:schemeClr>
              </a:solidFill>
            </c:spPr>
          </c:dPt>
          <c:dPt>
            <c:idx val="9"/>
            <c:spPr>
              <a:solidFill>
                <a:schemeClr val="accent6">
                  <a:lumMod val="60000"/>
                  <a:lumOff val="40000"/>
                </a:schemeClr>
              </a:solidFill>
            </c:spPr>
          </c:dPt>
          <c:cat>
            <c:numRef>
              <c:f>'Diagrammes en Barre par Gènes'!$C$7:$L$7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'Diagrammes en Barre par Gènes'!$C$10:$L$10</c:f>
              <c:numCache>
                <c:formatCode>General</c:formatCode>
                <c:ptCount val="10"/>
                <c:pt idx="0">
                  <c:v>0</c:v>
                </c:pt>
                <c:pt idx="1">
                  <c:v>0</c:v>
                </c:pt>
                <c:pt idx="2">
                  <c:v>0</c:v>
                </c:pt>
                <c:pt idx="3">
                  <c:v>0</c:v>
                </c:pt>
                <c:pt idx="4">
                  <c:v>0</c:v>
                </c:pt>
                <c:pt idx="5">
                  <c:v>0</c:v>
                </c:pt>
                <c:pt idx="6">
                  <c:v>0</c:v>
                </c:pt>
                <c:pt idx="7">
                  <c:v>0</c:v>
                </c:pt>
                <c:pt idx="8">
                  <c:v>0</c:v>
                </c:pt>
                <c:pt idx="9">
                  <c:v>0</c:v>
                </c:pt>
              </c:numCache>
            </c:numRef>
          </c:val>
        </c:ser>
        <c:axId val="120177792"/>
        <c:axId val="120179712"/>
      </c:barChart>
      <c:catAx>
        <c:axId val="120177792"/>
        <c:scaling>
          <c:orientation val="minMax"/>
        </c:scaling>
        <c:axPos val="b"/>
        <c:title>
          <c:tx>
            <c:rich>
              <a:bodyPr/>
              <a:lstStyle/>
              <a:p>
                <a:pPr>
                  <a:defRPr/>
                </a:pPr>
                <a:r>
                  <a:rPr lang="fr-FR"/>
                  <a:t>Echantillons</a:t>
                </a:r>
              </a:p>
            </c:rich>
          </c:tx>
          <c:layout>
            <c:manualLayout>
              <c:xMode val="edge"/>
              <c:yMode val="edge"/>
              <c:x val="0.47440095442615127"/>
              <c:y val="0.91636520011269751"/>
            </c:manualLayout>
          </c:layout>
        </c:title>
        <c:numFmt formatCode="General" sourceLinked="1"/>
        <c:tickLblPos val="nextTo"/>
        <c:crossAx val="120179712"/>
        <c:crosses val="autoZero"/>
        <c:auto val="1"/>
        <c:lblAlgn val="ctr"/>
        <c:lblOffset val="100"/>
      </c:catAx>
      <c:valAx>
        <c:axId val="120179712"/>
        <c:scaling>
          <c:orientation val="minMax"/>
        </c:scaling>
        <c:axPos val="l"/>
        <c:majorGridlines/>
        <c:title>
          <c:tx>
            <c:rich>
              <a:bodyPr rot="-5400000" vert="horz"/>
              <a:lstStyle/>
              <a:p>
                <a:pPr>
                  <a:defRPr/>
                </a:pPr>
                <a:r>
                  <a:rPr lang="fr-FR"/>
                  <a:t>Valeur de </a:t>
                </a:r>
                <a:r>
                  <a:rPr lang="el-GR"/>
                  <a:t>2^</a:t>
                </a:r>
                <a:r>
                  <a:rPr lang="fr-FR"/>
                  <a:t>(</a:t>
                </a:r>
                <a:r>
                  <a:rPr lang="el-GR"/>
                  <a:t>-ΔΔ</a:t>
                </a:r>
                <a:r>
                  <a:rPr lang="fr-FR"/>
                  <a:t>Ct) </a:t>
                </a:r>
              </a:p>
            </c:rich>
          </c:tx>
          <c:layout>
            <c:manualLayout>
              <c:xMode val="edge"/>
              <c:yMode val="edge"/>
              <c:x val="1.9393939393939467E-2"/>
              <c:y val="0.31376781292168987"/>
            </c:manualLayout>
          </c:layout>
        </c:title>
        <c:numFmt formatCode="General" sourceLinked="1"/>
        <c:tickLblPos val="nextTo"/>
        <c:crossAx val="120177792"/>
        <c:crosses val="autoZero"/>
        <c:crossBetween val="between"/>
      </c:valAx>
    </c:plotArea>
    <c:plotVisOnly val="1"/>
  </c:chart>
  <c:printSettings>
    <c:headerFooter/>
    <c:pageMargins b="0.75000000000000555" l="0.70000000000000062" r="0.70000000000000062" t="0.750000000000005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dPt>
            <c:idx val="10"/>
            <c:spPr>
              <a:solidFill>
                <a:srgbClr val="F79646">
                  <a:lumMod val="60000"/>
                  <a:lumOff val="40000"/>
                </a:srgbClr>
              </a:solidFill>
            </c:spPr>
          </c:dPt>
          <c:cat>
            <c:strRef>
              <c:f>'Diagrammes en Barre par Gènes'!$B$7:$L$7</c:f>
              <c:strCache>
                <c:ptCount val="11"/>
                <c:pt idx="0">
                  <c:v>Contrôle</c:v>
                </c:pt>
                <c:pt idx="1">
                  <c:v>1</c:v>
                </c:pt>
                <c:pt idx="2">
                  <c:v>2</c:v>
                </c:pt>
                <c:pt idx="3">
                  <c:v>3</c:v>
                </c:pt>
                <c:pt idx="4">
                  <c:v>4</c:v>
                </c:pt>
                <c:pt idx="5">
                  <c:v>5</c:v>
                </c:pt>
                <c:pt idx="6">
                  <c:v>6</c:v>
                </c:pt>
                <c:pt idx="7">
                  <c:v>7</c:v>
                </c:pt>
                <c:pt idx="8">
                  <c:v>8</c:v>
                </c:pt>
                <c:pt idx="9">
                  <c:v>9</c:v>
                </c:pt>
                <c:pt idx="10">
                  <c:v>10</c:v>
                </c:pt>
              </c:strCache>
            </c:strRef>
          </c:cat>
          <c:val>
            <c:numRef>
              <c:f>'Diagrammes en Barre par Gènes'!$B$9:$L$9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axId val="120286208"/>
        <c:axId val="120288384"/>
      </c:barChart>
      <c:catAx>
        <c:axId val="120286208"/>
        <c:scaling>
          <c:orientation val="minMax"/>
        </c:scaling>
        <c:axPos val="b"/>
        <c:title>
          <c:tx>
            <c:rich>
              <a:bodyPr/>
              <a:lstStyle/>
              <a:p>
                <a:pPr>
                  <a:defRPr/>
                </a:pPr>
                <a:r>
                  <a:rPr lang="fr-FR"/>
                  <a:t>Echantillons</a:t>
                </a:r>
              </a:p>
            </c:rich>
          </c:tx>
        </c:title>
        <c:numFmt formatCode="General" sourceLinked="1"/>
        <c:majorTickMark val="cross"/>
        <c:tickLblPos val="low"/>
        <c:crossAx val="120288384"/>
        <c:crosses val="autoZero"/>
        <c:auto val="1"/>
        <c:lblAlgn val="ctr"/>
        <c:lblOffset val="100"/>
      </c:catAx>
      <c:valAx>
        <c:axId val="120288384"/>
        <c:scaling>
          <c:orientation val="minMax"/>
        </c:scaling>
        <c:axPos val="l"/>
        <c:majorGridlines/>
        <c:title>
          <c:tx>
            <c:rich>
              <a:bodyPr rot="-5400000" vert="horz"/>
              <a:lstStyle/>
              <a:p>
                <a:pPr>
                  <a:defRPr/>
                </a:pPr>
                <a:r>
                  <a:rPr lang="fr-FR"/>
                  <a:t>Valeurs d'Expression Normalisée</a:t>
                </a:r>
              </a:p>
            </c:rich>
          </c:tx>
          <c:layout>
            <c:manualLayout>
              <c:xMode val="edge"/>
              <c:yMode val="edge"/>
              <c:x val="1.6548463356973995E-2"/>
              <c:y val="0.19071038429634138"/>
            </c:manualLayout>
          </c:layout>
        </c:title>
        <c:numFmt formatCode="General" sourceLinked="1"/>
        <c:tickLblPos val="nextTo"/>
        <c:crossAx val="120286208"/>
        <c:crosses val="autoZero"/>
        <c:crossBetween val="between"/>
      </c:valAx>
    </c:plotArea>
    <c:plotVisOnly val="1"/>
  </c:chart>
  <c:printSettings>
    <c:headerFooter/>
    <c:pageMargins b="0.75000000000000555" l="0.70000000000000062" r="0.70000000000000062" t="0.75000000000000555"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dPt>
            <c:idx val="10"/>
            <c:spPr>
              <a:solidFill>
                <a:srgbClr val="F79646">
                  <a:lumMod val="60000"/>
                  <a:lumOff val="40000"/>
                </a:srgbClr>
              </a:solidFill>
            </c:spPr>
          </c:dPt>
          <c:cat>
            <c:numRef>
              <c:f>'Diagrammes en Barre par Gènes'!$C$7:$L$7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'Diagrammes en Barre par Gènes'!$C$11:$L$11</c:f>
              <c:numCache>
                <c:formatCode>General</c:formatCode>
                <c:ptCount val="10"/>
                <c:pt idx="0">
                  <c:v>0</c:v>
                </c:pt>
                <c:pt idx="1">
                  <c:v>0</c:v>
                </c:pt>
                <c:pt idx="2">
                  <c:v>0</c:v>
                </c:pt>
                <c:pt idx="3">
                  <c:v>0</c:v>
                </c:pt>
                <c:pt idx="4">
                  <c:v>0</c:v>
                </c:pt>
                <c:pt idx="5">
                  <c:v>0</c:v>
                </c:pt>
                <c:pt idx="6">
                  <c:v>0</c:v>
                </c:pt>
                <c:pt idx="7">
                  <c:v>0</c:v>
                </c:pt>
                <c:pt idx="8">
                  <c:v>0</c:v>
                </c:pt>
                <c:pt idx="9">
                  <c:v>0</c:v>
                </c:pt>
              </c:numCache>
            </c:numRef>
          </c:val>
        </c:ser>
        <c:axId val="120330496"/>
        <c:axId val="120357248"/>
      </c:barChart>
      <c:catAx>
        <c:axId val="120330496"/>
        <c:scaling>
          <c:orientation val="minMax"/>
        </c:scaling>
        <c:axPos val="b"/>
        <c:title>
          <c:tx>
            <c:rich>
              <a:bodyPr/>
              <a:lstStyle/>
              <a:p>
                <a:pPr>
                  <a:defRPr/>
                </a:pPr>
                <a:r>
                  <a:rPr lang="fr-FR"/>
                  <a:t>Echantillons</a:t>
                </a:r>
              </a:p>
            </c:rich>
          </c:tx>
        </c:title>
        <c:numFmt formatCode="General" sourceLinked="1"/>
        <c:majorTickMark val="cross"/>
        <c:tickLblPos val="nextTo"/>
        <c:crossAx val="120357248"/>
        <c:crosses val="autoZero"/>
        <c:auto val="1"/>
        <c:lblAlgn val="ctr"/>
        <c:lblOffset val="100"/>
      </c:catAx>
      <c:valAx>
        <c:axId val="120357248"/>
        <c:scaling>
          <c:orientation val="minMax"/>
        </c:scaling>
        <c:axPos val="l"/>
        <c:majorGridlines/>
        <c:title>
          <c:tx>
            <c:rich>
              <a:bodyPr rot="-5400000" vert="horz"/>
              <a:lstStyle/>
              <a:p>
                <a:pPr>
                  <a:defRPr/>
                </a:pPr>
                <a:r>
                  <a:rPr lang="fr-FR"/>
                  <a:t>Valeurs de Variations d'Expression</a:t>
                </a:r>
              </a:p>
            </c:rich>
          </c:tx>
          <c:layout>
            <c:manualLayout>
              <c:xMode val="edge"/>
              <c:yMode val="edge"/>
              <c:x val="1.6548463356973995E-2"/>
              <c:y val="0.19071038429634146"/>
            </c:manualLayout>
          </c:layout>
        </c:title>
        <c:numFmt formatCode="General" sourceLinked="1"/>
        <c:tickLblPos val="nextTo"/>
        <c:crossAx val="120330496"/>
        <c:crosses val="autoZero"/>
        <c:crossBetween val="between"/>
      </c:valAx>
    </c:plotArea>
    <c:plotVisOnly val="1"/>
  </c:chart>
  <c:printSettings>
    <c:headerFooter/>
    <c:pageMargins b="0.75000000000000577" l="0.70000000000000062" r="0.70000000000000062" t="0.75000000000000577"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Calcul'!$AM$100:$AM$183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points'!$B$6:$B$7</c:f>
              <c:numCache>
                <c:formatCode>General</c:formatCode>
                <c:ptCount val="2"/>
                <c:pt idx="0" formatCode="0.00E+00">
                  <c:v>0</c:v>
                </c:pt>
                <c:pt idx="1">
                  <c:v>0</c:v>
                </c:pt>
              </c:numCache>
            </c:numRef>
          </c:xVal>
          <c:yVal>
            <c:numRef>
              <c:f>'Nuages de points'!$C$6:$C$7</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points'!$D$6:$D$7</c:f>
              <c:numCache>
                <c:formatCode>0.00E+00</c:formatCode>
                <c:ptCount val="2"/>
                <c:pt idx="0">
                  <c:v>0</c:v>
                </c:pt>
                <c:pt idx="1">
                  <c:v>0</c:v>
                </c:pt>
              </c:numCache>
            </c:numRef>
          </c:xVal>
          <c:yVal>
            <c:numRef>
              <c:f>'Nuages de points'!$E$6:$E$7</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points'!$F$6:$F$7</c:f>
              <c:numCache>
                <c:formatCode>General</c:formatCode>
                <c:ptCount val="2"/>
                <c:pt idx="0" formatCode="0.00E+00">
                  <c:v>0</c:v>
                </c:pt>
                <c:pt idx="1">
                  <c:v>0</c:v>
                </c:pt>
              </c:numCache>
            </c:numRef>
          </c:xVal>
          <c:yVal>
            <c:numRef>
              <c:f>'Nuages de points'!$F$6:$F$7</c:f>
              <c:numCache>
                <c:formatCode>General</c:formatCode>
                <c:ptCount val="2"/>
                <c:pt idx="0" formatCode="0.00E+00">
                  <c:v>0</c:v>
                </c:pt>
                <c:pt idx="1">
                  <c:v>0</c:v>
                </c:pt>
              </c:numCache>
            </c:numRef>
          </c:yVal>
        </c:ser>
        <c:axId val="120597504"/>
        <c:axId val="120611968"/>
      </c:scatterChart>
      <c:valAx>
        <c:axId val="12059750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24"/>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0611968"/>
        <c:crossesAt val="1.0000000000000571E-12"/>
        <c:crossBetween val="midCat"/>
        <c:majorUnit val="10"/>
        <c:minorUnit val="10"/>
      </c:valAx>
      <c:valAx>
        <c:axId val="120611968"/>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Condition 1</a:t>
                </a:r>
                <a:endParaRPr lang="fr-FR" sz="1000" b="1"/>
              </a:p>
            </c:rich>
          </c:tx>
          <c:layout>
            <c:manualLayout>
              <c:xMode val="edge"/>
              <c:yMode val="edge"/>
              <c:x val="1.6692748829593793E-2"/>
              <c:y val="0.30346724830569038"/>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0597504"/>
        <c:crossesAt val="1.0000000000000516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579438159982099"/>
          <c:y val="5.3719150301335963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Calcul'!$BQ$100:$BQ$183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Calcul'!$BR$100:$BR$183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none"/>
          </c:marker>
          <c:dLbls>
            <c:dLbl>
              <c:idx val="1"/>
              <c:delete val="1"/>
            </c:dLbl>
            <c:dLblPos val="ctr"/>
            <c:showLegendKey val="1"/>
            <c:showVal val="1"/>
            <c:showCatName val="1"/>
            <c:showSerName val="1"/>
          </c:dLbls>
          <c:xVal>
            <c:numRef>
              <c:f>'Nuages de points'!$K$7:$K$8</c:f>
              <c:numCache>
                <c:formatCode>0.00</c:formatCode>
                <c:ptCount val="2"/>
                <c:pt idx="0">
                  <c:v>-10</c:v>
                </c:pt>
                <c:pt idx="1">
                  <c:v>10</c:v>
                </c:pt>
              </c:numCache>
            </c:numRef>
          </c:xVal>
          <c:yVal>
            <c:numRef>
              <c:f>'Nuages de points'!$L$7:$L$8</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points'!$N$10:$N$11</c:f>
              <c:numCache>
                <c:formatCode>General</c:formatCode>
                <c:ptCount val="2"/>
                <c:pt idx="0">
                  <c:v>0</c:v>
                </c:pt>
                <c:pt idx="1">
                  <c:v>0</c:v>
                </c:pt>
              </c:numCache>
            </c:numRef>
          </c:xVal>
          <c:yVal>
            <c:numRef>
              <c:f>'Nuages de points'!$K$10:$K$11</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points'!$L$10:$L$11</c:f>
              <c:numCache>
                <c:formatCode>General</c:formatCode>
                <c:ptCount val="2"/>
                <c:pt idx="0">
                  <c:v>1</c:v>
                </c:pt>
                <c:pt idx="1">
                  <c:v>1</c:v>
                </c:pt>
              </c:numCache>
            </c:numRef>
          </c:xVal>
          <c:yVal>
            <c:numRef>
              <c:f>'Nuages de points'!$K$10:$K$11</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points'!$M$10:$M$11</c:f>
              <c:numCache>
                <c:formatCode>General</c:formatCode>
                <c:ptCount val="2"/>
                <c:pt idx="0">
                  <c:v>-1</c:v>
                </c:pt>
                <c:pt idx="1">
                  <c:v>-1</c:v>
                </c:pt>
              </c:numCache>
            </c:numRef>
          </c:xVal>
          <c:yVal>
            <c:numRef>
              <c:f>'Nuages de points'!$K$10:$K$11</c:f>
              <c:numCache>
                <c:formatCode>0.0E+00</c:formatCode>
                <c:ptCount val="2"/>
                <c:pt idx="0" formatCode="General">
                  <c:v>1</c:v>
                </c:pt>
                <c:pt idx="1">
                  <c:v>0</c:v>
                </c:pt>
              </c:numCache>
            </c:numRef>
          </c:yVal>
        </c:ser>
        <c:axId val="120650368"/>
        <c:axId val="120461952"/>
      </c:scatterChart>
      <c:valAx>
        <c:axId val="120650368"/>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0461952"/>
        <c:crosses val="max"/>
        <c:crossBetween val="midCat"/>
        <c:majorUnit val="2"/>
        <c:minorUnit val="0.2"/>
      </c:valAx>
      <c:valAx>
        <c:axId val="120461952"/>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0650368"/>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Calcul'!$AP$100:$AP$183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points'!$B$33:$B$34</c:f>
              <c:numCache>
                <c:formatCode>General</c:formatCode>
                <c:ptCount val="2"/>
                <c:pt idx="0" formatCode="0.00E+00">
                  <c:v>0</c:v>
                </c:pt>
                <c:pt idx="1">
                  <c:v>0</c:v>
                </c:pt>
              </c:numCache>
            </c:numRef>
          </c:xVal>
          <c:yVal>
            <c:numRef>
              <c:f>'Nuages de points'!$C$33:$C$34</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points'!$D$33:$D$34</c:f>
              <c:numCache>
                <c:formatCode>0.00E+00</c:formatCode>
                <c:ptCount val="2"/>
                <c:pt idx="0">
                  <c:v>0</c:v>
                </c:pt>
                <c:pt idx="1">
                  <c:v>0</c:v>
                </c:pt>
              </c:numCache>
            </c:numRef>
          </c:xVal>
          <c:yVal>
            <c:numRef>
              <c:f>'Nuages de points'!$E$33:$E$34</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points'!$F$33:$F$34</c:f>
              <c:numCache>
                <c:formatCode>General</c:formatCode>
                <c:ptCount val="2"/>
                <c:pt idx="0" formatCode="0.00E+00">
                  <c:v>0</c:v>
                </c:pt>
                <c:pt idx="1">
                  <c:v>0</c:v>
                </c:pt>
              </c:numCache>
            </c:numRef>
          </c:xVal>
          <c:yVal>
            <c:numRef>
              <c:f>'Nuages de points'!$F$33:$F$34</c:f>
              <c:numCache>
                <c:formatCode>General</c:formatCode>
                <c:ptCount val="2"/>
                <c:pt idx="0" formatCode="0.00E+00">
                  <c:v>0</c:v>
                </c:pt>
                <c:pt idx="1">
                  <c:v>0</c:v>
                </c:pt>
              </c:numCache>
            </c:numRef>
          </c:yVal>
        </c:ser>
        <c:axId val="120731136"/>
        <c:axId val="120733056"/>
      </c:scatterChart>
      <c:valAx>
        <c:axId val="120731136"/>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0733056"/>
        <c:crossesAt val="1.0000000000000583E-12"/>
        <c:crossBetween val="midCat"/>
        <c:majorUnit val="10"/>
        <c:minorUnit val="10"/>
      </c:valAx>
      <c:valAx>
        <c:axId val="120733056"/>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a:t>
                </a:r>
                <a:r>
                  <a:rPr lang="fr-FR" sz="1000" b="1" baseline="0"/>
                  <a:t> 2</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0731136"/>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Calcul'!$BS$100:$BS$183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Calcul'!$BT$100:$BT$183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points'!$K$32:$K$33</c:f>
              <c:numCache>
                <c:formatCode>0.00</c:formatCode>
                <c:ptCount val="2"/>
                <c:pt idx="0">
                  <c:v>-10</c:v>
                </c:pt>
                <c:pt idx="1">
                  <c:v>10</c:v>
                </c:pt>
              </c:numCache>
            </c:numRef>
          </c:xVal>
          <c:yVal>
            <c:numRef>
              <c:f>'Nuages de points'!$L$32:$L$33</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points'!$N$35:$N$36</c:f>
              <c:numCache>
                <c:formatCode>General</c:formatCode>
                <c:ptCount val="2"/>
                <c:pt idx="0">
                  <c:v>0</c:v>
                </c:pt>
                <c:pt idx="1">
                  <c:v>0</c:v>
                </c:pt>
              </c:numCache>
            </c:numRef>
          </c:xVal>
          <c:yVal>
            <c:numRef>
              <c:f>'Nuages de points'!$K$35:$K$36</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points'!$L$35:$L$36</c:f>
              <c:numCache>
                <c:formatCode>General</c:formatCode>
                <c:ptCount val="2"/>
                <c:pt idx="0">
                  <c:v>1</c:v>
                </c:pt>
                <c:pt idx="1">
                  <c:v>1</c:v>
                </c:pt>
              </c:numCache>
            </c:numRef>
          </c:xVal>
          <c:yVal>
            <c:numRef>
              <c:f>'Nuages de points'!$K$35:$K$36</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points'!$M$35:$M$36</c:f>
              <c:numCache>
                <c:formatCode>General</c:formatCode>
                <c:ptCount val="2"/>
                <c:pt idx="0">
                  <c:v>-1</c:v>
                </c:pt>
                <c:pt idx="1">
                  <c:v>-1</c:v>
                </c:pt>
              </c:numCache>
            </c:numRef>
          </c:xVal>
          <c:yVal>
            <c:numRef>
              <c:f>'Nuages de points'!$K$35:$K$36</c:f>
              <c:numCache>
                <c:formatCode>0.0E+00</c:formatCode>
                <c:ptCount val="2"/>
                <c:pt idx="0" formatCode="General">
                  <c:v>1</c:v>
                </c:pt>
                <c:pt idx="1">
                  <c:v>0</c:v>
                </c:pt>
              </c:numCache>
            </c:numRef>
          </c:yVal>
        </c:ser>
        <c:axId val="120658560"/>
        <c:axId val="120668928"/>
      </c:scatterChart>
      <c:valAx>
        <c:axId val="120658560"/>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0668928"/>
        <c:crosses val="max"/>
        <c:crossBetween val="midCat"/>
        <c:majorUnit val="2"/>
        <c:minorUnit val="0.2"/>
      </c:valAx>
      <c:valAx>
        <c:axId val="120668928"/>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0658560"/>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Calcul'!$AS$100:$AS$183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points'!$B$58:$B$59</c:f>
              <c:numCache>
                <c:formatCode>General</c:formatCode>
                <c:ptCount val="2"/>
                <c:pt idx="0" formatCode="0.00E+00">
                  <c:v>0</c:v>
                </c:pt>
                <c:pt idx="1">
                  <c:v>0</c:v>
                </c:pt>
              </c:numCache>
            </c:numRef>
          </c:xVal>
          <c:yVal>
            <c:numRef>
              <c:f>'Nuages de points'!$C$58:$C$59</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points'!$D$58:$D$59</c:f>
              <c:numCache>
                <c:formatCode>0.00E+00</c:formatCode>
                <c:ptCount val="2"/>
                <c:pt idx="0">
                  <c:v>0</c:v>
                </c:pt>
                <c:pt idx="1">
                  <c:v>0</c:v>
                </c:pt>
              </c:numCache>
            </c:numRef>
          </c:xVal>
          <c:yVal>
            <c:numRef>
              <c:f>'Nuages de points'!$E$58:$E$59</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points'!$F$58:$F$59</c:f>
              <c:numCache>
                <c:formatCode>General</c:formatCode>
                <c:ptCount val="2"/>
                <c:pt idx="0" formatCode="0.00E+00">
                  <c:v>0</c:v>
                </c:pt>
                <c:pt idx="1">
                  <c:v>0</c:v>
                </c:pt>
              </c:numCache>
            </c:numRef>
          </c:xVal>
          <c:yVal>
            <c:numRef>
              <c:f>'Nuages de points'!$F$58:$F$59</c:f>
              <c:numCache>
                <c:formatCode>General</c:formatCode>
                <c:ptCount val="2"/>
                <c:pt idx="0" formatCode="0.00E+00">
                  <c:v>0</c:v>
                </c:pt>
                <c:pt idx="1">
                  <c:v>0</c:v>
                </c:pt>
              </c:numCache>
            </c:numRef>
          </c:yVal>
        </c:ser>
        <c:axId val="120740480"/>
        <c:axId val="121050240"/>
      </c:scatterChart>
      <c:valAx>
        <c:axId val="120740480"/>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050240"/>
        <c:crossesAt val="1.0000000000000583E-12"/>
        <c:crossBetween val="midCat"/>
        <c:majorUnit val="10"/>
        <c:minorUnit val="10"/>
      </c:valAx>
      <c:valAx>
        <c:axId val="121050240"/>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a:t>
                </a:r>
                <a:r>
                  <a:rPr lang="fr-FR" sz="1000" b="1" baseline="0"/>
                  <a:t> 3</a:t>
                </a:r>
                <a:endParaRPr lang="fr-FR" sz="1000" b="1"/>
              </a:p>
            </c:rich>
          </c:tx>
          <c:layout>
            <c:manualLayout>
              <c:xMode val="edge"/>
              <c:yMode val="edge"/>
              <c:x val="8.3332518217831501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0740480"/>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Calcul'!$BU$100:$BU$183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Calcul'!$BV$100:$BV$183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points'!$K$58:$K$59</c:f>
              <c:numCache>
                <c:formatCode>0.00</c:formatCode>
                <c:ptCount val="2"/>
                <c:pt idx="0">
                  <c:v>-10</c:v>
                </c:pt>
                <c:pt idx="1">
                  <c:v>10</c:v>
                </c:pt>
              </c:numCache>
            </c:numRef>
          </c:xVal>
          <c:yVal>
            <c:numRef>
              <c:f>'Nuages de points'!$L$58:$L$59</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points'!$N$61:$N$62</c:f>
              <c:numCache>
                <c:formatCode>General</c:formatCode>
                <c:ptCount val="2"/>
                <c:pt idx="0">
                  <c:v>0</c:v>
                </c:pt>
                <c:pt idx="1">
                  <c:v>0</c:v>
                </c:pt>
              </c:numCache>
            </c:numRef>
          </c:xVal>
          <c:yVal>
            <c:numRef>
              <c:f>'Nuages de points'!$K$61:$K$62</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points'!$L$61:$L$62</c:f>
              <c:numCache>
                <c:formatCode>General</c:formatCode>
                <c:ptCount val="2"/>
                <c:pt idx="0">
                  <c:v>1</c:v>
                </c:pt>
                <c:pt idx="1">
                  <c:v>1</c:v>
                </c:pt>
              </c:numCache>
            </c:numRef>
          </c:xVal>
          <c:yVal>
            <c:numRef>
              <c:f>'Nuages de points'!$K$61:$K$62</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points'!$M$61:$M$62</c:f>
              <c:numCache>
                <c:formatCode>General</c:formatCode>
                <c:ptCount val="2"/>
                <c:pt idx="0">
                  <c:v>-1</c:v>
                </c:pt>
                <c:pt idx="1">
                  <c:v>-1</c:v>
                </c:pt>
              </c:numCache>
            </c:numRef>
          </c:xVal>
          <c:yVal>
            <c:numRef>
              <c:f>'Nuages de points'!$K$61:$K$62</c:f>
              <c:numCache>
                <c:formatCode>0.0E+00</c:formatCode>
                <c:ptCount val="2"/>
                <c:pt idx="0" formatCode="General">
                  <c:v>1</c:v>
                </c:pt>
                <c:pt idx="1">
                  <c:v>0</c:v>
                </c:pt>
              </c:numCache>
            </c:numRef>
          </c:yVal>
        </c:ser>
        <c:axId val="121090432"/>
        <c:axId val="121092352"/>
      </c:scatterChart>
      <c:valAx>
        <c:axId val="121090432"/>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092352"/>
        <c:crosses val="max"/>
        <c:crossBetween val="midCat"/>
        <c:majorUnit val="2"/>
        <c:minorUnit val="0.2"/>
      </c:valAx>
      <c:valAx>
        <c:axId val="121092352"/>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090432"/>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Calcul'!$AV$100:$AV$183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points'!$B$84:$B$85</c:f>
              <c:numCache>
                <c:formatCode>General</c:formatCode>
                <c:ptCount val="2"/>
                <c:pt idx="0" formatCode="0.00E+00">
                  <c:v>0</c:v>
                </c:pt>
                <c:pt idx="1">
                  <c:v>0</c:v>
                </c:pt>
              </c:numCache>
            </c:numRef>
          </c:xVal>
          <c:yVal>
            <c:numRef>
              <c:f>'Nuages de points'!$C$84:$C$85</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points'!$D$84:$D$85</c:f>
              <c:numCache>
                <c:formatCode>0.00E+00</c:formatCode>
                <c:ptCount val="2"/>
                <c:pt idx="0">
                  <c:v>0</c:v>
                </c:pt>
                <c:pt idx="1">
                  <c:v>0</c:v>
                </c:pt>
              </c:numCache>
            </c:numRef>
          </c:xVal>
          <c:yVal>
            <c:numRef>
              <c:f>'Nuages de points'!$E$84:$E$85</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points'!$F$84:$F$85</c:f>
              <c:numCache>
                <c:formatCode>General</c:formatCode>
                <c:ptCount val="2"/>
                <c:pt idx="0" formatCode="0.00E+00">
                  <c:v>0</c:v>
                </c:pt>
                <c:pt idx="1">
                  <c:v>0</c:v>
                </c:pt>
              </c:numCache>
            </c:numRef>
          </c:xVal>
          <c:yVal>
            <c:numRef>
              <c:f>'Nuages de points'!$F$84:$F$85</c:f>
              <c:numCache>
                <c:formatCode>General</c:formatCode>
                <c:ptCount val="2"/>
                <c:pt idx="0" formatCode="0.00E+00">
                  <c:v>0</c:v>
                </c:pt>
                <c:pt idx="1">
                  <c:v>0</c:v>
                </c:pt>
              </c:numCache>
            </c:numRef>
          </c:yVal>
        </c:ser>
        <c:axId val="121156352"/>
        <c:axId val="121158272"/>
      </c:scatterChart>
      <c:valAx>
        <c:axId val="121156352"/>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158272"/>
        <c:crossesAt val="1.0000000000000583E-12"/>
        <c:crossBetween val="midCat"/>
        <c:majorUnit val="10"/>
        <c:minorUnit val="10"/>
      </c:valAx>
      <c:valAx>
        <c:axId val="121158272"/>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a:t>
                </a:r>
                <a:r>
                  <a:rPr lang="fr-FR" sz="1000" b="1" baseline="0"/>
                  <a:t> 4</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156352"/>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Calcul'!$BW$100:$BW$183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Calcul'!$BX$100:$BX$183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points'!$K$84:$K$85</c:f>
              <c:numCache>
                <c:formatCode>0.00</c:formatCode>
                <c:ptCount val="2"/>
                <c:pt idx="0">
                  <c:v>-10</c:v>
                </c:pt>
                <c:pt idx="1">
                  <c:v>10</c:v>
                </c:pt>
              </c:numCache>
            </c:numRef>
          </c:xVal>
          <c:yVal>
            <c:numRef>
              <c:f>'Nuages de points'!$L$84:$L$85</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points'!$N$87:$N$88</c:f>
              <c:numCache>
                <c:formatCode>General</c:formatCode>
                <c:ptCount val="2"/>
                <c:pt idx="0">
                  <c:v>0</c:v>
                </c:pt>
                <c:pt idx="1">
                  <c:v>0</c:v>
                </c:pt>
              </c:numCache>
            </c:numRef>
          </c:xVal>
          <c:yVal>
            <c:numRef>
              <c:f>'Nuages de points'!$K$87:$K$88</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points'!$L$87:$L$88</c:f>
              <c:numCache>
                <c:formatCode>General</c:formatCode>
                <c:ptCount val="2"/>
                <c:pt idx="0">
                  <c:v>1</c:v>
                </c:pt>
                <c:pt idx="1">
                  <c:v>1</c:v>
                </c:pt>
              </c:numCache>
            </c:numRef>
          </c:xVal>
          <c:yVal>
            <c:numRef>
              <c:f>'Nuages de points'!$K$87:$K$88</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points'!$M$87:$M$88</c:f>
              <c:numCache>
                <c:formatCode>General</c:formatCode>
                <c:ptCount val="2"/>
                <c:pt idx="0">
                  <c:v>-1</c:v>
                </c:pt>
                <c:pt idx="1">
                  <c:v>-1</c:v>
                </c:pt>
              </c:numCache>
            </c:numRef>
          </c:xVal>
          <c:yVal>
            <c:numRef>
              <c:f>'Nuages de points'!$K$87:$K$88</c:f>
              <c:numCache>
                <c:formatCode>0.0E+00</c:formatCode>
                <c:ptCount val="2"/>
                <c:pt idx="0" formatCode="General">
                  <c:v>1</c:v>
                </c:pt>
                <c:pt idx="1">
                  <c:v>0</c:v>
                </c:pt>
              </c:numCache>
            </c:numRef>
          </c:yVal>
        </c:ser>
        <c:axId val="121280384"/>
        <c:axId val="121298944"/>
      </c:scatterChart>
      <c:valAx>
        <c:axId val="12128038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298944"/>
        <c:crosses val="max"/>
        <c:crossBetween val="midCat"/>
        <c:majorUnit val="2"/>
        <c:minorUnit val="0.2"/>
      </c:valAx>
      <c:valAx>
        <c:axId val="121298944"/>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28038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Calcul'!$AY$100:$AY$183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points'!$B$110:$B$111</c:f>
              <c:numCache>
                <c:formatCode>General</c:formatCode>
                <c:ptCount val="2"/>
                <c:pt idx="0" formatCode="0.00E+00">
                  <c:v>0</c:v>
                </c:pt>
                <c:pt idx="1">
                  <c:v>0</c:v>
                </c:pt>
              </c:numCache>
            </c:numRef>
          </c:xVal>
          <c:yVal>
            <c:numRef>
              <c:f>'Nuages de points'!$C$110:$C$111</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points'!$D$110:$D$111</c:f>
              <c:numCache>
                <c:formatCode>0.00E+00</c:formatCode>
                <c:ptCount val="2"/>
                <c:pt idx="0">
                  <c:v>0</c:v>
                </c:pt>
                <c:pt idx="1">
                  <c:v>0</c:v>
                </c:pt>
              </c:numCache>
            </c:numRef>
          </c:xVal>
          <c:yVal>
            <c:numRef>
              <c:f>'Nuages de points'!$E$110:$E$111</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points'!$F$110:$F$111</c:f>
              <c:numCache>
                <c:formatCode>General</c:formatCode>
                <c:ptCount val="2"/>
                <c:pt idx="0" formatCode="0.00E+00">
                  <c:v>0</c:v>
                </c:pt>
                <c:pt idx="1">
                  <c:v>0</c:v>
                </c:pt>
              </c:numCache>
            </c:numRef>
          </c:xVal>
          <c:yVal>
            <c:numRef>
              <c:f>'Nuages de points'!$F$110:$F$111</c:f>
              <c:numCache>
                <c:formatCode>General</c:formatCode>
                <c:ptCount val="2"/>
                <c:pt idx="0" formatCode="0.00E+00">
                  <c:v>0</c:v>
                </c:pt>
                <c:pt idx="1">
                  <c:v>0</c:v>
                </c:pt>
              </c:numCache>
            </c:numRef>
          </c:yVal>
        </c:ser>
        <c:axId val="121338112"/>
        <c:axId val="121340288"/>
      </c:scatterChart>
      <c:valAx>
        <c:axId val="121338112"/>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340288"/>
        <c:crossesAt val="1.0000000000000583E-12"/>
        <c:crossBetween val="midCat"/>
        <c:majorUnit val="10"/>
        <c:minorUnit val="10"/>
      </c:valAx>
      <c:valAx>
        <c:axId val="121340288"/>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 Condition</a:t>
                </a:r>
                <a:r>
                  <a:rPr lang="fr-FR" sz="1000" b="1" baseline="0"/>
                  <a:t> 5</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338112"/>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15"/>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Calcul'!$BY$100:$BY$183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Calcul'!$BZ$100:$BZ$183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points'!$K$110:$K$111</c:f>
              <c:numCache>
                <c:formatCode>0.00</c:formatCode>
                <c:ptCount val="2"/>
                <c:pt idx="0">
                  <c:v>-10</c:v>
                </c:pt>
                <c:pt idx="1">
                  <c:v>10</c:v>
                </c:pt>
              </c:numCache>
            </c:numRef>
          </c:xVal>
          <c:yVal>
            <c:numRef>
              <c:f>'Nuages de points'!$L$110:$L$111</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points'!$N$113:$N$114</c:f>
              <c:numCache>
                <c:formatCode>General</c:formatCode>
                <c:ptCount val="2"/>
                <c:pt idx="0">
                  <c:v>0</c:v>
                </c:pt>
                <c:pt idx="1">
                  <c:v>0</c:v>
                </c:pt>
              </c:numCache>
            </c:numRef>
          </c:xVal>
          <c:yVal>
            <c:numRef>
              <c:f>'Nuages de points'!$K$113:$K$114</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points'!$L$113:$L$114</c:f>
              <c:numCache>
                <c:formatCode>General</c:formatCode>
                <c:ptCount val="2"/>
                <c:pt idx="0">
                  <c:v>1</c:v>
                </c:pt>
                <c:pt idx="1">
                  <c:v>1</c:v>
                </c:pt>
              </c:numCache>
            </c:numRef>
          </c:xVal>
          <c:yVal>
            <c:numRef>
              <c:f>'Nuages de points'!$K$113:$K$114</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points'!$L$113:$L$114</c:f>
              <c:numCache>
                <c:formatCode>General</c:formatCode>
                <c:ptCount val="2"/>
                <c:pt idx="0">
                  <c:v>1</c:v>
                </c:pt>
                <c:pt idx="1">
                  <c:v>1</c:v>
                </c:pt>
              </c:numCache>
            </c:numRef>
          </c:xVal>
          <c:yVal>
            <c:numRef>
              <c:f>'Nuages de points'!$K$113:$K$114</c:f>
              <c:numCache>
                <c:formatCode>0.0E+00</c:formatCode>
                <c:ptCount val="2"/>
                <c:pt idx="0" formatCode="General">
                  <c:v>1</c:v>
                </c:pt>
                <c:pt idx="1">
                  <c:v>0</c:v>
                </c:pt>
              </c:numCache>
            </c:numRef>
          </c:yVal>
        </c:ser>
        <c:axId val="121179520"/>
        <c:axId val="121214464"/>
      </c:scatterChart>
      <c:valAx>
        <c:axId val="121179520"/>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16"/>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214464"/>
        <c:crosses val="max"/>
        <c:crossBetween val="midCat"/>
        <c:majorUnit val="2"/>
        <c:minorUnit val="0.2"/>
      </c:valAx>
      <c:valAx>
        <c:axId val="121214464"/>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179520"/>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Calcul'!$BB$100:$BB$183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points'!$R$5:$R$6</c:f>
              <c:numCache>
                <c:formatCode>General</c:formatCode>
                <c:ptCount val="2"/>
                <c:pt idx="0" formatCode="0.00E+00">
                  <c:v>0</c:v>
                </c:pt>
                <c:pt idx="1">
                  <c:v>0</c:v>
                </c:pt>
              </c:numCache>
            </c:numRef>
          </c:xVal>
          <c:yVal>
            <c:numRef>
              <c:f>'Nuages de points'!$S$5:$S$6</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points'!$T$5:$T$6</c:f>
              <c:numCache>
                <c:formatCode>0.00E+00</c:formatCode>
                <c:ptCount val="2"/>
                <c:pt idx="0">
                  <c:v>0</c:v>
                </c:pt>
                <c:pt idx="1">
                  <c:v>0</c:v>
                </c:pt>
              </c:numCache>
            </c:numRef>
          </c:xVal>
          <c:yVal>
            <c:numRef>
              <c:f>'Nuages de points'!$U$5:$U$6</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points'!$V$5:$V$6</c:f>
              <c:numCache>
                <c:formatCode>General</c:formatCode>
                <c:ptCount val="2"/>
                <c:pt idx="0" formatCode="0.00E+00">
                  <c:v>0</c:v>
                </c:pt>
                <c:pt idx="1">
                  <c:v>0</c:v>
                </c:pt>
              </c:numCache>
            </c:numRef>
          </c:xVal>
          <c:yVal>
            <c:numRef>
              <c:f>'Nuages de points'!$V$5:$V$6</c:f>
              <c:numCache>
                <c:formatCode>General</c:formatCode>
                <c:ptCount val="2"/>
                <c:pt idx="0" formatCode="0.00E+00">
                  <c:v>0</c:v>
                </c:pt>
                <c:pt idx="1">
                  <c:v>0</c:v>
                </c:pt>
              </c:numCache>
            </c:numRef>
          </c:yVal>
        </c:ser>
        <c:axId val="121373056"/>
        <c:axId val="121374976"/>
      </c:scatterChart>
      <c:valAx>
        <c:axId val="121373056"/>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374976"/>
        <c:crossesAt val="1.0000000000000583E-12"/>
        <c:crossBetween val="midCat"/>
        <c:majorUnit val="10"/>
        <c:minorUnit val="10"/>
      </c:valAx>
      <c:valAx>
        <c:axId val="121374976"/>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a:t>
                </a:r>
                <a:r>
                  <a:rPr lang="fr-FR" sz="1000" b="1" baseline="0"/>
                  <a:t> 6</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373056"/>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Calcul'!$CA$100:$CA$183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Calcul'!$CB$100:$CB$183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points'!$AA$7:$AA$8</c:f>
              <c:numCache>
                <c:formatCode>0.00</c:formatCode>
                <c:ptCount val="2"/>
                <c:pt idx="0">
                  <c:v>-10</c:v>
                </c:pt>
                <c:pt idx="1">
                  <c:v>10</c:v>
                </c:pt>
              </c:numCache>
            </c:numRef>
          </c:xVal>
          <c:yVal>
            <c:numRef>
              <c:f>'Nuages de points'!$AB$7:$AB$8</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points'!$AD$10:$AD$11</c:f>
              <c:numCache>
                <c:formatCode>General</c:formatCode>
                <c:ptCount val="2"/>
                <c:pt idx="0">
                  <c:v>0</c:v>
                </c:pt>
                <c:pt idx="1">
                  <c:v>0</c:v>
                </c:pt>
              </c:numCache>
            </c:numRef>
          </c:xVal>
          <c:yVal>
            <c:numRef>
              <c:f>'Nuages de points'!$AA$10:$AA$11</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points'!$AB$10:$AB$11</c:f>
              <c:numCache>
                <c:formatCode>General</c:formatCode>
                <c:ptCount val="2"/>
                <c:pt idx="0">
                  <c:v>1</c:v>
                </c:pt>
                <c:pt idx="1">
                  <c:v>1</c:v>
                </c:pt>
              </c:numCache>
            </c:numRef>
          </c:xVal>
          <c:yVal>
            <c:numRef>
              <c:f>'Nuages de points'!$AA$10:$AA$11</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points'!$AC$10:$AC$11</c:f>
              <c:numCache>
                <c:formatCode>General</c:formatCode>
                <c:ptCount val="2"/>
                <c:pt idx="0">
                  <c:v>-1</c:v>
                </c:pt>
                <c:pt idx="1">
                  <c:v>-1</c:v>
                </c:pt>
              </c:numCache>
            </c:numRef>
          </c:xVal>
          <c:yVal>
            <c:numRef>
              <c:f>'Nuages de points'!$AA$10:$AA$11</c:f>
              <c:numCache>
                <c:formatCode>0.0E+00</c:formatCode>
                <c:ptCount val="2"/>
                <c:pt idx="0" formatCode="General">
                  <c:v>1</c:v>
                </c:pt>
                <c:pt idx="1">
                  <c:v>0</c:v>
                </c:pt>
              </c:numCache>
            </c:numRef>
          </c:yVal>
        </c:ser>
        <c:axId val="121439744"/>
        <c:axId val="121441664"/>
      </c:scatterChart>
      <c:valAx>
        <c:axId val="12143974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441664"/>
        <c:crosses val="max"/>
        <c:crossBetween val="midCat"/>
        <c:majorUnit val="2"/>
        <c:minorUnit val="0.2"/>
      </c:valAx>
      <c:valAx>
        <c:axId val="121441664"/>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43974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Calcul'!$BE$100:$BE$183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points'!$R$31:$R$32</c:f>
              <c:numCache>
                <c:formatCode>General</c:formatCode>
                <c:ptCount val="2"/>
                <c:pt idx="0" formatCode="0.00E+00">
                  <c:v>0</c:v>
                </c:pt>
                <c:pt idx="1">
                  <c:v>0</c:v>
                </c:pt>
              </c:numCache>
            </c:numRef>
          </c:xVal>
          <c:yVal>
            <c:numRef>
              <c:f>'Nuages de points'!$S$31:$S$32</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points'!$T$31:$T$32</c:f>
              <c:numCache>
                <c:formatCode>0.00E+00</c:formatCode>
                <c:ptCount val="2"/>
                <c:pt idx="0">
                  <c:v>0</c:v>
                </c:pt>
                <c:pt idx="1">
                  <c:v>0</c:v>
                </c:pt>
              </c:numCache>
            </c:numRef>
          </c:xVal>
          <c:yVal>
            <c:numRef>
              <c:f>'Nuages de points'!$U$31:$U$32</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points'!$V$31:$V$32</c:f>
              <c:numCache>
                <c:formatCode>General</c:formatCode>
                <c:ptCount val="2"/>
                <c:pt idx="0" formatCode="0.00E+00">
                  <c:v>0</c:v>
                </c:pt>
                <c:pt idx="1">
                  <c:v>0</c:v>
                </c:pt>
              </c:numCache>
            </c:numRef>
          </c:xVal>
          <c:yVal>
            <c:numRef>
              <c:f>'Nuages de points'!$V$31:$V$32</c:f>
              <c:numCache>
                <c:formatCode>General</c:formatCode>
                <c:ptCount val="2"/>
                <c:pt idx="0" formatCode="0.00E+00">
                  <c:v>0</c:v>
                </c:pt>
                <c:pt idx="1">
                  <c:v>0</c:v>
                </c:pt>
              </c:numCache>
            </c:numRef>
          </c:yVal>
        </c:ser>
        <c:axId val="121481472"/>
        <c:axId val="121495936"/>
      </c:scatterChart>
      <c:valAx>
        <c:axId val="121481472"/>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495936"/>
        <c:crossesAt val="1.0000000000000583E-12"/>
        <c:crossBetween val="midCat"/>
        <c:majorUnit val="10"/>
        <c:minorUnit val="10"/>
      </c:valAx>
      <c:valAx>
        <c:axId val="121495936"/>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 </a:t>
                </a:r>
                <a:r>
                  <a:rPr lang="fr-FR" sz="1000" b="1" baseline="0"/>
                  <a:t>7</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481472"/>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Calcul'!$CC$100:$CC$183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Calcul'!$CD$100:$CD$183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points'!$AA$32:$AA$33</c:f>
              <c:numCache>
                <c:formatCode>0.00</c:formatCode>
                <c:ptCount val="2"/>
                <c:pt idx="0">
                  <c:v>-10</c:v>
                </c:pt>
                <c:pt idx="1">
                  <c:v>10</c:v>
                </c:pt>
              </c:numCache>
            </c:numRef>
          </c:xVal>
          <c:yVal>
            <c:numRef>
              <c:f>'Nuages de points'!$AB$32:$AB$33</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points'!$AD$35:$AD$36</c:f>
              <c:numCache>
                <c:formatCode>General</c:formatCode>
                <c:ptCount val="2"/>
                <c:pt idx="0">
                  <c:v>0</c:v>
                </c:pt>
                <c:pt idx="1">
                  <c:v>0</c:v>
                </c:pt>
              </c:numCache>
            </c:numRef>
          </c:xVal>
          <c:yVal>
            <c:numRef>
              <c:f>'Nuages de points'!$AA$35:$AA$36</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points'!$AB$35:$AB$36</c:f>
              <c:numCache>
                <c:formatCode>General</c:formatCode>
                <c:ptCount val="2"/>
                <c:pt idx="0">
                  <c:v>1</c:v>
                </c:pt>
                <c:pt idx="1">
                  <c:v>1</c:v>
                </c:pt>
              </c:numCache>
            </c:numRef>
          </c:xVal>
          <c:yVal>
            <c:numRef>
              <c:f>'Nuages de points'!$AA$35:$AA$36</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points'!$AC$35:$AC$36</c:f>
              <c:numCache>
                <c:formatCode>General</c:formatCode>
                <c:ptCount val="2"/>
                <c:pt idx="0">
                  <c:v>-1</c:v>
                </c:pt>
                <c:pt idx="1">
                  <c:v>-1</c:v>
                </c:pt>
              </c:numCache>
            </c:numRef>
          </c:xVal>
          <c:yVal>
            <c:numRef>
              <c:f>'Nuages de points'!$AA$35:$AA$36</c:f>
              <c:numCache>
                <c:formatCode>0.0E+00</c:formatCode>
                <c:ptCount val="2"/>
                <c:pt idx="0" formatCode="General">
                  <c:v>1</c:v>
                </c:pt>
                <c:pt idx="1">
                  <c:v>0</c:v>
                </c:pt>
              </c:numCache>
            </c:numRef>
          </c:yVal>
        </c:ser>
        <c:axId val="121556352"/>
        <c:axId val="121566720"/>
      </c:scatterChart>
      <c:valAx>
        <c:axId val="121556352"/>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566720"/>
        <c:crosses val="max"/>
        <c:crossBetween val="midCat"/>
        <c:majorUnit val="2"/>
        <c:minorUnit val="0.2"/>
      </c:valAx>
      <c:valAx>
        <c:axId val="121566720"/>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556352"/>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Calcul'!$BH$100:$BH$183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points'!$R$57:$R$59</c:f>
              <c:numCache>
                <c:formatCode>General</c:formatCode>
                <c:ptCount val="3"/>
                <c:pt idx="0" formatCode="0.00E+00">
                  <c:v>0</c:v>
                </c:pt>
                <c:pt idx="1">
                  <c:v>0</c:v>
                </c:pt>
              </c:numCache>
            </c:numRef>
          </c:xVal>
          <c:yVal>
            <c:numRef>
              <c:f>'Nuages de points'!$S$57:$S$58</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points'!$T$57:$T$58</c:f>
              <c:numCache>
                <c:formatCode>0.00E+00</c:formatCode>
                <c:ptCount val="2"/>
                <c:pt idx="0">
                  <c:v>0</c:v>
                </c:pt>
                <c:pt idx="1">
                  <c:v>0</c:v>
                </c:pt>
              </c:numCache>
            </c:numRef>
          </c:xVal>
          <c:yVal>
            <c:numRef>
              <c:f>'Nuages de points'!$U$57:$U$58</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points'!$V$57:$V$58</c:f>
              <c:numCache>
                <c:formatCode>General</c:formatCode>
                <c:ptCount val="2"/>
                <c:pt idx="0" formatCode="0.00E+00">
                  <c:v>0</c:v>
                </c:pt>
                <c:pt idx="1">
                  <c:v>0</c:v>
                </c:pt>
              </c:numCache>
            </c:numRef>
          </c:xVal>
          <c:yVal>
            <c:numRef>
              <c:f>'Nuages de points'!$V$57:$V$58</c:f>
              <c:numCache>
                <c:formatCode>General</c:formatCode>
                <c:ptCount val="2"/>
                <c:pt idx="0" formatCode="0.00E+00">
                  <c:v>0</c:v>
                </c:pt>
                <c:pt idx="1">
                  <c:v>0</c:v>
                </c:pt>
              </c:numCache>
            </c:numRef>
          </c:yVal>
        </c:ser>
        <c:axId val="121601408"/>
        <c:axId val="121628160"/>
      </c:scatterChart>
      <c:valAx>
        <c:axId val="121601408"/>
        <c:scaling>
          <c:logBase val="10"/>
          <c:orientation val="minMax"/>
        </c:scaling>
        <c:axPos val="b"/>
        <c:title>
          <c:tx>
            <c:rich>
              <a:bodyPr/>
              <a:lstStyle/>
              <a:p>
                <a:pPr>
                  <a:defRPr sz="1100" b="1" i="0" u="none" strike="noStrike" baseline="0">
                    <a:solidFill>
                      <a:srgbClr val="000000"/>
                    </a:solidFill>
                    <a:latin typeface="Arial"/>
                    <a:ea typeface="Arial"/>
                    <a:cs typeface="Arial"/>
                  </a:defRPr>
                </a:pPr>
                <a:r>
                  <a:rPr lang="fr-FR" sz="1000" b="1" i="0" u="none" strike="noStrike" baseline="0"/>
                  <a:t>Valeur 2^(-∆Ct)  C</a:t>
                </a:r>
                <a:r>
                  <a:rPr lang="fr-FR" sz="1000" b="1"/>
                  <a:t>ontrôle</a:t>
                </a:r>
                <a:endParaRPr lang="fr-FR" sz="1100" b="1"/>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21628160"/>
        <c:crossesAt val="1.0000000000000583E-12"/>
        <c:crossBetween val="midCat"/>
        <c:majorUnit val="10"/>
        <c:minorUnit val="10"/>
      </c:valAx>
      <c:valAx>
        <c:axId val="121628160"/>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Condtion</a:t>
                </a:r>
                <a:r>
                  <a:rPr lang="fr-FR" sz="1000" b="1" baseline="0"/>
                  <a:t> 8</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601408"/>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Calcul'!$CE$100:$CE$183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Calcul'!$CF$100:$CF$183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points'!$AA$58:$AA$59</c:f>
              <c:numCache>
                <c:formatCode>0.00</c:formatCode>
                <c:ptCount val="2"/>
                <c:pt idx="0">
                  <c:v>-10</c:v>
                </c:pt>
                <c:pt idx="1">
                  <c:v>10</c:v>
                </c:pt>
              </c:numCache>
            </c:numRef>
          </c:xVal>
          <c:yVal>
            <c:numRef>
              <c:f>'Nuages de points'!$AB$58:$AB$59</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points'!$AD$61:$AD$62</c:f>
              <c:numCache>
                <c:formatCode>General</c:formatCode>
                <c:ptCount val="2"/>
                <c:pt idx="0">
                  <c:v>0</c:v>
                </c:pt>
                <c:pt idx="1">
                  <c:v>0</c:v>
                </c:pt>
              </c:numCache>
            </c:numRef>
          </c:xVal>
          <c:yVal>
            <c:numRef>
              <c:f>'Nuages de points'!$AA$61:$AA$62</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points'!$AB$61:$AB$62</c:f>
              <c:numCache>
                <c:formatCode>General</c:formatCode>
                <c:ptCount val="2"/>
                <c:pt idx="0">
                  <c:v>1</c:v>
                </c:pt>
                <c:pt idx="1">
                  <c:v>1</c:v>
                </c:pt>
              </c:numCache>
            </c:numRef>
          </c:xVal>
          <c:yVal>
            <c:numRef>
              <c:f>'Nuages de points'!$AA$61:$AA$62</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points'!$AC$61:$AC$62</c:f>
              <c:numCache>
                <c:formatCode>General</c:formatCode>
                <c:ptCount val="2"/>
                <c:pt idx="0">
                  <c:v>-1</c:v>
                </c:pt>
                <c:pt idx="1">
                  <c:v>-1</c:v>
                </c:pt>
              </c:numCache>
            </c:numRef>
          </c:xVal>
          <c:yVal>
            <c:numRef>
              <c:f>'Nuages de points'!$AA$61:$AA$62</c:f>
              <c:numCache>
                <c:formatCode>0.0E+00</c:formatCode>
                <c:ptCount val="2"/>
                <c:pt idx="0" formatCode="General">
                  <c:v>1</c:v>
                </c:pt>
                <c:pt idx="1">
                  <c:v>0</c:v>
                </c:pt>
              </c:numCache>
            </c:numRef>
          </c:yVal>
        </c:ser>
        <c:axId val="121672448"/>
        <c:axId val="121674368"/>
      </c:scatterChart>
      <c:valAx>
        <c:axId val="121672448"/>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674368"/>
        <c:crosses val="max"/>
        <c:crossBetween val="midCat"/>
        <c:majorUnit val="2"/>
        <c:minorUnit val="0.2"/>
      </c:valAx>
      <c:valAx>
        <c:axId val="121674368"/>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672448"/>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Calcul'!$BK$100:$BK$183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points'!$R$83:$R$84</c:f>
              <c:numCache>
                <c:formatCode>General</c:formatCode>
                <c:ptCount val="2"/>
                <c:pt idx="0" formatCode="0.00E+00">
                  <c:v>0</c:v>
                </c:pt>
                <c:pt idx="1">
                  <c:v>0</c:v>
                </c:pt>
              </c:numCache>
            </c:numRef>
          </c:xVal>
          <c:yVal>
            <c:numRef>
              <c:f>'Nuages de points'!$S$83:$S$84</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points'!$T$83:$T$84</c:f>
              <c:numCache>
                <c:formatCode>0.00E+00</c:formatCode>
                <c:ptCount val="2"/>
                <c:pt idx="0">
                  <c:v>0</c:v>
                </c:pt>
                <c:pt idx="1">
                  <c:v>0</c:v>
                </c:pt>
              </c:numCache>
            </c:numRef>
          </c:xVal>
          <c:yVal>
            <c:numRef>
              <c:f>'Nuages de points'!$U$83:$U$84</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points'!$V$83:$V$84</c:f>
              <c:numCache>
                <c:formatCode>General</c:formatCode>
                <c:ptCount val="2"/>
                <c:pt idx="0" formatCode="0.00E+00">
                  <c:v>0</c:v>
                </c:pt>
                <c:pt idx="1">
                  <c:v>0</c:v>
                </c:pt>
              </c:numCache>
            </c:numRef>
          </c:xVal>
          <c:yVal>
            <c:numRef>
              <c:f>'Nuages de points'!$V$83:$V$84</c:f>
              <c:numCache>
                <c:formatCode>General</c:formatCode>
                <c:ptCount val="2"/>
                <c:pt idx="0" formatCode="0.00E+00">
                  <c:v>0</c:v>
                </c:pt>
                <c:pt idx="1">
                  <c:v>0</c:v>
                </c:pt>
              </c:numCache>
            </c:numRef>
          </c:yVal>
        </c:ser>
        <c:axId val="121690368"/>
        <c:axId val="3246720"/>
      </c:scatterChart>
      <c:valAx>
        <c:axId val="121690368"/>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3246720"/>
        <c:crossesAt val="1.0000000000000583E-12"/>
        <c:crossBetween val="midCat"/>
        <c:majorUnit val="10"/>
        <c:minorUnit val="10"/>
      </c:valAx>
      <c:valAx>
        <c:axId val="3246720"/>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Condition 9</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21690368"/>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Calcul'!$CG$100:$CG$183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Calcul'!$CH$100:$CH$183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points'!$AA$84:$AA$85</c:f>
              <c:numCache>
                <c:formatCode>0.00</c:formatCode>
                <c:ptCount val="2"/>
                <c:pt idx="0">
                  <c:v>-10</c:v>
                </c:pt>
                <c:pt idx="1">
                  <c:v>10</c:v>
                </c:pt>
              </c:numCache>
            </c:numRef>
          </c:xVal>
          <c:yVal>
            <c:numRef>
              <c:f>'Nuages de points'!$AB$84:$AB$85</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points'!$AD$87:$AD$88</c:f>
              <c:numCache>
                <c:formatCode>General</c:formatCode>
                <c:ptCount val="2"/>
                <c:pt idx="0">
                  <c:v>0</c:v>
                </c:pt>
                <c:pt idx="1">
                  <c:v>0</c:v>
                </c:pt>
              </c:numCache>
            </c:numRef>
          </c:xVal>
          <c:yVal>
            <c:numRef>
              <c:f>'Nuages de points'!$AA$87:$AA$88</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points'!$AB$87:$AB$88</c:f>
              <c:numCache>
                <c:formatCode>General</c:formatCode>
                <c:ptCount val="2"/>
                <c:pt idx="0">
                  <c:v>1</c:v>
                </c:pt>
                <c:pt idx="1">
                  <c:v>1</c:v>
                </c:pt>
              </c:numCache>
            </c:numRef>
          </c:xVal>
          <c:yVal>
            <c:numRef>
              <c:f>'Nuages de points'!$AA$87:$AA$88</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points'!$AC$87:$AC$88</c:f>
              <c:numCache>
                <c:formatCode>General</c:formatCode>
                <c:ptCount val="2"/>
                <c:pt idx="0">
                  <c:v>-1</c:v>
                </c:pt>
                <c:pt idx="1">
                  <c:v>-1</c:v>
                </c:pt>
              </c:numCache>
            </c:numRef>
          </c:xVal>
          <c:yVal>
            <c:numRef>
              <c:f>'Nuages de points'!$AA$87:$AA$88</c:f>
              <c:numCache>
                <c:formatCode>0.0E+00</c:formatCode>
                <c:ptCount val="2"/>
                <c:pt idx="0" formatCode="General">
                  <c:v>1</c:v>
                </c:pt>
                <c:pt idx="1">
                  <c:v>0</c:v>
                </c:pt>
              </c:numCache>
            </c:numRef>
          </c:yVal>
        </c:ser>
        <c:axId val="120338304"/>
        <c:axId val="3276800"/>
      </c:scatterChart>
      <c:valAx>
        <c:axId val="12033830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3276800"/>
        <c:crosses val="max"/>
        <c:crossBetween val="midCat"/>
        <c:majorUnit val="2"/>
        <c:minorUnit val="0.2"/>
      </c:valAx>
      <c:valAx>
        <c:axId val="3276800"/>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033830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'Feuille de Calcul'!$AJ$100:$AJ$183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Calcul'!$BN$100:$BN$183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'Nuages de points'!$R$109:$R$110</c:f>
              <c:numCache>
                <c:formatCode>General</c:formatCode>
                <c:ptCount val="2"/>
                <c:pt idx="0" formatCode="0.00E+00">
                  <c:v>0</c:v>
                </c:pt>
                <c:pt idx="1">
                  <c:v>0</c:v>
                </c:pt>
              </c:numCache>
            </c:numRef>
          </c:xVal>
          <c:yVal>
            <c:numRef>
              <c:f>'Nuages de points'!$S$109:$S$110</c:f>
              <c:numCache>
                <c:formatCode>0.00E+00</c:formatCode>
                <c:ptCount val="2"/>
                <c:pt idx="0">
                  <c:v>0</c:v>
                </c:pt>
                <c:pt idx="1">
                  <c:v>0</c:v>
                </c:pt>
              </c:numCache>
            </c:numRef>
          </c:yVal>
        </c:ser>
        <c:ser>
          <c:idx val="2"/>
          <c:order val="2"/>
          <c:spPr>
            <a:ln w="25400">
              <a:solidFill>
                <a:srgbClr val="00CC00"/>
              </a:solidFill>
            </a:ln>
          </c:spPr>
          <c:marker>
            <c:symbol val="none"/>
          </c:marker>
          <c:xVal>
            <c:numRef>
              <c:f>'Nuages de points'!$T$109:$T$110</c:f>
              <c:numCache>
                <c:formatCode>0.00E+00</c:formatCode>
                <c:ptCount val="2"/>
                <c:pt idx="0">
                  <c:v>0</c:v>
                </c:pt>
                <c:pt idx="1">
                  <c:v>0</c:v>
                </c:pt>
              </c:numCache>
            </c:numRef>
          </c:xVal>
          <c:yVal>
            <c:numRef>
              <c:f>'Nuages de points'!$U$109:$U$110</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'Nuages de points'!$V$109:$V$110</c:f>
              <c:numCache>
                <c:formatCode>General</c:formatCode>
                <c:ptCount val="2"/>
                <c:pt idx="0" formatCode="0.00E+00">
                  <c:v>0</c:v>
                </c:pt>
                <c:pt idx="1">
                  <c:v>0</c:v>
                </c:pt>
              </c:numCache>
            </c:numRef>
          </c:xVal>
          <c:yVal>
            <c:numRef>
              <c:f>'Nuages de points'!$V$109:$V$110</c:f>
              <c:numCache>
                <c:formatCode>General</c:formatCode>
                <c:ptCount val="2"/>
                <c:pt idx="0" formatCode="0.00E+00">
                  <c:v>0</c:v>
                </c:pt>
                <c:pt idx="1">
                  <c:v>0</c:v>
                </c:pt>
              </c:numCache>
            </c:numRef>
          </c:yVal>
        </c:ser>
        <c:axId val="3320064"/>
        <c:axId val="3334528"/>
      </c:scatterChart>
      <c:valAx>
        <c:axId val="332006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Valeur 2^(-∆Ct)  C</a:t>
                </a:r>
                <a:r>
                  <a:rPr lang="fr-FR" sz="1000" b="1"/>
                  <a:t>ontrôle</a:t>
                </a:r>
              </a:p>
            </c:rich>
          </c:tx>
          <c:layout>
            <c:manualLayout>
              <c:xMode val="edge"/>
              <c:yMode val="edge"/>
              <c:x val="0.39096276380088163"/>
              <c:y val="0.9297873407140195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3334528"/>
        <c:crossesAt val="1.0000000000000583E-12"/>
        <c:crossBetween val="midCat"/>
        <c:majorUnit val="10"/>
        <c:minorUnit val="10"/>
      </c:valAx>
      <c:valAx>
        <c:axId val="3334528"/>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Valeur 2^(-∆Ct)</a:t>
                </a:r>
                <a:r>
                  <a:rPr lang="fr-FR" sz="1000" b="1" baseline="0"/>
                  <a:t> </a:t>
                </a:r>
                <a:r>
                  <a:rPr lang="fr-FR" sz="1000" b="1"/>
                  <a:t>Condition</a:t>
                </a:r>
                <a:r>
                  <a:rPr lang="fr-FR" sz="1000" b="1" baseline="0"/>
                  <a:t> 10</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3320064"/>
        <c:crossesAt val="1.00000000000005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648"/>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'Feuille de Calcul'!$CI$100:$CI$183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'Feuille de Calcul'!$CJ$100:$CJ$183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'Nuages de points'!$AA$110:$AA$111</c:f>
              <c:numCache>
                <c:formatCode>0.00</c:formatCode>
                <c:ptCount val="2"/>
                <c:pt idx="0">
                  <c:v>-10</c:v>
                </c:pt>
                <c:pt idx="1">
                  <c:v>10</c:v>
                </c:pt>
              </c:numCache>
            </c:numRef>
          </c:xVal>
          <c:yVal>
            <c:numRef>
              <c:f>'Nuages de points'!$AB$110:$AB$111</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'Nuages de points'!$AD$113:$AD$114</c:f>
              <c:numCache>
                <c:formatCode>General</c:formatCode>
                <c:ptCount val="2"/>
                <c:pt idx="0">
                  <c:v>0</c:v>
                </c:pt>
                <c:pt idx="1">
                  <c:v>0</c:v>
                </c:pt>
              </c:numCache>
            </c:numRef>
          </c:xVal>
          <c:yVal>
            <c:numRef>
              <c:f>'Nuages de points'!$AA$113:$AA$114</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'Nuages de points'!$AB$113:$AB$114</c:f>
              <c:numCache>
                <c:formatCode>General</c:formatCode>
                <c:ptCount val="2"/>
                <c:pt idx="0">
                  <c:v>1</c:v>
                </c:pt>
                <c:pt idx="1">
                  <c:v>1</c:v>
                </c:pt>
              </c:numCache>
            </c:numRef>
          </c:xVal>
          <c:yVal>
            <c:numRef>
              <c:f>'Nuages de points'!$AA$113:$AA$114</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'Nuages de points'!$AC$113:$AC$114</c:f>
              <c:numCache>
                <c:formatCode>General</c:formatCode>
                <c:ptCount val="2"/>
                <c:pt idx="0">
                  <c:v>-1</c:v>
                </c:pt>
                <c:pt idx="1">
                  <c:v>-1</c:v>
                </c:pt>
              </c:numCache>
            </c:numRef>
          </c:xVal>
          <c:yVal>
            <c:numRef>
              <c:f>'Nuages de points'!$AA$113:$AA$114</c:f>
              <c:numCache>
                <c:formatCode>0.0E+00</c:formatCode>
                <c:ptCount val="2"/>
                <c:pt idx="0" formatCode="General">
                  <c:v>1</c:v>
                </c:pt>
                <c:pt idx="1">
                  <c:v>0</c:v>
                </c:pt>
              </c:numCache>
            </c:numRef>
          </c:yVal>
        </c:ser>
        <c:axId val="121933184"/>
        <c:axId val="121943552"/>
      </c:scatterChart>
      <c:valAx>
        <c:axId val="12193318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739"/>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943552"/>
        <c:crosses val="max"/>
        <c:crossBetween val="midCat"/>
        <c:majorUnit val="2"/>
        <c:minorUnit val="0.2"/>
      </c:valAx>
      <c:valAx>
        <c:axId val="121943552"/>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2193318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3" Type="http://schemas.openxmlformats.org/officeDocument/2006/relationships/chart" Target="../charts/chart39.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5" Type="http://schemas.openxmlformats.org/officeDocument/2006/relationships/chart" Target="../charts/chart41.xml"/><Relationship Id="rId15" Type="http://schemas.openxmlformats.org/officeDocument/2006/relationships/chart" Target="../charts/chart51.xml"/><Relationship Id="rId10" Type="http://schemas.openxmlformats.org/officeDocument/2006/relationships/chart" Target="../charts/chart46.xml"/><Relationship Id="rId19" Type="http://schemas.openxmlformats.org/officeDocument/2006/relationships/chart" Target="../charts/chart55.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s>
</file>

<file path=xl/drawings/drawing1.xml><?xml version="1.0" encoding="utf-8"?>
<xdr:wsDr xmlns:xdr="http://schemas.openxmlformats.org/drawingml/2006/spreadsheetDrawing" xmlns:a="http://schemas.openxmlformats.org/drawingml/2006/main">
  <xdr:twoCellAnchor editAs="oneCell">
    <xdr:from>
      <xdr:col>2</xdr:col>
      <xdr:colOff>832536</xdr:colOff>
      <xdr:row>109</xdr:row>
      <xdr:rowOff>85725</xdr:rowOff>
    </xdr:from>
    <xdr:to>
      <xdr:col>7</xdr:col>
      <xdr:colOff>795023</xdr:colOff>
      <xdr:row>110</xdr:row>
      <xdr:rowOff>142910</xdr:rowOff>
    </xdr:to>
    <xdr:pic>
      <xdr:nvPicPr>
        <xdr:cNvPr id="23" name="Image 22" descr="NuanceClusterGram.PNG"/>
        <xdr:cNvPicPr>
          <a:picLocks noChangeAspect="1"/>
        </xdr:cNvPicPr>
      </xdr:nvPicPr>
      <xdr:blipFill>
        <a:blip xmlns:r="http://schemas.openxmlformats.org/officeDocument/2006/relationships" r:embed="rId1" cstate="print"/>
        <a:stretch>
          <a:fillRect/>
        </a:stretch>
      </xdr:blipFill>
      <xdr:spPr>
        <a:xfrm>
          <a:off x="3499536" y="15030450"/>
          <a:ext cx="4201112" cy="247685"/>
        </a:xfrm>
        <a:prstGeom prst="rect">
          <a:avLst/>
        </a:prstGeom>
      </xdr:spPr>
    </xdr:pic>
    <xdr:clientData/>
  </xdr:twoCellAnchor>
  <xdr:twoCellAnchor>
    <xdr:from>
      <xdr:col>3</xdr:col>
      <xdr:colOff>63817</xdr:colOff>
      <xdr:row>111</xdr:row>
      <xdr:rowOff>9526</xdr:rowOff>
    </xdr:from>
    <xdr:to>
      <xdr:col>3</xdr:col>
      <xdr:colOff>158697</xdr:colOff>
      <xdr:row>114</xdr:row>
      <xdr:rowOff>44264</xdr:rowOff>
    </xdr:to>
    <xdr:cxnSp macro="">
      <xdr:nvCxnSpPr>
        <xdr:cNvPr id="24" name="Connecteur droit avec flèche 23"/>
        <xdr:cNvCxnSpPr>
          <a:stCxn id="34" idx="0"/>
        </xdr:cNvCxnSpPr>
      </xdr:nvCxnSpPr>
      <xdr:spPr>
        <a:xfrm flipH="1" flipV="1">
          <a:off x="3578542" y="15335251"/>
          <a:ext cx="94880" cy="60623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409576</xdr:colOff>
      <xdr:row>111</xdr:row>
      <xdr:rowOff>28576</xdr:rowOff>
    </xdr:from>
    <xdr:to>
      <xdr:col>5</xdr:col>
      <xdr:colOff>438848</xdr:colOff>
      <xdr:row>114</xdr:row>
      <xdr:rowOff>44264</xdr:rowOff>
    </xdr:to>
    <xdr:cxnSp macro="">
      <xdr:nvCxnSpPr>
        <xdr:cNvPr id="32" name="Connecteur droit avec flèche 31"/>
        <xdr:cNvCxnSpPr>
          <a:stCxn id="35" idx="0"/>
        </xdr:cNvCxnSpPr>
      </xdr:nvCxnSpPr>
      <xdr:spPr>
        <a:xfrm flipH="1" flipV="1">
          <a:off x="5619751" y="15354301"/>
          <a:ext cx="29272" cy="58718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699192</xdr:colOff>
      <xdr:row>111</xdr:row>
      <xdr:rowOff>0</xdr:rowOff>
    </xdr:from>
    <xdr:to>
      <xdr:col>7</xdr:col>
      <xdr:colOff>781050</xdr:colOff>
      <xdr:row>114</xdr:row>
      <xdr:rowOff>50987</xdr:rowOff>
    </xdr:to>
    <xdr:cxnSp macro="">
      <xdr:nvCxnSpPr>
        <xdr:cNvPr id="33" name="Connecteur droit avec flèche 32"/>
        <xdr:cNvCxnSpPr>
          <a:stCxn id="36" idx="0"/>
        </xdr:cNvCxnSpPr>
      </xdr:nvCxnSpPr>
      <xdr:spPr>
        <a:xfrm flipV="1">
          <a:off x="7604817" y="15325725"/>
          <a:ext cx="81858" cy="622487"/>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266700</xdr:colOff>
      <xdr:row>114</xdr:row>
      <xdr:rowOff>44264</xdr:rowOff>
    </xdr:from>
    <xdr:ext cx="1479444" cy="264560"/>
    <xdr:sp macro="" textlink="">
      <xdr:nvSpPr>
        <xdr:cNvPr id="34" name="ZoneTexte 33"/>
        <xdr:cNvSpPr txBox="1"/>
      </xdr:nvSpPr>
      <xdr:spPr>
        <a:xfrm>
          <a:off x="2933700" y="15941489"/>
          <a:ext cx="14794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a:t>Minimum</a:t>
          </a:r>
          <a:r>
            <a:rPr lang="fr-FR" sz="1100" baseline="0"/>
            <a:t> des </a:t>
          </a:r>
          <a:r>
            <a:rPr lang="fr-FR" sz="1100" baseline="0">
              <a:solidFill>
                <a:schemeClr val="tx1"/>
              </a:solidFill>
              <a:latin typeface="+mn-lt"/>
              <a:ea typeface="+mn-ea"/>
              <a:cs typeface="+mn-cs"/>
            </a:rPr>
            <a:t>2^(-∆Ct)</a:t>
          </a:r>
        </a:p>
      </xdr:txBody>
    </xdr:sp>
    <xdr:clientData/>
  </xdr:oneCellAnchor>
  <xdr:oneCellAnchor>
    <xdr:from>
      <xdr:col>4</xdr:col>
      <xdr:colOff>552557</xdr:colOff>
      <xdr:row>114</xdr:row>
      <xdr:rowOff>44264</xdr:rowOff>
    </xdr:from>
    <xdr:ext cx="1468031" cy="264560"/>
    <xdr:sp macro="" textlink="">
      <xdr:nvSpPr>
        <xdr:cNvPr id="35" name="ZoneTexte 34"/>
        <xdr:cNvSpPr txBox="1"/>
      </xdr:nvSpPr>
      <xdr:spPr>
        <a:xfrm>
          <a:off x="4915007" y="15941489"/>
          <a:ext cx="14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a:t>Moyenne</a:t>
          </a:r>
          <a:r>
            <a:rPr lang="fr-FR" sz="1100" baseline="0"/>
            <a:t> des </a:t>
          </a:r>
          <a:r>
            <a:rPr lang="fr-FR" sz="1100" baseline="0">
              <a:solidFill>
                <a:schemeClr val="tx1"/>
              </a:solidFill>
              <a:latin typeface="+mn-lt"/>
              <a:ea typeface="+mn-ea"/>
              <a:cs typeface="+mn-cs"/>
            </a:rPr>
            <a:t>2^(-∆Ct)</a:t>
          </a:r>
        </a:p>
      </xdr:txBody>
    </xdr:sp>
    <xdr:clientData/>
  </xdr:oneCellAnchor>
  <xdr:oneCellAnchor>
    <xdr:from>
      <xdr:col>6</xdr:col>
      <xdr:colOff>705921</xdr:colOff>
      <xdr:row>114</xdr:row>
      <xdr:rowOff>50987</xdr:rowOff>
    </xdr:from>
    <xdr:ext cx="1681991" cy="463363"/>
    <xdr:sp macro="" textlink="">
      <xdr:nvSpPr>
        <xdr:cNvPr id="36" name="ZoneTexte 35"/>
        <xdr:cNvSpPr txBox="1"/>
      </xdr:nvSpPr>
      <xdr:spPr>
        <a:xfrm>
          <a:off x="6763821" y="15948212"/>
          <a:ext cx="1681991" cy="463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a:t>Maximum</a:t>
          </a:r>
          <a:r>
            <a:rPr lang="fr-FR" sz="1100" baseline="0"/>
            <a:t> des </a:t>
          </a:r>
          <a:r>
            <a:rPr lang="fr-FR" sz="1100" baseline="0">
              <a:solidFill>
                <a:schemeClr val="tx1"/>
              </a:solidFill>
              <a:latin typeface="+mn-lt"/>
              <a:ea typeface="+mn-ea"/>
              <a:cs typeface="+mn-cs"/>
            </a:rPr>
            <a:t>2^(-∆Ct)</a:t>
          </a:r>
        </a:p>
      </xdr:txBody>
    </xdr:sp>
    <xdr:clientData/>
  </xdr:oneCellAnchor>
  <xdr:twoCellAnchor editAs="oneCell">
    <xdr:from>
      <xdr:col>3</xdr:col>
      <xdr:colOff>20091</xdr:colOff>
      <xdr:row>125</xdr:row>
      <xdr:rowOff>133350</xdr:rowOff>
    </xdr:from>
    <xdr:to>
      <xdr:col>7</xdr:col>
      <xdr:colOff>830303</xdr:colOff>
      <xdr:row>127</xdr:row>
      <xdr:rowOff>35</xdr:rowOff>
    </xdr:to>
    <xdr:pic>
      <xdr:nvPicPr>
        <xdr:cNvPr id="48" name="Image 47" descr="NuanceClusterGram.PNG"/>
        <xdr:cNvPicPr>
          <a:picLocks noChangeAspect="1"/>
        </xdr:cNvPicPr>
      </xdr:nvPicPr>
      <xdr:blipFill>
        <a:blip xmlns:r="http://schemas.openxmlformats.org/officeDocument/2006/relationships" r:embed="rId1" cstate="print"/>
        <a:stretch>
          <a:fillRect/>
        </a:stretch>
      </xdr:blipFill>
      <xdr:spPr>
        <a:xfrm>
          <a:off x="3534816" y="18173700"/>
          <a:ext cx="4201112" cy="247685"/>
        </a:xfrm>
        <a:prstGeom prst="rect">
          <a:avLst/>
        </a:prstGeom>
      </xdr:spPr>
    </xdr:pic>
    <xdr:clientData/>
  </xdr:twoCellAnchor>
  <xdr:twoCellAnchor>
    <xdr:from>
      <xdr:col>3</xdr:col>
      <xdr:colOff>76200</xdr:colOff>
      <xdr:row>127</xdr:row>
      <xdr:rowOff>38100</xdr:rowOff>
    </xdr:from>
    <xdr:to>
      <xdr:col>3</xdr:col>
      <xdr:colOff>273994</xdr:colOff>
      <xdr:row>130</xdr:row>
      <xdr:rowOff>97491</xdr:rowOff>
    </xdr:to>
    <xdr:cxnSp macro="">
      <xdr:nvCxnSpPr>
        <xdr:cNvPr id="49" name="Connecteur droit avec flèche 48"/>
        <xdr:cNvCxnSpPr>
          <a:stCxn id="52" idx="0"/>
        </xdr:cNvCxnSpPr>
      </xdr:nvCxnSpPr>
      <xdr:spPr>
        <a:xfrm flipH="1" flipV="1">
          <a:off x="3590925" y="18459450"/>
          <a:ext cx="197794" cy="6308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344592</xdr:colOff>
      <xdr:row>127</xdr:row>
      <xdr:rowOff>66675</xdr:rowOff>
    </xdr:from>
    <xdr:to>
      <xdr:col>5</xdr:col>
      <xdr:colOff>381000</xdr:colOff>
      <xdr:row>130</xdr:row>
      <xdr:rowOff>97491</xdr:rowOff>
    </xdr:to>
    <xdr:cxnSp macro="">
      <xdr:nvCxnSpPr>
        <xdr:cNvPr id="50" name="Connecteur droit avec flèche 49"/>
        <xdr:cNvCxnSpPr>
          <a:stCxn id="53" idx="0"/>
        </xdr:cNvCxnSpPr>
      </xdr:nvCxnSpPr>
      <xdr:spPr>
        <a:xfrm flipV="1">
          <a:off x="5554767" y="18488025"/>
          <a:ext cx="36408" cy="60231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515391</xdr:colOff>
      <xdr:row>127</xdr:row>
      <xdr:rowOff>38100</xdr:rowOff>
    </xdr:from>
    <xdr:to>
      <xdr:col>7</xdr:col>
      <xdr:colOff>800100</xdr:colOff>
      <xdr:row>130</xdr:row>
      <xdr:rowOff>95251</xdr:rowOff>
    </xdr:to>
    <xdr:cxnSp macro="">
      <xdr:nvCxnSpPr>
        <xdr:cNvPr id="51" name="Connecteur droit avec flèche 50"/>
        <xdr:cNvCxnSpPr>
          <a:stCxn id="54" idx="0"/>
        </xdr:cNvCxnSpPr>
      </xdr:nvCxnSpPr>
      <xdr:spPr>
        <a:xfrm flipV="1">
          <a:off x="7421016" y="18459450"/>
          <a:ext cx="284709" cy="62865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485775</xdr:colOff>
      <xdr:row>130</xdr:row>
      <xdr:rowOff>97491</xdr:rowOff>
    </xdr:from>
    <xdr:ext cx="1271887" cy="248851"/>
    <xdr:sp macro="" textlink="">
      <xdr:nvSpPr>
        <xdr:cNvPr id="52" name="ZoneTexte 51"/>
        <xdr:cNvSpPr txBox="1"/>
      </xdr:nvSpPr>
      <xdr:spPr>
        <a:xfrm>
          <a:off x="3152775" y="19090341"/>
          <a:ext cx="127188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000"/>
            <a:t>Minimun des valeurs</a:t>
          </a:r>
          <a:endParaRPr lang="fr-FR" sz="1000" baseline="0">
            <a:solidFill>
              <a:schemeClr val="tx1"/>
            </a:solidFill>
            <a:latin typeface="+mn-lt"/>
            <a:ea typeface="+mn-ea"/>
            <a:cs typeface="+mn-cs"/>
          </a:endParaRPr>
        </a:p>
      </xdr:txBody>
    </xdr:sp>
    <xdr:clientData/>
  </xdr:oneCellAnchor>
  <xdr:oneCellAnchor>
    <xdr:from>
      <xdr:col>4</xdr:col>
      <xdr:colOff>551019</xdr:colOff>
      <xdr:row>130</xdr:row>
      <xdr:rowOff>97491</xdr:rowOff>
    </xdr:from>
    <xdr:ext cx="1282595" cy="405367"/>
    <xdr:sp macro="" textlink="">
      <xdr:nvSpPr>
        <xdr:cNvPr id="53" name="ZoneTexte 52"/>
        <xdr:cNvSpPr txBox="1"/>
      </xdr:nvSpPr>
      <xdr:spPr>
        <a:xfrm>
          <a:off x="4913469" y="19090341"/>
          <a:ext cx="128259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000"/>
            <a:t>Valeurs situées entre</a:t>
          </a:r>
        </a:p>
        <a:p>
          <a:pPr algn="ctr"/>
          <a:r>
            <a:rPr lang="fr-FR" sz="1000"/>
            <a:t> les bornes définies</a:t>
          </a:r>
        </a:p>
      </xdr:txBody>
    </xdr:sp>
    <xdr:clientData/>
  </xdr:oneCellAnchor>
  <xdr:oneCellAnchor>
    <xdr:from>
      <xdr:col>6</xdr:col>
      <xdr:colOff>667791</xdr:colOff>
      <xdr:row>130</xdr:row>
      <xdr:rowOff>95251</xdr:rowOff>
    </xdr:from>
    <xdr:ext cx="1390650" cy="286390"/>
    <xdr:sp macro="" textlink="">
      <xdr:nvSpPr>
        <xdr:cNvPr id="54" name="ZoneTexte 53"/>
        <xdr:cNvSpPr txBox="1"/>
      </xdr:nvSpPr>
      <xdr:spPr>
        <a:xfrm>
          <a:off x="6725691" y="19088101"/>
          <a:ext cx="1390650" cy="286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000"/>
            <a:t>Maximum des valeurs</a:t>
          </a:r>
          <a:endParaRPr lang="fr-FR" sz="1000" baseline="0"/>
        </a:p>
      </xdr:txBody>
    </xdr:sp>
    <xdr:clientData/>
  </xdr:oneCellAnchor>
  <xdr:twoCellAnchor editAs="oneCell">
    <xdr:from>
      <xdr:col>2</xdr:col>
      <xdr:colOff>839241</xdr:colOff>
      <xdr:row>140</xdr:row>
      <xdr:rowOff>104775</xdr:rowOff>
    </xdr:from>
    <xdr:to>
      <xdr:col>7</xdr:col>
      <xdr:colOff>801728</xdr:colOff>
      <xdr:row>141</xdr:row>
      <xdr:rowOff>161960</xdr:rowOff>
    </xdr:to>
    <xdr:pic>
      <xdr:nvPicPr>
        <xdr:cNvPr id="58" name="Image 57" descr="NuanceClusterGram.PNG"/>
        <xdr:cNvPicPr>
          <a:picLocks noChangeAspect="1"/>
        </xdr:cNvPicPr>
      </xdr:nvPicPr>
      <xdr:blipFill>
        <a:blip xmlns:r="http://schemas.openxmlformats.org/officeDocument/2006/relationships" r:embed="rId1" cstate="print"/>
        <a:stretch>
          <a:fillRect/>
        </a:stretch>
      </xdr:blipFill>
      <xdr:spPr>
        <a:xfrm>
          <a:off x="3506241" y="21031200"/>
          <a:ext cx="4201112" cy="247685"/>
        </a:xfrm>
        <a:prstGeom prst="rect">
          <a:avLst/>
        </a:prstGeom>
      </xdr:spPr>
    </xdr:pic>
    <xdr:clientData/>
  </xdr:twoCellAnchor>
  <xdr:twoCellAnchor>
    <xdr:from>
      <xdr:col>3</xdr:col>
      <xdr:colOff>104775</xdr:colOff>
      <xdr:row>142</xdr:row>
      <xdr:rowOff>9525</xdr:rowOff>
    </xdr:from>
    <xdr:to>
      <xdr:col>3</xdr:col>
      <xdr:colOff>226369</xdr:colOff>
      <xdr:row>145</xdr:row>
      <xdr:rowOff>78441</xdr:rowOff>
    </xdr:to>
    <xdr:cxnSp macro="">
      <xdr:nvCxnSpPr>
        <xdr:cNvPr id="59" name="Connecteur droit avec flèche 58"/>
        <xdr:cNvCxnSpPr>
          <a:stCxn id="62" idx="0"/>
        </xdr:cNvCxnSpPr>
      </xdr:nvCxnSpPr>
      <xdr:spPr>
        <a:xfrm flipH="1" flipV="1">
          <a:off x="3619500" y="21316950"/>
          <a:ext cx="121594" cy="64041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439842</xdr:colOff>
      <xdr:row>142</xdr:row>
      <xdr:rowOff>9526</xdr:rowOff>
    </xdr:from>
    <xdr:to>
      <xdr:col>5</xdr:col>
      <xdr:colOff>471017</xdr:colOff>
      <xdr:row>145</xdr:row>
      <xdr:rowOff>87966</xdr:rowOff>
    </xdr:to>
    <xdr:cxnSp macro="">
      <xdr:nvCxnSpPr>
        <xdr:cNvPr id="60" name="Connecteur droit avec flèche 59"/>
        <xdr:cNvCxnSpPr/>
      </xdr:nvCxnSpPr>
      <xdr:spPr>
        <a:xfrm flipV="1">
          <a:off x="5650017" y="21316951"/>
          <a:ext cx="31175" cy="64994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677316</xdr:colOff>
      <xdr:row>142</xdr:row>
      <xdr:rowOff>9525</xdr:rowOff>
    </xdr:from>
    <xdr:to>
      <xdr:col>7</xdr:col>
      <xdr:colOff>762000</xdr:colOff>
      <xdr:row>145</xdr:row>
      <xdr:rowOff>76201</xdr:rowOff>
    </xdr:to>
    <xdr:cxnSp macro="">
      <xdr:nvCxnSpPr>
        <xdr:cNvPr id="61" name="Connecteur droit avec flèche 60"/>
        <xdr:cNvCxnSpPr>
          <a:stCxn id="64" idx="0"/>
        </xdr:cNvCxnSpPr>
      </xdr:nvCxnSpPr>
      <xdr:spPr>
        <a:xfrm flipV="1">
          <a:off x="7582941" y="21316950"/>
          <a:ext cx="84684" cy="63817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438150</xdr:colOff>
      <xdr:row>145</xdr:row>
      <xdr:rowOff>78441</xdr:rowOff>
    </xdr:from>
    <xdr:ext cx="1271887" cy="248851"/>
    <xdr:sp macro="" textlink="">
      <xdr:nvSpPr>
        <xdr:cNvPr id="62" name="ZoneTexte 61"/>
        <xdr:cNvSpPr txBox="1"/>
      </xdr:nvSpPr>
      <xdr:spPr>
        <a:xfrm>
          <a:off x="3105150" y="21957366"/>
          <a:ext cx="127188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000"/>
            <a:t>Minimun des valeurs</a:t>
          </a:r>
          <a:endParaRPr lang="fr-FR" sz="1000" baseline="0">
            <a:solidFill>
              <a:schemeClr val="tx1"/>
            </a:solidFill>
            <a:latin typeface="+mn-lt"/>
            <a:ea typeface="+mn-ea"/>
            <a:cs typeface="+mn-cs"/>
          </a:endParaRPr>
        </a:p>
      </xdr:txBody>
    </xdr:sp>
    <xdr:clientData/>
  </xdr:oneCellAnchor>
  <xdr:oneCellAnchor>
    <xdr:from>
      <xdr:col>4</xdr:col>
      <xdr:colOff>589119</xdr:colOff>
      <xdr:row>145</xdr:row>
      <xdr:rowOff>78441</xdr:rowOff>
    </xdr:from>
    <xdr:ext cx="1282595" cy="405367"/>
    <xdr:sp macro="" textlink="">
      <xdr:nvSpPr>
        <xdr:cNvPr id="63" name="ZoneTexte 62"/>
        <xdr:cNvSpPr txBox="1"/>
      </xdr:nvSpPr>
      <xdr:spPr>
        <a:xfrm>
          <a:off x="4951569" y="21957366"/>
          <a:ext cx="128259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000"/>
            <a:t>Valeurs situées entre</a:t>
          </a:r>
        </a:p>
        <a:p>
          <a:pPr algn="ctr"/>
          <a:r>
            <a:rPr lang="fr-FR" sz="1000"/>
            <a:t> les bornes définies</a:t>
          </a:r>
        </a:p>
      </xdr:txBody>
    </xdr:sp>
    <xdr:clientData/>
  </xdr:oneCellAnchor>
  <xdr:oneCellAnchor>
    <xdr:from>
      <xdr:col>6</xdr:col>
      <xdr:colOff>829716</xdr:colOff>
      <xdr:row>145</xdr:row>
      <xdr:rowOff>76201</xdr:rowOff>
    </xdr:from>
    <xdr:ext cx="1390650" cy="286390"/>
    <xdr:sp macro="" textlink="">
      <xdr:nvSpPr>
        <xdr:cNvPr id="64" name="ZoneTexte 63"/>
        <xdr:cNvSpPr txBox="1"/>
      </xdr:nvSpPr>
      <xdr:spPr>
        <a:xfrm>
          <a:off x="6887616" y="21955126"/>
          <a:ext cx="1390650" cy="286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000"/>
            <a:t>Maximum des valeurs</a:t>
          </a:r>
          <a:endParaRPr lang="fr-FR" sz="1000" baseline="0"/>
        </a:p>
      </xdr:txBody>
    </xdr:sp>
    <xdr:clientData/>
  </xdr:oneCellAnchor>
  <xdr:twoCellAnchor editAs="oneCell">
    <xdr:from>
      <xdr:col>9</xdr:col>
      <xdr:colOff>381000</xdr:colOff>
      <xdr:row>3</xdr:row>
      <xdr:rowOff>152401</xdr:rowOff>
    </xdr:from>
    <xdr:to>
      <xdr:col>12</xdr:col>
      <xdr:colOff>75000</xdr:colOff>
      <xdr:row>11</xdr:row>
      <xdr:rowOff>98500</xdr:rowOff>
    </xdr:to>
    <xdr:pic>
      <xdr:nvPicPr>
        <xdr:cNvPr id="25" name="Image 24" descr="big_logo.jpg"/>
        <xdr:cNvPicPr>
          <a:picLocks noChangeAspect="1"/>
        </xdr:cNvPicPr>
      </xdr:nvPicPr>
      <xdr:blipFill>
        <a:blip xmlns:r="http://schemas.openxmlformats.org/officeDocument/2006/relationships" r:embed="rId2" cstate="print"/>
        <a:stretch>
          <a:fillRect/>
        </a:stretch>
      </xdr:blipFill>
      <xdr:spPr>
        <a:xfrm>
          <a:off x="8982075" y="742951"/>
          <a:ext cx="1980000" cy="1508199"/>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314324</xdr:colOff>
      <xdr:row>13</xdr:row>
      <xdr:rowOff>0</xdr:rowOff>
    </xdr:from>
    <xdr:to>
      <xdr:col>14</xdr:col>
      <xdr:colOff>476249</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333375</xdr:colOff>
      <xdr:row>29</xdr:row>
      <xdr:rowOff>190499</xdr:rowOff>
    </xdr:from>
    <xdr:to>
      <xdr:col>14</xdr:col>
      <xdr:colOff>466725</xdr:colOff>
      <xdr:row>46</xdr:row>
      <xdr:rowOff>0</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352425</xdr:colOff>
      <xdr:row>13</xdr:row>
      <xdr:rowOff>0</xdr:rowOff>
    </xdr:from>
    <xdr:to>
      <xdr:col>14</xdr:col>
      <xdr:colOff>514350</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361950</xdr:colOff>
      <xdr:row>30</xdr:row>
      <xdr:rowOff>0</xdr:rowOff>
    </xdr:from>
    <xdr:to>
      <xdr:col>14</xdr:col>
      <xdr:colOff>514350</xdr:colOff>
      <xdr:row>46</xdr:row>
      <xdr:rowOff>1</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323849</xdr:colOff>
      <xdr:row>13</xdr:row>
      <xdr:rowOff>0</xdr:rowOff>
    </xdr:from>
    <xdr:to>
      <xdr:col>14</xdr:col>
      <xdr:colOff>504824</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323851</xdr:colOff>
      <xdr:row>30</xdr:row>
      <xdr:rowOff>0</xdr:rowOff>
    </xdr:from>
    <xdr:to>
      <xdr:col>14</xdr:col>
      <xdr:colOff>504825</xdr:colOff>
      <xdr:row>46</xdr:row>
      <xdr:rowOff>1</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409575</xdr:colOff>
      <xdr:row>13</xdr:row>
      <xdr:rowOff>0</xdr:rowOff>
    </xdr:from>
    <xdr:to>
      <xdr:col>14</xdr:col>
      <xdr:colOff>485775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419100</xdr:colOff>
      <xdr:row>30</xdr:row>
      <xdr:rowOff>0</xdr:rowOff>
    </xdr:from>
    <xdr:to>
      <xdr:col>14</xdr:col>
      <xdr:colOff>495300</xdr:colOff>
      <xdr:row>46</xdr:row>
      <xdr:rowOff>1</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35</xdr:col>
      <xdr:colOff>390525</xdr:colOff>
      <xdr:row>5</xdr:row>
      <xdr:rowOff>57150</xdr:rowOff>
    </xdr:from>
    <xdr:to>
      <xdr:col>35</xdr:col>
      <xdr:colOff>771525</xdr:colOff>
      <xdr:row>6</xdr:row>
      <xdr:rowOff>66675</xdr:rowOff>
    </xdr:to>
    <xdr:cxnSp macro="">
      <xdr:nvCxnSpPr>
        <xdr:cNvPr id="6" name="Connecteur en angle 5"/>
        <xdr:cNvCxnSpPr/>
      </xdr:nvCxnSpPr>
      <xdr:spPr>
        <a:xfrm>
          <a:off x="29822775" y="1247775"/>
          <a:ext cx="381000" cy="200025"/>
        </a:xfrm>
        <a:prstGeom prst="bentConnector3">
          <a:avLst>
            <a:gd name="adj1" fmla="val -2500"/>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756397</xdr:colOff>
      <xdr:row>3</xdr:row>
      <xdr:rowOff>187137</xdr:rowOff>
    </xdr:from>
    <xdr:to>
      <xdr:col>28</xdr:col>
      <xdr:colOff>420221</xdr:colOff>
      <xdr:row>24</xdr:row>
      <xdr:rowOff>139512</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5604</xdr:colOff>
      <xdr:row>30</xdr:row>
      <xdr:rowOff>15377</xdr:rowOff>
    </xdr:from>
    <xdr:to>
      <xdr:col>27</xdr:col>
      <xdr:colOff>722780</xdr:colOff>
      <xdr:row>50</xdr:row>
      <xdr:rowOff>158252</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623</xdr:colOff>
      <xdr:row>82</xdr:row>
      <xdr:rowOff>11829</xdr:rowOff>
    </xdr:from>
    <xdr:to>
      <xdr:col>28</xdr:col>
      <xdr:colOff>79064</xdr:colOff>
      <xdr:row>105</xdr:row>
      <xdr:rowOff>67858</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9338</xdr:colOff>
      <xdr:row>110</xdr:row>
      <xdr:rowOff>3112</xdr:rowOff>
    </xdr:from>
    <xdr:to>
      <xdr:col>29</xdr:col>
      <xdr:colOff>233455</xdr:colOff>
      <xdr:row>135</xdr:row>
      <xdr:rowOff>74084</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436</xdr:colOff>
      <xdr:row>54</xdr:row>
      <xdr:rowOff>121148</xdr:rowOff>
    </xdr:from>
    <xdr:to>
      <xdr:col>28</xdr:col>
      <xdr:colOff>168524</xdr:colOff>
      <xdr:row>76</xdr:row>
      <xdr:rowOff>114424</xdr:rowOff>
    </xdr:to>
    <xdr:graphicFrame macro="">
      <xdr:nvGraphicFramePr>
        <xdr:cNvPr id="8" name="Graphique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189442</xdr:colOff>
      <xdr:row>12</xdr:row>
      <xdr:rowOff>58208</xdr:rowOff>
    </xdr:from>
    <xdr:ext cx="4730334" cy="836084"/>
    <xdr:sp macro="" textlink="">
      <xdr:nvSpPr>
        <xdr:cNvPr id="7" name="ZoneTexte 6"/>
        <xdr:cNvSpPr txBox="1"/>
      </xdr:nvSpPr>
      <xdr:spPr>
        <a:xfrm>
          <a:off x="989542" y="2572808"/>
          <a:ext cx="4730334" cy="836084"/>
        </a:xfrm>
        <a:prstGeom prst="rect">
          <a:avLst/>
        </a:prstGeom>
        <a:solidFill>
          <a:srgbClr val="FFFF66"/>
        </a:solidFill>
        <a:ln w="28575">
          <a:solidFill>
            <a:schemeClr val="accent6">
              <a:lumMod val="75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1100"/>
            <a:t>Vous</a:t>
          </a:r>
          <a:r>
            <a:rPr lang="fr-FR" sz="1100" baseline="0"/>
            <a:t> pouvez renommer les échantillons, pour cela il suffit de modifier les noms</a:t>
          </a:r>
        </a:p>
        <a:p>
          <a:pPr algn="ctr"/>
          <a:r>
            <a:rPr lang="fr-FR" sz="1100" baseline="0"/>
            <a:t> situés dans les entêtes vertes.</a:t>
          </a:r>
        </a:p>
        <a:p>
          <a:pPr algn="ctr"/>
          <a:r>
            <a:rPr lang="fr-FR" sz="1100" baseline="0"/>
            <a:t> Ainsi, le nom de ces échantillons figurera directement sur les graphiques.</a:t>
          </a:r>
          <a:endParaRPr lang="fr-FR" sz="1100"/>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1</xdr:col>
      <xdr:colOff>13607</xdr:colOff>
      <xdr:row>2</xdr:row>
      <xdr:rowOff>204108</xdr:rowOff>
    </xdr:from>
    <xdr:to>
      <xdr:col>32</xdr:col>
      <xdr:colOff>238125</xdr:colOff>
      <xdr:row>18</xdr:row>
      <xdr:rowOff>202747</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13607</xdr:colOff>
      <xdr:row>42</xdr:row>
      <xdr:rowOff>1</xdr:rowOff>
    </xdr:from>
    <xdr:to>
      <xdr:col>32</xdr:col>
      <xdr:colOff>261257</xdr:colOff>
      <xdr:row>56</xdr:row>
      <xdr:rowOff>189141</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1119262</xdr:colOff>
      <xdr:row>23</xdr:row>
      <xdr:rowOff>18143</xdr:rowOff>
    </xdr:from>
    <xdr:to>
      <xdr:col>32</xdr:col>
      <xdr:colOff>237519</xdr:colOff>
      <xdr:row>38</xdr:row>
      <xdr:rowOff>45358</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4082</xdr:colOff>
      <xdr:row>61</xdr:row>
      <xdr:rowOff>0</xdr:rowOff>
    </xdr:from>
    <xdr:to>
      <xdr:col>32</xdr:col>
      <xdr:colOff>261257</xdr:colOff>
      <xdr:row>75</xdr:row>
      <xdr:rowOff>185057</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13608</xdr:colOff>
      <xdr:row>79</xdr:row>
      <xdr:rowOff>163287</xdr:rowOff>
    </xdr:from>
    <xdr:to>
      <xdr:col>32</xdr:col>
      <xdr:colOff>261258</xdr:colOff>
      <xdr:row>94</xdr:row>
      <xdr:rowOff>176893</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xdr:colOff>
      <xdr:row>13</xdr:row>
      <xdr:rowOff>104774</xdr:rowOff>
    </xdr:from>
    <xdr:to>
      <xdr:col>6</xdr:col>
      <xdr:colOff>28575</xdr:colOff>
      <xdr:row>31</xdr:row>
      <xdr:rowOff>57150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828675</xdr:colOff>
      <xdr:row>13</xdr:row>
      <xdr:rowOff>104775</xdr:rowOff>
    </xdr:from>
    <xdr:to>
      <xdr:col>13</xdr:col>
      <xdr:colOff>76200</xdr:colOff>
      <xdr:row>31</xdr:row>
      <xdr:rowOff>47625</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33</xdr:row>
      <xdr:rowOff>95250</xdr:rowOff>
    </xdr:from>
    <xdr:to>
      <xdr:col>6</xdr:col>
      <xdr:colOff>47625</xdr:colOff>
      <xdr:row>51</xdr:row>
      <xdr:rowOff>38101</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7</xdr:col>
      <xdr:colOff>352425</xdr:colOff>
      <xdr:row>0</xdr:row>
      <xdr:rowOff>152400</xdr:rowOff>
    </xdr:from>
    <xdr:ext cx="4758910" cy="695325"/>
    <xdr:sp macro="" textlink="">
      <xdr:nvSpPr>
        <xdr:cNvPr id="5" name="ZoneTexte 4"/>
        <xdr:cNvSpPr txBox="1"/>
      </xdr:nvSpPr>
      <xdr:spPr>
        <a:xfrm>
          <a:off x="6486525" y="152400"/>
          <a:ext cx="4758910" cy="695325"/>
        </a:xfrm>
        <a:prstGeom prst="rect">
          <a:avLst/>
        </a:prstGeom>
        <a:solidFill>
          <a:srgbClr val="FFFF66"/>
        </a:solidFill>
        <a:ln w="28575">
          <a:solidFill>
            <a:schemeClr val="accent6">
              <a:lumMod val="75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1100"/>
            <a:t>Vous</a:t>
          </a:r>
          <a:r>
            <a:rPr lang="fr-FR" sz="1100" baseline="0"/>
            <a:t> pouvez renommer les échantillons. Pour cela, il suffit de modifier leur nom</a:t>
          </a:r>
        </a:p>
        <a:p>
          <a:pPr algn="ctr"/>
          <a:r>
            <a:rPr lang="fr-FR" sz="1100" baseline="0"/>
            <a:t> situé dans les entêtes de tableau en vert.</a:t>
          </a:r>
        </a:p>
        <a:p>
          <a:pPr algn="ctr"/>
          <a:r>
            <a:rPr lang="fr-FR" sz="1100" baseline="0"/>
            <a:t> Ainsi, le nom de ces échantillons figurera directement sur les graphiques.</a:t>
          </a:r>
          <a:endParaRPr lang="fr-FR" sz="1100"/>
        </a:p>
      </xdr:txBody>
    </xdr:sp>
    <xdr:clientData/>
  </xdr:oneCellAnchor>
  <xdr:twoCellAnchor>
    <xdr:from>
      <xdr:col>6</xdr:col>
      <xdr:colOff>838200</xdr:colOff>
      <xdr:row>33</xdr:row>
      <xdr:rowOff>95250</xdr:rowOff>
    </xdr:from>
    <xdr:to>
      <xdr:col>13</xdr:col>
      <xdr:colOff>85725</xdr:colOff>
      <xdr:row>51</xdr:row>
      <xdr:rowOff>38101</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147108</xdr:colOff>
      <xdr:row>2</xdr:row>
      <xdr:rowOff>85724</xdr:rowOff>
    </xdr:from>
    <xdr:to>
      <xdr:col>7</xdr:col>
      <xdr:colOff>566208</xdr:colOff>
      <xdr:row>24</xdr:row>
      <xdr:rowOff>19048</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215106</xdr:colOff>
      <xdr:row>2</xdr:row>
      <xdr:rowOff>93928</xdr:rowOff>
    </xdr:from>
    <xdr:to>
      <xdr:col>15</xdr:col>
      <xdr:colOff>681832</xdr:colOff>
      <xdr:row>24</xdr:row>
      <xdr:rowOff>12966</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183885</xdr:colOff>
      <xdr:row>28</xdr:row>
      <xdr:rowOff>155047</xdr:rowOff>
    </xdr:from>
    <xdr:to>
      <xdr:col>7</xdr:col>
      <xdr:colOff>660135</xdr:colOff>
      <xdr:row>49</xdr:row>
      <xdr:rowOff>181239</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242356</xdr:colOff>
      <xdr:row>28</xdr:row>
      <xdr:rowOff>137850</xdr:rowOff>
    </xdr:from>
    <xdr:to>
      <xdr:col>15</xdr:col>
      <xdr:colOff>709082</xdr:colOff>
      <xdr:row>49</xdr:row>
      <xdr:rowOff>125944</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159545</xdr:colOff>
      <xdr:row>54</xdr:row>
      <xdr:rowOff>180975</xdr:rowOff>
    </xdr:from>
    <xdr:to>
      <xdr:col>7</xdr:col>
      <xdr:colOff>635795</xdr:colOff>
      <xdr:row>76</xdr:row>
      <xdr:rowOff>19049</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219602</xdr:colOff>
      <xdr:row>54</xdr:row>
      <xdr:rowOff>135203</xdr:rowOff>
    </xdr:from>
    <xdr:to>
      <xdr:col>15</xdr:col>
      <xdr:colOff>686328</xdr:colOff>
      <xdr:row>75</xdr:row>
      <xdr:rowOff>147109</xdr:rowOff>
    </xdr:to>
    <xdr:graphicFrame macro="">
      <xdr:nvGraphicFramePr>
        <xdr:cNvPr id="8" name="Graphique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102395</xdr:colOff>
      <xdr:row>81</xdr:row>
      <xdr:rowOff>0</xdr:rowOff>
    </xdr:from>
    <xdr:to>
      <xdr:col>7</xdr:col>
      <xdr:colOff>578645</xdr:colOff>
      <xdr:row>102</xdr:row>
      <xdr:rowOff>28574</xdr:rowOff>
    </xdr:to>
    <xdr:graphicFrame macro="">
      <xdr:nvGraphicFramePr>
        <xdr:cNvPr id="9" name="Graphique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177269</xdr:colOff>
      <xdr:row>80</xdr:row>
      <xdr:rowOff>188120</xdr:rowOff>
    </xdr:from>
    <xdr:to>
      <xdr:col>15</xdr:col>
      <xdr:colOff>643995</xdr:colOff>
      <xdr:row>102</xdr:row>
      <xdr:rowOff>9526</xdr:rowOff>
    </xdr:to>
    <xdr:graphicFrame macro="">
      <xdr:nvGraphicFramePr>
        <xdr:cNvPr id="10" name="Graphique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161925</xdr:colOff>
      <xdr:row>107</xdr:row>
      <xdr:rowOff>0</xdr:rowOff>
    </xdr:from>
    <xdr:to>
      <xdr:col>7</xdr:col>
      <xdr:colOff>638175</xdr:colOff>
      <xdr:row>128</xdr:row>
      <xdr:rowOff>28574</xdr:rowOff>
    </xdr:to>
    <xdr:graphicFrame macro="">
      <xdr:nvGraphicFramePr>
        <xdr:cNvPr id="11" name="Graphique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144198</xdr:colOff>
      <xdr:row>107</xdr:row>
      <xdr:rowOff>8202</xdr:rowOff>
    </xdr:from>
    <xdr:to>
      <xdr:col>15</xdr:col>
      <xdr:colOff>610924</xdr:colOff>
      <xdr:row>128</xdr:row>
      <xdr:rowOff>20108</xdr:rowOff>
    </xdr:to>
    <xdr:graphicFrame macro="">
      <xdr:nvGraphicFramePr>
        <xdr:cNvPr id="12" name="Graphique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150018</xdr:colOff>
      <xdr:row>3</xdr:row>
      <xdr:rowOff>11907</xdr:rowOff>
    </xdr:from>
    <xdr:to>
      <xdr:col>23</xdr:col>
      <xdr:colOff>626268</xdr:colOff>
      <xdr:row>25</xdr:row>
      <xdr:rowOff>16668</xdr:rowOff>
    </xdr:to>
    <xdr:graphicFrame macro="">
      <xdr:nvGraphicFramePr>
        <xdr:cNvPr id="15" name="Graphique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197113</xdr:colOff>
      <xdr:row>2</xdr:row>
      <xdr:rowOff>94191</xdr:rowOff>
    </xdr:from>
    <xdr:to>
      <xdr:col>31</xdr:col>
      <xdr:colOff>663839</xdr:colOff>
      <xdr:row>24</xdr:row>
      <xdr:rowOff>21166</xdr:rowOff>
    </xdr:to>
    <xdr:graphicFrame macro="">
      <xdr:nvGraphicFramePr>
        <xdr:cNvPr id="16" name="Graphique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169070</xdr:colOff>
      <xdr:row>29</xdr:row>
      <xdr:rowOff>11905</xdr:rowOff>
    </xdr:from>
    <xdr:to>
      <xdr:col>23</xdr:col>
      <xdr:colOff>645320</xdr:colOff>
      <xdr:row>50</xdr:row>
      <xdr:rowOff>40479</xdr:rowOff>
    </xdr:to>
    <xdr:graphicFrame macro="">
      <xdr:nvGraphicFramePr>
        <xdr:cNvPr id="17" name="Graphique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179915</xdr:colOff>
      <xdr:row>28</xdr:row>
      <xdr:rowOff>186796</xdr:rowOff>
    </xdr:from>
    <xdr:to>
      <xdr:col>31</xdr:col>
      <xdr:colOff>646641</xdr:colOff>
      <xdr:row>50</xdr:row>
      <xdr:rowOff>39159</xdr:rowOff>
    </xdr:to>
    <xdr:graphicFrame macro="">
      <xdr:nvGraphicFramePr>
        <xdr:cNvPr id="18" name="Graphique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233363</xdr:colOff>
      <xdr:row>55</xdr:row>
      <xdr:rowOff>11907</xdr:rowOff>
    </xdr:from>
    <xdr:to>
      <xdr:col>23</xdr:col>
      <xdr:colOff>709613</xdr:colOff>
      <xdr:row>76</xdr:row>
      <xdr:rowOff>40481</xdr:rowOff>
    </xdr:to>
    <xdr:graphicFrame macro="">
      <xdr:nvGraphicFramePr>
        <xdr:cNvPr id="19" name="Graphique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24</xdr:col>
      <xdr:colOff>169333</xdr:colOff>
      <xdr:row>54</xdr:row>
      <xdr:rowOff>188119</xdr:rowOff>
    </xdr:from>
    <xdr:to>
      <xdr:col>31</xdr:col>
      <xdr:colOff>636059</xdr:colOff>
      <xdr:row>76</xdr:row>
      <xdr:rowOff>38101</xdr:rowOff>
    </xdr:to>
    <xdr:graphicFrame macro="">
      <xdr:nvGraphicFramePr>
        <xdr:cNvPr id="20" name="Graphique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161926</xdr:colOff>
      <xdr:row>81</xdr:row>
      <xdr:rowOff>11906</xdr:rowOff>
    </xdr:from>
    <xdr:to>
      <xdr:col>23</xdr:col>
      <xdr:colOff>638176</xdr:colOff>
      <xdr:row>102</xdr:row>
      <xdr:rowOff>40480</xdr:rowOff>
    </xdr:to>
    <xdr:graphicFrame macro="">
      <xdr:nvGraphicFramePr>
        <xdr:cNvPr id="21" name="Graphique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157426</xdr:colOff>
      <xdr:row>81</xdr:row>
      <xdr:rowOff>9525</xdr:rowOff>
    </xdr:from>
    <xdr:to>
      <xdr:col>31</xdr:col>
      <xdr:colOff>624152</xdr:colOff>
      <xdr:row>102</xdr:row>
      <xdr:rowOff>19050</xdr:rowOff>
    </xdr:to>
    <xdr:graphicFrame macro="">
      <xdr:nvGraphicFramePr>
        <xdr:cNvPr id="22" name="Graphique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221457</xdr:colOff>
      <xdr:row>107</xdr:row>
      <xdr:rowOff>11906</xdr:rowOff>
    </xdr:from>
    <xdr:to>
      <xdr:col>23</xdr:col>
      <xdr:colOff>697707</xdr:colOff>
      <xdr:row>128</xdr:row>
      <xdr:rowOff>40480</xdr:rowOff>
    </xdr:to>
    <xdr:graphicFrame macro="">
      <xdr:nvGraphicFramePr>
        <xdr:cNvPr id="23" name="Graphique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24</xdr:col>
      <xdr:colOff>148166</xdr:colOff>
      <xdr:row>107</xdr:row>
      <xdr:rowOff>8202</xdr:rowOff>
    </xdr:from>
    <xdr:to>
      <xdr:col>31</xdr:col>
      <xdr:colOff>614892</xdr:colOff>
      <xdr:row>128</xdr:row>
      <xdr:rowOff>29634</xdr:rowOff>
    </xdr:to>
    <xdr:graphicFrame macro="">
      <xdr:nvGraphicFramePr>
        <xdr:cNvPr id="24" name="Graphique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Feuil1"/>
  <dimension ref="A1:I98"/>
  <sheetViews>
    <sheetView zoomScaleNormal="100" workbookViewId="0">
      <selection activeCell="I17" sqref="I17"/>
    </sheetView>
  </sheetViews>
  <sheetFormatPr baseColWidth="10" defaultRowHeight="15"/>
  <cols>
    <col min="1" max="1" width="13.42578125" style="14" customWidth="1"/>
    <col min="2" max="2" width="11.42578125" style="14" hidden="1" customWidth="1"/>
    <col min="3" max="3" width="15" style="14" customWidth="1"/>
    <col min="4" max="4" width="14.42578125" style="14" bestFit="1" customWidth="1"/>
    <col min="5" max="5" width="77.85546875" style="14" customWidth="1"/>
    <col min="6" max="6" width="92.5703125" style="14" bestFit="1" customWidth="1"/>
    <col min="7" max="16384" width="11.42578125" style="14"/>
  </cols>
  <sheetData>
    <row r="1" spans="1:9">
      <c r="A1" s="361" t="s">
        <v>156</v>
      </c>
      <c r="B1" s="362"/>
      <c r="C1" s="362"/>
      <c r="D1" s="17" t="str">
        <f>'Informations Gènes'!B1</f>
        <v>cat # à Saisir</v>
      </c>
      <c r="E1" s="3"/>
      <c r="F1" s="7"/>
    </row>
    <row r="2" spans="1:9">
      <c r="A2" s="1" t="s">
        <v>0</v>
      </c>
      <c r="B2" s="1" t="s">
        <v>1</v>
      </c>
      <c r="C2" s="1" t="s">
        <v>2</v>
      </c>
      <c r="D2" s="1" t="s">
        <v>3</v>
      </c>
      <c r="E2" s="1" t="s">
        <v>136</v>
      </c>
      <c r="F2" s="1" t="s">
        <v>4</v>
      </c>
    </row>
    <row r="3" spans="1:9">
      <c r="A3" s="6" t="s">
        <v>10</v>
      </c>
      <c r="B3" s="2"/>
      <c r="C3" s="2" t="str">
        <f>IF('Informations Gènes'!B4="","",'Informations Gènes'!B4)</f>
        <v/>
      </c>
      <c r="D3" s="53" t="str">
        <f>IF('Informations Gènes'!C4="","",'Informations Gènes'!C4)</f>
        <v/>
      </c>
      <c r="E3" s="2" t="str">
        <f>IF('Informations Gènes'!E4="","",'Informations Gènes'!E4)</f>
        <v/>
      </c>
      <c r="F3" s="2" t="str">
        <f>IF('Informations Gènes'!A4="","",'Informations Gènes'!A4)</f>
        <v/>
      </c>
    </row>
    <row r="4" spans="1:9">
      <c r="A4" s="2" t="s">
        <v>11</v>
      </c>
      <c r="B4" s="2"/>
      <c r="C4" s="2" t="str">
        <f>IF('Informations Gènes'!B5="","",'Informations Gènes'!B5)</f>
        <v/>
      </c>
      <c r="D4" s="53" t="str">
        <f>IF('Informations Gènes'!C5="","",'Informations Gènes'!C5)</f>
        <v/>
      </c>
      <c r="E4" s="2" t="str">
        <f>IF('Informations Gènes'!E5="","",'Informations Gènes'!E5)</f>
        <v/>
      </c>
      <c r="F4" s="2" t="str">
        <f>IF('Informations Gènes'!A5="","",'Informations Gènes'!A5)</f>
        <v/>
      </c>
      <c r="I4" s="8"/>
    </row>
    <row r="5" spans="1:9">
      <c r="A5" s="2" t="s">
        <v>12</v>
      </c>
      <c r="B5" s="2"/>
      <c r="C5" s="2" t="str">
        <f>IF('Informations Gènes'!B6="","",'Informations Gènes'!B6)</f>
        <v/>
      </c>
      <c r="D5" s="53" t="str">
        <f>IF('Informations Gènes'!C6="","",'Informations Gènes'!C6)</f>
        <v/>
      </c>
      <c r="E5" s="2" t="str">
        <f>IF('Informations Gènes'!E6="","",'Informations Gènes'!E6)</f>
        <v/>
      </c>
      <c r="F5" s="2" t="str">
        <f>IF('Informations Gènes'!A6="","",'Informations Gènes'!A6)</f>
        <v/>
      </c>
    </row>
    <row r="6" spans="1:9">
      <c r="A6" s="2" t="s">
        <v>13</v>
      </c>
      <c r="B6" s="2"/>
      <c r="C6" s="2" t="str">
        <f>IF('Informations Gènes'!B7="","",'Informations Gènes'!B7)</f>
        <v/>
      </c>
      <c r="D6" s="53" t="str">
        <f>IF('Informations Gènes'!C7="","",'Informations Gènes'!C7)</f>
        <v/>
      </c>
      <c r="E6" s="2" t="str">
        <f>IF('Informations Gènes'!E7="","",'Informations Gènes'!E7)</f>
        <v/>
      </c>
      <c r="F6" s="2" t="str">
        <f>IF('Informations Gènes'!A7="","",'Informations Gènes'!A7)</f>
        <v/>
      </c>
    </row>
    <row r="7" spans="1:9">
      <c r="A7" s="2" t="s">
        <v>14</v>
      </c>
      <c r="B7" s="2"/>
      <c r="C7" s="2" t="str">
        <f>IF('Informations Gènes'!B8="","",'Informations Gènes'!B8)</f>
        <v/>
      </c>
      <c r="D7" s="53" t="str">
        <f>IF('Informations Gènes'!C8="","",'Informations Gènes'!C8)</f>
        <v/>
      </c>
      <c r="E7" s="2" t="str">
        <f>IF('Informations Gènes'!E8="","",'Informations Gènes'!E8)</f>
        <v/>
      </c>
      <c r="F7" s="2" t="str">
        <f>IF('Informations Gènes'!A8="","",'Informations Gènes'!A8)</f>
        <v/>
      </c>
    </row>
    <row r="8" spans="1:9">
      <c r="A8" s="2" t="s">
        <v>15</v>
      </c>
      <c r="B8" s="2"/>
      <c r="C8" s="2" t="str">
        <f>IF('Informations Gènes'!B9="","",'Informations Gènes'!B9)</f>
        <v/>
      </c>
      <c r="D8" s="53" t="str">
        <f>IF('Informations Gènes'!C9="","",'Informations Gènes'!C9)</f>
        <v/>
      </c>
      <c r="E8" s="2" t="str">
        <f>IF('Informations Gènes'!E9="","",'Informations Gènes'!E9)</f>
        <v/>
      </c>
      <c r="F8" s="2" t="str">
        <f>IF('Informations Gènes'!A9="","",'Informations Gènes'!A9)</f>
        <v/>
      </c>
    </row>
    <row r="9" spans="1:9">
      <c r="A9" s="2" t="s">
        <v>16</v>
      </c>
      <c r="B9" s="2"/>
      <c r="C9" s="2" t="str">
        <f>IF('Informations Gènes'!B10="","",'Informations Gènes'!B10)</f>
        <v/>
      </c>
      <c r="D9" s="53" t="str">
        <f>IF('Informations Gènes'!C10="","",'Informations Gènes'!C10)</f>
        <v/>
      </c>
      <c r="E9" s="2" t="str">
        <f>IF('Informations Gènes'!E10="","",'Informations Gènes'!E10)</f>
        <v/>
      </c>
      <c r="F9" s="2" t="str">
        <f>IF('Informations Gènes'!A10="","",'Informations Gènes'!A10)</f>
        <v/>
      </c>
    </row>
    <row r="10" spans="1:9">
      <c r="A10" s="2" t="s">
        <v>17</v>
      </c>
      <c r="B10" s="2"/>
      <c r="C10" s="2" t="str">
        <f>IF('Informations Gènes'!B11="","",'Informations Gènes'!B11)</f>
        <v/>
      </c>
      <c r="D10" s="53" t="str">
        <f>IF('Informations Gènes'!C11="","",'Informations Gènes'!C11)</f>
        <v/>
      </c>
      <c r="E10" s="2" t="str">
        <f>IF('Informations Gènes'!E11="","",'Informations Gènes'!E11)</f>
        <v/>
      </c>
      <c r="F10" s="2" t="str">
        <f>IF('Informations Gènes'!A11="","",'Informations Gènes'!A11)</f>
        <v/>
      </c>
    </row>
    <row r="11" spans="1:9">
      <c r="A11" s="2" t="s">
        <v>18</v>
      </c>
      <c r="B11" s="2"/>
      <c r="C11" s="2" t="str">
        <f>IF('Informations Gènes'!B12="","",'Informations Gènes'!B12)</f>
        <v/>
      </c>
      <c r="D11" s="53" t="str">
        <f>IF('Informations Gènes'!C12="","",'Informations Gènes'!C12)</f>
        <v/>
      </c>
      <c r="E11" s="2" t="str">
        <f>IF('Informations Gènes'!E12="","",'Informations Gènes'!E12)</f>
        <v/>
      </c>
      <c r="F11" s="2" t="str">
        <f>IF('Informations Gènes'!A12="","",'Informations Gènes'!A12)</f>
        <v/>
      </c>
    </row>
    <row r="12" spans="1:9">
      <c r="A12" s="2" t="s">
        <v>19</v>
      </c>
      <c r="B12" s="2"/>
      <c r="C12" s="2" t="str">
        <f>IF('Informations Gènes'!B13="","",'Informations Gènes'!B13)</f>
        <v/>
      </c>
      <c r="D12" s="53" t="str">
        <f>IF('Informations Gènes'!C13="","",'Informations Gènes'!C13)</f>
        <v/>
      </c>
      <c r="E12" s="2" t="str">
        <f>IF('Informations Gènes'!E13="","",'Informations Gènes'!E13)</f>
        <v/>
      </c>
      <c r="F12" s="2" t="str">
        <f>IF('Informations Gènes'!A13="","",'Informations Gènes'!A13)</f>
        <v/>
      </c>
    </row>
    <row r="13" spans="1:9">
      <c r="A13" s="2" t="s">
        <v>20</v>
      </c>
      <c r="B13" s="2"/>
      <c r="C13" s="2" t="str">
        <f>IF('Informations Gènes'!B14="","",'Informations Gènes'!B14)</f>
        <v/>
      </c>
      <c r="D13" s="53" t="str">
        <f>IF('Informations Gènes'!C14="","",'Informations Gènes'!C14)</f>
        <v/>
      </c>
      <c r="E13" s="2" t="str">
        <f>IF('Informations Gènes'!E14="","",'Informations Gènes'!E14)</f>
        <v/>
      </c>
      <c r="F13" s="2" t="str">
        <f>IF('Informations Gènes'!A14="","",'Informations Gènes'!A14)</f>
        <v/>
      </c>
      <c r="H13" s="9"/>
    </row>
    <row r="14" spans="1:9">
      <c r="A14" s="2" t="s">
        <v>21</v>
      </c>
      <c r="B14" s="2"/>
      <c r="C14" s="53" t="str">
        <f>IF('Informations Gènes'!B15="","",'Informations Gènes'!B15)</f>
        <v/>
      </c>
      <c r="D14" s="53" t="str">
        <f>IF('Informations Gènes'!C15="","",'Informations Gènes'!C15)</f>
        <v/>
      </c>
      <c r="E14" s="53" t="str">
        <f>IF('Informations Gènes'!E15="","",'Informations Gènes'!E15)</f>
        <v/>
      </c>
      <c r="F14" s="53" t="str">
        <f>IF('Informations Gènes'!A15="","",'Informations Gènes'!A15)</f>
        <v/>
      </c>
    </row>
    <row r="15" spans="1:9">
      <c r="A15" s="2" t="s">
        <v>22</v>
      </c>
      <c r="B15" s="2"/>
      <c r="C15" s="53" t="str">
        <f>IF('Informations Gènes'!B16="","",'Informations Gènes'!B16)</f>
        <v/>
      </c>
      <c r="D15" s="53" t="str">
        <f>IF('Informations Gènes'!C16="","",'Informations Gènes'!C16)</f>
        <v/>
      </c>
      <c r="E15" s="53" t="str">
        <f>IF('Informations Gènes'!E16="","",'Informations Gènes'!E16)</f>
        <v/>
      </c>
      <c r="F15" s="53" t="str">
        <f>IF('Informations Gènes'!A16="","",'Informations Gènes'!A16)</f>
        <v/>
      </c>
    </row>
    <row r="16" spans="1:9">
      <c r="A16" s="2" t="s">
        <v>23</v>
      </c>
      <c r="B16" s="2"/>
      <c r="C16" s="53" t="str">
        <f>IF('Informations Gènes'!B17="","",'Informations Gènes'!B17)</f>
        <v/>
      </c>
      <c r="D16" s="53" t="str">
        <f>IF('Informations Gènes'!C17="","",'Informations Gènes'!C17)</f>
        <v/>
      </c>
      <c r="E16" s="53" t="str">
        <f>IF('Informations Gènes'!E17="","",'Informations Gènes'!E17)</f>
        <v/>
      </c>
      <c r="F16" s="53" t="str">
        <f>IF('Informations Gènes'!A17="","",'Informations Gènes'!A17)</f>
        <v/>
      </c>
    </row>
    <row r="17" spans="1:6">
      <c r="A17" s="2" t="s">
        <v>24</v>
      </c>
      <c r="B17" s="2"/>
      <c r="C17" s="53" t="str">
        <f>IF('Informations Gènes'!B18="","",'Informations Gènes'!B18)</f>
        <v/>
      </c>
      <c r="D17" s="53" t="str">
        <f>IF('Informations Gènes'!C18="","",'Informations Gènes'!C18)</f>
        <v/>
      </c>
      <c r="E17" s="53" t="str">
        <f>IF('Informations Gènes'!E18="","",'Informations Gènes'!E18)</f>
        <v/>
      </c>
      <c r="F17" s="53" t="str">
        <f>IF('Informations Gènes'!A18="","",'Informations Gènes'!A18)</f>
        <v/>
      </c>
    </row>
    <row r="18" spans="1:6">
      <c r="A18" s="2" t="s">
        <v>25</v>
      </c>
      <c r="B18" s="2"/>
      <c r="C18" s="53" t="str">
        <f>IF('Informations Gènes'!B19="","",'Informations Gènes'!B19)</f>
        <v/>
      </c>
      <c r="D18" s="53" t="str">
        <f>IF('Informations Gènes'!C19="","",'Informations Gènes'!C19)</f>
        <v/>
      </c>
      <c r="E18" s="53" t="str">
        <f>IF('Informations Gènes'!E19="","",'Informations Gènes'!E19)</f>
        <v/>
      </c>
      <c r="F18" s="53" t="str">
        <f>IF('Informations Gènes'!A19="","",'Informations Gènes'!A19)</f>
        <v/>
      </c>
    </row>
    <row r="19" spans="1:6">
      <c r="A19" s="2" t="s">
        <v>26</v>
      </c>
      <c r="B19" s="2"/>
      <c r="C19" s="53" t="str">
        <f>IF('Informations Gènes'!B20="","",'Informations Gènes'!B20)</f>
        <v/>
      </c>
      <c r="D19" s="53" t="str">
        <f>IF('Informations Gènes'!C20="","",'Informations Gènes'!C20)</f>
        <v/>
      </c>
      <c r="E19" s="53" t="str">
        <f>IF('Informations Gènes'!E20="","",'Informations Gènes'!E20)</f>
        <v/>
      </c>
      <c r="F19" s="53" t="str">
        <f>IF('Informations Gènes'!A20="","",'Informations Gènes'!A20)</f>
        <v/>
      </c>
    </row>
    <row r="20" spans="1:6">
      <c r="A20" s="2" t="s">
        <v>27</v>
      </c>
      <c r="B20" s="2"/>
      <c r="C20" s="53" t="str">
        <f>IF('Informations Gènes'!B21="","",'Informations Gènes'!B21)</f>
        <v/>
      </c>
      <c r="D20" s="53" t="str">
        <f>IF('Informations Gènes'!C21="","",'Informations Gènes'!C21)</f>
        <v/>
      </c>
      <c r="E20" s="53" t="str">
        <f>IF('Informations Gènes'!E21="","",'Informations Gènes'!E21)</f>
        <v/>
      </c>
      <c r="F20" s="53" t="str">
        <f>IF('Informations Gènes'!A21="","",'Informations Gènes'!A21)</f>
        <v/>
      </c>
    </row>
    <row r="21" spans="1:6">
      <c r="A21" s="2" t="s">
        <v>28</v>
      </c>
      <c r="B21" s="2"/>
      <c r="C21" s="2" t="str">
        <f>IF('Informations Gènes'!B22="","",'Informations Gènes'!B22)</f>
        <v/>
      </c>
      <c r="D21" s="53" t="str">
        <f>IF('Informations Gènes'!C22="","",'Informations Gènes'!C22)</f>
        <v/>
      </c>
      <c r="E21" s="53" t="str">
        <f>IF('Informations Gènes'!E22="","",'Informations Gènes'!E22)</f>
        <v/>
      </c>
      <c r="F21" s="53" t="str">
        <f>IF('Informations Gènes'!A22="","",'Informations Gènes'!A22)</f>
        <v/>
      </c>
    </row>
    <row r="22" spans="1:6">
      <c r="A22" s="2" t="s">
        <v>29</v>
      </c>
      <c r="B22" s="2"/>
      <c r="C22" s="2" t="str">
        <f>IF('Informations Gènes'!B23="","",'Informations Gènes'!B23)</f>
        <v/>
      </c>
      <c r="D22" s="53" t="str">
        <f>IF('Informations Gènes'!C23="","",'Informations Gènes'!C23)</f>
        <v/>
      </c>
      <c r="E22" s="53" t="str">
        <f>IF('Informations Gènes'!E23="","",'Informations Gènes'!E23)</f>
        <v/>
      </c>
      <c r="F22" s="53" t="str">
        <f>IF('Informations Gènes'!A23="","",'Informations Gènes'!A23)</f>
        <v/>
      </c>
    </row>
    <row r="23" spans="1:6">
      <c r="A23" s="2" t="s">
        <v>30</v>
      </c>
      <c r="B23" s="2"/>
      <c r="C23" s="2" t="str">
        <f>IF('Informations Gènes'!B24="","",'Informations Gènes'!B24)</f>
        <v/>
      </c>
      <c r="D23" s="53" t="str">
        <f>IF('Informations Gènes'!C24="","",'Informations Gènes'!C24)</f>
        <v/>
      </c>
      <c r="E23" s="53" t="str">
        <f>IF('Informations Gènes'!E24="","",'Informations Gènes'!E24)</f>
        <v/>
      </c>
      <c r="F23" s="53" t="str">
        <f>IF('Informations Gènes'!A24="","",'Informations Gènes'!A24)</f>
        <v/>
      </c>
    </row>
    <row r="24" spans="1:6">
      <c r="A24" s="2" t="s">
        <v>31</v>
      </c>
      <c r="B24" s="2"/>
      <c r="C24" s="53" t="str">
        <f>IF('Informations Gènes'!B25="","",'Informations Gènes'!B25)</f>
        <v/>
      </c>
      <c r="D24" s="53" t="str">
        <f>IF('Informations Gènes'!C25="","",'Informations Gènes'!C25)</f>
        <v/>
      </c>
      <c r="E24" s="53" t="str">
        <f>IF('Informations Gènes'!E25="","",'Informations Gènes'!E25)</f>
        <v/>
      </c>
      <c r="F24" s="53" t="str">
        <f>IF('Informations Gènes'!A25="","",'Informations Gènes'!A25)</f>
        <v/>
      </c>
    </row>
    <row r="25" spans="1:6">
      <c r="A25" s="2" t="s">
        <v>32</v>
      </c>
      <c r="B25" s="2"/>
      <c r="C25" s="53" t="str">
        <f>IF('Informations Gènes'!B26="","",'Informations Gènes'!B26)</f>
        <v/>
      </c>
      <c r="D25" s="53" t="str">
        <f>IF('Informations Gènes'!C26="","",'Informations Gènes'!C26)</f>
        <v/>
      </c>
      <c r="E25" s="53" t="str">
        <f>IF('Informations Gènes'!E26="","",'Informations Gènes'!E26)</f>
        <v/>
      </c>
      <c r="F25" s="53" t="str">
        <f>IF('Informations Gènes'!A26="","",'Informations Gènes'!A26)</f>
        <v/>
      </c>
    </row>
    <row r="26" spans="1:6">
      <c r="A26" s="2" t="s">
        <v>33</v>
      </c>
      <c r="B26" s="2"/>
      <c r="C26" s="53" t="str">
        <f>IF('Informations Gènes'!B27="","",'Informations Gènes'!B27)</f>
        <v/>
      </c>
      <c r="D26" s="53" t="str">
        <f>IF('Informations Gènes'!C27="","",'Informations Gènes'!C27)</f>
        <v/>
      </c>
      <c r="E26" s="53" t="str">
        <f>IF('Informations Gènes'!E27="","",'Informations Gènes'!E27)</f>
        <v/>
      </c>
      <c r="F26" s="53" t="str">
        <f>IF('Informations Gènes'!A27="","",'Informations Gènes'!A27)</f>
        <v/>
      </c>
    </row>
    <row r="27" spans="1:6">
      <c r="A27" s="2" t="s">
        <v>34</v>
      </c>
      <c r="B27" s="2"/>
      <c r="C27" s="53" t="str">
        <f>IF('Informations Gènes'!B28="","",'Informations Gènes'!B28)</f>
        <v/>
      </c>
      <c r="D27" s="53" t="str">
        <f>IF('Informations Gènes'!C28="","",'Informations Gènes'!C28)</f>
        <v/>
      </c>
      <c r="E27" s="53" t="str">
        <f>IF('Informations Gènes'!E28="","",'Informations Gènes'!E28)</f>
        <v/>
      </c>
      <c r="F27" s="53" t="str">
        <f>IF('Informations Gènes'!A28="","",'Informations Gènes'!A28)</f>
        <v/>
      </c>
    </row>
    <row r="28" spans="1:6">
      <c r="A28" s="2" t="s">
        <v>35</v>
      </c>
      <c r="B28" s="2"/>
      <c r="C28" s="53" t="str">
        <f>IF('Informations Gènes'!B29="","",'Informations Gènes'!B29)</f>
        <v/>
      </c>
      <c r="D28" s="53" t="str">
        <f>IF('Informations Gènes'!C29="","",'Informations Gènes'!C29)</f>
        <v/>
      </c>
      <c r="E28" s="53" t="str">
        <f>IF('Informations Gènes'!E29="","",'Informations Gènes'!E29)</f>
        <v/>
      </c>
      <c r="F28" s="53" t="str">
        <f>IF('Informations Gènes'!A29="","",'Informations Gènes'!A29)</f>
        <v/>
      </c>
    </row>
    <row r="29" spans="1:6">
      <c r="A29" s="2" t="s">
        <v>36</v>
      </c>
      <c r="B29" s="2"/>
      <c r="C29" s="53" t="str">
        <f>IF('Informations Gènes'!B30="","",'Informations Gènes'!B30)</f>
        <v/>
      </c>
      <c r="D29" s="53" t="str">
        <f>IF('Informations Gènes'!C30="","",'Informations Gènes'!C30)</f>
        <v/>
      </c>
      <c r="E29" s="53" t="str">
        <f>IF('Informations Gènes'!E30="","",'Informations Gènes'!E30)</f>
        <v/>
      </c>
      <c r="F29" s="53" t="str">
        <f>IF('Informations Gènes'!A30="","",'Informations Gènes'!A30)</f>
        <v/>
      </c>
    </row>
    <row r="30" spans="1:6">
      <c r="A30" s="2" t="s">
        <v>37</v>
      </c>
      <c r="B30" s="2"/>
      <c r="C30" s="53" t="str">
        <f>IF('Informations Gènes'!B31="","",'Informations Gènes'!B31)</f>
        <v/>
      </c>
      <c r="D30" s="53" t="str">
        <f>IF('Informations Gènes'!C31="","",'Informations Gènes'!C31)</f>
        <v/>
      </c>
      <c r="E30" s="53" t="str">
        <f>IF('Informations Gènes'!E31="","",'Informations Gènes'!E31)</f>
        <v/>
      </c>
      <c r="F30" s="53" t="str">
        <f>IF('Informations Gènes'!A31="","",'Informations Gènes'!A31)</f>
        <v/>
      </c>
    </row>
    <row r="31" spans="1:6">
      <c r="A31" s="2" t="s">
        <v>38</v>
      </c>
      <c r="B31" s="2"/>
      <c r="C31" s="53" t="str">
        <f>IF('Informations Gènes'!B32="","",'Informations Gènes'!B32)</f>
        <v/>
      </c>
      <c r="D31" s="53" t="str">
        <f>IF('Informations Gènes'!C32="","",'Informations Gènes'!C32)</f>
        <v/>
      </c>
      <c r="E31" s="53" t="str">
        <f>IF('Informations Gènes'!E32="","",'Informations Gènes'!E32)</f>
        <v/>
      </c>
      <c r="F31" s="53" t="str">
        <f>IF('Informations Gènes'!A32="","",'Informations Gènes'!A32)</f>
        <v/>
      </c>
    </row>
    <row r="32" spans="1:6">
      <c r="A32" s="2" t="s">
        <v>39</v>
      </c>
      <c r="B32" s="2"/>
      <c r="C32" s="53" t="str">
        <f>IF('Informations Gènes'!B33="","",'Informations Gènes'!B33)</f>
        <v/>
      </c>
      <c r="D32" s="53" t="str">
        <f>IF('Informations Gènes'!C33="","",'Informations Gènes'!C33)</f>
        <v/>
      </c>
      <c r="E32" s="53" t="str">
        <f>IF('Informations Gènes'!E33="","",'Informations Gènes'!E33)</f>
        <v/>
      </c>
      <c r="F32" s="53" t="str">
        <f>IF('Informations Gènes'!A33="","",'Informations Gènes'!A33)</f>
        <v/>
      </c>
    </row>
    <row r="33" spans="1:6">
      <c r="A33" s="2" t="s">
        <v>40</v>
      </c>
      <c r="B33" s="2"/>
      <c r="C33" s="2" t="str">
        <f>IF('Informations Gènes'!B34="","",'Informations Gènes'!B34)</f>
        <v/>
      </c>
      <c r="D33" s="53" t="str">
        <f>IF('Informations Gènes'!C34="","",'Informations Gènes'!C34)</f>
        <v/>
      </c>
      <c r="E33" s="2" t="str">
        <f>IF('Informations Gènes'!E34="","",'Informations Gènes'!E34)</f>
        <v/>
      </c>
      <c r="F33" s="2" t="str">
        <f>IF('Informations Gènes'!A34="","",'Informations Gènes'!A34)</f>
        <v/>
      </c>
    </row>
    <row r="34" spans="1:6">
      <c r="A34" s="2" t="s">
        <v>41</v>
      </c>
      <c r="B34" s="2"/>
      <c r="C34" s="2" t="str">
        <f>IF('Informations Gènes'!B35="","",'Informations Gènes'!B35)</f>
        <v/>
      </c>
      <c r="D34" s="53" t="str">
        <f>IF('Informations Gènes'!C35="","",'Informations Gènes'!C35)</f>
        <v/>
      </c>
      <c r="E34" s="2" t="str">
        <f>IF('Informations Gènes'!E35="","",'Informations Gènes'!E35)</f>
        <v/>
      </c>
      <c r="F34" s="2" t="str">
        <f>IF('Informations Gènes'!A35="","",'Informations Gènes'!A35)</f>
        <v/>
      </c>
    </row>
    <row r="35" spans="1:6">
      <c r="A35" s="2" t="s">
        <v>42</v>
      </c>
      <c r="B35" s="2"/>
      <c r="C35" s="2" t="str">
        <f>IF('Informations Gènes'!B36="","",'Informations Gènes'!B36)</f>
        <v/>
      </c>
      <c r="D35" s="53" t="str">
        <f>IF('Informations Gènes'!C36="","",'Informations Gènes'!C36)</f>
        <v/>
      </c>
      <c r="E35" s="2" t="str">
        <f>IF('Informations Gènes'!E36="","",'Informations Gènes'!E36)</f>
        <v/>
      </c>
      <c r="F35" s="2" t="str">
        <f>IF('Informations Gènes'!A36="","",'Informations Gènes'!A36)</f>
        <v/>
      </c>
    </row>
    <row r="36" spans="1:6">
      <c r="A36" s="2" t="s">
        <v>43</v>
      </c>
      <c r="B36" s="2"/>
      <c r="C36" s="2" t="str">
        <f>IF('Informations Gènes'!B37="","",'Informations Gènes'!B37)</f>
        <v/>
      </c>
      <c r="D36" s="53" t="str">
        <f>IF('Informations Gènes'!C37="","",'Informations Gènes'!C37)</f>
        <v/>
      </c>
      <c r="E36" s="2" t="str">
        <f>IF('Informations Gènes'!E37="","",'Informations Gènes'!E37)</f>
        <v/>
      </c>
      <c r="F36" s="2" t="str">
        <f>IF('Informations Gènes'!A37="","",'Informations Gènes'!A37)</f>
        <v/>
      </c>
    </row>
    <row r="37" spans="1:6">
      <c r="A37" s="2" t="s">
        <v>44</v>
      </c>
      <c r="B37" s="2"/>
      <c r="C37" s="2" t="str">
        <f>IF('Informations Gènes'!B38="","",'Informations Gènes'!B38)</f>
        <v/>
      </c>
      <c r="D37" s="53" t="str">
        <f>IF('Informations Gènes'!C38="","",'Informations Gènes'!C38)</f>
        <v/>
      </c>
      <c r="E37" s="2" t="str">
        <f>IF('Informations Gènes'!E38="","",'Informations Gènes'!E38)</f>
        <v/>
      </c>
      <c r="F37" s="2" t="str">
        <f>IF('Informations Gènes'!A38="","",'Informations Gènes'!A38)</f>
        <v/>
      </c>
    </row>
    <row r="38" spans="1:6">
      <c r="A38" s="2" t="s">
        <v>45</v>
      </c>
      <c r="B38" s="2"/>
      <c r="C38" s="2" t="str">
        <f>IF('Informations Gènes'!B39="","",'Informations Gènes'!B39)</f>
        <v/>
      </c>
      <c r="D38" s="53" t="str">
        <f>IF('Informations Gènes'!C39="","",'Informations Gènes'!C39)</f>
        <v/>
      </c>
      <c r="E38" s="2" t="str">
        <f>IF('Informations Gènes'!E39="","",'Informations Gènes'!E39)</f>
        <v/>
      </c>
      <c r="F38" s="2" t="str">
        <f>IF('Informations Gènes'!A39="","",'Informations Gènes'!A39)</f>
        <v/>
      </c>
    </row>
    <row r="39" spans="1:6">
      <c r="A39" s="2" t="s">
        <v>46</v>
      </c>
      <c r="B39" s="2"/>
      <c r="C39" s="2" t="str">
        <f>IF('Informations Gènes'!B40="","",'Informations Gènes'!B40)</f>
        <v/>
      </c>
      <c r="D39" s="53" t="str">
        <f>IF('Informations Gènes'!C40="","",'Informations Gènes'!C40)</f>
        <v/>
      </c>
      <c r="E39" s="2" t="str">
        <f>IF('Informations Gènes'!E40="","",'Informations Gènes'!E40)</f>
        <v/>
      </c>
      <c r="F39" s="2" t="str">
        <f>IF('Informations Gènes'!A40="","",'Informations Gènes'!A40)</f>
        <v/>
      </c>
    </row>
    <row r="40" spans="1:6">
      <c r="A40" s="2" t="s">
        <v>47</v>
      </c>
      <c r="B40" s="2"/>
      <c r="C40" s="2" t="str">
        <f>IF('Informations Gènes'!B41="","",'Informations Gènes'!B41)</f>
        <v/>
      </c>
      <c r="D40" s="53" t="str">
        <f>IF('Informations Gènes'!C41="","",'Informations Gènes'!C41)</f>
        <v/>
      </c>
      <c r="E40" s="2" t="str">
        <f>IF('Informations Gènes'!E41="","",'Informations Gènes'!E41)</f>
        <v/>
      </c>
      <c r="F40" s="2" t="str">
        <f>IF('Informations Gènes'!A41="","",'Informations Gènes'!A41)</f>
        <v/>
      </c>
    </row>
    <row r="41" spans="1:6">
      <c r="A41" s="2" t="s">
        <v>48</v>
      </c>
      <c r="B41" s="2"/>
      <c r="C41" s="2" t="str">
        <f>IF('Informations Gènes'!B42="","",'Informations Gènes'!B42)</f>
        <v/>
      </c>
      <c r="D41" s="53" t="str">
        <f>IF('Informations Gènes'!C42="","",'Informations Gènes'!C42)</f>
        <v/>
      </c>
      <c r="E41" s="2" t="str">
        <f>IF('Informations Gènes'!E42="","",'Informations Gènes'!E42)</f>
        <v/>
      </c>
      <c r="F41" s="2" t="str">
        <f>IF('Informations Gènes'!A42="","",'Informations Gènes'!A42)</f>
        <v/>
      </c>
    </row>
    <row r="42" spans="1:6">
      <c r="A42" s="2" t="s">
        <v>49</v>
      </c>
      <c r="B42" s="2"/>
      <c r="C42" s="2" t="str">
        <f>IF('Informations Gènes'!B43="","",'Informations Gènes'!B43)</f>
        <v/>
      </c>
      <c r="D42" s="53" t="str">
        <f>IF('Informations Gènes'!C43="","",'Informations Gènes'!C43)</f>
        <v/>
      </c>
      <c r="E42" s="2" t="str">
        <f>IF('Informations Gènes'!E43="","",'Informations Gènes'!E43)</f>
        <v/>
      </c>
      <c r="F42" s="2" t="str">
        <f>IF('Informations Gènes'!A43="","",'Informations Gènes'!A43)</f>
        <v/>
      </c>
    </row>
    <row r="43" spans="1:6">
      <c r="A43" s="2" t="s">
        <v>50</v>
      </c>
      <c r="B43" s="2"/>
      <c r="C43" s="2" t="str">
        <f>IF('Informations Gènes'!B44="","",'Informations Gènes'!B44)</f>
        <v/>
      </c>
      <c r="D43" s="53" t="str">
        <f>IF('Informations Gènes'!C44="","",'Informations Gènes'!C44)</f>
        <v/>
      </c>
      <c r="E43" s="2" t="str">
        <f>IF('Informations Gènes'!E44="","",'Informations Gènes'!E44)</f>
        <v/>
      </c>
      <c r="F43" s="2" t="str">
        <f>IF('Informations Gènes'!A44="","",'Informations Gènes'!A44)</f>
        <v/>
      </c>
    </row>
    <row r="44" spans="1:6">
      <c r="A44" s="2" t="s">
        <v>51</v>
      </c>
      <c r="B44" s="2"/>
      <c r="C44" s="2" t="str">
        <f>IF('Informations Gènes'!B45="","",'Informations Gènes'!B45)</f>
        <v/>
      </c>
      <c r="D44" s="53" t="str">
        <f>IF('Informations Gènes'!C45="","",'Informations Gènes'!C45)</f>
        <v/>
      </c>
      <c r="E44" s="2" t="str">
        <f>IF('Informations Gènes'!E45="","",'Informations Gènes'!E45)</f>
        <v/>
      </c>
      <c r="F44" s="2" t="str">
        <f>IF('Informations Gènes'!A45="","",'Informations Gènes'!A45)</f>
        <v/>
      </c>
    </row>
    <row r="45" spans="1:6">
      <c r="A45" s="2" t="s">
        <v>52</v>
      </c>
      <c r="B45" s="2"/>
      <c r="C45" s="2" t="str">
        <f>IF('Informations Gènes'!B46="","",'Informations Gènes'!B46)</f>
        <v/>
      </c>
      <c r="D45" s="53" t="str">
        <f>IF('Informations Gènes'!C46="","",'Informations Gènes'!C46)</f>
        <v/>
      </c>
      <c r="E45" s="2" t="str">
        <f>IF('Informations Gènes'!E46="","",'Informations Gènes'!E46)</f>
        <v/>
      </c>
      <c r="F45" s="2" t="str">
        <f>IF('Informations Gènes'!A46="","",'Informations Gènes'!A46)</f>
        <v/>
      </c>
    </row>
    <row r="46" spans="1:6">
      <c r="A46" s="2" t="s">
        <v>53</v>
      </c>
      <c r="B46" s="2"/>
      <c r="C46" s="2" t="str">
        <f>IF('Informations Gènes'!B47="","",'Informations Gènes'!B47)</f>
        <v/>
      </c>
      <c r="D46" s="53" t="str">
        <f>IF('Informations Gènes'!C47="","",'Informations Gènes'!C47)</f>
        <v/>
      </c>
      <c r="E46" s="2" t="str">
        <f>IF('Informations Gènes'!E47="","",'Informations Gènes'!E47)</f>
        <v/>
      </c>
      <c r="F46" s="2" t="str">
        <f>IF('Informations Gènes'!A47="","",'Informations Gènes'!A47)</f>
        <v/>
      </c>
    </row>
    <row r="47" spans="1:6">
      <c r="A47" s="2" t="s">
        <v>54</v>
      </c>
      <c r="B47" s="2"/>
      <c r="C47" s="2" t="str">
        <f>IF('Informations Gènes'!B48="","",'Informations Gènes'!B48)</f>
        <v/>
      </c>
      <c r="D47" s="53" t="str">
        <f>IF('Informations Gènes'!C48="","",'Informations Gènes'!C48)</f>
        <v/>
      </c>
      <c r="E47" s="2" t="str">
        <f>IF('Informations Gènes'!E48="","",'Informations Gènes'!E48)</f>
        <v/>
      </c>
      <c r="F47" s="2" t="str">
        <f>IF('Informations Gènes'!A48="","",'Informations Gènes'!A48)</f>
        <v/>
      </c>
    </row>
    <row r="48" spans="1:6">
      <c r="A48" s="2" t="s">
        <v>55</v>
      </c>
      <c r="B48" s="2"/>
      <c r="C48" s="2" t="str">
        <f>IF('Informations Gènes'!B49="","",'Informations Gènes'!B49)</f>
        <v/>
      </c>
      <c r="D48" s="53" t="str">
        <f>IF('Informations Gènes'!C49="","",'Informations Gènes'!C49)</f>
        <v/>
      </c>
      <c r="E48" s="2" t="str">
        <f>IF('Informations Gènes'!E49="","",'Informations Gènes'!E49)</f>
        <v/>
      </c>
      <c r="F48" s="2" t="str">
        <f>IF('Informations Gènes'!A49="","",'Informations Gènes'!A49)</f>
        <v/>
      </c>
    </row>
    <row r="49" spans="1:6">
      <c r="A49" s="2" t="s">
        <v>56</v>
      </c>
      <c r="B49" s="2"/>
      <c r="C49" s="2" t="str">
        <f>IF('Informations Gènes'!B50="","",'Informations Gènes'!B50)</f>
        <v/>
      </c>
      <c r="D49" s="53" t="str">
        <f>IF('Informations Gènes'!C50="","",'Informations Gènes'!C50)</f>
        <v/>
      </c>
      <c r="E49" s="2" t="str">
        <f>IF('Informations Gènes'!E50="","",'Informations Gènes'!E50)</f>
        <v/>
      </c>
      <c r="F49" s="2" t="str">
        <f>IF('Informations Gènes'!A50="","",'Informations Gènes'!A50)</f>
        <v/>
      </c>
    </row>
    <row r="50" spans="1:6">
      <c r="A50" s="2" t="s">
        <v>57</v>
      </c>
      <c r="B50" s="2"/>
      <c r="C50" s="2" t="str">
        <f>IF('Informations Gènes'!B51="","",'Informations Gènes'!B51)</f>
        <v/>
      </c>
      <c r="D50" s="53" t="str">
        <f>IF('Informations Gènes'!C51="","",'Informations Gènes'!C51)</f>
        <v/>
      </c>
      <c r="E50" s="2" t="str">
        <f>IF('Informations Gènes'!E51="","",'Informations Gènes'!E51)</f>
        <v/>
      </c>
      <c r="F50" s="2" t="str">
        <f>IF('Informations Gènes'!A51="","",'Informations Gènes'!A51)</f>
        <v/>
      </c>
    </row>
    <row r="51" spans="1:6">
      <c r="A51" s="2" t="s">
        <v>58</v>
      </c>
      <c r="B51" s="2"/>
      <c r="C51" s="2" t="str">
        <f>IF('Informations Gènes'!B52="","",'Informations Gènes'!B52)</f>
        <v/>
      </c>
      <c r="D51" s="53" t="str">
        <f>IF('Informations Gènes'!C52="","",'Informations Gènes'!C52)</f>
        <v/>
      </c>
      <c r="E51" s="2" t="str">
        <f>IF('Informations Gènes'!E52="","",'Informations Gènes'!E52)</f>
        <v/>
      </c>
      <c r="F51" s="2" t="str">
        <f>IF('Informations Gènes'!A52="","",'Informations Gènes'!A52)</f>
        <v/>
      </c>
    </row>
    <row r="52" spans="1:6">
      <c r="A52" s="2" t="s">
        <v>59</v>
      </c>
      <c r="B52" s="2"/>
      <c r="C52" s="2" t="str">
        <f>IF('Informations Gènes'!B53="","",'Informations Gènes'!B53)</f>
        <v/>
      </c>
      <c r="D52" s="53" t="str">
        <f>IF('Informations Gènes'!C53="","",'Informations Gènes'!C53)</f>
        <v/>
      </c>
      <c r="E52" s="2" t="str">
        <f>IF('Informations Gènes'!E53="","",'Informations Gènes'!E53)</f>
        <v/>
      </c>
      <c r="F52" s="2" t="str">
        <f>IF('Informations Gènes'!A53="","",'Informations Gènes'!A53)</f>
        <v/>
      </c>
    </row>
    <row r="53" spans="1:6">
      <c r="A53" s="2" t="s">
        <v>60</v>
      </c>
      <c r="B53" s="2"/>
      <c r="C53" s="2" t="str">
        <f>IF('Informations Gènes'!B54="","",'Informations Gènes'!B54)</f>
        <v/>
      </c>
      <c r="D53" s="53" t="str">
        <f>IF('Informations Gènes'!C54="","",'Informations Gènes'!C54)</f>
        <v/>
      </c>
      <c r="E53" s="2" t="str">
        <f>IF('Informations Gènes'!E54="","",'Informations Gènes'!E54)</f>
        <v/>
      </c>
      <c r="F53" s="2" t="str">
        <f>IF('Informations Gènes'!A54="","",'Informations Gènes'!A54)</f>
        <v/>
      </c>
    </row>
    <row r="54" spans="1:6">
      <c r="A54" s="2" t="s">
        <v>61</v>
      </c>
      <c r="B54" s="2"/>
      <c r="C54" s="2" t="str">
        <f>IF('Informations Gènes'!B55="","",'Informations Gènes'!B55)</f>
        <v/>
      </c>
      <c r="D54" s="53" t="str">
        <f>IF('Informations Gènes'!C55="","",'Informations Gènes'!C55)</f>
        <v/>
      </c>
      <c r="E54" s="2" t="str">
        <f>IF('Informations Gènes'!E55="","",'Informations Gènes'!E55)</f>
        <v/>
      </c>
      <c r="F54" s="2" t="str">
        <f>IF('Informations Gènes'!A55="","",'Informations Gènes'!A55)</f>
        <v/>
      </c>
    </row>
    <row r="55" spans="1:6">
      <c r="A55" s="2" t="s">
        <v>62</v>
      </c>
      <c r="B55" s="2"/>
      <c r="C55" s="2" t="str">
        <f>IF('Informations Gènes'!B56="","",'Informations Gènes'!B56)</f>
        <v/>
      </c>
      <c r="D55" s="53" t="str">
        <f>IF('Informations Gènes'!C56="","",'Informations Gènes'!C56)</f>
        <v/>
      </c>
      <c r="E55" s="2" t="str">
        <f>IF('Informations Gènes'!E56="","",'Informations Gènes'!E56)</f>
        <v/>
      </c>
      <c r="F55" s="2" t="str">
        <f>IF('Informations Gènes'!A56="","",'Informations Gènes'!A56)</f>
        <v/>
      </c>
    </row>
    <row r="56" spans="1:6">
      <c r="A56" s="2" t="s">
        <v>63</v>
      </c>
      <c r="B56" s="2"/>
      <c r="C56" s="2" t="str">
        <f>IF('Informations Gènes'!B57="","",'Informations Gènes'!B57)</f>
        <v/>
      </c>
      <c r="D56" s="53" t="str">
        <f>IF('Informations Gènes'!C57="","",'Informations Gènes'!C57)</f>
        <v/>
      </c>
      <c r="E56" s="2" t="str">
        <f>IF('Informations Gènes'!E57="","",'Informations Gènes'!E57)</f>
        <v/>
      </c>
      <c r="F56" s="2" t="str">
        <f>IF('Informations Gènes'!A57="","",'Informations Gènes'!A57)</f>
        <v/>
      </c>
    </row>
    <row r="57" spans="1:6">
      <c r="A57" s="2" t="s">
        <v>64</v>
      </c>
      <c r="B57" s="2"/>
      <c r="C57" s="2" t="str">
        <f>IF('Informations Gènes'!B58="","",'Informations Gènes'!B58)</f>
        <v/>
      </c>
      <c r="D57" s="53" t="str">
        <f>IF('Informations Gènes'!C58="","",'Informations Gènes'!C58)</f>
        <v/>
      </c>
      <c r="E57" s="2" t="str">
        <f>IF('Informations Gènes'!E58="","",'Informations Gènes'!E58)</f>
        <v/>
      </c>
      <c r="F57" s="2" t="str">
        <f>IF('Informations Gènes'!A58="","",'Informations Gènes'!A58)</f>
        <v/>
      </c>
    </row>
    <row r="58" spans="1:6">
      <c r="A58" s="2" t="s">
        <v>65</v>
      </c>
      <c r="B58" s="2"/>
      <c r="C58" s="2" t="str">
        <f>IF('Informations Gènes'!B59="","",'Informations Gènes'!B59)</f>
        <v/>
      </c>
      <c r="D58" s="53" t="str">
        <f>IF('Informations Gènes'!C59="","",'Informations Gènes'!C59)</f>
        <v/>
      </c>
      <c r="E58" s="2" t="str">
        <f>IF('Informations Gènes'!E59="","",'Informations Gènes'!E59)</f>
        <v/>
      </c>
      <c r="F58" s="2" t="str">
        <f>IF('Informations Gènes'!A59="","",'Informations Gènes'!A59)</f>
        <v/>
      </c>
    </row>
    <row r="59" spans="1:6">
      <c r="A59" s="2" t="s">
        <v>66</v>
      </c>
      <c r="B59" s="2"/>
      <c r="C59" s="2" t="str">
        <f>IF('Informations Gènes'!B60="","",'Informations Gènes'!B60)</f>
        <v/>
      </c>
      <c r="D59" s="53" t="str">
        <f>IF('Informations Gènes'!C60="","",'Informations Gènes'!C60)</f>
        <v/>
      </c>
      <c r="E59" s="2" t="str">
        <f>IF('Informations Gènes'!E60="","",'Informations Gènes'!E60)</f>
        <v/>
      </c>
      <c r="F59" s="2" t="str">
        <f>IF('Informations Gènes'!A60="","",'Informations Gènes'!A60)</f>
        <v/>
      </c>
    </row>
    <row r="60" spans="1:6">
      <c r="A60" s="2" t="s">
        <v>67</v>
      </c>
      <c r="B60" s="2"/>
      <c r="C60" s="2" t="str">
        <f>IF('Informations Gènes'!B61="","",'Informations Gènes'!B61)</f>
        <v/>
      </c>
      <c r="D60" s="53" t="str">
        <f>IF('Informations Gènes'!C61="","",'Informations Gènes'!C61)</f>
        <v/>
      </c>
      <c r="E60" s="2" t="str">
        <f>IF('Informations Gènes'!E61="","",'Informations Gènes'!E61)</f>
        <v/>
      </c>
      <c r="F60" s="2" t="str">
        <f>IF('Informations Gènes'!A61="","",'Informations Gènes'!A61)</f>
        <v/>
      </c>
    </row>
    <row r="61" spans="1:6">
      <c r="A61" s="2" t="s">
        <v>68</v>
      </c>
      <c r="B61" s="2"/>
      <c r="C61" s="2" t="str">
        <f>IF('Informations Gènes'!B62="","",'Informations Gènes'!B62)</f>
        <v/>
      </c>
      <c r="D61" s="53" t="str">
        <f>IF('Informations Gènes'!C62="","",'Informations Gènes'!C62)</f>
        <v/>
      </c>
      <c r="E61" s="2" t="str">
        <f>IF('Informations Gènes'!E62="","",'Informations Gènes'!E62)</f>
        <v/>
      </c>
      <c r="F61" s="2" t="str">
        <f>IF('Informations Gènes'!A62="","",'Informations Gènes'!A62)</f>
        <v/>
      </c>
    </row>
    <row r="62" spans="1:6">
      <c r="A62" s="2" t="s">
        <v>69</v>
      </c>
      <c r="B62" s="2"/>
      <c r="C62" s="2" t="str">
        <f>IF('Informations Gènes'!B63="","",'Informations Gènes'!B63)</f>
        <v/>
      </c>
      <c r="D62" s="53" t="str">
        <f>IF('Informations Gènes'!C63="","",'Informations Gènes'!C63)</f>
        <v/>
      </c>
      <c r="E62" s="2" t="str">
        <f>IF('Informations Gènes'!E63="","",'Informations Gènes'!E63)</f>
        <v/>
      </c>
      <c r="F62" s="2" t="str">
        <f>IF('Informations Gènes'!A63="","",'Informations Gènes'!A63)</f>
        <v/>
      </c>
    </row>
    <row r="63" spans="1:6">
      <c r="A63" s="2" t="s">
        <v>70</v>
      </c>
      <c r="B63" s="2"/>
      <c r="C63" s="2" t="str">
        <f>IF('Informations Gènes'!B64="","",'Informations Gènes'!B64)</f>
        <v/>
      </c>
      <c r="D63" s="53" t="str">
        <f>IF('Informations Gènes'!C64="","",'Informations Gènes'!C64)</f>
        <v/>
      </c>
      <c r="E63" s="2" t="str">
        <f>IF('Informations Gènes'!E64="","",'Informations Gènes'!E64)</f>
        <v/>
      </c>
      <c r="F63" s="2" t="str">
        <f>IF('Informations Gènes'!A64="","",'Informations Gènes'!A64)</f>
        <v/>
      </c>
    </row>
    <row r="64" spans="1:6">
      <c r="A64" s="2" t="s">
        <v>71</v>
      </c>
      <c r="B64" s="2"/>
      <c r="C64" s="2" t="str">
        <f>IF('Informations Gènes'!B65="","",'Informations Gènes'!B65)</f>
        <v/>
      </c>
      <c r="D64" s="53" t="str">
        <f>IF('Informations Gènes'!C65="","",'Informations Gènes'!C65)</f>
        <v/>
      </c>
      <c r="E64" s="2" t="str">
        <f>IF('Informations Gènes'!E65="","",'Informations Gènes'!E65)</f>
        <v/>
      </c>
      <c r="F64" s="2" t="str">
        <f>IF('Informations Gènes'!A65="","",'Informations Gènes'!A65)</f>
        <v/>
      </c>
    </row>
    <row r="65" spans="1:6">
      <c r="A65" s="2" t="s">
        <v>72</v>
      </c>
      <c r="B65" s="2"/>
      <c r="C65" s="2" t="str">
        <f>IF('Informations Gènes'!B66="","",'Informations Gènes'!B66)</f>
        <v/>
      </c>
      <c r="D65" s="53" t="str">
        <f>IF('Informations Gènes'!C66="","",'Informations Gènes'!C66)</f>
        <v/>
      </c>
      <c r="E65" s="2" t="str">
        <f>IF('Informations Gènes'!E66="","",'Informations Gènes'!E66)</f>
        <v/>
      </c>
      <c r="F65" s="2" t="str">
        <f>IF('Informations Gènes'!A66="","",'Informations Gènes'!A66)</f>
        <v/>
      </c>
    </row>
    <row r="66" spans="1:6">
      <c r="A66" s="2" t="s">
        <v>73</v>
      </c>
      <c r="B66" s="2"/>
      <c r="C66" s="2" t="str">
        <f>IF('Informations Gènes'!B67="","",'Informations Gènes'!B67)</f>
        <v/>
      </c>
      <c r="D66" s="53" t="str">
        <f>IF('Informations Gènes'!C67="","",'Informations Gènes'!C67)</f>
        <v/>
      </c>
      <c r="E66" s="2" t="str">
        <f>IF('Informations Gènes'!E67="","",'Informations Gènes'!E67)</f>
        <v/>
      </c>
      <c r="F66" s="2" t="str">
        <f>IF('Informations Gènes'!A67="","",'Informations Gènes'!A67)</f>
        <v/>
      </c>
    </row>
    <row r="67" spans="1:6">
      <c r="A67" s="2" t="s">
        <v>74</v>
      </c>
      <c r="B67" s="2"/>
      <c r="C67" s="2" t="str">
        <f>IF('Informations Gènes'!B68="","",'Informations Gènes'!B68)</f>
        <v/>
      </c>
      <c r="D67" s="53" t="str">
        <f>IF('Informations Gènes'!C68="","",'Informations Gènes'!C68)</f>
        <v/>
      </c>
      <c r="E67" s="2" t="str">
        <f>IF('Informations Gènes'!E68="","",'Informations Gènes'!E68)</f>
        <v/>
      </c>
      <c r="F67" s="2" t="str">
        <f>IF('Informations Gènes'!A68="","",'Informations Gènes'!A68)</f>
        <v/>
      </c>
    </row>
    <row r="68" spans="1:6">
      <c r="A68" s="2" t="s">
        <v>75</v>
      </c>
      <c r="B68" s="2"/>
      <c r="C68" s="2" t="str">
        <f>IF('Informations Gènes'!B69="","",'Informations Gènes'!B69)</f>
        <v/>
      </c>
      <c r="D68" s="53" t="str">
        <f>IF('Informations Gènes'!C69="","",'Informations Gènes'!C69)</f>
        <v/>
      </c>
      <c r="E68" s="2" t="str">
        <f>IF('Informations Gènes'!E69="","",'Informations Gènes'!E69)</f>
        <v/>
      </c>
      <c r="F68" s="2" t="str">
        <f>IF('Informations Gènes'!A69="","",'Informations Gènes'!A69)</f>
        <v/>
      </c>
    </row>
    <row r="69" spans="1:6">
      <c r="A69" s="2" t="s">
        <v>76</v>
      </c>
      <c r="B69" s="2"/>
      <c r="C69" s="2" t="str">
        <f>IF('Informations Gènes'!B70="","",'Informations Gènes'!B70)</f>
        <v/>
      </c>
      <c r="D69" s="53" t="str">
        <f>IF('Informations Gènes'!C70="","",'Informations Gènes'!C70)</f>
        <v/>
      </c>
      <c r="E69" s="2" t="str">
        <f>IF('Informations Gènes'!E70="","",'Informations Gènes'!E70)</f>
        <v/>
      </c>
      <c r="F69" s="2" t="str">
        <f>IF('Informations Gènes'!A70="","",'Informations Gènes'!A70)</f>
        <v/>
      </c>
    </row>
    <row r="70" spans="1:6">
      <c r="A70" s="2" t="s">
        <v>77</v>
      </c>
      <c r="B70" s="2"/>
      <c r="C70" s="2" t="str">
        <f>IF('Informations Gènes'!B71="","",'Informations Gènes'!B71)</f>
        <v/>
      </c>
      <c r="D70" s="53" t="str">
        <f>IF('Informations Gènes'!C71="","",'Informations Gènes'!C71)</f>
        <v/>
      </c>
      <c r="E70" s="2" t="str">
        <f>IF('Informations Gènes'!E71="","",'Informations Gènes'!E71)</f>
        <v/>
      </c>
      <c r="F70" s="2" t="str">
        <f>IF('Informations Gènes'!A71="","",'Informations Gènes'!A71)</f>
        <v/>
      </c>
    </row>
    <row r="71" spans="1:6">
      <c r="A71" s="2" t="s">
        <v>78</v>
      </c>
      <c r="B71" s="2"/>
      <c r="C71" s="2" t="str">
        <f>IF('Informations Gènes'!B72="","",'Informations Gènes'!B72)</f>
        <v/>
      </c>
      <c r="D71" s="53" t="str">
        <f>IF('Informations Gènes'!C72="","",'Informations Gènes'!C72)</f>
        <v/>
      </c>
      <c r="E71" s="2" t="str">
        <f>IF('Informations Gènes'!E72="","",'Informations Gènes'!E72)</f>
        <v/>
      </c>
      <c r="F71" s="2" t="str">
        <f>IF('Informations Gènes'!A72="","",'Informations Gènes'!A72)</f>
        <v/>
      </c>
    </row>
    <row r="72" spans="1:6">
      <c r="A72" s="2" t="s">
        <v>79</v>
      </c>
      <c r="B72" s="2"/>
      <c r="C72" s="2" t="str">
        <f>IF('Informations Gènes'!B73="","",'Informations Gènes'!B73)</f>
        <v/>
      </c>
      <c r="D72" s="53" t="str">
        <f>IF('Informations Gènes'!C73="","",'Informations Gènes'!C73)</f>
        <v/>
      </c>
      <c r="E72" s="2" t="str">
        <f>IF('Informations Gènes'!E73="","",'Informations Gènes'!E73)</f>
        <v/>
      </c>
      <c r="F72" s="2" t="str">
        <f>IF('Informations Gènes'!A73="","",'Informations Gènes'!A73)</f>
        <v/>
      </c>
    </row>
    <row r="73" spans="1:6">
      <c r="A73" s="2" t="s">
        <v>80</v>
      </c>
      <c r="B73" s="2"/>
      <c r="C73" s="2" t="str">
        <f>IF('Informations Gènes'!B74="","",'Informations Gènes'!B74)</f>
        <v/>
      </c>
      <c r="D73" s="53" t="str">
        <f>IF('Informations Gènes'!C74="","",'Informations Gènes'!C74)</f>
        <v/>
      </c>
      <c r="E73" s="2" t="str">
        <f>IF('Informations Gènes'!E74="","",'Informations Gènes'!E74)</f>
        <v/>
      </c>
      <c r="F73" s="2" t="str">
        <f>IF('Informations Gènes'!A74="","",'Informations Gènes'!A74)</f>
        <v/>
      </c>
    </row>
    <row r="74" spans="1:6">
      <c r="A74" s="2" t="s">
        <v>81</v>
      </c>
      <c r="B74" s="2"/>
      <c r="C74" s="2" t="str">
        <f>IF('Informations Gènes'!B75="","",'Informations Gènes'!B75)</f>
        <v/>
      </c>
      <c r="D74" s="53" t="str">
        <f>IF('Informations Gènes'!C75="","",'Informations Gènes'!C75)</f>
        <v/>
      </c>
      <c r="E74" s="2" t="str">
        <f>IF('Informations Gènes'!E75="","",'Informations Gènes'!E75)</f>
        <v/>
      </c>
      <c r="F74" s="2" t="str">
        <f>IF('Informations Gènes'!A75="","",'Informations Gènes'!A75)</f>
        <v/>
      </c>
    </row>
    <row r="75" spans="1:6">
      <c r="A75" s="2" t="s">
        <v>82</v>
      </c>
      <c r="B75" s="2"/>
      <c r="C75" s="2" t="str">
        <f>IF('Informations Gènes'!B76="","",'Informations Gènes'!B76)</f>
        <v/>
      </c>
      <c r="D75" s="53" t="str">
        <f>IF('Informations Gènes'!C76="","",'Informations Gènes'!C76)</f>
        <v/>
      </c>
      <c r="E75" s="2" t="str">
        <f>IF('Informations Gènes'!E76="","",'Informations Gènes'!E76)</f>
        <v/>
      </c>
      <c r="F75" s="2" t="str">
        <f>IF('Informations Gènes'!A76="","",'Informations Gènes'!A76)</f>
        <v/>
      </c>
    </row>
    <row r="76" spans="1:6">
      <c r="A76" s="2" t="s">
        <v>83</v>
      </c>
      <c r="B76" s="2"/>
      <c r="C76" s="2" t="str">
        <f>IF('Informations Gènes'!B77="","",'Informations Gènes'!B77)</f>
        <v/>
      </c>
      <c r="D76" s="53" t="str">
        <f>IF('Informations Gènes'!C77="","",'Informations Gènes'!C77)</f>
        <v/>
      </c>
      <c r="E76" s="2" t="str">
        <f>IF('Informations Gènes'!E77="","",'Informations Gènes'!E77)</f>
        <v/>
      </c>
      <c r="F76" s="2" t="str">
        <f>IF('Informations Gènes'!A77="","",'Informations Gènes'!A77)</f>
        <v/>
      </c>
    </row>
    <row r="77" spans="1:6">
      <c r="A77" s="2" t="s">
        <v>84</v>
      </c>
      <c r="B77" s="2"/>
      <c r="C77" s="2" t="str">
        <f>IF('Informations Gènes'!B78="","",'Informations Gènes'!B78)</f>
        <v/>
      </c>
      <c r="D77" s="53" t="str">
        <f>IF('Informations Gènes'!C78="","",'Informations Gènes'!C78)</f>
        <v/>
      </c>
      <c r="E77" s="2" t="str">
        <f>IF('Informations Gènes'!E78="","",'Informations Gènes'!E78)</f>
        <v/>
      </c>
      <c r="F77" s="2" t="str">
        <f>IF('Informations Gènes'!A78="","",'Informations Gènes'!A78)</f>
        <v/>
      </c>
    </row>
    <row r="78" spans="1:6">
      <c r="A78" s="2" t="s">
        <v>85</v>
      </c>
      <c r="B78" s="2"/>
      <c r="C78" s="2" t="str">
        <f>IF('Informations Gènes'!B79="","",'Informations Gènes'!B79)</f>
        <v/>
      </c>
      <c r="D78" s="53" t="str">
        <f>IF('Informations Gènes'!C79="","",'Informations Gènes'!C79)</f>
        <v/>
      </c>
      <c r="E78" s="2" t="str">
        <f>IF('Informations Gènes'!E79="","",'Informations Gènes'!E79)</f>
        <v/>
      </c>
      <c r="F78" s="2" t="str">
        <f>IF('Informations Gènes'!A79="","",'Informations Gènes'!A79)</f>
        <v/>
      </c>
    </row>
    <row r="79" spans="1:6">
      <c r="A79" s="2" t="s">
        <v>86</v>
      </c>
      <c r="B79" s="2"/>
      <c r="C79" s="2" t="str">
        <f>IF('Informations Gènes'!B80="","",'Informations Gènes'!B80)</f>
        <v/>
      </c>
      <c r="D79" s="53" t="str">
        <f>IF('Informations Gènes'!C80="","",'Informations Gènes'!C80)</f>
        <v/>
      </c>
      <c r="E79" s="2" t="str">
        <f>IF('Informations Gènes'!E80="","",'Informations Gènes'!E80)</f>
        <v/>
      </c>
      <c r="F79" s="2" t="str">
        <f>IF('Informations Gènes'!A80="","",'Informations Gènes'!A80)</f>
        <v/>
      </c>
    </row>
    <row r="80" spans="1:6">
      <c r="A80" s="2" t="s">
        <v>87</v>
      </c>
      <c r="B80" s="2"/>
      <c r="C80" s="2" t="str">
        <f>IF('Informations Gènes'!B81="","",'Informations Gènes'!B81)</f>
        <v/>
      </c>
      <c r="D80" s="53" t="str">
        <f>IF('Informations Gènes'!C81="","",'Informations Gènes'!C81)</f>
        <v/>
      </c>
      <c r="E80" s="2" t="str">
        <f>IF('Informations Gènes'!E81="","",'Informations Gènes'!E81)</f>
        <v/>
      </c>
      <c r="F80" s="2" t="str">
        <f>IF('Informations Gènes'!A81="","",'Informations Gènes'!A81)</f>
        <v/>
      </c>
    </row>
    <row r="81" spans="1:6">
      <c r="A81" s="2" t="s">
        <v>88</v>
      </c>
      <c r="B81" s="2"/>
      <c r="C81" s="2" t="str">
        <f>IF('Informations Gènes'!B82="","",'Informations Gènes'!B82)</f>
        <v/>
      </c>
      <c r="D81" s="53" t="str">
        <f>IF('Informations Gènes'!C82="","",'Informations Gènes'!C82)</f>
        <v/>
      </c>
      <c r="E81" s="2" t="str">
        <f>IF('Informations Gènes'!E82="","",'Informations Gènes'!E82)</f>
        <v/>
      </c>
      <c r="F81" s="2" t="str">
        <f>IF('Informations Gènes'!A82="","",'Informations Gènes'!A82)</f>
        <v/>
      </c>
    </row>
    <row r="82" spans="1:6">
      <c r="A82" s="2" t="s">
        <v>89</v>
      </c>
      <c r="B82" s="2"/>
      <c r="C82" s="2" t="str">
        <f>IF('Informations Gènes'!B83="","",'Informations Gènes'!B83)</f>
        <v/>
      </c>
      <c r="D82" s="53" t="str">
        <f>IF('Informations Gènes'!C83="","",'Informations Gènes'!C83)</f>
        <v/>
      </c>
      <c r="E82" s="2" t="str">
        <f>IF('Informations Gènes'!E83="","",'Informations Gènes'!E83)</f>
        <v/>
      </c>
      <c r="F82" s="2" t="str">
        <f>IF('Informations Gènes'!A83="","",'Informations Gènes'!A83)</f>
        <v/>
      </c>
    </row>
    <row r="83" spans="1:6">
      <c r="A83" s="2" t="s">
        <v>90</v>
      </c>
      <c r="B83" s="2"/>
      <c r="C83" s="2" t="str">
        <f>IF('Informations Gènes'!B84="","",'Informations Gènes'!B84)</f>
        <v/>
      </c>
      <c r="D83" s="53" t="str">
        <f>IF('Informations Gènes'!C84="","",'Informations Gènes'!C84)</f>
        <v/>
      </c>
      <c r="E83" s="2" t="str">
        <f>IF('Informations Gènes'!E84="","",'Informations Gènes'!E84)</f>
        <v/>
      </c>
      <c r="F83" s="2" t="str">
        <f>IF('Informations Gènes'!A84="","",'Informations Gènes'!A84)</f>
        <v/>
      </c>
    </row>
    <row r="84" spans="1:6">
      <c r="A84" s="2" t="s">
        <v>91</v>
      </c>
      <c r="B84" s="2"/>
      <c r="C84" s="2" t="str">
        <f>IF('Informations Gènes'!B85="","",'Informations Gènes'!B85)</f>
        <v/>
      </c>
      <c r="D84" s="53" t="str">
        <f>IF('Informations Gènes'!C85="","",'Informations Gènes'!C85)</f>
        <v/>
      </c>
      <c r="E84" s="2" t="str">
        <f>IF('Informations Gènes'!E85="","",'Informations Gènes'!E85)</f>
        <v/>
      </c>
      <c r="F84" s="2" t="str">
        <f>IF('Informations Gènes'!A85="","",'Informations Gènes'!A85)</f>
        <v/>
      </c>
    </row>
    <row r="85" spans="1:6">
      <c r="A85" s="2" t="s">
        <v>92</v>
      </c>
      <c r="B85" s="2"/>
      <c r="C85" s="2" t="str">
        <f>IF('Informations Gènes'!B86="","",'Informations Gènes'!B86)</f>
        <v/>
      </c>
      <c r="D85" s="53" t="str">
        <f>IF('Informations Gènes'!C86="","",'Informations Gènes'!C86)</f>
        <v/>
      </c>
      <c r="E85" s="2" t="str">
        <f>IF('Informations Gènes'!E86="","",'Informations Gènes'!E86)</f>
        <v/>
      </c>
      <c r="F85" s="2" t="str">
        <f>IF('Informations Gènes'!A86="","",'Informations Gènes'!A86)</f>
        <v/>
      </c>
    </row>
    <row r="86" spans="1:6">
      <c r="A86" s="2" t="s">
        <v>93</v>
      </c>
      <c r="B86" s="2"/>
      <c r="C86" s="2" t="str">
        <f>IF('Informations Gènes'!B87="","",'Informations Gènes'!B87)</f>
        <v/>
      </c>
      <c r="D86" s="53" t="str">
        <f>IF('Informations Gènes'!C87="","",'Informations Gènes'!C87)</f>
        <v/>
      </c>
      <c r="E86" s="2" t="str">
        <f>IF('Informations Gènes'!E87="","",'Informations Gènes'!E87)</f>
        <v/>
      </c>
      <c r="F86" s="2" t="str">
        <f>IF('Informations Gènes'!A87="","",'Informations Gènes'!A87)</f>
        <v/>
      </c>
    </row>
    <row r="87" spans="1:6">
      <c r="A87" s="2" t="s">
        <v>94</v>
      </c>
      <c r="B87" s="2"/>
      <c r="C87" s="2" t="str">
        <f>IF('Informations Gènes'!B88="","",'Informations Gènes'!B88)</f>
        <v/>
      </c>
      <c r="D87" s="53" t="str">
        <f>IF('Informations Gènes'!C88="","",'Informations Gènes'!C88)</f>
        <v/>
      </c>
      <c r="E87" s="2" t="str">
        <f>IF('Informations Gènes'!E88="","",'Informations Gènes'!E88)</f>
        <v/>
      </c>
      <c r="F87" s="2" t="str">
        <f>IF('Informations Gènes'!A88="","",'Informations Gènes'!A88)</f>
        <v/>
      </c>
    </row>
    <row r="88" spans="1:6">
      <c r="A88" s="2" t="s">
        <v>95</v>
      </c>
      <c r="B88" s="2"/>
      <c r="C88" s="2" t="str">
        <f>IF('Informations Gènes'!B89="","",'Informations Gènes'!B89)</f>
        <v/>
      </c>
      <c r="D88" s="53" t="str">
        <f>IF('Informations Gènes'!C89="","",'Informations Gènes'!C89)</f>
        <v/>
      </c>
      <c r="E88" s="2" t="str">
        <f>IF('Informations Gènes'!E89="","",'Informations Gènes'!E89)</f>
        <v/>
      </c>
      <c r="F88" s="2" t="str">
        <f>IF('Informations Gènes'!A89="","",'Informations Gènes'!A89)</f>
        <v/>
      </c>
    </row>
    <row r="89" spans="1:6">
      <c r="A89" s="2" t="s">
        <v>96</v>
      </c>
      <c r="B89" s="2"/>
      <c r="C89" s="2" t="str">
        <f>IF('Informations Gènes'!B90="","",'Informations Gènes'!B90)</f>
        <v/>
      </c>
      <c r="D89" s="53" t="str">
        <f>IF('Informations Gènes'!C90="","",'Informations Gènes'!C90)</f>
        <v/>
      </c>
      <c r="E89" s="2" t="str">
        <f>IF('Informations Gènes'!E90="","",'Informations Gènes'!E90)</f>
        <v/>
      </c>
      <c r="F89" s="2" t="str">
        <f>IF('Informations Gènes'!A90="","",'Informations Gènes'!A90)</f>
        <v/>
      </c>
    </row>
    <row r="90" spans="1:6">
      <c r="A90" s="2" t="s">
        <v>97</v>
      </c>
      <c r="B90" s="2"/>
      <c r="C90" s="2" t="str">
        <f>IF('Informations Gènes'!B91="","",'Informations Gènes'!B91)</f>
        <v/>
      </c>
      <c r="D90" s="53" t="str">
        <f>IF('Informations Gènes'!C91="","",'Informations Gènes'!C91)</f>
        <v/>
      </c>
      <c r="E90" s="2" t="str">
        <f>IF('Informations Gènes'!E91="","",'Informations Gènes'!E91)</f>
        <v/>
      </c>
      <c r="F90" s="2" t="str">
        <f>IF('Informations Gènes'!A91="","",'Informations Gènes'!A91)</f>
        <v/>
      </c>
    </row>
    <row r="91" spans="1:6">
      <c r="A91" s="2" t="s">
        <v>98</v>
      </c>
      <c r="B91" s="2"/>
      <c r="C91" s="2" t="str">
        <f>IF('Informations Gènes'!B92="","",'Informations Gènes'!B92)</f>
        <v/>
      </c>
      <c r="D91" s="53" t="str">
        <f>IF('Informations Gènes'!C92="","",'Informations Gènes'!C92)</f>
        <v/>
      </c>
      <c r="E91" s="2" t="str">
        <f>IF('Informations Gènes'!E92="","",'Informations Gènes'!E92)</f>
        <v/>
      </c>
      <c r="F91" s="2" t="str">
        <f>IF('Informations Gènes'!A92="","",'Informations Gènes'!A92)</f>
        <v/>
      </c>
    </row>
    <row r="92" spans="1:6">
      <c r="A92" s="2" t="s">
        <v>99</v>
      </c>
      <c r="B92" s="2"/>
      <c r="C92" s="2" t="str">
        <f>IF('Informations Gènes'!B93="","",'Informations Gènes'!B93)</f>
        <v/>
      </c>
      <c r="D92" s="53" t="str">
        <f>IF('Informations Gènes'!C93="","",'Informations Gènes'!C93)</f>
        <v/>
      </c>
      <c r="E92" s="2" t="str">
        <f>IF('Informations Gènes'!E93="","",'Informations Gènes'!E93)</f>
        <v/>
      </c>
      <c r="F92" s="2" t="str">
        <f>IF('Informations Gènes'!A93="","",'Informations Gènes'!A93)</f>
        <v/>
      </c>
    </row>
    <row r="93" spans="1:6">
      <c r="A93" s="2" t="s">
        <v>100</v>
      </c>
      <c r="B93" s="2"/>
      <c r="C93" s="2" t="str">
        <f>IF('Informations Gènes'!B94="","",'Informations Gènes'!B94)</f>
        <v/>
      </c>
      <c r="D93" s="53" t="str">
        <f>IF('Informations Gènes'!C94="","",'Informations Gènes'!C94)</f>
        <v/>
      </c>
      <c r="E93" s="2" t="str">
        <f>IF('Informations Gènes'!E94="","",'Informations Gènes'!E94)</f>
        <v/>
      </c>
      <c r="F93" s="2" t="str">
        <f>IF('Informations Gènes'!A94="","",'Informations Gènes'!A94)</f>
        <v/>
      </c>
    </row>
    <row r="94" spans="1:6">
      <c r="A94" s="2" t="s">
        <v>101</v>
      </c>
      <c r="B94" s="2"/>
      <c r="C94" s="2" t="str">
        <f>IF('Informations Gènes'!B95="","",'Informations Gènes'!B95)</f>
        <v/>
      </c>
      <c r="D94" s="53" t="str">
        <f>IF('Informations Gènes'!C95="","",'Informations Gènes'!C95)</f>
        <v/>
      </c>
      <c r="E94" s="2" t="str">
        <f>IF('Informations Gènes'!E95="","",'Informations Gènes'!E95)</f>
        <v/>
      </c>
      <c r="F94" s="2" t="str">
        <f>IF('Informations Gènes'!A95="","",'Informations Gènes'!A95)</f>
        <v/>
      </c>
    </row>
    <row r="95" spans="1:6">
      <c r="A95" s="2" t="s">
        <v>102</v>
      </c>
      <c r="B95" s="2"/>
      <c r="C95" s="2" t="str">
        <f>IF('Informations Gènes'!B96="","",'Informations Gènes'!B96)</f>
        <v/>
      </c>
      <c r="D95" s="53" t="str">
        <f>IF('Informations Gènes'!C96="","",'Informations Gènes'!C96)</f>
        <v/>
      </c>
      <c r="E95" s="2" t="str">
        <f>IF('Informations Gènes'!E96="","",'Informations Gènes'!E96)</f>
        <v/>
      </c>
      <c r="F95" s="2" t="str">
        <f>IF('Informations Gènes'!A96="","",'Informations Gènes'!A96)</f>
        <v/>
      </c>
    </row>
    <row r="96" spans="1:6">
      <c r="A96" s="2" t="s">
        <v>103</v>
      </c>
      <c r="B96" s="2"/>
      <c r="C96" s="2" t="str">
        <f>IF('Informations Gènes'!B97="","",'Informations Gènes'!B97)</f>
        <v/>
      </c>
      <c r="D96" s="53" t="str">
        <f>IF('Informations Gènes'!C97="","",'Informations Gènes'!C97)</f>
        <v/>
      </c>
      <c r="E96" s="2" t="str">
        <f>IF('Informations Gènes'!E97="","",'Informations Gènes'!E97)</f>
        <v/>
      </c>
      <c r="F96" s="2" t="str">
        <f>IF('Informations Gènes'!A97="","",'Informations Gènes'!A97)</f>
        <v/>
      </c>
    </row>
    <row r="97" spans="1:6">
      <c r="A97" s="2" t="s">
        <v>104</v>
      </c>
      <c r="B97" s="2"/>
      <c r="C97" s="2" t="str">
        <f>IF('Informations Gènes'!B98="","",'Informations Gènes'!B98)</f>
        <v/>
      </c>
      <c r="D97" s="53" t="str">
        <f>IF('Informations Gènes'!C98="","",'Informations Gènes'!C98)</f>
        <v/>
      </c>
      <c r="E97" s="2" t="str">
        <f>IF('Informations Gènes'!E98="","",'Informations Gènes'!E98)</f>
        <v/>
      </c>
      <c r="F97" s="2" t="str">
        <f>IF('Informations Gènes'!A98="","",'Informations Gènes'!A98)</f>
        <v/>
      </c>
    </row>
    <row r="98" spans="1:6">
      <c r="A98" s="2" t="s">
        <v>105</v>
      </c>
      <c r="B98" s="2"/>
      <c r="C98" s="2" t="str">
        <f>IF('Informations Gènes'!B99="","",'Informations Gènes'!B99)</f>
        <v/>
      </c>
      <c r="D98" s="53" t="str">
        <f>IF('Informations Gènes'!C99="","",'Informations Gènes'!C99)</f>
        <v/>
      </c>
      <c r="E98" s="2" t="str">
        <f>IF('Informations Gènes'!E99="","",'Informations Gènes'!E99)</f>
        <v/>
      </c>
      <c r="F98" s="2" t="str">
        <f>IF('Informations Gènes'!A99="","",'Informations Gènes'!A99)</f>
        <v/>
      </c>
    </row>
  </sheetData>
  <mergeCells count="1">
    <mergeCell ref="A1:C1"/>
  </mergeCell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5">
    <tabColor rgb="FFFF0000"/>
  </sheetPr>
  <dimension ref="A1:S158"/>
  <sheetViews>
    <sheetView tabSelected="1" zoomScaleNormal="100" workbookViewId="0"/>
  </sheetViews>
  <sheetFormatPr baseColWidth="10" defaultRowHeight="15"/>
  <cols>
    <col min="1" max="1" width="22.7109375" style="31" customWidth="1"/>
    <col min="2" max="2" width="17.28515625" style="31" customWidth="1"/>
    <col min="3" max="9" width="12.7109375" style="31" customWidth="1"/>
    <col min="10" max="16384" width="11.42578125" style="31"/>
  </cols>
  <sheetData>
    <row r="1" spans="1:16">
      <c r="A1" s="200"/>
      <c r="B1" s="423" t="s">
        <v>325</v>
      </c>
      <c r="C1" s="424"/>
      <c r="D1" s="424"/>
      <c r="E1" s="424"/>
      <c r="F1" s="424"/>
      <c r="G1" s="424"/>
      <c r="H1" s="424"/>
      <c r="I1" s="425"/>
      <c r="J1" s="200"/>
      <c r="K1" s="200"/>
      <c r="L1" s="200"/>
      <c r="M1" s="200"/>
      <c r="N1" s="200"/>
      <c r="O1" s="200"/>
      <c r="P1" s="200"/>
    </row>
    <row r="2" spans="1:16" ht="15.75" thickBot="1">
      <c r="A2" s="200"/>
      <c r="B2" s="426"/>
      <c r="C2" s="427"/>
      <c r="D2" s="427"/>
      <c r="E2" s="427"/>
      <c r="F2" s="427"/>
      <c r="G2" s="427"/>
      <c r="H2" s="427"/>
      <c r="I2" s="428"/>
      <c r="J2" s="200"/>
      <c r="K2" s="200"/>
      <c r="L2" s="200"/>
      <c r="M2" s="200"/>
      <c r="N2" s="200"/>
      <c r="O2" s="200"/>
      <c r="P2" s="200"/>
    </row>
    <row r="3" spans="1:16" ht="15.75" thickBot="1">
      <c r="A3" s="200"/>
      <c r="B3" s="200"/>
      <c r="C3" s="429" t="s">
        <v>223</v>
      </c>
      <c r="D3" s="430"/>
      <c r="E3" s="430"/>
      <c r="F3" s="430"/>
      <c r="G3" s="430"/>
      <c r="H3" s="431"/>
      <c r="I3" s="200"/>
      <c r="J3" s="200"/>
      <c r="K3" s="200"/>
      <c r="L3" s="200"/>
      <c r="M3" s="200"/>
      <c r="N3" s="200"/>
      <c r="O3" s="200"/>
      <c r="P3" s="200"/>
    </row>
    <row r="4" spans="1:16" s="32" customFormat="1">
      <c r="A4" s="200"/>
      <c r="B4" s="200"/>
      <c r="C4" s="172"/>
      <c r="D4" s="172"/>
      <c r="E4" s="172"/>
      <c r="F4" s="172"/>
      <c r="G4" s="172"/>
      <c r="H4" s="172"/>
      <c r="I4" s="200"/>
      <c r="J4" s="200"/>
      <c r="K4" s="200"/>
      <c r="L4" s="200"/>
      <c r="M4" s="200"/>
      <c r="N4" s="200"/>
      <c r="O4" s="200"/>
      <c r="P4" s="200"/>
    </row>
    <row r="5" spans="1:16" ht="15.75" thickBot="1">
      <c r="A5" s="412" t="s">
        <v>205</v>
      </c>
      <c r="B5" s="413"/>
      <c r="C5" s="200"/>
      <c r="D5" s="200"/>
      <c r="E5" s="200"/>
      <c r="F5" s="200"/>
      <c r="G5" s="200"/>
      <c r="H5" s="200"/>
      <c r="I5" s="200"/>
      <c r="J5" s="200"/>
      <c r="K5" s="200"/>
      <c r="L5" s="200"/>
      <c r="M5" s="200"/>
      <c r="N5" s="200"/>
      <c r="O5" s="200"/>
      <c r="P5" s="200"/>
    </row>
    <row r="6" spans="1:16" ht="15.75" customHeight="1" thickTop="1">
      <c r="A6" s="200"/>
      <c r="B6" s="200"/>
      <c r="C6" s="434" t="s">
        <v>180</v>
      </c>
      <c r="D6" s="435"/>
      <c r="E6" s="435"/>
      <c r="F6" s="435"/>
      <c r="G6" s="435"/>
      <c r="H6" s="435"/>
      <c r="I6" s="436"/>
      <c r="J6" s="200"/>
      <c r="K6" s="200"/>
      <c r="L6" s="200"/>
      <c r="M6" s="200"/>
      <c r="N6" s="200"/>
      <c r="O6" s="200"/>
      <c r="P6" s="200"/>
    </row>
    <row r="7" spans="1:16">
      <c r="A7" s="200"/>
      <c r="B7" s="200"/>
      <c r="C7" s="437"/>
      <c r="D7" s="438"/>
      <c r="E7" s="438"/>
      <c r="F7" s="438"/>
      <c r="G7" s="438"/>
      <c r="H7" s="438"/>
      <c r="I7" s="439"/>
      <c r="J7" s="200"/>
      <c r="K7" s="200"/>
      <c r="L7" s="200"/>
      <c r="M7" s="200"/>
      <c r="N7" s="200"/>
      <c r="O7" s="200"/>
      <c r="P7" s="200"/>
    </row>
    <row r="8" spans="1:16">
      <c r="A8" s="200"/>
      <c r="B8" s="200"/>
      <c r="C8" s="437"/>
      <c r="D8" s="438"/>
      <c r="E8" s="438"/>
      <c r="F8" s="438"/>
      <c r="G8" s="438"/>
      <c r="H8" s="438"/>
      <c r="I8" s="439"/>
      <c r="J8" s="200"/>
      <c r="K8" s="200"/>
      <c r="L8" s="200"/>
      <c r="M8" s="200"/>
      <c r="N8" s="200"/>
      <c r="O8" s="200"/>
      <c r="P8" s="200"/>
    </row>
    <row r="9" spans="1:16" ht="15" customHeight="1">
      <c r="A9" s="200"/>
      <c r="B9" s="200"/>
      <c r="C9" s="440" t="s">
        <v>301</v>
      </c>
      <c r="D9" s="441"/>
      <c r="E9" s="441"/>
      <c r="F9" s="441"/>
      <c r="G9" s="441"/>
      <c r="H9" s="441"/>
      <c r="I9" s="442"/>
      <c r="J9" s="34"/>
      <c r="K9" s="200"/>
      <c r="L9" s="200"/>
      <c r="M9" s="200"/>
      <c r="N9" s="200"/>
      <c r="O9" s="200"/>
      <c r="P9" s="200"/>
    </row>
    <row r="10" spans="1:16" ht="15.75" thickBot="1">
      <c r="A10" s="200"/>
      <c r="B10" s="200"/>
      <c r="C10" s="443"/>
      <c r="D10" s="444"/>
      <c r="E10" s="444"/>
      <c r="F10" s="444"/>
      <c r="G10" s="444"/>
      <c r="H10" s="444"/>
      <c r="I10" s="445"/>
      <c r="J10" s="200"/>
      <c r="K10" s="200"/>
      <c r="L10" s="200"/>
      <c r="M10" s="200"/>
      <c r="N10" s="200"/>
      <c r="O10" s="200"/>
      <c r="P10" s="200"/>
    </row>
    <row r="11" spans="1:16" s="32" customFormat="1" ht="15.75" thickTop="1">
      <c r="A11" s="200"/>
      <c r="B11" s="200"/>
      <c r="C11" s="230"/>
      <c r="D11" s="230"/>
      <c r="E11" s="230"/>
      <c r="F11" s="230"/>
      <c r="G11" s="230"/>
      <c r="H11" s="230"/>
      <c r="I11" s="230"/>
      <c r="J11" s="200"/>
      <c r="K11" s="200"/>
      <c r="L11" s="200"/>
      <c r="M11" s="200"/>
      <c r="N11" s="200"/>
      <c r="O11" s="200"/>
      <c r="P11" s="200"/>
    </row>
    <row r="12" spans="1:16" ht="15.75" thickBot="1">
      <c r="A12" s="412" t="s">
        <v>176</v>
      </c>
      <c r="B12" s="413"/>
      <c r="C12" s="200"/>
      <c r="D12" s="200"/>
      <c r="E12" s="200"/>
      <c r="F12" s="200"/>
      <c r="G12" s="200"/>
      <c r="H12" s="200"/>
      <c r="I12" s="200"/>
      <c r="J12" s="200"/>
      <c r="K12" s="200"/>
      <c r="L12" s="200"/>
      <c r="M12" s="200"/>
      <c r="N12" s="200"/>
      <c r="O12" s="200"/>
      <c r="P12" s="200"/>
    </row>
    <row r="13" spans="1:16" ht="15.75" customHeight="1" thickTop="1">
      <c r="A13" s="200"/>
      <c r="B13" s="200"/>
      <c r="C13" s="446" t="s">
        <v>181</v>
      </c>
      <c r="D13" s="381"/>
      <c r="E13" s="381"/>
      <c r="F13" s="381"/>
      <c r="G13" s="381"/>
      <c r="H13" s="381"/>
      <c r="I13" s="382"/>
      <c r="J13" s="200"/>
      <c r="K13" s="200"/>
      <c r="L13" s="200"/>
      <c r="M13" s="200"/>
      <c r="N13" s="200"/>
      <c r="O13" s="200"/>
      <c r="P13" s="200"/>
    </row>
    <row r="14" spans="1:16">
      <c r="A14" s="200"/>
      <c r="B14" s="200"/>
      <c r="C14" s="383"/>
      <c r="D14" s="384"/>
      <c r="E14" s="384"/>
      <c r="F14" s="384"/>
      <c r="G14" s="384"/>
      <c r="H14" s="384"/>
      <c r="I14" s="385"/>
      <c r="J14" s="200"/>
      <c r="K14" s="200"/>
      <c r="L14" s="200"/>
      <c r="M14" s="200"/>
      <c r="N14" s="200"/>
      <c r="O14" s="200"/>
      <c r="P14" s="200"/>
    </row>
    <row r="15" spans="1:16" ht="15.75" thickBot="1">
      <c r="A15" s="200"/>
      <c r="B15" s="200"/>
      <c r="C15" s="386"/>
      <c r="D15" s="387"/>
      <c r="E15" s="387"/>
      <c r="F15" s="387"/>
      <c r="G15" s="387"/>
      <c r="H15" s="387"/>
      <c r="I15" s="388"/>
      <c r="J15" s="200"/>
      <c r="K15" s="200"/>
      <c r="L15" s="200"/>
      <c r="M15" s="200"/>
      <c r="N15" s="200"/>
      <c r="O15" s="200"/>
      <c r="P15" s="200"/>
    </row>
    <row r="16" spans="1:16" s="32" customFormat="1" ht="15" customHeight="1" thickTop="1">
      <c r="A16" s="200"/>
      <c r="B16" s="200"/>
      <c r="C16" s="229"/>
      <c r="D16" s="229"/>
      <c r="E16" s="229"/>
      <c r="F16" s="229"/>
      <c r="G16" s="229"/>
      <c r="H16" s="229"/>
      <c r="I16" s="229"/>
      <c r="J16" s="200"/>
      <c r="K16" s="200"/>
      <c r="L16" s="200"/>
      <c r="M16" s="200"/>
      <c r="N16" s="200"/>
      <c r="O16" s="200"/>
      <c r="P16" s="200"/>
    </row>
    <row r="17" spans="1:16" ht="15.75" thickBot="1">
      <c r="A17" s="414" t="s">
        <v>152</v>
      </c>
      <c r="B17" s="415"/>
      <c r="C17" s="200"/>
      <c r="D17" s="200"/>
      <c r="E17" s="200"/>
      <c r="F17" s="200"/>
      <c r="G17" s="200"/>
      <c r="H17" s="200"/>
      <c r="I17" s="200"/>
      <c r="J17" s="200"/>
      <c r="K17" s="200"/>
      <c r="L17" s="200"/>
      <c r="M17" s="200"/>
      <c r="N17" s="200"/>
      <c r="O17" s="200"/>
      <c r="P17" s="200"/>
    </row>
    <row r="18" spans="1:16" ht="15.75" customHeight="1" thickTop="1">
      <c r="A18" s="200"/>
      <c r="B18" s="33" t="s">
        <v>123</v>
      </c>
      <c r="C18" s="447" t="s">
        <v>326</v>
      </c>
      <c r="D18" s="373"/>
      <c r="E18" s="373"/>
      <c r="F18" s="373"/>
      <c r="G18" s="373"/>
      <c r="H18" s="373"/>
      <c r="I18" s="374"/>
      <c r="J18" s="200"/>
      <c r="K18" s="200"/>
      <c r="L18" s="200"/>
      <c r="M18" s="200"/>
      <c r="N18" s="200"/>
      <c r="O18" s="200"/>
      <c r="P18" s="200"/>
    </row>
    <row r="19" spans="1:16" ht="15" customHeight="1">
      <c r="A19" s="200"/>
      <c r="B19" s="54">
        <v>1</v>
      </c>
      <c r="C19" s="408"/>
      <c r="D19" s="376"/>
      <c r="E19" s="376"/>
      <c r="F19" s="376"/>
      <c r="G19" s="376"/>
      <c r="H19" s="376"/>
      <c r="I19" s="377"/>
      <c r="J19" s="200"/>
      <c r="K19" s="200"/>
      <c r="L19" s="200"/>
      <c r="M19" s="200"/>
      <c r="N19" s="200"/>
      <c r="O19" s="200"/>
      <c r="P19" s="200"/>
    </row>
    <row r="20" spans="1:16" ht="15" customHeight="1">
      <c r="A20" s="200"/>
      <c r="B20" s="54">
        <v>2</v>
      </c>
      <c r="C20" s="408"/>
      <c r="D20" s="376"/>
      <c r="E20" s="376"/>
      <c r="F20" s="376"/>
      <c r="G20" s="376"/>
      <c r="H20" s="376"/>
      <c r="I20" s="377"/>
      <c r="J20" s="200"/>
      <c r="K20" s="200"/>
      <c r="L20" s="200"/>
      <c r="M20" s="200"/>
      <c r="N20" s="200"/>
      <c r="O20" s="200"/>
      <c r="P20" s="200"/>
    </row>
    <row r="21" spans="1:16" ht="15.75" customHeight="1">
      <c r="A21" s="200"/>
      <c r="B21" s="54">
        <v>3</v>
      </c>
      <c r="C21" s="408"/>
      <c r="D21" s="376"/>
      <c r="E21" s="376"/>
      <c r="F21" s="376"/>
      <c r="G21" s="376"/>
      <c r="H21" s="376"/>
      <c r="I21" s="377"/>
      <c r="J21" s="200"/>
      <c r="K21" s="200"/>
      <c r="L21" s="200"/>
      <c r="M21" s="200"/>
      <c r="N21" s="200"/>
      <c r="O21" s="200"/>
      <c r="P21" s="200"/>
    </row>
    <row r="22" spans="1:16" ht="15.75" customHeight="1">
      <c r="A22" s="200"/>
      <c r="B22" s="54">
        <v>4</v>
      </c>
      <c r="C22" s="408"/>
      <c r="D22" s="376"/>
      <c r="E22" s="376"/>
      <c r="F22" s="376"/>
      <c r="G22" s="376"/>
      <c r="H22" s="376"/>
      <c r="I22" s="377"/>
      <c r="J22" s="200"/>
      <c r="K22" s="200"/>
      <c r="L22" s="200"/>
      <c r="M22" s="200"/>
      <c r="N22" s="200"/>
      <c r="O22" s="200"/>
      <c r="P22" s="200"/>
    </row>
    <row r="23" spans="1:16" ht="15.75" customHeight="1">
      <c r="A23" s="200"/>
      <c r="B23" s="54">
        <v>5</v>
      </c>
      <c r="C23" s="408"/>
      <c r="D23" s="376"/>
      <c r="E23" s="376"/>
      <c r="F23" s="376"/>
      <c r="G23" s="376"/>
      <c r="H23" s="376"/>
      <c r="I23" s="377"/>
      <c r="J23" s="200"/>
      <c r="K23" s="200"/>
      <c r="L23" s="200"/>
      <c r="M23" s="200"/>
      <c r="N23" s="200"/>
      <c r="O23" s="200"/>
      <c r="P23" s="200"/>
    </row>
    <row r="24" spans="1:16" ht="15.75" customHeight="1">
      <c r="A24" s="200"/>
      <c r="B24" s="54">
        <v>6</v>
      </c>
      <c r="C24" s="408"/>
      <c r="D24" s="376"/>
      <c r="E24" s="376"/>
      <c r="F24" s="376"/>
      <c r="G24" s="376"/>
      <c r="H24" s="376"/>
      <c r="I24" s="377"/>
      <c r="J24" s="200"/>
      <c r="K24" s="200"/>
      <c r="L24" s="200"/>
      <c r="M24" s="200"/>
      <c r="N24" s="200"/>
      <c r="O24" s="200"/>
      <c r="P24" s="200"/>
    </row>
    <row r="25" spans="1:16" ht="15.75" customHeight="1">
      <c r="A25" s="200"/>
      <c r="B25" s="54">
        <v>7</v>
      </c>
      <c r="C25" s="408"/>
      <c r="D25" s="376"/>
      <c r="E25" s="376"/>
      <c r="F25" s="376"/>
      <c r="G25" s="376"/>
      <c r="H25" s="376"/>
      <c r="I25" s="377"/>
      <c r="J25" s="200"/>
      <c r="K25" s="200"/>
      <c r="L25" s="200"/>
      <c r="M25" s="200"/>
      <c r="N25" s="200"/>
      <c r="O25" s="200"/>
      <c r="P25" s="200"/>
    </row>
    <row r="26" spans="1:16" ht="15.75" customHeight="1">
      <c r="A26" s="200"/>
      <c r="B26" s="54">
        <v>8</v>
      </c>
      <c r="C26" s="408"/>
      <c r="D26" s="376"/>
      <c r="E26" s="376"/>
      <c r="F26" s="376"/>
      <c r="G26" s="376"/>
      <c r="H26" s="376"/>
      <c r="I26" s="377"/>
      <c r="J26" s="200"/>
      <c r="K26" s="200"/>
      <c r="L26" s="200"/>
      <c r="M26" s="200"/>
      <c r="N26" s="200"/>
      <c r="O26" s="200"/>
      <c r="P26" s="200"/>
    </row>
    <row r="27" spans="1:16" ht="15.75" customHeight="1">
      <c r="A27" s="200"/>
      <c r="B27" s="54">
        <v>9</v>
      </c>
      <c r="C27" s="403" t="s">
        <v>178</v>
      </c>
      <c r="D27" s="384"/>
      <c r="E27" s="384"/>
      <c r="F27" s="384"/>
      <c r="G27" s="384"/>
      <c r="H27" s="384"/>
      <c r="I27" s="385"/>
      <c r="J27" s="200"/>
      <c r="K27" s="200"/>
      <c r="L27" s="200"/>
      <c r="M27" s="200"/>
      <c r="N27" s="200"/>
      <c r="O27" s="200"/>
      <c r="P27" s="200"/>
    </row>
    <row r="28" spans="1:16" ht="15.75" customHeight="1" thickBot="1">
      <c r="A28" s="329" t="s">
        <v>323</v>
      </c>
      <c r="B28" s="55">
        <v>10</v>
      </c>
      <c r="C28" s="404"/>
      <c r="D28" s="387"/>
      <c r="E28" s="387"/>
      <c r="F28" s="387"/>
      <c r="G28" s="387"/>
      <c r="H28" s="387"/>
      <c r="I28" s="388"/>
      <c r="J28" s="200"/>
      <c r="K28" s="200"/>
      <c r="L28" s="200"/>
      <c r="M28" s="200"/>
      <c r="N28" s="200"/>
      <c r="O28" s="200"/>
      <c r="P28" s="200"/>
    </row>
    <row r="29" spans="1:16" s="34" customFormat="1" ht="15.75" customHeight="1" thickTop="1">
      <c r="B29" s="231"/>
      <c r="C29" s="229"/>
      <c r="D29" s="229"/>
      <c r="E29" s="229"/>
      <c r="F29" s="229"/>
      <c r="G29" s="229"/>
      <c r="H29" s="229"/>
      <c r="I29" s="229"/>
    </row>
    <row r="30" spans="1:16" ht="15.75" thickBot="1">
      <c r="A30" s="412" t="s">
        <v>307</v>
      </c>
      <c r="B30" s="413"/>
      <c r="C30" s="200"/>
      <c r="D30" s="200"/>
      <c r="E30" s="200"/>
      <c r="F30" s="200"/>
      <c r="G30" s="200"/>
      <c r="H30" s="200"/>
      <c r="I30" s="200"/>
      <c r="J30" s="200"/>
      <c r="K30" s="200"/>
      <c r="L30" s="200"/>
      <c r="M30" s="200"/>
      <c r="N30" s="200"/>
      <c r="O30" s="200"/>
      <c r="P30" s="200"/>
    </row>
    <row r="31" spans="1:16" ht="15.75" customHeight="1" thickTop="1">
      <c r="A31" s="200"/>
      <c r="B31" s="200"/>
      <c r="C31" s="372" t="s">
        <v>297</v>
      </c>
      <c r="D31" s="373"/>
      <c r="E31" s="373"/>
      <c r="F31" s="373"/>
      <c r="G31" s="373"/>
      <c r="H31" s="373"/>
      <c r="I31" s="374"/>
      <c r="J31" s="200"/>
      <c r="K31" s="200"/>
      <c r="L31" s="200"/>
      <c r="M31" s="200"/>
      <c r="N31" s="200"/>
      <c r="O31" s="200"/>
      <c r="P31" s="200"/>
    </row>
    <row r="32" spans="1:16" ht="15.75" customHeight="1">
      <c r="A32" s="200"/>
      <c r="B32" s="200"/>
      <c r="C32" s="375"/>
      <c r="D32" s="376"/>
      <c r="E32" s="376"/>
      <c r="F32" s="376"/>
      <c r="G32" s="376"/>
      <c r="H32" s="376"/>
      <c r="I32" s="377"/>
      <c r="J32" s="200"/>
      <c r="K32" s="200"/>
      <c r="L32" s="200"/>
      <c r="M32" s="200"/>
      <c r="N32" s="200"/>
      <c r="O32" s="200"/>
      <c r="P32" s="200"/>
    </row>
    <row r="33" spans="1:16" ht="15.75" customHeight="1">
      <c r="A33" s="200"/>
      <c r="B33" s="200"/>
      <c r="C33" s="375"/>
      <c r="D33" s="376"/>
      <c r="E33" s="376"/>
      <c r="F33" s="376"/>
      <c r="G33" s="376"/>
      <c r="H33" s="376"/>
      <c r="I33" s="377"/>
      <c r="J33" s="200"/>
      <c r="K33" s="200"/>
      <c r="L33" s="200"/>
      <c r="M33" s="200"/>
      <c r="N33" s="200"/>
      <c r="O33" s="200"/>
      <c r="P33" s="200"/>
    </row>
    <row r="34" spans="1:16">
      <c r="A34" s="200"/>
      <c r="B34" s="200"/>
      <c r="C34" s="375"/>
      <c r="D34" s="376"/>
      <c r="E34" s="376"/>
      <c r="F34" s="376"/>
      <c r="G34" s="376"/>
      <c r="H34" s="376"/>
      <c r="I34" s="377"/>
      <c r="J34" s="200"/>
      <c r="K34" s="200"/>
      <c r="L34" s="200"/>
      <c r="M34" s="200"/>
      <c r="N34" s="200"/>
      <c r="O34" s="200"/>
      <c r="P34" s="200"/>
    </row>
    <row r="35" spans="1:16" ht="15" customHeight="1">
      <c r="A35" s="200"/>
      <c r="B35" s="200"/>
      <c r="C35" s="389" t="s">
        <v>299</v>
      </c>
      <c r="D35" s="390"/>
      <c r="E35" s="390"/>
      <c r="F35" s="390"/>
      <c r="G35" s="390"/>
      <c r="H35" s="390"/>
      <c r="I35" s="391"/>
      <c r="J35" s="200"/>
      <c r="K35" s="200"/>
      <c r="L35" s="200"/>
      <c r="M35" s="200"/>
      <c r="N35" s="200"/>
      <c r="O35" s="200"/>
      <c r="P35" s="200"/>
    </row>
    <row r="36" spans="1:16">
      <c r="A36" s="200"/>
      <c r="B36" s="200"/>
      <c r="C36" s="389"/>
      <c r="D36" s="390"/>
      <c r="E36" s="390"/>
      <c r="F36" s="390"/>
      <c r="G36" s="390"/>
      <c r="H36" s="390"/>
      <c r="I36" s="391"/>
      <c r="J36" s="200"/>
      <c r="K36" s="200"/>
      <c r="L36" s="200"/>
      <c r="M36" s="200"/>
      <c r="N36" s="200"/>
      <c r="O36" s="200"/>
      <c r="P36" s="200"/>
    </row>
    <row r="37" spans="1:16">
      <c r="A37" s="200"/>
      <c r="B37" s="200"/>
      <c r="C37" s="389"/>
      <c r="D37" s="390"/>
      <c r="E37" s="390"/>
      <c r="F37" s="390"/>
      <c r="G37" s="390"/>
      <c r="H37" s="390"/>
      <c r="I37" s="391"/>
      <c r="J37" s="200"/>
      <c r="K37" s="200"/>
      <c r="L37" s="200"/>
      <c r="M37" s="200"/>
      <c r="N37" s="200"/>
      <c r="O37" s="200"/>
      <c r="P37" s="200"/>
    </row>
    <row r="38" spans="1:16" ht="15.75" thickBot="1">
      <c r="A38" s="200"/>
      <c r="B38" s="200"/>
      <c r="C38" s="392"/>
      <c r="D38" s="393"/>
      <c r="E38" s="393"/>
      <c r="F38" s="393"/>
      <c r="G38" s="393"/>
      <c r="H38" s="393"/>
      <c r="I38" s="394"/>
      <c r="J38" s="200"/>
      <c r="K38" s="200"/>
      <c r="L38" s="200"/>
      <c r="M38" s="200"/>
      <c r="N38" s="200"/>
      <c r="O38" s="200"/>
      <c r="P38" s="200"/>
    </row>
    <row r="39" spans="1:16" s="32" customFormat="1" ht="15.75" thickTop="1">
      <c r="A39" s="200"/>
      <c r="B39" s="200"/>
      <c r="C39" s="229"/>
      <c r="D39" s="229"/>
      <c r="E39" s="229"/>
      <c r="F39" s="229"/>
      <c r="G39" s="229"/>
      <c r="H39" s="229"/>
      <c r="I39" s="229"/>
      <c r="J39" s="200"/>
      <c r="K39" s="200"/>
      <c r="L39" s="200"/>
      <c r="M39" s="200"/>
      <c r="N39" s="200"/>
      <c r="O39" s="200"/>
      <c r="P39" s="200"/>
    </row>
    <row r="40" spans="1:16" ht="15.75" thickBot="1">
      <c r="A40" s="416" t="s">
        <v>153</v>
      </c>
      <c r="B40" s="417"/>
      <c r="C40" s="200"/>
      <c r="D40" s="200"/>
      <c r="E40" s="200"/>
      <c r="F40" s="200"/>
      <c r="G40" s="200"/>
      <c r="H40" s="200"/>
      <c r="I40" s="200"/>
      <c r="J40" s="200"/>
      <c r="K40" s="200"/>
      <c r="L40" s="200"/>
      <c r="M40" s="146"/>
      <c r="N40" s="200"/>
      <c r="O40" s="200"/>
      <c r="P40" s="200"/>
    </row>
    <row r="41" spans="1:16" ht="15.75" customHeight="1" thickTop="1">
      <c r="A41" s="200"/>
      <c r="B41" s="200"/>
      <c r="C41" s="372" t="s">
        <v>262</v>
      </c>
      <c r="D41" s="373"/>
      <c r="E41" s="373"/>
      <c r="F41" s="373"/>
      <c r="G41" s="373"/>
      <c r="H41" s="373"/>
      <c r="I41" s="374"/>
      <c r="J41" s="200"/>
      <c r="K41" s="200"/>
      <c r="L41" s="200"/>
      <c r="M41" s="200"/>
      <c r="N41" s="200"/>
      <c r="O41" s="200"/>
      <c r="P41" s="200"/>
    </row>
    <row r="42" spans="1:16">
      <c r="A42" s="200"/>
      <c r="B42" s="200"/>
      <c r="C42" s="375"/>
      <c r="D42" s="376"/>
      <c r="E42" s="376"/>
      <c r="F42" s="376"/>
      <c r="G42" s="376"/>
      <c r="H42" s="376"/>
      <c r="I42" s="377"/>
      <c r="J42" s="200"/>
      <c r="K42" s="200"/>
      <c r="L42" s="232"/>
      <c r="M42" s="200"/>
      <c r="N42" s="200"/>
      <c r="O42" s="200"/>
      <c r="P42" s="200"/>
    </row>
    <row r="43" spans="1:16" ht="15.75" thickBot="1">
      <c r="A43" s="200"/>
      <c r="B43" s="200"/>
      <c r="C43" s="378"/>
      <c r="D43" s="379"/>
      <c r="E43" s="379"/>
      <c r="F43" s="379"/>
      <c r="G43" s="379"/>
      <c r="H43" s="379"/>
      <c r="I43" s="380"/>
      <c r="J43" s="200"/>
      <c r="K43" s="200"/>
      <c r="L43" s="200"/>
      <c r="M43" s="200"/>
      <c r="N43" s="200"/>
      <c r="O43" s="200"/>
      <c r="P43" s="200"/>
    </row>
    <row r="44" spans="1:16" ht="15.75" thickTop="1">
      <c r="A44" s="200"/>
      <c r="B44" s="200"/>
      <c r="C44" s="200"/>
      <c r="D44" s="200"/>
      <c r="E44" s="200"/>
      <c r="F44" s="200"/>
      <c r="G44" s="200"/>
      <c r="H44" s="200"/>
      <c r="I44" s="200"/>
      <c r="J44" s="200"/>
      <c r="K44" s="200"/>
      <c r="L44" s="200"/>
      <c r="M44" s="200"/>
      <c r="N44" s="200"/>
      <c r="O44" s="200"/>
      <c r="P44" s="200"/>
    </row>
    <row r="45" spans="1:16" ht="15.75" customHeight="1" thickBot="1">
      <c r="A45" s="418" t="s">
        <v>207</v>
      </c>
      <c r="B45" s="419"/>
      <c r="C45" s="233"/>
      <c r="D45" s="234"/>
      <c r="E45" s="234"/>
      <c r="F45" s="234"/>
      <c r="G45" s="234"/>
      <c r="H45" s="234"/>
      <c r="I45" s="234"/>
      <c r="J45" s="200"/>
      <c r="K45" s="200"/>
      <c r="L45" s="200"/>
      <c r="M45" s="200"/>
      <c r="N45" s="200"/>
      <c r="O45" s="200"/>
      <c r="P45" s="200"/>
    </row>
    <row r="46" spans="1:16" ht="15.75" thickTop="1">
      <c r="A46" s="420" t="s">
        <v>182</v>
      </c>
      <c r="B46" s="421"/>
      <c r="C46" s="405" t="s">
        <v>337</v>
      </c>
      <c r="D46" s="405"/>
      <c r="E46" s="405"/>
      <c r="F46" s="405"/>
      <c r="G46" s="405"/>
      <c r="H46" s="405"/>
      <c r="I46" s="406"/>
      <c r="J46" s="200"/>
      <c r="K46" s="200"/>
      <c r="L46" s="200"/>
      <c r="M46" s="200"/>
      <c r="N46" s="200"/>
      <c r="O46" s="200"/>
      <c r="P46" s="200"/>
    </row>
    <row r="47" spans="1:16">
      <c r="A47" s="420" t="s">
        <v>296</v>
      </c>
      <c r="B47" s="421"/>
      <c r="C47" s="376"/>
      <c r="D47" s="376"/>
      <c r="E47" s="376"/>
      <c r="F47" s="376"/>
      <c r="G47" s="376"/>
      <c r="H47" s="376"/>
      <c r="I47" s="407"/>
      <c r="J47" s="200"/>
      <c r="K47" s="200"/>
      <c r="L47" s="200"/>
      <c r="M47" s="200"/>
      <c r="N47" s="200"/>
      <c r="O47" s="200"/>
      <c r="P47" s="200"/>
    </row>
    <row r="48" spans="1:16">
      <c r="A48" s="420" t="s">
        <v>208</v>
      </c>
      <c r="B48" s="421"/>
      <c r="C48" s="376"/>
      <c r="D48" s="376"/>
      <c r="E48" s="376"/>
      <c r="F48" s="376"/>
      <c r="G48" s="376"/>
      <c r="H48" s="376"/>
      <c r="I48" s="407"/>
      <c r="J48" s="200"/>
      <c r="K48" s="200"/>
      <c r="L48" s="200"/>
      <c r="M48" s="200"/>
      <c r="N48" s="200"/>
      <c r="O48" s="200"/>
      <c r="P48" s="200"/>
    </row>
    <row r="49" spans="1:16">
      <c r="A49" s="420" t="s">
        <v>209</v>
      </c>
      <c r="B49" s="421"/>
      <c r="C49" s="376"/>
      <c r="D49" s="376"/>
      <c r="E49" s="376"/>
      <c r="F49" s="376"/>
      <c r="G49" s="376"/>
      <c r="H49" s="376"/>
      <c r="I49" s="407"/>
      <c r="J49" s="200"/>
      <c r="K49" s="200"/>
      <c r="L49" s="200"/>
      <c r="M49" s="200"/>
      <c r="N49" s="200"/>
      <c r="O49" s="200"/>
      <c r="P49" s="200"/>
    </row>
    <row r="50" spans="1:16">
      <c r="A50" s="432" t="s">
        <v>183</v>
      </c>
      <c r="B50" s="433"/>
      <c r="C50" s="376"/>
      <c r="D50" s="376"/>
      <c r="E50" s="376"/>
      <c r="F50" s="376"/>
      <c r="G50" s="376"/>
      <c r="H50" s="376"/>
      <c r="I50" s="407"/>
      <c r="J50" s="200"/>
      <c r="K50" s="200"/>
      <c r="L50" s="200"/>
      <c r="M50" s="200"/>
      <c r="N50" s="200"/>
      <c r="O50" s="200"/>
      <c r="P50" s="200"/>
    </row>
    <row r="51" spans="1:16">
      <c r="C51" s="408"/>
      <c r="D51" s="376"/>
      <c r="E51" s="376"/>
      <c r="F51" s="376"/>
      <c r="G51" s="376"/>
      <c r="H51" s="376"/>
      <c r="I51" s="407"/>
      <c r="J51" s="200"/>
      <c r="K51" s="326"/>
      <c r="L51" s="326"/>
      <c r="M51" s="200"/>
      <c r="N51" s="200"/>
      <c r="O51" s="200"/>
      <c r="P51" s="200"/>
    </row>
    <row r="52" spans="1:16" s="164" customFormat="1">
      <c r="A52" s="338"/>
      <c r="B52" s="338"/>
      <c r="C52" s="408"/>
      <c r="D52" s="376"/>
      <c r="E52" s="376"/>
      <c r="F52" s="376"/>
      <c r="G52" s="376"/>
      <c r="H52" s="376"/>
      <c r="I52" s="407"/>
      <c r="J52" s="328"/>
      <c r="K52" s="326"/>
      <c r="L52" s="326"/>
      <c r="M52" s="328"/>
      <c r="N52" s="328"/>
      <c r="O52" s="328"/>
      <c r="P52" s="328"/>
    </row>
    <row r="53" spans="1:16" s="32" customFormat="1" ht="15.75" thickBot="1">
      <c r="A53" s="332"/>
      <c r="B53" s="332"/>
      <c r="C53" s="409"/>
      <c r="D53" s="410"/>
      <c r="E53" s="410"/>
      <c r="F53" s="410"/>
      <c r="G53" s="410"/>
      <c r="H53" s="410"/>
      <c r="I53" s="411"/>
      <c r="J53" s="200"/>
      <c r="K53" s="200"/>
      <c r="L53" s="200"/>
      <c r="M53" s="200"/>
      <c r="N53" s="200"/>
      <c r="O53" s="200"/>
      <c r="P53" s="200"/>
    </row>
    <row r="54" spans="1:16" s="328" customFormat="1" ht="15.75" thickTop="1">
      <c r="A54" s="332"/>
      <c r="B54" s="332"/>
      <c r="C54" s="237"/>
      <c r="D54" s="237"/>
      <c r="E54" s="237"/>
      <c r="F54" s="237"/>
      <c r="G54" s="237"/>
      <c r="H54" s="237"/>
      <c r="I54" s="237"/>
    </row>
    <row r="55" spans="1:16" s="328" customFormat="1" ht="15.75" thickBot="1">
      <c r="A55" s="412" t="s">
        <v>110</v>
      </c>
      <c r="B55" s="413"/>
      <c r="C55" s="237"/>
      <c r="D55" s="237"/>
      <c r="E55" s="237"/>
      <c r="F55" s="237"/>
      <c r="G55" s="237"/>
      <c r="H55" s="237"/>
      <c r="I55" s="237"/>
    </row>
    <row r="56" spans="1:16" s="162" customFormat="1" ht="15.75" customHeight="1" thickTop="1">
      <c r="A56" s="236"/>
      <c r="B56" s="236"/>
      <c r="C56" s="372" t="s">
        <v>350</v>
      </c>
      <c r="D56" s="373"/>
      <c r="E56" s="373"/>
      <c r="F56" s="373"/>
      <c r="G56" s="373"/>
      <c r="H56" s="373"/>
      <c r="I56" s="374"/>
      <c r="J56" s="200"/>
      <c r="K56" s="200"/>
      <c r="L56" s="200"/>
      <c r="M56" s="200"/>
      <c r="N56" s="200"/>
      <c r="O56" s="200"/>
      <c r="P56" s="200"/>
    </row>
    <row r="57" spans="1:16" s="328" customFormat="1">
      <c r="A57" s="332"/>
      <c r="B57" s="332"/>
      <c r="C57" s="375"/>
      <c r="D57" s="376"/>
      <c r="E57" s="376"/>
      <c r="F57" s="376"/>
      <c r="G57" s="376"/>
      <c r="H57" s="376"/>
      <c r="I57" s="377"/>
    </row>
    <row r="58" spans="1:16" s="328" customFormat="1">
      <c r="A58" s="332"/>
      <c r="B58" s="332"/>
      <c r="C58" s="375"/>
      <c r="D58" s="376"/>
      <c r="E58" s="376"/>
      <c r="F58" s="376"/>
      <c r="G58" s="376"/>
      <c r="H58" s="376"/>
      <c r="I58" s="377"/>
    </row>
    <row r="59" spans="1:16" s="328" customFormat="1">
      <c r="A59" s="332"/>
      <c r="B59" s="332"/>
      <c r="C59" s="375"/>
      <c r="D59" s="376"/>
      <c r="E59" s="376"/>
      <c r="F59" s="376"/>
      <c r="G59" s="376"/>
      <c r="H59" s="376"/>
      <c r="I59" s="377"/>
    </row>
    <row r="60" spans="1:16" s="328" customFormat="1">
      <c r="A60" s="332"/>
      <c r="B60" s="332"/>
      <c r="C60" s="375"/>
      <c r="D60" s="376"/>
      <c r="E60" s="376"/>
      <c r="F60" s="376"/>
      <c r="G60" s="376"/>
      <c r="H60" s="376"/>
      <c r="I60" s="377"/>
    </row>
    <row r="61" spans="1:16" s="328" customFormat="1">
      <c r="A61" s="332"/>
      <c r="B61" s="332"/>
      <c r="C61" s="375"/>
      <c r="D61" s="376"/>
      <c r="E61" s="376"/>
      <c r="F61" s="376"/>
      <c r="G61" s="376"/>
      <c r="H61" s="376"/>
      <c r="I61" s="377"/>
    </row>
    <row r="62" spans="1:16" s="328" customFormat="1" ht="15" customHeight="1">
      <c r="A62" s="332"/>
      <c r="B62" s="332"/>
      <c r="C62" s="389" t="s">
        <v>351</v>
      </c>
      <c r="D62" s="390"/>
      <c r="E62" s="390"/>
      <c r="F62" s="390"/>
      <c r="G62" s="390"/>
      <c r="H62" s="390"/>
      <c r="I62" s="391"/>
    </row>
    <row r="63" spans="1:16" s="328" customFormat="1" ht="15" customHeight="1">
      <c r="A63" s="332"/>
      <c r="B63" s="332"/>
      <c r="C63" s="389"/>
      <c r="D63" s="390"/>
      <c r="E63" s="390"/>
      <c r="F63" s="390"/>
      <c r="G63" s="390"/>
      <c r="H63" s="390"/>
      <c r="I63" s="391"/>
    </row>
    <row r="64" spans="1:16" s="328" customFormat="1" ht="15" customHeight="1" thickBot="1">
      <c r="A64" s="332"/>
      <c r="B64" s="332"/>
      <c r="C64" s="392"/>
      <c r="D64" s="393"/>
      <c r="E64" s="393"/>
      <c r="F64" s="393"/>
      <c r="G64" s="393"/>
      <c r="H64" s="393"/>
      <c r="I64" s="394"/>
    </row>
    <row r="65" spans="1:10" s="328" customFormat="1" ht="15.75" thickTop="1">
      <c r="A65" s="332"/>
      <c r="B65" s="332"/>
      <c r="C65" s="237"/>
      <c r="D65" s="237"/>
      <c r="E65" s="237"/>
      <c r="F65" s="237"/>
      <c r="G65" s="237"/>
      <c r="H65" s="237"/>
      <c r="I65" s="237"/>
    </row>
    <row r="66" spans="1:10" s="200" customFormat="1" ht="15.75" thickBot="1">
      <c r="A66" s="412" t="s">
        <v>210</v>
      </c>
      <c r="B66" s="413"/>
    </row>
    <row r="67" spans="1:10" s="200" customFormat="1" ht="15.75" thickTop="1">
      <c r="C67" s="372" t="s">
        <v>327</v>
      </c>
      <c r="D67" s="373"/>
      <c r="E67" s="373"/>
      <c r="F67" s="373"/>
      <c r="G67" s="373"/>
      <c r="H67" s="373"/>
      <c r="I67" s="374"/>
    </row>
    <row r="68" spans="1:10" s="200" customFormat="1">
      <c r="C68" s="375"/>
      <c r="D68" s="376"/>
      <c r="E68" s="376"/>
      <c r="F68" s="376"/>
      <c r="G68" s="376"/>
      <c r="H68" s="376"/>
      <c r="I68" s="377"/>
    </row>
    <row r="69" spans="1:10" s="200" customFormat="1">
      <c r="C69" s="375"/>
      <c r="D69" s="376"/>
      <c r="E69" s="376"/>
      <c r="F69" s="376"/>
      <c r="G69" s="376"/>
      <c r="H69" s="376"/>
      <c r="I69" s="377"/>
    </row>
    <row r="70" spans="1:10" s="328" customFormat="1" ht="15.75" thickBot="1">
      <c r="A70" s="200"/>
      <c r="B70" s="200"/>
      <c r="C70" s="378"/>
      <c r="D70" s="379"/>
      <c r="E70" s="379"/>
      <c r="F70" s="379"/>
      <c r="G70" s="379"/>
      <c r="H70" s="379"/>
      <c r="I70" s="380"/>
    </row>
    <row r="71" spans="1:10" s="200" customFormat="1" ht="15.75" thickTop="1"/>
    <row r="72" spans="1:10" s="200" customFormat="1" ht="15.75" thickBot="1">
      <c r="A72" s="412" t="s">
        <v>375</v>
      </c>
      <c r="B72" s="413"/>
      <c r="C72" s="237"/>
      <c r="D72" s="237"/>
      <c r="E72" s="237"/>
      <c r="F72" s="237"/>
      <c r="G72" s="237"/>
      <c r="H72" s="237"/>
      <c r="I72" s="237"/>
    </row>
    <row r="73" spans="1:10" s="200" customFormat="1" ht="15.75" customHeight="1" thickTop="1">
      <c r="A73" s="236"/>
      <c r="B73" s="236"/>
      <c r="C73" s="372" t="s">
        <v>328</v>
      </c>
      <c r="D73" s="373"/>
      <c r="E73" s="373"/>
      <c r="F73" s="373"/>
      <c r="G73" s="373"/>
      <c r="H73" s="373"/>
      <c r="I73" s="374"/>
      <c r="J73" s="34"/>
    </row>
    <row r="74" spans="1:10" s="200" customFormat="1">
      <c r="A74" s="325"/>
      <c r="B74" s="324"/>
      <c r="C74" s="375"/>
      <c r="D74" s="376"/>
      <c r="E74" s="376"/>
      <c r="F74" s="376"/>
      <c r="G74" s="376"/>
      <c r="H74" s="376"/>
      <c r="I74" s="377"/>
      <c r="J74" s="34"/>
    </row>
    <row r="75" spans="1:10" s="328" customFormat="1">
      <c r="A75" s="325"/>
      <c r="B75" s="325"/>
      <c r="C75" s="375"/>
      <c r="D75" s="376"/>
      <c r="E75" s="376"/>
      <c r="F75" s="376"/>
      <c r="G75" s="376"/>
      <c r="H75" s="376"/>
      <c r="I75" s="377"/>
      <c r="J75" s="34"/>
    </row>
    <row r="76" spans="1:10" s="200" customFormat="1">
      <c r="A76" s="236"/>
      <c r="B76" s="236"/>
      <c r="C76" s="375"/>
      <c r="D76" s="376"/>
      <c r="E76" s="376"/>
      <c r="F76" s="376"/>
      <c r="G76" s="376"/>
      <c r="H76" s="376"/>
      <c r="I76" s="377"/>
      <c r="J76" s="34"/>
    </row>
    <row r="77" spans="1:10" s="328" customFormat="1">
      <c r="A77" s="332"/>
      <c r="B77" s="332"/>
      <c r="C77" s="375"/>
      <c r="D77" s="376"/>
      <c r="E77" s="376"/>
      <c r="F77" s="376"/>
      <c r="G77" s="376"/>
      <c r="H77" s="376"/>
      <c r="I77" s="377"/>
      <c r="J77" s="34"/>
    </row>
    <row r="78" spans="1:10" s="200" customFormat="1" ht="15.75" customHeight="1">
      <c r="A78" s="332"/>
      <c r="B78" s="332"/>
      <c r="C78" s="389" t="s">
        <v>329</v>
      </c>
      <c r="D78" s="390"/>
      <c r="E78" s="390"/>
      <c r="F78" s="390"/>
      <c r="G78" s="390"/>
      <c r="H78" s="390"/>
      <c r="I78" s="391"/>
      <c r="J78" s="34"/>
    </row>
    <row r="79" spans="1:10" s="200" customFormat="1" ht="15.75" customHeight="1" thickBot="1">
      <c r="A79" s="236"/>
      <c r="B79" s="236"/>
      <c r="C79" s="392"/>
      <c r="D79" s="393"/>
      <c r="E79" s="393"/>
      <c r="F79" s="393"/>
      <c r="G79" s="393"/>
      <c r="H79" s="393"/>
      <c r="I79" s="394"/>
      <c r="J79" s="34"/>
    </row>
    <row r="80" spans="1:10" s="200" customFormat="1" ht="15.75" thickTop="1">
      <c r="A80" s="236"/>
      <c r="B80" s="236"/>
      <c r="C80" s="237"/>
      <c r="D80" s="237"/>
      <c r="E80" s="237"/>
      <c r="F80" s="237"/>
      <c r="G80" s="237"/>
      <c r="H80" s="237"/>
      <c r="I80" s="237"/>
      <c r="J80" s="34"/>
    </row>
    <row r="81" spans="1:19" s="200" customFormat="1" ht="15.75" thickBot="1">
      <c r="A81" s="412" t="s">
        <v>376</v>
      </c>
      <c r="B81" s="413"/>
      <c r="C81" s="237"/>
      <c r="D81" s="237"/>
      <c r="E81" s="237"/>
      <c r="F81" s="237"/>
      <c r="G81" s="237"/>
      <c r="H81" s="237"/>
      <c r="I81" s="237"/>
      <c r="J81" s="34"/>
    </row>
    <row r="82" spans="1:19" s="200" customFormat="1" ht="15.75" thickTop="1">
      <c r="A82" s="236"/>
      <c r="B82" s="236"/>
      <c r="C82" s="372" t="s">
        <v>330</v>
      </c>
      <c r="D82" s="373"/>
      <c r="E82" s="373"/>
      <c r="F82" s="373"/>
      <c r="G82" s="373"/>
      <c r="H82" s="373"/>
      <c r="I82" s="374"/>
      <c r="J82" s="34"/>
    </row>
    <row r="83" spans="1:19" s="200" customFormat="1">
      <c r="A83" s="236"/>
      <c r="B83" s="236"/>
      <c r="C83" s="375"/>
      <c r="D83" s="376"/>
      <c r="E83" s="376"/>
      <c r="F83" s="376"/>
      <c r="G83" s="376"/>
      <c r="H83" s="376"/>
      <c r="I83" s="377"/>
      <c r="J83" s="34"/>
    </row>
    <row r="84" spans="1:19" s="200" customFormat="1">
      <c r="A84" s="236"/>
      <c r="B84" s="236"/>
      <c r="C84" s="375"/>
      <c r="D84" s="376"/>
      <c r="E84" s="376"/>
      <c r="F84" s="376"/>
      <c r="G84" s="376"/>
      <c r="H84" s="376"/>
      <c r="I84" s="377"/>
      <c r="J84" s="34"/>
    </row>
    <row r="85" spans="1:19" s="200" customFormat="1" ht="15.75" thickBot="1">
      <c r="A85" s="236"/>
      <c r="B85" s="236"/>
      <c r="C85" s="378"/>
      <c r="D85" s="379"/>
      <c r="E85" s="379"/>
      <c r="F85" s="379"/>
      <c r="G85" s="379"/>
      <c r="H85" s="379"/>
      <c r="I85" s="380"/>
      <c r="J85" s="34"/>
    </row>
    <row r="86" spans="1:19" s="200" customFormat="1" ht="15.75" thickTop="1">
      <c r="A86" s="236"/>
      <c r="B86" s="236"/>
      <c r="C86" s="237"/>
      <c r="D86" s="237"/>
      <c r="E86" s="237"/>
      <c r="F86" s="237"/>
      <c r="G86" s="237"/>
      <c r="H86" s="237"/>
      <c r="I86" s="237"/>
      <c r="K86" s="31"/>
      <c r="M86" s="237"/>
      <c r="N86" s="237"/>
      <c r="O86" s="237"/>
      <c r="P86" s="237"/>
      <c r="Q86" s="237"/>
      <c r="R86" s="237"/>
      <c r="S86" s="237"/>
    </row>
    <row r="87" spans="1:19" ht="15.75" thickBot="1">
      <c r="A87" s="412" t="s">
        <v>377</v>
      </c>
      <c r="B87" s="413"/>
      <c r="C87" s="237"/>
      <c r="D87" s="237"/>
      <c r="E87" s="237"/>
      <c r="F87" s="237"/>
      <c r="G87" s="237"/>
      <c r="H87" s="237"/>
      <c r="I87" s="237"/>
      <c r="J87" s="200"/>
      <c r="K87" s="200"/>
      <c r="M87" s="200"/>
      <c r="N87" s="200"/>
      <c r="O87" s="200"/>
      <c r="P87" s="200"/>
    </row>
    <row r="88" spans="1:19" ht="15.75" customHeight="1" thickTop="1">
      <c r="A88" s="236"/>
      <c r="B88" s="236"/>
      <c r="C88" s="372" t="s">
        <v>331</v>
      </c>
      <c r="D88" s="373"/>
      <c r="E88" s="373"/>
      <c r="F88" s="373"/>
      <c r="G88" s="373"/>
      <c r="H88" s="373"/>
      <c r="I88" s="374"/>
      <c r="J88" s="200"/>
      <c r="M88" s="200"/>
      <c r="N88" s="200"/>
      <c r="O88" s="200"/>
      <c r="P88" s="200"/>
    </row>
    <row r="89" spans="1:19">
      <c r="A89" s="236"/>
      <c r="B89" s="236"/>
      <c r="C89" s="375"/>
      <c r="D89" s="376"/>
      <c r="E89" s="376"/>
      <c r="F89" s="376"/>
      <c r="G89" s="376"/>
      <c r="H89" s="376"/>
      <c r="I89" s="377"/>
      <c r="J89" s="200"/>
      <c r="M89" s="200"/>
      <c r="N89" s="200"/>
      <c r="O89" s="200"/>
      <c r="P89" s="200"/>
    </row>
    <row r="90" spans="1:19">
      <c r="A90" s="236"/>
      <c r="B90" s="236"/>
      <c r="C90" s="375"/>
      <c r="D90" s="376"/>
      <c r="E90" s="376"/>
      <c r="F90" s="376"/>
      <c r="G90" s="376"/>
      <c r="H90" s="376"/>
      <c r="I90" s="377"/>
      <c r="J90" s="200"/>
      <c r="K90" s="200"/>
      <c r="M90" s="200"/>
      <c r="N90" s="200"/>
      <c r="O90" s="200"/>
      <c r="P90" s="200"/>
    </row>
    <row r="91" spans="1:19" ht="15.75" thickBot="1">
      <c r="A91" s="236"/>
      <c r="B91" s="236"/>
      <c r="C91" s="378"/>
      <c r="D91" s="379"/>
      <c r="E91" s="379"/>
      <c r="F91" s="379"/>
      <c r="G91" s="379"/>
      <c r="H91" s="379"/>
      <c r="I91" s="380"/>
      <c r="J91" s="200"/>
      <c r="K91" s="200"/>
      <c r="M91" s="200"/>
      <c r="N91" s="200"/>
      <c r="O91" s="200"/>
      <c r="P91" s="200"/>
    </row>
    <row r="92" spans="1:19" s="32" customFormat="1" ht="15.75" thickTop="1">
      <c r="A92" s="200"/>
      <c r="B92" s="200"/>
      <c r="C92" s="229"/>
      <c r="D92" s="229"/>
      <c r="E92" s="229"/>
      <c r="F92" s="229"/>
      <c r="G92" s="229"/>
      <c r="H92" s="229"/>
      <c r="I92" s="229"/>
      <c r="J92" s="200"/>
      <c r="K92" s="200"/>
      <c r="L92" s="200"/>
      <c r="M92" s="200"/>
      <c r="N92" s="200"/>
      <c r="O92" s="200"/>
      <c r="P92" s="200"/>
    </row>
    <row r="93" spans="1:19" ht="15.75" thickBot="1">
      <c r="A93" s="412" t="s">
        <v>313</v>
      </c>
      <c r="B93" s="413"/>
      <c r="C93" s="200"/>
      <c r="D93" s="200"/>
      <c r="E93" s="200"/>
      <c r="F93" s="200"/>
      <c r="G93" s="200"/>
      <c r="H93" s="200"/>
      <c r="I93" s="200"/>
      <c r="J93" s="200"/>
      <c r="K93" s="200"/>
      <c r="L93" s="200"/>
      <c r="M93" s="200"/>
      <c r="N93" s="200"/>
      <c r="O93" s="200"/>
      <c r="P93" s="200"/>
    </row>
    <row r="94" spans="1:19" ht="15.75" customHeight="1" thickTop="1">
      <c r="A94" s="200"/>
      <c r="B94" s="200"/>
      <c r="C94" s="372" t="s">
        <v>334</v>
      </c>
      <c r="D94" s="381"/>
      <c r="E94" s="381"/>
      <c r="F94" s="381"/>
      <c r="G94" s="381"/>
      <c r="H94" s="381"/>
      <c r="I94" s="382"/>
      <c r="J94" s="200"/>
      <c r="K94" s="200"/>
      <c r="L94" s="200"/>
      <c r="M94" s="200"/>
      <c r="N94" s="200"/>
      <c r="O94" s="200"/>
      <c r="P94" s="200"/>
    </row>
    <row r="95" spans="1:19">
      <c r="A95" s="200"/>
      <c r="B95" s="200"/>
      <c r="C95" s="383"/>
      <c r="D95" s="384"/>
      <c r="E95" s="384"/>
      <c r="F95" s="384"/>
      <c r="G95" s="384"/>
      <c r="H95" s="384"/>
      <c r="I95" s="385"/>
      <c r="J95" s="200"/>
      <c r="K95" s="200"/>
      <c r="L95" s="200"/>
      <c r="M95" s="200"/>
      <c r="N95" s="200"/>
      <c r="O95" s="200"/>
      <c r="P95" s="200"/>
    </row>
    <row r="96" spans="1:19">
      <c r="A96" s="200"/>
      <c r="B96" s="200"/>
      <c r="C96" s="383"/>
      <c r="D96" s="384"/>
      <c r="E96" s="384"/>
      <c r="F96" s="384"/>
      <c r="G96" s="384"/>
      <c r="H96" s="384"/>
      <c r="I96" s="385"/>
      <c r="J96" s="200"/>
      <c r="K96" s="200"/>
      <c r="L96" s="200"/>
      <c r="M96" s="200"/>
      <c r="N96" s="200"/>
      <c r="O96" s="200"/>
      <c r="P96" s="200"/>
    </row>
    <row r="97" spans="1:16" ht="15.75" thickBot="1">
      <c r="A97" s="200"/>
      <c r="B97" s="200"/>
      <c r="C97" s="386"/>
      <c r="D97" s="387"/>
      <c r="E97" s="387"/>
      <c r="F97" s="387"/>
      <c r="G97" s="387"/>
      <c r="H97" s="387"/>
      <c r="I97" s="388"/>
      <c r="J97" s="200"/>
      <c r="K97" s="200"/>
      <c r="L97" s="200"/>
      <c r="M97" s="200"/>
      <c r="N97" s="200"/>
      <c r="O97" s="200"/>
      <c r="P97" s="200"/>
    </row>
    <row r="98" spans="1:16" s="32" customFormat="1" ht="15.75" thickTop="1">
      <c r="A98" s="200"/>
      <c r="B98" s="200"/>
      <c r="C98" s="229"/>
      <c r="D98" s="229"/>
      <c r="E98" s="229"/>
      <c r="F98" s="229"/>
      <c r="G98" s="229"/>
      <c r="H98" s="229"/>
      <c r="I98" s="229"/>
      <c r="J98" s="200"/>
      <c r="K98" s="200"/>
      <c r="L98" s="200"/>
      <c r="M98" s="200"/>
      <c r="N98" s="200"/>
      <c r="O98" s="200"/>
      <c r="P98" s="200"/>
    </row>
    <row r="99" spans="1:16" ht="15.75" thickBot="1">
      <c r="A99" s="412" t="s">
        <v>187</v>
      </c>
      <c r="B99" s="413"/>
      <c r="C99" s="200"/>
      <c r="D99" s="200"/>
      <c r="E99" s="200"/>
      <c r="F99" s="200"/>
      <c r="G99" s="200"/>
      <c r="H99" s="200"/>
      <c r="I99" s="200"/>
      <c r="J99" s="200"/>
      <c r="K99" s="200"/>
      <c r="L99" s="200"/>
      <c r="M99" s="200"/>
      <c r="N99" s="200"/>
      <c r="O99" s="200"/>
      <c r="P99" s="200"/>
    </row>
    <row r="100" spans="1:16" ht="15.75" customHeight="1" thickTop="1">
      <c r="A100" s="200"/>
      <c r="B100" s="200"/>
      <c r="C100" s="372" t="s">
        <v>263</v>
      </c>
      <c r="D100" s="381"/>
      <c r="E100" s="381"/>
      <c r="F100" s="381"/>
      <c r="G100" s="381"/>
      <c r="H100" s="381"/>
      <c r="I100" s="382"/>
      <c r="J100" s="200"/>
      <c r="K100" s="200"/>
      <c r="L100" s="200"/>
      <c r="M100" s="200"/>
      <c r="N100" s="200"/>
      <c r="O100" s="200"/>
      <c r="P100" s="200"/>
    </row>
    <row r="101" spans="1:16">
      <c r="A101" s="200"/>
      <c r="B101" s="200"/>
      <c r="C101" s="383"/>
      <c r="D101" s="384"/>
      <c r="E101" s="384"/>
      <c r="F101" s="384"/>
      <c r="G101" s="384"/>
      <c r="H101" s="384"/>
      <c r="I101" s="385"/>
      <c r="J101" s="200"/>
      <c r="K101" s="200"/>
      <c r="L101" s="200"/>
      <c r="M101" s="200"/>
      <c r="N101" s="200"/>
      <c r="O101" s="200"/>
      <c r="P101" s="200"/>
    </row>
    <row r="102" spans="1:16">
      <c r="A102" s="200"/>
      <c r="B102" s="200"/>
      <c r="C102" s="383"/>
      <c r="D102" s="384"/>
      <c r="E102" s="384"/>
      <c r="F102" s="384"/>
      <c r="G102" s="384"/>
      <c r="H102" s="384"/>
      <c r="I102" s="385"/>
      <c r="J102" s="200"/>
      <c r="K102" s="200"/>
      <c r="L102" s="200"/>
      <c r="M102" s="200"/>
      <c r="N102" s="200"/>
      <c r="O102" s="200"/>
      <c r="P102" s="200"/>
    </row>
    <row r="103" spans="1:16" ht="15" customHeight="1">
      <c r="A103" s="200"/>
      <c r="B103" s="200"/>
      <c r="C103" s="389" t="s">
        <v>378</v>
      </c>
      <c r="D103" s="390"/>
      <c r="E103" s="390"/>
      <c r="F103" s="390"/>
      <c r="G103" s="390"/>
      <c r="H103" s="390"/>
      <c r="I103" s="391"/>
      <c r="J103" s="200"/>
      <c r="K103" s="200"/>
      <c r="L103" s="200"/>
      <c r="M103" s="200"/>
      <c r="N103" s="200"/>
      <c r="O103" s="200"/>
      <c r="P103" s="200"/>
    </row>
    <row r="104" spans="1:16">
      <c r="A104" s="200"/>
      <c r="B104" s="200"/>
      <c r="C104" s="389"/>
      <c r="D104" s="390"/>
      <c r="E104" s="390"/>
      <c r="F104" s="390"/>
      <c r="G104" s="390"/>
      <c r="H104" s="390"/>
      <c r="I104" s="391"/>
      <c r="J104" s="200"/>
      <c r="K104" s="200"/>
      <c r="L104" s="200"/>
      <c r="M104" s="200"/>
      <c r="N104" s="200"/>
      <c r="O104" s="200"/>
      <c r="P104" s="200"/>
    </row>
    <row r="105" spans="1:16" ht="15.75" thickBot="1">
      <c r="A105" s="200"/>
      <c r="B105" s="200"/>
      <c r="C105" s="392"/>
      <c r="D105" s="393"/>
      <c r="E105" s="393"/>
      <c r="F105" s="393"/>
      <c r="G105" s="393"/>
      <c r="H105" s="393"/>
      <c r="I105" s="394"/>
      <c r="J105" s="200"/>
      <c r="K105" s="200"/>
      <c r="L105" s="200"/>
      <c r="M105" s="200"/>
      <c r="N105" s="200"/>
      <c r="O105" s="200"/>
      <c r="P105" s="200"/>
    </row>
    <row r="106" spans="1:16" s="32" customFormat="1" ht="15.75" thickTop="1">
      <c r="A106" s="200"/>
      <c r="B106" s="200"/>
      <c r="C106" s="229"/>
      <c r="D106" s="229"/>
      <c r="E106" s="229"/>
      <c r="F106" s="229"/>
      <c r="G106" s="229"/>
      <c r="H106" s="229"/>
      <c r="I106" s="229"/>
      <c r="J106" s="200"/>
      <c r="K106" s="200"/>
      <c r="L106" s="200"/>
      <c r="M106" s="200"/>
      <c r="N106" s="200"/>
      <c r="O106" s="200"/>
      <c r="P106" s="200"/>
    </row>
    <row r="107" spans="1:16" ht="15.75" thickBot="1">
      <c r="A107" s="412" t="s">
        <v>255</v>
      </c>
      <c r="B107" s="413"/>
      <c r="C107" s="200"/>
      <c r="D107" s="200"/>
      <c r="E107" s="200"/>
      <c r="F107" s="200"/>
      <c r="G107" s="200"/>
      <c r="H107" s="200"/>
      <c r="I107" s="200"/>
      <c r="J107" s="200"/>
      <c r="K107" s="200"/>
      <c r="L107" s="200"/>
      <c r="M107" s="200"/>
      <c r="N107" s="200"/>
      <c r="O107" s="200"/>
      <c r="P107" s="200"/>
    </row>
    <row r="108" spans="1:16" ht="15.75" customHeight="1" thickTop="1">
      <c r="A108" s="200"/>
      <c r="B108" s="200"/>
      <c r="C108" s="363" t="s">
        <v>264</v>
      </c>
      <c r="D108" s="395"/>
      <c r="E108" s="395"/>
      <c r="F108" s="395"/>
      <c r="G108" s="395"/>
      <c r="H108" s="395"/>
      <c r="I108" s="396"/>
      <c r="J108" s="200"/>
      <c r="K108" s="200"/>
      <c r="L108" s="200"/>
      <c r="M108" s="200"/>
      <c r="N108" s="200"/>
      <c r="O108" s="200"/>
      <c r="P108" s="200"/>
    </row>
    <row r="109" spans="1:16">
      <c r="A109" s="200"/>
      <c r="B109" s="200"/>
      <c r="C109" s="366"/>
      <c r="D109" s="397"/>
      <c r="E109" s="397"/>
      <c r="F109" s="397"/>
      <c r="G109" s="397"/>
      <c r="H109" s="397"/>
      <c r="I109" s="398"/>
      <c r="J109" s="200"/>
      <c r="K109" s="200"/>
      <c r="L109" s="200"/>
      <c r="M109" s="200"/>
      <c r="N109" s="200"/>
      <c r="O109" s="200"/>
      <c r="P109" s="200"/>
    </row>
    <row r="110" spans="1:16">
      <c r="A110" s="200"/>
      <c r="B110" s="200"/>
      <c r="C110" s="366"/>
      <c r="D110" s="397"/>
      <c r="E110" s="397"/>
      <c r="F110" s="397"/>
      <c r="G110" s="397"/>
      <c r="H110" s="397"/>
      <c r="I110" s="398"/>
      <c r="J110" s="200"/>
      <c r="K110" s="200"/>
      <c r="L110" s="200"/>
      <c r="M110" s="200"/>
      <c r="N110" s="200"/>
      <c r="O110" s="200"/>
      <c r="P110" s="200"/>
    </row>
    <row r="111" spans="1:16">
      <c r="A111" s="200"/>
      <c r="B111" s="200"/>
      <c r="C111" s="399"/>
      <c r="D111" s="397"/>
      <c r="E111" s="397"/>
      <c r="F111" s="397"/>
      <c r="G111" s="397"/>
      <c r="H111" s="397"/>
      <c r="I111" s="398"/>
      <c r="J111" s="200"/>
      <c r="K111" s="200"/>
      <c r="L111" s="200"/>
      <c r="M111" s="200"/>
      <c r="N111" s="200"/>
      <c r="O111" s="200"/>
      <c r="P111" s="200"/>
    </row>
    <row r="112" spans="1:16">
      <c r="A112" s="200"/>
      <c r="B112" s="200"/>
      <c r="C112" s="399"/>
      <c r="D112" s="397"/>
      <c r="E112" s="397"/>
      <c r="F112" s="397"/>
      <c r="G112" s="397"/>
      <c r="H112" s="397"/>
      <c r="I112" s="398"/>
      <c r="J112" s="200"/>
      <c r="K112" s="200"/>
      <c r="L112" s="200"/>
      <c r="M112" s="200"/>
      <c r="N112" s="200"/>
      <c r="O112" s="200"/>
      <c r="P112" s="200"/>
    </row>
    <row r="113" spans="1:16">
      <c r="A113" s="200"/>
      <c r="B113" s="200"/>
      <c r="C113" s="399"/>
      <c r="D113" s="397"/>
      <c r="E113" s="397"/>
      <c r="F113" s="397"/>
      <c r="G113" s="397"/>
      <c r="H113" s="397"/>
      <c r="I113" s="398"/>
      <c r="J113" s="200"/>
      <c r="K113" s="200"/>
      <c r="L113" s="200"/>
      <c r="M113" s="200"/>
      <c r="N113" s="200"/>
      <c r="O113" s="200"/>
      <c r="P113" s="200"/>
    </row>
    <row r="114" spans="1:16">
      <c r="A114" s="200"/>
      <c r="B114" s="200"/>
      <c r="C114" s="399"/>
      <c r="D114" s="397"/>
      <c r="E114" s="397"/>
      <c r="F114" s="397"/>
      <c r="G114" s="397"/>
      <c r="H114" s="397"/>
      <c r="I114" s="398"/>
      <c r="J114" s="200"/>
      <c r="K114" s="200"/>
      <c r="L114" s="200"/>
      <c r="M114" s="200"/>
      <c r="N114" s="200"/>
      <c r="O114" s="200"/>
      <c r="P114" s="200"/>
    </row>
    <row r="115" spans="1:16">
      <c r="A115" s="200"/>
      <c r="B115" s="200"/>
      <c r="C115" s="399"/>
      <c r="D115" s="397"/>
      <c r="E115" s="397"/>
      <c r="F115" s="397"/>
      <c r="G115" s="397"/>
      <c r="H115" s="397"/>
      <c r="I115" s="398"/>
      <c r="J115" s="200"/>
      <c r="K115" s="200"/>
      <c r="L115" s="200"/>
      <c r="M115" s="200"/>
      <c r="N115" s="200"/>
      <c r="O115" s="200"/>
      <c r="P115" s="200"/>
    </row>
    <row r="116" spans="1:16">
      <c r="A116" s="200"/>
      <c r="B116" s="200"/>
      <c r="C116" s="399"/>
      <c r="D116" s="397"/>
      <c r="E116" s="397"/>
      <c r="F116" s="397"/>
      <c r="G116" s="397"/>
      <c r="H116" s="397"/>
      <c r="I116" s="398"/>
      <c r="J116" s="200"/>
      <c r="K116" s="200"/>
      <c r="L116" s="200"/>
      <c r="M116" s="200"/>
      <c r="N116" s="200"/>
      <c r="O116" s="200"/>
      <c r="P116" s="200"/>
    </row>
    <row r="117" spans="1:16" ht="15.75" thickBot="1">
      <c r="A117" s="200"/>
      <c r="B117" s="200"/>
      <c r="C117" s="400"/>
      <c r="D117" s="401"/>
      <c r="E117" s="401"/>
      <c r="F117" s="401"/>
      <c r="G117" s="401"/>
      <c r="H117" s="401"/>
      <c r="I117" s="402"/>
      <c r="J117" s="200"/>
      <c r="K117" s="200"/>
      <c r="L117" s="200"/>
      <c r="M117" s="200"/>
      <c r="N117" s="200"/>
      <c r="O117" s="200"/>
      <c r="P117" s="200"/>
    </row>
    <row r="118" spans="1:16" s="200" customFormat="1" ht="15.75" thickTop="1">
      <c r="C118" s="238"/>
      <c r="D118" s="238"/>
      <c r="E118" s="238"/>
      <c r="F118" s="238"/>
      <c r="G118" s="238"/>
      <c r="H118" s="238"/>
      <c r="I118" s="238"/>
    </row>
    <row r="119" spans="1:16" s="32" customFormat="1" ht="15.75" thickBot="1">
      <c r="A119" s="412" t="s">
        <v>256</v>
      </c>
      <c r="B119" s="413"/>
      <c r="C119" s="200"/>
      <c r="D119" s="200"/>
      <c r="E119" s="200"/>
      <c r="F119" s="200"/>
      <c r="G119" s="200"/>
      <c r="H119" s="200"/>
      <c r="I119" s="200"/>
      <c r="J119" s="200"/>
      <c r="K119" s="200"/>
      <c r="L119" s="200"/>
      <c r="M119" s="200"/>
      <c r="N119" s="200"/>
      <c r="O119" s="200"/>
      <c r="P119" s="200"/>
    </row>
    <row r="120" spans="1:16" ht="15.75" customHeight="1" thickTop="1">
      <c r="A120" s="200"/>
      <c r="B120" s="200"/>
      <c r="C120" s="363" t="s">
        <v>332</v>
      </c>
      <c r="D120" s="364"/>
      <c r="E120" s="364"/>
      <c r="F120" s="364"/>
      <c r="G120" s="364"/>
      <c r="H120" s="364"/>
      <c r="I120" s="365"/>
      <c r="J120" s="200"/>
      <c r="K120" s="200"/>
      <c r="L120" s="200"/>
      <c r="M120" s="200"/>
      <c r="N120" s="200"/>
      <c r="O120" s="200"/>
      <c r="P120" s="200"/>
    </row>
    <row r="121" spans="1:16" ht="15.75" customHeight="1">
      <c r="A121" s="200"/>
      <c r="B121" s="200"/>
      <c r="C121" s="366"/>
      <c r="D121" s="367"/>
      <c r="E121" s="367"/>
      <c r="F121" s="367"/>
      <c r="G121" s="367"/>
      <c r="H121" s="367"/>
      <c r="I121" s="368"/>
      <c r="J121" s="200"/>
      <c r="K121" s="200"/>
      <c r="L121" s="200"/>
      <c r="M121" s="200"/>
      <c r="N121" s="200"/>
      <c r="O121" s="200"/>
      <c r="P121" s="200"/>
    </row>
    <row r="122" spans="1:16">
      <c r="A122" s="200"/>
      <c r="B122" s="200"/>
      <c r="C122" s="366"/>
      <c r="D122" s="367"/>
      <c r="E122" s="367"/>
      <c r="F122" s="367"/>
      <c r="G122" s="367"/>
      <c r="H122" s="367"/>
      <c r="I122" s="368"/>
      <c r="J122" s="200"/>
      <c r="K122" s="200"/>
      <c r="L122" s="200"/>
      <c r="M122" s="200"/>
      <c r="N122" s="200"/>
      <c r="O122" s="200"/>
      <c r="P122" s="200"/>
    </row>
    <row r="123" spans="1:16">
      <c r="A123" s="200"/>
      <c r="B123" s="200"/>
      <c r="C123" s="366"/>
      <c r="D123" s="367"/>
      <c r="E123" s="367"/>
      <c r="F123" s="367"/>
      <c r="G123" s="367"/>
      <c r="H123" s="367"/>
      <c r="I123" s="368"/>
      <c r="J123" s="200"/>
      <c r="K123" s="200"/>
      <c r="L123" s="200"/>
      <c r="M123" s="200"/>
      <c r="N123" s="200"/>
      <c r="O123" s="200"/>
      <c r="P123" s="200"/>
    </row>
    <row r="124" spans="1:16">
      <c r="A124" s="200"/>
      <c r="B124" s="200"/>
      <c r="C124" s="366"/>
      <c r="D124" s="367"/>
      <c r="E124" s="367"/>
      <c r="F124" s="367"/>
      <c r="G124" s="367"/>
      <c r="H124" s="367"/>
      <c r="I124" s="368"/>
      <c r="J124" s="200"/>
      <c r="K124" s="200"/>
      <c r="L124" s="200"/>
      <c r="M124" s="200"/>
      <c r="N124" s="200"/>
      <c r="O124" s="200"/>
      <c r="P124" s="200"/>
    </row>
    <row r="125" spans="1:16">
      <c r="A125" s="200"/>
      <c r="B125" s="200"/>
      <c r="C125" s="366"/>
      <c r="D125" s="367"/>
      <c r="E125" s="367"/>
      <c r="F125" s="367"/>
      <c r="G125" s="367"/>
      <c r="H125" s="367"/>
      <c r="I125" s="368"/>
      <c r="J125" s="200"/>
      <c r="K125" s="200"/>
      <c r="L125" s="200"/>
      <c r="M125" s="200"/>
      <c r="N125" s="200"/>
      <c r="O125" s="200"/>
      <c r="P125" s="200"/>
    </row>
    <row r="126" spans="1:16">
      <c r="A126" s="200"/>
      <c r="B126" s="200"/>
      <c r="C126" s="366"/>
      <c r="D126" s="367"/>
      <c r="E126" s="367"/>
      <c r="F126" s="367"/>
      <c r="G126" s="367"/>
      <c r="H126" s="367"/>
      <c r="I126" s="368"/>
      <c r="J126" s="200"/>
      <c r="K126" s="200"/>
      <c r="L126" s="200"/>
      <c r="M126" s="200"/>
      <c r="N126" s="200"/>
      <c r="O126" s="200"/>
      <c r="P126" s="200"/>
    </row>
    <row r="127" spans="1:16">
      <c r="A127" s="200"/>
      <c r="B127" s="200"/>
      <c r="C127" s="366"/>
      <c r="D127" s="367"/>
      <c r="E127" s="367"/>
      <c r="F127" s="367"/>
      <c r="G127" s="367"/>
      <c r="H127" s="367"/>
      <c r="I127" s="368"/>
      <c r="J127" s="200"/>
      <c r="K127" s="200"/>
      <c r="L127" s="200"/>
      <c r="M127" s="200"/>
      <c r="N127" s="200"/>
      <c r="O127" s="200"/>
      <c r="P127" s="200"/>
    </row>
    <row r="128" spans="1:16">
      <c r="A128" s="200"/>
      <c r="B128" s="200"/>
      <c r="C128" s="366"/>
      <c r="D128" s="367"/>
      <c r="E128" s="367"/>
      <c r="F128" s="367"/>
      <c r="G128" s="367"/>
      <c r="H128" s="367"/>
      <c r="I128" s="368"/>
      <c r="J128" s="200"/>
      <c r="K128" s="200"/>
      <c r="L128" s="200"/>
      <c r="M128" s="200"/>
      <c r="N128" s="200"/>
      <c r="O128" s="200"/>
      <c r="P128" s="200"/>
    </row>
    <row r="129" spans="1:16">
      <c r="A129" s="200"/>
      <c r="B129" s="200"/>
      <c r="C129" s="366"/>
      <c r="D129" s="367"/>
      <c r="E129" s="367"/>
      <c r="F129" s="367"/>
      <c r="G129" s="367"/>
      <c r="H129" s="367"/>
      <c r="I129" s="368"/>
      <c r="J129" s="200"/>
      <c r="K129" s="200"/>
      <c r="L129" s="200"/>
      <c r="M129" s="200"/>
      <c r="N129" s="200"/>
      <c r="O129" s="200"/>
      <c r="P129" s="200"/>
    </row>
    <row r="130" spans="1:16" s="163" customFormat="1">
      <c r="A130" s="200"/>
      <c r="B130" s="200"/>
      <c r="C130" s="366"/>
      <c r="D130" s="367"/>
      <c r="E130" s="367"/>
      <c r="F130" s="367"/>
      <c r="G130" s="367"/>
      <c r="H130" s="367"/>
      <c r="I130" s="368"/>
      <c r="J130" s="200"/>
      <c r="K130" s="200"/>
      <c r="L130" s="200"/>
      <c r="M130" s="200"/>
      <c r="N130" s="200"/>
      <c r="O130" s="200"/>
      <c r="P130" s="200"/>
    </row>
    <row r="131" spans="1:16" s="163" customFormat="1">
      <c r="A131" s="200"/>
      <c r="B131" s="200"/>
      <c r="C131" s="366"/>
      <c r="D131" s="367"/>
      <c r="E131" s="367"/>
      <c r="F131" s="367"/>
      <c r="G131" s="367"/>
      <c r="H131" s="367"/>
      <c r="I131" s="368"/>
      <c r="J131" s="200"/>
      <c r="K131" s="200"/>
      <c r="L131" s="200"/>
      <c r="M131" s="200"/>
      <c r="N131" s="200"/>
      <c r="O131" s="200"/>
      <c r="P131" s="200"/>
    </row>
    <row r="132" spans="1:16">
      <c r="A132" s="200"/>
      <c r="B132" s="200"/>
      <c r="C132" s="366"/>
      <c r="D132" s="367"/>
      <c r="E132" s="367"/>
      <c r="F132" s="367"/>
      <c r="G132" s="367"/>
      <c r="H132" s="367"/>
      <c r="I132" s="368"/>
      <c r="J132" s="200"/>
      <c r="K132" s="200"/>
      <c r="L132" s="200"/>
      <c r="M132" s="200"/>
      <c r="N132" s="200"/>
      <c r="O132" s="200"/>
      <c r="P132" s="200"/>
    </row>
    <row r="133" spans="1:16" s="164" customFormat="1" ht="15.75" thickBot="1">
      <c r="A133" s="200"/>
      <c r="B133" s="200"/>
      <c r="C133" s="369"/>
      <c r="D133" s="370"/>
      <c r="E133" s="370"/>
      <c r="F133" s="370"/>
      <c r="G133" s="370"/>
      <c r="H133" s="370"/>
      <c r="I133" s="371"/>
      <c r="J133" s="200"/>
      <c r="K133" s="200"/>
      <c r="L133" s="200"/>
      <c r="M133" s="200"/>
      <c r="N133" s="200"/>
      <c r="O133" s="200"/>
      <c r="P133" s="200"/>
    </row>
    <row r="134" spans="1:16" s="165" customFormat="1" ht="15.75" thickTop="1">
      <c r="A134" s="200"/>
      <c r="B134" s="200"/>
      <c r="C134" s="239"/>
      <c r="D134" s="239"/>
      <c r="E134" s="239"/>
      <c r="F134" s="239"/>
      <c r="G134" s="239"/>
      <c r="H134" s="239"/>
      <c r="I134" s="239"/>
      <c r="J134" s="200"/>
      <c r="K134" s="200"/>
      <c r="L134" s="200"/>
      <c r="M134" s="200"/>
      <c r="N134" s="200"/>
      <c r="O134" s="200"/>
      <c r="P134" s="200"/>
    </row>
    <row r="135" spans="1:16" s="32" customFormat="1" ht="15.75" thickBot="1">
      <c r="A135" s="412" t="s">
        <v>257</v>
      </c>
      <c r="B135" s="413"/>
      <c r="C135" s="240"/>
      <c r="D135" s="240"/>
      <c r="E135" s="240"/>
      <c r="F135" s="240"/>
      <c r="G135" s="240"/>
      <c r="H135" s="240"/>
      <c r="I135" s="240"/>
      <c r="J135" s="200"/>
      <c r="K135" s="200"/>
      <c r="L135" s="200"/>
      <c r="M135" s="200"/>
      <c r="N135" s="200"/>
      <c r="O135" s="200"/>
      <c r="P135" s="200"/>
    </row>
    <row r="136" spans="1:16" ht="15" customHeight="1" thickTop="1">
      <c r="A136" s="200"/>
      <c r="B136" s="200"/>
      <c r="C136" s="363" t="s">
        <v>333</v>
      </c>
      <c r="D136" s="364"/>
      <c r="E136" s="364"/>
      <c r="F136" s="364"/>
      <c r="G136" s="364"/>
      <c r="H136" s="364"/>
      <c r="I136" s="365"/>
      <c r="J136" s="200"/>
      <c r="K136" s="200"/>
      <c r="L136" s="200"/>
      <c r="M136" s="200"/>
      <c r="N136" s="200"/>
      <c r="O136" s="200"/>
      <c r="P136" s="200"/>
    </row>
    <row r="137" spans="1:16">
      <c r="A137" s="200"/>
      <c r="B137" s="200"/>
      <c r="C137" s="366"/>
      <c r="D137" s="367"/>
      <c r="E137" s="367"/>
      <c r="F137" s="367"/>
      <c r="G137" s="367"/>
      <c r="H137" s="367"/>
      <c r="I137" s="368"/>
      <c r="J137" s="200"/>
      <c r="K137" s="200"/>
      <c r="L137" s="200"/>
      <c r="M137" s="200"/>
      <c r="N137" s="200"/>
      <c r="O137" s="200"/>
      <c r="P137" s="200"/>
    </row>
    <row r="138" spans="1:16">
      <c r="A138" s="200"/>
      <c r="B138" s="200"/>
      <c r="C138" s="366"/>
      <c r="D138" s="367"/>
      <c r="E138" s="367"/>
      <c r="F138" s="367"/>
      <c r="G138" s="367"/>
      <c r="H138" s="367"/>
      <c r="I138" s="368"/>
      <c r="J138" s="200"/>
      <c r="K138" s="422"/>
      <c r="L138" s="422"/>
      <c r="M138" s="200"/>
      <c r="N138" s="200"/>
      <c r="O138" s="200"/>
      <c r="P138" s="200"/>
    </row>
    <row r="139" spans="1:16">
      <c r="A139" s="200"/>
      <c r="B139" s="146"/>
      <c r="C139" s="366"/>
      <c r="D139" s="367"/>
      <c r="E139" s="367"/>
      <c r="F139" s="367"/>
      <c r="G139" s="367"/>
      <c r="H139" s="367"/>
      <c r="I139" s="368"/>
      <c r="J139" s="200"/>
      <c r="K139" s="200"/>
      <c r="L139" s="200"/>
      <c r="M139" s="200"/>
      <c r="N139" s="200"/>
      <c r="O139" s="200"/>
      <c r="P139" s="200"/>
    </row>
    <row r="140" spans="1:16">
      <c r="A140" s="200"/>
      <c r="B140" s="200"/>
      <c r="C140" s="366"/>
      <c r="D140" s="367"/>
      <c r="E140" s="367"/>
      <c r="F140" s="367"/>
      <c r="G140" s="367"/>
      <c r="H140" s="367"/>
      <c r="I140" s="368"/>
      <c r="J140" s="200"/>
      <c r="K140" s="241"/>
      <c r="L140" s="200"/>
      <c r="M140" s="200"/>
      <c r="N140" s="200"/>
      <c r="O140" s="200"/>
      <c r="P140" s="200"/>
    </row>
    <row r="141" spans="1:16">
      <c r="A141" s="200"/>
      <c r="B141" s="200"/>
      <c r="C141" s="366"/>
      <c r="D141" s="367"/>
      <c r="E141" s="367"/>
      <c r="F141" s="367"/>
      <c r="G141" s="367"/>
      <c r="H141" s="367"/>
      <c r="I141" s="368"/>
      <c r="J141" s="200"/>
      <c r="K141" s="200"/>
      <c r="L141" s="200"/>
      <c r="M141" s="200"/>
      <c r="N141" s="200"/>
      <c r="O141" s="200"/>
      <c r="P141" s="200"/>
    </row>
    <row r="142" spans="1:16">
      <c r="A142" s="200"/>
      <c r="B142" s="200"/>
      <c r="C142" s="366"/>
      <c r="D142" s="367"/>
      <c r="E142" s="367"/>
      <c r="F142" s="367"/>
      <c r="G142" s="367"/>
      <c r="H142" s="367"/>
      <c r="I142" s="368"/>
      <c r="J142" s="200"/>
      <c r="K142" s="200"/>
      <c r="L142" s="200"/>
      <c r="M142" s="200"/>
      <c r="N142" s="200"/>
      <c r="O142" s="200"/>
      <c r="P142" s="200"/>
    </row>
    <row r="143" spans="1:16">
      <c r="A143" s="200"/>
      <c r="B143" s="200"/>
      <c r="C143" s="366"/>
      <c r="D143" s="367"/>
      <c r="E143" s="367"/>
      <c r="F143" s="367"/>
      <c r="G143" s="367"/>
      <c r="H143" s="367"/>
      <c r="I143" s="368"/>
      <c r="J143" s="200"/>
      <c r="K143" s="200"/>
      <c r="L143" s="200"/>
      <c r="M143" s="200"/>
      <c r="N143" s="200"/>
      <c r="O143" s="200"/>
      <c r="P143" s="200"/>
    </row>
    <row r="144" spans="1:16">
      <c r="A144" s="200"/>
      <c r="B144" s="200"/>
      <c r="C144" s="366"/>
      <c r="D144" s="367"/>
      <c r="E144" s="367"/>
      <c r="F144" s="367"/>
      <c r="G144" s="367"/>
      <c r="H144" s="367"/>
      <c r="I144" s="368"/>
      <c r="J144" s="200"/>
      <c r="K144" s="200"/>
      <c r="L144" s="200"/>
      <c r="M144" s="200"/>
      <c r="N144" s="200"/>
      <c r="O144" s="200"/>
      <c r="P144" s="200"/>
    </row>
    <row r="145" spans="1:16">
      <c r="A145" s="200"/>
      <c r="B145" s="200"/>
      <c r="C145" s="366"/>
      <c r="D145" s="367"/>
      <c r="E145" s="367"/>
      <c r="F145" s="367"/>
      <c r="G145" s="367"/>
      <c r="H145" s="367"/>
      <c r="I145" s="368"/>
      <c r="J145" s="200"/>
      <c r="K145" s="200"/>
      <c r="L145" s="200"/>
      <c r="M145" s="200"/>
      <c r="N145" s="200"/>
      <c r="O145" s="200"/>
      <c r="P145" s="200"/>
    </row>
    <row r="146" spans="1:16">
      <c r="A146" s="200"/>
      <c r="B146" s="200"/>
      <c r="C146" s="366"/>
      <c r="D146" s="367"/>
      <c r="E146" s="367"/>
      <c r="F146" s="367"/>
      <c r="G146" s="367"/>
      <c r="H146" s="367"/>
      <c r="I146" s="368"/>
      <c r="J146" s="200"/>
      <c r="K146" s="200"/>
      <c r="L146" s="200"/>
      <c r="M146" s="200"/>
      <c r="N146" s="200"/>
      <c r="O146" s="200"/>
      <c r="P146" s="200"/>
    </row>
    <row r="147" spans="1:16">
      <c r="A147" s="200"/>
      <c r="B147" s="200"/>
      <c r="C147" s="366"/>
      <c r="D147" s="367"/>
      <c r="E147" s="367"/>
      <c r="F147" s="367"/>
      <c r="G147" s="367"/>
      <c r="H147" s="367"/>
      <c r="I147" s="368"/>
      <c r="J147" s="200"/>
      <c r="K147" s="200"/>
      <c r="L147" s="200"/>
      <c r="M147" s="200"/>
      <c r="N147" s="200"/>
      <c r="O147" s="200"/>
      <c r="P147" s="200"/>
    </row>
    <row r="148" spans="1:16" ht="15.75" thickBot="1">
      <c r="A148" s="200"/>
      <c r="B148" s="200"/>
      <c r="C148" s="369"/>
      <c r="D148" s="370"/>
      <c r="E148" s="370"/>
      <c r="F148" s="370"/>
      <c r="G148" s="370"/>
      <c r="H148" s="370"/>
      <c r="I148" s="371"/>
      <c r="J148" s="200"/>
      <c r="K148" s="200"/>
      <c r="L148" s="200"/>
      <c r="M148" s="200"/>
      <c r="N148" s="200"/>
      <c r="O148" s="200"/>
      <c r="P148" s="200"/>
    </row>
    <row r="149" spans="1:16">
      <c r="A149" s="200"/>
      <c r="B149" s="200"/>
      <c r="C149" s="200"/>
      <c r="D149" s="200"/>
      <c r="E149" s="200"/>
      <c r="F149" s="200"/>
      <c r="G149" s="200"/>
      <c r="H149" s="200"/>
      <c r="I149" s="200"/>
      <c r="J149" s="200"/>
      <c r="K149" s="200"/>
      <c r="L149" s="200"/>
      <c r="M149" s="200"/>
      <c r="N149" s="200"/>
      <c r="O149" s="200"/>
      <c r="P149" s="200"/>
    </row>
    <row r="150" spans="1:16">
      <c r="A150" s="200"/>
      <c r="B150" s="200"/>
      <c r="C150" s="200"/>
      <c r="D150" s="200"/>
      <c r="E150" s="200"/>
      <c r="F150" s="200"/>
      <c r="G150" s="200"/>
      <c r="H150" s="200"/>
      <c r="I150" s="200"/>
      <c r="J150" s="200"/>
      <c r="K150" s="200"/>
      <c r="L150" s="200"/>
      <c r="M150" s="200"/>
      <c r="N150" s="200"/>
      <c r="O150" s="200"/>
      <c r="P150" s="200"/>
    </row>
    <row r="151" spans="1:16">
      <c r="A151" s="200"/>
      <c r="B151" s="200"/>
      <c r="C151" s="200"/>
      <c r="D151" s="200"/>
      <c r="E151" s="200"/>
      <c r="F151" s="200"/>
      <c r="G151" s="200"/>
      <c r="H151" s="200"/>
      <c r="I151" s="200"/>
      <c r="J151" s="200"/>
      <c r="K151" s="200"/>
      <c r="L151" s="200"/>
      <c r="M151" s="200"/>
      <c r="N151" s="200"/>
      <c r="O151" s="200"/>
      <c r="P151" s="200"/>
    </row>
    <row r="152" spans="1:16">
      <c r="A152" s="200"/>
      <c r="B152" s="200"/>
      <c r="C152" s="200"/>
      <c r="D152" s="200"/>
      <c r="E152" s="200"/>
      <c r="F152" s="200"/>
      <c r="G152" s="200"/>
      <c r="H152" s="200"/>
      <c r="I152" s="200"/>
      <c r="J152" s="200"/>
      <c r="K152" s="200"/>
      <c r="L152" s="200"/>
      <c r="M152" s="200"/>
      <c r="N152" s="200"/>
      <c r="O152" s="200"/>
      <c r="P152" s="200"/>
    </row>
    <row r="153" spans="1:16">
      <c r="A153" s="200"/>
      <c r="B153" s="200"/>
      <c r="C153" s="200"/>
      <c r="D153" s="200"/>
      <c r="E153" s="200"/>
      <c r="F153" s="200"/>
      <c r="G153" s="200"/>
      <c r="H153" s="200"/>
      <c r="I153" s="200"/>
      <c r="J153" s="200"/>
      <c r="K153" s="200"/>
      <c r="L153" s="200"/>
      <c r="M153" s="200"/>
      <c r="N153" s="200"/>
      <c r="O153" s="200"/>
      <c r="P153" s="200"/>
    </row>
    <row r="154" spans="1:16">
      <c r="A154" s="200"/>
      <c r="B154" s="200"/>
      <c r="C154" s="200"/>
      <c r="D154" s="200"/>
      <c r="E154" s="200"/>
      <c r="F154" s="200"/>
      <c r="G154" s="200"/>
      <c r="H154" s="200"/>
      <c r="I154" s="200"/>
      <c r="J154" s="200"/>
      <c r="K154" s="200"/>
      <c r="L154" s="200"/>
      <c r="M154" s="200"/>
      <c r="N154" s="200"/>
      <c r="O154" s="200"/>
      <c r="P154" s="200"/>
    </row>
    <row r="155" spans="1:16">
      <c r="A155" s="200"/>
      <c r="B155" s="200"/>
      <c r="C155" s="200"/>
      <c r="D155" s="200"/>
      <c r="E155" s="200"/>
      <c r="F155" s="200"/>
      <c r="G155" s="200"/>
      <c r="H155" s="200"/>
      <c r="I155" s="200"/>
      <c r="J155" s="200"/>
      <c r="K155" s="200"/>
      <c r="L155" s="200"/>
      <c r="M155" s="200"/>
      <c r="N155" s="200"/>
      <c r="O155" s="200"/>
      <c r="P155" s="200"/>
    </row>
    <row r="156" spans="1:16">
      <c r="A156" s="200"/>
      <c r="B156" s="200"/>
      <c r="C156" s="200"/>
      <c r="D156" s="200"/>
      <c r="E156" s="200"/>
      <c r="F156" s="200"/>
      <c r="G156" s="200"/>
      <c r="H156" s="200"/>
      <c r="I156" s="200"/>
      <c r="J156" s="200"/>
      <c r="K156" s="200"/>
      <c r="L156" s="200"/>
      <c r="M156" s="200"/>
      <c r="N156" s="200"/>
      <c r="O156" s="200"/>
      <c r="P156" s="200"/>
    </row>
    <row r="157" spans="1:16">
      <c r="A157" s="200"/>
      <c r="B157" s="200"/>
      <c r="C157" s="200"/>
      <c r="D157" s="200"/>
      <c r="E157" s="200"/>
      <c r="F157" s="200"/>
      <c r="G157" s="200"/>
      <c r="H157" s="200"/>
      <c r="I157" s="200"/>
      <c r="J157" s="200"/>
      <c r="K157" s="200"/>
      <c r="L157" s="200"/>
      <c r="M157" s="200"/>
      <c r="N157" s="200"/>
      <c r="O157" s="200"/>
      <c r="P157" s="200"/>
    </row>
    <row r="158" spans="1:16">
      <c r="A158" s="200"/>
      <c r="B158" s="200"/>
      <c r="C158" s="200"/>
      <c r="D158" s="200"/>
      <c r="E158" s="200"/>
      <c r="F158" s="200"/>
      <c r="G158" s="200"/>
      <c r="H158" s="200"/>
      <c r="I158" s="200"/>
      <c r="J158" s="200"/>
      <c r="K158" s="200"/>
      <c r="L158" s="200"/>
      <c r="M158" s="200"/>
      <c r="N158" s="200"/>
      <c r="O158" s="200"/>
      <c r="P158" s="200"/>
    </row>
  </sheetData>
  <dataConsolidate/>
  <mergeCells count="46">
    <mergeCell ref="C56:I61"/>
    <mergeCell ref="C62:I64"/>
    <mergeCell ref="K138:L138"/>
    <mergeCell ref="B1:I2"/>
    <mergeCell ref="A99:B99"/>
    <mergeCell ref="A66:B66"/>
    <mergeCell ref="A119:B119"/>
    <mergeCell ref="C3:H3"/>
    <mergeCell ref="A47:B47"/>
    <mergeCell ref="A48:B48"/>
    <mergeCell ref="A49:B49"/>
    <mergeCell ref="A50:B50"/>
    <mergeCell ref="C6:I8"/>
    <mergeCell ref="C9:I10"/>
    <mergeCell ref="C13:I15"/>
    <mergeCell ref="C18:I26"/>
    <mergeCell ref="A135:B135"/>
    <mergeCell ref="A107:B107"/>
    <mergeCell ref="A5:B5"/>
    <mergeCell ref="A12:B12"/>
    <mergeCell ref="A17:B17"/>
    <mergeCell ref="A30:B30"/>
    <mergeCell ref="A40:B40"/>
    <mergeCell ref="A45:B45"/>
    <mergeCell ref="A46:B46"/>
    <mergeCell ref="A55:B55"/>
    <mergeCell ref="A93:B93"/>
    <mergeCell ref="A72:B72"/>
    <mergeCell ref="A87:B87"/>
    <mergeCell ref="A81:B81"/>
    <mergeCell ref="C27:I28"/>
    <mergeCell ref="C31:I34"/>
    <mergeCell ref="C35:I38"/>
    <mergeCell ref="C41:I43"/>
    <mergeCell ref="C46:I53"/>
    <mergeCell ref="C120:I133"/>
    <mergeCell ref="C136:I148"/>
    <mergeCell ref="C67:I70"/>
    <mergeCell ref="C94:I97"/>
    <mergeCell ref="C100:I102"/>
    <mergeCell ref="C103:I105"/>
    <mergeCell ref="C108:I117"/>
    <mergeCell ref="C88:I91"/>
    <mergeCell ref="C82:I85"/>
    <mergeCell ref="C78:I79"/>
    <mergeCell ref="C73:I77"/>
  </mergeCells>
  <hyperlinks>
    <hyperlink ref="A5:B5" location="'Informations Gènes'!A1" tooltip="Lien vers &quot;Informations Gènes&quot;" display="Informations Gènes"/>
    <hyperlink ref="A12:B12" location="'Plan de plaque'!A1" tooltip="Lien vers &quot;Plan de Plaque&quot;" display="Plan de plaque"/>
    <hyperlink ref="B18" location="'Données Echantillon Contrôle'!A1" tooltip="Lien vers &quot;Données Echantillon Contrôle&quot;" display="Contrôle"/>
    <hyperlink ref="B19" location="'Données Echantillon 1'!A1" tooltip="Lien vers &quot;Données Echantillon 1&quot;" display="'Données Echantillon 1'!A1"/>
    <hyperlink ref="B20" location="'Données Echantillon 2'!A1" tooltip="Lien vers &quot;Données Echantillon 2&quot;" display="'Données Echantillon 2'!A1"/>
    <hyperlink ref="B21" location="'Données Echantillon 3'!A1" tooltip="Lien vers &quot;Données Echantillon 3&quot;" display="'Données Echantillon 3'!A1"/>
    <hyperlink ref="A30:B30" location="'Selection Gènes de Référence'!A1" tooltip="Lien vers &quot;Sélection des Gènes de Référence&quot;" display="Selection des Gènes de Référence"/>
    <hyperlink ref="A40:B40" location="'Contrôle Qualité'!A1" tooltip="Lien vers &quot;Contrôle Qualité&quot;" display="Contrôle Qualité"/>
    <hyperlink ref="A45:B45" location="'Moyennes des Ct'!A1" tooltip="Lien vers &quot;Moyennes des Ct&quot;" display="Moyennes des Ct"/>
    <hyperlink ref="A99:B99" location="'Nuages de points'!A1" tooltip="Lien vers &quot;Nuages de Points&quot;" display="Nuages de points"/>
    <hyperlink ref="A119:B119" location="'Matrice Couleur (Plaque)'!A1" tooltip="Lien vers &quot;Matrice Couleur (Plaque)&quot;" display="Matrice Couleur Comparative (Plaque)"/>
    <hyperlink ref="A107:B107" location="'Matrice Couleur Descriptive'!A1" tooltip="Lien vers &quot;Matrice Couleur Descriptive&quot;" display="Matrice Couleur Descriptive"/>
    <hyperlink ref="B24" location="'Données Echantillon 6'!A1" tooltip="Lien vers &quot;Données Echantillon 6&quot;" display="'Données Echantillon 6'!A1"/>
    <hyperlink ref="B27" location="'Données Echantillon 9'!A1" tooltip="Lien vers &quot;Données Echantillon 9&quot;" display="'Données Echantillon 9'!A1"/>
    <hyperlink ref="B22" location="'Données Echantillon 4'!A1" tooltip="Lien vers &quot;Données Echantillon 4&quot;" display="'Données Echantillon 4'!A1"/>
    <hyperlink ref="B23" location="'Données Echantillon 5'!A1" tooltip="Lien vers &quot;Données Echantillon 5&quot;" display="'Données Echantillon 5'!A1"/>
    <hyperlink ref="B25" location="'Données Echantillon 7'!A1" tooltip="Lien vers &quot;Données Echantillon 7&quot;" display="'Données Echantillon 7'!A1"/>
    <hyperlink ref="B26" location="'Données Echantillon 8'!A1" tooltip="Lien vers &quot;Données Echantillon 8&quot;" display="'Données Echantillon 8'!A1"/>
    <hyperlink ref="B28" location="'Données Echantillon 10'!A1" tooltip="Lien vers &quot;Données Echantillon 10&quot;" display="'Données Echantillon 10'!A1"/>
    <hyperlink ref="A55:B55" location="'Test de Student'!A1" tooltip="Lien vers &quot;Test de Student&quot;" display="Test de Student"/>
    <hyperlink ref="A46:B46" location="'Calcul des ∆Ct'!A1" tooltip="Lien vers &quot;Calcul des ∆Ct&quot;" display="Calcul des ∆Ct"/>
    <hyperlink ref="A47:B47" location="'Moyennes ∆Ct et 2^(-∆Ct)'!A1" tooltip="Lien vers &quot;Moyennes ∆Ct et 2^(-∆Ct)&quot;" display="Moyennes ∆Ct et 2^(-∆Ct)"/>
    <hyperlink ref="A48:B48" location="'Moyennes des ∆∆Ct'!A1" tooltip="Lien vers &quot;Moyennes des ∆∆Ct&quot;" display="Moyennes des ∆∆Ct"/>
    <hyperlink ref="A49:B49" location="'Moyennes des 2^(-∆∆Ct)'!A1" tooltip="Lien vers &quot;Moyennes des 2^(-∆∆Ct)&quot;" display="Moyennes des 2^(-∆∆Ct)"/>
    <hyperlink ref="A50:B50" location="'Variations d''expr° - Validation'!A1" tooltip="Lien vers &quot;Variations d'expression génique - Validation&quot;" display="Variations d'expression génique - Validation"/>
    <hyperlink ref="A93:B93" location="'Diagrammes en Barre par Gènes'!A1" tooltip="Lien vers &quot;Diagrammes en Barre par Gènes&quot;" display="Diagrammes en Barre par Gènes"/>
    <hyperlink ref="A135:B135" location="'Matrice Couleur (Colonne)'!A1" tooltip="Lien vers &quot;Matrice Couleur (Colonne)&quot;" display="Matrice Couleur Comparative (Colonne)"/>
    <hyperlink ref="A72:B72" location="'Choix des Gènes pour Diagrammes'!A1" tooltip="Lien vers &quot;Choix des Gènes pour Diagrammes&quot;" display="Choix des Gènes pour Diagrammes"/>
    <hyperlink ref="A81:B81" location="'Données Diagrammes en Barre'!A1" tooltip="Lien vers &quot;Données Diagrammes en Barre&quot;" display="Données Diagrammes en Barre"/>
    <hyperlink ref="A87:B87" location="'Diagrammes en Barre'!A1" tooltip="Lien vers &quot;Diagrammes en Barre&quot;" display="Diagrammes en Barre"/>
    <hyperlink ref="A66:B66" location="'Boîtes à moustaches'!A1" tooltip="Lien vers &quot;Boîtes à Moustache&quot;" display="Boîtes à Moustaches"/>
  </hyperlinks>
  <pageMargins left="0.7" right="0.7" top="0.75" bottom="0.75" header="0.3" footer="0.3"/>
  <pageSetup paperSize="9"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sheetPr codeName="Feuil9">
    <tabColor rgb="FF17F20C"/>
  </sheetPr>
  <dimension ref="A1:G118"/>
  <sheetViews>
    <sheetView workbookViewId="0">
      <selection activeCell="E2" sqref="E2"/>
    </sheetView>
  </sheetViews>
  <sheetFormatPr baseColWidth="10" defaultRowHeight="20.100000000000001" customHeight="1"/>
  <cols>
    <col min="1" max="1" width="72.7109375" style="205" customWidth="1"/>
    <col min="2" max="2" width="18.7109375" style="205" customWidth="1"/>
    <col min="3" max="3" width="10.7109375" style="197" customWidth="1"/>
    <col min="4" max="4" width="10.7109375" style="205" customWidth="1"/>
    <col min="5" max="5" width="63.85546875" style="205" customWidth="1"/>
    <col min="6" max="16384" width="11.42578125" style="205"/>
  </cols>
  <sheetData>
    <row r="1" spans="1:7" ht="22.5" customHeight="1">
      <c r="A1" s="105" t="s">
        <v>179</v>
      </c>
      <c r="B1" s="448" t="s">
        <v>306</v>
      </c>
      <c r="C1" s="448"/>
      <c r="D1" s="448"/>
      <c r="E1" s="203" t="s">
        <v>265</v>
      </c>
      <c r="F1" s="197"/>
      <c r="G1" s="197"/>
    </row>
    <row r="2" spans="1:7" s="197" customFormat="1" ht="22.5" customHeight="1">
      <c r="A2" s="202" t="s">
        <v>206</v>
      </c>
      <c r="B2" s="228"/>
      <c r="C2" s="229"/>
      <c r="D2" s="229"/>
    </row>
    <row r="3" spans="1:7" ht="22.5" customHeight="1">
      <c r="A3" s="198" t="s">
        <v>141</v>
      </c>
      <c r="B3" s="198" t="s">
        <v>135</v>
      </c>
      <c r="C3" s="198" t="s">
        <v>3</v>
      </c>
      <c r="D3" s="198" t="s">
        <v>0</v>
      </c>
      <c r="E3" s="199" t="s">
        <v>136</v>
      </c>
      <c r="F3" s="197"/>
      <c r="G3" s="197"/>
    </row>
    <row r="4" spans="1:7" ht="24" customHeight="1">
      <c r="A4" s="290"/>
      <c r="B4" s="291"/>
      <c r="C4" s="300"/>
      <c r="D4" s="292"/>
      <c r="E4" s="286"/>
      <c r="F4" s="197"/>
      <c r="G4" s="197"/>
    </row>
    <row r="5" spans="1:7" ht="24" customHeight="1">
      <c r="A5" s="290"/>
      <c r="B5" s="291"/>
      <c r="C5" s="300"/>
      <c r="D5" s="292"/>
      <c r="E5" s="286"/>
      <c r="F5" s="197"/>
      <c r="G5" s="197"/>
    </row>
    <row r="6" spans="1:7" ht="24" customHeight="1">
      <c r="A6" s="286"/>
      <c r="B6" s="291"/>
      <c r="C6" s="300"/>
      <c r="D6" s="292"/>
      <c r="E6" s="286"/>
      <c r="F6" s="197"/>
      <c r="G6" s="197"/>
    </row>
    <row r="7" spans="1:7" ht="24" customHeight="1">
      <c r="A7" s="293"/>
      <c r="B7" s="294"/>
      <c r="C7" s="300"/>
      <c r="D7" s="292"/>
      <c r="E7" s="286"/>
      <c r="F7" s="197"/>
      <c r="G7" s="197"/>
    </row>
    <row r="8" spans="1:7" ht="24" customHeight="1">
      <c r="A8" s="290"/>
      <c r="B8" s="291"/>
      <c r="C8" s="300"/>
      <c r="D8" s="292"/>
      <c r="E8" s="286"/>
      <c r="F8" s="197"/>
      <c r="G8" s="197"/>
    </row>
    <row r="9" spans="1:7" ht="24" customHeight="1">
      <c r="A9" s="290"/>
      <c r="B9" s="294"/>
      <c r="C9" s="300"/>
      <c r="D9" s="292"/>
      <c r="E9" s="286"/>
      <c r="F9" s="197"/>
      <c r="G9" s="197"/>
    </row>
    <row r="10" spans="1:7" ht="24" customHeight="1">
      <c r="A10" s="290"/>
      <c r="B10" s="291"/>
      <c r="C10" s="300"/>
      <c r="D10" s="292"/>
      <c r="E10" s="286"/>
      <c r="F10" s="197"/>
      <c r="G10" s="197"/>
    </row>
    <row r="11" spans="1:7" ht="24" customHeight="1">
      <c r="A11" s="295"/>
      <c r="B11" s="294"/>
      <c r="C11" s="300"/>
      <c r="D11" s="292"/>
      <c r="E11" s="286"/>
      <c r="F11" s="197"/>
      <c r="G11" s="197"/>
    </row>
    <row r="12" spans="1:7" ht="24" customHeight="1">
      <c r="A12" s="290"/>
      <c r="B12" s="294"/>
      <c r="C12" s="300"/>
      <c r="D12" s="292"/>
      <c r="E12" s="286"/>
      <c r="F12" s="197"/>
      <c r="G12" s="197"/>
    </row>
    <row r="13" spans="1:7" ht="24" customHeight="1">
      <c r="A13" s="293"/>
      <c r="B13" s="294"/>
      <c r="C13" s="300"/>
      <c r="D13" s="292"/>
      <c r="E13" s="286"/>
      <c r="F13" s="197"/>
      <c r="G13" s="197"/>
    </row>
    <row r="14" spans="1:7" ht="24" customHeight="1">
      <c r="A14" s="295"/>
      <c r="B14" s="294"/>
      <c r="C14" s="300"/>
      <c r="D14" s="292"/>
      <c r="E14" s="286"/>
      <c r="F14" s="197"/>
      <c r="G14" s="197"/>
    </row>
    <row r="15" spans="1:7" ht="24" customHeight="1">
      <c r="A15" s="290"/>
      <c r="B15" s="291"/>
      <c r="C15" s="290"/>
      <c r="D15" s="292"/>
      <c r="E15" s="286"/>
      <c r="F15" s="197"/>
      <c r="G15" s="197"/>
    </row>
    <row r="16" spans="1:7" ht="24" customHeight="1">
      <c r="A16" s="295"/>
      <c r="B16" s="294"/>
      <c r="C16" s="300"/>
      <c r="D16" s="292"/>
      <c r="E16" s="286"/>
      <c r="F16" s="197"/>
      <c r="G16" s="197"/>
    </row>
    <row r="17" spans="1:7" ht="24" customHeight="1">
      <c r="A17" s="295"/>
      <c r="B17" s="294"/>
      <c r="C17" s="300"/>
      <c r="D17" s="292"/>
      <c r="E17" s="286"/>
      <c r="F17" s="197"/>
      <c r="G17" s="197"/>
    </row>
    <row r="18" spans="1:7" ht="24" customHeight="1">
      <c r="A18" s="295"/>
      <c r="B18" s="294"/>
      <c r="C18" s="300"/>
      <c r="D18" s="292"/>
      <c r="E18" s="286"/>
      <c r="F18" s="197"/>
      <c r="G18" s="197"/>
    </row>
    <row r="19" spans="1:7" ht="24" customHeight="1">
      <c r="A19" s="295"/>
      <c r="B19" s="294"/>
      <c r="C19" s="300"/>
      <c r="D19" s="292"/>
      <c r="E19" s="286"/>
      <c r="F19" s="197"/>
      <c r="G19" s="197"/>
    </row>
    <row r="20" spans="1:7" ht="24" customHeight="1">
      <c r="A20" s="295"/>
      <c r="B20" s="294"/>
      <c r="C20" s="300"/>
      <c r="D20" s="292"/>
      <c r="E20" s="286"/>
      <c r="F20" s="197"/>
      <c r="G20" s="197"/>
    </row>
    <row r="21" spans="1:7" ht="24" customHeight="1">
      <c r="A21" s="286"/>
      <c r="B21" s="294"/>
      <c r="C21" s="300"/>
      <c r="D21" s="292"/>
      <c r="E21" s="286"/>
      <c r="F21" s="197"/>
      <c r="G21" s="197"/>
    </row>
    <row r="22" spans="1:7" ht="24" customHeight="1">
      <c r="A22" s="290"/>
      <c r="B22" s="291"/>
      <c r="C22" s="300"/>
      <c r="D22" s="292"/>
      <c r="E22" s="286"/>
      <c r="F22" s="197"/>
      <c r="G22" s="197"/>
    </row>
    <row r="23" spans="1:7" ht="24" customHeight="1">
      <c r="A23" s="293"/>
      <c r="B23" s="294"/>
      <c r="C23" s="300"/>
      <c r="D23" s="292"/>
      <c r="E23" s="286"/>
      <c r="F23" s="197"/>
      <c r="G23" s="197"/>
    </row>
    <row r="24" spans="1:7" ht="24" customHeight="1">
      <c r="A24" s="295"/>
      <c r="B24" s="294"/>
      <c r="C24" s="300"/>
      <c r="D24" s="292"/>
      <c r="E24" s="286"/>
      <c r="F24" s="197"/>
      <c r="G24" s="197"/>
    </row>
    <row r="25" spans="1:7" ht="24" customHeight="1">
      <c r="A25" s="293"/>
      <c r="B25" s="294"/>
      <c r="C25" s="300"/>
      <c r="D25" s="292"/>
      <c r="E25" s="286"/>
      <c r="F25" s="197"/>
      <c r="G25" s="197"/>
    </row>
    <row r="26" spans="1:7" ht="24" customHeight="1">
      <c r="A26" s="293"/>
      <c r="B26" s="294"/>
      <c r="C26" s="300"/>
      <c r="D26" s="292"/>
      <c r="E26" s="286"/>
      <c r="F26" s="197"/>
      <c r="G26" s="197"/>
    </row>
    <row r="27" spans="1:7" ht="24" customHeight="1">
      <c r="A27" s="290"/>
      <c r="B27" s="291"/>
      <c r="C27" s="300"/>
      <c r="D27" s="292"/>
      <c r="E27" s="286"/>
      <c r="F27" s="197"/>
      <c r="G27" s="197"/>
    </row>
    <row r="28" spans="1:7" ht="24" customHeight="1">
      <c r="A28" s="286"/>
      <c r="B28" s="291"/>
      <c r="C28" s="300"/>
      <c r="D28" s="292"/>
      <c r="E28" s="286"/>
      <c r="F28" s="197"/>
      <c r="G28" s="197"/>
    </row>
    <row r="29" spans="1:7" ht="24" customHeight="1">
      <c r="A29" s="295"/>
      <c r="B29" s="294"/>
      <c r="C29" s="300"/>
      <c r="D29" s="292"/>
      <c r="E29" s="286"/>
      <c r="F29" s="197"/>
      <c r="G29" s="197"/>
    </row>
    <row r="30" spans="1:7" ht="24" customHeight="1">
      <c r="A30" s="295"/>
      <c r="B30" s="294"/>
      <c r="C30" s="300"/>
      <c r="D30" s="292"/>
      <c r="E30" s="286"/>
      <c r="F30" s="197"/>
      <c r="G30" s="197"/>
    </row>
    <row r="31" spans="1:7" ht="24" customHeight="1">
      <c r="A31" s="295"/>
      <c r="B31" s="294"/>
      <c r="C31" s="300"/>
      <c r="D31" s="292"/>
      <c r="E31" s="286"/>
      <c r="F31" s="197"/>
      <c r="G31" s="197"/>
    </row>
    <row r="32" spans="1:7" ht="24" customHeight="1">
      <c r="A32" s="295"/>
      <c r="B32" s="294"/>
      <c r="C32" s="300"/>
      <c r="D32" s="292"/>
      <c r="E32" s="286"/>
      <c r="F32" s="197"/>
      <c r="G32" s="197"/>
    </row>
    <row r="33" spans="1:7" ht="24" customHeight="1">
      <c r="A33" s="295"/>
      <c r="B33" s="294"/>
      <c r="C33" s="300"/>
      <c r="D33" s="292"/>
      <c r="E33" s="286"/>
      <c r="F33" s="197"/>
      <c r="G33" s="197"/>
    </row>
    <row r="34" spans="1:7" ht="24" customHeight="1">
      <c r="A34" s="295"/>
      <c r="B34" s="294"/>
      <c r="C34" s="300"/>
      <c r="D34" s="292"/>
      <c r="E34" s="286"/>
      <c r="F34" s="197"/>
      <c r="G34" s="197"/>
    </row>
    <row r="35" spans="1:7" ht="24" customHeight="1">
      <c r="A35" s="295"/>
      <c r="B35" s="294"/>
      <c r="C35" s="300"/>
      <c r="D35" s="292"/>
      <c r="E35" s="286"/>
      <c r="F35" s="197"/>
      <c r="G35" s="197"/>
    </row>
    <row r="36" spans="1:7" ht="24" customHeight="1">
      <c r="A36" s="295"/>
      <c r="B36" s="294"/>
      <c r="C36" s="300"/>
      <c r="D36" s="292"/>
      <c r="E36" s="286"/>
      <c r="F36" s="197"/>
      <c r="G36" s="197"/>
    </row>
    <row r="37" spans="1:7" ht="24" customHeight="1">
      <c r="A37" s="290"/>
      <c r="B37" s="291"/>
      <c r="C37" s="300"/>
      <c r="D37" s="292"/>
      <c r="E37" s="286"/>
      <c r="F37" s="197"/>
      <c r="G37" s="197"/>
    </row>
    <row r="38" spans="1:7" ht="24" customHeight="1">
      <c r="A38" s="286"/>
      <c r="B38" s="291"/>
      <c r="C38" s="300"/>
      <c r="D38" s="292"/>
      <c r="E38" s="286"/>
      <c r="F38" s="197"/>
      <c r="G38" s="197"/>
    </row>
    <row r="39" spans="1:7" ht="24" customHeight="1">
      <c r="A39" s="286"/>
      <c r="B39" s="294"/>
      <c r="C39" s="300"/>
      <c r="D39" s="292"/>
      <c r="E39" s="286"/>
      <c r="F39" s="197"/>
      <c r="G39" s="197"/>
    </row>
    <row r="40" spans="1:7" ht="24" customHeight="1">
      <c r="A40" s="293"/>
      <c r="B40" s="294"/>
      <c r="C40" s="300"/>
      <c r="D40" s="292"/>
      <c r="E40" s="286"/>
      <c r="F40" s="197"/>
      <c r="G40" s="197"/>
    </row>
    <row r="41" spans="1:7" ht="24" customHeight="1">
      <c r="A41" s="290"/>
      <c r="B41" s="294"/>
      <c r="C41" s="300"/>
      <c r="D41" s="292"/>
      <c r="E41" s="286"/>
      <c r="F41" s="197"/>
      <c r="G41" s="197"/>
    </row>
    <row r="42" spans="1:7" ht="24" customHeight="1">
      <c r="A42" s="295"/>
      <c r="B42" s="294"/>
      <c r="C42" s="300"/>
      <c r="D42" s="292"/>
      <c r="E42" s="286"/>
      <c r="F42" s="197"/>
      <c r="G42" s="197"/>
    </row>
    <row r="43" spans="1:7" ht="24" customHeight="1">
      <c r="A43" s="293"/>
      <c r="B43" s="294"/>
      <c r="C43" s="300"/>
      <c r="D43" s="292"/>
      <c r="E43" s="286"/>
      <c r="F43" s="197"/>
      <c r="G43" s="197"/>
    </row>
    <row r="44" spans="1:7" ht="24" customHeight="1">
      <c r="A44" s="290"/>
      <c r="B44" s="294"/>
      <c r="C44" s="290"/>
      <c r="D44" s="292"/>
      <c r="E44" s="290"/>
      <c r="F44" s="197"/>
      <c r="G44" s="197"/>
    </row>
    <row r="45" spans="1:7" ht="24" customHeight="1">
      <c r="A45" s="293"/>
      <c r="B45" s="291"/>
      <c r="C45" s="300"/>
      <c r="D45" s="292"/>
      <c r="E45" s="286"/>
      <c r="F45" s="197"/>
      <c r="G45" s="197"/>
    </row>
    <row r="46" spans="1:7" ht="24" customHeight="1">
      <c r="A46" s="290"/>
      <c r="B46" s="296"/>
      <c r="C46" s="290"/>
      <c r="D46" s="292"/>
      <c r="E46" s="286"/>
      <c r="F46" s="197"/>
      <c r="G46" s="197"/>
    </row>
    <row r="47" spans="1:7" ht="24" customHeight="1">
      <c r="A47" s="290"/>
      <c r="B47" s="296"/>
      <c r="C47" s="290"/>
      <c r="D47" s="292"/>
      <c r="E47" s="286"/>
      <c r="F47" s="197"/>
      <c r="G47" s="197"/>
    </row>
    <row r="48" spans="1:7" ht="24" customHeight="1">
      <c r="A48" s="290"/>
      <c r="B48" s="296"/>
      <c r="C48" s="290"/>
      <c r="D48" s="292"/>
      <c r="E48" s="286"/>
      <c r="F48" s="197"/>
      <c r="G48" s="197"/>
    </row>
    <row r="49" spans="1:7" ht="24" customHeight="1">
      <c r="A49" s="295"/>
      <c r="B49" s="294"/>
      <c r="C49" s="300"/>
      <c r="D49" s="292"/>
      <c r="E49" s="286"/>
      <c r="F49" s="197"/>
      <c r="G49" s="197"/>
    </row>
    <row r="50" spans="1:7" ht="24" customHeight="1">
      <c r="A50" s="290"/>
      <c r="B50" s="291"/>
      <c r="C50" s="300"/>
      <c r="D50" s="292"/>
      <c r="E50" s="286"/>
      <c r="F50" s="197"/>
      <c r="G50" s="197"/>
    </row>
    <row r="51" spans="1:7" ht="24" customHeight="1">
      <c r="A51" s="295"/>
      <c r="B51" s="294"/>
      <c r="C51" s="300"/>
      <c r="D51" s="292"/>
      <c r="E51" s="286"/>
      <c r="F51" s="197"/>
      <c r="G51" s="197"/>
    </row>
    <row r="52" spans="1:7" ht="24" customHeight="1">
      <c r="A52" s="295"/>
      <c r="B52" s="294"/>
      <c r="C52" s="300"/>
      <c r="D52" s="292"/>
      <c r="E52" s="286"/>
      <c r="F52" s="197"/>
      <c r="G52" s="197"/>
    </row>
    <row r="53" spans="1:7" ht="24" customHeight="1">
      <c r="A53" s="290"/>
      <c r="B53" s="296"/>
      <c r="C53" s="290"/>
      <c r="D53" s="292"/>
      <c r="E53" s="290"/>
      <c r="F53" s="197"/>
      <c r="G53" s="197"/>
    </row>
    <row r="54" spans="1:7" ht="24" customHeight="1">
      <c r="A54" s="295"/>
      <c r="B54" s="294"/>
      <c r="C54" s="300"/>
      <c r="D54" s="292"/>
      <c r="E54" s="286"/>
      <c r="F54" s="197"/>
      <c r="G54" s="197"/>
    </row>
    <row r="55" spans="1:7" ht="24" customHeight="1">
      <c r="A55" s="295"/>
      <c r="B55" s="294"/>
      <c r="C55" s="300"/>
      <c r="D55" s="292"/>
      <c r="E55" s="286"/>
      <c r="F55" s="197"/>
      <c r="G55" s="197"/>
    </row>
    <row r="56" spans="1:7" ht="24" customHeight="1">
      <c r="A56" s="293"/>
      <c r="B56" s="294"/>
      <c r="C56" s="300"/>
      <c r="D56" s="292"/>
      <c r="E56" s="286"/>
      <c r="F56" s="197"/>
      <c r="G56" s="197"/>
    </row>
    <row r="57" spans="1:7" ht="24" customHeight="1">
      <c r="A57" s="290"/>
      <c r="B57" s="294"/>
      <c r="C57" s="300"/>
      <c r="D57" s="292"/>
      <c r="E57" s="286"/>
      <c r="F57" s="197"/>
      <c r="G57" s="197"/>
    </row>
    <row r="58" spans="1:7" ht="24" customHeight="1">
      <c r="A58" s="293"/>
      <c r="B58" s="294"/>
      <c r="C58" s="300"/>
      <c r="D58" s="292"/>
      <c r="E58" s="286"/>
      <c r="F58" s="197"/>
      <c r="G58" s="197"/>
    </row>
    <row r="59" spans="1:7" ht="24" customHeight="1">
      <c r="A59" s="293"/>
      <c r="B59" s="294"/>
      <c r="C59" s="300"/>
      <c r="D59" s="292"/>
      <c r="E59" s="286"/>
      <c r="F59" s="197"/>
      <c r="G59" s="197"/>
    </row>
    <row r="60" spans="1:7" ht="24" customHeight="1">
      <c r="A60" s="295"/>
      <c r="B60" s="294"/>
      <c r="C60" s="300"/>
      <c r="D60" s="292"/>
      <c r="E60" s="286"/>
      <c r="F60" s="197"/>
      <c r="G60" s="197"/>
    </row>
    <row r="61" spans="1:7" ht="24" customHeight="1">
      <c r="A61" s="295"/>
      <c r="B61" s="294"/>
      <c r="C61" s="300"/>
      <c r="D61" s="292"/>
      <c r="E61" s="286"/>
      <c r="F61" s="197"/>
      <c r="G61" s="197"/>
    </row>
    <row r="62" spans="1:7" ht="24" customHeight="1">
      <c r="A62" s="295"/>
      <c r="B62" s="294"/>
      <c r="C62" s="300"/>
      <c r="D62" s="292"/>
      <c r="E62" s="286"/>
      <c r="F62" s="197"/>
      <c r="G62" s="197"/>
    </row>
    <row r="63" spans="1:7" ht="24" customHeight="1">
      <c r="A63" s="290"/>
      <c r="B63" s="294"/>
      <c r="C63" s="300"/>
      <c r="D63" s="292"/>
      <c r="E63" s="286"/>
      <c r="F63" s="197"/>
      <c r="G63" s="197"/>
    </row>
    <row r="64" spans="1:7" ht="24" customHeight="1">
      <c r="A64" s="290"/>
      <c r="B64" s="294"/>
      <c r="C64" s="300"/>
      <c r="D64" s="292"/>
      <c r="E64" s="286"/>
      <c r="F64" s="197"/>
      <c r="G64" s="197"/>
    </row>
    <row r="65" spans="1:7" ht="24" customHeight="1">
      <c r="A65" s="290"/>
      <c r="B65" s="294"/>
      <c r="C65" s="300"/>
      <c r="D65" s="292"/>
      <c r="E65" s="286"/>
      <c r="F65" s="197"/>
      <c r="G65" s="197"/>
    </row>
    <row r="66" spans="1:7" ht="24" customHeight="1">
      <c r="A66" s="290"/>
      <c r="B66" s="291"/>
      <c r="C66" s="290"/>
      <c r="D66" s="292"/>
      <c r="E66" s="286"/>
      <c r="F66" s="197"/>
      <c r="G66" s="197"/>
    </row>
    <row r="67" spans="1:7" ht="24" customHeight="1">
      <c r="A67" s="290"/>
      <c r="B67" s="294"/>
      <c r="C67" s="300"/>
      <c r="D67" s="292"/>
      <c r="E67" s="286"/>
      <c r="F67" s="197"/>
      <c r="G67" s="197"/>
    </row>
    <row r="68" spans="1:7" ht="24" customHeight="1">
      <c r="A68" s="293"/>
      <c r="B68" s="294"/>
      <c r="C68" s="300"/>
      <c r="D68" s="292"/>
      <c r="E68" s="286"/>
      <c r="F68" s="197"/>
      <c r="G68" s="197"/>
    </row>
    <row r="69" spans="1:7" ht="24" customHeight="1">
      <c r="A69" s="293"/>
      <c r="B69" s="294"/>
      <c r="C69" s="300"/>
      <c r="D69" s="292"/>
      <c r="E69" s="286"/>
      <c r="F69" s="197"/>
      <c r="G69" s="197"/>
    </row>
    <row r="70" spans="1:7" ht="24" customHeight="1">
      <c r="A70" s="295"/>
      <c r="B70" s="294"/>
      <c r="C70" s="300"/>
      <c r="D70" s="292"/>
      <c r="E70" s="286"/>
      <c r="F70" s="197"/>
      <c r="G70" s="197"/>
    </row>
    <row r="71" spans="1:7" ht="24" customHeight="1">
      <c r="A71" s="295"/>
      <c r="B71" s="294"/>
      <c r="C71" s="300"/>
      <c r="D71" s="292"/>
      <c r="E71" s="286"/>
      <c r="F71" s="197"/>
      <c r="G71" s="197"/>
    </row>
    <row r="72" spans="1:7" ht="24" customHeight="1">
      <c r="A72" s="295"/>
      <c r="B72" s="291"/>
      <c r="C72" s="300"/>
      <c r="D72" s="292"/>
      <c r="E72" s="286"/>
      <c r="F72" s="197"/>
      <c r="G72" s="197"/>
    </row>
    <row r="73" spans="1:7" ht="24" customHeight="1">
      <c r="A73" s="286"/>
      <c r="B73" s="294"/>
      <c r="C73" s="300"/>
      <c r="D73" s="292"/>
      <c r="E73" s="286"/>
      <c r="F73" s="197"/>
      <c r="G73" s="197"/>
    </row>
    <row r="74" spans="1:7" ht="24" customHeight="1">
      <c r="A74" s="295"/>
      <c r="B74" s="294"/>
      <c r="C74" s="300"/>
      <c r="D74" s="292"/>
      <c r="E74" s="286"/>
      <c r="F74" s="197"/>
      <c r="G74" s="197"/>
    </row>
    <row r="75" spans="1:7" ht="24" customHeight="1">
      <c r="A75" s="286"/>
      <c r="B75" s="291"/>
      <c r="C75" s="300"/>
      <c r="D75" s="292"/>
      <c r="E75" s="286"/>
      <c r="F75" s="197"/>
      <c r="G75" s="197"/>
    </row>
    <row r="76" spans="1:7" ht="24" customHeight="1">
      <c r="A76" s="290"/>
      <c r="B76" s="294"/>
      <c r="C76" s="300"/>
      <c r="D76" s="292"/>
      <c r="E76" s="286"/>
      <c r="F76" s="197"/>
      <c r="G76" s="197"/>
    </row>
    <row r="77" spans="1:7" ht="24" customHeight="1">
      <c r="A77" s="290"/>
      <c r="B77" s="294"/>
      <c r="C77" s="300"/>
      <c r="D77" s="292"/>
      <c r="E77" s="290"/>
      <c r="F77" s="197"/>
      <c r="G77" s="197"/>
    </row>
    <row r="78" spans="1:7" ht="24" customHeight="1">
      <c r="A78" s="290"/>
      <c r="B78" s="294"/>
      <c r="C78" s="302"/>
      <c r="D78" s="292"/>
      <c r="E78" s="290"/>
      <c r="F78" s="197"/>
      <c r="G78" s="197"/>
    </row>
    <row r="79" spans="1:7" ht="24" customHeight="1">
      <c r="A79" s="290"/>
      <c r="B79" s="294"/>
      <c r="C79" s="300"/>
      <c r="D79" s="292"/>
      <c r="E79" s="290"/>
      <c r="F79" s="197"/>
      <c r="G79" s="197"/>
    </row>
    <row r="80" spans="1:7" ht="24" customHeight="1">
      <c r="A80" s="295"/>
      <c r="B80" s="294"/>
      <c r="C80" s="300"/>
      <c r="D80" s="292"/>
      <c r="E80" s="286"/>
      <c r="F80" s="197"/>
      <c r="G80" s="197"/>
    </row>
    <row r="81" spans="1:7" ht="24" customHeight="1">
      <c r="A81" s="295"/>
      <c r="B81" s="294"/>
      <c r="C81" s="300"/>
      <c r="D81" s="292"/>
      <c r="E81" s="286"/>
      <c r="F81" s="197"/>
      <c r="G81" s="197"/>
    </row>
    <row r="82" spans="1:7" ht="24" customHeight="1">
      <c r="A82" s="295"/>
      <c r="B82" s="294"/>
      <c r="C82" s="300"/>
      <c r="D82" s="292"/>
      <c r="E82" s="286"/>
      <c r="F82" s="197"/>
      <c r="G82" s="197"/>
    </row>
    <row r="83" spans="1:7" ht="24" customHeight="1">
      <c r="A83" s="295"/>
      <c r="B83" s="294"/>
      <c r="C83" s="300"/>
      <c r="D83" s="292"/>
      <c r="E83" s="286"/>
      <c r="F83" s="197"/>
      <c r="G83" s="197"/>
    </row>
    <row r="84" spans="1:7" ht="24" customHeight="1">
      <c r="A84" s="295"/>
      <c r="B84" s="294"/>
      <c r="C84" s="300"/>
      <c r="D84" s="292"/>
      <c r="E84" s="286"/>
      <c r="F84" s="197"/>
      <c r="G84" s="197"/>
    </row>
    <row r="85" spans="1:7" ht="24" customHeight="1">
      <c r="A85" s="290"/>
      <c r="B85" s="294"/>
      <c r="C85" s="300"/>
      <c r="D85" s="292"/>
      <c r="E85" s="290"/>
      <c r="F85" s="197"/>
      <c r="G85" s="197"/>
    </row>
    <row r="86" spans="1:7" ht="24" customHeight="1">
      <c r="A86" s="290"/>
      <c r="B86" s="294"/>
      <c r="C86" s="300"/>
      <c r="D86" s="292"/>
      <c r="E86" s="290"/>
      <c r="F86" s="197"/>
      <c r="G86" s="197"/>
    </row>
    <row r="87" spans="1:7" ht="24" customHeight="1">
      <c r="A87" s="290"/>
      <c r="B87" s="297"/>
      <c r="C87" s="290"/>
      <c r="D87" s="292"/>
      <c r="E87" s="290"/>
      <c r="F87" s="197"/>
      <c r="G87" s="197"/>
    </row>
    <row r="88" spans="1:7" ht="24" customHeight="1">
      <c r="A88" s="298"/>
      <c r="B88" s="288"/>
      <c r="C88" s="288"/>
      <c r="D88" s="298"/>
      <c r="E88" s="286"/>
      <c r="F88" s="197"/>
      <c r="G88" s="197"/>
    </row>
    <row r="89" spans="1:7" ht="24" customHeight="1">
      <c r="A89" s="298"/>
      <c r="B89" s="289"/>
      <c r="C89" s="288"/>
      <c r="D89" s="298"/>
      <c r="E89" s="286"/>
      <c r="F89" s="197"/>
      <c r="G89" s="197"/>
    </row>
    <row r="90" spans="1:7" ht="24" customHeight="1">
      <c r="A90" s="299"/>
      <c r="B90" s="288"/>
      <c r="C90" s="288"/>
      <c r="D90" s="298"/>
      <c r="E90" s="286"/>
      <c r="F90" s="197"/>
      <c r="G90" s="197"/>
    </row>
    <row r="91" spans="1:7" ht="24" customHeight="1">
      <c r="A91" s="299"/>
      <c r="B91" s="289"/>
      <c r="C91" s="298"/>
      <c r="D91" s="298"/>
      <c r="E91" s="286"/>
      <c r="F91" s="197"/>
      <c r="G91" s="197"/>
    </row>
    <row r="92" spans="1:7" ht="24" customHeight="1">
      <c r="A92" s="298"/>
      <c r="B92" s="288"/>
      <c r="C92" s="288"/>
      <c r="D92" s="298"/>
      <c r="E92" s="286"/>
      <c r="F92" s="197"/>
      <c r="G92" s="197"/>
    </row>
    <row r="93" spans="1:7" ht="24" customHeight="1">
      <c r="A93" s="298"/>
      <c r="B93" s="288"/>
      <c r="C93" s="288"/>
      <c r="D93" s="298"/>
      <c r="E93" s="286"/>
      <c r="F93" s="197"/>
      <c r="G93" s="197"/>
    </row>
    <row r="94" spans="1:7" ht="24" customHeight="1">
      <c r="A94" s="298"/>
      <c r="B94" s="288"/>
      <c r="C94" s="288"/>
      <c r="D94" s="298"/>
      <c r="E94" s="286"/>
      <c r="F94" s="197"/>
      <c r="G94" s="197"/>
    </row>
    <row r="95" spans="1:7" ht="24" customHeight="1">
      <c r="A95" s="288"/>
      <c r="B95" s="289"/>
      <c r="C95" s="288"/>
      <c r="D95" s="298"/>
      <c r="E95" s="286"/>
      <c r="F95" s="197"/>
      <c r="G95" s="197"/>
    </row>
    <row r="96" spans="1:7" ht="24" customHeight="1">
      <c r="A96" s="288"/>
      <c r="B96" s="288"/>
      <c r="C96" s="298"/>
      <c r="D96" s="298"/>
      <c r="E96" s="286"/>
      <c r="F96" s="197"/>
      <c r="G96" s="197"/>
    </row>
    <row r="97" spans="1:7" ht="24" customHeight="1">
      <c r="A97" s="288"/>
      <c r="B97" s="288"/>
      <c r="C97" s="298"/>
      <c r="D97" s="298"/>
      <c r="E97" s="286"/>
      <c r="F97" s="197"/>
      <c r="G97" s="197"/>
    </row>
    <row r="98" spans="1:7" ht="24" customHeight="1">
      <c r="A98" s="288"/>
      <c r="B98" s="288"/>
      <c r="C98" s="298"/>
      <c r="D98" s="298"/>
      <c r="E98" s="286"/>
      <c r="F98" s="197"/>
      <c r="G98" s="197"/>
    </row>
    <row r="99" spans="1:7" ht="24" customHeight="1">
      <c r="A99" s="288"/>
      <c r="B99" s="288"/>
      <c r="C99" s="288"/>
      <c r="D99" s="298"/>
      <c r="E99" s="286"/>
      <c r="F99" s="197"/>
      <c r="G99" s="197"/>
    </row>
    <row r="100" spans="1:7" ht="20.100000000000001" customHeight="1">
      <c r="A100" s="197"/>
      <c r="B100" s="197"/>
      <c r="D100" s="197"/>
      <c r="E100" s="197"/>
      <c r="F100" s="197"/>
      <c r="G100" s="197"/>
    </row>
    <row r="101" spans="1:7" ht="20.100000000000001" customHeight="1">
      <c r="A101" s="197"/>
      <c r="B101" s="197"/>
      <c r="D101" s="197"/>
      <c r="E101" s="197"/>
      <c r="F101" s="197"/>
      <c r="G101" s="197"/>
    </row>
    <row r="102" spans="1:7" ht="20.100000000000001" customHeight="1">
      <c r="A102" s="197"/>
      <c r="B102" s="197"/>
      <c r="D102" s="197"/>
      <c r="E102" s="197"/>
      <c r="F102" s="197"/>
      <c r="G102" s="197"/>
    </row>
    <row r="103" spans="1:7" ht="20.100000000000001" customHeight="1">
      <c r="A103" s="197"/>
      <c r="B103" s="197"/>
      <c r="D103" s="197"/>
      <c r="E103" s="197"/>
      <c r="F103" s="197"/>
      <c r="G103" s="197"/>
    </row>
    <row r="104" spans="1:7" ht="20.100000000000001" customHeight="1">
      <c r="A104" s="197"/>
      <c r="B104" s="197"/>
      <c r="D104" s="197"/>
      <c r="E104" s="197"/>
      <c r="F104" s="197"/>
      <c r="G104" s="197"/>
    </row>
    <row r="105" spans="1:7" ht="20.100000000000001" customHeight="1">
      <c r="A105" s="197"/>
      <c r="B105" s="197"/>
      <c r="D105" s="197"/>
      <c r="E105" s="197"/>
      <c r="F105" s="197"/>
      <c r="G105" s="197"/>
    </row>
    <row r="106" spans="1:7" ht="20.100000000000001" customHeight="1">
      <c r="A106" s="197"/>
      <c r="B106" s="197"/>
      <c r="D106" s="197"/>
      <c r="E106" s="197"/>
      <c r="F106" s="197"/>
      <c r="G106" s="197"/>
    </row>
    <row r="107" spans="1:7" ht="20.100000000000001" customHeight="1">
      <c r="A107" s="197"/>
      <c r="B107" s="197"/>
      <c r="D107" s="197"/>
      <c r="E107" s="197"/>
      <c r="F107" s="197"/>
      <c r="G107" s="197"/>
    </row>
    <row r="108" spans="1:7" ht="20.100000000000001" customHeight="1">
      <c r="A108" s="197"/>
      <c r="B108" s="197"/>
      <c r="D108" s="197"/>
      <c r="E108" s="197"/>
      <c r="F108" s="197"/>
      <c r="G108" s="197"/>
    </row>
    <row r="109" spans="1:7" ht="20.100000000000001" customHeight="1">
      <c r="A109" s="197"/>
      <c r="B109" s="197"/>
      <c r="D109" s="197"/>
      <c r="E109" s="197"/>
      <c r="F109" s="197"/>
      <c r="G109" s="197"/>
    </row>
    <row r="110" spans="1:7" ht="20.100000000000001" customHeight="1">
      <c r="A110" s="197"/>
      <c r="B110" s="197"/>
      <c r="D110" s="197"/>
      <c r="E110" s="197"/>
      <c r="F110" s="197"/>
      <c r="G110" s="197"/>
    </row>
    <row r="111" spans="1:7" ht="20.100000000000001" customHeight="1">
      <c r="A111" s="197"/>
      <c r="B111" s="197"/>
      <c r="D111" s="197"/>
      <c r="E111" s="197"/>
      <c r="F111" s="197"/>
      <c r="G111" s="197"/>
    </row>
    <row r="112" spans="1:7" ht="20.100000000000001" customHeight="1">
      <c r="A112" s="197"/>
      <c r="B112" s="197"/>
      <c r="D112" s="197"/>
      <c r="E112" s="197"/>
      <c r="F112" s="197"/>
      <c r="G112" s="197"/>
    </row>
    <row r="113" spans="1:7" ht="15">
      <c r="A113" s="197"/>
      <c r="B113" s="197"/>
      <c r="D113" s="197"/>
      <c r="E113" s="197"/>
      <c r="F113" s="197"/>
      <c r="G113" s="197"/>
    </row>
    <row r="114" spans="1:7" ht="15">
      <c r="A114" s="197"/>
      <c r="B114" s="197"/>
      <c r="D114" s="197"/>
      <c r="E114" s="197"/>
      <c r="F114" s="197"/>
      <c r="G114" s="197"/>
    </row>
    <row r="115" spans="1:7" ht="15">
      <c r="A115" s="197"/>
      <c r="B115" s="197"/>
      <c r="D115" s="197"/>
      <c r="E115" s="197"/>
      <c r="F115" s="197"/>
      <c r="G115" s="197"/>
    </row>
    <row r="116" spans="1:7" ht="15">
      <c r="F116" s="197"/>
      <c r="G116" s="197"/>
    </row>
    <row r="117" spans="1:7" ht="15"/>
    <row r="118" spans="1:7" ht="15"/>
  </sheetData>
  <mergeCells count="1">
    <mergeCell ref="B1:D1"/>
  </mergeCells>
  <hyperlinks>
    <hyperlink ref="A2" location="'Indications d''Utilisation'!A5" tooltip="Lien vers &quot;Indications d'Utilisation&quot;" display="Lien vers Indications d'Utilisation"/>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10"/>
  <dimension ref="A1:V140"/>
  <sheetViews>
    <sheetView workbookViewId="0">
      <selection activeCell="B2" sqref="B2:D2"/>
    </sheetView>
  </sheetViews>
  <sheetFormatPr baseColWidth="10" defaultRowHeight="15"/>
  <cols>
    <col min="1" max="1" width="11.42578125" style="191"/>
    <col min="2" max="2" width="13.140625" style="191" bestFit="1" customWidth="1"/>
    <col min="3" max="3" width="11.42578125" style="191"/>
    <col min="4" max="4" width="11.42578125" style="191" customWidth="1"/>
    <col min="5" max="11" width="11.42578125" style="191"/>
    <col min="12" max="12" width="11.42578125" style="191" customWidth="1"/>
    <col min="13" max="16384" width="11.42578125" style="191"/>
  </cols>
  <sheetData>
    <row r="1" spans="1:22">
      <c r="A1" s="146"/>
      <c r="B1" s="146"/>
      <c r="C1" s="146"/>
      <c r="D1" s="146"/>
      <c r="E1" s="146"/>
      <c r="F1" s="146"/>
      <c r="G1" s="146"/>
      <c r="H1" s="146"/>
      <c r="I1" s="146"/>
      <c r="J1" s="146"/>
      <c r="K1" s="146"/>
      <c r="L1" s="146"/>
      <c r="M1" s="146"/>
      <c r="N1" s="146"/>
      <c r="O1" s="146"/>
      <c r="P1" s="146"/>
      <c r="Q1" s="146"/>
      <c r="R1" s="146"/>
      <c r="S1" s="146"/>
      <c r="T1" s="146"/>
      <c r="U1" s="146"/>
    </row>
    <row r="2" spans="1:22">
      <c r="A2" s="146"/>
      <c r="B2" s="449" t="s">
        <v>206</v>
      </c>
      <c r="C2" s="450"/>
      <c r="D2" s="451"/>
      <c r="E2" s="146"/>
      <c r="F2" s="146"/>
      <c r="G2" s="146"/>
      <c r="H2" s="146"/>
      <c r="I2" s="146"/>
      <c r="J2" s="146"/>
      <c r="K2" s="146"/>
      <c r="L2" s="146"/>
      <c r="M2" s="146"/>
      <c r="N2" s="146"/>
      <c r="O2" s="146"/>
      <c r="P2" s="146"/>
      <c r="Q2" s="146"/>
      <c r="R2" s="146"/>
      <c r="S2" s="146"/>
      <c r="T2" s="146"/>
      <c r="U2" s="146"/>
    </row>
    <row r="3" spans="1:22">
      <c r="A3" s="146"/>
      <c r="B3" s="146"/>
      <c r="C3" s="146"/>
      <c r="D3" s="146"/>
      <c r="E3" s="146"/>
      <c r="F3" s="146"/>
      <c r="G3" s="146"/>
      <c r="H3" s="146"/>
      <c r="I3" s="146"/>
      <c r="J3" s="146"/>
      <c r="K3" s="146"/>
      <c r="L3" s="146"/>
      <c r="M3" s="146"/>
      <c r="N3" s="146"/>
      <c r="O3" s="146"/>
      <c r="P3" s="146"/>
      <c r="Q3" s="146"/>
      <c r="R3" s="146"/>
      <c r="S3" s="146"/>
      <c r="T3" s="146"/>
      <c r="U3" s="146"/>
    </row>
    <row r="4" spans="1:22" ht="15.75">
      <c r="A4" s="146"/>
      <c r="B4" s="207" t="s">
        <v>179</v>
      </c>
      <c r="C4" s="452" t="str">
        <f>'Informations Gènes'!B1</f>
        <v>cat # à Saisir</v>
      </c>
      <c r="D4" s="453"/>
      <c r="E4" s="146"/>
      <c r="F4" s="146"/>
      <c r="G4" s="146"/>
      <c r="H4" s="146"/>
      <c r="I4" s="146"/>
      <c r="J4" s="146"/>
      <c r="K4" s="146"/>
      <c r="L4" s="146"/>
      <c r="M4" s="146"/>
      <c r="N4" s="146"/>
      <c r="O4" s="146"/>
      <c r="P4" s="146"/>
      <c r="Q4" s="146"/>
      <c r="R4" s="146"/>
      <c r="S4" s="146"/>
      <c r="T4" s="146"/>
      <c r="U4" s="146"/>
      <c r="V4" s="146"/>
    </row>
    <row r="5" spans="1:22">
      <c r="A5" s="146"/>
      <c r="B5" s="146"/>
      <c r="C5" s="146"/>
      <c r="D5" s="146"/>
      <c r="E5" s="146"/>
      <c r="F5" s="146"/>
      <c r="G5" s="146"/>
      <c r="H5" s="146"/>
      <c r="I5" s="146"/>
      <c r="J5" s="146"/>
      <c r="K5" s="146"/>
      <c r="L5" s="146"/>
      <c r="M5" s="146"/>
      <c r="N5" s="146"/>
      <c r="O5" s="146"/>
      <c r="P5" s="146"/>
      <c r="Q5" s="146"/>
      <c r="R5" s="146"/>
      <c r="S5" s="146"/>
      <c r="T5" s="146"/>
      <c r="U5" s="146"/>
    </row>
    <row r="6" spans="1:22">
      <c r="A6" s="146"/>
      <c r="B6" s="146"/>
      <c r="C6" s="146"/>
      <c r="D6" s="146"/>
      <c r="E6" s="146"/>
      <c r="F6" s="146"/>
      <c r="G6" s="146"/>
      <c r="H6" s="146"/>
      <c r="I6" s="146"/>
      <c r="J6" s="146"/>
      <c r="K6" s="146"/>
      <c r="L6" s="146"/>
      <c r="M6" s="146"/>
      <c r="N6" s="146"/>
      <c r="O6" s="146"/>
      <c r="P6" s="146"/>
      <c r="Q6" s="146"/>
      <c r="R6" s="146"/>
      <c r="S6" s="146"/>
      <c r="T6" s="146"/>
      <c r="U6" s="146"/>
    </row>
    <row r="7" spans="1:22">
      <c r="A7" s="146"/>
      <c r="B7" s="16"/>
      <c r="C7" s="195">
        <v>1</v>
      </c>
      <c r="D7" s="195">
        <v>2</v>
      </c>
      <c r="E7" s="195">
        <v>3</v>
      </c>
      <c r="F7" s="195">
        <v>4</v>
      </c>
      <c r="G7" s="195">
        <v>5</v>
      </c>
      <c r="H7" s="195">
        <v>6</v>
      </c>
      <c r="I7" s="195">
        <v>7</v>
      </c>
      <c r="J7" s="195">
        <v>8</v>
      </c>
      <c r="K7" s="195">
        <v>9</v>
      </c>
      <c r="L7" s="195">
        <v>10</v>
      </c>
      <c r="M7" s="195">
        <v>11</v>
      </c>
      <c r="N7" s="195">
        <v>12</v>
      </c>
      <c r="O7" s="146"/>
      <c r="P7" s="146"/>
      <c r="Q7" s="146"/>
      <c r="R7" s="146"/>
      <c r="S7" s="146"/>
      <c r="T7" s="146"/>
      <c r="U7" s="146"/>
    </row>
    <row r="8" spans="1:22" ht="15.75">
      <c r="A8" s="146"/>
      <c r="B8" s="194" t="s">
        <v>112</v>
      </c>
      <c r="C8" s="206" t="str">
        <f>IF(VLOOKUP($B8&amp;C$7,'Information sur les Gènes'!$A$3:$D$98,4,FALSE)=0,"",VLOOKUP($B8&amp;C$7,'Information sur les Gènes'!$A$3:$D$98,4,FALSE))</f>
        <v/>
      </c>
      <c r="D8" s="206" t="str">
        <f>IF(VLOOKUP($B8&amp;D$7,'Information sur les Gènes'!$A$3:$D$98,4,FALSE)=0,"",VLOOKUP($B8&amp;D$7,'Information sur les Gènes'!$A$3:$D$98,4,FALSE))</f>
        <v/>
      </c>
      <c r="E8" s="206" t="str">
        <f>IF(VLOOKUP($B8&amp;E$7,'Information sur les Gènes'!$A$3:$D$98,4,FALSE)=0,"",VLOOKUP($B8&amp;E$7,'Information sur les Gènes'!$A$3:$D$98,4,FALSE))</f>
        <v/>
      </c>
      <c r="F8" s="206" t="str">
        <f>IF(VLOOKUP($B8&amp;F$7,'Information sur les Gènes'!$A$3:$D$98,4,FALSE)=0,"",VLOOKUP($B8&amp;F$7,'Information sur les Gènes'!$A$3:$D$98,4,FALSE))</f>
        <v/>
      </c>
      <c r="G8" s="206" t="str">
        <f>IF(VLOOKUP($B8&amp;G$7,'Information sur les Gènes'!$A$3:$D$98,4,FALSE)=0,"",VLOOKUP($B8&amp;G$7,'Information sur les Gènes'!$A$3:$D$98,4,FALSE))</f>
        <v/>
      </c>
      <c r="H8" s="206" t="str">
        <f>IF(VLOOKUP($B8&amp;H$7,'Information sur les Gènes'!$A$3:$D$98,4,FALSE)=0,"",VLOOKUP($B8&amp;H$7,'Information sur les Gènes'!$A$3:$D$98,4,FALSE))</f>
        <v/>
      </c>
      <c r="I8" s="206" t="str">
        <f>IF(VLOOKUP($B8&amp;I$7,'Information sur les Gènes'!$A$3:$D$98,4,FALSE)=0,"",VLOOKUP($B8&amp;I$7,'Information sur les Gènes'!$A$3:$D$98,4,FALSE))</f>
        <v/>
      </c>
      <c r="J8" s="206" t="str">
        <f>IF(VLOOKUP($B8&amp;J$7,'Information sur les Gènes'!$A$3:$D$98,4,FALSE)=0,"",VLOOKUP($B8&amp;J$7,'Information sur les Gènes'!$A$3:$D$98,4,FALSE))</f>
        <v/>
      </c>
      <c r="K8" s="206" t="str">
        <f>IF(VLOOKUP($B8&amp;K$7,'Information sur les Gènes'!$A$3:$D$98,4,FALSE)=0,"",VLOOKUP($B8&amp;K$7,'Information sur les Gènes'!$A$3:$D$98,4,FALSE))</f>
        <v/>
      </c>
      <c r="L8" s="206" t="str">
        <f>IF(VLOOKUP($B8&amp;L$7,'Information sur les Gènes'!$A$3:$D$98,4,FALSE)=0,"",VLOOKUP($B8&amp;L$7,'Information sur les Gènes'!$A$3:$D$98,4,FALSE))</f>
        <v/>
      </c>
      <c r="M8" s="206" t="str">
        <f>IF(VLOOKUP($B8&amp;M$7,'Information sur les Gènes'!$A$3:$D$98,4,FALSE)=0,"",VLOOKUP($B8&amp;M$7,'Information sur les Gènes'!$A$3:$D$98,4,FALSE))</f>
        <v/>
      </c>
      <c r="N8" s="206" t="str">
        <f>IF(VLOOKUP($B8&amp;N$7,'Information sur les Gènes'!$A$3:$D$98,4,FALSE)=0,"",VLOOKUP($B8&amp;N$7,'Information sur les Gènes'!$A$3:$D$98,4,FALSE))</f>
        <v/>
      </c>
      <c r="O8" s="146"/>
      <c r="P8" s="146"/>
      <c r="Q8" s="146"/>
      <c r="R8" s="146"/>
      <c r="S8" s="146"/>
      <c r="T8" s="146"/>
      <c r="U8" s="146"/>
    </row>
    <row r="9" spans="1:22" ht="15.75">
      <c r="A9" s="146"/>
      <c r="B9" s="194" t="s">
        <v>113</v>
      </c>
      <c r="C9" s="206" t="str">
        <f>IF(VLOOKUP($B9&amp;C$7,'Information sur les Gènes'!$A$3:$D$98,4,FALSE)=0,"",VLOOKUP($B9&amp;C$7,'Information sur les Gènes'!$A$3:$D$98,4,FALSE))</f>
        <v/>
      </c>
      <c r="D9" s="206" t="str">
        <f>IF(VLOOKUP($B9&amp;D$7,'Information sur les Gènes'!$A$3:$D$98,4,FALSE)=0,"",VLOOKUP($B9&amp;D$7,'Information sur les Gènes'!$A$3:$D$98,4,FALSE))</f>
        <v/>
      </c>
      <c r="E9" s="206" t="str">
        <f>IF(VLOOKUP($B9&amp;E$7,'Information sur les Gènes'!$A$3:$D$98,4,FALSE)=0,"",VLOOKUP($B9&amp;E$7,'Information sur les Gènes'!$A$3:$D$98,4,FALSE))</f>
        <v/>
      </c>
      <c r="F9" s="206" t="str">
        <f>IF(VLOOKUP($B9&amp;F$7,'Information sur les Gènes'!$A$3:$D$98,4,FALSE)=0,"",VLOOKUP($B9&amp;F$7,'Information sur les Gènes'!$A$3:$D$98,4,FALSE))</f>
        <v/>
      </c>
      <c r="G9" s="206" t="str">
        <f>IF(VLOOKUP($B9&amp;G$7,'Information sur les Gènes'!$A$3:$D$98,4,FALSE)=0,"",VLOOKUP($B9&amp;G$7,'Information sur les Gènes'!$A$3:$D$98,4,FALSE))</f>
        <v/>
      </c>
      <c r="H9" s="206" t="str">
        <f>IF(VLOOKUP($B9&amp;H$7,'Information sur les Gènes'!$A$3:$D$98,4,FALSE)=0,"",VLOOKUP($B9&amp;H$7,'Information sur les Gènes'!$A$3:$D$98,4,FALSE))</f>
        <v/>
      </c>
      <c r="I9" s="206" t="str">
        <f>IF(VLOOKUP($B9&amp;I$7,'Information sur les Gènes'!$A$3:$D$98,4,FALSE)=0,"",VLOOKUP($B9&amp;I$7,'Information sur les Gènes'!$A$3:$D$98,4,FALSE))</f>
        <v/>
      </c>
      <c r="J9" s="206" t="str">
        <f>IF(VLOOKUP($B9&amp;J$7,'Information sur les Gènes'!$A$3:$D$98,4,FALSE)=0,"",VLOOKUP($B9&amp;J$7,'Information sur les Gènes'!$A$3:$D$98,4,FALSE))</f>
        <v/>
      </c>
      <c r="K9" s="206" t="str">
        <f>IF(VLOOKUP($B9&amp;K$7,'Information sur les Gènes'!$A$3:$D$98,4,FALSE)=0,"",VLOOKUP($B9&amp;K$7,'Information sur les Gènes'!$A$3:$D$98,4,FALSE))</f>
        <v/>
      </c>
      <c r="L9" s="206" t="str">
        <f>IF(VLOOKUP($B9&amp;L$7,'Information sur les Gènes'!$A$3:$D$98,4,FALSE)=0,"",VLOOKUP($B9&amp;L$7,'Information sur les Gènes'!$A$3:$D$98,4,FALSE))</f>
        <v/>
      </c>
      <c r="M9" s="206" t="str">
        <f>IF(VLOOKUP($B9&amp;M$7,'Information sur les Gènes'!$A$3:$D$98,4,FALSE)=0,"",VLOOKUP($B9&amp;M$7,'Information sur les Gènes'!$A$3:$D$98,4,FALSE))</f>
        <v/>
      </c>
      <c r="N9" s="206" t="str">
        <f>IF(VLOOKUP($B9&amp;N$7,'Information sur les Gènes'!$A$3:$D$98,4,FALSE)=0,"",VLOOKUP($B9&amp;N$7,'Information sur les Gènes'!$A$3:$D$98,4,FALSE))</f>
        <v/>
      </c>
      <c r="O9" s="146"/>
      <c r="P9" s="146"/>
      <c r="Q9" s="146"/>
      <c r="R9" s="146"/>
      <c r="S9" s="146"/>
      <c r="T9" s="146"/>
      <c r="U9" s="146"/>
    </row>
    <row r="10" spans="1:22" ht="15.75">
      <c r="A10" s="146"/>
      <c r="B10" s="194" t="s">
        <v>114</v>
      </c>
      <c r="C10" s="206" t="str">
        <f>IF(VLOOKUP($B10&amp;C$7,'Information sur les Gènes'!$A$3:$D$98,4,FALSE)=0,"",VLOOKUP($B10&amp;C$7,'Information sur les Gènes'!$A$3:$D$98,4,FALSE))</f>
        <v/>
      </c>
      <c r="D10" s="206" t="str">
        <f>IF(VLOOKUP($B10&amp;D$7,'Information sur les Gènes'!$A$3:$D$98,4,FALSE)=0,"",VLOOKUP($B10&amp;D$7,'Information sur les Gènes'!$A$3:$D$98,4,FALSE))</f>
        <v/>
      </c>
      <c r="E10" s="206" t="str">
        <f>IF(VLOOKUP($B10&amp;E$7,'Information sur les Gènes'!$A$3:$D$98,4,FALSE)=0,"",VLOOKUP($B10&amp;E$7,'Information sur les Gènes'!$A$3:$D$98,4,FALSE))</f>
        <v/>
      </c>
      <c r="F10" s="206" t="str">
        <f>IF(VLOOKUP($B10&amp;F$7,'Information sur les Gènes'!$A$3:$D$98,4,FALSE)=0,"",VLOOKUP($B10&amp;F$7,'Information sur les Gènes'!$A$3:$D$98,4,FALSE))</f>
        <v/>
      </c>
      <c r="G10" s="206" t="str">
        <f>IF(VLOOKUP($B10&amp;G$7,'Information sur les Gènes'!$A$3:$D$98,4,FALSE)=0,"",VLOOKUP($B10&amp;G$7,'Information sur les Gènes'!$A$3:$D$98,4,FALSE))</f>
        <v/>
      </c>
      <c r="H10" s="206" t="str">
        <f>IF(VLOOKUP($B10&amp;H$7,'Information sur les Gènes'!$A$3:$D$98,4,FALSE)=0,"",VLOOKUP($B10&amp;H$7,'Information sur les Gènes'!$A$3:$D$98,4,FALSE))</f>
        <v/>
      </c>
      <c r="I10" s="206" t="str">
        <f>IF(VLOOKUP($B10&amp;I$7,'Information sur les Gènes'!$A$3:$D$98,4,FALSE)=0,"",VLOOKUP($B10&amp;I$7,'Information sur les Gènes'!$A$3:$D$98,4,FALSE))</f>
        <v/>
      </c>
      <c r="J10" s="206" t="str">
        <f>IF(VLOOKUP($B10&amp;J$7,'Information sur les Gènes'!$A$3:$D$98,4,FALSE)=0,"",VLOOKUP($B10&amp;J$7,'Information sur les Gènes'!$A$3:$D$98,4,FALSE))</f>
        <v/>
      </c>
      <c r="K10" s="206" t="str">
        <f>IF(VLOOKUP($B10&amp;K$7,'Information sur les Gènes'!$A$3:$D$98,4,FALSE)=0,"",VLOOKUP($B10&amp;K$7,'Information sur les Gènes'!$A$3:$D$98,4,FALSE))</f>
        <v/>
      </c>
      <c r="L10" s="206" t="str">
        <f>IF(VLOOKUP($B10&amp;L$7,'Information sur les Gènes'!$A$3:$D$98,4,FALSE)=0,"",VLOOKUP($B10&amp;L$7,'Information sur les Gènes'!$A$3:$D$98,4,FALSE))</f>
        <v/>
      </c>
      <c r="M10" s="206" t="str">
        <f>IF(VLOOKUP($B10&amp;M$7,'Information sur les Gènes'!$A$3:$D$98,4,FALSE)=0,"",VLOOKUP($B10&amp;M$7,'Information sur les Gènes'!$A$3:$D$98,4,FALSE))</f>
        <v/>
      </c>
      <c r="N10" s="206" t="str">
        <f>IF(VLOOKUP($B10&amp;N$7,'Information sur les Gènes'!$A$3:$D$98,4,FALSE)=0,"",VLOOKUP($B10&amp;N$7,'Information sur les Gènes'!$A$3:$D$98,4,FALSE))</f>
        <v/>
      </c>
      <c r="O10" s="146"/>
      <c r="P10" s="146"/>
      <c r="Q10" s="146"/>
      <c r="R10" s="146"/>
      <c r="S10" s="146"/>
      <c r="T10" s="146"/>
      <c r="U10" s="146"/>
    </row>
    <row r="11" spans="1:22" ht="15.75">
      <c r="A11" s="146"/>
      <c r="B11" s="194" t="s">
        <v>115</v>
      </c>
      <c r="C11" s="206" t="str">
        <f>IF(VLOOKUP($B11&amp;C$7,'Information sur les Gènes'!$A$3:$D$98,4,FALSE)=0,"",VLOOKUP($B11&amp;C$7,'Information sur les Gènes'!$A$3:$D$98,4,FALSE))</f>
        <v/>
      </c>
      <c r="D11" s="206" t="str">
        <f>IF(VLOOKUP($B11&amp;D$7,'Information sur les Gènes'!$A$3:$D$98,4,FALSE)=0,"",VLOOKUP($B11&amp;D$7,'Information sur les Gènes'!$A$3:$D$98,4,FALSE))</f>
        <v/>
      </c>
      <c r="E11" s="206" t="str">
        <f>IF(VLOOKUP($B11&amp;E$7,'Information sur les Gènes'!$A$3:$D$98,4,FALSE)=0,"",VLOOKUP($B11&amp;E$7,'Information sur les Gènes'!$A$3:$D$98,4,FALSE))</f>
        <v/>
      </c>
      <c r="F11" s="206" t="str">
        <f>IF(VLOOKUP($B11&amp;F$7,'Information sur les Gènes'!$A$3:$D$98,4,FALSE)=0,"",VLOOKUP($B11&amp;F$7,'Information sur les Gènes'!$A$3:$D$98,4,FALSE))</f>
        <v/>
      </c>
      <c r="G11" s="206" t="str">
        <f>IF(VLOOKUP($B11&amp;G$7,'Information sur les Gènes'!$A$3:$D$98,4,FALSE)=0,"",VLOOKUP($B11&amp;G$7,'Information sur les Gènes'!$A$3:$D$98,4,FALSE))</f>
        <v/>
      </c>
      <c r="H11" s="206" t="str">
        <f>IF(VLOOKUP($B11&amp;H$7,'Information sur les Gènes'!$A$3:$D$98,4,FALSE)=0,"",VLOOKUP($B11&amp;H$7,'Information sur les Gènes'!$A$3:$D$98,4,FALSE))</f>
        <v/>
      </c>
      <c r="I11" s="206" t="str">
        <f>IF(VLOOKUP($B11&amp;I$7,'Information sur les Gènes'!$A$3:$D$98,4,FALSE)=0,"",VLOOKUP($B11&amp;I$7,'Information sur les Gènes'!$A$3:$D$98,4,FALSE))</f>
        <v/>
      </c>
      <c r="J11" s="206" t="str">
        <f>IF(VLOOKUP($B11&amp;J$7,'Information sur les Gènes'!$A$3:$D$98,4,FALSE)=0,"",VLOOKUP($B11&amp;J$7,'Information sur les Gènes'!$A$3:$D$98,4,FALSE))</f>
        <v/>
      </c>
      <c r="K11" s="206" t="str">
        <f>IF(VLOOKUP($B11&amp;K$7,'Information sur les Gènes'!$A$3:$D$98,4,FALSE)=0,"",VLOOKUP($B11&amp;K$7,'Information sur les Gènes'!$A$3:$D$98,4,FALSE))</f>
        <v/>
      </c>
      <c r="L11" s="206" t="str">
        <f>IF(VLOOKUP($B11&amp;L$7,'Information sur les Gènes'!$A$3:$D$98,4,FALSE)=0,"",VLOOKUP($B11&amp;L$7,'Information sur les Gènes'!$A$3:$D$98,4,FALSE))</f>
        <v/>
      </c>
      <c r="M11" s="206" t="str">
        <f>IF(VLOOKUP($B11&amp;M$7,'Information sur les Gènes'!$A$3:$D$98,4,FALSE)=0,"",VLOOKUP($B11&amp;M$7,'Information sur les Gènes'!$A$3:$D$98,4,FALSE))</f>
        <v/>
      </c>
      <c r="N11" s="206" t="str">
        <f>IF(VLOOKUP($B11&amp;N$7,'Information sur les Gènes'!$A$3:$D$98,4,FALSE)=0,"",VLOOKUP($B11&amp;N$7,'Information sur les Gènes'!$A$3:$D$98,4,FALSE))</f>
        <v/>
      </c>
      <c r="O11" s="146"/>
      <c r="P11" s="146"/>
      <c r="Q11" s="146"/>
      <c r="R11" s="146"/>
      <c r="S11" s="146"/>
      <c r="T11" s="146"/>
      <c r="U11" s="146"/>
    </row>
    <row r="12" spans="1:22" ht="15.75">
      <c r="A12" s="146"/>
      <c r="B12" s="194" t="s">
        <v>116</v>
      </c>
      <c r="C12" s="206" t="str">
        <f>IF(VLOOKUP($B12&amp;C$7,'Information sur les Gènes'!$A$3:$D$98,4,FALSE)=0,"",VLOOKUP($B12&amp;C$7,'Information sur les Gènes'!$A$3:$D$98,4,FALSE))</f>
        <v/>
      </c>
      <c r="D12" s="206" t="str">
        <f>IF(VLOOKUP($B12&amp;D$7,'Information sur les Gènes'!$A$3:$D$98,4,FALSE)=0,"",VLOOKUP($B12&amp;D$7,'Information sur les Gènes'!$A$3:$D$98,4,FALSE))</f>
        <v/>
      </c>
      <c r="E12" s="206" t="str">
        <f>IF(VLOOKUP($B12&amp;E$7,'Information sur les Gènes'!$A$3:$D$98,4,FALSE)=0,"",VLOOKUP($B12&amp;E$7,'Information sur les Gènes'!$A$3:$D$98,4,FALSE))</f>
        <v/>
      </c>
      <c r="F12" s="206" t="str">
        <f>IF(VLOOKUP($B12&amp;F$7,'Information sur les Gènes'!$A$3:$D$98,4,FALSE)=0,"",VLOOKUP($B12&amp;F$7,'Information sur les Gènes'!$A$3:$D$98,4,FALSE))</f>
        <v/>
      </c>
      <c r="G12" s="206" t="str">
        <f>IF(VLOOKUP($B12&amp;G$7,'Information sur les Gènes'!$A$3:$D$98,4,FALSE)=0,"",VLOOKUP($B12&amp;G$7,'Information sur les Gènes'!$A$3:$D$98,4,FALSE))</f>
        <v/>
      </c>
      <c r="H12" s="206" t="str">
        <f>IF(VLOOKUP($B12&amp;H$7,'Information sur les Gènes'!$A$3:$D$98,4,FALSE)=0,"",VLOOKUP($B12&amp;H$7,'Information sur les Gènes'!$A$3:$D$98,4,FALSE))</f>
        <v/>
      </c>
      <c r="I12" s="206" t="str">
        <f>IF(VLOOKUP($B12&amp;I$7,'Information sur les Gènes'!$A$3:$D$98,4,FALSE)=0,"",VLOOKUP($B12&amp;I$7,'Information sur les Gènes'!$A$3:$D$98,4,FALSE))</f>
        <v/>
      </c>
      <c r="J12" s="206" t="str">
        <f>IF(VLOOKUP($B12&amp;J$7,'Information sur les Gènes'!$A$3:$D$98,4,FALSE)=0,"",VLOOKUP($B12&amp;J$7,'Information sur les Gènes'!$A$3:$D$98,4,FALSE))</f>
        <v/>
      </c>
      <c r="K12" s="206" t="str">
        <f>IF(VLOOKUP($B12&amp;K$7,'Information sur les Gènes'!$A$3:$D$98,4,FALSE)=0,"",VLOOKUP($B12&amp;K$7,'Information sur les Gènes'!$A$3:$D$98,4,FALSE))</f>
        <v/>
      </c>
      <c r="L12" s="206" t="str">
        <f>IF(VLOOKUP($B12&amp;L$7,'Information sur les Gènes'!$A$3:$D$98,4,FALSE)=0,"",VLOOKUP($B12&amp;L$7,'Information sur les Gènes'!$A$3:$D$98,4,FALSE))</f>
        <v/>
      </c>
      <c r="M12" s="206" t="str">
        <f>IF(VLOOKUP($B12&amp;M$7,'Information sur les Gènes'!$A$3:$D$98,4,FALSE)=0,"",VLOOKUP($B12&amp;M$7,'Information sur les Gènes'!$A$3:$D$98,4,FALSE))</f>
        <v/>
      </c>
      <c r="N12" s="206" t="str">
        <f>IF(VLOOKUP($B12&amp;N$7,'Information sur les Gènes'!$A$3:$D$98,4,FALSE)=0,"",VLOOKUP($B12&amp;N$7,'Information sur les Gènes'!$A$3:$D$98,4,FALSE))</f>
        <v/>
      </c>
      <c r="O12" s="146"/>
      <c r="P12" s="146"/>
      <c r="Q12" s="146"/>
      <c r="R12" s="146"/>
      <c r="S12" s="146"/>
      <c r="T12" s="146"/>
      <c r="U12" s="146"/>
    </row>
    <row r="13" spans="1:22" ht="15.75">
      <c r="A13" s="146"/>
      <c r="B13" s="194" t="s">
        <v>117</v>
      </c>
      <c r="C13" s="206" t="str">
        <f>IF(VLOOKUP($B13&amp;C$7,'Information sur les Gènes'!$A$3:$D$98,4,FALSE)=0,"",VLOOKUP($B13&amp;C$7,'Information sur les Gènes'!$A$3:$D$98,4,FALSE))</f>
        <v/>
      </c>
      <c r="D13" s="206" t="str">
        <f>IF(VLOOKUP($B13&amp;D$7,'Information sur les Gènes'!$A$3:$D$98,4,FALSE)=0,"",VLOOKUP($B13&amp;D$7,'Information sur les Gènes'!$A$3:$D$98,4,FALSE))</f>
        <v/>
      </c>
      <c r="E13" s="206" t="str">
        <f>IF(VLOOKUP($B13&amp;E$7,'Information sur les Gènes'!$A$3:$D$98,4,FALSE)=0,"",VLOOKUP($B13&amp;E$7,'Information sur les Gènes'!$A$3:$D$98,4,FALSE))</f>
        <v/>
      </c>
      <c r="F13" s="206" t="str">
        <f>IF(VLOOKUP($B13&amp;F$7,'Information sur les Gènes'!$A$3:$D$98,4,FALSE)=0,"",VLOOKUP($B13&amp;F$7,'Information sur les Gènes'!$A$3:$D$98,4,FALSE))</f>
        <v/>
      </c>
      <c r="G13" s="206" t="str">
        <f>IF(VLOOKUP($B13&amp;G$7,'Information sur les Gènes'!$A$3:$D$98,4,FALSE)=0,"",VLOOKUP($B13&amp;G$7,'Information sur les Gènes'!$A$3:$D$98,4,FALSE))</f>
        <v/>
      </c>
      <c r="H13" s="206" t="str">
        <f>IF(VLOOKUP($B13&amp;H$7,'Information sur les Gènes'!$A$3:$D$98,4,FALSE)=0,"",VLOOKUP($B13&amp;H$7,'Information sur les Gènes'!$A$3:$D$98,4,FALSE))</f>
        <v/>
      </c>
      <c r="I13" s="206" t="str">
        <f>IF(VLOOKUP($B13&amp;I$7,'Information sur les Gènes'!$A$3:$D$98,4,FALSE)=0,"",VLOOKUP($B13&amp;I$7,'Information sur les Gènes'!$A$3:$D$98,4,FALSE))</f>
        <v/>
      </c>
      <c r="J13" s="206" t="str">
        <f>IF(VLOOKUP($B13&amp;J$7,'Information sur les Gènes'!$A$3:$D$98,4,FALSE)=0,"",VLOOKUP($B13&amp;J$7,'Information sur les Gènes'!$A$3:$D$98,4,FALSE))</f>
        <v/>
      </c>
      <c r="K13" s="206" t="str">
        <f>IF(VLOOKUP($B13&amp;K$7,'Information sur les Gènes'!$A$3:$D$98,4,FALSE)=0,"",VLOOKUP($B13&amp;K$7,'Information sur les Gènes'!$A$3:$D$98,4,FALSE))</f>
        <v/>
      </c>
      <c r="L13" s="206" t="str">
        <f>IF(VLOOKUP($B13&amp;L$7,'Information sur les Gènes'!$A$3:$D$98,4,FALSE)=0,"",VLOOKUP($B13&amp;L$7,'Information sur les Gènes'!$A$3:$D$98,4,FALSE))</f>
        <v/>
      </c>
      <c r="M13" s="206" t="str">
        <f>IF(VLOOKUP($B13&amp;M$7,'Information sur les Gènes'!$A$3:$D$98,4,FALSE)=0,"",VLOOKUP($B13&amp;M$7,'Information sur les Gènes'!$A$3:$D$98,4,FALSE))</f>
        <v/>
      </c>
      <c r="N13" s="206" t="str">
        <f>IF(VLOOKUP($B13&amp;N$7,'Information sur les Gènes'!$A$3:$D$98,4,FALSE)=0,"",VLOOKUP($B13&amp;N$7,'Information sur les Gènes'!$A$3:$D$98,4,FALSE))</f>
        <v/>
      </c>
      <c r="O13" s="146"/>
      <c r="P13" s="146"/>
      <c r="Q13" s="146"/>
      <c r="R13" s="146"/>
      <c r="S13" s="146"/>
      <c r="T13" s="146"/>
      <c r="U13" s="146"/>
    </row>
    <row r="14" spans="1:22" ht="15.75">
      <c r="A14" s="146"/>
      <c r="B14" s="194" t="s">
        <v>118</v>
      </c>
      <c r="C14" s="206" t="str">
        <f>IF(VLOOKUP($B14&amp;C$7,'Information sur les Gènes'!$A$3:$D$98,4,FALSE)=0,"",VLOOKUP($B14&amp;C$7,'Information sur les Gènes'!$A$3:$D$98,4,FALSE))</f>
        <v/>
      </c>
      <c r="D14" s="206" t="str">
        <f>IF(VLOOKUP($B14&amp;D$7,'Information sur les Gènes'!$A$3:$D$98,4,FALSE)=0,"",VLOOKUP($B14&amp;D$7,'Information sur les Gènes'!$A$3:$D$98,4,FALSE))</f>
        <v/>
      </c>
      <c r="E14" s="206" t="str">
        <f>IF(VLOOKUP($B14&amp;E$7,'Information sur les Gènes'!$A$3:$D$98,4,FALSE)=0,"",VLOOKUP($B14&amp;E$7,'Information sur les Gènes'!$A$3:$D$98,4,FALSE))</f>
        <v/>
      </c>
      <c r="F14" s="206" t="str">
        <f>IF(VLOOKUP($B14&amp;F$7,'Information sur les Gènes'!$A$3:$D$98,4,FALSE)=0,"",VLOOKUP($B14&amp;F$7,'Information sur les Gènes'!$A$3:$D$98,4,FALSE))</f>
        <v/>
      </c>
      <c r="G14" s="206" t="str">
        <f>IF(VLOOKUP($B14&amp;G$7,'Information sur les Gènes'!$A$3:$D$98,4,FALSE)=0,"",VLOOKUP($B14&amp;G$7,'Information sur les Gènes'!$A$3:$D$98,4,FALSE))</f>
        <v/>
      </c>
      <c r="H14" s="206" t="str">
        <f>IF(VLOOKUP($B14&amp;H$7,'Information sur les Gènes'!$A$3:$D$98,4,FALSE)=0,"",VLOOKUP($B14&amp;H$7,'Information sur les Gènes'!$A$3:$D$98,4,FALSE))</f>
        <v/>
      </c>
      <c r="I14" s="206" t="str">
        <f>IF(VLOOKUP($B14&amp;I$7,'Information sur les Gènes'!$A$3:$D$98,4,FALSE)=0,"",VLOOKUP($B14&amp;I$7,'Information sur les Gènes'!$A$3:$D$98,4,FALSE))</f>
        <v/>
      </c>
      <c r="J14" s="206" t="str">
        <f>IF(VLOOKUP($B14&amp;J$7,'Information sur les Gènes'!$A$3:$D$98,4,FALSE)=0,"",VLOOKUP($B14&amp;J$7,'Information sur les Gènes'!$A$3:$D$98,4,FALSE))</f>
        <v/>
      </c>
      <c r="K14" s="206" t="str">
        <f>IF(VLOOKUP($B14&amp;K$7,'Information sur les Gènes'!$A$3:$D$98,4,FALSE)=0,"",VLOOKUP($B14&amp;K$7,'Information sur les Gènes'!$A$3:$D$98,4,FALSE))</f>
        <v/>
      </c>
      <c r="L14" s="206" t="str">
        <f>IF(VLOOKUP($B14&amp;L$7,'Information sur les Gènes'!$A$3:$D$98,4,FALSE)=0,"",VLOOKUP($B14&amp;L$7,'Information sur les Gènes'!$A$3:$D$98,4,FALSE))</f>
        <v/>
      </c>
      <c r="M14" s="206" t="str">
        <f>IF(VLOOKUP($B14&amp;M$7,'Information sur les Gènes'!$A$3:$D$98,4,FALSE)=0,"",VLOOKUP($B14&amp;M$7,'Information sur les Gènes'!$A$3:$D$98,4,FALSE))</f>
        <v/>
      </c>
      <c r="N14" s="206" t="str">
        <f>IF(VLOOKUP($B14&amp;N$7,'Information sur les Gènes'!$A$3:$D$98,4,FALSE)=0,"",VLOOKUP($B14&amp;N$7,'Information sur les Gènes'!$A$3:$D$98,4,FALSE))</f>
        <v/>
      </c>
      <c r="O14" s="146"/>
      <c r="P14" s="146"/>
      <c r="Q14" s="146"/>
      <c r="R14" s="146"/>
      <c r="S14" s="146"/>
      <c r="T14" s="146"/>
      <c r="U14" s="146"/>
    </row>
    <row r="15" spans="1:22" ht="15.75">
      <c r="A15" s="146"/>
      <c r="B15" s="194" t="s">
        <v>119</v>
      </c>
      <c r="C15" s="206" t="str">
        <f>IF(VLOOKUP($B15&amp;C$7,'Information sur les Gènes'!$A$3:$D$98,4,FALSE)=0,"",VLOOKUP($B15&amp;C$7,'Information sur les Gènes'!$A$3:$D$98,4,FALSE))</f>
        <v/>
      </c>
      <c r="D15" s="206" t="str">
        <f>IF(VLOOKUP($B15&amp;D$7,'Information sur les Gènes'!$A$3:$D$98,4,FALSE)=0,"",VLOOKUP($B15&amp;D$7,'Information sur les Gènes'!$A$3:$D$98,4,FALSE))</f>
        <v/>
      </c>
      <c r="E15" s="206" t="str">
        <f>IF(VLOOKUP($B15&amp;E$7,'Information sur les Gènes'!$A$3:$D$98,4,FALSE)=0,"",VLOOKUP($B15&amp;E$7,'Information sur les Gènes'!$A$3:$D$98,4,FALSE))</f>
        <v/>
      </c>
      <c r="F15" s="206" t="str">
        <f>IF(VLOOKUP($B15&amp;F$7,'Information sur les Gènes'!$A$3:$D$98,4,FALSE)=0,"",VLOOKUP($B15&amp;F$7,'Information sur les Gènes'!$A$3:$D$98,4,FALSE))</f>
        <v/>
      </c>
      <c r="G15" s="206" t="str">
        <f>IF(VLOOKUP($B15&amp;G$7,'Information sur les Gènes'!$A$3:$D$98,4,FALSE)=0,"",VLOOKUP($B15&amp;G$7,'Information sur les Gènes'!$A$3:$D$98,4,FALSE))</f>
        <v/>
      </c>
      <c r="H15" s="206" t="str">
        <f>IF(VLOOKUP($B15&amp;H$7,'Information sur les Gènes'!$A$3:$D$98,4,FALSE)=0,"",VLOOKUP($B15&amp;H$7,'Information sur les Gènes'!$A$3:$D$98,4,FALSE))</f>
        <v/>
      </c>
      <c r="I15" s="206" t="str">
        <f>IF(VLOOKUP($B15&amp;I$7,'Information sur les Gènes'!$A$3:$D$98,4,FALSE)=0,"",VLOOKUP($B15&amp;I$7,'Information sur les Gènes'!$A$3:$D$98,4,FALSE))</f>
        <v/>
      </c>
      <c r="J15" s="206" t="str">
        <f>IF(VLOOKUP($B15&amp;J$7,'Information sur les Gènes'!$A$3:$D$98,4,FALSE)=0,"",VLOOKUP($B15&amp;J$7,'Information sur les Gènes'!$A$3:$D$98,4,FALSE))</f>
        <v/>
      </c>
      <c r="K15" s="206" t="str">
        <f>IF(VLOOKUP($B15&amp;K$7,'Information sur les Gènes'!$A$3:$D$98,4,FALSE)=0,"",VLOOKUP($B15&amp;K$7,'Information sur les Gènes'!$A$3:$D$98,4,FALSE))</f>
        <v/>
      </c>
      <c r="L15" s="206" t="str">
        <f>IF(VLOOKUP($B15&amp;L$7,'Information sur les Gènes'!$A$3:$D$98,4,FALSE)=0,"",VLOOKUP($B15&amp;L$7,'Information sur les Gènes'!$A$3:$D$98,4,FALSE))</f>
        <v/>
      </c>
      <c r="M15" s="206" t="str">
        <f>IF(VLOOKUP($B15&amp;M$7,'Information sur les Gènes'!$A$3:$D$98,4,FALSE)=0,"",VLOOKUP($B15&amp;M$7,'Information sur les Gènes'!$A$3:$D$98,4,FALSE))</f>
        <v/>
      </c>
      <c r="N15" s="206" t="str">
        <f>IF(VLOOKUP($B15&amp;N$7,'Information sur les Gènes'!$A$3:$D$98,4,FALSE)=0,"",VLOOKUP($B15&amp;N$7,'Information sur les Gènes'!$A$3:$D$98,4,FALSE))</f>
        <v/>
      </c>
      <c r="O15" s="146"/>
      <c r="P15" s="146"/>
      <c r="Q15" s="146"/>
      <c r="R15" s="146"/>
      <c r="S15" s="146"/>
      <c r="T15" s="146"/>
      <c r="U15" s="146"/>
    </row>
    <row r="16" spans="1:22">
      <c r="A16" s="146"/>
      <c r="B16" s="146"/>
      <c r="C16" s="146"/>
      <c r="D16" s="146"/>
      <c r="E16" s="146"/>
      <c r="F16" s="146"/>
      <c r="G16" s="146"/>
      <c r="H16" s="146"/>
      <c r="I16" s="146"/>
      <c r="J16" s="146"/>
      <c r="K16" s="146"/>
      <c r="L16" s="146"/>
      <c r="M16" s="146"/>
      <c r="N16" s="146"/>
      <c r="O16" s="146"/>
      <c r="P16" s="146"/>
      <c r="Q16" s="146"/>
      <c r="R16" s="146"/>
      <c r="S16" s="146"/>
      <c r="T16" s="146"/>
      <c r="U16" s="146"/>
    </row>
    <row r="17" spans="1:21">
      <c r="A17" s="146"/>
      <c r="B17" s="146"/>
      <c r="C17" s="146"/>
      <c r="D17" s="146"/>
      <c r="E17" s="146"/>
      <c r="F17" s="146"/>
      <c r="G17" s="146"/>
      <c r="H17" s="146"/>
      <c r="I17" s="146"/>
      <c r="J17" s="146"/>
      <c r="K17" s="146"/>
      <c r="L17" s="146"/>
      <c r="M17" s="146"/>
      <c r="N17" s="146"/>
      <c r="O17" s="146"/>
      <c r="P17" s="146"/>
      <c r="Q17" s="146"/>
      <c r="R17" s="146"/>
      <c r="S17" s="146"/>
      <c r="T17" s="146"/>
      <c r="U17" s="146"/>
    </row>
    <row r="18" spans="1:21">
      <c r="A18" s="146"/>
      <c r="B18" s="146"/>
      <c r="C18" s="146"/>
      <c r="D18" s="146"/>
      <c r="E18" s="242"/>
      <c r="F18" s="16"/>
      <c r="G18" s="16"/>
      <c r="H18" s="146"/>
      <c r="I18" s="16"/>
      <c r="J18" s="16"/>
      <c r="K18" s="146"/>
      <c r="L18" s="146"/>
      <c r="M18" s="146"/>
      <c r="N18" s="146"/>
      <c r="O18" s="146"/>
      <c r="P18" s="146"/>
      <c r="Q18" s="146"/>
      <c r="R18" s="146"/>
      <c r="S18" s="146"/>
      <c r="T18" s="146"/>
      <c r="U18" s="146"/>
    </row>
    <row r="19" spans="1:21">
      <c r="A19" s="146"/>
      <c r="B19" s="146"/>
      <c r="C19" s="146"/>
      <c r="D19" s="146"/>
      <c r="E19" s="146"/>
      <c r="F19" s="146"/>
      <c r="G19" s="146"/>
      <c r="H19" s="146"/>
      <c r="I19" s="146"/>
      <c r="J19" s="146"/>
      <c r="K19" s="146"/>
      <c r="L19" s="146"/>
      <c r="M19" s="146"/>
      <c r="N19" s="146"/>
      <c r="O19" s="146"/>
      <c r="P19" s="146"/>
      <c r="Q19" s="146"/>
      <c r="R19" s="146"/>
      <c r="S19" s="146"/>
      <c r="T19" s="146"/>
      <c r="U19" s="146"/>
    </row>
    <row r="20" spans="1:21">
      <c r="A20" s="146"/>
      <c r="B20" s="146"/>
      <c r="C20" s="146"/>
      <c r="D20" s="146"/>
      <c r="E20" s="146"/>
      <c r="F20" s="146"/>
      <c r="G20" s="146"/>
      <c r="H20" s="146"/>
      <c r="I20" s="146"/>
      <c r="J20" s="146"/>
      <c r="K20" s="146"/>
      <c r="L20" s="146"/>
      <c r="M20" s="146"/>
      <c r="N20" s="146"/>
      <c r="O20" s="146"/>
      <c r="P20" s="146"/>
      <c r="Q20" s="146"/>
      <c r="R20" s="146"/>
      <c r="S20" s="146"/>
      <c r="T20" s="146"/>
      <c r="U20" s="146"/>
    </row>
    <row r="21" spans="1:21">
      <c r="A21" s="146"/>
      <c r="B21" s="146"/>
      <c r="C21" s="146"/>
      <c r="D21" s="146"/>
      <c r="E21" s="146"/>
      <c r="F21" s="146"/>
      <c r="G21" s="146"/>
      <c r="H21" s="146"/>
      <c r="I21" s="146"/>
      <c r="J21" s="146"/>
      <c r="K21" s="146"/>
      <c r="L21" s="146"/>
      <c r="M21" s="146"/>
      <c r="N21" s="146"/>
      <c r="O21" s="146"/>
      <c r="P21" s="146"/>
      <c r="Q21" s="146"/>
      <c r="R21" s="146"/>
      <c r="S21" s="146"/>
      <c r="T21" s="146"/>
      <c r="U21" s="146"/>
    </row>
    <row r="22" spans="1:21">
      <c r="A22" s="146"/>
      <c r="B22" s="146"/>
      <c r="C22" s="146"/>
      <c r="D22" s="146"/>
      <c r="E22" s="146"/>
      <c r="F22" s="146"/>
      <c r="G22" s="146"/>
      <c r="H22" s="146"/>
      <c r="I22" s="146"/>
      <c r="J22" s="146"/>
      <c r="K22" s="146"/>
      <c r="L22" s="146"/>
      <c r="M22" s="146"/>
      <c r="N22" s="146"/>
      <c r="O22" s="146"/>
      <c r="P22" s="146"/>
      <c r="Q22" s="146"/>
      <c r="R22" s="146"/>
      <c r="S22" s="146"/>
      <c r="T22" s="146"/>
      <c r="U22" s="146"/>
    </row>
    <row r="23" spans="1:21">
      <c r="A23" s="146"/>
      <c r="B23" s="146"/>
      <c r="C23" s="146"/>
      <c r="D23" s="146"/>
      <c r="E23" s="146"/>
      <c r="F23" s="146"/>
      <c r="G23" s="146"/>
      <c r="H23" s="146"/>
      <c r="I23" s="146"/>
      <c r="J23" s="146"/>
      <c r="K23" s="146"/>
      <c r="L23" s="146"/>
      <c r="M23" s="146"/>
      <c r="N23" s="146"/>
      <c r="O23" s="146"/>
      <c r="P23" s="146"/>
      <c r="Q23" s="146"/>
      <c r="R23" s="146"/>
      <c r="S23" s="146"/>
      <c r="T23" s="146"/>
      <c r="U23" s="146"/>
    </row>
    <row r="24" spans="1:21">
      <c r="A24" s="146"/>
      <c r="B24" s="146"/>
      <c r="C24" s="146"/>
      <c r="D24" s="146"/>
      <c r="E24" s="146"/>
      <c r="F24" s="146"/>
      <c r="G24" s="146"/>
      <c r="H24" s="146"/>
      <c r="I24" s="146"/>
      <c r="J24" s="146"/>
      <c r="K24" s="146"/>
      <c r="L24" s="146"/>
      <c r="M24" s="146"/>
      <c r="N24" s="146"/>
      <c r="O24" s="146"/>
      <c r="P24" s="146"/>
      <c r="Q24" s="146"/>
      <c r="R24" s="146"/>
      <c r="S24" s="146"/>
      <c r="T24" s="146"/>
      <c r="U24" s="146"/>
    </row>
    <row r="25" spans="1:21">
      <c r="A25" s="146"/>
      <c r="B25" s="146"/>
      <c r="C25" s="146"/>
      <c r="D25" s="146"/>
      <c r="E25" s="146"/>
      <c r="F25" s="146"/>
      <c r="G25" s="146"/>
      <c r="H25" s="146"/>
      <c r="I25" s="146"/>
      <c r="J25" s="146"/>
      <c r="K25" s="146"/>
      <c r="L25" s="146"/>
      <c r="M25" s="146"/>
      <c r="N25" s="146"/>
      <c r="O25" s="146"/>
      <c r="P25" s="146"/>
      <c r="Q25" s="146"/>
      <c r="R25" s="146"/>
      <c r="S25" s="146"/>
      <c r="T25" s="146"/>
      <c r="U25" s="146"/>
    </row>
    <row r="26" spans="1:21">
      <c r="A26" s="146"/>
      <c r="B26" s="146"/>
      <c r="C26" s="146"/>
      <c r="D26" s="146"/>
      <c r="E26" s="146"/>
      <c r="F26" s="146"/>
      <c r="G26" s="146"/>
      <c r="H26" s="146"/>
      <c r="I26" s="146"/>
      <c r="J26" s="146"/>
      <c r="K26" s="146"/>
      <c r="L26" s="146"/>
      <c r="M26" s="146"/>
      <c r="N26" s="146"/>
      <c r="O26" s="146"/>
      <c r="P26" s="146"/>
      <c r="Q26" s="146"/>
      <c r="R26" s="146"/>
      <c r="S26" s="146"/>
      <c r="T26" s="146"/>
      <c r="U26" s="146"/>
    </row>
    <row r="27" spans="1:21">
      <c r="A27" s="146"/>
      <c r="B27" s="146"/>
      <c r="C27" s="146"/>
      <c r="D27" s="146"/>
      <c r="E27" s="146"/>
      <c r="F27" s="146"/>
      <c r="G27" s="146"/>
      <c r="H27" s="146"/>
      <c r="I27" s="146"/>
      <c r="J27" s="146"/>
      <c r="K27" s="146"/>
      <c r="L27" s="146"/>
      <c r="M27" s="146"/>
      <c r="N27" s="146"/>
      <c r="O27" s="146"/>
      <c r="P27" s="146"/>
      <c r="Q27" s="146"/>
      <c r="R27" s="146"/>
      <c r="S27" s="146"/>
      <c r="T27" s="146"/>
      <c r="U27" s="146"/>
    </row>
    <row r="28" spans="1:21">
      <c r="A28" s="146"/>
      <c r="B28" s="146"/>
      <c r="C28" s="146"/>
      <c r="D28" s="146"/>
      <c r="E28" s="146"/>
      <c r="F28" s="146"/>
      <c r="G28" s="146"/>
      <c r="H28" s="146"/>
      <c r="I28" s="146"/>
      <c r="J28" s="146"/>
      <c r="K28" s="146"/>
      <c r="L28" s="146"/>
      <c r="M28" s="146"/>
      <c r="N28" s="146"/>
      <c r="O28" s="146"/>
      <c r="P28" s="146"/>
      <c r="Q28" s="146"/>
      <c r="R28" s="146"/>
      <c r="S28" s="146"/>
      <c r="T28" s="146"/>
      <c r="U28" s="146"/>
    </row>
    <row r="29" spans="1:21">
      <c r="A29" s="146"/>
      <c r="B29" s="146"/>
      <c r="C29" s="146"/>
      <c r="D29" s="146"/>
      <c r="E29" s="146"/>
      <c r="F29" s="146"/>
      <c r="G29" s="146"/>
      <c r="H29" s="146"/>
      <c r="I29" s="146"/>
      <c r="J29" s="146"/>
      <c r="K29" s="146"/>
      <c r="L29" s="146"/>
      <c r="M29" s="146"/>
      <c r="N29" s="146"/>
      <c r="O29" s="146"/>
      <c r="P29" s="146"/>
      <c r="Q29" s="146"/>
      <c r="R29" s="146"/>
      <c r="S29" s="146"/>
      <c r="T29" s="146"/>
      <c r="U29" s="146"/>
    </row>
    <row r="30" spans="1:21">
      <c r="A30" s="146"/>
      <c r="B30" s="146"/>
      <c r="C30" s="146"/>
      <c r="D30" s="146"/>
      <c r="E30" s="146"/>
      <c r="F30" s="146"/>
      <c r="G30" s="146"/>
      <c r="H30" s="146"/>
      <c r="I30" s="146"/>
      <c r="J30" s="146"/>
      <c r="K30" s="146"/>
      <c r="L30" s="146"/>
      <c r="M30" s="146"/>
      <c r="N30" s="146"/>
      <c r="O30" s="146"/>
      <c r="P30" s="146"/>
      <c r="Q30" s="146"/>
      <c r="R30" s="146"/>
      <c r="S30" s="146"/>
      <c r="T30" s="146"/>
      <c r="U30" s="146"/>
    </row>
    <row r="31" spans="1:21">
      <c r="A31" s="146"/>
      <c r="B31" s="146"/>
      <c r="C31" s="146"/>
      <c r="D31" s="146"/>
      <c r="E31" s="146"/>
      <c r="F31" s="146"/>
      <c r="G31" s="146"/>
      <c r="H31" s="146"/>
      <c r="I31" s="146"/>
      <c r="J31" s="146"/>
      <c r="K31" s="146"/>
      <c r="L31" s="146"/>
      <c r="M31" s="146"/>
      <c r="N31" s="146"/>
      <c r="O31" s="146"/>
      <c r="P31" s="146"/>
      <c r="Q31" s="146"/>
      <c r="R31" s="146"/>
      <c r="S31" s="146"/>
      <c r="T31" s="146"/>
      <c r="U31" s="146"/>
    </row>
    <row r="32" spans="1:21">
      <c r="A32" s="146"/>
      <c r="B32" s="146"/>
      <c r="C32" s="146"/>
      <c r="D32" s="146"/>
      <c r="E32" s="146"/>
      <c r="F32" s="146"/>
      <c r="G32" s="146"/>
      <c r="H32" s="146"/>
      <c r="I32" s="146"/>
      <c r="J32" s="146"/>
      <c r="K32" s="146"/>
      <c r="L32" s="146"/>
      <c r="M32" s="146"/>
      <c r="N32" s="146"/>
      <c r="O32" s="146"/>
      <c r="P32" s="146"/>
      <c r="Q32" s="146"/>
      <c r="R32" s="146"/>
      <c r="S32" s="146"/>
      <c r="T32" s="146"/>
      <c r="U32" s="146"/>
    </row>
    <row r="33" spans="1:21">
      <c r="A33" s="146"/>
      <c r="B33" s="146"/>
      <c r="C33" s="146"/>
      <c r="D33" s="146"/>
      <c r="E33" s="146"/>
      <c r="F33" s="146"/>
      <c r="G33" s="146"/>
      <c r="H33" s="146"/>
      <c r="I33" s="146"/>
      <c r="J33" s="146"/>
      <c r="K33" s="146"/>
      <c r="L33" s="146"/>
      <c r="M33" s="146"/>
      <c r="N33" s="146"/>
      <c r="O33" s="146"/>
      <c r="P33" s="146"/>
      <c r="Q33" s="146"/>
      <c r="R33" s="146"/>
      <c r="S33" s="146"/>
      <c r="T33" s="146"/>
      <c r="U33" s="146"/>
    </row>
    <row r="34" spans="1:21">
      <c r="A34" s="146"/>
      <c r="B34" s="146"/>
      <c r="C34" s="146"/>
      <c r="D34" s="146"/>
      <c r="E34" s="146"/>
      <c r="F34" s="146"/>
      <c r="G34" s="146"/>
      <c r="H34" s="146"/>
      <c r="I34" s="146"/>
      <c r="J34" s="146"/>
      <c r="K34" s="146"/>
      <c r="L34" s="146"/>
      <c r="M34" s="146"/>
      <c r="N34" s="146"/>
      <c r="O34" s="146"/>
      <c r="P34" s="146"/>
      <c r="Q34" s="146"/>
      <c r="R34" s="146"/>
      <c r="S34" s="146"/>
      <c r="T34" s="146"/>
      <c r="U34" s="146"/>
    </row>
    <row r="35" spans="1:21">
      <c r="A35" s="146"/>
      <c r="B35" s="146"/>
      <c r="C35" s="146"/>
      <c r="D35" s="146"/>
      <c r="E35" s="146"/>
      <c r="F35" s="146"/>
      <c r="G35" s="146"/>
      <c r="H35" s="146"/>
      <c r="I35" s="146"/>
      <c r="J35" s="146"/>
      <c r="K35" s="146"/>
      <c r="L35" s="146"/>
      <c r="M35" s="146"/>
      <c r="N35" s="146"/>
      <c r="O35" s="146"/>
      <c r="P35" s="146"/>
      <c r="Q35" s="146"/>
      <c r="R35" s="146"/>
      <c r="S35" s="146"/>
      <c r="T35" s="146"/>
      <c r="U35" s="146"/>
    </row>
    <row r="36" spans="1:21">
      <c r="A36" s="146"/>
      <c r="B36" s="146"/>
      <c r="C36" s="146"/>
      <c r="D36" s="146"/>
      <c r="E36" s="146"/>
      <c r="F36" s="146"/>
      <c r="G36" s="146"/>
      <c r="H36" s="146"/>
      <c r="I36" s="146"/>
      <c r="J36" s="146"/>
      <c r="K36" s="146"/>
      <c r="L36" s="146"/>
      <c r="M36" s="146"/>
      <c r="N36" s="146"/>
      <c r="O36" s="146"/>
      <c r="P36" s="146"/>
      <c r="Q36" s="146"/>
      <c r="R36" s="146"/>
      <c r="S36" s="146"/>
      <c r="T36" s="146"/>
      <c r="U36" s="146"/>
    </row>
    <row r="37" spans="1:21">
      <c r="A37" s="146"/>
      <c r="B37" s="146"/>
      <c r="C37" s="146"/>
      <c r="D37" s="146"/>
      <c r="E37" s="146"/>
      <c r="F37" s="146"/>
      <c r="G37" s="146"/>
      <c r="H37" s="146"/>
      <c r="I37" s="146"/>
      <c r="J37" s="146"/>
      <c r="K37" s="146"/>
      <c r="L37" s="146"/>
      <c r="M37" s="146"/>
      <c r="N37" s="146"/>
      <c r="O37" s="146"/>
      <c r="P37" s="146"/>
      <c r="Q37" s="146"/>
      <c r="R37" s="146"/>
      <c r="S37" s="146"/>
      <c r="T37" s="146"/>
      <c r="U37" s="146"/>
    </row>
    <row r="38" spans="1:21">
      <c r="A38" s="146"/>
      <c r="B38" s="146"/>
      <c r="C38" s="146"/>
      <c r="D38" s="146"/>
      <c r="E38" s="146"/>
      <c r="F38" s="146"/>
      <c r="G38" s="146"/>
      <c r="H38" s="146"/>
      <c r="I38" s="146"/>
      <c r="J38" s="146"/>
      <c r="K38" s="146"/>
      <c r="L38" s="146"/>
      <c r="M38" s="146"/>
      <c r="N38" s="146"/>
      <c r="O38" s="146"/>
      <c r="P38" s="146"/>
      <c r="Q38" s="146"/>
      <c r="R38" s="146"/>
      <c r="S38" s="146"/>
      <c r="T38" s="146"/>
      <c r="U38" s="146"/>
    </row>
    <row r="39" spans="1:21">
      <c r="A39" s="146"/>
      <c r="B39" s="146"/>
      <c r="C39" s="146"/>
      <c r="D39" s="146"/>
      <c r="E39" s="146"/>
      <c r="F39" s="146"/>
      <c r="G39" s="146"/>
      <c r="H39" s="146"/>
      <c r="I39" s="146"/>
      <c r="J39" s="146"/>
      <c r="K39" s="146"/>
      <c r="L39" s="146"/>
      <c r="M39" s="146"/>
      <c r="N39" s="146"/>
      <c r="O39" s="146"/>
      <c r="P39" s="146"/>
      <c r="Q39" s="146"/>
      <c r="R39" s="146"/>
      <c r="S39" s="146"/>
      <c r="T39" s="146"/>
      <c r="U39" s="146"/>
    </row>
    <row r="40" spans="1:21">
      <c r="A40" s="146"/>
      <c r="B40" s="146"/>
      <c r="C40" s="146"/>
      <c r="D40" s="146"/>
      <c r="E40" s="146"/>
      <c r="F40" s="146"/>
      <c r="G40" s="146"/>
      <c r="H40" s="146"/>
      <c r="I40" s="146"/>
      <c r="J40" s="146"/>
      <c r="K40" s="146"/>
      <c r="L40" s="146"/>
      <c r="M40" s="146"/>
      <c r="N40" s="146"/>
      <c r="O40" s="146"/>
      <c r="P40" s="146"/>
      <c r="Q40" s="146"/>
      <c r="R40" s="146"/>
      <c r="S40" s="146"/>
      <c r="T40" s="146"/>
      <c r="U40" s="146"/>
    </row>
    <row r="41" spans="1:21">
      <c r="A41" s="146"/>
      <c r="B41" s="146"/>
      <c r="C41" s="146"/>
      <c r="D41" s="146"/>
      <c r="E41" s="146"/>
      <c r="F41" s="146"/>
      <c r="G41" s="146"/>
      <c r="H41" s="146"/>
      <c r="I41" s="146"/>
      <c r="J41" s="146"/>
      <c r="K41" s="146"/>
      <c r="L41" s="146"/>
      <c r="M41" s="146"/>
      <c r="N41" s="146"/>
      <c r="O41" s="146"/>
      <c r="P41" s="146"/>
      <c r="Q41" s="146"/>
      <c r="R41" s="146"/>
      <c r="S41" s="146"/>
      <c r="T41" s="146"/>
      <c r="U41" s="146"/>
    </row>
    <row r="42" spans="1:21">
      <c r="A42" s="146"/>
      <c r="B42" s="146"/>
      <c r="C42" s="146"/>
      <c r="D42" s="146"/>
      <c r="E42" s="146"/>
      <c r="F42" s="146"/>
      <c r="G42" s="146"/>
      <c r="H42" s="146"/>
      <c r="I42" s="146"/>
      <c r="J42" s="146"/>
      <c r="K42" s="146"/>
      <c r="L42" s="146"/>
      <c r="M42" s="146"/>
      <c r="N42" s="146"/>
      <c r="O42" s="146"/>
      <c r="P42" s="146"/>
      <c r="Q42" s="146"/>
      <c r="R42" s="146"/>
      <c r="S42" s="146"/>
      <c r="T42" s="146"/>
      <c r="U42" s="146"/>
    </row>
    <row r="43" spans="1:21">
      <c r="A43" s="146"/>
      <c r="B43" s="146"/>
      <c r="C43" s="146"/>
      <c r="D43" s="146"/>
      <c r="E43" s="146"/>
      <c r="F43" s="146"/>
      <c r="G43" s="146"/>
      <c r="H43" s="146"/>
      <c r="I43" s="146"/>
      <c r="J43" s="146"/>
      <c r="K43" s="146"/>
      <c r="L43" s="146"/>
      <c r="M43" s="146"/>
      <c r="N43" s="146"/>
      <c r="O43" s="146"/>
      <c r="P43" s="146"/>
      <c r="Q43" s="146"/>
      <c r="R43" s="146"/>
      <c r="S43" s="146"/>
      <c r="T43" s="146"/>
      <c r="U43" s="146"/>
    </row>
    <row r="44" spans="1:21">
      <c r="A44" s="146"/>
      <c r="B44" s="146"/>
      <c r="C44" s="146"/>
      <c r="D44" s="146"/>
      <c r="E44" s="146"/>
      <c r="F44" s="146"/>
      <c r="G44" s="146"/>
      <c r="H44" s="146"/>
      <c r="I44" s="146"/>
      <c r="J44" s="146"/>
      <c r="K44" s="146"/>
      <c r="L44" s="146"/>
      <c r="M44" s="146"/>
      <c r="N44" s="146"/>
      <c r="O44" s="146"/>
      <c r="P44" s="146"/>
      <c r="Q44" s="146"/>
      <c r="R44" s="146"/>
      <c r="S44" s="146"/>
      <c r="T44" s="146"/>
      <c r="U44" s="146"/>
    </row>
    <row r="45" spans="1:21">
      <c r="A45" s="146"/>
      <c r="B45" s="146"/>
      <c r="C45" s="146"/>
      <c r="D45" s="146"/>
      <c r="E45" s="146"/>
      <c r="F45" s="146"/>
      <c r="G45" s="146"/>
      <c r="H45" s="146"/>
      <c r="I45" s="146"/>
      <c r="J45" s="146"/>
      <c r="K45" s="146"/>
      <c r="L45" s="146"/>
      <c r="M45" s="146"/>
      <c r="N45" s="146"/>
      <c r="O45" s="146"/>
      <c r="P45" s="146"/>
      <c r="Q45" s="146"/>
      <c r="R45" s="146"/>
      <c r="S45" s="146"/>
      <c r="T45" s="146"/>
      <c r="U45" s="146"/>
    </row>
    <row r="46" spans="1:21">
      <c r="A46" s="146"/>
      <c r="B46" s="146"/>
      <c r="C46" s="146"/>
      <c r="D46" s="146"/>
      <c r="E46" s="146"/>
      <c r="F46" s="146"/>
      <c r="G46" s="146"/>
      <c r="H46" s="146"/>
      <c r="I46" s="146"/>
      <c r="J46" s="146"/>
      <c r="K46" s="146"/>
      <c r="L46" s="146"/>
      <c r="M46" s="146"/>
      <c r="N46" s="146"/>
      <c r="O46" s="146"/>
      <c r="P46" s="146"/>
      <c r="Q46" s="146"/>
      <c r="R46" s="146"/>
      <c r="S46" s="146"/>
      <c r="T46" s="146"/>
      <c r="U46" s="146"/>
    </row>
    <row r="47" spans="1:21">
      <c r="A47" s="146"/>
      <c r="B47" s="146"/>
      <c r="C47" s="146"/>
      <c r="D47" s="146"/>
      <c r="E47" s="146"/>
      <c r="F47" s="146"/>
      <c r="G47" s="146"/>
      <c r="H47" s="146"/>
      <c r="I47" s="146"/>
      <c r="J47" s="146"/>
      <c r="K47" s="146"/>
      <c r="L47" s="146"/>
      <c r="M47" s="146"/>
      <c r="N47" s="146"/>
      <c r="O47" s="146"/>
      <c r="P47" s="146"/>
      <c r="Q47" s="146"/>
      <c r="R47" s="146"/>
      <c r="S47" s="146"/>
      <c r="T47" s="146"/>
      <c r="U47" s="146"/>
    </row>
    <row r="48" spans="1:21">
      <c r="A48" s="146"/>
      <c r="B48" s="146"/>
      <c r="C48" s="146"/>
      <c r="D48" s="146"/>
      <c r="E48" s="146"/>
      <c r="F48" s="146"/>
      <c r="G48" s="146"/>
      <c r="H48" s="146"/>
      <c r="I48" s="146"/>
      <c r="J48" s="146"/>
      <c r="K48" s="146"/>
      <c r="L48" s="146"/>
      <c r="M48" s="146"/>
      <c r="N48" s="146"/>
      <c r="O48" s="146"/>
      <c r="P48" s="146"/>
      <c r="Q48" s="146"/>
      <c r="R48" s="146"/>
      <c r="S48" s="146"/>
      <c r="T48" s="146"/>
      <c r="U48" s="146"/>
    </row>
    <row r="49" spans="1:21">
      <c r="A49" s="146"/>
      <c r="B49" s="146"/>
      <c r="C49" s="146"/>
      <c r="D49" s="146"/>
      <c r="E49" s="146"/>
      <c r="F49" s="146"/>
      <c r="G49" s="146"/>
      <c r="H49" s="146"/>
      <c r="I49" s="146"/>
      <c r="J49" s="146"/>
      <c r="K49" s="146"/>
      <c r="L49" s="146"/>
      <c r="M49" s="146"/>
      <c r="N49" s="146"/>
      <c r="U49" s="146"/>
    </row>
    <row r="50" spans="1:21">
      <c r="A50" s="146"/>
      <c r="B50" s="146"/>
      <c r="C50" s="146"/>
      <c r="D50" s="146"/>
      <c r="E50" s="146"/>
      <c r="F50" s="146"/>
      <c r="G50" s="146"/>
      <c r="H50" s="146"/>
      <c r="I50" s="146"/>
      <c r="J50" s="146"/>
      <c r="K50" s="146"/>
      <c r="L50" s="146"/>
      <c r="M50" s="146"/>
      <c r="N50" s="146"/>
      <c r="U50" s="146"/>
    </row>
    <row r="51" spans="1:21">
      <c r="A51" s="146"/>
      <c r="B51" s="146"/>
      <c r="C51" s="146"/>
      <c r="D51" s="146"/>
      <c r="E51" s="146"/>
      <c r="F51" s="146"/>
      <c r="G51" s="146"/>
      <c r="H51" s="146"/>
      <c r="I51" s="146"/>
      <c r="J51" s="146"/>
      <c r="K51" s="146"/>
      <c r="L51" s="146"/>
      <c r="M51" s="146"/>
      <c r="N51" s="146"/>
      <c r="U51" s="146"/>
    </row>
    <row r="52" spans="1:21">
      <c r="A52" s="146"/>
      <c r="B52" s="146"/>
      <c r="C52" s="146"/>
      <c r="D52" s="146"/>
      <c r="E52" s="146"/>
      <c r="F52" s="146"/>
      <c r="G52" s="146"/>
      <c r="H52" s="146"/>
      <c r="I52" s="146"/>
      <c r="J52" s="146"/>
      <c r="K52" s="146"/>
      <c r="L52" s="146"/>
      <c r="M52" s="146"/>
      <c r="N52" s="146"/>
      <c r="U52" s="146"/>
    </row>
    <row r="53" spans="1:21">
      <c r="A53" s="146"/>
      <c r="B53" s="146"/>
      <c r="C53" s="146"/>
      <c r="D53" s="146"/>
      <c r="E53" s="146"/>
      <c r="F53" s="146"/>
      <c r="G53" s="146"/>
      <c r="H53" s="146"/>
      <c r="I53" s="146"/>
      <c r="J53" s="146"/>
      <c r="K53" s="146"/>
      <c r="L53" s="146"/>
      <c r="M53" s="146"/>
      <c r="N53" s="146"/>
      <c r="U53" s="146"/>
    </row>
    <row r="54" spans="1:21">
      <c r="A54" s="146"/>
      <c r="B54" s="146"/>
      <c r="C54" s="146"/>
      <c r="D54" s="146"/>
      <c r="E54" s="146"/>
      <c r="F54" s="146"/>
      <c r="G54" s="146"/>
      <c r="H54" s="146"/>
      <c r="I54" s="146"/>
      <c r="J54" s="146"/>
      <c r="K54" s="146"/>
      <c r="L54" s="146"/>
      <c r="M54" s="146"/>
      <c r="N54" s="146"/>
      <c r="U54" s="146"/>
    </row>
    <row r="55" spans="1:21">
      <c r="A55" s="146"/>
      <c r="B55" s="146"/>
      <c r="C55" s="146"/>
      <c r="D55" s="146"/>
      <c r="E55" s="146"/>
      <c r="F55" s="146"/>
      <c r="G55" s="146"/>
      <c r="H55" s="146"/>
      <c r="I55" s="146"/>
      <c r="J55" s="146"/>
      <c r="K55" s="146"/>
      <c r="L55" s="146"/>
      <c r="M55" s="146"/>
      <c r="N55" s="146"/>
      <c r="U55" s="146"/>
    </row>
    <row r="56" spans="1:21">
      <c r="A56" s="146"/>
      <c r="B56" s="146"/>
      <c r="C56" s="146"/>
      <c r="D56" s="146"/>
      <c r="E56" s="146"/>
      <c r="F56" s="146"/>
      <c r="G56" s="146"/>
      <c r="H56" s="146"/>
      <c r="I56" s="146"/>
      <c r="J56" s="146"/>
      <c r="K56" s="146"/>
      <c r="L56" s="146"/>
      <c r="M56" s="146"/>
      <c r="N56" s="146"/>
      <c r="U56" s="146"/>
    </row>
    <row r="57" spans="1:21">
      <c r="A57" s="146"/>
      <c r="B57" s="146"/>
      <c r="C57" s="146"/>
      <c r="D57" s="146"/>
      <c r="E57" s="146"/>
      <c r="F57" s="146"/>
      <c r="G57" s="146"/>
      <c r="H57" s="146"/>
      <c r="I57" s="146"/>
      <c r="J57" s="146"/>
      <c r="K57" s="146"/>
      <c r="L57" s="146"/>
      <c r="M57" s="146"/>
      <c r="N57" s="146"/>
      <c r="U57" s="146"/>
    </row>
    <row r="58" spans="1:21">
      <c r="A58" s="146"/>
      <c r="B58" s="146"/>
      <c r="C58" s="146"/>
      <c r="D58" s="146"/>
      <c r="E58" s="146"/>
      <c r="F58" s="146"/>
      <c r="G58" s="146"/>
      <c r="H58" s="146"/>
      <c r="I58" s="146"/>
      <c r="J58" s="146"/>
      <c r="K58" s="146"/>
      <c r="L58" s="146"/>
      <c r="M58" s="146"/>
      <c r="N58" s="146"/>
      <c r="U58" s="146"/>
    </row>
    <row r="59" spans="1:21">
      <c r="A59" s="146"/>
      <c r="B59" s="146"/>
      <c r="C59" s="146"/>
      <c r="D59" s="146"/>
      <c r="E59" s="146"/>
      <c r="F59" s="146"/>
      <c r="G59" s="146"/>
      <c r="H59" s="146"/>
      <c r="I59" s="146"/>
      <c r="J59" s="146"/>
      <c r="K59" s="146"/>
      <c r="L59" s="146"/>
      <c r="M59" s="146"/>
      <c r="N59" s="146"/>
      <c r="U59" s="146"/>
    </row>
    <row r="60" spans="1:21">
      <c r="A60" s="146"/>
      <c r="B60" s="146"/>
      <c r="C60" s="146"/>
      <c r="D60" s="146"/>
      <c r="E60" s="146"/>
      <c r="F60" s="146"/>
      <c r="G60" s="146"/>
      <c r="H60" s="146"/>
      <c r="I60" s="146"/>
      <c r="J60" s="146"/>
      <c r="K60" s="146"/>
      <c r="L60" s="146"/>
      <c r="M60" s="146"/>
      <c r="N60" s="146"/>
      <c r="U60" s="146"/>
    </row>
    <row r="61" spans="1:21">
      <c r="A61" s="146"/>
      <c r="B61" s="146"/>
      <c r="C61" s="146"/>
      <c r="D61" s="146"/>
      <c r="E61" s="146"/>
      <c r="F61" s="146"/>
      <c r="G61" s="146"/>
      <c r="H61" s="146"/>
      <c r="I61" s="146"/>
      <c r="J61" s="146"/>
      <c r="K61" s="146"/>
      <c r="L61" s="146"/>
      <c r="M61" s="146"/>
      <c r="N61" s="146"/>
      <c r="U61" s="146"/>
    </row>
    <row r="62" spans="1:21">
      <c r="A62" s="146"/>
      <c r="B62" s="146"/>
      <c r="C62" s="146"/>
      <c r="D62" s="146"/>
      <c r="E62" s="146"/>
      <c r="F62" s="146"/>
      <c r="G62" s="146"/>
      <c r="H62" s="146"/>
      <c r="I62" s="146"/>
      <c r="J62" s="146"/>
      <c r="K62" s="146"/>
      <c r="L62" s="146"/>
      <c r="M62" s="146"/>
      <c r="N62" s="146"/>
      <c r="U62" s="146"/>
    </row>
    <row r="63" spans="1:21">
      <c r="A63" s="146"/>
      <c r="B63" s="146"/>
      <c r="C63" s="146"/>
      <c r="D63" s="146"/>
      <c r="E63" s="146"/>
      <c r="F63" s="146"/>
      <c r="G63" s="146"/>
      <c r="H63" s="146"/>
      <c r="I63" s="146"/>
      <c r="J63" s="146"/>
      <c r="K63" s="146"/>
      <c r="L63" s="146"/>
      <c r="M63" s="146"/>
      <c r="N63" s="146"/>
      <c r="U63" s="146"/>
    </row>
    <row r="64" spans="1:21">
      <c r="A64" s="146"/>
      <c r="B64" s="146"/>
      <c r="C64" s="146"/>
      <c r="D64" s="146"/>
      <c r="E64" s="146"/>
      <c r="F64" s="146"/>
      <c r="G64" s="146"/>
      <c r="H64" s="146"/>
      <c r="I64" s="146"/>
      <c r="J64" s="146"/>
      <c r="K64" s="146"/>
      <c r="L64" s="146"/>
      <c r="M64" s="146"/>
      <c r="N64" s="146"/>
      <c r="U64" s="146"/>
    </row>
    <row r="65" spans="1:21">
      <c r="A65" s="146"/>
      <c r="B65" s="146"/>
      <c r="C65" s="146"/>
      <c r="D65" s="146"/>
      <c r="E65" s="146"/>
      <c r="F65" s="146"/>
      <c r="G65" s="146"/>
      <c r="H65" s="146"/>
      <c r="I65" s="146"/>
      <c r="J65" s="146"/>
      <c r="K65" s="146"/>
      <c r="L65" s="146"/>
      <c r="M65" s="146"/>
      <c r="N65" s="146"/>
      <c r="U65" s="146"/>
    </row>
    <row r="66" spans="1:21">
      <c r="A66" s="146"/>
      <c r="B66" s="146"/>
      <c r="C66" s="146"/>
      <c r="D66" s="146"/>
      <c r="E66" s="146"/>
      <c r="F66" s="146"/>
      <c r="G66" s="146"/>
      <c r="H66" s="146"/>
      <c r="I66" s="146"/>
      <c r="J66" s="146"/>
      <c r="K66" s="146"/>
      <c r="L66" s="146"/>
      <c r="M66" s="146"/>
      <c r="N66" s="146"/>
      <c r="U66" s="146"/>
    </row>
    <row r="67" spans="1:21">
      <c r="A67" s="146"/>
      <c r="B67" s="146"/>
      <c r="C67" s="146"/>
      <c r="D67" s="146"/>
      <c r="E67" s="146"/>
      <c r="F67" s="146"/>
      <c r="G67" s="146"/>
      <c r="H67" s="146"/>
      <c r="I67" s="146"/>
      <c r="J67" s="146"/>
      <c r="K67" s="146"/>
      <c r="L67" s="146"/>
      <c r="M67" s="146"/>
      <c r="N67" s="146"/>
      <c r="U67" s="146"/>
    </row>
    <row r="68" spans="1:21">
      <c r="A68" s="146"/>
      <c r="B68" s="146"/>
      <c r="C68" s="146"/>
      <c r="D68" s="146"/>
      <c r="E68" s="146"/>
      <c r="F68" s="146"/>
      <c r="G68" s="146"/>
      <c r="H68" s="146"/>
      <c r="I68" s="146"/>
      <c r="J68" s="146"/>
      <c r="K68" s="146"/>
      <c r="L68" s="146"/>
      <c r="M68" s="146"/>
      <c r="N68" s="146"/>
      <c r="U68" s="146"/>
    </row>
    <row r="69" spans="1:21">
      <c r="A69" s="146"/>
      <c r="B69" s="146"/>
      <c r="C69" s="146"/>
      <c r="D69" s="146"/>
      <c r="E69" s="146"/>
      <c r="F69" s="146"/>
      <c r="G69" s="146"/>
      <c r="H69" s="146"/>
      <c r="I69" s="146"/>
      <c r="J69" s="146"/>
      <c r="K69" s="146"/>
      <c r="L69" s="146"/>
      <c r="M69" s="146"/>
      <c r="N69" s="146"/>
      <c r="U69" s="146"/>
    </row>
    <row r="70" spans="1:21">
      <c r="A70" s="146"/>
      <c r="B70" s="146"/>
      <c r="C70" s="146"/>
      <c r="D70" s="146"/>
      <c r="E70" s="146"/>
      <c r="F70" s="146"/>
      <c r="G70" s="146"/>
      <c r="H70" s="146"/>
      <c r="I70" s="146"/>
      <c r="J70" s="146"/>
      <c r="K70" s="146"/>
      <c r="L70" s="146"/>
      <c r="M70" s="146"/>
      <c r="N70" s="146"/>
      <c r="U70" s="146"/>
    </row>
    <row r="71" spans="1:21">
      <c r="A71" s="146"/>
      <c r="B71" s="146"/>
      <c r="C71" s="146"/>
      <c r="D71" s="146"/>
      <c r="E71" s="146"/>
      <c r="F71" s="146"/>
      <c r="G71" s="146"/>
      <c r="H71" s="146"/>
      <c r="I71" s="146"/>
      <c r="J71" s="146"/>
      <c r="K71" s="146"/>
      <c r="L71" s="146"/>
      <c r="M71" s="146"/>
      <c r="N71" s="146"/>
      <c r="U71" s="146"/>
    </row>
    <row r="72" spans="1:21">
      <c r="A72" s="146"/>
      <c r="B72" s="146"/>
      <c r="C72" s="146"/>
      <c r="D72" s="146"/>
      <c r="E72" s="146"/>
      <c r="F72" s="146"/>
      <c r="G72" s="146"/>
      <c r="H72" s="146"/>
      <c r="I72" s="146"/>
      <c r="J72" s="146"/>
      <c r="K72" s="146"/>
      <c r="L72" s="146"/>
      <c r="M72" s="146"/>
      <c r="N72" s="146"/>
      <c r="U72" s="146"/>
    </row>
    <row r="73" spans="1:21">
      <c r="A73" s="146"/>
      <c r="B73" s="146"/>
      <c r="C73" s="146"/>
      <c r="D73" s="146"/>
      <c r="E73" s="146"/>
      <c r="F73" s="146"/>
      <c r="G73" s="146"/>
      <c r="H73" s="146"/>
      <c r="I73" s="146"/>
      <c r="J73" s="146"/>
      <c r="K73" s="146"/>
      <c r="L73" s="146"/>
      <c r="M73" s="146"/>
      <c r="N73" s="146"/>
      <c r="U73" s="146"/>
    </row>
    <row r="74" spans="1:21">
      <c r="U74" s="146"/>
    </row>
    <row r="75" spans="1:21">
      <c r="U75" s="146"/>
    </row>
    <row r="76" spans="1:21">
      <c r="U76" s="146"/>
    </row>
    <row r="77" spans="1:21">
      <c r="U77" s="146"/>
    </row>
    <row r="78" spans="1:21">
      <c r="U78" s="146"/>
    </row>
    <row r="79" spans="1:21">
      <c r="U79" s="146"/>
    </row>
    <row r="80" spans="1:21">
      <c r="U80" s="146"/>
    </row>
    <row r="81" spans="21:21">
      <c r="U81" s="146"/>
    </row>
    <row r="82" spans="21:21">
      <c r="U82" s="146"/>
    </row>
    <row r="83" spans="21:21">
      <c r="U83" s="146"/>
    </row>
    <row r="84" spans="21:21">
      <c r="U84" s="146"/>
    </row>
    <row r="85" spans="21:21">
      <c r="U85" s="146"/>
    </row>
    <row r="86" spans="21:21">
      <c r="U86" s="146"/>
    </row>
    <row r="87" spans="21:21">
      <c r="U87" s="146"/>
    </row>
    <row r="88" spans="21:21">
      <c r="U88" s="146"/>
    </row>
    <row r="89" spans="21:21">
      <c r="U89" s="146"/>
    </row>
    <row r="90" spans="21:21">
      <c r="U90" s="146"/>
    </row>
    <row r="91" spans="21:21">
      <c r="U91" s="146"/>
    </row>
    <row r="92" spans="21:21">
      <c r="U92" s="146"/>
    </row>
    <row r="93" spans="21:21">
      <c r="U93" s="146"/>
    </row>
    <row r="94" spans="21:21">
      <c r="U94" s="146"/>
    </row>
    <row r="95" spans="21:21">
      <c r="U95" s="146"/>
    </row>
    <row r="96" spans="21:21">
      <c r="U96" s="146"/>
    </row>
    <row r="97" spans="21:21">
      <c r="U97" s="146"/>
    </row>
    <row r="98" spans="21:21">
      <c r="U98" s="146"/>
    </row>
    <row r="99" spans="21:21">
      <c r="U99" s="146"/>
    </row>
    <row r="100" spans="21:21">
      <c r="U100" s="146"/>
    </row>
    <row r="101" spans="21:21">
      <c r="U101" s="146"/>
    </row>
    <row r="102" spans="21:21">
      <c r="U102" s="146"/>
    </row>
    <row r="103" spans="21:21">
      <c r="U103" s="146"/>
    </row>
    <row r="104" spans="21:21">
      <c r="U104" s="146"/>
    </row>
    <row r="105" spans="21:21">
      <c r="U105" s="146"/>
    </row>
    <row r="106" spans="21:21">
      <c r="U106" s="146"/>
    </row>
    <row r="107" spans="21:21">
      <c r="U107" s="146"/>
    </row>
    <row r="108" spans="21:21">
      <c r="U108" s="146"/>
    </row>
    <row r="109" spans="21:21">
      <c r="U109" s="146"/>
    </row>
    <row r="110" spans="21:21">
      <c r="U110" s="146"/>
    </row>
    <row r="111" spans="21:21">
      <c r="U111" s="146"/>
    </row>
    <row r="112" spans="21:21">
      <c r="U112" s="146"/>
    </row>
    <row r="113" spans="21:21">
      <c r="U113" s="146"/>
    </row>
    <row r="114" spans="21:21">
      <c r="U114" s="146"/>
    </row>
    <row r="115" spans="21:21">
      <c r="U115" s="146"/>
    </row>
    <row r="116" spans="21:21">
      <c r="U116" s="146"/>
    </row>
    <row r="117" spans="21:21">
      <c r="U117" s="146"/>
    </row>
    <row r="118" spans="21:21">
      <c r="U118" s="146"/>
    </row>
    <row r="119" spans="21:21">
      <c r="U119" s="146"/>
    </row>
    <row r="120" spans="21:21">
      <c r="U120" s="146"/>
    </row>
    <row r="121" spans="21:21">
      <c r="U121" s="146"/>
    </row>
    <row r="122" spans="21:21">
      <c r="U122" s="146"/>
    </row>
    <row r="123" spans="21:21">
      <c r="U123" s="146"/>
    </row>
    <row r="124" spans="21:21">
      <c r="U124" s="146"/>
    </row>
    <row r="125" spans="21:21">
      <c r="U125" s="146"/>
    </row>
    <row r="126" spans="21:21">
      <c r="U126" s="146"/>
    </row>
    <row r="127" spans="21:21">
      <c r="U127" s="146"/>
    </row>
    <row r="128" spans="21:21">
      <c r="U128" s="146"/>
    </row>
    <row r="129" spans="21:21">
      <c r="U129" s="146"/>
    </row>
    <row r="130" spans="21:21">
      <c r="U130" s="146"/>
    </row>
    <row r="131" spans="21:21">
      <c r="U131" s="146"/>
    </row>
    <row r="132" spans="21:21">
      <c r="U132" s="146"/>
    </row>
    <row r="133" spans="21:21">
      <c r="U133" s="146"/>
    </row>
    <row r="134" spans="21:21">
      <c r="U134" s="146"/>
    </row>
    <row r="135" spans="21:21">
      <c r="U135" s="146"/>
    </row>
    <row r="136" spans="21:21">
      <c r="U136" s="146"/>
    </row>
    <row r="137" spans="21:21">
      <c r="U137" s="146"/>
    </row>
    <row r="138" spans="21:21">
      <c r="U138" s="146"/>
    </row>
    <row r="139" spans="21:21">
      <c r="U139" s="146"/>
    </row>
    <row r="140" spans="21:21">
      <c r="U140" s="146"/>
    </row>
  </sheetData>
  <mergeCells count="2">
    <mergeCell ref="B2:D2"/>
    <mergeCell ref="C4:D4"/>
  </mergeCells>
  <hyperlinks>
    <hyperlink ref="B2:D2" location="'Indications d''Utilisation'!A12" tooltip="Lien vers &quot;Indications d'Utilisation&quot;" display="Lien vers Indications d'Utilisation"/>
  </hyperlinks>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sheetPr codeName="Feuil2">
    <tabColor rgb="FF17F20C"/>
  </sheetPr>
  <dimension ref="A1:U144"/>
  <sheetViews>
    <sheetView zoomScaleNormal="100" workbookViewId="0">
      <selection activeCell="O11" sqref="O11"/>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21"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c r="R1" s="232"/>
      <c r="S1" s="232"/>
      <c r="T1" s="232"/>
      <c r="U1" s="232"/>
    </row>
    <row r="2" spans="1:21" ht="15.75">
      <c r="A2" s="468"/>
      <c r="B2" s="454"/>
      <c r="C2" s="469" t="s">
        <v>324</v>
      </c>
      <c r="D2" s="470"/>
      <c r="E2" s="471"/>
      <c r="F2" s="454"/>
      <c r="G2" s="454"/>
      <c r="H2" s="232"/>
      <c r="I2" s="458"/>
      <c r="J2" s="464" t="str">
        <f>C2</f>
        <v>Saisir le nom</v>
      </c>
      <c r="K2" s="465"/>
      <c r="L2" s="466"/>
      <c r="M2" s="460"/>
      <c r="N2" s="454"/>
      <c r="O2" s="232"/>
      <c r="P2" s="232"/>
      <c r="Q2" s="232"/>
      <c r="R2" s="232"/>
      <c r="S2" s="232"/>
      <c r="T2" s="232"/>
      <c r="U2" s="232"/>
    </row>
    <row r="3" spans="1:21" ht="33" customHeight="1" thickBot="1">
      <c r="A3" s="468"/>
      <c r="B3" s="455"/>
      <c r="C3" s="110" t="s">
        <v>5</v>
      </c>
      <c r="D3" s="110" t="s">
        <v>6</v>
      </c>
      <c r="E3" s="110" t="s">
        <v>7</v>
      </c>
      <c r="F3" s="455"/>
      <c r="G3" s="455"/>
      <c r="H3" s="232"/>
      <c r="I3" s="459"/>
      <c r="J3" s="111" t="s">
        <v>5</v>
      </c>
      <c r="K3" s="110" t="s">
        <v>6</v>
      </c>
      <c r="L3" s="112" t="s">
        <v>7</v>
      </c>
      <c r="M3" s="461"/>
      <c r="N3" s="455"/>
      <c r="O3" s="232"/>
      <c r="P3" s="232"/>
      <c r="Q3" s="232"/>
      <c r="R3" s="232"/>
      <c r="S3" s="232"/>
      <c r="T3" s="232"/>
      <c r="U3" s="232"/>
    </row>
    <row r="4" spans="1:21" ht="15.75" thickTop="1">
      <c r="A4" s="113" t="str">
        <f>IF('Information sur les Gènes'!A3="","",'Information sur les Gènes'!A3)</f>
        <v>A1</v>
      </c>
      <c r="B4" s="114" t="str">
        <f>IF('Information sur les Gènes'!D3="","",'Information sur les Gènes'!D3)</f>
        <v/>
      </c>
      <c r="C4" s="151"/>
      <c r="D4" s="151"/>
      <c r="E4" s="320"/>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c r="R4" s="232"/>
      <c r="S4" s="232"/>
      <c r="T4" s="232"/>
      <c r="U4" s="232"/>
    </row>
    <row r="5" spans="1:21">
      <c r="A5" s="121" t="str">
        <f>IF('Information sur les Gènes'!A4="","",'Information sur les Gènes'!A4)</f>
        <v>A2</v>
      </c>
      <c r="B5" s="122" t="str">
        <f>IF('Information sur les Gènes'!D4="","",'Information sur les Gènes'!D4)</f>
        <v/>
      </c>
      <c r="C5" s="152"/>
      <c r="D5" s="152"/>
      <c r="E5" s="317"/>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c r="R5" s="232"/>
      <c r="S5" s="232"/>
      <c r="T5" s="232"/>
      <c r="U5" s="232"/>
    </row>
    <row r="6" spans="1:21">
      <c r="A6" s="121" t="str">
        <f>IF('Information sur les Gènes'!A5="","",'Information sur les Gènes'!A5)</f>
        <v>A3</v>
      </c>
      <c r="B6" s="122" t="str">
        <f>IF('Information sur les Gènes'!D5="","",'Information sur les Gènes'!D5)</f>
        <v/>
      </c>
      <c r="C6" s="152"/>
      <c r="D6" s="152"/>
      <c r="E6" s="317"/>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c r="R6" s="232"/>
      <c r="S6" s="232"/>
      <c r="T6" s="232"/>
      <c r="U6" s="232"/>
    </row>
    <row r="7" spans="1:21">
      <c r="A7" s="121" t="str">
        <f>IF('Information sur les Gènes'!A6="","",'Information sur les Gènes'!A6)</f>
        <v>A4</v>
      </c>
      <c r="B7" s="122" t="str">
        <f>IF('Information sur les Gènes'!D6="","",'Information sur les Gènes'!D6)</f>
        <v/>
      </c>
      <c r="C7" s="152"/>
      <c r="D7" s="152"/>
      <c r="E7" s="317"/>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c r="R7" s="232"/>
      <c r="S7" s="232"/>
      <c r="T7" s="232"/>
      <c r="U7" s="232"/>
    </row>
    <row r="8" spans="1:21" ht="15.75">
      <c r="A8" s="121" t="str">
        <f>IF('Information sur les Gènes'!A7="","",'Information sur les Gènes'!A7)</f>
        <v>A5</v>
      </c>
      <c r="B8" s="122" t="str">
        <f>IF('Information sur les Gènes'!D7="","",'Information sur les Gènes'!D7)</f>
        <v/>
      </c>
      <c r="C8" s="152"/>
      <c r="D8" s="152"/>
      <c r="E8" s="317"/>
      <c r="F8" s="124" t="str">
        <f t="shared" si="0"/>
        <v/>
      </c>
      <c r="G8" s="124" t="str">
        <f t="shared" si="1"/>
        <v/>
      </c>
      <c r="H8" s="232"/>
      <c r="I8" s="129"/>
      <c r="J8" s="456" t="s">
        <v>166</v>
      </c>
      <c r="K8" s="454"/>
      <c r="L8" s="457"/>
      <c r="M8" s="462"/>
      <c r="N8" s="463"/>
      <c r="O8" s="232"/>
      <c r="P8" s="232"/>
      <c r="Q8" s="232"/>
      <c r="R8" s="232"/>
      <c r="S8" s="232"/>
      <c r="T8" s="232"/>
      <c r="U8" s="232"/>
    </row>
    <row r="9" spans="1:21">
      <c r="A9" s="121" t="str">
        <f>IF('Information sur les Gènes'!A8="","",'Information sur les Gènes'!A8)</f>
        <v>A6</v>
      </c>
      <c r="B9" s="122" t="str">
        <f>IF('Information sur les Gènes'!D8="","",'Information sur les Gènes'!D8)</f>
        <v/>
      </c>
      <c r="C9" s="152"/>
      <c r="D9" s="152"/>
      <c r="E9" s="317"/>
      <c r="F9" s="124" t="str">
        <f t="shared" si="0"/>
        <v/>
      </c>
      <c r="G9" s="124" t="str">
        <f t="shared" si="1"/>
        <v/>
      </c>
      <c r="H9" s="232"/>
      <c r="I9" s="125" t="s">
        <v>109</v>
      </c>
      <c r="J9" s="130" t="str">
        <f t="shared" ref="J9:L12" si="2">IF(J4="","",J4/SUM(J$4:J$7))</f>
        <v/>
      </c>
      <c r="K9" s="131" t="str">
        <f t="shared" si="2"/>
        <v/>
      </c>
      <c r="L9" s="132" t="str">
        <f t="shared" si="2"/>
        <v/>
      </c>
      <c r="M9" s="133" t="str">
        <f>IF(ISERROR(AVERAGE(J9:L9)),"",AVERAGE(J9:L9))</f>
        <v/>
      </c>
      <c r="N9" s="124" t="str">
        <f>IF(ISERROR(STDEV(J9:L9)),"",STDEV(J9:L9))</f>
        <v/>
      </c>
      <c r="O9" s="232"/>
      <c r="P9" s="232"/>
      <c r="Q9" s="232"/>
      <c r="R9" s="232"/>
      <c r="S9" s="232"/>
      <c r="T9" s="232"/>
      <c r="U9" s="232"/>
    </row>
    <row r="10" spans="1:21">
      <c r="A10" s="121" t="str">
        <f>IF('Information sur les Gènes'!A9="","",'Information sur les Gènes'!A9)</f>
        <v>A7</v>
      </c>
      <c r="B10" s="122" t="str">
        <f>IF('Information sur les Gènes'!D9="","",'Information sur les Gènes'!D9)</f>
        <v/>
      </c>
      <c r="C10" s="152"/>
      <c r="D10" s="152"/>
      <c r="E10" s="317"/>
      <c r="F10" s="124" t="str">
        <f t="shared" si="0"/>
        <v/>
      </c>
      <c r="G10" s="124" t="str">
        <f t="shared" si="1"/>
        <v/>
      </c>
      <c r="H10" s="232"/>
      <c r="I10" s="125" t="s">
        <v>106</v>
      </c>
      <c r="J10" s="130" t="str">
        <f t="shared" si="2"/>
        <v/>
      </c>
      <c r="K10" s="131" t="str">
        <f t="shared" si="2"/>
        <v/>
      </c>
      <c r="L10" s="132" t="str">
        <f t="shared" si="2"/>
        <v/>
      </c>
      <c r="M10" s="133" t="str">
        <f>IF(ISERROR(AVERAGE(J10:L10)),"",AVERAGE(J10:L10))</f>
        <v/>
      </c>
      <c r="N10" s="124" t="str">
        <f>IF(ISERROR(STDEV(J10:L10)),"",STDEV(J10:L10))</f>
        <v/>
      </c>
      <c r="O10" s="232"/>
      <c r="P10" s="232"/>
      <c r="Q10" s="232"/>
      <c r="R10" s="232"/>
      <c r="S10" s="232"/>
      <c r="T10" s="232"/>
      <c r="U10" s="232"/>
    </row>
    <row r="11" spans="1:21">
      <c r="A11" s="121" t="str">
        <f>IF('Information sur les Gènes'!A10="","",'Information sur les Gènes'!A10)</f>
        <v>A8</v>
      </c>
      <c r="B11" s="122" t="str">
        <f>IF('Information sur les Gènes'!D10="","",'Information sur les Gènes'!D10)</f>
        <v/>
      </c>
      <c r="C11" s="152"/>
      <c r="D11" s="152"/>
      <c r="E11" s="317"/>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c r="R11" s="232"/>
      <c r="S11" s="232"/>
      <c r="T11" s="232"/>
      <c r="U11" s="232"/>
    </row>
    <row r="12" spans="1:21" ht="15.75" thickBot="1">
      <c r="A12" s="121" t="str">
        <f>IF('Information sur les Gènes'!A11="","",'Information sur les Gènes'!A11)</f>
        <v>A9</v>
      </c>
      <c r="B12" s="122" t="str">
        <f>IF('Information sur les Gènes'!D11="","",'Information sur les Gènes'!D11)</f>
        <v/>
      </c>
      <c r="C12" s="152"/>
      <c r="D12" s="152"/>
      <c r="E12" s="317"/>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c r="R12" s="232"/>
      <c r="S12" s="232"/>
      <c r="T12" s="232"/>
      <c r="U12" s="232"/>
    </row>
    <row r="13" spans="1:21" ht="15.75" thickTop="1">
      <c r="A13" s="121" t="str">
        <f>IF('Information sur les Gènes'!A12="","",'Information sur les Gènes'!A12)</f>
        <v>A10</v>
      </c>
      <c r="B13" s="122" t="str">
        <f>IF('Information sur les Gènes'!D12="","",'Information sur les Gènes'!D12)</f>
        <v/>
      </c>
      <c r="C13" s="152"/>
      <c r="D13" s="152"/>
      <c r="E13" s="317"/>
      <c r="F13" s="124" t="str">
        <f t="shared" si="0"/>
        <v/>
      </c>
      <c r="G13" s="124" t="str">
        <f t="shared" si="1"/>
        <v/>
      </c>
      <c r="H13" s="232"/>
      <c r="I13" s="232"/>
      <c r="J13" s="232"/>
      <c r="K13" s="232"/>
      <c r="L13" s="232"/>
      <c r="M13" s="232"/>
      <c r="N13" s="232"/>
      <c r="O13" s="232"/>
      <c r="P13" s="232"/>
      <c r="Q13" s="232"/>
      <c r="R13" s="232"/>
      <c r="S13" s="232"/>
      <c r="T13" s="232"/>
    </row>
    <row r="14" spans="1:21">
      <c r="A14" s="121" t="str">
        <f>IF('Information sur les Gènes'!A13="","",'Information sur les Gènes'!A13)</f>
        <v>A11</v>
      </c>
      <c r="B14" s="122" t="str">
        <f>IF('Information sur les Gènes'!D13="","",'Information sur les Gènes'!D13)</f>
        <v/>
      </c>
      <c r="C14" s="152"/>
      <c r="D14" s="152"/>
      <c r="E14" s="317"/>
      <c r="F14" s="124" t="str">
        <f t="shared" si="0"/>
        <v/>
      </c>
      <c r="G14" s="124" t="str">
        <f t="shared" si="1"/>
        <v/>
      </c>
      <c r="H14" s="232"/>
      <c r="I14" s="232"/>
      <c r="J14" s="232"/>
      <c r="K14" s="232"/>
      <c r="L14" s="232"/>
      <c r="M14" s="232"/>
      <c r="N14" s="232"/>
      <c r="O14" s="232"/>
      <c r="P14" s="232"/>
      <c r="Q14" s="232"/>
      <c r="R14" s="232"/>
      <c r="S14" s="232"/>
      <c r="T14" s="232"/>
    </row>
    <row r="15" spans="1:21">
      <c r="A15" s="121" t="str">
        <f>IF('Information sur les Gènes'!A14="","",'Information sur les Gènes'!A14)</f>
        <v>A12</v>
      </c>
      <c r="B15" s="122" t="str">
        <f>IF('Information sur les Gènes'!D14="","",'Information sur les Gènes'!D14)</f>
        <v/>
      </c>
      <c r="C15" s="152"/>
      <c r="D15" s="152"/>
      <c r="E15" s="317"/>
      <c r="F15" s="124" t="str">
        <f t="shared" si="0"/>
        <v/>
      </c>
      <c r="G15" s="124" t="str">
        <f t="shared" si="1"/>
        <v/>
      </c>
      <c r="H15" s="232"/>
      <c r="I15" s="232"/>
      <c r="J15" s="232"/>
      <c r="K15" s="232"/>
      <c r="L15" s="232"/>
      <c r="M15" s="232"/>
      <c r="N15" s="232"/>
      <c r="O15" s="232"/>
      <c r="P15" s="232"/>
      <c r="Q15" s="232"/>
      <c r="R15" s="232"/>
      <c r="S15" s="232"/>
      <c r="T15" s="232"/>
    </row>
    <row r="16" spans="1:21">
      <c r="A16" s="121" t="str">
        <f>IF('Information sur les Gènes'!A15="","",'Information sur les Gènes'!A15)</f>
        <v>B1</v>
      </c>
      <c r="B16" s="122" t="str">
        <f>IF('Information sur les Gènes'!D15="","",'Information sur les Gènes'!D15)</f>
        <v/>
      </c>
      <c r="C16" s="152"/>
      <c r="D16" s="152"/>
      <c r="E16" s="317"/>
      <c r="F16" s="124" t="str">
        <f t="shared" si="0"/>
        <v/>
      </c>
      <c r="G16" s="124" t="str">
        <f t="shared" si="1"/>
        <v/>
      </c>
      <c r="H16" s="232"/>
      <c r="I16" s="232"/>
      <c r="J16" s="232"/>
      <c r="K16" s="232"/>
      <c r="L16" s="232"/>
      <c r="M16" s="232"/>
      <c r="N16" s="232"/>
      <c r="O16" s="232"/>
      <c r="P16" s="232"/>
      <c r="Q16" s="232"/>
      <c r="R16" s="232"/>
      <c r="S16" s="232"/>
      <c r="T16" s="232"/>
    </row>
    <row r="17" spans="1:20">
      <c r="A17" s="121" t="str">
        <f>IF('Information sur les Gènes'!A16="","",'Information sur les Gènes'!A16)</f>
        <v>B2</v>
      </c>
      <c r="B17" s="122" t="str">
        <f>IF('Information sur les Gènes'!D16="","",'Information sur les Gènes'!D16)</f>
        <v/>
      </c>
      <c r="C17" s="152"/>
      <c r="D17" s="152"/>
      <c r="E17" s="317"/>
      <c r="F17" s="124" t="str">
        <f t="shared" si="0"/>
        <v/>
      </c>
      <c r="G17" s="124" t="str">
        <f t="shared" si="1"/>
        <v/>
      </c>
      <c r="H17" s="232"/>
      <c r="I17" s="232"/>
      <c r="J17" s="232"/>
      <c r="K17" s="232"/>
      <c r="L17" s="232"/>
      <c r="M17" s="232"/>
      <c r="N17" s="232"/>
      <c r="O17" s="232"/>
      <c r="P17" s="232"/>
      <c r="Q17" s="232"/>
      <c r="R17" s="232"/>
      <c r="S17" s="232"/>
      <c r="T17" s="232"/>
    </row>
    <row r="18" spans="1:20">
      <c r="A18" s="121" t="str">
        <f>IF('Information sur les Gènes'!A17="","",'Information sur les Gènes'!A17)</f>
        <v>B3</v>
      </c>
      <c r="B18" s="122" t="str">
        <f>IF('Information sur les Gènes'!D17="","",'Information sur les Gènes'!D17)</f>
        <v/>
      </c>
      <c r="C18" s="152"/>
      <c r="D18" s="152"/>
      <c r="E18" s="317"/>
      <c r="F18" s="124" t="str">
        <f t="shared" si="0"/>
        <v/>
      </c>
      <c r="G18" s="124" t="str">
        <f t="shared" si="1"/>
        <v/>
      </c>
      <c r="H18" s="232"/>
      <c r="I18" s="232"/>
      <c r="J18" s="232"/>
      <c r="K18" s="232"/>
      <c r="L18" s="232"/>
      <c r="M18" s="232"/>
      <c r="N18" s="232"/>
      <c r="O18" s="232"/>
      <c r="P18" s="232"/>
      <c r="Q18" s="232"/>
      <c r="R18" s="232"/>
      <c r="S18" s="232"/>
      <c r="T18" s="232"/>
    </row>
    <row r="19" spans="1:20">
      <c r="A19" s="121" t="str">
        <f>IF('Information sur les Gènes'!A18="","",'Information sur les Gènes'!A18)</f>
        <v>B4</v>
      </c>
      <c r="B19" s="122" t="str">
        <f>IF('Information sur les Gènes'!D18="","",'Information sur les Gènes'!D18)</f>
        <v/>
      </c>
      <c r="C19" s="152"/>
      <c r="D19" s="152"/>
      <c r="E19" s="317"/>
      <c r="F19" s="124" t="str">
        <f t="shared" si="0"/>
        <v/>
      </c>
      <c r="G19" s="124" t="str">
        <f t="shared" si="1"/>
        <v/>
      </c>
      <c r="H19" s="232"/>
      <c r="I19" s="232"/>
      <c r="J19" s="232"/>
      <c r="K19" s="232"/>
      <c r="L19" s="232"/>
      <c r="M19" s="232"/>
      <c r="N19" s="232"/>
      <c r="O19" s="232"/>
      <c r="P19" s="232"/>
      <c r="Q19" s="232"/>
      <c r="R19" s="232"/>
      <c r="S19" s="232"/>
      <c r="T19" s="232"/>
    </row>
    <row r="20" spans="1:20">
      <c r="A20" s="121" t="str">
        <f>IF('Information sur les Gènes'!A19="","",'Information sur les Gènes'!A19)</f>
        <v>B5</v>
      </c>
      <c r="B20" s="122" t="str">
        <f>IF('Information sur les Gènes'!D19="","",'Information sur les Gènes'!D19)</f>
        <v/>
      </c>
      <c r="C20" s="152"/>
      <c r="D20" s="152"/>
      <c r="E20" s="317"/>
      <c r="F20" s="124" t="str">
        <f t="shared" si="0"/>
        <v/>
      </c>
      <c r="G20" s="124" t="str">
        <f t="shared" si="1"/>
        <v/>
      </c>
      <c r="H20" s="232"/>
      <c r="I20" s="232"/>
      <c r="J20" s="232"/>
      <c r="K20" s="232"/>
      <c r="L20" s="232"/>
      <c r="M20" s="232"/>
      <c r="N20" s="232"/>
      <c r="O20" s="232"/>
      <c r="P20" s="232"/>
      <c r="Q20" s="232"/>
      <c r="R20" s="232"/>
      <c r="S20" s="232"/>
      <c r="T20" s="232"/>
    </row>
    <row r="21" spans="1:20">
      <c r="A21" s="121" t="str">
        <f>IF('Information sur les Gènes'!A20="","",'Information sur les Gènes'!A20)</f>
        <v>B6</v>
      </c>
      <c r="B21" s="122" t="str">
        <f>IF('Information sur les Gènes'!D20="","",'Information sur les Gènes'!D20)</f>
        <v/>
      </c>
      <c r="C21" s="152"/>
      <c r="D21" s="152"/>
      <c r="E21" s="317"/>
      <c r="F21" s="124" t="str">
        <f t="shared" si="0"/>
        <v/>
      </c>
      <c r="G21" s="124" t="str">
        <f t="shared" si="1"/>
        <v/>
      </c>
      <c r="H21" s="232"/>
      <c r="I21" s="232"/>
      <c r="J21" s="232"/>
      <c r="K21" s="232"/>
      <c r="L21" s="232"/>
      <c r="M21" s="232"/>
      <c r="N21" s="232"/>
      <c r="O21" s="232"/>
      <c r="P21" s="232"/>
      <c r="Q21" s="232"/>
      <c r="R21" s="232"/>
      <c r="S21" s="232"/>
      <c r="T21" s="232"/>
    </row>
    <row r="22" spans="1:20">
      <c r="A22" s="121" t="str">
        <f>IF('Information sur les Gènes'!A21="","",'Information sur les Gènes'!A21)</f>
        <v>B7</v>
      </c>
      <c r="B22" s="122" t="str">
        <f>IF('Information sur les Gènes'!D21="","",'Information sur les Gènes'!D21)</f>
        <v/>
      </c>
      <c r="C22" s="152"/>
      <c r="D22" s="152"/>
      <c r="E22" s="317"/>
      <c r="F22" s="124" t="str">
        <f t="shared" si="0"/>
        <v/>
      </c>
      <c r="G22" s="124" t="str">
        <f t="shared" si="1"/>
        <v/>
      </c>
      <c r="H22" s="232"/>
      <c r="I22" s="232"/>
      <c r="J22" s="232"/>
      <c r="K22" s="232"/>
      <c r="L22" s="232"/>
      <c r="M22" s="232"/>
      <c r="N22" s="232"/>
      <c r="O22" s="232"/>
      <c r="P22" s="232"/>
      <c r="Q22" s="232"/>
      <c r="R22" s="232"/>
      <c r="S22" s="232"/>
      <c r="T22" s="232"/>
    </row>
    <row r="23" spans="1:20">
      <c r="A23" s="121" t="str">
        <f>IF('Information sur les Gènes'!A22="","",'Information sur les Gènes'!A22)</f>
        <v>B8</v>
      </c>
      <c r="B23" s="122" t="str">
        <f>IF('Information sur les Gènes'!D22="","",'Information sur les Gènes'!D22)</f>
        <v/>
      </c>
      <c r="C23" s="152"/>
      <c r="D23" s="152"/>
      <c r="E23" s="317"/>
      <c r="F23" s="124" t="str">
        <f t="shared" si="0"/>
        <v/>
      </c>
      <c r="G23" s="124" t="str">
        <f t="shared" si="1"/>
        <v/>
      </c>
      <c r="H23" s="232"/>
      <c r="I23" s="232"/>
      <c r="J23" s="232"/>
      <c r="K23" s="232"/>
      <c r="L23" s="232"/>
      <c r="M23" s="232"/>
      <c r="N23" s="232"/>
      <c r="O23" s="232"/>
      <c r="P23" s="232"/>
      <c r="Q23" s="232"/>
      <c r="R23" s="232"/>
      <c r="S23" s="232"/>
      <c r="T23" s="232"/>
    </row>
    <row r="24" spans="1:20">
      <c r="A24" s="121" t="str">
        <f>IF('Information sur les Gènes'!A23="","",'Information sur les Gènes'!A23)</f>
        <v>B9</v>
      </c>
      <c r="B24" s="122" t="str">
        <f>IF('Information sur les Gènes'!D23="","",'Information sur les Gènes'!D23)</f>
        <v/>
      </c>
      <c r="C24" s="152"/>
      <c r="D24" s="152"/>
      <c r="E24" s="317"/>
      <c r="F24" s="124" t="str">
        <f t="shared" si="0"/>
        <v/>
      </c>
      <c r="G24" s="124" t="str">
        <f t="shared" si="1"/>
        <v/>
      </c>
      <c r="H24" s="232"/>
      <c r="I24" s="232"/>
      <c r="J24" s="232"/>
      <c r="K24" s="232"/>
      <c r="L24" s="232"/>
      <c r="M24" s="232"/>
      <c r="N24" s="232"/>
      <c r="O24" s="232"/>
      <c r="P24" s="232"/>
      <c r="Q24" s="232"/>
      <c r="R24" s="232"/>
      <c r="S24" s="232"/>
      <c r="T24" s="232"/>
    </row>
    <row r="25" spans="1:20">
      <c r="A25" s="121" t="str">
        <f>IF('Information sur les Gènes'!A24="","",'Information sur les Gènes'!A24)</f>
        <v>B10</v>
      </c>
      <c r="B25" s="122" t="str">
        <f>IF('Information sur les Gènes'!D24="","",'Information sur les Gènes'!D24)</f>
        <v/>
      </c>
      <c r="C25" s="152"/>
      <c r="D25" s="152"/>
      <c r="E25" s="317"/>
      <c r="F25" s="124" t="str">
        <f t="shared" si="0"/>
        <v/>
      </c>
      <c r="G25" s="124" t="str">
        <f t="shared" si="1"/>
        <v/>
      </c>
      <c r="H25" s="232"/>
      <c r="I25" s="232"/>
      <c r="J25" s="232"/>
      <c r="K25" s="232"/>
      <c r="L25" s="232"/>
      <c r="M25" s="232"/>
      <c r="N25" s="232"/>
      <c r="O25" s="232"/>
      <c r="P25" s="232"/>
      <c r="Q25" s="232"/>
      <c r="R25" s="232"/>
      <c r="S25" s="232"/>
      <c r="T25" s="232"/>
    </row>
    <row r="26" spans="1:20">
      <c r="A26" s="121" t="str">
        <f>IF('Information sur les Gènes'!A25="","",'Information sur les Gènes'!A25)</f>
        <v>B11</v>
      </c>
      <c r="B26" s="122" t="str">
        <f>IF('Information sur les Gènes'!D25="","",'Information sur les Gènes'!D25)</f>
        <v/>
      </c>
      <c r="C26" s="152"/>
      <c r="D26" s="152"/>
      <c r="E26" s="317"/>
      <c r="F26" s="124" t="str">
        <f t="shared" si="0"/>
        <v/>
      </c>
      <c r="G26" s="124" t="str">
        <f t="shared" si="1"/>
        <v/>
      </c>
      <c r="H26" s="232"/>
      <c r="I26" s="232"/>
      <c r="J26" s="232"/>
      <c r="K26" s="232"/>
      <c r="L26" s="232"/>
      <c r="M26" s="232"/>
      <c r="N26" s="232"/>
      <c r="O26" s="232"/>
      <c r="P26" s="232"/>
      <c r="Q26" s="232"/>
      <c r="R26" s="232"/>
      <c r="S26" s="232"/>
      <c r="T26" s="232"/>
    </row>
    <row r="27" spans="1:20">
      <c r="A27" s="121" t="str">
        <f>IF('Information sur les Gènes'!A26="","",'Information sur les Gènes'!A26)</f>
        <v>B12</v>
      </c>
      <c r="B27" s="122" t="str">
        <f>IF('Information sur les Gènes'!D26="","",'Information sur les Gènes'!D26)</f>
        <v/>
      </c>
      <c r="C27" s="152"/>
      <c r="D27" s="152"/>
      <c r="E27" s="317"/>
      <c r="F27" s="124" t="str">
        <f t="shared" si="0"/>
        <v/>
      </c>
      <c r="G27" s="124" t="str">
        <f t="shared" si="1"/>
        <v/>
      </c>
      <c r="H27" s="232"/>
      <c r="I27" s="232"/>
      <c r="J27" s="232"/>
      <c r="K27" s="232"/>
      <c r="L27" s="232"/>
      <c r="M27" s="232"/>
      <c r="N27" s="232"/>
      <c r="O27" s="232"/>
      <c r="P27" s="232"/>
      <c r="Q27" s="232"/>
      <c r="R27" s="232"/>
      <c r="S27" s="232"/>
      <c r="T27" s="232"/>
    </row>
    <row r="28" spans="1:20">
      <c r="A28" s="121" t="str">
        <f>IF('Information sur les Gènes'!A27="","",'Information sur les Gènes'!A27)</f>
        <v>C1</v>
      </c>
      <c r="B28" s="122" t="str">
        <f>IF('Information sur les Gènes'!D27="","",'Information sur les Gènes'!D27)</f>
        <v/>
      </c>
      <c r="C28" s="152"/>
      <c r="D28" s="152"/>
      <c r="E28" s="317"/>
      <c r="F28" s="124" t="str">
        <f t="shared" si="0"/>
        <v/>
      </c>
      <c r="G28" s="124" t="str">
        <f t="shared" si="1"/>
        <v/>
      </c>
      <c r="H28" s="232"/>
      <c r="I28" s="232"/>
      <c r="J28" s="232"/>
      <c r="K28" s="232"/>
      <c r="L28" s="232"/>
      <c r="M28" s="232"/>
      <c r="N28" s="232"/>
      <c r="O28" s="232"/>
      <c r="P28" s="232"/>
      <c r="Q28" s="232"/>
      <c r="R28" s="232"/>
      <c r="S28" s="232"/>
      <c r="T28" s="232"/>
    </row>
    <row r="29" spans="1:20">
      <c r="A29" s="121" t="str">
        <f>IF('Information sur les Gènes'!A28="","",'Information sur les Gènes'!A28)</f>
        <v>C2</v>
      </c>
      <c r="B29" s="122" t="str">
        <f>IF('Information sur les Gènes'!D28="","",'Information sur les Gènes'!D28)</f>
        <v/>
      </c>
      <c r="C29" s="152"/>
      <c r="D29" s="152"/>
      <c r="E29" s="317"/>
      <c r="F29" s="124" t="str">
        <f t="shared" si="0"/>
        <v/>
      </c>
      <c r="G29" s="124" t="str">
        <f t="shared" si="1"/>
        <v/>
      </c>
      <c r="H29" s="232"/>
      <c r="I29" s="232"/>
      <c r="J29" s="232"/>
      <c r="K29" s="232"/>
      <c r="L29" s="232"/>
      <c r="M29" s="232"/>
      <c r="N29" s="232"/>
      <c r="O29" s="232"/>
      <c r="P29" s="232"/>
      <c r="Q29" s="232"/>
      <c r="R29" s="232"/>
      <c r="S29" s="232"/>
      <c r="T29" s="232"/>
    </row>
    <row r="30" spans="1:20">
      <c r="A30" s="121" t="str">
        <f>IF('Information sur les Gènes'!A29="","",'Information sur les Gènes'!A29)</f>
        <v>C3</v>
      </c>
      <c r="B30" s="122" t="str">
        <f>IF('Information sur les Gènes'!D29="","",'Information sur les Gènes'!D29)</f>
        <v/>
      </c>
      <c r="C30" s="152"/>
      <c r="D30" s="152"/>
      <c r="E30" s="317"/>
      <c r="F30" s="124" t="str">
        <f t="shared" si="0"/>
        <v/>
      </c>
      <c r="G30" s="124" t="str">
        <f t="shared" si="1"/>
        <v/>
      </c>
      <c r="H30" s="232"/>
      <c r="I30" s="232"/>
      <c r="J30" s="232"/>
      <c r="K30" s="232"/>
      <c r="L30" s="232"/>
      <c r="M30" s="232"/>
      <c r="N30" s="232"/>
      <c r="O30" s="232"/>
      <c r="P30" s="232"/>
      <c r="Q30" s="232"/>
      <c r="R30" s="232"/>
      <c r="S30" s="232"/>
      <c r="T30" s="232"/>
    </row>
    <row r="31" spans="1:20">
      <c r="A31" s="121" t="str">
        <f>IF('Information sur les Gènes'!A30="","",'Information sur les Gènes'!A30)</f>
        <v>C4</v>
      </c>
      <c r="B31" s="122" t="str">
        <f>IF('Information sur les Gènes'!D30="","",'Information sur les Gènes'!D30)</f>
        <v/>
      </c>
      <c r="C31" s="152"/>
      <c r="D31" s="152"/>
      <c r="E31" s="317"/>
      <c r="F31" s="124" t="str">
        <f t="shared" si="0"/>
        <v/>
      </c>
      <c r="G31" s="124" t="str">
        <f t="shared" si="1"/>
        <v/>
      </c>
      <c r="H31" s="232"/>
      <c r="I31" s="232"/>
      <c r="J31" s="232"/>
      <c r="K31" s="232"/>
      <c r="L31" s="232"/>
      <c r="M31" s="232"/>
      <c r="N31" s="232"/>
      <c r="O31" s="232"/>
      <c r="P31" s="232"/>
      <c r="Q31" s="232"/>
      <c r="R31" s="232"/>
      <c r="S31" s="232"/>
      <c r="T31" s="232"/>
    </row>
    <row r="32" spans="1:20">
      <c r="A32" s="121" t="str">
        <f>IF('Information sur les Gènes'!A31="","",'Information sur les Gènes'!A31)</f>
        <v>C5</v>
      </c>
      <c r="B32" s="122" t="str">
        <f>IF('Information sur les Gènes'!D31="","",'Information sur les Gènes'!D31)</f>
        <v/>
      </c>
      <c r="C32" s="152"/>
      <c r="D32" s="152"/>
      <c r="E32" s="317"/>
      <c r="F32" s="124" t="str">
        <f t="shared" si="0"/>
        <v/>
      </c>
      <c r="G32" s="124" t="str">
        <f t="shared" si="1"/>
        <v/>
      </c>
      <c r="H32" s="232"/>
      <c r="I32" s="232"/>
      <c r="J32" s="232"/>
      <c r="K32" s="232"/>
      <c r="L32" s="232"/>
      <c r="M32" s="232"/>
      <c r="N32" s="232"/>
      <c r="O32" s="232"/>
      <c r="P32" s="232"/>
      <c r="Q32" s="232"/>
      <c r="R32" s="232"/>
      <c r="S32" s="232"/>
      <c r="T32" s="232"/>
    </row>
    <row r="33" spans="1:20">
      <c r="A33" s="121" t="str">
        <f>IF('Information sur les Gènes'!A32="","",'Information sur les Gènes'!A32)</f>
        <v>C6</v>
      </c>
      <c r="B33" s="122" t="str">
        <f>IF('Information sur les Gènes'!D32="","",'Information sur les Gènes'!D32)</f>
        <v/>
      </c>
      <c r="C33" s="152"/>
      <c r="D33" s="152"/>
      <c r="E33" s="317"/>
      <c r="F33" s="124" t="str">
        <f t="shared" si="0"/>
        <v/>
      </c>
      <c r="G33" s="124" t="str">
        <f t="shared" si="1"/>
        <v/>
      </c>
      <c r="H33" s="232"/>
      <c r="I33" s="232"/>
      <c r="J33" s="232"/>
      <c r="K33" s="232"/>
      <c r="L33" s="232"/>
      <c r="M33" s="232"/>
      <c r="N33" s="232"/>
      <c r="O33" s="232"/>
      <c r="P33" s="232"/>
      <c r="Q33" s="232"/>
      <c r="R33" s="232"/>
      <c r="S33" s="232"/>
      <c r="T33" s="232"/>
    </row>
    <row r="34" spans="1:20">
      <c r="A34" s="121" t="str">
        <f>IF('Information sur les Gènes'!A33="","",'Information sur les Gènes'!A33)</f>
        <v>C7</v>
      </c>
      <c r="B34" s="122" t="str">
        <f>IF('Information sur les Gènes'!D33="","",'Information sur les Gènes'!D33)</f>
        <v/>
      </c>
      <c r="C34" s="152"/>
      <c r="D34" s="152"/>
      <c r="E34" s="317"/>
      <c r="F34" s="124" t="str">
        <f t="shared" si="0"/>
        <v/>
      </c>
      <c r="G34" s="124" t="str">
        <f t="shared" si="1"/>
        <v/>
      </c>
      <c r="H34" s="232"/>
      <c r="I34" s="232"/>
      <c r="J34" s="232"/>
      <c r="K34" s="232"/>
      <c r="L34" s="232"/>
      <c r="M34" s="232"/>
      <c r="N34" s="232"/>
      <c r="O34" s="232"/>
      <c r="P34" s="232"/>
      <c r="Q34" s="232"/>
      <c r="R34" s="232"/>
      <c r="S34" s="232"/>
      <c r="T34" s="232"/>
    </row>
    <row r="35" spans="1:20">
      <c r="A35" s="121" t="str">
        <f>IF('Information sur les Gènes'!A34="","",'Information sur les Gènes'!A34)</f>
        <v>C8</v>
      </c>
      <c r="B35" s="122" t="str">
        <f>IF('Information sur les Gènes'!D34="","",'Information sur les Gènes'!D34)</f>
        <v/>
      </c>
      <c r="C35" s="152"/>
      <c r="D35" s="152"/>
      <c r="E35" s="317"/>
      <c r="F35" s="124" t="str">
        <f t="shared" si="0"/>
        <v/>
      </c>
      <c r="G35" s="124" t="str">
        <f t="shared" si="1"/>
        <v/>
      </c>
      <c r="H35" s="232"/>
      <c r="I35" s="232"/>
      <c r="J35" s="232"/>
      <c r="K35" s="232"/>
      <c r="L35" s="232"/>
      <c r="M35" s="232"/>
      <c r="N35" s="232"/>
      <c r="O35" s="232"/>
      <c r="P35" s="232"/>
      <c r="Q35" s="232"/>
      <c r="R35" s="232"/>
      <c r="S35" s="232"/>
      <c r="T35" s="232"/>
    </row>
    <row r="36" spans="1:20">
      <c r="A36" s="121" t="str">
        <f>IF('Information sur les Gènes'!A35="","",'Information sur les Gènes'!A35)</f>
        <v>C9</v>
      </c>
      <c r="B36" s="122" t="str">
        <f>IF('Information sur les Gènes'!D35="","",'Information sur les Gènes'!D35)</f>
        <v/>
      </c>
      <c r="C36" s="152"/>
      <c r="D36" s="152"/>
      <c r="E36" s="317"/>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c r="R36" s="232"/>
      <c r="S36" s="232"/>
      <c r="T36" s="232"/>
    </row>
    <row r="37" spans="1:20">
      <c r="A37" s="121" t="str">
        <f>IF('Information sur les Gènes'!A36="","",'Information sur les Gènes'!A36)</f>
        <v>C10</v>
      </c>
      <c r="B37" s="122" t="str">
        <f>IF('Information sur les Gènes'!D36="","",'Information sur les Gènes'!D36)</f>
        <v/>
      </c>
      <c r="C37" s="152"/>
      <c r="D37" s="152"/>
      <c r="E37" s="317"/>
      <c r="F37" s="124" t="str">
        <f t="shared" si="3"/>
        <v/>
      </c>
      <c r="G37" s="124" t="str">
        <f t="shared" si="4"/>
        <v/>
      </c>
      <c r="H37" s="232"/>
      <c r="I37" s="232"/>
      <c r="J37" s="232"/>
      <c r="K37" s="232"/>
      <c r="L37" s="232"/>
      <c r="M37" s="232"/>
      <c r="N37" s="232"/>
      <c r="O37" s="232"/>
      <c r="P37" s="232"/>
      <c r="Q37" s="232"/>
      <c r="R37" s="232"/>
      <c r="S37" s="232"/>
      <c r="T37" s="232"/>
    </row>
    <row r="38" spans="1:20">
      <c r="A38" s="121" t="str">
        <f>IF('Information sur les Gènes'!A37="","",'Information sur les Gènes'!A37)</f>
        <v>C11</v>
      </c>
      <c r="B38" s="122" t="str">
        <f>IF('Information sur les Gènes'!D37="","",'Information sur les Gènes'!D37)</f>
        <v/>
      </c>
      <c r="C38" s="152"/>
      <c r="D38" s="152"/>
      <c r="E38" s="317"/>
      <c r="F38" s="124" t="str">
        <f t="shared" si="3"/>
        <v/>
      </c>
      <c r="G38" s="124" t="str">
        <f t="shared" si="4"/>
        <v/>
      </c>
      <c r="H38" s="232"/>
      <c r="I38" s="232"/>
      <c r="J38" s="232"/>
      <c r="K38" s="232"/>
      <c r="L38" s="232"/>
      <c r="M38" s="232"/>
      <c r="N38" s="232"/>
      <c r="O38" s="232"/>
      <c r="P38" s="232"/>
      <c r="Q38" s="232"/>
      <c r="R38" s="232"/>
      <c r="S38" s="232"/>
      <c r="T38" s="232"/>
    </row>
    <row r="39" spans="1:20">
      <c r="A39" s="121" t="str">
        <f>IF('Information sur les Gènes'!A38="","",'Information sur les Gènes'!A38)</f>
        <v>C12</v>
      </c>
      <c r="B39" s="122" t="str">
        <f>IF('Information sur les Gènes'!D38="","",'Information sur les Gènes'!D38)</f>
        <v/>
      </c>
      <c r="C39" s="152"/>
      <c r="D39" s="152"/>
      <c r="E39" s="317"/>
      <c r="F39" s="124" t="str">
        <f t="shared" si="3"/>
        <v/>
      </c>
      <c r="G39" s="124" t="str">
        <f t="shared" si="4"/>
        <v/>
      </c>
      <c r="H39" s="232"/>
      <c r="I39" s="232"/>
      <c r="J39" s="232"/>
      <c r="K39" s="232"/>
      <c r="L39" s="232"/>
      <c r="M39" s="232"/>
      <c r="N39" s="232"/>
      <c r="O39" s="232"/>
      <c r="P39" s="232"/>
      <c r="Q39" s="232"/>
      <c r="R39" s="232"/>
      <c r="S39" s="232"/>
      <c r="T39" s="232"/>
    </row>
    <row r="40" spans="1:20">
      <c r="A40" s="121" t="str">
        <f>IF('Information sur les Gènes'!A39="","",'Information sur les Gènes'!A39)</f>
        <v>D1</v>
      </c>
      <c r="B40" s="122" t="str">
        <f>IF('Information sur les Gènes'!D39="","",'Information sur les Gènes'!D39)</f>
        <v/>
      </c>
      <c r="C40" s="152"/>
      <c r="D40" s="152"/>
      <c r="E40" s="317"/>
      <c r="F40" s="124" t="str">
        <f t="shared" si="3"/>
        <v/>
      </c>
      <c r="G40" s="124" t="str">
        <f t="shared" si="4"/>
        <v/>
      </c>
      <c r="H40" s="232"/>
      <c r="I40" s="232"/>
      <c r="J40" s="232"/>
      <c r="K40" s="232"/>
      <c r="L40" s="232"/>
      <c r="M40" s="232"/>
      <c r="N40" s="232"/>
      <c r="O40" s="232"/>
      <c r="P40" s="232"/>
      <c r="Q40" s="232"/>
      <c r="R40" s="232"/>
      <c r="S40" s="232"/>
      <c r="T40" s="232"/>
    </row>
    <row r="41" spans="1:20">
      <c r="A41" s="121" t="str">
        <f>IF('Information sur les Gènes'!A40="","",'Information sur les Gènes'!A40)</f>
        <v>D2</v>
      </c>
      <c r="B41" s="122" t="str">
        <f>IF('Information sur les Gènes'!D40="","",'Information sur les Gènes'!D40)</f>
        <v/>
      </c>
      <c r="C41" s="152"/>
      <c r="D41" s="152"/>
      <c r="E41" s="317"/>
      <c r="F41" s="124" t="str">
        <f t="shared" si="3"/>
        <v/>
      </c>
      <c r="G41" s="124" t="str">
        <f t="shared" si="4"/>
        <v/>
      </c>
      <c r="H41" s="232"/>
      <c r="I41" s="232"/>
      <c r="J41" s="232"/>
      <c r="K41" s="232"/>
      <c r="L41" s="232"/>
      <c r="M41" s="232"/>
      <c r="N41" s="232"/>
      <c r="O41" s="232"/>
      <c r="P41" s="232"/>
      <c r="Q41" s="232"/>
      <c r="R41" s="232"/>
      <c r="S41" s="232"/>
      <c r="T41" s="232"/>
    </row>
    <row r="42" spans="1:20">
      <c r="A42" s="121" t="str">
        <f>IF('Information sur les Gènes'!A41="","",'Information sur les Gènes'!A41)</f>
        <v>D3</v>
      </c>
      <c r="B42" s="122" t="str">
        <f>IF('Information sur les Gènes'!D41="","",'Information sur les Gènes'!D41)</f>
        <v/>
      </c>
      <c r="C42" s="152"/>
      <c r="D42" s="152"/>
      <c r="E42" s="317"/>
      <c r="F42" s="124" t="str">
        <f t="shared" si="3"/>
        <v/>
      </c>
      <c r="G42" s="124" t="str">
        <f t="shared" si="4"/>
        <v/>
      </c>
      <c r="H42" s="232"/>
      <c r="I42" s="232"/>
      <c r="J42" s="232"/>
      <c r="K42" s="232"/>
      <c r="L42" s="232"/>
      <c r="M42" s="232"/>
      <c r="N42" s="232"/>
      <c r="O42" s="232"/>
      <c r="P42" s="232"/>
      <c r="Q42" s="232"/>
      <c r="R42" s="232"/>
      <c r="S42" s="232"/>
      <c r="T42" s="232"/>
    </row>
    <row r="43" spans="1:20">
      <c r="A43" s="121" t="str">
        <f>IF('Information sur les Gènes'!A42="","",'Information sur les Gènes'!A42)</f>
        <v>D4</v>
      </c>
      <c r="B43" s="122" t="str">
        <f>IF('Information sur les Gènes'!D42="","",'Information sur les Gènes'!D42)</f>
        <v/>
      </c>
      <c r="C43" s="152"/>
      <c r="D43" s="152"/>
      <c r="E43" s="317"/>
      <c r="F43" s="124" t="str">
        <f t="shared" si="3"/>
        <v/>
      </c>
      <c r="G43" s="124" t="str">
        <f t="shared" si="4"/>
        <v/>
      </c>
      <c r="H43" s="232"/>
      <c r="I43" s="232"/>
      <c r="J43" s="232"/>
      <c r="K43" s="232"/>
      <c r="L43" s="232"/>
      <c r="M43" s="232"/>
      <c r="N43" s="232"/>
      <c r="O43" s="232"/>
      <c r="P43" s="232"/>
      <c r="Q43" s="232"/>
      <c r="R43" s="232"/>
      <c r="S43" s="232"/>
      <c r="T43" s="232"/>
    </row>
    <row r="44" spans="1:20">
      <c r="A44" s="121" t="str">
        <f>IF('Information sur les Gènes'!A43="","",'Information sur les Gènes'!A43)</f>
        <v>D5</v>
      </c>
      <c r="B44" s="122" t="str">
        <f>IF('Information sur les Gènes'!D43="","",'Information sur les Gènes'!D43)</f>
        <v/>
      </c>
      <c r="C44" s="152"/>
      <c r="D44" s="152"/>
      <c r="E44" s="317"/>
      <c r="F44" s="124" t="str">
        <f t="shared" si="3"/>
        <v/>
      </c>
      <c r="G44" s="124" t="str">
        <f t="shared" si="4"/>
        <v/>
      </c>
      <c r="H44" s="232"/>
      <c r="I44" s="232"/>
      <c r="J44" s="232"/>
      <c r="K44" s="232"/>
      <c r="L44" s="232"/>
      <c r="M44" s="232"/>
      <c r="N44" s="232"/>
      <c r="O44" s="232"/>
      <c r="P44" s="232"/>
      <c r="Q44" s="232"/>
      <c r="R44" s="232"/>
      <c r="S44" s="232"/>
      <c r="T44" s="232"/>
    </row>
    <row r="45" spans="1:20">
      <c r="A45" s="121" t="str">
        <f>IF('Information sur les Gènes'!A44="","",'Information sur les Gènes'!A44)</f>
        <v>D6</v>
      </c>
      <c r="B45" s="122" t="str">
        <f>IF('Information sur les Gènes'!D44="","",'Information sur les Gènes'!D44)</f>
        <v/>
      </c>
      <c r="C45" s="152"/>
      <c r="D45" s="152"/>
      <c r="E45" s="317"/>
      <c r="F45" s="124" t="str">
        <f t="shared" si="3"/>
        <v/>
      </c>
      <c r="G45" s="124" t="str">
        <f t="shared" si="4"/>
        <v/>
      </c>
      <c r="H45" s="232"/>
      <c r="I45" s="232"/>
      <c r="J45" s="232"/>
      <c r="K45" s="232"/>
      <c r="L45" s="232"/>
      <c r="M45" s="232"/>
      <c r="N45" s="232"/>
      <c r="O45" s="232"/>
      <c r="P45" s="232"/>
      <c r="Q45" s="232"/>
      <c r="R45" s="232"/>
      <c r="S45" s="232"/>
      <c r="T45" s="232"/>
    </row>
    <row r="46" spans="1:20">
      <c r="A46" s="121" t="str">
        <f>IF('Information sur les Gènes'!A45="","",'Information sur les Gènes'!A45)</f>
        <v>D7</v>
      </c>
      <c r="B46" s="122" t="str">
        <f>IF('Information sur les Gènes'!D45="","",'Information sur les Gènes'!D45)</f>
        <v/>
      </c>
      <c r="C46" s="152"/>
      <c r="D46" s="152"/>
      <c r="E46" s="317"/>
      <c r="F46" s="124" t="str">
        <f t="shared" si="3"/>
        <v/>
      </c>
      <c r="G46" s="124" t="str">
        <f t="shared" si="4"/>
        <v/>
      </c>
      <c r="H46" s="232"/>
      <c r="I46" s="232"/>
      <c r="J46" s="232"/>
      <c r="K46" s="232"/>
      <c r="L46" s="232"/>
      <c r="M46" s="232"/>
      <c r="N46" s="232"/>
      <c r="O46" s="232"/>
      <c r="P46" s="232"/>
      <c r="Q46" s="232"/>
      <c r="R46" s="232"/>
      <c r="S46" s="232"/>
      <c r="T46" s="232"/>
    </row>
    <row r="47" spans="1:20">
      <c r="A47" s="121" t="str">
        <f>IF('Information sur les Gènes'!A46="","",'Information sur les Gènes'!A46)</f>
        <v>D8</v>
      </c>
      <c r="B47" s="122" t="str">
        <f>IF('Information sur les Gènes'!D46="","",'Information sur les Gènes'!D46)</f>
        <v/>
      </c>
      <c r="C47" s="152"/>
      <c r="D47" s="152"/>
      <c r="E47" s="317"/>
      <c r="F47" s="124" t="str">
        <f t="shared" si="3"/>
        <v/>
      </c>
      <c r="G47" s="124" t="str">
        <f t="shared" si="4"/>
        <v/>
      </c>
      <c r="H47" s="232"/>
      <c r="I47" s="232"/>
      <c r="J47" s="232"/>
      <c r="K47" s="232"/>
      <c r="L47" s="232"/>
      <c r="M47" s="232"/>
      <c r="N47" s="232"/>
      <c r="O47" s="232"/>
      <c r="P47" s="232"/>
      <c r="Q47" s="232"/>
      <c r="R47" s="232"/>
      <c r="S47" s="232"/>
      <c r="T47" s="232"/>
    </row>
    <row r="48" spans="1:20">
      <c r="A48" s="121" t="str">
        <f>IF('Information sur les Gènes'!A47="","",'Information sur les Gènes'!A47)</f>
        <v>D9</v>
      </c>
      <c r="B48" s="122" t="str">
        <f>IF('Information sur les Gènes'!D47="","",'Information sur les Gènes'!D47)</f>
        <v/>
      </c>
      <c r="C48" s="152"/>
      <c r="D48" s="152"/>
      <c r="E48" s="317"/>
      <c r="F48" s="124" t="str">
        <f t="shared" si="3"/>
        <v/>
      </c>
      <c r="G48" s="124" t="str">
        <f t="shared" si="4"/>
        <v/>
      </c>
      <c r="H48" s="232"/>
      <c r="I48" s="232"/>
      <c r="J48" s="232"/>
      <c r="K48" s="232"/>
      <c r="L48" s="232"/>
      <c r="M48" s="232"/>
      <c r="N48" s="232"/>
      <c r="O48" s="232"/>
      <c r="P48" s="232"/>
      <c r="Q48" s="232"/>
      <c r="R48" s="232"/>
      <c r="S48" s="232"/>
      <c r="T48" s="232"/>
    </row>
    <row r="49" spans="1:20">
      <c r="A49" s="121" t="str">
        <f>IF('Information sur les Gènes'!A48="","",'Information sur les Gènes'!A48)</f>
        <v>D10</v>
      </c>
      <c r="B49" s="122" t="str">
        <f>IF('Information sur les Gènes'!D48="","",'Information sur les Gènes'!D48)</f>
        <v/>
      </c>
      <c r="C49" s="152"/>
      <c r="D49" s="152"/>
      <c r="E49" s="317"/>
      <c r="F49" s="124" t="str">
        <f t="shared" si="3"/>
        <v/>
      </c>
      <c r="G49" s="124" t="str">
        <f t="shared" si="4"/>
        <v/>
      </c>
      <c r="H49" s="232"/>
      <c r="I49" s="232"/>
      <c r="J49" s="232"/>
      <c r="K49" s="232"/>
      <c r="L49" s="232"/>
      <c r="M49" s="232"/>
      <c r="N49" s="232"/>
      <c r="O49" s="232"/>
      <c r="P49" s="232"/>
      <c r="Q49" s="232"/>
      <c r="R49" s="232"/>
      <c r="S49" s="232"/>
      <c r="T49" s="232"/>
    </row>
    <row r="50" spans="1:20">
      <c r="A50" s="121" t="str">
        <f>IF('Information sur les Gènes'!A49="","",'Information sur les Gènes'!A49)</f>
        <v>D11</v>
      </c>
      <c r="B50" s="122" t="str">
        <f>IF('Information sur les Gènes'!D49="","",'Information sur les Gènes'!D49)</f>
        <v/>
      </c>
      <c r="C50" s="152"/>
      <c r="D50" s="152"/>
      <c r="E50" s="317"/>
      <c r="F50" s="124" t="str">
        <f t="shared" si="3"/>
        <v/>
      </c>
      <c r="G50" s="124" t="str">
        <f t="shared" si="4"/>
        <v/>
      </c>
      <c r="H50" s="232"/>
      <c r="I50" s="232"/>
      <c r="J50" s="232"/>
      <c r="K50" s="232"/>
      <c r="L50" s="232"/>
      <c r="M50" s="232"/>
      <c r="N50" s="232"/>
      <c r="O50" s="232"/>
      <c r="P50" s="232"/>
      <c r="Q50" s="232"/>
      <c r="R50" s="232"/>
      <c r="S50" s="232"/>
      <c r="T50" s="232"/>
    </row>
    <row r="51" spans="1:20">
      <c r="A51" s="121" t="str">
        <f>IF('Information sur les Gènes'!A50="","",'Information sur les Gènes'!A50)</f>
        <v>D12</v>
      </c>
      <c r="B51" s="122" t="str">
        <f>IF('Information sur les Gènes'!D50="","",'Information sur les Gènes'!D50)</f>
        <v/>
      </c>
      <c r="C51" s="152"/>
      <c r="D51" s="152"/>
      <c r="E51" s="317"/>
      <c r="F51" s="124" t="str">
        <f t="shared" si="3"/>
        <v/>
      </c>
      <c r="G51" s="124" t="str">
        <f t="shared" si="4"/>
        <v/>
      </c>
      <c r="H51" s="232"/>
      <c r="I51" s="232"/>
      <c r="J51" s="232"/>
      <c r="K51" s="232"/>
      <c r="L51" s="232"/>
      <c r="M51" s="232"/>
      <c r="N51" s="232"/>
      <c r="O51" s="232"/>
      <c r="P51" s="232"/>
      <c r="Q51" s="232"/>
      <c r="R51" s="232"/>
      <c r="S51" s="232"/>
      <c r="T51" s="232"/>
    </row>
    <row r="52" spans="1:20">
      <c r="A52" s="121" t="str">
        <f>IF('Information sur les Gènes'!A51="","",'Information sur les Gènes'!A51)</f>
        <v>E1</v>
      </c>
      <c r="B52" s="122" t="str">
        <f>IF('Information sur les Gènes'!D51="","",'Information sur les Gènes'!D51)</f>
        <v/>
      </c>
      <c r="C52" s="152"/>
      <c r="D52" s="152"/>
      <c r="E52" s="317"/>
      <c r="F52" s="124" t="str">
        <f t="shared" si="3"/>
        <v/>
      </c>
      <c r="G52" s="124" t="str">
        <f t="shared" si="4"/>
        <v/>
      </c>
      <c r="H52" s="232"/>
      <c r="I52" s="232"/>
      <c r="J52" s="232"/>
      <c r="K52" s="232"/>
      <c r="L52" s="232"/>
      <c r="M52" s="232"/>
      <c r="N52" s="232"/>
      <c r="O52" s="232"/>
      <c r="P52" s="232"/>
      <c r="Q52" s="232"/>
      <c r="R52" s="232"/>
      <c r="S52" s="232"/>
      <c r="T52" s="232"/>
    </row>
    <row r="53" spans="1:20">
      <c r="A53" s="121" t="str">
        <f>IF('Information sur les Gènes'!A52="","",'Information sur les Gènes'!A52)</f>
        <v>E2</v>
      </c>
      <c r="B53" s="122" t="str">
        <f>IF('Information sur les Gènes'!D52="","",'Information sur les Gènes'!D52)</f>
        <v/>
      </c>
      <c r="C53" s="152"/>
      <c r="D53" s="152"/>
      <c r="E53" s="317"/>
      <c r="F53" s="124" t="str">
        <f t="shared" si="3"/>
        <v/>
      </c>
      <c r="G53" s="124" t="str">
        <f t="shared" si="4"/>
        <v/>
      </c>
      <c r="H53" s="232"/>
      <c r="I53" s="232"/>
      <c r="J53" s="232"/>
      <c r="K53" s="232"/>
      <c r="L53" s="232"/>
      <c r="M53" s="232"/>
      <c r="N53" s="232"/>
      <c r="O53" s="232"/>
      <c r="P53" s="232"/>
      <c r="Q53" s="232"/>
      <c r="R53" s="232"/>
      <c r="S53" s="232"/>
      <c r="T53" s="232"/>
    </row>
    <row r="54" spans="1:20">
      <c r="A54" s="121" t="str">
        <f>IF('Information sur les Gènes'!A53="","",'Information sur les Gènes'!A53)</f>
        <v>E3</v>
      </c>
      <c r="B54" s="122" t="str">
        <f>IF('Information sur les Gènes'!D53="","",'Information sur les Gènes'!D53)</f>
        <v/>
      </c>
      <c r="C54" s="152"/>
      <c r="D54" s="152"/>
      <c r="E54" s="317"/>
      <c r="F54" s="124" t="str">
        <f t="shared" si="3"/>
        <v/>
      </c>
      <c r="G54" s="124" t="str">
        <f t="shared" si="4"/>
        <v/>
      </c>
      <c r="H54" s="232"/>
      <c r="I54" s="232"/>
      <c r="J54" s="232"/>
      <c r="K54" s="232"/>
      <c r="L54" s="232"/>
      <c r="M54" s="232"/>
      <c r="N54" s="232"/>
      <c r="O54" s="232"/>
      <c r="P54" s="232"/>
      <c r="Q54" s="232"/>
      <c r="R54" s="232"/>
      <c r="S54" s="232"/>
      <c r="T54" s="232"/>
    </row>
    <row r="55" spans="1:20">
      <c r="A55" s="121" t="str">
        <f>IF('Information sur les Gènes'!A54="","",'Information sur les Gènes'!A54)</f>
        <v>E4</v>
      </c>
      <c r="B55" s="122" t="str">
        <f>IF('Information sur les Gènes'!D54="","",'Information sur les Gènes'!D54)</f>
        <v/>
      </c>
      <c r="C55" s="152"/>
      <c r="D55" s="152"/>
      <c r="E55" s="317"/>
      <c r="F55" s="124" t="str">
        <f t="shared" si="3"/>
        <v/>
      </c>
      <c r="G55" s="124" t="str">
        <f t="shared" si="4"/>
        <v/>
      </c>
      <c r="H55" s="232"/>
      <c r="I55" s="232"/>
      <c r="J55" s="232"/>
      <c r="K55" s="232"/>
      <c r="L55" s="232"/>
      <c r="M55" s="232"/>
      <c r="N55" s="232"/>
      <c r="O55" s="232"/>
      <c r="P55" s="232"/>
      <c r="Q55" s="232"/>
      <c r="R55" s="232"/>
      <c r="S55" s="232"/>
      <c r="T55" s="232"/>
    </row>
    <row r="56" spans="1:20">
      <c r="A56" s="121" t="str">
        <f>IF('Information sur les Gènes'!A55="","",'Information sur les Gènes'!A55)</f>
        <v>E5</v>
      </c>
      <c r="B56" s="122" t="str">
        <f>IF('Information sur les Gènes'!D55="","",'Information sur les Gènes'!D55)</f>
        <v/>
      </c>
      <c r="C56" s="152"/>
      <c r="D56" s="152"/>
      <c r="E56" s="317"/>
      <c r="F56" s="124" t="str">
        <f t="shared" si="3"/>
        <v/>
      </c>
      <c r="G56" s="124" t="str">
        <f t="shared" si="4"/>
        <v/>
      </c>
      <c r="H56" s="232"/>
      <c r="I56" s="232"/>
      <c r="J56" s="232"/>
      <c r="K56" s="232"/>
      <c r="L56" s="232"/>
      <c r="M56" s="232"/>
      <c r="N56" s="232"/>
      <c r="O56" s="232"/>
      <c r="P56" s="232"/>
      <c r="Q56" s="232"/>
      <c r="R56" s="232"/>
      <c r="S56" s="232"/>
      <c r="T56" s="232"/>
    </row>
    <row r="57" spans="1:20">
      <c r="A57" s="121" t="str">
        <f>IF('Information sur les Gènes'!A56="","",'Information sur les Gènes'!A56)</f>
        <v>E6</v>
      </c>
      <c r="B57" s="122" t="str">
        <f>IF('Information sur les Gènes'!D56="","",'Information sur les Gènes'!D56)</f>
        <v/>
      </c>
      <c r="C57" s="152"/>
      <c r="D57" s="152"/>
      <c r="E57" s="317"/>
      <c r="F57" s="124" t="str">
        <f t="shared" si="3"/>
        <v/>
      </c>
      <c r="G57" s="124" t="str">
        <f t="shared" si="4"/>
        <v/>
      </c>
      <c r="H57" s="232"/>
      <c r="I57" s="232"/>
      <c r="J57" s="232"/>
      <c r="K57" s="232"/>
      <c r="L57" s="232"/>
      <c r="M57" s="232"/>
      <c r="N57" s="232"/>
      <c r="O57" s="232"/>
      <c r="P57" s="232"/>
      <c r="Q57" s="232"/>
      <c r="R57" s="232"/>
      <c r="S57" s="232"/>
      <c r="T57" s="232"/>
    </row>
    <row r="58" spans="1:20">
      <c r="A58" s="121" t="str">
        <f>IF('Information sur les Gènes'!A57="","",'Information sur les Gènes'!A57)</f>
        <v>E7</v>
      </c>
      <c r="B58" s="122" t="str">
        <f>IF('Information sur les Gènes'!D57="","",'Information sur les Gènes'!D57)</f>
        <v/>
      </c>
      <c r="C58" s="152"/>
      <c r="D58" s="152"/>
      <c r="E58" s="317"/>
      <c r="F58" s="124" t="str">
        <f t="shared" si="3"/>
        <v/>
      </c>
      <c r="G58" s="124" t="str">
        <f t="shared" si="4"/>
        <v/>
      </c>
      <c r="H58" s="232"/>
      <c r="I58" s="232"/>
      <c r="J58" s="232"/>
      <c r="K58" s="232"/>
      <c r="L58" s="232"/>
      <c r="M58" s="232"/>
      <c r="N58" s="232"/>
      <c r="O58" s="232"/>
      <c r="P58" s="232"/>
      <c r="Q58" s="232"/>
      <c r="R58" s="232"/>
      <c r="S58" s="232"/>
      <c r="T58" s="232"/>
    </row>
    <row r="59" spans="1:20">
      <c r="A59" s="121" t="str">
        <f>IF('Information sur les Gènes'!A58="","",'Information sur les Gènes'!A58)</f>
        <v>E8</v>
      </c>
      <c r="B59" s="122" t="str">
        <f>IF('Information sur les Gènes'!D58="","",'Information sur les Gènes'!D58)</f>
        <v/>
      </c>
      <c r="C59" s="152"/>
      <c r="D59" s="152"/>
      <c r="E59" s="317"/>
      <c r="F59" s="124" t="str">
        <f t="shared" si="3"/>
        <v/>
      </c>
      <c r="G59" s="124" t="str">
        <f t="shared" si="4"/>
        <v/>
      </c>
      <c r="H59" s="232"/>
      <c r="I59" s="232"/>
      <c r="J59" s="232"/>
      <c r="K59" s="232"/>
      <c r="L59" s="232"/>
      <c r="M59" s="232"/>
      <c r="N59" s="232"/>
      <c r="O59" s="232"/>
      <c r="P59" s="232"/>
      <c r="Q59" s="232"/>
      <c r="R59" s="232"/>
      <c r="S59" s="232"/>
      <c r="T59" s="232"/>
    </row>
    <row r="60" spans="1:20">
      <c r="A60" s="121" t="str">
        <f>IF('Information sur les Gènes'!A59="","",'Information sur les Gènes'!A59)</f>
        <v>E9</v>
      </c>
      <c r="B60" s="122" t="str">
        <f>IF('Information sur les Gènes'!D59="","",'Information sur les Gènes'!D59)</f>
        <v/>
      </c>
      <c r="C60" s="152"/>
      <c r="D60" s="152"/>
      <c r="E60" s="317"/>
      <c r="F60" s="124" t="str">
        <f t="shared" si="3"/>
        <v/>
      </c>
      <c r="G60" s="124" t="str">
        <f t="shared" si="4"/>
        <v/>
      </c>
      <c r="H60" s="232"/>
      <c r="I60" s="232"/>
      <c r="J60" s="232"/>
      <c r="K60" s="232"/>
      <c r="L60" s="232"/>
      <c r="M60" s="232"/>
      <c r="N60" s="232"/>
      <c r="O60" s="232"/>
      <c r="P60" s="232"/>
      <c r="Q60" s="232"/>
      <c r="R60" s="232"/>
      <c r="S60" s="232"/>
      <c r="T60" s="232"/>
    </row>
    <row r="61" spans="1:20">
      <c r="A61" s="121" t="str">
        <f>IF('Information sur les Gènes'!A60="","",'Information sur les Gènes'!A60)</f>
        <v>E10</v>
      </c>
      <c r="B61" s="122" t="str">
        <f>IF('Information sur les Gènes'!D60="","",'Information sur les Gènes'!D60)</f>
        <v/>
      </c>
      <c r="C61" s="152"/>
      <c r="D61" s="152"/>
      <c r="E61" s="317"/>
      <c r="F61" s="124" t="str">
        <f t="shared" si="3"/>
        <v/>
      </c>
      <c r="G61" s="124" t="str">
        <f t="shared" si="4"/>
        <v/>
      </c>
      <c r="H61" s="232"/>
      <c r="I61" s="232"/>
      <c r="J61" s="232"/>
      <c r="K61" s="232"/>
      <c r="L61" s="232"/>
      <c r="M61" s="232"/>
      <c r="N61" s="232"/>
      <c r="O61" s="232"/>
      <c r="P61" s="232"/>
      <c r="Q61" s="232"/>
      <c r="R61" s="232"/>
      <c r="S61" s="232"/>
      <c r="T61" s="232"/>
    </row>
    <row r="62" spans="1:20">
      <c r="A62" s="121" t="str">
        <f>IF('Information sur les Gènes'!A61="","",'Information sur les Gènes'!A61)</f>
        <v>E11</v>
      </c>
      <c r="B62" s="122" t="str">
        <f>IF('Information sur les Gènes'!D61="","",'Information sur les Gènes'!D61)</f>
        <v/>
      </c>
      <c r="C62" s="152"/>
      <c r="D62" s="152"/>
      <c r="E62" s="317"/>
      <c r="F62" s="124" t="str">
        <f t="shared" si="3"/>
        <v/>
      </c>
      <c r="G62" s="124" t="str">
        <f t="shared" si="4"/>
        <v/>
      </c>
      <c r="H62" s="232"/>
      <c r="I62" s="232"/>
      <c r="J62" s="232"/>
      <c r="K62" s="232"/>
      <c r="L62" s="232"/>
      <c r="M62" s="232"/>
      <c r="N62" s="232"/>
      <c r="O62" s="232"/>
      <c r="P62" s="232"/>
      <c r="Q62" s="232"/>
      <c r="R62" s="232"/>
      <c r="S62" s="232"/>
      <c r="T62" s="232"/>
    </row>
    <row r="63" spans="1:20">
      <c r="A63" s="121" t="str">
        <f>IF('Information sur les Gènes'!A62="","",'Information sur les Gènes'!A62)</f>
        <v>E12</v>
      </c>
      <c r="B63" s="122" t="str">
        <f>IF('Information sur les Gènes'!D62="","",'Information sur les Gènes'!D62)</f>
        <v/>
      </c>
      <c r="C63" s="152"/>
      <c r="D63" s="152"/>
      <c r="E63" s="317"/>
      <c r="F63" s="124" t="str">
        <f t="shared" si="3"/>
        <v/>
      </c>
      <c r="G63" s="124" t="str">
        <f t="shared" si="4"/>
        <v/>
      </c>
      <c r="H63" s="232"/>
      <c r="I63" s="232"/>
      <c r="J63" s="232"/>
      <c r="K63" s="232"/>
      <c r="L63" s="232"/>
      <c r="M63" s="232"/>
      <c r="N63" s="232"/>
      <c r="O63" s="232"/>
      <c r="P63" s="232"/>
      <c r="Q63" s="232"/>
      <c r="R63" s="232"/>
      <c r="S63" s="232"/>
      <c r="T63" s="232"/>
    </row>
    <row r="64" spans="1:20">
      <c r="A64" s="121" t="str">
        <f>IF('Information sur les Gènes'!A63="","",'Information sur les Gènes'!A63)</f>
        <v>F1</v>
      </c>
      <c r="B64" s="122" t="str">
        <f>IF('Information sur les Gènes'!D63="","",'Information sur les Gènes'!D63)</f>
        <v/>
      </c>
      <c r="C64" s="152"/>
      <c r="D64" s="152"/>
      <c r="E64" s="317"/>
      <c r="F64" s="124" t="str">
        <f t="shared" si="3"/>
        <v/>
      </c>
      <c r="G64" s="124" t="str">
        <f t="shared" si="4"/>
        <v/>
      </c>
      <c r="H64" s="232"/>
      <c r="I64" s="232"/>
      <c r="J64" s="232"/>
      <c r="K64" s="232"/>
      <c r="L64" s="232"/>
      <c r="M64" s="232"/>
      <c r="N64" s="232"/>
      <c r="O64" s="232"/>
      <c r="P64" s="232"/>
      <c r="Q64" s="232"/>
      <c r="R64" s="232"/>
      <c r="S64" s="232"/>
      <c r="T64" s="232"/>
    </row>
    <row r="65" spans="1:20">
      <c r="A65" s="121" t="str">
        <f>IF('Information sur les Gènes'!A64="","",'Information sur les Gènes'!A64)</f>
        <v>F2</v>
      </c>
      <c r="B65" s="122" t="str">
        <f>IF('Information sur les Gènes'!D64="","",'Information sur les Gènes'!D64)</f>
        <v/>
      </c>
      <c r="C65" s="152"/>
      <c r="D65" s="152"/>
      <c r="E65" s="317"/>
      <c r="F65" s="124" t="str">
        <f t="shared" si="3"/>
        <v/>
      </c>
      <c r="G65" s="124" t="str">
        <f t="shared" si="4"/>
        <v/>
      </c>
      <c r="H65" s="232"/>
      <c r="I65" s="232"/>
      <c r="J65" s="232"/>
      <c r="K65" s="232"/>
      <c r="L65" s="232"/>
      <c r="M65" s="232"/>
      <c r="N65" s="232"/>
      <c r="O65" s="232"/>
      <c r="P65" s="232"/>
      <c r="Q65" s="232"/>
      <c r="R65" s="232"/>
      <c r="S65" s="232"/>
      <c r="T65" s="232"/>
    </row>
    <row r="66" spans="1:20">
      <c r="A66" s="121" t="str">
        <f>IF('Information sur les Gènes'!A65="","",'Information sur les Gènes'!A65)</f>
        <v>F3</v>
      </c>
      <c r="B66" s="122" t="str">
        <f>IF('Information sur les Gènes'!D65="","",'Information sur les Gènes'!D65)</f>
        <v/>
      </c>
      <c r="C66" s="152"/>
      <c r="D66" s="152"/>
      <c r="E66" s="317"/>
      <c r="F66" s="124" t="str">
        <f t="shared" si="3"/>
        <v/>
      </c>
      <c r="G66" s="124" t="str">
        <f t="shared" si="4"/>
        <v/>
      </c>
      <c r="H66" s="232"/>
      <c r="I66" s="232"/>
      <c r="J66" s="232"/>
      <c r="K66" s="232"/>
      <c r="L66" s="232"/>
      <c r="M66" s="232"/>
      <c r="N66" s="232"/>
      <c r="O66" s="232"/>
      <c r="P66" s="232"/>
      <c r="Q66" s="232"/>
      <c r="R66" s="232"/>
      <c r="S66" s="232"/>
      <c r="T66" s="232"/>
    </row>
    <row r="67" spans="1:20">
      <c r="A67" s="121" t="str">
        <f>IF('Information sur les Gènes'!A66="","",'Information sur les Gènes'!A66)</f>
        <v>F4</v>
      </c>
      <c r="B67" s="122" t="str">
        <f>IF('Information sur les Gènes'!D66="","",'Information sur les Gènes'!D66)</f>
        <v/>
      </c>
      <c r="C67" s="152"/>
      <c r="D67" s="152"/>
      <c r="E67" s="317"/>
      <c r="F67" s="124" t="str">
        <f t="shared" si="3"/>
        <v/>
      </c>
      <c r="G67" s="124" t="str">
        <f t="shared" si="4"/>
        <v/>
      </c>
      <c r="H67" s="232"/>
      <c r="I67" s="232"/>
      <c r="J67" s="232"/>
      <c r="K67" s="232"/>
      <c r="L67" s="232"/>
      <c r="M67" s="232"/>
      <c r="N67" s="232"/>
      <c r="O67" s="232"/>
      <c r="P67" s="232"/>
      <c r="Q67" s="232"/>
      <c r="R67" s="232"/>
      <c r="S67" s="232"/>
      <c r="T67" s="232"/>
    </row>
    <row r="68" spans="1:20">
      <c r="A68" s="121" t="str">
        <f>IF('Information sur les Gènes'!A67="","",'Information sur les Gènes'!A67)</f>
        <v>F5</v>
      </c>
      <c r="B68" s="122" t="str">
        <f>IF('Information sur les Gènes'!D67="","",'Information sur les Gènes'!D67)</f>
        <v/>
      </c>
      <c r="C68" s="152"/>
      <c r="D68" s="152"/>
      <c r="E68" s="317"/>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c r="R68" s="232"/>
      <c r="S68" s="232"/>
      <c r="T68" s="232"/>
    </row>
    <row r="69" spans="1:20">
      <c r="A69" s="121" t="str">
        <f>IF('Information sur les Gènes'!A68="","",'Information sur les Gènes'!A68)</f>
        <v>F6</v>
      </c>
      <c r="B69" s="122" t="str">
        <f>IF('Information sur les Gènes'!D68="","",'Information sur les Gènes'!D68)</f>
        <v/>
      </c>
      <c r="C69" s="152"/>
      <c r="D69" s="152"/>
      <c r="E69" s="317"/>
      <c r="F69" s="124" t="str">
        <f t="shared" si="5"/>
        <v/>
      </c>
      <c r="G69" s="124" t="str">
        <f t="shared" si="6"/>
        <v/>
      </c>
      <c r="H69" s="232"/>
      <c r="I69" s="232"/>
      <c r="J69" s="232"/>
      <c r="K69" s="232"/>
      <c r="L69" s="232"/>
      <c r="M69" s="232"/>
      <c r="N69" s="232"/>
      <c r="O69" s="232"/>
      <c r="P69" s="232"/>
      <c r="Q69" s="232"/>
      <c r="R69" s="232"/>
      <c r="S69" s="232"/>
      <c r="T69" s="232"/>
    </row>
    <row r="70" spans="1:20">
      <c r="A70" s="121" t="str">
        <f>IF('Information sur les Gènes'!A69="","",'Information sur les Gènes'!A69)</f>
        <v>F7</v>
      </c>
      <c r="B70" s="122" t="str">
        <f>IF('Information sur les Gènes'!D69="","",'Information sur les Gènes'!D69)</f>
        <v/>
      </c>
      <c r="C70" s="152"/>
      <c r="D70" s="152"/>
      <c r="E70" s="317"/>
      <c r="F70" s="124" t="str">
        <f t="shared" si="5"/>
        <v/>
      </c>
      <c r="G70" s="124" t="str">
        <f t="shared" si="6"/>
        <v/>
      </c>
      <c r="H70" s="232"/>
      <c r="I70" s="232"/>
      <c r="J70" s="232"/>
      <c r="K70" s="232"/>
      <c r="L70" s="232"/>
      <c r="M70" s="232"/>
      <c r="N70" s="232"/>
      <c r="O70" s="232"/>
      <c r="P70" s="232"/>
      <c r="Q70" s="232"/>
      <c r="R70" s="232"/>
      <c r="S70" s="232"/>
      <c r="T70" s="232"/>
    </row>
    <row r="71" spans="1:20">
      <c r="A71" s="121" t="str">
        <f>IF('Information sur les Gènes'!A70="","",'Information sur les Gènes'!A70)</f>
        <v>F8</v>
      </c>
      <c r="B71" s="122" t="str">
        <f>IF('Information sur les Gènes'!D70="","",'Information sur les Gènes'!D70)</f>
        <v/>
      </c>
      <c r="C71" s="152"/>
      <c r="D71" s="152"/>
      <c r="E71" s="317"/>
      <c r="F71" s="124" t="str">
        <f t="shared" si="5"/>
        <v/>
      </c>
      <c r="G71" s="124" t="str">
        <f t="shared" si="6"/>
        <v/>
      </c>
      <c r="H71" s="232"/>
      <c r="I71" s="232"/>
      <c r="J71" s="232"/>
      <c r="K71" s="232"/>
      <c r="L71" s="232"/>
      <c r="M71" s="232"/>
      <c r="N71" s="232"/>
      <c r="O71" s="232"/>
      <c r="P71" s="232"/>
      <c r="Q71" s="232"/>
      <c r="R71" s="232"/>
      <c r="S71" s="232"/>
      <c r="T71" s="232"/>
    </row>
    <row r="72" spans="1:20">
      <c r="A72" s="121" t="str">
        <f>IF('Information sur les Gènes'!A71="","",'Information sur les Gènes'!A71)</f>
        <v>F9</v>
      </c>
      <c r="B72" s="122" t="str">
        <f>IF('Information sur les Gènes'!D71="","",'Information sur les Gènes'!D71)</f>
        <v/>
      </c>
      <c r="C72" s="152"/>
      <c r="D72" s="152"/>
      <c r="E72" s="317"/>
      <c r="F72" s="124" t="str">
        <f t="shared" si="5"/>
        <v/>
      </c>
      <c r="G72" s="124" t="str">
        <f t="shared" si="6"/>
        <v/>
      </c>
      <c r="H72" s="232"/>
      <c r="I72" s="232"/>
      <c r="J72" s="232"/>
      <c r="K72" s="232"/>
      <c r="L72" s="232"/>
      <c r="M72" s="232"/>
      <c r="N72" s="232"/>
      <c r="O72" s="232"/>
      <c r="P72" s="232"/>
      <c r="Q72" s="232"/>
      <c r="R72" s="232"/>
      <c r="S72" s="232"/>
      <c r="T72" s="232"/>
    </row>
    <row r="73" spans="1:20">
      <c r="A73" s="121" t="str">
        <f>IF('Information sur les Gènes'!A72="","",'Information sur les Gènes'!A72)</f>
        <v>F10</v>
      </c>
      <c r="B73" s="122" t="str">
        <f>IF('Information sur les Gènes'!D72="","",'Information sur les Gènes'!D72)</f>
        <v/>
      </c>
      <c r="C73" s="152"/>
      <c r="D73" s="152"/>
      <c r="E73" s="317"/>
      <c r="F73" s="124" t="str">
        <f t="shared" si="5"/>
        <v/>
      </c>
      <c r="G73" s="124" t="str">
        <f t="shared" si="6"/>
        <v/>
      </c>
      <c r="H73" s="232"/>
      <c r="I73" s="232"/>
      <c r="J73" s="232"/>
      <c r="K73" s="232"/>
      <c r="L73" s="232"/>
      <c r="M73" s="232"/>
      <c r="N73" s="232"/>
      <c r="O73" s="232"/>
      <c r="P73" s="232"/>
      <c r="Q73" s="232"/>
      <c r="R73" s="232"/>
      <c r="S73" s="232"/>
      <c r="T73" s="232"/>
    </row>
    <row r="74" spans="1:20">
      <c r="A74" s="121" t="str">
        <f>IF('Information sur les Gènes'!A73="","",'Information sur les Gènes'!A73)</f>
        <v>F11</v>
      </c>
      <c r="B74" s="122" t="str">
        <f>IF('Information sur les Gènes'!D73="","",'Information sur les Gènes'!D73)</f>
        <v/>
      </c>
      <c r="C74" s="152"/>
      <c r="D74" s="152"/>
      <c r="E74" s="317"/>
      <c r="F74" s="124" t="str">
        <f t="shared" si="5"/>
        <v/>
      </c>
      <c r="G74" s="124" t="str">
        <f t="shared" si="6"/>
        <v/>
      </c>
      <c r="H74" s="232"/>
      <c r="I74" s="232"/>
      <c r="J74" s="232"/>
      <c r="K74" s="232"/>
      <c r="L74" s="232"/>
      <c r="M74" s="232"/>
      <c r="N74" s="232"/>
      <c r="O74" s="232"/>
      <c r="P74" s="232"/>
      <c r="Q74" s="232"/>
      <c r="R74" s="232"/>
      <c r="S74" s="232"/>
      <c r="T74" s="232"/>
    </row>
    <row r="75" spans="1:20">
      <c r="A75" s="121" t="str">
        <f>IF('Information sur les Gènes'!A74="","",'Information sur les Gènes'!A74)</f>
        <v>F12</v>
      </c>
      <c r="B75" s="122" t="str">
        <f>IF('Information sur les Gènes'!D74="","",'Information sur les Gènes'!D74)</f>
        <v/>
      </c>
      <c r="C75" s="152"/>
      <c r="D75" s="152"/>
      <c r="E75" s="317"/>
      <c r="F75" s="124" t="str">
        <f t="shared" si="5"/>
        <v/>
      </c>
      <c r="G75" s="124" t="str">
        <f t="shared" si="6"/>
        <v/>
      </c>
      <c r="H75" s="232"/>
      <c r="I75" s="232"/>
      <c r="J75" s="232"/>
      <c r="K75" s="232"/>
      <c r="L75" s="232"/>
      <c r="M75" s="232"/>
      <c r="N75" s="232"/>
      <c r="O75" s="232"/>
      <c r="P75" s="232"/>
      <c r="Q75" s="232"/>
      <c r="R75" s="232"/>
      <c r="S75" s="232"/>
      <c r="T75" s="232"/>
    </row>
    <row r="76" spans="1:20">
      <c r="A76" s="121" t="str">
        <f>IF('Information sur les Gènes'!A75="","",'Information sur les Gènes'!A75)</f>
        <v>G1</v>
      </c>
      <c r="B76" s="122" t="str">
        <f>IF('Information sur les Gènes'!D75="","",'Information sur les Gènes'!D75)</f>
        <v/>
      </c>
      <c r="C76" s="152"/>
      <c r="D76" s="152"/>
      <c r="E76" s="317"/>
      <c r="F76" s="124" t="str">
        <f t="shared" si="5"/>
        <v/>
      </c>
      <c r="G76" s="124" t="str">
        <f t="shared" si="6"/>
        <v/>
      </c>
      <c r="H76" s="232"/>
      <c r="I76" s="232"/>
      <c r="J76" s="232"/>
      <c r="K76" s="232"/>
      <c r="L76" s="232"/>
      <c r="M76" s="232"/>
      <c r="N76" s="232"/>
      <c r="O76" s="232"/>
      <c r="P76" s="232"/>
      <c r="Q76" s="232"/>
      <c r="R76" s="232"/>
      <c r="S76" s="232"/>
      <c r="T76" s="232"/>
    </row>
    <row r="77" spans="1:20">
      <c r="A77" s="121" t="str">
        <f>IF('Information sur les Gènes'!A76="","",'Information sur les Gènes'!A76)</f>
        <v>G2</v>
      </c>
      <c r="B77" s="122" t="str">
        <f>IF('Information sur les Gènes'!D76="","",'Information sur les Gènes'!D76)</f>
        <v/>
      </c>
      <c r="C77" s="152"/>
      <c r="D77" s="152"/>
      <c r="E77" s="317"/>
      <c r="F77" s="124" t="str">
        <f t="shared" si="5"/>
        <v/>
      </c>
      <c r="G77" s="124" t="str">
        <f t="shared" si="6"/>
        <v/>
      </c>
      <c r="H77" s="232"/>
      <c r="I77" s="232"/>
      <c r="J77" s="232"/>
      <c r="K77" s="232"/>
      <c r="L77" s="232"/>
      <c r="M77" s="232"/>
      <c r="N77" s="232"/>
      <c r="O77" s="232"/>
      <c r="P77" s="232"/>
      <c r="Q77" s="232"/>
      <c r="R77" s="232"/>
      <c r="S77" s="232"/>
      <c r="T77" s="232"/>
    </row>
    <row r="78" spans="1:20">
      <c r="A78" s="121" t="str">
        <f>IF('Information sur les Gènes'!A77="","",'Information sur les Gènes'!A77)</f>
        <v>G3</v>
      </c>
      <c r="B78" s="122" t="str">
        <f>IF('Information sur les Gènes'!D77="","",'Information sur les Gènes'!D77)</f>
        <v/>
      </c>
      <c r="C78" s="152"/>
      <c r="D78" s="152"/>
      <c r="E78" s="317"/>
      <c r="F78" s="124" t="str">
        <f t="shared" si="5"/>
        <v/>
      </c>
      <c r="G78" s="124" t="str">
        <f t="shared" si="6"/>
        <v/>
      </c>
      <c r="H78" s="232"/>
      <c r="I78" s="232"/>
      <c r="J78" s="232"/>
      <c r="K78" s="232"/>
      <c r="L78" s="232"/>
      <c r="M78" s="232"/>
      <c r="N78" s="232"/>
      <c r="O78" s="232"/>
      <c r="P78" s="232"/>
      <c r="Q78" s="232"/>
      <c r="R78" s="232"/>
      <c r="S78" s="232"/>
      <c r="T78" s="232"/>
    </row>
    <row r="79" spans="1:20">
      <c r="A79" s="121" t="str">
        <f>IF('Information sur les Gènes'!A78="","",'Information sur les Gènes'!A78)</f>
        <v>G4</v>
      </c>
      <c r="B79" s="122" t="str">
        <f>IF('Information sur les Gènes'!D78="","",'Information sur les Gènes'!D78)</f>
        <v/>
      </c>
      <c r="C79" s="152"/>
      <c r="D79" s="152"/>
      <c r="E79" s="317"/>
      <c r="F79" s="124" t="str">
        <f t="shared" si="5"/>
        <v/>
      </c>
      <c r="G79" s="124" t="str">
        <f t="shared" si="6"/>
        <v/>
      </c>
      <c r="H79" s="232"/>
      <c r="I79" s="232"/>
      <c r="J79" s="232"/>
      <c r="K79" s="232"/>
      <c r="L79" s="232"/>
      <c r="M79" s="232"/>
      <c r="N79" s="232"/>
      <c r="O79" s="232"/>
      <c r="P79" s="232"/>
      <c r="Q79" s="232"/>
      <c r="R79" s="232"/>
      <c r="S79" s="232"/>
      <c r="T79" s="232"/>
    </row>
    <row r="80" spans="1:20">
      <c r="A80" s="121" t="str">
        <f>IF('Information sur les Gènes'!A79="","",'Information sur les Gènes'!A79)</f>
        <v>G5</v>
      </c>
      <c r="B80" s="122" t="str">
        <f>IF('Information sur les Gènes'!D79="","",'Information sur les Gènes'!D79)</f>
        <v/>
      </c>
      <c r="C80" s="152"/>
      <c r="D80" s="152"/>
      <c r="E80" s="317"/>
      <c r="F80" s="124" t="str">
        <f t="shared" si="5"/>
        <v/>
      </c>
      <c r="G80" s="124" t="str">
        <f t="shared" si="6"/>
        <v/>
      </c>
      <c r="H80" s="232"/>
      <c r="I80" s="232"/>
      <c r="J80" s="232"/>
      <c r="K80" s="232"/>
      <c r="L80" s="232"/>
      <c r="M80" s="232"/>
      <c r="N80" s="232"/>
      <c r="O80" s="232"/>
      <c r="P80" s="232"/>
      <c r="Q80" s="232"/>
      <c r="R80" s="232"/>
      <c r="S80" s="232"/>
      <c r="T80" s="232"/>
    </row>
    <row r="81" spans="1:20">
      <c r="A81" s="121" t="str">
        <f>IF('Information sur les Gènes'!A80="","",'Information sur les Gènes'!A80)</f>
        <v>G6</v>
      </c>
      <c r="B81" s="122" t="str">
        <f>IF('Information sur les Gènes'!D80="","",'Information sur les Gènes'!D80)</f>
        <v/>
      </c>
      <c r="C81" s="152"/>
      <c r="D81" s="152"/>
      <c r="E81" s="317"/>
      <c r="F81" s="124" t="str">
        <f t="shared" si="5"/>
        <v/>
      </c>
      <c r="G81" s="124" t="str">
        <f t="shared" si="6"/>
        <v/>
      </c>
      <c r="H81" s="232"/>
      <c r="I81" s="232"/>
      <c r="J81" s="232"/>
      <c r="K81" s="232"/>
      <c r="L81" s="232"/>
      <c r="M81" s="232"/>
      <c r="N81" s="232"/>
      <c r="O81" s="232"/>
      <c r="P81" s="232"/>
      <c r="Q81" s="232"/>
      <c r="R81" s="232"/>
      <c r="S81" s="232"/>
      <c r="T81" s="232"/>
    </row>
    <row r="82" spans="1:20">
      <c r="A82" s="121" t="str">
        <f>IF('Information sur les Gènes'!A81="","",'Information sur les Gènes'!A81)</f>
        <v>G7</v>
      </c>
      <c r="B82" s="122" t="str">
        <f>IF('Information sur les Gènes'!D81="","",'Information sur les Gènes'!D81)</f>
        <v/>
      </c>
      <c r="C82" s="152"/>
      <c r="D82" s="152"/>
      <c r="E82" s="317"/>
      <c r="F82" s="124" t="str">
        <f t="shared" si="5"/>
        <v/>
      </c>
      <c r="G82" s="124" t="str">
        <f t="shared" si="6"/>
        <v/>
      </c>
      <c r="H82" s="232"/>
      <c r="I82" s="232"/>
      <c r="J82" s="232"/>
      <c r="K82" s="232"/>
      <c r="L82" s="232"/>
      <c r="M82" s="232"/>
      <c r="N82" s="232"/>
      <c r="O82" s="232"/>
      <c r="P82" s="232"/>
      <c r="Q82" s="232"/>
      <c r="R82" s="232"/>
      <c r="S82" s="232"/>
      <c r="T82" s="232"/>
    </row>
    <row r="83" spans="1:20">
      <c r="A83" s="121" t="str">
        <f>IF('Information sur les Gènes'!A82="","",'Information sur les Gènes'!A82)</f>
        <v>G8</v>
      </c>
      <c r="B83" s="122" t="str">
        <f>IF('Information sur les Gènes'!D82="","",'Information sur les Gènes'!D82)</f>
        <v/>
      </c>
      <c r="C83" s="152"/>
      <c r="D83" s="152"/>
      <c r="E83" s="317"/>
      <c r="F83" s="124" t="str">
        <f t="shared" si="5"/>
        <v/>
      </c>
      <c r="G83" s="124" t="str">
        <f t="shared" si="6"/>
        <v/>
      </c>
      <c r="H83" s="232"/>
      <c r="I83" s="232"/>
      <c r="J83" s="232"/>
      <c r="K83" s="232"/>
      <c r="L83" s="232"/>
      <c r="M83" s="232"/>
      <c r="N83" s="232"/>
      <c r="O83" s="232"/>
      <c r="P83" s="232"/>
      <c r="Q83" s="232"/>
      <c r="R83" s="232"/>
      <c r="S83" s="232"/>
      <c r="T83" s="232"/>
    </row>
    <row r="84" spans="1:20">
      <c r="A84" s="121" t="str">
        <f>IF('Information sur les Gènes'!A83="","",'Information sur les Gènes'!A83)</f>
        <v>G9</v>
      </c>
      <c r="B84" s="122" t="str">
        <f>IF('Information sur les Gènes'!D83="","",'Information sur les Gènes'!D83)</f>
        <v/>
      </c>
      <c r="C84" s="152"/>
      <c r="D84" s="152"/>
      <c r="E84" s="317"/>
      <c r="F84" s="124" t="str">
        <f t="shared" si="5"/>
        <v/>
      </c>
      <c r="G84" s="124" t="str">
        <f t="shared" si="6"/>
        <v/>
      </c>
      <c r="H84" s="232"/>
      <c r="I84" s="232"/>
      <c r="J84" s="232"/>
      <c r="K84" s="232"/>
      <c r="L84" s="232"/>
      <c r="M84" s="232"/>
      <c r="N84" s="232"/>
      <c r="O84" s="232"/>
      <c r="P84" s="232"/>
      <c r="Q84" s="232"/>
      <c r="R84" s="232"/>
      <c r="S84" s="232"/>
      <c r="T84" s="232"/>
    </row>
    <row r="85" spans="1:20">
      <c r="A85" s="121" t="str">
        <f>IF('Information sur les Gènes'!A84="","",'Information sur les Gènes'!A84)</f>
        <v>G10</v>
      </c>
      <c r="B85" s="122" t="str">
        <f>IF('Information sur les Gènes'!D84="","",'Information sur les Gènes'!D84)</f>
        <v/>
      </c>
      <c r="C85" s="152"/>
      <c r="D85" s="152"/>
      <c r="E85" s="317"/>
      <c r="F85" s="124" t="str">
        <f t="shared" si="5"/>
        <v/>
      </c>
      <c r="G85" s="124" t="str">
        <f t="shared" si="6"/>
        <v/>
      </c>
      <c r="H85" s="232"/>
      <c r="I85" s="232"/>
      <c r="J85" s="232"/>
      <c r="K85" s="232"/>
      <c r="L85" s="232"/>
      <c r="M85" s="232"/>
      <c r="N85" s="232"/>
      <c r="O85" s="232"/>
      <c r="P85" s="232"/>
      <c r="Q85" s="232"/>
      <c r="R85" s="232"/>
      <c r="S85" s="232"/>
      <c r="T85" s="232"/>
    </row>
    <row r="86" spans="1:20">
      <c r="A86" s="121" t="str">
        <f>IF('Information sur les Gènes'!A85="","",'Information sur les Gènes'!A85)</f>
        <v>G11</v>
      </c>
      <c r="B86" s="122" t="str">
        <f>IF('Information sur les Gènes'!D85="","",'Information sur les Gènes'!D85)</f>
        <v/>
      </c>
      <c r="C86" s="152"/>
      <c r="D86" s="152"/>
      <c r="E86" s="317"/>
      <c r="F86" s="124" t="str">
        <f t="shared" si="5"/>
        <v/>
      </c>
      <c r="G86" s="124" t="str">
        <f t="shared" si="6"/>
        <v/>
      </c>
      <c r="H86" s="232"/>
      <c r="I86" s="232"/>
      <c r="J86" s="232"/>
      <c r="K86" s="232"/>
      <c r="L86" s="232"/>
      <c r="M86" s="232"/>
      <c r="N86" s="232"/>
      <c r="O86" s="232"/>
      <c r="P86" s="232"/>
      <c r="Q86" s="232"/>
      <c r="R86" s="232"/>
      <c r="S86" s="232"/>
      <c r="T86" s="232"/>
    </row>
    <row r="87" spans="1:20">
      <c r="A87" s="121" t="str">
        <f>IF('Information sur les Gènes'!A86="","",'Information sur les Gènes'!A86)</f>
        <v>G12</v>
      </c>
      <c r="B87" s="122" t="str">
        <f>IF('Information sur les Gènes'!D86="","",'Information sur les Gènes'!D86)</f>
        <v/>
      </c>
      <c r="C87" s="152"/>
      <c r="D87" s="152"/>
      <c r="E87" s="317"/>
      <c r="F87" s="124" t="str">
        <f t="shared" si="5"/>
        <v/>
      </c>
      <c r="G87" s="124" t="str">
        <f t="shared" si="6"/>
        <v/>
      </c>
      <c r="H87" s="232"/>
      <c r="I87" s="232"/>
      <c r="J87" s="232"/>
      <c r="K87" s="232"/>
      <c r="L87" s="232"/>
      <c r="M87" s="232"/>
      <c r="N87" s="232"/>
      <c r="O87" s="232"/>
      <c r="P87" s="232"/>
      <c r="Q87" s="232"/>
      <c r="R87" s="232"/>
      <c r="S87" s="232"/>
      <c r="T87" s="232"/>
    </row>
    <row r="88" spans="1:20">
      <c r="A88" s="121" t="str">
        <f>IF('Information sur les Gènes'!A87="","",'Information sur les Gènes'!A87)</f>
        <v>H1</v>
      </c>
      <c r="B88" s="122" t="str">
        <f>IF('Information sur les Gènes'!D87="","",'Information sur les Gènes'!D87)</f>
        <v/>
      </c>
      <c r="C88" s="152"/>
      <c r="D88" s="152"/>
      <c r="E88" s="317"/>
      <c r="F88" s="124" t="str">
        <f t="shared" si="5"/>
        <v/>
      </c>
      <c r="G88" s="124" t="str">
        <f t="shared" si="6"/>
        <v/>
      </c>
      <c r="H88" s="232"/>
      <c r="I88" s="232"/>
      <c r="J88" s="232"/>
      <c r="K88" s="232"/>
      <c r="L88" s="232"/>
      <c r="M88" s="232"/>
      <c r="N88" s="232"/>
      <c r="O88" s="232"/>
      <c r="P88" s="232"/>
      <c r="Q88" s="232"/>
      <c r="R88" s="232"/>
      <c r="S88" s="232"/>
      <c r="T88" s="232"/>
    </row>
    <row r="89" spans="1:20">
      <c r="A89" s="121" t="str">
        <f>IF('Information sur les Gènes'!A88="","",'Information sur les Gènes'!A88)</f>
        <v>H2</v>
      </c>
      <c r="B89" s="122" t="str">
        <f>IF('Information sur les Gènes'!D88="","",'Information sur les Gènes'!D88)</f>
        <v/>
      </c>
      <c r="C89" s="152"/>
      <c r="D89" s="152"/>
      <c r="E89" s="317"/>
      <c r="F89" s="124" t="str">
        <f t="shared" si="5"/>
        <v/>
      </c>
      <c r="G89" s="124" t="str">
        <f t="shared" si="6"/>
        <v/>
      </c>
      <c r="H89" s="232"/>
      <c r="I89" s="232"/>
      <c r="J89" s="232"/>
      <c r="K89" s="232"/>
      <c r="L89" s="232"/>
      <c r="M89" s="232"/>
      <c r="N89" s="232"/>
      <c r="O89" s="232"/>
      <c r="P89" s="232"/>
      <c r="Q89" s="232"/>
      <c r="R89" s="232"/>
      <c r="S89" s="232"/>
      <c r="T89" s="232"/>
    </row>
    <row r="90" spans="1:20">
      <c r="A90" s="121" t="str">
        <f>IF('Information sur les Gènes'!A89="","",'Information sur les Gènes'!A89)</f>
        <v>H3</v>
      </c>
      <c r="B90" s="122" t="str">
        <f>IF('Information sur les Gènes'!D89="","",'Information sur les Gènes'!D89)</f>
        <v/>
      </c>
      <c r="C90" s="152"/>
      <c r="D90" s="152"/>
      <c r="E90" s="317"/>
      <c r="F90" s="124" t="str">
        <f t="shared" si="5"/>
        <v/>
      </c>
      <c r="G90" s="124" t="str">
        <f t="shared" si="6"/>
        <v/>
      </c>
      <c r="H90" s="232"/>
      <c r="I90" s="232"/>
      <c r="J90" s="232"/>
      <c r="K90" s="232"/>
      <c r="L90" s="232"/>
      <c r="M90" s="232"/>
      <c r="N90" s="232"/>
      <c r="O90" s="232"/>
      <c r="P90" s="232"/>
      <c r="Q90" s="232"/>
      <c r="R90" s="232"/>
      <c r="S90" s="232"/>
      <c r="T90" s="232"/>
    </row>
    <row r="91" spans="1:20">
      <c r="A91" s="121" t="str">
        <f>IF('Information sur les Gènes'!A90="","",'Information sur les Gènes'!A90)</f>
        <v>H4</v>
      </c>
      <c r="B91" s="122" t="str">
        <f>IF('Information sur les Gènes'!D90="","",'Information sur les Gènes'!D90)</f>
        <v/>
      </c>
      <c r="C91" s="152"/>
      <c r="D91" s="152"/>
      <c r="E91" s="317"/>
      <c r="F91" s="124" t="str">
        <f t="shared" si="5"/>
        <v/>
      </c>
      <c r="G91" s="124" t="str">
        <f t="shared" si="6"/>
        <v/>
      </c>
      <c r="H91" s="232"/>
      <c r="I91" s="232"/>
      <c r="J91" s="232"/>
      <c r="K91" s="232"/>
      <c r="L91" s="232"/>
      <c r="M91" s="232"/>
      <c r="N91" s="232"/>
      <c r="O91" s="232"/>
      <c r="P91" s="232"/>
      <c r="Q91" s="232"/>
      <c r="R91" s="232"/>
      <c r="S91" s="232"/>
      <c r="T91" s="232"/>
    </row>
    <row r="92" spans="1:20">
      <c r="A92" s="121" t="str">
        <f>IF('Information sur les Gènes'!A91="","",'Information sur les Gènes'!A91)</f>
        <v>H5</v>
      </c>
      <c r="B92" s="122" t="str">
        <f>IF('Information sur les Gènes'!D91="","",'Information sur les Gènes'!D91)</f>
        <v/>
      </c>
      <c r="C92" s="152"/>
      <c r="D92" s="152"/>
      <c r="E92" s="317"/>
      <c r="F92" s="124" t="str">
        <f t="shared" si="5"/>
        <v/>
      </c>
      <c r="G92" s="124" t="str">
        <f t="shared" si="6"/>
        <v/>
      </c>
      <c r="H92" s="232"/>
      <c r="I92" s="232"/>
      <c r="J92" s="232"/>
      <c r="K92" s="232"/>
      <c r="L92" s="232"/>
      <c r="M92" s="232"/>
      <c r="N92" s="232"/>
      <c r="O92" s="232"/>
      <c r="P92" s="232"/>
      <c r="Q92" s="232"/>
      <c r="R92" s="232"/>
      <c r="S92" s="232"/>
      <c r="T92" s="232"/>
    </row>
    <row r="93" spans="1:20">
      <c r="A93" s="121" t="str">
        <f>IF('Information sur les Gènes'!A92="","",'Information sur les Gènes'!A92)</f>
        <v>H6</v>
      </c>
      <c r="B93" s="122" t="str">
        <f>IF('Information sur les Gènes'!D92="","",'Information sur les Gènes'!D92)</f>
        <v/>
      </c>
      <c r="C93" s="152"/>
      <c r="D93" s="152"/>
      <c r="E93" s="317"/>
      <c r="F93" s="124" t="str">
        <f t="shared" si="5"/>
        <v/>
      </c>
      <c r="G93" s="124" t="str">
        <f t="shared" si="6"/>
        <v/>
      </c>
      <c r="H93" s="232"/>
      <c r="I93" s="232"/>
      <c r="J93" s="232"/>
      <c r="K93" s="232"/>
      <c r="L93" s="232"/>
      <c r="M93" s="232"/>
      <c r="N93" s="232"/>
      <c r="O93" s="232"/>
      <c r="P93" s="232"/>
      <c r="Q93" s="232"/>
      <c r="R93" s="232"/>
      <c r="S93" s="232"/>
      <c r="T93" s="232"/>
    </row>
    <row r="94" spans="1:20">
      <c r="A94" s="121" t="str">
        <f>IF('Information sur les Gènes'!A93="","",'Information sur les Gènes'!A93)</f>
        <v>H7</v>
      </c>
      <c r="B94" s="122" t="str">
        <f>IF('Information sur les Gènes'!D93="","",'Information sur les Gènes'!D93)</f>
        <v/>
      </c>
      <c r="C94" s="152"/>
      <c r="D94" s="152"/>
      <c r="E94" s="317"/>
      <c r="F94" s="124" t="str">
        <f t="shared" si="5"/>
        <v/>
      </c>
      <c r="G94" s="124" t="str">
        <f t="shared" si="6"/>
        <v/>
      </c>
      <c r="H94" s="232"/>
      <c r="I94" s="232"/>
      <c r="J94" s="232"/>
      <c r="K94" s="232"/>
      <c r="L94" s="232"/>
      <c r="M94" s="232"/>
      <c r="N94" s="232"/>
      <c r="O94" s="232"/>
      <c r="P94" s="232"/>
      <c r="Q94" s="232"/>
      <c r="R94" s="232"/>
      <c r="S94" s="232"/>
      <c r="T94" s="232"/>
    </row>
    <row r="95" spans="1:20">
      <c r="A95" s="121" t="str">
        <f>IF('Information sur les Gènes'!A94="","",'Information sur les Gènes'!A94)</f>
        <v>H8</v>
      </c>
      <c r="B95" s="122" t="str">
        <f>IF('Information sur les Gènes'!D94="","",'Information sur les Gènes'!D94)</f>
        <v/>
      </c>
      <c r="C95" s="152"/>
      <c r="D95" s="152"/>
      <c r="E95" s="317"/>
      <c r="F95" s="124" t="str">
        <f t="shared" si="5"/>
        <v/>
      </c>
      <c r="G95" s="124" t="str">
        <f t="shared" si="6"/>
        <v/>
      </c>
      <c r="H95" s="232"/>
      <c r="I95" s="232"/>
      <c r="J95" s="232"/>
      <c r="K95" s="232"/>
      <c r="L95" s="232"/>
      <c r="M95" s="232"/>
      <c r="N95" s="232"/>
      <c r="O95" s="232"/>
      <c r="P95" s="232"/>
      <c r="Q95" s="232"/>
      <c r="R95" s="232"/>
      <c r="S95" s="232"/>
      <c r="T95" s="232"/>
    </row>
    <row r="96" spans="1:20">
      <c r="A96" s="121" t="str">
        <f>IF('Information sur les Gènes'!A95="","",'Information sur les Gènes'!A95)</f>
        <v>H9</v>
      </c>
      <c r="B96" s="122" t="str">
        <f>IF('Information sur les Gènes'!D95="","",'Information sur les Gènes'!D95)</f>
        <v/>
      </c>
      <c r="C96" s="152"/>
      <c r="D96" s="152"/>
      <c r="E96" s="318"/>
      <c r="F96" s="124" t="str">
        <f t="shared" si="5"/>
        <v/>
      </c>
      <c r="G96" s="124" t="str">
        <f t="shared" si="6"/>
        <v/>
      </c>
      <c r="H96" s="232"/>
      <c r="I96" s="232"/>
      <c r="J96" s="232"/>
      <c r="K96" s="232"/>
      <c r="L96" s="232"/>
      <c r="M96" s="232"/>
      <c r="N96" s="232"/>
      <c r="O96" s="232"/>
      <c r="P96" s="232"/>
      <c r="Q96" s="232"/>
      <c r="R96" s="232"/>
      <c r="S96" s="232"/>
      <c r="T96" s="232"/>
    </row>
    <row r="97" spans="1:20">
      <c r="A97" s="121" t="str">
        <f>IF('Information sur les Gènes'!A96="","",'Information sur les Gènes'!A96)</f>
        <v>H10</v>
      </c>
      <c r="B97" s="122" t="str">
        <f>IF('Information sur les Gènes'!D96="","",'Information sur les Gènes'!D96)</f>
        <v/>
      </c>
      <c r="C97" s="152"/>
      <c r="D97" s="152"/>
      <c r="E97" s="318"/>
      <c r="F97" s="124" t="str">
        <f t="shared" si="5"/>
        <v/>
      </c>
      <c r="G97" s="124" t="str">
        <f t="shared" si="6"/>
        <v/>
      </c>
      <c r="H97" s="232"/>
      <c r="I97" s="232"/>
      <c r="J97" s="232"/>
      <c r="K97" s="232"/>
      <c r="L97" s="232"/>
      <c r="M97" s="232"/>
      <c r="N97" s="232"/>
      <c r="O97" s="232"/>
      <c r="P97" s="232"/>
      <c r="Q97" s="232"/>
      <c r="R97" s="232"/>
      <c r="S97" s="232"/>
      <c r="T97" s="232"/>
    </row>
    <row r="98" spans="1:20">
      <c r="A98" s="121" t="str">
        <f>IF('Information sur les Gènes'!A97="","",'Information sur les Gènes'!A97)</f>
        <v>H11</v>
      </c>
      <c r="B98" s="122" t="str">
        <f>IF('Information sur les Gènes'!D97="","",'Information sur les Gènes'!D97)</f>
        <v/>
      </c>
      <c r="C98" s="152"/>
      <c r="D98" s="152"/>
      <c r="E98" s="318"/>
      <c r="F98" s="124" t="str">
        <f t="shared" si="5"/>
        <v/>
      </c>
      <c r="G98" s="124" t="str">
        <f t="shared" si="6"/>
        <v/>
      </c>
      <c r="H98" s="232"/>
      <c r="I98" s="232"/>
      <c r="J98" s="232"/>
      <c r="K98" s="232"/>
      <c r="L98" s="232"/>
      <c r="M98" s="232"/>
      <c r="N98" s="232"/>
      <c r="O98" s="232"/>
      <c r="P98" s="232"/>
      <c r="Q98" s="232"/>
      <c r="R98" s="232"/>
      <c r="S98" s="232"/>
      <c r="T98" s="232"/>
    </row>
    <row r="99" spans="1:20" ht="15.75" thickBot="1">
      <c r="A99" s="141" t="str">
        <f>IF('Information sur les Gènes'!A98="","",'Information sur les Gènes'!A98)</f>
        <v>H12</v>
      </c>
      <c r="B99" s="142" t="str">
        <f>IF('Information sur les Gènes'!D98="","",'Information sur les Gènes'!D98)</f>
        <v/>
      </c>
      <c r="C99" s="336"/>
      <c r="D99" s="336"/>
      <c r="E99" s="319"/>
      <c r="F99" s="139" t="str">
        <f t="shared" si="5"/>
        <v/>
      </c>
      <c r="G99" s="139" t="str">
        <f t="shared" si="6"/>
        <v/>
      </c>
      <c r="H99" s="232"/>
      <c r="I99" s="232"/>
      <c r="J99" s="232"/>
      <c r="K99" s="232"/>
      <c r="L99" s="232"/>
      <c r="M99" s="232"/>
      <c r="N99" s="232"/>
      <c r="O99" s="232"/>
      <c r="P99" s="232"/>
      <c r="Q99" s="232"/>
      <c r="R99" s="232"/>
      <c r="S99" s="232"/>
      <c r="T99" s="232"/>
    </row>
    <row r="100" spans="1:20" ht="15.75" thickTop="1">
      <c r="A100" s="232"/>
      <c r="B100" s="232"/>
      <c r="C100" s="232"/>
      <c r="D100" s="232"/>
      <c r="E100" s="232"/>
      <c r="F100" s="232"/>
      <c r="G100" s="232"/>
      <c r="H100" s="232"/>
      <c r="I100" s="232"/>
      <c r="J100" s="232"/>
      <c r="K100" s="232"/>
      <c r="L100" s="232"/>
      <c r="M100" s="232"/>
      <c r="N100" s="232"/>
      <c r="O100" s="232"/>
      <c r="P100" s="232"/>
      <c r="Q100" s="232"/>
      <c r="R100" s="232"/>
      <c r="S100" s="232"/>
      <c r="T100" s="232"/>
    </row>
    <row r="101" spans="1:20">
      <c r="A101" s="232"/>
      <c r="B101" s="232"/>
      <c r="C101" s="232"/>
      <c r="D101" s="232"/>
      <c r="E101" s="232"/>
      <c r="F101" s="232"/>
      <c r="G101" s="232"/>
      <c r="H101" s="232"/>
      <c r="I101" s="232"/>
      <c r="J101" s="232"/>
      <c r="K101" s="232"/>
      <c r="L101" s="232"/>
      <c r="M101" s="232"/>
      <c r="N101" s="232"/>
      <c r="O101" s="232"/>
      <c r="P101" s="232"/>
      <c r="Q101" s="232"/>
      <c r="R101" s="232"/>
      <c r="S101" s="232"/>
      <c r="T101" s="232"/>
    </row>
    <row r="102" spans="1:20">
      <c r="A102" s="232"/>
      <c r="B102" s="232"/>
      <c r="C102" s="232"/>
      <c r="D102" s="232"/>
      <c r="E102" s="232"/>
      <c r="F102" s="232"/>
      <c r="G102" s="232"/>
      <c r="H102" s="232"/>
      <c r="I102" s="232"/>
      <c r="J102" s="232"/>
      <c r="K102" s="232"/>
      <c r="L102" s="232"/>
      <c r="M102" s="232"/>
      <c r="N102" s="232"/>
      <c r="O102" s="232"/>
      <c r="P102" s="232"/>
      <c r="Q102" s="232"/>
      <c r="R102" s="232"/>
      <c r="S102" s="232"/>
      <c r="T102" s="232"/>
    </row>
    <row r="103" spans="1:20">
      <c r="A103" s="232"/>
      <c r="B103" s="232"/>
      <c r="C103" s="232"/>
      <c r="D103" s="232"/>
      <c r="E103" s="232"/>
      <c r="F103" s="232"/>
      <c r="G103" s="232"/>
      <c r="H103" s="232"/>
      <c r="I103" s="232"/>
      <c r="J103" s="232"/>
      <c r="K103" s="232"/>
      <c r="L103" s="232"/>
      <c r="M103" s="232"/>
      <c r="N103" s="232"/>
      <c r="O103" s="232"/>
      <c r="P103" s="232"/>
      <c r="Q103" s="232"/>
      <c r="R103" s="232"/>
      <c r="S103" s="232"/>
      <c r="T103" s="232"/>
    </row>
    <row r="104" spans="1:20">
      <c r="A104" s="232"/>
      <c r="B104" s="232"/>
      <c r="C104" s="232"/>
      <c r="D104" s="232"/>
      <c r="E104" s="232"/>
      <c r="F104" s="232"/>
      <c r="G104" s="232"/>
      <c r="H104" s="232"/>
      <c r="I104" s="232"/>
      <c r="J104" s="232"/>
      <c r="K104" s="232"/>
      <c r="L104" s="232"/>
      <c r="M104" s="232"/>
      <c r="N104" s="232"/>
      <c r="O104" s="232"/>
      <c r="P104" s="232"/>
      <c r="Q104" s="232"/>
      <c r="R104" s="232"/>
      <c r="S104" s="232"/>
      <c r="T104" s="232"/>
    </row>
    <row r="105" spans="1:20">
      <c r="A105" s="232"/>
      <c r="B105" s="232"/>
      <c r="C105" s="232"/>
      <c r="D105" s="232"/>
      <c r="E105" s="232"/>
      <c r="F105" s="232"/>
      <c r="G105" s="232"/>
      <c r="H105" s="232"/>
      <c r="I105" s="232"/>
      <c r="J105" s="232"/>
      <c r="K105" s="232"/>
      <c r="L105" s="232"/>
      <c r="M105" s="232"/>
      <c r="N105" s="232"/>
      <c r="O105" s="232"/>
      <c r="P105" s="232"/>
      <c r="Q105" s="232"/>
      <c r="R105" s="232"/>
      <c r="S105" s="232"/>
      <c r="T105" s="232"/>
    </row>
    <row r="106" spans="1:20">
      <c r="A106" s="232"/>
      <c r="B106" s="232"/>
      <c r="C106" s="232"/>
      <c r="D106" s="232"/>
      <c r="E106" s="232"/>
      <c r="F106" s="232"/>
      <c r="G106" s="232"/>
      <c r="H106" s="232"/>
      <c r="I106" s="232"/>
      <c r="J106" s="232"/>
      <c r="K106" s="232"/>
      <c r="L106" s="232"/>
      <c r="M106" s="232"/>
      <c r="N106" s="232"/>
      <c r="O106" s="232"/>
      <c r="P106" s="232"/>
      <c r="Q106" s="232"/>
      <c r="R106" s="232"/>
      <c r="S106" s="232"/>
      <c r="T106" s="232"/>
    </row>
    <row r="107" spans="1:20">
      <c r="A107" s="232"/>
      <c r="B107" s="232"/>
      <c r="C107" s="232"/>
      <c r="D107" s="232"/>
      <c r="E107" s="232"/>
      <c r="F107" s="232"/>
      <c r="G107" s="232"/>
      <c r="H107" s="232"/>
      <c r="I107" s="232"/>
      <c r="J107" s="232"/>
      <c r="K107" s="232"/>
      <c r="L107" s="232"/>
      <c r="M107" s="232"/>
      <c r="N107" s="232"/>
      <c r="O107" s="232"/>
      <c r="P107" s="232"/>
      <c r="Q107" s="232"/>
      <c r="R107" s="232"/>
      <c r="S107" s="232"/>
      <c r="T107" s="232"/>
    </row>
    <row r="108" spans="1:20">
      <c r="A108" s="232"/>
      <c r="B108" s="232"/>
      <c r="C108" s="232"/>
      <c r="D108" s="232"/>
      <c r="E108" s="232"/>
      <c r="F108" s="232"/>
      <c r="G108" s="232"/>
      <c r="H108" s="232"/>
      <c r="I108" s="232"/>
      <c r="J108" s="232"/>
      <c r="K108" s="232"/>
      <c r="L108" s="232"/>
      <c r="M108" s="232"/>
      <c r="N108" s="232"/>
      <c r="O108" s="232"/>
      <c r="P108" s="232"/>
      <c r="Q108" s="232"/>
      <c r="R108" s="232"/>
      <c r="S108" s="232"/>
      <c r="T108" s="232"/>
    </row>
    <row r="109" spans="1:20">
      <c r="A109" s="232"/>
      <c r="B109" s="232"/>
      <c r="C109" s="232"/>
      <c r="D109" s="232"/>
      <c r="E109" s="232"/>
      <c r="F109" s="232"/>
      <c r="G109" s="232"/>
      <c r="H109" s="232"/>
      <c r="I109" s="232"/>
      <c r="J109" s="232"/>
      <c r="K109" s="232"/>
      <c r="L109" s="232"/>
      <c r="M109" s="232"/>
      <c r="N109" s="232"/>
      <c r="O109" s="232"/>
      <c r="P109" s="232"/>
      <c r="Q109" s="232"/>
      <c r="R109" s="232"/>
      <c r="S109" s="232"/>
      <c r="T109" s="232"/>
    </row>
    <row r="110" spans="1:20">
      <c r="A110" s="232"/>
      <c r="B110" s="232"/>
      <c r="C110" s="232"/>
      <c r="D110" s="232"/>
      <c r="E110" s="232"/>
      <c r="F110" s="232"/>
      <c r="G110" s="232"/>
      <c r="H110" s="232"/>
      <c r="I110" s="232"/>
      <c r="J110" s="232"/>
      <c r="K110" s="232"/>
      <c r="L110" s="232"/>
      <c r="M110" s="232"/>
      <c r="N110" s="232"/>
      <c r="O110" s="232"/>
      <c r="P110" s="232"/>
      <c r="Q110" s="232"/>
      <c r="R110" s="232"/>
      <c r="S110" s="232"/>
      <c r="T110" s="232"/>
    </row>
    <row r="111" spans="1:20">
      <c r="A111" s="232"/>
      <c r="B111" s="232"/>
      <c r="C111" s="232"/>
      <c r="D111" s="232"/>
      <c r="E111" s="232"/>
      <c r="F111" s="232"/>
      <c r="G111" s="232"/>
      <c r="H111" s="232"/>
      <c r="I111" s="232"/>
      <c r="J111" s="232"/>
      <c r="K111" s="232"/>
      <c r="L111" s="232"/>
      <c r="M111" s="232"/>
      <c r="N111" s="232"/>
      <c r="O111" s="232"/>
      <c r="P111" s="232"/>
      <c r="Q111" s="232"/>
      <c r="R111" s="232"/>
      <c r="S111" s="232"/>
      <c r="T111" s="232"/>
    </row>
    <row r="112" spans="1:20">
      <c r="A112" s="232"/>
      <c r="B112" s="232"/>
      <c r="C112" s="232"/>
      <c r="D112" s="232"/>
      <c r="E112" s="232"/>
      <c r="F112" s="232"/>
      <c r="G112" s="232"/>
      <c r="H112" s="232"/>
      <c r="Q112" s="232"/>
      <c r="R112" s="232"/>
      <c r="S112" s="232"/>
      <c r="T112" s="232"/>
    </row>
    <row r="113" spans="1:20">
      <c r="A113" s="232"/>
      <c r="B113" s="232"/>
      <c r="C113" s="232"/>
      <c r="D113" s="232"/>
      <c r="E113" s="232"/>
      <c r="F113" s="232"/>
      <c r="G113" s="232"/>
      <c r="H113" s="232"/>
      <c r="Q113" s="232"/>
      <c r="R113" s="232"/>
      <c r="S113" s="232"/>
      <c r="T113" s="232"/>
    </row>
    <row r="114" spans="1:20">
      <c r="A114" s="232"/>
      <c r="B114" s="232"/>
      <c r="C114" s="232"/>
      <c r="D114" s="232"/>
      <c r="E114" s="232"/>
      <c r="F114" s="232"/>
      <c r="G114" s="232"/>
      <c r="H114" s="232"/>
      <c r="Q114" s="232"/>
      <c r="R114" s="232"/>
      <c r="S114" s="232"/>
      <c r="T114" s="232"/>
    </row>
    <row r="115" spans="1:20">
      <c r="A115" s="232"/>
      <c r="B115" s="232"/>
      <c r="C115" s="232"/>
      <c r="D115" s="232"/>
      <c r="E115" s="232"/>
      <c r="F115" s="232"/>
      <c r="G115" s="232"/>
      <c r="H115" s="232"/>
      <c r="Q115" s="232"/>
      <c r="R115" s="232"/>
      <c r="S115" s="232"/>
      <c r="T115" s="232"/>
    </row>
    <row r="116" spans="1:20">
      <c r="A116" s="232"/>
      <c r="B116" s="232"/>
      <c r="C116" s="232"/>
      <c r="D116" s="232"/>
      <c r="E116" s="232"/>
      <c r="F116" s="232"/>
      <c r="G116" s="232"/>
      <c r="H116" s="232"/>
      <c r="Q116" s="232"/>
      <c r="R116" s="232"/>
      <c r="S116" s="232"/>
      <c r="T116" s="232"/>
    </row>
    <row r="117" spans="1:20">
      <c r="A117" s="232"/>
      <c r="B117" s="232"/>
      <c r="C117" s="232"/>
      <c r="D117" s="232"/>
      <c r="E117" s="232"/>
      <c r="F117" s="232"/>
      <c r="G117" s="232"/>
      <c r="H117" s="232"/>
      <c r="Q117" s="232"/>
      <c r="R117" s="232"/>
      <c r="S117" s="232"/>
      <c r="T117" s="232"/>
    </row>
    <row r="118" spans="1:20">
      <c r="Q118" s="232"/>
      <c r="R118" s="232"/>
      <c r="S118" s="232"/>
      <c r="T118" s="232"/>
    </row>
    <row r="119" spans="1:20">
      <c r="Q119" s="232"/>
      <c r="R119" s="232"/>
      <c r="S119" s="232"/>
      <c r="T119" s="232"/>
    </row>
    <row r="120" spans="1:20">
      <c r="Q120" s="232"/>
      <c r="R120" s="232"/>
      <c r="S120" s="232"/>
      <c r="T120" s="232"/>
    </row>
    <row r="121" spans="1:20">
      <c r="Q121" s="232"/>
      <c r="R121" s="232"/>
      <c r="S121" s="232"/>
      <c r="T121" s="232"/>
    </row>
    <row r="122" spans="1:20">
      <c r="Q122" s="232"/>
      <c r="R122" s="232"/>
      <c r="S122" s="232"/>
      <c r="T122" s="232"/>
    </row>
    <row r="123" spans="1:20">
      <c r="Q123" s="232"/>
      <c r="R123" s="232"/>
      <c r="S123" s="232"/>
      <c r="T123" s="232"/>
    </row>
    <row r="124" spans="1:20">
      <c r="Q124" s="232"/>
      <c r="R124" s="232"/>
      <c r="S124" s="232"/>
      <c r="T124" s="232"/>
    </row>
    <row r="125" spans="1:20">
      <c r="Q125" s="232"/>
      <c r="R125" s="232"/>
      <c r="S125" s="232"/>
      <c r="T125" s="232"/>
    </row>
    <row r="126" spans="1:20">
      <c r="Q126" s="232"/>
      <c r="R126" s="232"/>
      <c r="S126" s="232"/>
      <c r="T126" s="232"/>
    </row>
    <row r="127" spans="1:20">
      <c r="Q127" s="232"/>
      <c r="R127" s="232"/>
      <c r="S127" s="232"/>
      <c r="T127" s="232"/>
    </row>
    <row r="128" spans="1:20">
      <c r="Q128" s="232"/>
      <c r="R128" s="232"/>
      <c r="S128" s="232"/>
      <c r="T128" s="232"/>
    </row>
    <row r="129" spans="17:20">
      <c r="Q129" s="232"/>
      <c r="R129" s="232"/>
      <c r="S129" s="232"/>
      <c r="T129" s="232"/>
    </row>
    <row r="130" spans="17:20">
      <c r="Q130" s="232"/>
      <c r="R130" s="232"/>
      <c r="S130" s="232"/>
      <c r="T130" s="232"/>
    </row>
    <row r="131" spans="17:20">
      <c r="Q131" s="232"/>
      <c r="R131" s="232"/>
      <c r="S131" s="232"/>
      <c r="T131" s="232"/>
    </row>
    <row r="132" spans="17:20">
      <c r="Q132" s="232"/>
      <c r="R132" s="232"/>
      <c r="S132" s="232"/>
      <c r="T132" s="232"/>
    </row>
    <row r="133" spans="17:20">
      <c r="Q133" s="232"/>
      <c r="R133" s="232"/>
      <c r="S133" s="232"/>
      <c r="T133" s="232"/>
    </row>
    <row r="134" spans="17:20">
      <c r="Q134" s="232"/>
      <c r="R134" s="232"/>
      <c r="S134" s="232"/>
      <c r="T134" s="232"/>
    </row>
    <row r="135" spans="17:20">
      <c r="Q135" s="232"/>
      <c r="R135" s="232"/>
      <c r="S135" s="232"/>
      <c r="T135" s="232"/>
    </row>
    <row r="136" spans="17:20">
      <c r="Q136" s="232"/>
      <c r="R136" s="232"/>
      <c r="S136" s="232"/>
      <c r="T136" s="232"/>
    </row>
    <row r="137" spans="17:20">
      <c r="Q137" s="232"/>
      <c r="R137" s="232"/>
      <c r="S137" s="232"/>
      <c r="T137" s="232"/>
    </row>
    <row r="138" spans="17:20">
      <c r="Q138" s="232"/>
      <c r="R138" s="232"/>
      <c r="S138" s="232"/>
      <c r="T138" s="232"/>
    </row>
    <row r="139" spans="17:20">
      <c r="Q139" s="232"/>
      <c r="R139" s="232"/>
      <c r="S139" s="232"/>
      <c r="T139" s="232"/>
    </row>
    <row r="140" spans="17:20">
      <c r="Q140" s="232"/>
      <c r="R140" s="232"/>
      <c r="S140" s="232"/>
      <c r="T140" s="232"/>
    </row>
    <row r="141" spans="17:20">
      <c r="Q141" s="232"/>
      <c r="R141" s="232"/>
      <c r="S141" s="232"/>
      <c r="T141" s="232"/>
    </row>
    <row r="142" spans="17:20">
      <c r="Q142" s="232"/>
      <c r="R142" s="232"/>
      <c r="S142" s="232"/>
      <c r="T142" s="232"/>
    </row>
    <row r="143" spans="17:20">
      <c r="Q143" s="232"/>
      <c r="R143" s="232"/>
      <c r="S143" s="232"/>
      <c r="T143" s="232"/>
    </row>
    <row r="144" spans="17:20">
      <c r="Q144" s="232"/>
      <c r="R144" s="232"/>
      <c r="S144" s="232"/>
      <c r="T144" s="232"/>
    </row>
  </sheetData>
  <mergeCells count="13">
    <mergeCell ref="B1:B3"/>
    <mergeCell ref="A1:A3"/>
    <mergeCell ref="C1:E1"/>
    <mergeCell ref="F1:F3"/>
    <mergeCell ref="G1:G3"/>
    <mergeCell ref="C2:E2"/>
    <mergeCell ref="N1:N3"/>
    <mergeCell ref="J1:L1"/>
    <mergeCell ref="I1:I3"/>
    <mergeCell ref="J8:L8"/>
    <mergeCell ref="M1:M3"/>
    <mergeCell ref="M8:N8"/>
    <mergeCell ref="J2:L2"/>
  </mergeCells>
  <conditionalFormatting sqref="C4:E99">
    <cfRule type="cellIs" dxfId="989" priority="4" operator="greaterThan">
      <formula>34.999999</formula>
    </cfRule>
  </conditionalFormatting>
  <conditionalFormatting sqref="F4:F99">
    <cfRule type="cellIs" dxfId="988" priority="2" operator="greaterThan">
      <formula>34.999999</formula>
    </cfRule>
  </conditionalFormatting>
  <hyperlinks>
    <hyperlink ref="A1:A3" location="'Indications d''Utilisation'!B18" tooltip="Lien vers &quot;Indications d'Utilisation&quot;" display="Lien vers Indications d'Utilisation"/>
  </hyperlinks>
  <pageMargins left="0.7" right="0.7" top="0.75" bottom="0.75" header="0.3" footer="0.3"/>
  <pageSetup paperSize="9" orientation="portrait" horizontalDpi="4294967293" verticalDpi="4294967293" r:id="rId1"/>
  <drawing r:id="rId2"/>
</worksheet>
</file>

<file path=xl/worksheets/sheet6.xml><?xml version="1.0" encoding="utf-8"?>
<worksheet xmlns="http://schemas.openxmlformats.org/spreadsheetml/2006/main" xmlns:r="http://schemas.openxmlformats.org/officeDocument/2006/relationships">
  <sheetPr codeName="Feuil3">
    <tabColor rgb="FF17F20C"/>
  </sheetPr>
  <dimension ref="A1:R124"/>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8"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c r="R1" s="232"/>
    </row>
    <row r="2" spans="1:18" ht="15.75">
      <c r="A2" s="468"/>
      <c r="B2" s="454"/>
      <c r="C2" s="469" t="s">
        <v>324</v>
      </c>
      <c r="D2" s="470"/>
      <c r="E2" s="471"/>
      <c r="F2" s="454"/>
      <c r="G2" s="454"/>
      <c r="H2" s="232"/>
      <c r="I2" s="458"/>
      <c r="J2" s="464" t="str">
        <f>C2</f>
        <v>Saisir le nom</v>
      </c>
      <c r="K2" s="465"/>
      <c r="L2" s="466"/>
      <c r="M2" s="460"/>
      <c r="N2" s="454"/>
      <c r="O2" s="232"/>
      <c r="P2" s="232"/>
      <c r="Q2" s="232"/>
      <c r="R2" s="232"/>
    </row>
    <row r="3" spans="1:18" ht="33" customHeight="1" thickBot="1">
      <c r="A3" s="468"/>
      <c r="B3" s="455"/>
      <c r="C3" s="110" t="s">
        <v>5</v>
      </c>
      <c r="D3" s="110" t="s">
        <v>6</v>
      </c>
      <c r="E3" s="110" t="s">
        <v>7</v>
      </c>
      <c r="F3" s="455"/>
      <c r="G3" s="455"/>
      <c r="H3" s="232"/>
      <c r="I3" s="459"/>
      <c r="J3" s="111" t="s">
        <v>5</v>
      </c>
      <c r="K3" s="110" t="s">
        <v>6</v>
      </c>
      <c r="L3" s="112" t="s">
        <v>7</v>
      </c>
      <c r="M3" s="461"/>
      <c r="N3" s="455"/>
      <c r="O3" s="232"/>
      <c r="P3" s="232"/>
      <c r="Q3" s="232"/>
      <c r="R3" s="232"/>
    </row>
    <row r="4" spans="1:18" ht="15.75" thickTop="1">
      <c r="A4" s="113" t="str">
        <f>IF('Information sur les Gènes'!A3="","",'Information sur les Gènes'!A3)</f>
        <v>A1</v>
      </c>
      <c r="B4" s="114" t="str">
        <f>IF('Information sur les Gènes'!D3="","",'Information sur les Gènes'!D3)</f>
        <v/>
      </c>
      <c r="C4" s="320"/>
      <c r="D4" s="320"/>
      <c r="E4" s="320"/>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c r="R4" s="232"/>
    </row>
    <row r="5" spans="1:18">
      <c r="A5" s="121" t="str">
        <f>IF('Information sur les Gènes'!A4="","",'Information sur les Gènes'!A4)</f>
        <v>A2</v>
      </c>
      <c r="B5" s="122" t="str">
        <f>IF('Information sur les Gènes'!D4="","",'Information sur les Gènes'!D4)</f>
        <v/>
      </c>
      <c r="C5" s="317"/>
      <c r="D5" s="317"/>
      <c r="E5" s="317"/>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c r="R5" s="232"/>
    </row>
    <row r="6" spans="1:18">
      <c r="A6" s="121" t="str">
        <f>IF('Information sur les Gènes'!A5="","",'Information sur les Gènes'!A5)</f>
        <v>A3</v>
      </c>
      <c r="B6" s="122" t="str">
        <f>IF('Information sur les Gènes'!D5="","",'Information sur les Gènes'!D5)</f>
        <v/>
      </c>
      <c r="C6" s="317"/>
      <c r="D6" s="317"/>
      <c r="E6" s="317"/>
      <c r="F6" s="124" t="str">
        <f t="shared" si="0"/>
        <v/>
      </c>
      <c r="G6" s="124" t="str">
        <f t="shared" si="1"/>
        <v/>
      </c>
      <c r="H6" s="232"/>
      <c r="I6" s="125" t="s">
        <v>107</v>
      </c>
      <c r="J6" s="126" t="str">
        <f>IF(COUNTIF(C$4:C$99, "&lt;35")=0,"",COUNTIF(C$4:C$99, "&lt;35")-SUM(J4:J5)-COUNTIF(C$4:C$99, "=0"))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c r="R6" s="232"/>
    </row>
    <row r="7" spans="1:18">
      <c r="A7" s="121" t="str">
        <f>IF('Information sur les Gènes'!A6="","",'Information sur les Gènes'!A6)</f>
        <v>A4</v>
      </c>
      <c r="B7" s="122" t="str">
        <f>IF('Information sur les Gènes'!D6="","",'Information sur les Gènes'!D6)</f>
        <v/>
      </c>
      <c r="C7" s="317"/>
      <c r="D7" s="317"/>
      <c r="E7" s="317"/>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c r="R7" s="232"/>
    </row>
    <row r="8" spans="1:18" ht="15.75">
      <c r="A8" s="121" t="str">
        <f>IF('Information sur les Gènes'!A7="","",'Information sur les Gènes'!A7)</f>
        <v>A5</v>
      </c>
      <c r="B8" s="122" t="str">
        <f>IF('Information sur les Gènes'!D7="","",'Information sur les Gènes'!D7)</f>
        <v/>
      </c>
      <c r="C8" s="317"/>
      <c r="D8" s="317"/>
      <c r="E8" s="317"/>
      <c r="F8" s="124" t="str">
        <f t="shared" si="0"/>
        <v/>
      </c>
      <c r="G8" s="124" t="str">
        <f t="shared" si="1"/>
        <v/>
      </c>
      <c r="H8" s="232"/>
      <c r="I8" s="125"/>
      <c r="J8" s="456" t="s">
        <v>166</v>
      </c>
      <c r="K8" s="454"/>
      <c r="L8" s="457"/>
      <c r="M8" s="462"/>
      <c r="N8" s="463"/>
      <c r="O8" s="232"/>
      <c r="P8" s="232"/>
      <c r="Q8" s="232"/>
      <c r="R8" s="232"/>
    </row>
    <row r="9" spans="1:18">
      <c r="A9" s="121" t="str">
        <f>IF('Information sur les Gènes'!A8="","",'Information sur les Gènes'!A8)</f>
        <v>A6</v>
      </c>
      <c r="B9" s="122" t="str">
        <f>IF('Information sur les Gènes'!D8="","",'Information sur les Gènes'!D8)</f>
        <v/>
      </c>
      <c r="C9" s="317"/>
      <c r="D9" s="317"/>
      <c r="E9" s="317"/>
      <c r="F9" s="124" t="str">
        <f t="shared" si="0"/>
        <v/>
      </c>
      <c r="G9" s="124" t="str">
        <f t="shared" si="1"/>
        <v/>
      </c>
      <c r="H9" s="232"/>
      <c r="I9" s="125" t="s">
        <v>109</v>
      </c>
      <c r="J9" s="130" t="str">
        <f t="shared" ref="J9:L12" si="2">IF(J4="","",J4/SUM(J$4:J$7))</f>
        <v/>
      </c>
      <c r="K9" s="131" t="str">
        <f t="shared" si="2"/>
        <v/>
      </c>
      <c r="L9" s="132" t="str">
        <f t="shared" si="2"/>
        <v/>
      </c>
      <c r="M9" s="133" t="str">
        <f>IF(ISERROR(AVERAGE(J9:L9)),"",AVERAGE(J9:L9))</f>
        <v/>
      </c>
      <c r="N9" s="124" t="str">
        <f>IF(ISERROR(STDEV(J9:L9)),"",STDEV(J9:L9))</f>
        <v/>
      </c>
      <c r="O9" s="232"/>
      <c r="P9" s="232"/>
      <c r="Q9" s="232"/>
      <c r="R9" s="232"/>
    </row>
    <row r="10" spans="1:18">
      <c r="A10" s="121" t="str">
        <f>IF('Information sur les Gènes'!A9="","",'Information sur les Gènes'!A9)</f>
        <v>A7</v>
      </c>
      <c r="B10" s="122" t="str">
        <f>IF('Information sur les Gènes'!D9="","",'Information sur les Gènes'!D9)</f>
        <v/>
      </c>
      <c r="C10" s="317"/>
      <c r="D10" s="317"/>
      <c r="E10" s="317"/>
      <c r="F10" s="124" t="str">
        <f t="shared" si="0"/>
        <v/>
      </c>
      <c r="G10" s="124" t="str">
        <f t="shared" si="1"/>
        <v/>
      </c>
      <c r="H10" s="232"/>
      <c r="I10" s="125" t="s">
        <v>106</v>
      </c>
      <c r="J10" s="130" t="str">
        <f t="shared" si="2"/>
        <v/>
      </c>
      <c r="K10" s="131" t="str">
        <f t="shared" si="2"/>
        <v/>
      </c>
      <c r="L10" s="132" t="str">
        <f t="shared" si="2"/>
        <v/>
      </c>
      <c r="M10" s="133" t="str">
        <f>IF(ISERROR(AVERAGE(J10:L10)),"",AVERAGE(J10:L10))</f>
        <v/>
      </c>
      <c r="N10" s="124" t="str">
        <f>IF(ISERROR(STDEV(J10:L10)),"",STDEV(J10:L10))</f>
        <v/>
      </c>
      <c r="O10" s="232"/>
      <c r="P10" s="232"/>
      <c r="Q10" s="232"/>
      <c r="R10" s="232"/>
    </row>
    <row r="11" spans="1:18">
      <c r="A11" s="121" t="str">
        <f>IF('Information sur les Gènes'!A10="","",'Information sur les Gènes'!A10)</f>
        <v>A8</v>
      </c>
      <c r="B11" s="122" t="str">
        <f>IF('Information sur les Gènes'!D10="","",'Information sur les Gènes'!D10)</f>
        <v/>
      </c>
      <c r="C11" s="317"/>
      <c r="D11" s="317"/>
      <c r="E11" s="317"/>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c r="R11" s="232"/>
    </row>
    <row r="12" spans="1:18" ht="15.75" thickBot="1">
      <c r="A12" s="121" t="str">
        <f>IF('Information sur les Gènes'!A11="","",'Information sur les Gènes'!A11)</f>
        <v>A9</v>
      </c>
      <c r="B12" s="122" t="str">
        <f>IF('Information sur les Gènes'!D11="","",'Information sur les Gènes'!D11)</f>
        <v/>
      </c>
      <c r="C12" s="317"/>
      <c r="D12" s="317"/>
      <c r="E12" s="317"/>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c r="R12" s="232"/>
    </row>
    <row r="13" spans="1:18" ht="15.75" thickTop="1">
      <c r="A13" s="121" t="str">
        <f>IF('Information sur les Gènes'!A12="","",'Information sur les Gènes'!A12)</f>
        <v>A10</v>
      </c>
      <c r="B13" s="122" t="str">
        <f>IF('Information sur les Gènes'!D12="","",'Information sur les Gènes'!D12)</f>
        <v/>
      </c>
      <c r="C13" s="317"/>
      <c r="D13" s="317"/>
      <c r="E13" s="317"/>
      <c r="F13" s="124" t="str">
        <f t="shared" si="0"/>
        <v/>
      </c>
      <c r="G13" s="124" t="str">
        <f t="shared" si="1"/>
        <v/>
      </c>
      <c r="H13" s="232"/>
      <c r="I13" s="232"/>
      <c r="J13" s="232"/>
      <c r="K13" s="232"/>
      <c r="L13" s="232"/>
      <c r="M13" s="232"/>
      <c r="N13" s="232"/>
      <c r="O13" s="232"/>
      <c r="P13" s="232"/>
      <c r="Q13" s="232"/>
    </row>
    <row r="14" spans="1:18">
      <c r="A14" s="121" t="str">
        <f>IF('Information sur les Gènes'!A13="","",'Information sur les Gènes'!A13)</f>
        <v>A11</v>
      </c>
      <c r="B14" s="122" t="str">
        <f>IF('Information sur les Gènes'!D13="","",'Information sur les Gènes'!D13)</f>
        <v/>
      </c>
      <c r="C14" s="317"/>
      <c r="D14" s="317"/>
      <c r="E14" s="317"/>
      <c r="F14" s="124" t="str">
        <f t="shared" si="0"/>
        <v/>
      </c>
      <c r="G14" s="124" t="str">
        <f t="shared" si="1"/>
        <v/>
      </c>
      <c r="H14" s="232"/>
      <c r="I14" s="232"/>
      <c r="J14" s="232"/>
      <c r="K14" s="232"/>
      <c r="L14" s="232"/>
      <c r="M14" s="232"/>
      <c r="N14" s="232"/>
      <c r="O14" s="232"/>
      <c r="P14" s="232"/>
      <c r="Q14" s="232"/>
    </row>
    <row r="15" spans="1:18">
      <c r="A15" s="121" t="str">
        <f>IF('Information sur les Gènes'!A14="","",'Information sur les Gènes'!A14)</f>
        <v>A12</v>
      </c>
      <c r="B15" s="122" t="str">
        <f>IF('Information sur les Gènes'!D14="","",'Information sur les Gènes'!D14)</f>
        <v/>
      </c>
      <c r="C15" s="317"/>
      <c r="D15" s="317"/>
      <c r="E15" s="317"/>
      <c r="F15" s="124" t="str">
        <f t="shared" si="0"/>
        <v/>
      </c>
      <c r="G15" s="124" t="str">
        <f t="shared" si="1"/>
        <v/>
      </c>
      <c r="H15" s="232"/>
      <c r="I15" s="232"/>
      <c r="J15" s="232"/>
      <c r="K15" s="232"/>
      <c r="L15" s="232"/>
      <c r="M15" s="232"/>
      <c r="N15" s="232"/>
      <c r="O15" s="232"/>
      <c r="P15" s="232"/>
      <c r="Q15" s="232"/>
    </row>
    <row r="16" spans="1:18">
      <c r="A16" s="121" t="str">
        <f>IF('Information sur les Gènes'!A15="","",'Information sur les Gènes'!A15)</f>
        <v>B1</v>
      </c>
      <c r="B16" s="122" t="str">
        <f>IF('Information sur les Gènes'!D15="","",'Information sur les Gènes'!D15)</f>
        <v/>
      </c>
      <c r="C16" s="317"/>
      <c r="D16" s="317"/>
      <c r="E16" s="317"/>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317"/>
      <c r="D17" s="317"/>
      <c r="E17" s="317"/>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317"/>
      <c r="D18" s="317"/>
      <c r="E18" s="317"/>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317"/>
      <c r="D19" s="317"/>
      <c r="E19" s="317"/>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317"/>
      <c r="D20" s="317"/>
      <c r="E20" s="317"/>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317"/>
      <c r="D21" s="317"/>
      <c r="E21" s="317"/>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317"/>
      <c r="D22" s="317"/>
      <c r="E22" s="317"/>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317"/>
      <c r="D23" s="317"/>
      <c r="E23" s="317"/>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317"/>
      <c r="D24" s="317"/>
      <c r="E24" s="317"/>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317"/>
      <c r="D25" s="317"/>
      <c r="E25" s="317"/>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317"/>
      <c r="D26" s="317"/>
      <c r="E26" s="317"/>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317"/>
      <c r="D27" s="317"/>
      <c r="E27" s="317"/>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317"/>
      <c r="D28" s="317"/>
      <c r="E28" s="317"/>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317"/>
      <c r="D29" s="317"/>
      <c r="E29" s="317"/>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317"/>
      <c r="D30" s="317"/>
      <c r="E30" s="317"/>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317"/>
      <c r="D31" s="317"/>
      <c r="E31" s="317"/>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317"/>
      <c r="D32" s="317"/>
      <c r="E32" s="317"/>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317"/>
      <c r="D33" s="317"/>
      <c r="E33" s="317"/>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317"/>
      <c r="D34" s="317"/>
      <c r="E34" s="317"/>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317"/>
      <c r="D35" s="317"/>
      <c r="E35" s="317"/>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317"/>
      <c r="D36" s="317"/>
      <c r="E36" s="317"/>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317"/>
      <c r="D37" s="317"/>
      <c r="E37" s="317"/>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317"/>
      <c r="D38" s="317"/>
      <c r="E38" s="317"/>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317"/>
      <c r="D39" s="317"/>
      <c r="E39" s="317"/>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317"/>
      <c r="D40" s="317"/>
      <c r="E40" s="317"/>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317"/>
      <c r="D41" s="317"/>
      <c r="E41" s="317"/>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317"/>
      <c r="D42" s="317"/>
      <c r="E42" s="317"/>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317"/>
      <c r="D43" s="317"/>
      <c r="E43" s="317"/>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317"/>
      <c r="D44" s="317"/>
      <c r="E44" s="317"/>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317"/>
      <c r="D45" s="317"/>
      <c r="E45" s="317"/>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317"/>
      <c r="D46" s="317"/>
      <c r="E46" s="317"/>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317"/>
      <c r="D47" s="317"/>
      <c r="E47" s="317"/>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317"/>
      <c r="D48" s="317"/>
      <c r="E48" s="317"/>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317"/>
      <c r="D49" s="317"/>
      <c r="E49" s="317"/>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317"/>
      <c r="D50" s="317"/>
      <c r="E50" s="317"/>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317"/>
      <c r="D51" s="317"/>
      <c r="E51" s="317"/>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317"/>
      <c r="D52" s="317"/>
      <c r="E52" s="317"/>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317"/>
      <c r="D53" s="317"/>
      <c r="E53" s="317"/>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317"/>
      <c r="D54" s="317"/>
      <c r="E54" s="317"/>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317"/>
      <c r="D55" s="317"/>
      <c r="E55" s="317"/>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317"/>
      <c r="D56" s="317"/>
      <c r="E56" s="317"/>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317"/>
      <c r="D57" s="317"/>
      <c r="E57" s="317"/>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317"/>
      <c r="D58" s="317"/>
      <c r="E58" s="317"/>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317"/>
      <c r="D59" s="317"/>
      <c r="E59" s="317"/>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317"/>
      <c r="D60" s="317"/>
      <c r="E60" s="317"/>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317"/>
      <c r="D61" s="317"/>
      <c r="E61" s="317"/>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317"/>
      <c r="D62" s="317"/>
      <c r="E62" s="317"/>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317"/>
      <c r="D63" s="317"/>
      <c r="E63" s="317"/>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317"/>
      <c r="D64" s="317"/>
      <c r="E64" s="317"/>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317"/>
      <c r="D65" s="317"/>
      <c r="E65" s="317"/>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317"/>
      <c r="D66" s="317"/>
      <c r="E66" s="317"/>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317"/>
      <c r="D67" s="317"/>
      <c r="E67" s="317"/>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317"/>
      <c r="D68" s="317"/>
      <c r="E68" s="317"/>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317"/>
      <c r="D69" s="317"/>
      <c r="E69" s="317"/>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317"/>
      <c r="D70" s="317"/>
      <c r="E70" s="317"/>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317"/>
      <c r="D71" s="317"/>
      <c r="E71" s="317"/>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317"/>
      <c r="D72" s="317"/>
      <c r="E72" s="317"/>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317"/>
      <c r="D73" s="317"/>
      <c r="E73" s="317"/>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317"/>
      <c r="D74" s="317"/>
      <c r="E74" s="317"/>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317"/>
      <c r="D75" s="317"/>
      <c r="E75" s="317"/>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317"/>
      <c r="D76" s="317"/>
      <c r="E76" s="317"/>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317"/>
      <c r="D77" s="317"/>
      <c r="E77" s="317"/>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317"/>
      <c r="D78" s="317"/>
      <c r="E78" s="317"/>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317"/>
      <c r="D79" s="317"/>
      <c r="E79" s="317"/>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317"/>
      <c r="D80" s="317"/>
      <c r="E80" s="317"/>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317"/>
      <c r="D81" s="317"/>
      <c r="E81" s="317"/>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317"/>
      <c r="D82" s="317"/>
      <c r="E82" s="317"/>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317"/>
      <c r="D83" s="317"/>
      <c r="E83" s="317"/>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317"/>
      <c r="D84" s="317"/>
      <c r="E84" s="317"/>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317"/>
      <c r="D85" s="317"/>
      <c r="E85" s="317"/>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317"/>
      <c r="D86" s="317"/>
      <c r="E86" s="317"/>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317"/>
      <c r="D87" s="317"/>
      <c r="E87" s="317"/>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317"/>
      <c r="D88" s="317"/>
      <c r="E88" s="317"/>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317"/>
      <c r="D89" s="317"/>
      <c r="E89" s="317"/>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317"/>
      <c r="D90" s="317"/>
      <c r="E90" s="317"/>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317"/>
      <c r="D91" s="317"/>
      <c r="E91" s="317"/>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317"/>
      <c r="D92" s="317"/>
      <c r="E92" s="317"/>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317"/>
      <c r="D93" s="317"/>
      <c r="E93" s="317"/>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317"/>
      <c r="D94" s="317"/>
      <c r="E94" s="317"/>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317"/>
      <c r="D95" s="317"/>
      <c r="E95" s="317"/>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55"/>
      <c r="D96" s="155"/>
      <c r="E96" s="318"/>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318"/>
      <c r="D97" s="318"/>
      <c r="E97" s="318"/>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318"/>
      <c r="D98" s="318"/>
      <c r="E98" s="318"/>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319"/>
      <c r="D99" s="319"/>
      <c r="E99" s="319"/>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row r="113" spans="1:7">
      <c r="A113" s="232"/>
      <c r="B113" s="232"/>
      <c r="C113" s="232"/>
      <c r="D113" s="232"/>
      <c r="E113" s="232"/>
      <c r="F113" s="232"/>
      <c r="G113" s="232"/>
    </row>
    <row r="114" spans="1:7">
      <c r="A114" s="232"/>
      <c r="B114" s="232"/>
      <c r="C114" s="232"/>
      <c r="D114" s="232"/>
      <c r="E114" s="232"/>
      <c r="F114" s="232"/>
      <c r="G114" s="232"/>
    </row>
    <row r="115" spans="1:7">
      <c r="A115" s="232"/>
      <c r="B115" s="232"/>
      <c r="C115" s="232"/>
      <c r="D115" s="232"/>
      <c r="E115" s="232"/>
      <c r="F115" s="232"/>
      <c r="G115" s="232"/>
    </row>
    <row r="116" spans="1:7">
      <c r="A116" s="232"/>
      <c r="B116" s="232"/>
      <c r="C116" s="232"/>
      <c r="D116" s="232"/>
      <c r="E116" s="232"/>
      <c r="F116" s="232"/>
      <c r="G116" s="232"/>
    </row>
    <row r="117" spans="1:7">
      <c r="A117" s="232"/>
      <c r="B117" s="232"/>
      <c r="C117" s="232"/>
      <c r="D117" s="232"/>
      <c r="E117" s="232"/>
      <c r="F117" s="232"/>
      <c r="G117" s="232"/>
    </row>
    <row r="118" spans="1:7">
      <c r="A118" s="232"/>
      <c r="B118" s="232"/>
      <c r="C118" s="232"/>
      <c r="D118" s="232"/>
      <c r="E118" s="232"/>
      <c r="F118" s="232"/>
      <c r="G118" s="232"/>
    </row>
    <row r="119" spans="1:7">
      <c r="A119" s="232"/>
      <c r="B119" s="232"/>
      <c r="C119" s="232"/>
      <c r="D119" s="232"/>
      <c r="E119" s="232"/>
      <c r="F119" s="232"/>
      <c r="G119" s="232"/>
    </row>
    <row r="120" spans="1:7">
      <c r="A120" s="232"/>
      <c r="B120" s="232"/>
      <c r="C120" s="232"/>
      <c r="D120" s="232"/>
      <c r="E120" s="232"/>
      <c r="F120" s="232"/>
      <c r="G120" s="232"/>
    </row>
    <row r="121" spans="1:7">
      <c r="A121" s="232"/>
      <c r="B121" s="232"/>
      <c r="C121" s="232"/>
      <c r="D121" s="232"/>
      <c r="E121" s="232"/>
      <c r="F121" s="232"/>
      <c r="G121" s="232"/>
    </row>
    <row r="122" spans="1:7">
      <c r="A122" s="232"/>
      <c r="B122" s="232"/>
      <c r="C122" s="232"/>
      <c r="D122" s="232"/>
      <c r="E122" s="232"/>
      <c r="F122" s="232"/>
      <c r="G122" s="232"/>
    </row>
    <row r="123" spans="1:7">
      <c r="A123" s="232"/>
      <c r="B123" s="232"/>
      <c r="C123" s="232"/>
      <c r="D123" s="232"/>
      <c r="E123" s="232"/>
      <c r="F123" s="232"/>
      <c r="G123" s="232"/>
    </row>
    <row r="124" spans="1:7">
      <c r="A124" s="232"/>
      <c r="B124" s="232"/>
      <c r="C124" s="232"/>
      <c r="D124" s="232"/>
      <c r="E124" s="232"/>
      <c r="F124" s="232"/>
      <c r="G124" s="232"/>
    </row>
  </sheetData>
  <mergeCells count="13">
    <mergeCell ref="J1:L1"/>
    <mergeCell ref="M1:M3"/>
    <mergeCell ref="N1:N3"/>
    <mergeCell ref="J8:L8"/>
    <mergeCell ref="A1:A3"/>
    <mergeCell ref="B1:B3"/>
    <mergeCell ref="C1:E1"/>
    <mergeCell ref="F1:F3"/>
    <mergeCell ref="G1:G3"/>
    <mergeCell ref="I1:I3"/>
    <mergeCell ref="M8:N8"/>
    <mergeCell ref="C2:E2"/>
    <mergeCell ref="J2:L2"/>
  </mergeCells>
  <conditionalFormatting sqref="C4:E99">
    <cfRule type="cellIs" dxfId="987" priority="5" operator="greaterThan">
      <formula>34.999999</formula>
    </cfRule>
  </conditionalFormatting>
  <conditionalFormatting sqref="F4:F99">
    <cfRule type="cellIs" dxfId="986" priority="4" operator="greaterThan">
      <formula>34.999999</formula>
    </cfRule>
  </conditionalFormatting>
  <conditionalFormatting sqref="C4:E4">
    <cfRule type="cellIs" dxfId="985" priority="3" operator="greaterThan">
      <formula>34.999999</formula>
    </cfRule>
  </conditionalFormatting>
  <conditionalFormatting sqref="C96:E99">
    <cfRule type="cellIs" dxfId="984" priority="2" operator="greaterThan">
      <formula>34.999999</formula>
    </cfRule>
  </conditionalFormatting>
  <conditionalFormatting sqref="C96:E99">
    <cfRule type="cellIs" dxfId="983" priority="1" operator="greaterThan">
      <formula>34.999999</formula>
    </cfRule>
  </conditionalFormatting>
  <hyperlinks>
    <hyperlink ref="A1:A3" location="'Indications d''Utilisation'!B19" tooltip="Lien vers &quot;Indications d'Utilisation&quot;" display="Lien vers Indications d'Utilisation"/>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Feuil11">
    <tabColor rgb="FF17F20C"/>
  </sheetPr>
  <dimension ref="A1:Q115"/>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68"/>
      <c r="B3" s="455"/>
      <c r="C3" s="110" t="s">
        <v>5</v>
      </c>
      <c r="D3" s="110" t="s">
        <v>6</v>
      </c>
      <c r="E3" s="110" t="s">
        <v>7</v>
      </c>
      <c r="F3" s="455"/>
      <c r="G3" s="455"/>
      <c r="H3" s="232"/>
      <c r="I3" s="459"/>
      <c r="J3" s="111" t="s">
        <v>5</v>
      </c>
      <c r="K3" s="110" t="s">
        <v>6</v>
      </c>
      <c r="L3" s="112" t="s">
        <v>7</v>
      </c>
      <c r="M3" s="461"/>
      <c r="N3" s="455"/>
      <c r="O3" s="232"/>
      <c r="P3" s="232"/>
      <c r="Q3" s="232"/>
    </row>
    <row r="4" spans="1:17" ht="15.75" thickTop="1">
      <c r="A4" s="113" t="str">
        <f>IF('Information sur les Gènes'!A3="","",'Information sur les Gènes'!A3)</f>
        <v>A1</v>
      </c>
      <c r="B4" s="114" t="str">
        <f>IF('Information sur les Gènes'!D3="","",'Information sur les Gènes'!D3)</f>
        <v/>
      </c>
      <c r="C4" s="320"/>
      <c r="D4" s="320"/>
      <c r="E4" s="320"/>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317"/>
      <c r="D5" s="317"/>
      <c r="E5" s="317"/>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317"/>
      <c r="D6" s="317"/>
      <c r="E6" s="317"/>
      <c r="F6" s="124" t="str">
        <f t="shared" si="0"/>
        <v/>
      </c>
      <c r="G6" s="124" t="str">
        <f t="shared" si="1"/>
        <v/>
      </c>
      <c r="H6" s="232"/>
      <c r="I6" s="125" t="s">
        <v>107</v>
      </c>
      <c r="J6" s="126" t="str">
        <f>IF(COUNTIF(C$4:C$99, "&lt;35")=0,"",COUNTIF(C$4:C$99, "&lt;35")-SUM(J4:J5)-COUNTIF(C$4:C$99, "=0"))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317"/>
      <c r="D7" s="317"/>
      <c r="E7" s="317"/>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317"/>
      <c r="D8" s="317"/>
      <c r="E8" s="317"/>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317"/>
      <c r="D9" s="317"/>
      <c r="E9" s="317"/>
      <c r="F9" s="124" t="str">
        <f t="shared" si="0"/>
        <v/>
      </c>
      <c r="G9" s="124" t="str">
        <f t="shared" si="1"/>
        <v/>
      </c>
      <c r="H9" s="232"/>
      <c r="I9" s="125" t="s">
        <v>109</v>
      </c>
      <c r="J9" s="130" t="str">
        <f t="shared" ref="J9:L12" si="2">IF(J4="","",J4/SUM(J$4:J$7))</f>
        <v/>
      </c>
      <c r="K9" s="131" t="str">
        <f t="shared" si="2"/>
        <v/>
      </c>
      <c r="L9" s="132" t="str">
        <f t="shared" si="2"/>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317"/>
      <c r="D10" s="317"/>
      <c r="E10" s="317"/>
      <c r="F10" s="124" t="str">
        <f t="shared" si="0"/>
        <v/>
      </c>
      <c r="G10" s="124" t="str">
        <f t="shared" si="1"/>
        <v/>
      </c>
      <c r="H10" s="232"/>
      <c r="I10" s="125" t="s">
        <v>106</v>
      </c>
      <c r="J10" s="130" t="str">
        <f t="shared" si="2"/>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317"/>
      <c r="D11" s="317"/>
      <c r="E11" s="317"/>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317"/>
      <c r="D12" s="317"/>
      <c r="E12" s="317"/>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317"/>
      <c r="D13" s="317"/>
      <c r="E13" s="317"/>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317"/>
      <c r="D14" s="317"/>
      <c r="E14" s="317"/>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317"/>
      <c r="D15" s="317"/>
      <c r="E15" s="317"/>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317"/>
      <c r="D16" s="317"/>
      <c r="E16" s="317"/>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317"/>
      <c r="D17" s="317"/>
      <c r="E17" s="317"/>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317"/>
      <c r="D18" s="317"/>
      <c r="E18" s="317"/>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317"/>
      <c r="D19" s="317"/>
      <c r="E19" s="317"/>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317"/>
      <c r="D20" s="317"/>
      <c r="E20" s="317"/>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317"/>
      <c r="D21" s="317"/>
      <c r="E21" s="317"/>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317"/>
      <c r="D22" s="317"/>
      <c r="E22" s="317"/>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317"/>
      <c r="D23" s="317"/>
      <c r="E23" s="317"/>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317"/>
      <c r="D24" s="317"/>
      <c r="E24" s="317"/>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317"/>
      <c r="D25" s="317"/>
      <c r="E25" s="317"/>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317"/>
      <c r="D26" s="317"/>
      <c r="E26" s="317"/>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317"/>
      <c r="D27" s="317"/>
      <c r="E27" s="317"/>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317"/>
      <c r="D28" s="317"/>
      <c r="E28" s="317"/>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317"/>
      <c r="D29" s="317"/>
      <c r="E29" s="317"/>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317"/>
      <c r="D30" s="317"/>
      <c r="E30" s="317"/>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317"/>
      <c r="D31" s="317"/>
      <c r="E31" s="317"/>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317"/>
      <c r="D32" s="317"/>
      <c r="E32" s="317"/>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317"/>
      <c r="D33" s="317"/>
      <c r="E33" s="317"/>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317"/>
      <c r="D34" s="317"/>
      <c r="E34" s="317"/>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317"/>
      <c r="D35" s="317"/>
      <c r="E35" s="317"/>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317"/>
      <c r="D36" s="317"/>
      <c r="E36" s="317"/>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317"/>
      <c r="D37" s="317"/>
      <c r="E37" s="317"/>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317"/>
      <c r="D38" s="317"/>
      <c r="E38" s="317"/>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317"/>
      <c r="D39" s="317"/>
      <c r="E39" s="317"/>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317"/>
      <c r="D40" s="317"/>
      <c r="E40" s="317"/>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317"/>
      <c r="D41" s="317"/>
      <c r="E41" s="317"/>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317"/>
      <c r="D42" s="317"/>
      <c r="E42" s="317"/>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317"/>
      <c r="D43" s="317"/>
      <c r="E43" s="317"/>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317"/>
      <c r="D44" s="317"/>
      <c r="E44" s="317"/>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317"/>
      <c r="D45" s="317"/>
      <c r="E45" s="317"/>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317"/>
      <c r="D46" s="317"/>
      <c r="E46" s="317"/>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317"/>
      <c r="D47" s="317"/>
      <c r="E47" s="317"/>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317"/>
      <c r="D48" s="317"/>
      <c r="E48" s="317"/>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317"/>
      <c r="D49" s="317"/>
      <c r="E49" s="317"/>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317"/>
      <c r="D50" s="317"/>
      <c r="E50" s="317"/>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317"/>
      <c r="D51" s="317"/>
      <c r="E51" s="317"/>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317"/>
      <c r="D52" s="317"/>
      <c r="E52" s="317"/>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317"/>
      <c r="D53" s="317"/>
      <c r="E53" s="317"/>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317"/>
      <c r="D54" s="317"/>
      <c r="E54" s="317"/>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317"/>
      <c r="D55" s="317"/>
      <c r="E55" s="317"/>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317"/>
      <c r="D56" s="317"/>
      <c r="E56" s="317"/>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317"/>
      <c r="D57" s="317"/>
      <c r="E57" s="317"/>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317"/>
      <c r="D58" s="317"/>
      <c r="E58" s="317"/>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317"/>
      <c r="D59" s="317"/>
      <c r="E59" s="317"/>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317"/>
      <c r="D60" s="317"/>
      <c r="E60" s="317"/>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317"/>
      <c r="D61" s="317"/>
      <c r="E61" s="317"/>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317"/>
      <c r="D62" s="317"/>
      <c r="E62" s="317"/>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317"/>
      <c r="D63" s="317"/>
      <c r="E63" s="317"/>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317"/>
      <c r="D64" s="317"/>
      <c r="E64" s="317"/>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317"/>
      <c r="D65" s="317"/>
      <c r="E65" s="317"/>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317"/>
      <c r="D66" s="317"/>
      <c r="E66" s="317"/>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317"/>
      <c r="D67" s="317"/>
      <c r="E67" s="317"/>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317"/>
      <c r="D68" s="317"/>
      <c r="E68" s="317"/>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317"/>
      <c r="D69" s="317"/>
      <c r="E69" s="317"/>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317"/>
      <c r="D70" s="317"/>
      <c r="E70" s="317"/>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317"/>
      <c r="D71" s="317"/>
      <c r="E71" s="317"/>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317"/>
      <c r="D72" s="317"/>
      <c r="E72" s="317"/>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317"/>
      <c r="D73" s="317"/>
      <c r="E73" s="317"/>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317"/>
      <c r="D74" s="317"/>
      <c r="E74" s="317"/>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317"/>
      <c r="D75" s="317"/>
      <c r="E75" s="317"/>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317"/>
      <c r="D76" s="317"/>
      <c r="E76" s="317"/>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317"/>
      <c r="D77" s="317"/>
      <c r="E77" s="317"/>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317"/>
      <c r="D78" s="317"/>
      <c r="E78" s="317"/>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317"/>
      <c r="D79" s="317"/>
      <c r="E79" s="317"/>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317"/>
      <c r="D80" s="317"/>
      <c r="E80" s="317"/>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317"/>
      <c r="D81" s="317"/>
      <c r="E81" s="317"/>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317"/>
      <c r="D82" s="317"/>
      <c r="E82" s="317"/>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317"/>
      <c r="D83" s="317"/>
      <c r="E83" s="317"/>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317"/>
      <c r="D84" s="317"/>
      <c r="E84" s="317"/>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317"/>
      <c r="D85" s="317"/>
      <c r="E85" s="317"/>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317"/>
      <c r="D86" s="317"/>
      <c r="E86" s="317"/>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317"/>
      <c r="D87" s="317"/>
      <c r="E87" s="317"/>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317"/>
      <c r="D88" s="317"/>
      <c r="E88" s="317"/>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317"/>
      <c r="D89" s="317"/>
      <c r="E89" s="317"/>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317"/>
      <c r="D90" s="317"/>
      <c r="E90" s="317"/>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317"/>
      <c r="D91" s="317"/>
      <c r="E91" s="317"/>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317"/>
      <c r="D92" s="317"/>
      <c r="E92" s="317"/>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317"/>
      <c r="D93" s="317"/>
      <c r="E93" s="317"/>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317"/>
      <c r="D94" s="317"/>
      <c r="E94" s="317"/>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317"/>
      <c r="D95" s="317"/>
      <c r="E95" s="317"/>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55"/>
      <c r="D96" s="155"/>
      <c r="E96" s="318"/>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318"/>
      <c r="D97" s="318"/>
      <c r="E97" s="318"/>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318"/>
      <c r="D98" s="318"/>
      <c r="E98" s="318"/>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319"/>
      <c r="D99" s="319"/>
      <c r="E99" s="319"/>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row r="113" spans="1:7">
      <c r="A113" s="232"/>
      <c r="B113" s="232"/>
      <c r="C113" s="232"/>
      <c r="D113" s="232"/>
      <c r="E113" s="232"/>
      <c r="F113" s="232"/>
      <c r="G113" s="232"/>
    </row>
    <row r="114" spans="1:7">
      <c r="A114" s="232"/>
      <c r="B114" s="232"/>
      <c r="C114" s="232"/>
      <c r="D114" s="232"/>
      <c r="E114" s="232"/>
      <c r="F114" s="232"/>
      <c r="G114" s="232"/>
    </row>
    <row r="115" spans="1:7">
      <c r="A115" s="232"/>
      <c r="B115" s="232"/>
      <c r="C115" s="232"/>
      <c r="D115" s="232"/>
      <c r="E115" s="232"/>
      <c r="F115" s="232"/>
      <c r="G115" s="232"/>
    </row>
  </sheetData>
  <mergeCells count="13">
    <mergeCell ref="I1:I3"/>
    <mergeCell ref="A1:A3"/>
    <mergeCell ref="B1:B3"/>
    <mergeCell ref="C1:E1"/>
    <mergeCell ref="F1:F3"/>
    <mergeCell ref="G1:G3"/>
    <mergeCell ref="C2:E2"/>
    <mergeCell ref="J1:L1"/>
    <mergeCell ref="M1:M3"/>
    <mergeCell ref="N1:N3"/>
    <mergeCell ref="J8:L8"/>
    <mergeCell ref="M8:N8"/>
    <mergeCell ref="J2:L2"/>
  </mergeCells>
  <conditionalFormatting sqref="J4:L7">
    <cfRule type="cellIs" dxfId="982" priority="12" operator="equal">
      <formula>0</formula>
    </cfRule>
  </conditionalFormatting>
  <conditionalFormatting sqref="J9:L12">
    <cfRule type="cellIs" dxfId="981" priority="11" operator="equal">
      <formula>0</formula>
    </cfRule>
  </conditionalFormatting>
  <conditionalFormatting sqref="C4:E99">
    <cfRule type="cellIs" dxfId="980" priority="10" operator="greaterThan">
      <formula>34.999999</formula>
    </cfRule>
  </conditionalFormatting>
  <conditionalFormatting sqref="F4:F99">
    <cfRule type="cellIs" dxfId="979" priority="8" operator="greaterThan">
      <formula>34.999999</formula>
    </cfRule>
    <cfRule type="cellIs" dxfId="978" priority="9" operator="greaterThan">
      <formula>"34.99999999"</formula>
    </cfRule>
  </conditionalFormatting>
  <conditionalFormatting sqref="J4:L7 J9:L12">
    <cfRule type="cellIs" dxfId="977" priority="7" operator="equal">
      <formula>0</formula>
    </cfRule>
  </conditionalFormatting>
  <conditionalFormatting sqref="C4:E99">
    <cfRule type="cellIs" dxfId="976" priority="6" operator="greaterThan">
      <formula>34.999999</formula>
    </cfRule>
  </conditionalFormatting>
  <conditionalFormatting sqref="C4:E99">
    <cfRule type="cellIs" dxfId="975" priority="5" operator="greaterThan">
      <formula>34.999999</formula>
    </cfRule>
  </conditionalFormatting>
  <conditionalFormatting sqref="F4:F99">
    <cfRule type="cellIs" dxfId="974" priority="4" operator="greaterThan">
      <formula>34.999999</formula>
    </cfRule>
  </conditionalFormatting>
  <conditionalFormatting sqref="C4:E4">
    <cfRule type="cellIs" dxfId="973" priority="3" operator="greaterThan">
      <formula>34.999999</formula>
    </cfRule>
  </conditionalFormatting>
  <conditionalFormatting sqref="C96:E99">
    <cfRule type="cellIs" dxfId="972" priority="2" operator="greaterThan">
      <formula>34.999999</formula>
    </cfRule>
  </conditionalFormatting>
  <conditionalFormatting sqref="C96:E99">
    <cfRule type="cellIs" dxfId="971" priority="1" operator="greaterThan">
      <formula>34.999999</formula>
    </cfRule>
  </conditionalFormatting>
  <hyperlinks>
    <hyperlink ref="A1:A3" location="'Indications d''Utilisation'!B20" tooltip="Lien vers &quot;Indications d'Utilisation&quot;" display="Lien vers Indications d'Utilisation"/>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Feuil12">
    <tabColor rgb="FF17F20C"/>
  </sheetPr>
  <dimension ref="A1:Q163"/>
  <sheetViews>
    <sheetView zoomScaleNormal="100"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165</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50"/>
      <c r="D4" s="151"/>
      <c r="E4" s="153"/>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49"/>
      <c r="D5" s="152"/>
      <c r="E5" s="154"/>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49"/>
      <c r="D6" s="152"/>
      <c r="E6" s="154"/>
      <c r="F6" s="124" t="str">
        <f t="shared" si="0"/>
        <v/>
      </c>
      <c r="G6" s="124" t="str">
        <f t="shared" si="1"/>
        <v/>
      </c>
      <c r="H6" s="232"/>
      <c r="I6" s="125" t="s">
        <v>107</v>
      </c>
      <c r="J6" s="126" t="str">
        <f>IF(COUNTIF(C$4:C$99, "&lt;35")=0,"",COUNTIF(C$4:C$99, "&lt;35")-SUM(J4:J5)-COUNTIF(C$4:C$99, "=0"))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49"/>
      <c r="D7" s="152"/>
      <c r="E7" s="154"/>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49"/>
      <c r="D8" s="152"/>
      <c r="E8" s="154"/>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49"/>
      <c r="D9" s="152"/>
      <c r="E9" s="154"/>
      <c r="F9" s="124" t="str">
        <f t="shared" si="0"/>
        <v/>
      </c>
      <c r="G9" s="124" t="str">
        <f t="shared" si="1"/>
        <v/>
      </c>
      <c r="H9" s="232"/>
      <c r="I9" s="125" t="s">
        <v>109</v>
      </c>
      <c r="J9" s="130" t="str">
        <f t="shared" ref="J9:L12" si="2">IF(J4="","",J4/SUM(J$4:J$7))</f>
        <v/>
      </c>
      <c r="K9" s="131" t="str">
        <f t="shared" si="2"/>
        <v/>
      </c>
      <c r="L9" s="132" t="str">
        <f t="shared" si="2"/>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49"/>
      <c r="D10" s="152"/>
      <c r="E10" s="154"/>
      <c r="F10" s="124" t="str">
        <f t="shared" si="0"/>
        <v/>
      </c>
      <c r="G10" s="124" t="str">
        <f t="shared" si="1"/>
        <v/>
      </c>
      <c r="H10" s="232"/>
      <c r="I10" s="125" t="s">
        <v>106</v>
      </c>
      <c r="J10" s="130" t="str">
        <f t="shared" si="2"/>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49"/>
      <c r="D11" s="152"/>
      <c r="E11" s="154"/>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49"/>
      <c r="D12" s="152"/>
      <c r="E12" s="154"/>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49"/>
      <c r="D13" s="152"/>
      <c r="E13" s="154"/>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49"/>
      <c r="D14" s="152"/>
      <c r="E14" s="154"/>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49"/>
      <c r="D15" s="152"/>
      <c r="E15" s="154"/>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49"/>
      <c r="D16" s="152"/>
      <c r="E16" s="154"/>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49"/>
      <c r="D17" s="152"/>
      <c r="E17" s="154"/>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49"/>
      <c r="D18" s="152"/>
      <c r="E18" s="154"/>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49"/>
      <c r="D19" s="152"/>
      <c r="E19" s="154"/>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49"/>
      <c r="D20" s="152"/>
      <c r="E20" s="154"/>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49"/>
      <c r="D21" s="152"/>
      <c r="E21" s="154"/>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49"/>
      <c r="D22" s="152"/>
      <c r="E22" s="154"/>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49"/>
      <c r="D23" s="152"/>
      <c r="E23" s="154"/>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49"/>
      <c r="D24" s="152"/>
      <c r="E24" s="154"/>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49"/>
      <c r="D25" s="152"/>
      <c r="E25" s="154"/>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49"/>
      <c r="D26" s="152"/>
      <c r="E26" s="154"/>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49"/>
      <c r="D27" s="152"/>
      <c r="E27" s="154"/>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49"/>
      <c r="D28" s="152"/>
      <c r="E28" s="154"/>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49"/>
      <c r="D29" s="152"/>
      <c r="E29" s="154"/>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49"/>
      <c r="D30" s="152"/>
      <c r="E30" s="154"/>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49"/>
      <c r="D31" s="152"/>
      <c r="E31" s="154"/>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49"/>
      <c r="D32" s="152"/>
      <c r="E32" s="154"/>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49"/>
      <c r="D33" s="152"/>
      <c r="E33" s="154"/>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49"/>
      <c r="D34" s="152"/>
      <c r="E34" s="154"/>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49"/>
      <c r="D35" s="152"/>
      <c r="E35" s="154"/>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49"/>
      <c r="D36" s="152"/>
      <c r="E36" s="154"/>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49"/>
      <c r="D37" s="152"/>
      <c r="E37" s="154"/>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49"/>
      <c r="D38" s="152"/>
      <c r="E38" s="154"/>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49"/>
      <c r="D39" s="152"/>
      <c r="E39" s="154"/>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49"/>
      <c r="D40" s="152"/>
      <c r="E40" s="154"/>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49"/>
      <c r="D41" s="152"/>
      <c r="E41" s="154"/>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49"/>
      <c r="D42" s="152"/>
      <c r="E42" s="154"/>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49"/>
      <c r="D43" s="152"/>
      <c r="E43" s="154"/>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49"/>
      <c r="D44" s="152"/>
      <c r="E44" s="154"/>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49"/>
      <c r="D45" s="152"/>
      <c r="E45" s="154"/>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49"/>
      <c r="D46" s="152"/>
      <c r="E46" s="154"/>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49"/>
      <c r="D47" s="152"/>
      <c r="E47" s="154"/>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49"/>
      <c r="D48" s="152"/>
      <c r="E48" s="154"/>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49"/>
      <c r="D49" s="152"/>
      <c r="E49" s="154"/>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49"/>
      <c r="D50" s="152"/>
      <c r="E50" s="154"/>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49"/>
      <c r="D51" s="152"/>
      <c r="E51" s="154"/>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49"/>
      <c r="D52" s="152"/>
      <c r="E52" s="154"/>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49"/>
      <c r="D53" s="152"/>
      <c r="E53" s="154"/>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49"/>
      <c r="D54" s="152"/>
      <c r="E54" s="154"/>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49"/>
      <c r="D55" s="152"/>
      <c r="E55" s="154"/>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49"/>
      <c r="D56" s="152"/>
      <c r="E56" s="154"/>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49"/>
      <c r="D57" s="152"/>
      <c r="E57" s="154"/>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49"/>
      <c r="D58" s="152"/>
      <c r="E58" s="154"/>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49"/>
      <c r="D59" s="152"/>
      <c r="E59" s="154"/>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49"/>
      <c r="D60" s="152"/>
      <c r="E60" s="154"/>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49"/>
      <c r="D61" s="152"/>
      <c r="E61" s="154"/>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49"/>
      <c r="D62" s="152"/>
      <c r="E62" s="154"/>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49"/>
      <c r="D63" s="152"/>
      <c r="E63" s="154"/>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49"/>
      <c r="D64" s="152"/>
      <c r="E64" s="154"/>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49"/>
      <c r="D65" s="152"/>
      <c r="E65" s="154"/>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49"/>
      <c r="D66" s="152"/>
      <c r="E66" s="154"/>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49"/>
      <c r="D67" s="152"/>
      <c r="E67" s="154"/>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49"/>
      <c r="D68" s="152"/>
      <c r="E68" s="154"/>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49"/>
      <c r="D69" s="152"/>
      <c r="E69" s="154"/>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49"/>
      <c r="D70" s="152"/>
      <c r="E70" s="154"/>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49"/>
      <c r="D71" s="152"/>
      <c r="E71" s="154"/>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49"/>
      <c r="D72" s="152"/>
      <c r="E72" s="154"/>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49"/>
      <c r="D73" s="152"/>
      <c r="E73" s="154"/>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49"/>
      <c r="D74" s="152"/>
      <c r="E74" s="154"/>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49"/>
      <c r="D75" s="152"/>
      <c r="E75" s="154"/>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49"/>
      <c r="D76" s="152"/>
      <c r="E76" s="154"/>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49"/>
      <c r="D77" s="152"/>
      <c r="E77" s="154"/>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49"/>
      <c r="D78" s="152"/>
      <c r="E78" s="154"/>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49"/>
      <c r="D79" s="152"/>
      <c r="E79" s="154"/>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49"/>
      <c r="D80" s="152"/>
      <c r="E80" s="154"/>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49"/>
      <c r="D81" s="152"/>
      <c r="E81" s="154"/>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49"/>
      <c r="D82" s="152"/>
      <c r="E82" s="154"/>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49"/>
      <c r="D83" s="152"/>
      <c r="E83" s="154"/>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49"/>
      <c r="D84" s="152"/>
      <c r="E84" s="154"/>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49"/>
      <c r="D85" s="152"/>
      <c r="E85" s="154"/>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49"/>
      <c r="D86" s="152"/>
      <c r="E86" s="154"/>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49"/>
      <c r="D87" s="152"/>
      <c r="E87" s="154"/>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49"/>
      <c r="D88" s="152"/>
      <c r="E88" s="154"/>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49"/>
      <c r="D89" s="152"/>
      <c r="E89" s="154"/>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49"/>
      <c r="D90" s="152"/>
      <c r="E90" s="154"/>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49"/>
      <c r="D91" s="152"/>
      <c r="E91" s="154"/>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49"/>
      <c r="D92" s="152"/>
      <c r="E92" s="154"/>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49"/>
      <c r="D93" s="152"/>
      <c r="E93" s="154"/>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49"/>
      <c r="D94" s="152"/>
      <c r="E94" s="154"/>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49"/>
      <c r="D95" s="152"/>
      <c r="E95" s="154"/>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55"/>
      <c r="D96" s="155"/>
      <c r="E96" s="156"/>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56"/>
      <c r="D97" s="156"/>
      <c r="E97" s="156"/>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56"/>
      <c r="D98" s="156"/>
      <c r="E98" s="156"/>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208"/>
      <c r="D99" s="208"/>
      <c r="E99" s="208"/>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row r="113" spans="1:7">
      <c r="A113" s="232"/>
      <c r="B113" s="232"/>
      <c r="C113" s="232"/>
      <c r="D113" s="232"/>
      <c r="E113" s="232"/>
      <c r="F113" s="232"/>
      <c r="G113" s="232"/>
    </row>
    <row r="114" spans="1:7">
      <c r="A114" s="232"/>
      <c r="B114" s="232"/>
      <c r="C114" s="232"/>
      <c r="D114" s="232"/>
      <c r="E114" s="232"/>
      <c r="F114" s="232"/>
      <c r="G114" s="232"/>
    </row>
    <row r="115" spans="1:7">
      <c r="A115" s="232"/>
      <c r="B115" s="232"/>
      <c r="C115" s="232"/>
      <c r="D115" s="232"/>
      <c r="E115" s="232"/>
      <c r="F115" s="232"/>
      <c r="G115" s="232"/>
    </row>
    <row r="116" spans="1:7">
      <c r="A116" s="232"/>
      <c r="B116" s="232"/>
      <c r="C116" s="232"/>
      <c r="D116" s="232"/>
      <c r="E116" s="232"/>
      <c r="F116" s="232"/>
      <c r="G116" s="232"/>
    </row>
    <row r="117" spans="1:7">
      <c r="A117" s="232"/>
      <c r="B117" s="232"/>
      <c r="C117" s="232"/>
      <c r="D117" s="232"/>
      <c r="E117" s="232"/>
      <c r="F117" s="232"/>
      <c r="G117" s="232"/>
    </row>
    <row r="118" spans="1:7">
      <c r="A118" s="232"/>
      <c r="B118" s="232"/>
      <c r="C118" s="232"/>
      <c r="D118" s="232"/>
      <c r="E118" s="232"/>
      <c r="F118" s="232"/>
      <c r="G118" s="232"/>
    </row>
    <row r="119" spans="1:7">
      <c r="A119" s="232"/>
      <c r="B119" s="232"/>
      <c r="C119" s="232"/>
      <c r="D119" s="232"/>
      <c r="E119" s="232"/>
      <c r="F119" s="232"/>
      <c r="G119" s="232"/>
    </row>
    <row r="120" spans="1:7">
      <c r="A120" s="232"/>
      <c r="B120" s="232"/>
      <c r="C120" s="232"/>
      <c r="D120" s="232"/>
      <c r="E120" s="232"/>
      <c r="F120" s="232"/>
      <c r="G120" s="232"/>
    </row>
    <row r="121" spans="1:7">
      <c r="A121" s="232"/>
      <c r="B121" s="232"/>
      <c r="C121" s="232"/>
      <c r="D121" s="232"/>
      <c r="E121" s="232"/>
      <c r="F121" s="232"/>
      <c r="G121" s="232"/>
    </row>
    <row r="122" spans="1:7">
      <c r="A122" s="232"/>
      <c r="B122" s="232"/>
      <c r="C122" s="232"/>
      <c r="D122" s="232"/>
      <c r="E122" s="232"/>
      <c r="F122" s="232"/>
      <c r="G122" s="232"/>
    </row>
    <row r="123" spans="1:7">
      <c r="A123" s="232"/>
      <c r="B123" s="232"/>
      <c r="C123" s="232"/>
      <c r="D123" s="232"/>
      <c r="E123" s="232"/>
      <c r="F123" s="232"/>
      <c r="G123" s="232"/>
    </row>
    <row r="124" spans="1:7">
      <c r="A124" s="232"/>
      <c r="B124" s="232"/>
      <c r="C124" s="232"/>
      <c r="D124" s="232"/>
      <c r="E124" s="232"/>
      <c r="F124" s="232"/>
      <c r="G124" s="232"/>
    </row>
    <row r="125" spans="1:7">
      <c r="A125" s="232"/>
      <c r="B125" s="232"/>
      <c r="C125" s="232"/>
      <c r="D125" s="232"/>
      <c r="E125" s="232"/>
      <c r="F125" s="232"/>
      <c r="G125" s="232"/>
    </row>
    <row r="126" spans="1:7">
      <c r="A126" s="232"/>
      <c r="B126" s="232"/>
      <c r="C126" s="232"/>
      <c r="D126" s="232"/>
      <c r="E126" s="232"/>
      <c r="F126" s="232"/>
      <c r="G126" s="232"/>
    </row>
    <row r="127" spans="1:7">
      <c r="A127" s="232"/>
      <c r="B127" s="232"/>
      <c r="C127" s="232"/>
      <c r="D127" s="232"/>
      <c r="E127" s="232"/>
      <c r="F127" s="232"/>
      <c r="G127" s="232"/>
    </row>
    <row r="128" spans="1:7">
      <c r="A128" s="232"/>
      <c r="B128" s="232"/>
      <c r="C128" s="232"/>
      <c r="D128" s="232"/>
      <c r="E128" s="232"/>
      <c r="F128" s="232"/>
      <c r="G128" s="232"/>
    </row>
    <row r="129" spans="1:7">
      <c r="A129" s="232"/>
      <c r="B129" s="232"/>
      <c r="C129" s="232"/>
      <c r="D129" s="232"/>
      <c r="E129" s="232"/>
      <c r="F129" s="232"/>
      <c r="G129" s="232"/>
    </row>
    <row r="130" spans="1:7">
      <c r="A130" s="232"/>
      <c r="B130" s="232"/>
      <c r="C130" s="232"/>
      <c r="D130" s="232"/>
      <c r="E130" s="232"/>
      <c r="F130" s="232"/>
      <c r="G130" s="232"/>
    </row>
    <row r="131" spans="1:7">
      <c r="A131" s="232"/>
      <c r="B131" s="232"/>
      <c r="C131" s="232"/>
      <c r="D131" s="232"/>
      <c r="E131" s="232"/>
      <c r="F131" s="232"/>
      <c r="G131" s="232"/>
    </row>
    <row r="132" spans="1:7">
      <c r="A132" s="232"/>
      <c r="B132" s="232"/>
      <c r="C132" s="232"/>
      <c r="D132" s="232"/>
      <c r="E132" s="232"/>
      <c r="F132" s="232"/>
      <c r="G132" s="232"/>
    </row>
    <row r="133" spans="1:7">
      <c r="A133" s="232"/>
      <c r="B133" s="232"/>
      <c r="C133" s="232"/>
      <c r="D133" s="232"/>
      <c r="E133" s="232"/>
      <c r="F133" s="232"/>
      <c r="G133" s="232"/>
    </row>
    <row r="134" spans="1:7">
      <c r="A134" s="232"/>
      <c r="B134" s="232"/>
      <c r="C134" s="232"/>
      <c r="D134" s="232"/>
      <c r="E134" s="232"/>
      <c r="F134" s="232"/>
      <c r="G134" s="232"/>
    </row>
    <row r="135" spans="1:7">
      <c r="A135" s="232"/>
      <c r="B135" s="232"/>
      <c r="C135" s="232"/>
      <c r="D135" s="232"/>
      <c r="E135" s="232"/>
      <c r="F135" s="232"/>
      <c r="G135" s="232"/>
    </row>
    <row r="136" spans="1:7">
      <c r="A136" s="232"/>
      <c r="B136" s="232"/>
      <c r="C136" s="232"/>
      <c r="D136" s="232"/>
      <c r="E136" s="232"/>
      <c r="F136" s="232"/>
      <c r="G136" s="232"/>
    </row>
    <row r="137" spans="1:7">
      <c r="A137" s="232"/>
      <c r="B137" s="232"/>
      <c r="C137" s="232"/>
      <c r="D137" s="232"/>
      <c r="E137" s="232"/>
      <c r="F137" s="232"/>
      <c r="G137" s="232"/>
    </row>
    <row r="138" spans="1:7">
      <c r="A138" s="232"/>
      <c r="B138" s="232"/>
      <c r="C138" s="232"/>
      <c r="D138" s="232"/>
      <c r="E138" s="232"/>
      <c r="F138" s="232"/>
      <c r="G138" s="232"/>
    </row>
    <row r="139" spans="1:7">
      <c r="A139" s="232"/>
      <c r="B139" s="232"/>
      <c r="C139" s="232"/>
      <c r="D139" s="232"/>
      <c r="E139" s="232"/>
      <c r="F139" s="232"/>
      <c r="G139" s="232"/>
    </row>
    <row r="140" spans="1:7">
      <c r="A140" s="232"/>
      <c r="B140" s="232"/>
      <c r="C140" s="232"/>
      <c r="D140" s="232"/>
      <c r="E140" s="232"/>
      <c r="F140" s="232"/>
      <c r="G140" s="232"/>
    </row>
    <row r="141" spans="1:7">
      <c r="A141" s="232"/>
      <c r="B141" s="232"/>
      <c r="C141" s="232"/>
      <c r="D141" s="232"/>
      <c r="E141" s="232"/>
      <c r="F141" s="232"/>
      <c r="G141" s="232"/>
    </row>
    <row r="142" spans="1:7">
      <c r="A142" s="232"/>
      <c r="B142" s="232"/>
      <c r="C142" s="232"/>
      <c r="D142" s="232"/>
      <c r="E142" s="232"/>
      <c r="F142" s="232"/>
      <c r="G142" s="232"/>
    </row>
    <row r="143" spans="1:7">
      <c r="A143" s="232"/>
      <c r="B143" s="232"/>
      <c r="C143" s="232"/>
      <c r="D143" s="232"/>
      <c r="E143" s="232"/>
      <c r="F143" s="232"/>
      <c r="G143" s="232"/>
    </row>
    <row r="144" spans="1:7">
      <c r="A144" s="232"/>
      <c r="B144" s="232"/>
      <c r="C144" s="232"/>
      <c r="D144" s="232"/>
      <c r="E144" s="232"/>
      <c r="F144" s="232"/>
      <c r="G144" s="232"/>
    </row>
    <row r="145" spans="1:7">
      <c r="A145" s="232"/>
      <c r="B145" s="232"/>
      <c r="C145" s="232"/>
      <c r="D145" s="232"/>
      <c r="E145" s="232"/>
      <c r="F145" s="232"/>
      <c r="G145" s="232"/>
    </row>
    <row r="146" spans="1:7">
      <c r="A146" s="232"/>
      <c r="B146" s="232"/>
      <c r="C146" s="232"/>
      <c r="D146" s="232"/>
      <c r="E146" s="232"/>
      <c r="F146" s="232"/>
      <c r="G146" s="232"/>
    </row>
    <row r="147" spans="1:7">
      <c r="A147" s="232"/>
      <c r="B147" s="232"/>
      <c r="C147" s="232"/>
      <c r="D147" s="232"/>
      <c r="E147" s="232"/>
      <c r="F147" s="232"/>
      <c r="G147" s="232"/>
    </row>
    <row r="148" spans="1:7">
      <c r="A148" s="232"/>
      <c r="B148" s="232"/>
      <c r="C148" s="232"/>
      <c r="D148" s="232"/>
      <c r="E148" s="232"/>
      <c r="F148" s="232"/>
      <c r="G148" s="232"/>
    </row>
    <row r="149" spans="1:7">
      <c r="A149" s="232"/>
      <c r="B149" s="232"/>
      <c r="C149" s="232"/>
      <c r="D149" s="232"/>
      <c r="E149" s="232"/>
      <c r="F149" s="232"/>
      <c r="G149" s="232"/>
    </row>
    <row r="150" spans="1:7">
      <c r="A150" s="232"/>
      <c r="B150" s="232"/>
      <c r="C150" s="232"/>
      <c r="D150" s="232"/>
      <c r="E150" s="232"/>
      <c r="F150" s="232"/>
      <c r="G150" s="232"/>
    </row>
    <row r="151" spans="1:7">
      <c r="A151" s="232"/>
      <c r="B151" s="232"/>
      <c r="C151" s="232"/>
      <c r="D151" s="232"/>
      <c r="E151" s="232"/>
      <c r="F151" s="232"/>
      <c r="G151" s="232"/>
    </row>
    <row r="152" spans="1:7">
      <c r="A152" s="232"/>
      <c r="B152" s="232"/>
      <c r="C152" s="232"/>
      <c r="D152" s="232"/>
      <c r="E152" s="232"/>
      <c r="F152" s="232"/>
      <c r="G152" s="232"/>
    </row>
    <row r="153" spans="1:7">
      <c r="A153" s="232"/>
      <c r="B153" s="232"/>
      <c r="C153" s="232"/>
      <c r="D153" s="232"/>
      <c r="E153" s="232"/>
      <c r="F153" s="232"/>
      <c r="G153" s="232"/>
    </row>
    <row r="154" spans="1:7">
      <c r="A154" s="232"/>
      <c r="B154" s="232"/>
      <c r="C154" s="232"/>
      <c r="D154" s="232"/>
      <c r="E154" s="232"/>
      <c r="F154" s="232"/>
      <c r="G154" s="232"/>
    </row>
    <row r="155" spans="1:7">
      <c r="A155" s="232"/>
      <c r="B155" s="232"/>
      <c r="C155" s="232"/>
      <c r="D155" s="232"/>
      <c r="E155" s="232"/>
      <c r="F155" s="232"/>
      <c r="G155" s="232"/>
    </row>
    <row r="156" spans="1:7">
      <c r="A156" s="232"/>
      <c r="B156" s="232"/>
      <c r="C156" s="232"/>
      <c r="D156" s="232"/>
      <c r="E156" s="232"/>
      <c r="F156" s="232"/>
      <c r="G156" s="232"/>
    </row>
    <row r="157" spans="1:7">
      <c r="A157" s="232"/>
      <c r="B157" s="232"/>
      <c r="C157" s="232"/>
      <c r="D157" s="232"/>
      <c r="E157" s="232"/>
      <c r="F157" s="232"/>
      <c r="G157" s="232"/>
    </row>
    <row r="158" spans="1:7">
      <c r="A158" s="232"/>
      <c r="B158" s="232"/>
      <c r="C158" s="232"/>
      <c r="D158" s="232"/>
      <c r="E158" s="232"/>
      <c r="F158" s="232"/>
      <c r="G158" s="232"/>
    </row>
    <row r="159" spans="1:7">
      <c r="A159" s="232"/>
      <c r="B159" s="232"/>
      <c r="C159" s="232"/>
      <c r="D159" s="232"/>
      <c r="E159" s="232"/>
      <c r="F159" s="232"/>
      <c r="G159" s="232"/>
    </row>
    <row r="160" spans="1:7">
      <c r="A160" s="232"/>
      <c r="B160" s="232"/>
      <c r="C160" s="232"/>
      <c r="D160" s="232"/>
      <c r="E160" s="232"/>
      <c r="F160" s="232"/>
      <c r="G160" s="232"/>
    </row>
    <row r="161" spans="1:7">
      <c r="A161" s="232"/>
      <c r="B161" s="232"/>
      <c r="C161" s="232"/>
      <c r="D161" s="232"/>
      <c r="E161" s="232"/>
      <c r="F161" s="232"/>
      <c r="G161" s="232"/>
    </row>
    <row r="162" spans="1:7">
      <c r="A162" s="232"/>
      <c r="B162" s="232"/>
      <c r="C162" s="232"/>
      <c r="D162" s="232"/>
      <c r="E162" s="232"/>
      <c r="F162" s="232"/>
      <c r="G162" s="232"/>
    </row>
    <row r="163" spans="1:7">
      <c r="A163" s="232"/>
      <c r="B163" s="232"/>
      <c r="C163" s="232"/>
      <c r="D163" s="232"/>
      <c r="E163" s="232"/>
      <c r="F163" s="232"/>
      <c r="G163" s="232"/>
    </row>
  </sheetData>
  <mergeCells count="13">
    <mergeCell ref="I1:I3"/>
    <mergeCell ref="A1:A3"/>
    <mergeCell ref="B1:B3"/>
    <mergeCell ref="C1:E1"/>
    <mergeCell ref="F1:F3"/>
    <mergeCell ref="G1:G3"/>
    <mergeCell ref="C2:E2"/>
    <mergeCell ref="J1:L1"/>
    <mergeCell ref="M1:M3"/>
    <mergeCell ref="N1:N3"/>
    <mergeCell ref="J8:L8"/>
    <mergeCell ref="M8:N8"/>
    <mergeCell ref="J2:L2"/>
  </mergeCells>
  <conditionalFormatting sqref="J4:L7">
    <cfRule type="cellIs" dxfId="970" priority="26" operator="equal">
      <formula>0</formula>
    </cfRule>
  </conditionalFormatting>
  <conditionalFormatting sqref="J9:L12">
    <cfRule type="cellIs" dxfId="969" priority="25" operator="equal">
      <formula>0</formula>
    </cfRule>
  </conditionalFormatting>
  <conditionalFormatting sqref="C4:E99">
    <cfRule type="cellIs" dxfId="968" priority="24" operator="greaterThan">
      <formula>34.999999</formula>
    </cfRule>
  </conditionalFormatting>
  <conditionalFormatting sqref="F4:F99">
    <cfRule type="cellIs" dxfId="967" priority="22" operator="greaterThan">
      <formula>34.999999</formula>
    </cfRule>
    <cfRule type="cellIs" dxfId="966" priority="23" operator="greaterThan">
      <formula>"34.99999999"</formula>
    </cfRule>
  </conditionalFormatting>
  <conditionalFormatting sqref="J4:L7 J9:L12">
    <cfRule type="cellIs" dxfId="965" priority="21" operator="equal">
      <formula>0</formula>
    </cfRule>
  </conditionalFormatting>
  <conditionalFormatting sqref="C4:E99">
    <cfRule type="cellIs" dxfId="964" priority="20" operator="greaterThan">
      <formula>34.999999</formula>
    </cfRule>
  </conditionalFormatting>
  <conditionalFormatting sqref="C4:E99">
    <cfRule type="cellIs" dxfId="963" priority="19" operator="greaterThan">
      <formula>34.999999</formula>
    </cfRule>
  </conditionalFormatting>
  <conditionalFormatting sqref="C4:E99">
    <cfRule type="cellIs" dxfId="962" priority="18" operator="greaterThan">
      <formula>34.999999</formula>
    </cfRule>
  </conditionalFormatting>
  <conditionalFormatting sqref="C4:E99">
    <cfRule type="cellIs" dxfId="961" priority="17" operator="greaterThan">
      <formula>34.999999</formula>
    </cfRule>
  </conditionalFormatting>
  <conditionalFormatting sqref="C4:E99">
    <cfRule type="cellIs" dxfId="960" priority="16" operator="greaterThan">
      <formula>34.999999</formula>
    </cfRule>
  </conditionalFormatting>
  <conditionalFormatting sqref="F4:F99">
    <cfRule type="cellIs" dxfId="959" priority="15" operator="greaterThan">
      <formula>34.999999</formula>
    </cfRule>
  </conditionalFormatting>
  <conditionalFormatting sqref="J4:L7">
    <cfRule type="cellIs" dxfId="958" priority="14" operator="equal">
      <formula>0</formula>
    </cfRule>
  </conditionalFormatting>
  <conditionalFormatting sqref="J9:L12">
    <cfRule type="cellIs" dxfId="957" priority="13" operator="equal">
      <formula>0</formula>
    </cfRule>
  </conditionalFormatting>
  <conditionalFormatting sqref="J4:L7 J9:L12">
    <cfRule type="cellIs" dxfId="956" priority="12" operator="equal">
      <formula>0</formula>
    </cfRule>
  </conditionalFormatting>
  <conditionalFormatting sqref="C4:E99">
    <cfRule type="cellIs" dxfId="955" priority="11" operator="greaterThan">
      <formula>34.999999</formula>
    </cfRule>
  </conditionalFormatting>
  <conditionalFormatting sqref="F4:F99">
    <cfRule type="cellIs" dxfId="954" priority="9" operator="greaterThan">
      <formula>34.999999</formula>
    </cfRule>
    <cfRule type="cellIs" dxfId="953" priority="10" operator="greaterThan">
      <formula>"34.99999999"</formula>
    </cfRule>
  </conditionalFormatting>
  <conditionalFormatting sqref="C4:E99">
    <cfRule type="cellIs" dxfId="952" priority="8" operator="greaterThan">
      <formula>34.999999</formula>
    </cfRule>
  </conditionalFormatting>
  <conditionalFormatting sqref="C4:E99">
    <cfRule type="cellIs" dxfId="951" priority="7" operator="greaterThan">
      <formula>34.999999</formula>
    </cfRule>
  </conditionalFormatting>
  <conditionalFormatting sqref="F4:F99">
    <cfRule type="cellIs" dxfId="950" priority="6" operator="greaterThan">
      <formula>34.999999</formula>
    </cfRule>
  </conditionalFormatting>
  <conditionalFormatting sqref="C4:E4">
    <cfRule type="cellIs" dxfId="949" priority="5" operator="greaterThan">
      <formula>34.999999</formula>
    </cfRule>
  </conditionalFormatting>
  <conditionalFormatting sqref="C4:C95">
    <cfRule type="cellIs" dxfId="948" priority="4" operator="greaterThan">
      <formula>34.999999</formula>
    </cfRule>
  </conditionalFormatting>
  <conditionalFormatting sqref="D4:D95">
    <cfRule type="cellIs" dxfId="947" priority="3" operator="greaterThan">
      <formula>34.999999</formula>
    </cfRule>
  </conditionalFormatting>
  <conditionalFormatting sqref="D4">
    <cfRule type="cellIs" dxfId="946" priority="2" operator="greaterThan">
      <formula>34.999999</formula>
    </cfRule>
  </conditionalFormatting>
  <conditionalFormatting sqref="C96:E99">
    <cfRule type="cellIs" dxfId="945" priority="1" operator="greaterThan">
      <formula>34.999999</formula>
    </cfRule>
  </conditionalFormatting>
  <hyperlinks>
    <hyperlink ref="A1:A3" location="'Indications d''Utilisation'!B21" tooltip="Lien vers &quot;Indications d'Utilisation&quot;" display="Lien vers Indications d'Utilisation"/>
  </hyperlinks>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sheetPr codeName="Feuil22">
    <tabColor rgb="FF17F20C"/>
  </sheetPr>
  <dimension ref="A1:Q115"/>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row r="113" spans="1:7">
      <c r="A113" s="232"/>
      <c r="B113" s="232"/>
      <c r="C113" s="232"/>
      <c r="D113" s="232"/>
      <c r="E113" s="232"/>
      <c r="F113" s="232"/>
      <c r="G113" s="232"/>
    </row>
    <row r="114" spans="1:7">
      <c r="A114" s="232"/>
      <c r="B114" s="232"/>
      <c r="C114" s="232"/>
      <c r="D114" s="232"/>
      <c r="E114" s="232"/>
      <c r="F114" s="232"/>
      <c r="G114" s="232"/>
    </row>
    <row r="115" spans="1:7">
      <c r="A115" s="232"/>
      <c r="B115" s="232"/>
      <c r="C115" s="232"/>
      <c r="D115" s="232"/>
      <c r="E115" s="232"/>
      <c r="F115" s="232"/>
      <c r="G115"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944" priority="41" operator="equal">
      <formula>0</formula>
    </cfRule>
  </conditionalFormatting>
  <conditionalFormatting sqref="C4:E99">
    <cfRule type="cellIs" dxfId="943" priority="40" operator="greaterThan">
      <formula>34.999999</formula>
    </cfRule>
  </conditionalFormatting>
  <conditionalFormatting sqref="F4:F99">
    <cfRule type="cellIs" dxfId="942" priority="38" operator="greaterThan">
      <formula>34.999999</formula>
    </cfRule>
    <cfRule type="cellIs" dxfId="941" priority="39" operator="greaterThan">
      <formula>"34.99999999"</formula>
    </cfRule>
  </conditionalFormatting>
  <conditionalFormatting sqref="J4:L7">
    <cfRule type="cellIs" dxfId="940" priority="37" operator="equal">
      <formula>0</formula>
    </cfRule>
  </conditionalFormatting>
  <conditionalFormatting sqref="J9:L12">
    <cfRule type="cellIs" dxfId="939" priority="36" operator="equal">
      <formula>0</formula>
    </cfRule>
  </conditionalFormatting>
  <conditionalFormatting sqref="C4:E99">
    <cfRule type="cellIs" dxfId="938" priority="35" operator="greaterThan">
      <formula>34.999999</formula>
    </cfRule>
  </conditionalFormatting>
  <conditionalFormatting sqref="F4:F99">
    <cfRule type="cellIs" dxfId="937" priority="33" operator="greaterThan">
      <formula>34.999999</formula>
    </cfRule>
    <cfRule type="cellIs" dxfId="936" priority="34" operator="greaterThan">
      <formula>"34.99999999"</formula>
    </cfRule>
  </conditionalFormatting>
  <conditionalFormatting sqref="J4:L7 J9:L12">
    <cfRule type="cellIs" dxfId="935" priority="32" operator="equal">
      <formula>0</formula>
    </cfRule>
  </conditionalFormatting>
  <conditionalFormatting sqref="C4:E99">
    <cfRule type="cellIs" dxfId="934" priority="31" operator="greaterThan">
      <formula>34.999999</formula>
    </cfRule>
  </conditionalFormatting>
  <conditionalFormatting sqref="C4:E99">
    <cfRule type="cellIs" dxfId="933" priority="30" operator="greaterThan">
      <formula>34.999999</formula>
    </cfRule>
  </conditionalFormatting>
  <conditionalFormatting sqref="C4:E99">
    <cfRule type="cellIs" dxfId="932" priority="29" operator="greaterThan">
      <formula>34.999999</formula>
    </cfRule>
  </conditionalFormatting>
  <conditionalFormatting sqref="C4:E99">
    <cfRule type="cellIs" dxfId="931" priority="28" operator="greaterThan">
      <formula>34.999999</formula>
    </cfRule>
  </conditionalFormatting>
  <conditionalFormatting sqref="C4:E99">
    <cfRule type="cellIs" dxfId="930" priority="27" operator="greaterThan">
      <formula>34.999999</formula>
    </cfRule>
  </conditionalFormatting>
  <conditionalFormatting sqref="C4:E99">
    <cfRule type="cellIs" dxfId="929" priority="26" operator="greaterThan">
      <formula>34.999999</formula>
    </cfRule>
  </conditionalFormatting>
  <conditionalFormatting sqref="C4:E99">
    <cfRule type="cellIs" dxfId="928" priority="25" operator="greaterThan">
      <formula>34.999999</formula>
    </cfRule>
  </conditionalFormatting>
  <conditionalFormatting sqref="C4:E99">
    <cfRule type="cellIs" dxfId="927" priority="24" operator="greaterThan">
      <formula>34.999999</formula>
    </cfRule>
  </conditionalFormatting>
  <conditionalFormatting sqref="C4:E99">
    <cfRule type="cellIs" dxfId="926" priority="23" operator="greaterThan">
      <formula>34.999999</formula>
    </cfRule>
  </conditionalFormatting>
  <conditionalFormatting sqref="C4:E99">
    <cfRule type="cellIs" dxfId="925" priority="22" operator="greaterThan">
      <formula>34.999999</formula>
    </cfRule>
  </conditionalFormatting>
  <conditionalFormatting sqref="C4:E99">
    <cfRule type="cellIs" dxfId="924" priority="21" operator="greaterThan">
      <formula>34.999999</formula>
    </cfRule>
  </conditionalFormatting>
  <conditionalFormatting sqref="F4:F99">
    <cfRule type="cellIs" dxfId="923" priority="20" operator="greaterThan">
      <formula>34.999999</formula>
    </cfRule>
  </conditionalFormatting>
  <conditionalFormatting sqref="J4:L7">
    <cfRule type="cellIs" dxfId="922" priority="19" operator="equal">
      <formula>0</formula>
    </cfRule>
  </conditionalFormatting>
  <conditionalFormatting sqref="J9:L12">
    <cfRule type="cellIs" dxfId="921" priority="18" operator="equal">
      <formula>0</formula>
    </cfRule>
  </conditionalFormatting>
  <conditionalFormatting sqref="J4:L7 J9:L12">
    <cfRule type="cellIs" dxfId="920" priority="17" operator="equal">
      <formula>0</formula>
    </cfRule>
  </conditionalFormatting>
  <conditionalFormatting sqref="C4:E99">
    <cfRule type="cellIs" dxfId="919" priority="16" operator="greaterThan">
      <formula>34.999999</formula>
    </cfRule>
  </conditionalFormatting>
  <conditionalFormatting sqref="F4:F99">
    <cfRule type="cellIs" dxfId="918" priority="14" operator="greaterThan">
      <formula>34.999999</formula>
    </cfRule>
    <cfRule type="cellIs" dxfId="917" priority="15" operator="greaterThan">
      <formula>"34.99999999"</formula>
    </cfRule>
  </conditionalFormatting>
  <conditionalFormatting sqref="C4:E99">
    <cfRule type="cellIs" dxfId="916" priority="13" operator="greaterThan">
      <formula>34.999999</formula>
    </cfRule>
  </conditionalFormatting>
  <conditionalFormatting sqref="C4:E99">
    <cfRule type="cellIs" dxfId="915" priority="12" operator="greaterThan">
      <formula>34.999999</formula>
    </cfRule>
  </conditionalFormatting>
  <conditionalFormatting sqref="F4:F99">
    <cfRule type="cellIs" dxfId="914" priority="11" operator="greaterThan">
      <formula>34.999999</formula>
    </cfRule>
  </conditionalFormatting>
  <conditionalFormatting sqref="C4:E4">
    <cfRule type="cellIs" dxfId="913" priority="10" operator="greaterThan">
      <formula>34.999999</formula>
    </cfRule>
  </conditionalFormatting>
  <conditionalFormatting sqref="C4:E4">
    <cfRule type="cellIs" dxfId="912" priority="9" operator="greaterThan">
      <formula>34.999999</formula>
    </cfRule>
  </conditionalFormatting>
  <conditionalFormatting sqref="C4:E4">
    <cfRule type="cellIs" dxfId="911" priority="8" operator="greaterThan">
      <formula>34.999999</formula>
    </cfRule>
  </conditionalFormatting>
  <conditionalFormatting sqref="C4:E4">
    <cfRule type="cellIs" dxfId="910" priority="7" operator="greaterThan">
      <formula>34.999999</formula>
    </cfRule>
  </conditionalFormatting>
  <conditionalFormatting sqref="C4:E4">
    <cfRule type="cellIs" dxfId="909" priority="6" operator="greaterThan">
      <formula>34.999999</formula>
    </cfRule>
  </conditionalFormatting>
  <conditionalFormatting sqref="C4:E4">
    <cfRule type="cellIs" dxfId="908" priority="5" operator="greaterThan">
      <formula>34.999999</formula>
    </cfRule>
  </conditionalFormatting>
  <conditionalFormatting sqref="C4:E4">
    <cfRule type="cellIs" dxfId="907" priority="4" operator="greaterThan">
      <formula>34.999999</formula>
    </cfRule>
  </conditionalFormatting>
  <conditionalFormatting sqref="C4:E4">
    <cfRule type="cellIs" dxfId="906" priority="3" operator="greaterThan">
      <formula>34.999999</formula>
    </cfRule>
  </conditionalFormatting>
  <conditionalFormatting sqref="C4:E4">
    <cfRule type="cellIs" dxfId="905" priority="2" operator="greaterThan">
      <formula>34.999999</formula>
    </cfRule>
  </conditionalFormatting>
  <conditionalFormatting sqref="C4:E4">
    <cfRule type="cellIs" dxfId="904" priority="1" operator="greaterThan">
      <formula>34.999999</formula>
    </cfRule>
  </conditionalFormatting>
  <hyperlinks>
    <hyperlink ref="A1:A3" location="'Indications d''Utilisation'!B22" tooltip="Lien vers &quot;Indications d'Utilisation&quot;" display="Lien vers Indications d'Utilisation"/>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Feuil23">
    <tabColor rgb="FF17F20C"/>
  </sheetPr>
  <dimension ref="A1:Q112"/>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903" priority="52" operator="equal">
      <formula>0</formula>
    </cfRule>
  </conditionalFormatting>
  <conditionalFormatting sqref="C4:E99">
    <cfRule type="cellIs" dxfId="902" priority="51" operator="greaterThan">
      <formula>34.999999</formula>
    </cfRule>
  </conditionalFormatting>
  <conditionalFormatting sqref="F4:F99">
    <cfRule type="cellIs" dxfId="901" priority="49" operator="greaterThan">
      <formula>34.999999</formula>
    </cfRule>
    <cfRule type="cellIs" dxfId="900" priority="50" operator="greaterThan">
      <formula>"34.99999999"</formula>
    </cfRule>
  </conditionalFormatting>
  <conditionalFormatting sqref="J4:L7 J9:L12">
    <cfRule type="cellIs" dxfId="899" priority="48" operator="equal">
      <formula>0</formula>
    </cfRule>
  </conditionalFormatting>
  <conditionalFormatting sqref="C4:E99">
    <cfRule type="cellIs" dxfId="898" priority="47" operator="greaterThan">
      <formula>34.999999</formula>
    </cfRule>
  </conditionalFormatting>
  <conditionalFormatting sqref="F4:F99">
    <cfRule type="cellIs" dxfId="897" priority="45" operator="greaterThan">
      <formula>34.999999</formula>
    </cfRule>
    <cfRule type="cellIs" dxfId="896" priority="46" operator="greaterThan">
      <formula>"34.99999999"</formula>
    </cfRule>
  </conditionalFormatting>
  <conditionalFormatting sqref="J4:L7">
    <cfRule type="cellIs" dxfId="895" priority="44" operator="equal">
      <formula>0</formula>
    </cfRule>
  </conditionalFormatting>
  <conditionalFormatting sqref="J9:L12">
    <cfRule type="cellIs" dxfId="894" priority="43" operator="equal">
      <formula>0</formula>
    </cfRule>
  </conditionalFormatting>
  <conditionalFormatting sqref="C4:E99">
    <cfRule type="cellIs" dxfId="893" priority="42" operator="greaterThan">
      <formula>34.999999</formula>
    </cfRule>
  </conditionalFormatting>
  <conditionalFormatting sqref="F4:F99">
    <cfRule type="cellIs" dxfId="892" priority="40" operator="greaterThan">
      <formula>34.999999</formula>
    </cfRule>
    <cfRule type="cellIs" dxfId="891" priority="41" operator="greaterThan">
      <formula>"34.99999999"</formula>
    </cfRule>
  </conditionalFormatting>
  <conditionalFormatting sqref="J4:L7 J9:L12">
    <cfRule type="cellIs" dxfId="890" priority="39" operator="equal">
      <formula>0</formula>
    </cfRule>
  </conditionalFormatting>
  <conditionalFormatting sqref="C4:E99">
    <cfRule type="cellIs" dxfId="889" priority="38" operator="greaterThan">
      <formula>34.999999</formula>
    </cfRule>
  </conditionalFormatting>
  <conditionalFormatting sqref="C4:E99">
    <cfRule type="cellIs" dxfId="888" priority="37" operator="greaterThan">
      <formula>34.999999</formula>
    </cfRule>
  </conditionalFormatting>
  <conditionalFormatting sqref="C4:E99">
    <cfRule type="cellIs" dxfId="887" priority="36" operator="greaterThan">
      <formula>34.999999</formula>
    </cfRule>
  </conditionalFormatting>
  <conditionalFormatting sqref="C4:E99">
    <cfRule type="cellIs" dxfId="886" priority="35" operator="greaterThan">
      <formula>34.999999</formula>
    </cfRule>
  </conditionalFormatting>
  <conditionalFormatting sqref="C4:E99">
    <cfRule type="cellIs" dxfId="885" priority="34" operator="greaterThan">
      <formula>34.999999</formula>
    </cfRule>
  </conditionalFormatting>
  <conditionalFormatting sqref="C4:E99">
    <cfRule type="cellIs" dxfId="884" priority="33" operator="greaterThan">
      <formula>34.999999</formula>
    </cfRule>
  </conditionalFormatting>
  <conditionalFormatting sqref="C4:E99">
    <cfRule type="cellIs" dxfId="883" priority="32" operator="greaterThan">
      <formula>34.999999</formula>
    </cfRule>
  </conditionalFormatting>
  <conditionalFormatting sqref="C4:E99">
    <cfRule type="cellIs" dxfId="882" priority="31" operator="greaterThan">
      <formula>34.999999</formula>
    </cfRule>
  </conditionalFormatting>
  <conditionalFormatting sqref="C4:E99">
    <cfRule type="cellIs" dxfId="881" priority="30" operator="greaterThan">
      <formula>34.999999</formula>
    </cfRule>
  </conditionalFormatting>
  <conditionalFormatting sqref="C4:E99">
    <cfRule type="cellIs" dxfId="880" priority="29" operator="greaterThan">
      <formula>34.999999</formula>
    </cfRule>
  </conditionalFormatting>
  <conditionalFormatting sqref="C4:E99">
    <cfRule type="cellIs" dxfId="879" priority="28" operator="greaterThan">
      <formula>34.999999</formula>
    </cfRule>
  </conditionalFormatting>
  <conditionalFormatting sqref="C4:E99">
    <cfRule type="cellIs" dxfId="878" priority="27" operator="greaterThan">
      <formula>34.999999</formula>
    </cfRule>
  </conditionalFormatting>
  <conditionalFormatting sqref="C4:E99">
    <cfRule type="cellIs" dxfId="877" priority="26" operator="greaterThan">
      <formula>34.999999</formula>
    </cfRule>
  </conditionalFormatting>
  <conditionalFormatting sqref="C4:E99">
    <cfRule type="cellIs" dxfId="876" priority="25" operator="greaterThan">
      <formula>34.999999</formula>
    </cfRule>
  </conditionalFormatting>
  <conditionalFormatting sqref="C4:E99">
    <cfRule type="cellIs" dxfId="875" priority="24" operator="greaterThan">
      <formula>34.999999</formula>
    </cfRule>
  </conditionalFormatting>
  <conditionalFormatting sqref="C4:E99">
    <cfRule type="cellIs" dxfId="874" priority="23" operator="greaterThan">
      <formula>34.999999</formula>
    </cfRule>
  </conditionalFormatting>
  <conditionalFormatting sqref="C4:E99">
    <cfRule type="cellIs" dxfId="873" priority="22" operator="greaterThan">
      <formula>34.999999</formula>
    </cfRule>
  </conditionalFormatting>
  <conditionalFormatting sqref="C4:E99">
    <cfRule type="cellIs" dxfId="872" priority="21" operator="greaterThan">
      <formula>34.999999</formula>
    </cfRule>
  </conditionalFormatting>
  <conditionalFormatting sqref="F4:F99">
    <cfRule type="cellIs" dxfId="871" priority="20" operator="greaterThan">
      <formula>34.999999</formula>
    </cfRule>
  </conditionalFormatting>
  <conditionalFormatting sqref="J4:L7">
    <cfRule type="cellIs" dxfId="870" priority="19" operator="equal">
      <formula>0</formula>
    </cfRule>
  </conditionalFormatting>
  <conditionalFormatting sqref="J9:L12">
    <cfRule type="cellIs" dxfId="869" priority="18" operator="equal">
      <formula>0</formula>
    </cfRule>
  </conditionalFormatting>
  <conditionalFormatting sqref="J4:L7 J9:L12">
    <cfRule type="cellIs" dxfId="868" priority="17" operator="equal">
      <formula>0</formula>
    </cfRule>
  </conditionalFormatting>
  <conditionalFormatting sqref="C4:E99">
    <cfRule type="cellIs" dxfId="867" priority="16" operator="greaterThan">
      <formula>34.999999</formula>
    </cfRule>
  </conditionalFormatting>
  <conditionalFormatting sqref="F4:F99">
    <cfRule type="cellIs" dxfId="866" priority="14" operator="greaterThan">
      <formula>34.999999</formula>
    </cfRule>
    <cfRule type="cellIs" dxfId="865" priority="15" operator="greaterThan">
      <formula>"34.99999999"</formula>
    </cfRule>
  </conditionalFormatting>
  <conditionalFormatting sqref="C4:E99">
    <cfRule type="cellIs" dxfId="864" priority="13" operator="greaterThan">
      <formula>34.999999</formula>
    </cfRule>
  </conditionalFormatting>
  <conditionalFormatting sqref="C4:E99">
    <cfRule type="cellIs" dxfId="863" priority="12" operator="greaterThan">
      <formula>34.999999</formula>
    </cfRule>
  </conditionalFormatting>
  <conditionalFormatting sqref="F4:F99">
    <cfRule type="cellIs" dxfId="862" priority="11" operator="greaterThan">
      <formula>34.999999</formula>
    </cfRule>
  </conditionalFormatting>
  <conditionalFormatting sqref="C4:E4">
    <cfRule type="cellIs" dxfId="861" priority="10" operator="greaterThan">
      <formula>34.999999</formula>
    </cfRule>
  </conditionalFormatting>
  <conditionalFormatting sqref="C4:E4">
    <cfRule type="cellIs" dxfId="860" priority="9" operator="greaterThan">
      <formula>34.999999</formula>
    </cfRule>
  </conditionalFormatting>
  <conditionalFormatting sqref="C4:E4">
    <cfRule type="cellIs" dxfId="859" priority="8" operator="greaterThan">
      <formula>34.999999</formula>
    </cfRule>
  </conditionalFormatting>
  <conditionalFormatting sqref="C4:E4">
    <cfRule type="cellIs" dxfId="858" priority="7" operator="greaterThan">
      <formula>34.999999</formula>
    </cfRule>
  </conditionalFormatting>
  <conditionalFormatting sqref="C4:E4">
    <cfRule type="cellIs" dxfId="857" priority="6" operator="greaterThan">
      <formula>34.999999</formula>
    </cfRule>
  </conditionalFormatting>
  <conditionalFormatting sqref="C4:E4">
    <cfRule type="cellIs" dxfId="856" priority="5" operator="greaterThan">
      <formula>34.999999</formula>
    </cfRule>
  </conditionalFormatting>
  <conditionalFormatting sqref="C4:E4">
    <cfRule type="cellIs" dxfId="855" priority="4" operator="greaterThan">
      <formula>34.999999</formula>
    </cfRule>
  </conditionalFormatting>
  <conditionalFormatting sqref="C4:E4">
    <cfRule type="cellIs" dxfId="854" priority="3" operator="greaterThan">
      <formula>34.999999</formula>
    </cfRule>
  </conditionalFormatting>
  <conditionalFormatting sqref="C4:E4">
    <cfRule type="cellIs" dxfId="853" priority="2" operator="greaterThan">
      <formula>34.999999</formula>
    </cfRule>
  </conditionalFormatting>
  <conditionalFormatting sqref="C4:E4">
    <cfRule type="cellIs" dxfId="852" priority="1" operator="greaterThan">
      <formula>34.999999</formula>
    </cfRule>
  </conditionalFormatting>
  <hyperlinks>
    <hyperlink ref="A1:A3" location="'Indications d''Utilisation'!B23" tooltip="Lien vers &quot;Indications d'Utilisation&quot;" display="Lien vers Indications d'Utilisation"/>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Feuil24">
    <tabColor rgb="FF17F20C"/>
  </sheetPr>
  <dimension ref="A1:Q111"/>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851" priority="88" operator="equal">
      <formula>0</formula>
    </cfRule>
  </conditionalFormatting>
  <conditionalFormatting sqref="C4:E99">
    <cfRule type="cellIs" dxfId="850" priority="87" operator="greaterThan">
      <formula>34.999999</formula>
    </cfRule>
  </conditionalFormatting>
  <conditionalFormatting sqref="F4:F99">
    <cfRule type="cellIs" dxfId="849" priority="85" operator="greaterThan">
      <formula>34.999999</formula>
    </cfRule>
    <cfRule type="cellIs" dxfId="848" priority="86" operator="greaterThan">
      <formula>"34.99999999"</formula>
    </cfRule>
  </conditionalFormatting>
  <conditionalFormatting sqref="J4:L7 J9:L12">
    <cfRule type="cellIs" dxfId="847" priority="84" operator="equal">
      <formula>0</formula>
    </cfRule>
  </conditionalFormatting>
  <conditionalFormatting sqref="C4:E99">
    <cfRule type="cellIs" dxfId="846" priority="83" operator="greaterThan">
      <formula>34.999999</formula>
    </cfRule>
  </conditionalFormatting>
  <conditionalFormatting sqref="F4:F99">
    <cfRule type="cellIs" dxfId="845" priority="81" operator="greaterThan">
      <formula>34.999999</formula>
    </cfRule>
    <cfRule type="cellIs" dxfId="844" priority="82" operator="greaterThan">
      <formula>"34.99999999"</formula>
    </cfRule>
  </conditionalFormatting>
  <conditionalFormatting sqref="J4:L7 J9:L12">
    <cfRule type="cellIs" dxfId="843" priority="80" operator="equal">
      <formula>0</formula>
    </cfRule>
  </conditionalFormatting>
  <conditionalFormatting sqref="C4:E99">
    <cfRule type="cellIs" dxfId="842" priority="79" operator="greaterThan">
      <formula>34.999999</formula>
    </cfRule>
  </conditionalFormatting>
  <conditionalFormatting sqref="F4:F99">
    <cfRule type="cellIs" dxfId="841" priority="77" operator="greaterThan">
      <formula>34.999999</formula>
    </cfRule>
    <cfRule type="cellIs" dxfId="840" priority="78" operator="greaterThan">
      <formula>"34.99999999"</formula>
    </cfRule>
  </conditionalFormatting>
  <conditionalFormatting sqref="J4:L7">
    <cfRule type="cellIs" dxfId="839" priority="76" operator="equal">
      <formula>0</formula>
    </cfRule>
  </conditionalFormatting>
  <conditionalFormatting sqref="J9:L12">
    <cfRule type="cellIs" dxfId="838" priority="75" operator="equal">
      <formula>0</formula>
    </cfRule>
  </conditionalFormatting>
  <conditionalFormatting sqref="C4:E99">
    <cfRule type="cellIs" dxfId="837" priority="74" operator="greaterThan">
      <formula>34.999999</formula>
    </cfRule>
  </conditionalFormatting>
  <conditionalFormatting sqref="F4:F99">
    <cfRule type="cellIs" dxfId="836" priority="72" operator="greaterThan">
      <formula>34.999999</formula>
    </cfRule>
    <cfRule type="cellIs" dxfId="835" priority="73" operator="greaterThan">
      <formula>"34.99999999"</formula>
    </cfRule>
  </conditionalFormatting>
  <conditionalFormatting sqref="J4:L7 J9:L12">
    <cfRule type="cellIs" dxfId="834" priority="71" operator="equal">
      <formula>0</formula>
    </cfRule>
  </conditionalFormatting>
  <conditionalFormatting sqref="C4:E99">
    <cfRule type="cellIs" dxfId="833" priority="70" operator="greaterThan">
      <formula>34.999999</formula>
    </cfRule>
  </conditionalFormatting>
  <conditionalFormatting sqref="C4:E99">
    <cfRule type="cellIs" dxfId="832" priority="69" operator="greaterThan">
      <formula>34.999999</formula>
    </cfRule>
  </conditionalFormatting>
  <conditionalFormatting sqref="C4:E99">
    <cfRule type="cellIs" dxfId="831" priority="68" operator="greaterThan">
      <formula>34.999999</formula>
    </cfRule>
  </conditionalFormatting>
  <conditionalFormatting sqref="C4:E99">
    <cfRule type="cellIs" dxfId="830" priority="67" operator="greaterThan">
      <formula>34.999999</formula>
    </cfRule>
  </conditionalFormatting>
  <conditionalFormatting sqref="C4:E99">
    <cfRule type="cellIs" dxfId="829" priority="66" operator="greaterThan">
      <formula>34.999999</formula>
    </cfRule>
  </conditionalFormatting>
  <conditionalFormatting sqref="C4:E99">
    <cfRule type="cellIs" dxfId="828" priority="65" operator="greaterThan">
      <formula>34.999999</formula>
    </cfRule>
  </conditionalFormatting>
  <conditionalFormatting sqref="C4:E99">
    <cfRule type="cellIs" dxfId="827" priority="64" operator="greaterThan">
      <formula>34.999999</formula>
    </cfRule>
  </conditionalFormatting>
  <conditionalFormatting sqref="C4:E99">
    <cfRule type="cellIs" dxfId="826" priority="63" operator="greaterThan">
      <formula>34.999999</formula>
    </cfRule>
  </conditionalFormatting>
  <conditionalFormatting sqref="C4:E99">
    <cfRule type="cellIs" dxfId="825" priority="62" operator="greaterThan">
      <formula>34.999999</formula>
    </cfRule>
  </conditionalFormatting>
  <conditionalFormatting sqref="C4:E99">
    <cfRule type="cellIs" dxfId="824" priority="61" operator="greaterThan">
      <formula>34.999999</formula>
    </cfRule>
  </conditionalFormatting>
  <conditionalFormatting sqref="C4:E99">
    <cfRule type="cellIs" dxfId="823" priority="60" operator="greaterThan">
      <formula>34.999999</formula>
    </cfRule>
  </conditionalFormatting>
  <conditionalFormatting sqref="C4:E99">
    <cfRule type="cellIs" dxfId="822" priority="59" operator="greaterThan">
      <formula>34.999999</formula>
    </cfRule>
  </conditionalFormatting>
  <conditionalFormatting sqref="C4:E99">
    <cfRule type="cellIs" dxfId="821" priority="58" operator="greaterThan">
      <formula>34.999999</formula>
    </cfRule>
  </conditionalFormatting>
  <conditionalFormatting sqref="C4:E99">
    <cfRule type="cellIs" dxfId="820" priority="57" operator="greaterThan">
      <formula>34.999999</formula>
    </cfRule>
  </conditionalFormatting>
  <conditionalFormatting sqref="C4:E99">
    <cfRule type="cellIs" dxfId="819" priority="56" operator="greaterThan">
      <formula>34.999999</formula>
    </cfRule>
  </conditionalFormatting>
  <conditionalFormatting sqref="C4:E99">
    <cfRule type="cellIs" dxfId="818" priority="55" operator="greaterThan">
      <formula>34.999999</formula>
    </cfRule>
  </conditionalFormatting>
  <conditionalFormatting sqref="C4:E99">
    <cfRule type="cellIs" dxfId="817" priority="54" operator="greaterThan">
      <formula>34.999999</formula>
    </cfRule>
  </conditionalFormatting>
  <conditionalFormatting sqref="C4:E99">
    <cfRule type="cellIs" dxfId="816" priority="53" operator="greaterThan">
      <formula>34.999999</formula>
    </cfRule>
  </conditionalFormatting>
  <conditionalFormatting sqref="C4:E99">
    <cfRule type="cellIs" dxfId="815" priority="52" operator="greaterThan">
      <formula>34.999999</formula>
    </cfRule>
  </conditionalFormatting>
  <conditionalFormatting sqref="C4:E99">
    <cfRule type="cellIs" dxfId="814" priority="51" operator="greaterThan">
      <formula>34.999999</formula>
    </cfRule>
  </conditionalFormatting>
  <conditionalFormatting sqref="C4:E99">
    <cfRule type="cellIs" dxfId="813" priority="50" operator="greaterThan">
      <formula>34.999999</formula>
    </cfRule>
  </conditionalFormatting>
  <conditionalFormatting sqref="C4:E99">
    <cfRule type="cellIs" dxfId="812" priority="49" operator="greaterThan">
      <formula>34.999999</formula>
    </cfRule>
  </conditionalFormatting>
  <conditionalFormatting sqref="C4:E99">
    <cfRule type="cellIs" dxfId="811" priority="48" operator="greaterThan">
      <formula>34.999999</formula>
    </cfRule>
  </conditionalFormatting>
  <conditionalFormatting sqref="C4:E99">
    <cfRule type="cellIs" dxfId="810" priority="47" operator="greaterThan">
      <formula>34.999999</formula>
    </cfRule>
  </conditionalFormatting>
  <conditionalFormatting sqref="C4:E99">
    <cfRule type="cellIs" dxfId="809" priority="46" operator="greaterThan">
      <formula>34.999999</formula>
    </cfRule>
  </conditionalFormatting>
  <conditionalFormatting sqref="C4:E99">
    <cfRule type="cellIs" dxfId="808" priority="45" operator="greaterThan">
      <formula>34.999999</formula>
    </cfRule>
  </conditionalFormatting>
  <conditionalFormatting sqref="C4:E99">
    <cfRule type="cellIs" dxfId="807" priority="44" operator="greaterThan">
      <formula>34.999999</formula>
    </cfRule>
  </conditionalFormatting>
  <conditionalFormatting sqref="C4:E99">
    <cfRule type="cellIs" dxfId="806" priority="43" operator="greaterThan">
      <formula>34.999999</formula>
    </cfRule>
  </conditionalFormatting>
  <conditionalFormatting sqref="C4:E99">
    <cfRule type="cellIs" dxfId="805" priority="42" operator="greaterThan">
      <formula>34.999999</formula>
    </cfRule>
  </conditionalFormatting>
  <conditionalFormatting sqref="C4:E99">
    <cfRule type="cellIs" dxfId="804" priority="41" operator="greaterThan">
      <formula>34.999999</formula>
    </cfRule>
  </conditionalFormatting>
  <conditionalFormatting sqref="C4:E99">
    <cfRule type="cellIs" dxfId="803" priority="40" operator="greaterThan">
      <formula>34.999999</formula>
    </cfRule>
  </conditionalFormatting>
  <conditionalFormatting sqref="C4:E99">
    <cfRule type="cellIs" dxfId="802" priority="39" operator="greaterThan">
      <formula>34.999999</formula>
    </cfRule>
  </conditionalFormatting>
  <conditionalFormatting sqref="C4:E99">
    <cfRule type="cellIs" dxfId="801" priority="38" operator="greaterThan">
      <formula>34.999999</formula>
    </cfRule>
  </conditionalFormatting>
  <conditionalFormatting sqref="F4:F99">
    <cfRule type="cellIs" dxfId="800" priority="37" operator="greaterThan">
      <formula>34.999999</formula>
    </cfRule>
  </conditionalFormatting>
  <conditionalFormatting sqref="J4:L7">
    <cfRule type="cellIs" dxfId="799" priority="36" operator="equal">
      <formula>0</formula>
    </cfRule>
  </conditionalFormatting>
  <conditionalFormatting sqref="J9:L12">
    <cfRule type="cellIs" dxfId="798" priority="35" operator="equal">
      <formula>0</formula>
    </cfRule>
  </conditionalFormatting>
  <conditionalFormatting sqref="J4:L7 J9:L12">
    <cfRule type="cellIs" dxfId="797" priority="34" operator="equal">
      <formula>0</formula>
    </cfRule>
  </conditionalFormatting>
  <conditionalFormatting sqref="C4:E99">
    <cfRule type="cellIs" dxfId="796" priority="33" operator="greaterThan">
      <formula>34.999999</formula>
    </cfRule>
  </conditionalFormatting>
  <conditionalFormatting sqref="F4:F99">
    <cfRule type="cellIs" dxfId="795" priority="31" operator="greaterThan">
      <formula>34.999999</formula>
    </cfRule>
    <cfRule type="cellIs" dxfId="794" priority="32" operator="greaterThan">
      <formula>"34.99999999"</formula>
    </cfRule>
  </conditionalFormatting>
  <conditionalFormatting sqref="C4:E99">
    <cfRule type="cellIs" dxfId="793" priority="30" operator="greaterThan">
      <formula>34.999999</formula>
    </cfRule>
  </conditionalFormatting>
  <conditionalFormatting sqref="C4:E99">
    <cfRule type="cellIs" dxfId="792" priority="29" operator="greaterThan">
      <formula>34.999999</formula>
    </cfRule>
  </conditionalFormatting>
  <conditionalFormatting sqref="F4:F99">
    <cfRule type="cellIs" dxfId="791" priority="28" operator="greaterThan">
      <formula>34.999999</formula>
    </cfRule>
  </conditionalFormatting>
  <conditionalFormatting sqref="C4:E95">
    <cfRule type="cellIs" dxfId="790" priority="27" operator="greaterThan">
      <formula>34.999999</formula>
    </cfRule>
  </conditionalFormatting>
  <conditionalFormatting sqref="C4:E95">
    <cfRule type="cellIs" dxfId="789" priority="26" operator="greaterThan">
      <formula>34.999999</formula>
    </cfRule>
  </conditionalFormatting>
  <conditionalFormatting sqref="C4:E95">
    <cfRule type="cellIs" dxfId="788" priority="25" operator="greaterThan">
      <formula>34.999999</formula>
    </cfRule>
  </conditionalFormatting>
  <conditionalFormatting sqref="C4:E95">
    <cfRule type="cellIs" dxfId="787" priority="24" operator="greaterThan">
      <formula>34.999999</formula>
    </cfRule>
  </conditionalFormatting>
  <conditionalFormatting sqref="C4:E95">
    <cfRule type="cellIs" dxfId="786" priority="23" operator="greaterThan">
      <formula>34.999999</formula>
    </cfRule>
  </conditionalFormatting>
  <conditionalFormatting sqref="C4:E95">
    <cfRule type="cellIs" dxfId="785" priority="22" operator="greaterThan">
      <formula>34.999999</formula>
    </cfRule>
  </conditionalFormatting>
  <conditionalFormatting sqref="C4:E95">
    <cfRule type="cellIs" dxfId="784" priority="21" operator="greaterThan">
      <formula>34.999999</formula>
    </cfRule>
  </conditionalFormatting>
  <conditionalFormatting sqref="C4:E95">
    <cfRule type="cellIs" dxfId="783" priority="20" operator="greaterThan">
      <formula>34.999999</formula>
    </cfRule>
  </conditionalFormatting>
  <conditionalFormatting sqref="C4:E95">
    <cfRule type="cellIs" dxfId="782" priority="19" operator="greaterThan">
      <formula>34.999999</formula>
    </cfRule>
  </conditionalFormatting>
  <conditionalFormatting sqref="C4:E95">
    <cfRule type="cellIs" dxfId="781" priority="18" operator="greaterThan">
      <formula>34.999999</formula>
    </cfRule>
  </conditionalFormatting>
  <conditionalFormatting sqref="C4:E95">
    <cfRule type="cellIs" dxfId="780" priority="17" operator="greaterThan">
      <formula>34.999999</formula>
    </cfRule>
  </conditionalFormatting>
  <conditionalFormatting sqref="C4:E95">
    <cfRule type="cellIs" dxfId="779" priority="16" operator="greaterThan">
      <formula>34.999999</formula>
    </cfRule>
  </conditionalFormatting>
  <conditionalFormatting sqref="C4:E95">
    <cfRule type="cellIs" dxfId="778" priority="15" operator="greaterThan">
      <formula>34.999999</formula>
    </cfRule>
  </conditionalFormatting>
  <conditionalFormatting sqref="C4:E95">
    <cfRule type="cellIs" dxfId="777" priority="14" operator="greaterThan">
      <formula>34.999999</formula>
    </cfRule>
  </conditionalFormatting>
  <conditionalFormatting sqref="C4:E95">
    <cfRule type="cellIs" dxfId="776" priority="13" operator="greaterThan">
      <formula>34.999999</formula>
    </cfRule>
  </conditionalFormatting>
  <conditionalFormatting sqref="C4:E95">
    <cfRule type="cellIs" dxfId="775" priority="12" operator="greaterThan">
      <formula>34.999999</formula>
    </cfRule>
  </conditionalFormatting>
  <conditionalFormatting sqref="C4:E95">
    <cfRule type="cellIs" dxfId="774" priority="11" operator="greaterThan">
      <formula>34.999999</formula>
    </cfRule>
  </conditionalFormatting>
  <conditionalFormatting sqref="C4:E4">
    <cfRule type="cellIs" dxfId="773" priority="10" operator="greaterThan">
      <formula>34.999999</formula>
    </cfRule>
  </conditionalFormatting>
  <conditionalFormatting sqref="C4:E4">
    <cfRule type="cellIs" dxfId="772" priority="9" operator="greaterThan">
      <formula>34.999999</formula>
    </cfRule>
  </conditionalFormatting>
  <conditionalFormatting sqref="C4:E4">
    <cfRule type="cellIs" dxfId="771" priority="8" operator="greaterThan">
      <formula>34.999999</formula>
    </cfRule>
  </conditionalFormatting>
  <conditionalFormatting sqref="C4:E4">
    <cfRule type="cellIs" dxfId="770" priority="7" operator="greaterThan">
      <formula>34.999999</formula>
    </cfRule>
  </conditionalFormatting>
  <conditionalFormatting sqref="C4:E4">
    <cfRule type="cellIs" dxfId="769" priority="6" operator="greaterThan">
      <formula>34.999999</formula>
    </cfRule>
  </conditionalFormatting>
  <conditionalFormatting sqref="C4:E4">
    <cfRule type="cellIs" dxfId="768" priority="5" operator="greaterThan">
      <formula>34.999999</formula>
    </cfRule>
  </conditionalFormatting>
  <conditionalFormatting sqref="C4:E4">
    <cfRule type="cellIs" dxfId="767" priority="4" operator="greaterThan">
      <formula>34.999999</formula>
    </cfRule>
  </conditionalFormatting>
  <conditionalFormatting sqref="C4:E4">
    <cfRule type="cellIs" dxfId="766" priority="3" operator="greaterThan">
      <formula>34.999999</formula>
    </cfRule>
  </conditionalFormatting>
  <conditionalFormatting sqref="C4:E4">
    <cfRule type="cellIs" dxfId="765" priority="2" operator="greaterThan">
      <formula>34.999999</formula>
    </cfRule>
  </conditionalFormatting>
  <conditionalFormatting sqref="C4:E4">
    <cfRule type="cellIs" dxfId="764" priority="1" operator="greaterThan">
      <formula>34.999999</formula>
    </cfRule>
  </conditionalFormatting>
  <hyperlinks>
    <hyperlink ref="A1:A3" location="'Indications d''Utilisation'!B24" tooltip="Lien vers &quot;Indications d'Utilisation&quot;" display="Lien vers Indications d'Utilisation"/>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Feuil25">
    <tabColor rgb="FF17F20C"/>
  </sheetPr>
  <dimension ref="A1:Q111"/>
  <sheetViews>
    <sheetView zoomScaleNormal="100"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154</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23"/>
      <c r="E5" s="123"/>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23"/>
      <c r="E6" s="123"/>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23"/>
      <c r="E7" s="123"/>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23"/>
      <c r="E8" s="123"/>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23"/>
      <c r="E9" s="123"/>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23"/>
      <c r="E11" s="123"/>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23"/>
      <c r="E12" s="123"/>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23"/>
      <c r="E13" s="123"/>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23"/>
      <c r="E14" s="123"/>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23"/>
      <c r="E15" s="123"/>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23"/>
      <c r="E17" s="123"/>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23"/>
      <c r="E18" s="123"/>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23"/>
      <c r="E19" s="123"/>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23"/>
      <c r="E20" s="123"/>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23"/>
      <c r="E21" s="123"/>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23"/>
      <c r="E22" s="123"/>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23"/>
      <c r="E23" s="123"/>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23"/>
      <c r="E24" s="123"/>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23"/>
      <c r="E25" s="123"/>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23"/>
      <c r="E26" s="123"/>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23"/>
      <c r="E27" s="123"/>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23"/>
      <c r="E28" s="123"/>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23"/>
      <c r="E29" s="123"/>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23"/>
      <c r="E30" s="123"/>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23"/>
      <c r="E31" s="123"/>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23"/>
      <c r="E32" s="123"/>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23"/>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23"/>
      <c r="E34" s="123"/>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23"/>
      <c r="E35" s="123"/>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23"/>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23"/>
      <c r="E37" s="123"/>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23"/>
      <c r="E38" s="123"/>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23"/>
      <c r="E39" s="123"/>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23"/>
      <c r="E40" s="123"/>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23"/>
      <c r="E41" s="123"/>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23"/>
      <c r="E42" s="123"/>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23"/>
      <c r="E43" s="123"/>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23"/>
      <c r="E45" s="123"/>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23"/>
      <c r="E46" s="123"/>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23"/>
      <c r="E47" s="123"/>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23"/>
      <c r="E48" s="123"/>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23"/>
      <c r="E49" s="123"/>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23"/>
      <c r="E50" s="123"/>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23"/>
      <c r="E51" s="123"/>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23"/>
      <c r="E52" s="123"/>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23"/>
      <c r="E53" s="123"/>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23"/>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23"/>
      <c r="E55" s="123"/>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23"/>
      <c r="E56" s="123"/>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23"/>
      <c r="E57" s="123"/>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23"/>
      <c r="E58" s="123"/>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23"/>
      <c r="E60" s="123"/>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23"/>
      <c r="E61" s="123"/>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23"/>
      <c r="E62" s="123"/>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23"/>
      <c r="E63" s="123"/>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23"/>
      <c r="E64" s="123"/>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23"/>
      <c r="E65" s="123"/>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23"/>
      <c r="E66" s="123"/>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23"/>
      <c r="E67" s="123"/>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23"/>
      <c r="E68" s="123"/>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23"/>
      <c r="E70" s="123"/>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23"/>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23"/>
      <c r="E73" s="123"/>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23"/>
      <c r="E74" s="123"/>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23"/>
      <c r="E75" s="123"/>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23"/>
      <c r="E76" s="123"/>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23"/>
      <c r="E77" s="123"/>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23"/>
      <c r="E78" s="123"/>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23"/>
      <c r="E79" s="123"/>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23"/>
      <c r="E81" s="123"/>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23"/>
      <c r="E82" s="123"/>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23"/>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23"/>
      <c r="E84" s="123"/>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23"/>
      <c r="E85" s="123"/>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23"/>
      <c r="E86" s="123"/>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23"/>
      <c r="E87" s="123"/>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23"/>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23"/>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23"/>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23"/>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23"/>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23"/>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23"/>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23"/>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763" priority="94" operator="equal">
      <formula>0</formula>
    </cfRule>
  </conditionalFormatting>
  <conditionalFormatting sqref="C4:E99">
    <cfRule type="cellIs" dxfId="762" priority="93" operator="greaterThan">
      <formula>34.999999</formula>
    </cfRule>
  </conditionalFormatting>
  <conditionalFormatting sqref="F4:F99">
    <cfRule type="cellIs" dxfId="761" priority="91" operator="greaterThan">
      <formula>34.999999</formula>
    </cfRule>
    <cfRule type="cellIs" dxfId="760" priority="92" operator="greaterThan">
      <formula>"34.99999999"</formula>
    </cfRule>
  </conditionalFormatting>
  <conditionalFormatting sqref="J4:L7">
    <cfRule type="cellIs" dxfId="759" priority="90" operator="equal">
      <formula>0</formula>
    </cfRule>
  </conditionalFormatting>
  <conditionalFormatting sqref="J9:L12">
    <cfRule type="cellIs" dxfId="758" priority="89" operator="equal">
      <formula>0</formula>
    </cfRule>
  </conditionalFormatting>
  <conditionalFormatting sqref="C4:E99">
    <cfRule type="cellIs" dxfId="757" priority="88" operator="greaterThan">
      <formula>34.999999</formula>
    </cfRule>
  </conditionalFormatting>
  <conditionalFormatting sqref="F4:F99">
    <cfRule type="cellIs" dxfId="756" priority="86" operator="greaterThan">
      <formula>34.999999</formula>
    </cfRule>
    <cfRule type="cellIs" dxfId="755" priority="87" operator="greaterThan">
      <formula>"34.99999999"</formula>
    </cfRule>
  </conditionalFormatting>
  <conditionalFormatting sqref="J4:L7 J9:L12">
    <cfRule type="cellIs" dxfId="754" priority="85" operator="equal">
      <formula>0</formula>
    </cfRule>
  </conditionalFormatting>
  <conditionalFormatting sqref="C4:E99">
    <cfRule type="cellIs" dxfId="753" priority="84" operator="greaterThan">
      <formula>34.999999</formula>
    </cfRule>
  </conditionalFormatting>
  <conditionalFormatting sqref="C4:E99">
    <cfRule type="cellIs" dxfId="752" priority="83" operator="greaterThan">
      <formula>34.999999</formula>
    </cfRule>
  </conditionalFormatting>
  <conditionalFormatting sqref="C4:E99">
    <cfRule type="cellIs" dxfId="751" priority="82" operator="greaterThan">
      <formula>34.999999</formula>
    </cfRule>
  </conditionalFormatting>
  <conditionalFormatting sqref="C4:E99">
    <cfRule type="cellIs" dxfId="750" priority="81" operator="greaterThan">
      <formula>34.999999</formula>
    </cfRule>
  </conditionalFormatting>
  <conditionalFormatting sqref="C4:E99">
    <cfRule type="cellIs" dxfId="749" priority="80" operator="greaterThan">
      <formula>34.999999</formula>
    </cfRule>
  </conditionalFormatting>
  <conditionalFormatting sqref="C4:E99">
    <cfRule type="cellIs" dxfId="748" priority="79" operator="greaterThan">
      <formula>34.999999</formula>
    </cfRule>
  </conditionalFormatting>
  <conditionalFormatting sqref="C4:E99">
    <cfRule type="cellIs" dxfId="747" priority="78" operator="greaterThan">
      <formula>34.999999</formula>
    </cfRule>
  </conditionalFormatting>
  <conditionalFormatting sqref="C4:E99">
    <cfRule type="cellIs" dxfId="746" priority="77" operator="greaterThan">
      <formula>34.999999</formula>
    </cfRule>
  </conditionalFormatting>
  <conditionalFormatting sqref="C4:E99">
    <cfRule type="cellIs" dxfId="745" priority="76" operator="greaterThan">
      <formula>34.999999</formula>
    </cfRule>
  </conditionalFormatting>
  <conditionalFormatting sqref="C4:E99">
    <cfRule type="cellIs" dxfId="744" priority="75" operator="greaterThan">
      <formula>34.999999</formula>
    </cfRule>
  </conditionalFormatting>
  <conditionalFormatting sqref="C4:E99">
    <cfRule type="cellIs" dxfId="743" priority="74" operator="greaterThan">
      <formula>34.999999</formula>
    </cfRule>
  </conditionalFormatting>
  <conditionalFormatting sqref="C4:E99">
    <cfRule type="cellIs" dxfId="742" priority="73" operator="greaterThan">
      <formula>34.999999</formula>
    </cfRule>
  </conditionalFormatting>
  <conditionalFormatting sqref="C4:E99">
    <cfRule type="cellIs" dxfId="741" priority="72" operator="greaterThan">
      <formula>34.999999</formula>
    </cfRule>
  </conditionalFormatting>
  <conditionalFormatting sqref="C4:E99">
    <cfRule type="cellIs" dxfId="740" priority="71" operator="greaterThan">
      <formula>34.999999</formula>
    </cfRule>
  </conditionalFormatting>
  <conditionalFormatting sqref="C4:E99">
    <cfRule type="cellIs" dxfId="739" priority="70" operator="greaterThan">
      <formula>34.999999</formula>
    </cfRule>
  </conditionalFormatting>
  <conditionalFormatting sqref="C4:E99">
    <cfRule type="cellIs" dxfId="738" priority="69" operator="greaterThan">
      <formula>34.999999</formula>
    </cfRule>
  </conditionalFormatting>
  <conditionalFormatting sqref="C4:E99">
    <cfRule type="cellIs" dxfId="737" priority="68" operator="greaterThan">
      <formula>34.999999</formula>
    </cfRule>
  </conditionalFormatting>
  <conditionalFormatting sqref="C4:E99">
    <cfRule type="cellIs" dxfId="736" priority="67" operator="greaterThan">
      <formula>34.999999</formula>
    </cfRule>
  </conditionalFormatting>
  <conditionalFormatting sqref="C4:E99">
    <cfRule type="cellIs" dxfId="735" priority="66" operator="greaterThan">
      <formula>34.999999</formula>
    </cfRule>
  </conditionalFormatting>
  <conditionalFormatting sqref="C4:E99">
    <cfRule type="cellIs" dxfId="734" priority="65" operator="greaterThan">
      <formula>34.999999</formula>
    </cfRule>
  </conditionalFormatting>
  <conditionalFormatting sqref="C4:E99">
    <cfRule type="cellIs" dxfId="733" priority="64" operator="greaterThan">
      <formula>34.999999</formula>
    </cfRule>
  </conditionalFormatting>
  <conditionalFormatting sqref="C4:E99">
    <cfRule type="cellIs" dxfId="732" priority="63" operator="greaterThan">
      <formula>34.999999</formula>
    </cfRule>
  </conditionalFormatting>
  <conditionalFormatting sqref="C4:E99">
    <cfRule type="cellIs" dxfId="731" priority="62" operator="greaterThan">
      <formula>34.999999</formula>
    </cfRule>
  </conditionalFormatting>
  <conditionalFormatting sqref="C4:E99">
    <cfRule type="cellIs" dxfId="730" priority="61" operator="greaterThan">
      <formula>34.999999</formula>
    </cfRule>
  </conditionalFormatting>
  <conditionalFormatting sqref="C4:E99">
    <cfRule type="cellIs" dxfId="729" priority="60" operator="greaterThan">
      <formula>34.999999</formula>
    </cfRule>
  </conditionalFormatting>
  <conditionalFormatting sqref="C4:E99">
    <cfRule type="cellIs" dxfId="728" priority="59" operator="greaterThan">
      <formula>34.999999</formula>
    </cfRule>
  </conditionalFormatting>
  <conditionalFormatting sqref="C4:E99">
    <cfRule type="cellIs" dxfId="727" priority="58" operator="greaterThan">
      <formula>34.999999</formula>
    </cfRule>
  </conditionalFormatting>
  <conditionalFormatting sqref="C4:E99">
    <cfRule type="cellIs" dxfId="726" priority="57" operator="greaterThan">
      <formula>34.999999</formula>
    </cfRule>
  </conditionalFormatting>
  <conditionalFormatting sqref="C4:E99">
    <cfRule type="cellIs" dxfId="725" priority="56" operator="greaterThan">
      <formula>34.999999</formula>
    </cfRule>
  </conditionalFormatting>
  <conditionalFormatting sqref="C4:E99">
    <cfRule type="cellIs" dxfId="724" priority="55" operator="greaterThan">
      <formula>34.999999</formula>
    </cfRule>
  </conditionalFormatting>
  <conditionalFormatting sqref="C4:E99">
    <cfRule type="cellIs" dxfId="723" priority="54" operator="greaterThan">
      <formula>34.999999</formula>
    </cfRule>
  </conditionalFormatting>
  <conditionalFormatting sqref="C4:E99">
    <cfRule type="cellIs" dxfId="722" priority="53" operator="greaterThan">
      <formula>34.999999</formula>
    </cfRule>
  </conditionalFormatting>
  <conditionalFormatting sqref="C4:E99">
    <cfRule type="cellIs" dxfId="721" priority="52" operator="greaterThan">
      <formula>34.999999</formula>
    </cfRule>
  </conditionalFormatting>
  <conditionalFormatting sqref="C4:E99">
    <cfRule type="cellIs" dxfId="720" priority="51" operator="greaterThan">
      <formula>34.999999</formula>
    </cfRule>
  </conditionalFormatting>
  <conditionalFormatting sqref="C4:E99">
    <cfRule type="cellIs" dxfId="719" priority="50" operator="greaterThan">
      <formula>34.999999</formula>
    </cfRule>
  </conditionalFormatting>
  <conditionalFormatting sqref="C4:E99">
    <cfRule type="cellIs" dxfId="718" priority="49" operator="greaterThan">
      <formula>34.999999</formula>
    </cfRule>
  </conditionalFormatting>
  <conditionalFormatting sqref="C4:E99">
    <cfRule type="cellIs" dxfId="717" priority="48" operator="greaterThan">
      <formula>34.999999</formula>
    </cfRule>
  </conditionalFormatting>
  <conditionalFormatting sqref="C4:E99">
    <cfRule type="cellIs" dxfId="716" priority="47" operator="greaterThan">
      <formula>34.999999</formula>
    </cfRule>
  </conditionalFormatting>
  <conditionalFormatting sqref="F4:F99">
    <cfRule type="cellIs" dxfId="715" priority="46" operator="greaterThan">
      <formula>34.999999</formula>
    </cfRule>
  </conditionalFormatting>
  <conditionalFormatting sqref="J4:L7">
    <cfRule type="cellIs" dxfId="714" priority="45" operator="equal">
      <formula>0</formula>
    </cfRule>
  </conditionalFormatting>
  <conditionalFormatting sqref="J9:L12">
    <cfRule type="cellIs" dxfId="713" priority="44" operator="equal">
      <formula>0</formula>
    </cfRule>
  </conditionalFormatting>
  <conditionalFormatting sqref="J4:L7 J9:L12">
    <cfRule type="cellIs" dxfId="712" priority="43" operator="equal">
      <formula>0</formula>
    </cfRule>
  </conditionalFormatting>
  <conditionalFormatting sqref="C4:E99">
    <cfRule type="cellIs" dxfId="711" priority="42" operator="greaterThan">
      <formula>34.999999</formula>
    </cfRule>
  </conditionalFormatting>
  <conditionalFormatting sqref="F4:F99">
    <cfRule type="cellIs" dxfId="710" priority="40" operator="greaterThan">
      <formula>34.999999</formula>
    </cfRule>
    <cfRule type="cellIs" dxfId="709" priority="41" operator="greaterThan">
      <formula>"34.99999999"</formula>
    </cfRule>
  </conditionalFormatting>
  <conditionalFormatting sqref="C4:E99">
    <cfRule type="cellIs" dxfId="708" priority="39" operator="greaterThan">
      <formula>34.999999</formula>
    </cfRule>
  </conditionalFormatting>
  <conditionalFormatting sqref="C4:E99">
    <cfRule type="cellIs" dxfId="707" priority="38" operator="greaterThan">
      <formula>34.999999</formula>
    </cfRule>
  </conditionalFormatting>
  <conditionalFormatting sqref="F4:F99">
    <cfRule type="cellIs" dxfId="706" priority="37" operator="greaterThan">
      <formula>34.999999</formula>
    </cfRule>
  </conditionalFormatting>
  <conditionalFormatting sqref="C4:E95">
    <cfRule type="cellIs" dxfId="705" priority="36" operator="greaterThan">
      <formula>34.999999</formula>
    </cfRule>
  </conditionalFormatting>
  <conditionalFormatting sqref="C4:E95">
    <cfRule type="cellIs" dxfId="704" priority="35" operator="greaterThan">
      <formula>34.999999</formula>
    </cfRule>
  </conditionalFormatting>
  <conditionalFormatting sqref="C4:E95">
    <cfRule type="cellIs" dxfId="703" priority="34" operator="greaterThan">
      <formula>34.999999</formula>
    </cfRule>
  </conditionalFormatting>
  <conditionalFormatting sqref="C4:E95">
    <cfRule type="cellIs" dxfId="702" priority="33" operator="greaterThan">
      <formula>34.999999</formula>
    </cfRule>
  </conditionalFormatting>
  <conditionalFormatting sqref="C4:E95">
    <cfRule type="cellIs" dxfId="701" priority="32" operator="greaterThan">
      <formula>34.999999</formula>
    </cfRule>
  </conditionalFormatting>
  <conditionalFormatting sqref="C4:E95">
    <cfRule type="cellIs" dxfId="700" priority="31" operator="greaterThan">
      <formula>34.999999</formula>
    </cfRule>
  </conditionalFormatting>
  <conditionalFormatting sqref="C4:E95">
    <cfRule type="cellIs" dxfId="699" priority="30" operator="greaterThan">
      <formula>34.999999</formula>
    </cfRule>
  </conditionalFormatting>
  <conditionalFormatting sqref="C4:E95">
    <cfRule type="cellIs" dxfId="698" priority="29" operator="greaterThan">
      <formula>34.999999</formula>
    </cfRule>
  </conditionalFormatting>
  <conditionalFormatting sqref="C4:E95">
    <cfRule type="cellIs" dxfId="697" priority="28" operator="greaterThan">
      <formula>34.999999</formula>
    </cfRule>
  </conditionalFormatting>
  <conditionalFormatting sqref="C4:E95">
    <cfRule type="cellIs" dxfId="696" priority="27" operator="greaterThan">
      <formula>34.999999</formula>
    </cfRule>
  </conditionalFormatting>
  <conditionalFormatting sqref="C4:E95">
    <cfRule type="cellIs" dxfId="695" priority="26" operator="greaterThan">
      <formula>34.999999</formula>
    </cfRule>
  </conditionalFormatting>
  <conditionalFormatting sqref="C4:E95">
    <cfRule type="cellIs" dxfId="694" priority="25" operator="greaterThan">
      <formula>34.999999</formula>
    </cfRule>
  </conditionalFormatting>
  <conditionalFormatting sqref="C4:E95">
    <cfRule type="cellIs" dxfId="693" priority="24" operator="greaterThan">
      <formula>34.999999</formula>
    </cfRule>
  </conditionalFormatting>
  <conditionalFormatting sqref="C4:E95">
    <cfRule type="cellIs" dxfId="692" priority="23" operator="greaterThan">
      <formula>34.999999</formula>
    </cfRule>
  </conditionalFormatting>
  <conditionalFormatting sqref="C4:E95">
    <cfRule type="cellIs" dxfId="691" priority="22" operator="greaterThan">
      <formula>34.999999</formula>
    </cfRule>
  </conditionalFormatting>
  <conditionalFormatting sqref="C4:E95">
    <cfRule type="cellIs" dxfId="690" priority="21" operator="greaterThan">
      <formula>34.999999</formula>
    </cfRule>
  </conditionalFormatting>
  <conditionalFormatting sqref="C4:E95">
    <cfRule type="cellIs" dxfId="689" priority="20" operator="greaterThan">
      <formula>34.999999</formula>
    </cfRule>
  </conditionalFormatting>
  <conditionalFormatting sqref="C4:E95">
    <cfRule type="cellIs" dxfId="688" priority="19" operator="greaterThan">
      <formula>34.999999</formula>
    </cfRule>
  </conditionalFormatting>
  <conditionalFormatting sqref="C4:E95">
    <cfRule type="cellIs" dxfId="687" priority="18" operator="greaterThan">
      <formula>34.999999</formula>
    </cfRule>
  </conditionalFormatting>
  <conditionalFormatting sqref="C4:E95">
    <cfRule type="cellIs" dxfId="686" priority="17" operator="greaterThan">
      <formula>34.999999</formula>
    </cfRule>
  </conditionalFormatting>
  <conditionalFormatting sqref="C4:E95">
    <cfRule type="cellIs" dxfId="685" priority="16" operator="greaterThan">
      <formula>34.999999</formula>
    </cfRule>
  </conditionalFormatting>
  <conditionalFormatting sqref="C4:E95">
    <cfRule type="cellIs" dxfId="684" priority="15" operator="greaterThan">
      <formula>34.999999</formula>
    </cfRule>
  </conditionalFormatting>
  <conditionalFormatting sqref="C4:E95">
    <cfRule type="cellIs" dxfId="683" priority="14" operator="greaterThan">
      <formula>34.999999</formula>
    </cfRule>
  </conditionalFormatting>
  <conditionalFormatting sqref="C4:E95">
    <cfRule type="cellIs" dxfId="682" priority="13" operator="greaterThan">
      <formula>34.999999</formula>
    </cfRule>
  </conditionalFormatting>
  <conditionalFormatting sqref="C4:E95">
    <cfRule type="cellIs" dxfId="681" priority="12" operator="greaterThan">
      <formula>34.999999</formula>
    </cfRule>
  </conditionalFormatting>
  <conditionalFormatting sqref="C4:E95">
    <cfRule type="cellIs" dxfId="680" priority="11" operator="greaterThan">
      <formula>34.999999</formula>
    </cfRule>
  </conditionalFormatting>
  <conditionalFormatting sqref="C4:E4">
    <cfRule type="cellIs" dxfId="679" priority="10" operator="greaterThan">
      <formula>34.999999</formula>
    </cfRule>
  </conditionalFormatting>
  <conditionalFormatting sqref="C4:E4">
    <cfRule type="cellIs" dxfId="678" priority="9" operator="greaterThan">
      <formula>34.999999</formula>
    </cfRule>
  </conditionalFormatting>
  <conditionalFormatting sqref="C4:E4">
    <cfRule type="cellIs" dxfId="677" priority="8" operator="greaterThan">
      <formula>34.999999</formula>
    </cfRule>
  </conditionalFormatting>
  <conditionalFormatting sqref="C4:E4">
    <cfRule type="cellIs" dxfId="676" priority="7" operator="greaterThan">
      <formula>34.999999</formula>
    </cfRule>
  </conditionalFormatting>
  <conditionalFormatting sqref="C4:E4">
    <cfRule type="cellIs" dxfId="675" priority="6" operator="greaterThan">
      <formula>34.999999</formula>
    </cfRule>
  </conditionalFormatting>
  <conditionalFormatting sqref="C4:E4">
    <cfRule type="cellIs" dxfId="674" priority="5" operator="greaterThan">
      <formula>34.999999</formula>
    </cfRule>
  </conditionalFormatting>
  <conditionalFormatting sqref="C4:E4">
    <cfRule type="cellIs" dxfId="673" priority="4" operator="greaterThan">
      <formula>34.999999</formula>
    </cfRule>
  </conditionalFormatting>
  <conditionalFormatting sqref="C4:E4">
    <cfRule type="cellIs" dxfId="672" priority="3" operator="greaterThan">
      <formula>34.999999</formula>
    </cfRule>
  </conditionalFormatting>
  <conditionalFormatting sqref="C4:E4">
    <cfRule type="cellIs" dxfId="671" priority="2" operator="greaterThan">
      <formula>34.999999</formula>
    </cfRule>
  </conditionalFormatting>
  <conditionalFormatting sqref="C4:E4">
    <cfRule type="cellIs" dxfId="670" priority="1" operator="greaterThan">
      <formula>34.999999</formula>
    </cfRule>
  </conditionalFormatting>
  <hyperlinks>
    <hyperlink ref="A1:A3" location="'Indications d''Utilisation'!B25" tooltip="Lien vers &quot;Indications d'Utilisation&quot;" display="Lien vers Indication d'Utilisation"/>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Feuil26">
    <tabColor rgb="FF17F20C"/>
  </sheetPr>
  <dimension ref="A1:Q111"/>
  <sheetViews>
    <sheetView zoomScaleNormal="100"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669" priority="109" operator="equal">
      <formula>0</formula>
    </cfRule>
  </conditionalFormatting>
  <conditionalFormatting sqref="C4:E99">
    <cfRule type="cellIs" dxfId="668" priority="108" operator="greaterThan">
      <formula>34.999999</formula>
    </cfRule>
  </conditionalFormatting>
  <conditionalFormatting sqref="F4:F99">
    <cfRule type="cellIs" dxfId="667" priority="106" operator="greaterThan">
      <formula>34.999999</formula>
    </cfRule>
    <cfRule type="cellIs" dxfId="666" priority="107" operator="greaterThan">
      <formula>"34.99999999"</formula>
    </cfRule>
  </conditionalFormatting>
  <conditionalFormatting sqref="J4:L7 J9:L12">
    <cfRule type="cellIs" dxfId="665" priority="105" operator="equal">
      <formula>0</formula>
    </cfRule>
  </conditionalFormatting>
  <conditionalFormatting sqref="C4:E99">
    <cfRule type="cellIs" dxfId="664" priority="104" operator="greaterThan">
      <formula>34.999999</formula>
    </cfRule>
  </conditionalFormatting>
  <conditionalFormatting sqref="F4:F99">
    <cfRule type="cellIs" dxfId="663" priority="102" operator="greaterThan">
      <formula>34.999999</formula>
    </cfRule>
    <cfRule type="cellIs" dxfId="662" priority="103" operator="greaterThan">
      <formula>"34.99999999"</formula>
    </cfRule>
  </conditionalFormatting>
  <conditionalFormatting sqref="J4:L7 J9:L12">
    <cfRule type="cellIs" dxfId="661" priority="101" operator="equal">
      <formula>0</formula>
    </cfRule>
  </conditionalFormatting>
  <conditionalFormatting sqref="C4:E99">
    <cfRule type="cellIs" dxfId="660" priority="100" operator="greaterThan">
      <formula>34.999999</formula>
    </cfRule>
  </conditionalFormatting>
  <conditionalFormatting sqref="F4:F99">
    <cfRule type="cellIs" dxfId="659" priority="98" operator="greaterThan">
      <formula>34.999999</formula>
    </cfRule>
    <cfRule type="cellIs" dxfId="658" priority="99" operator="greaterThan">
      <formula>"34.99999999"</formula>
    </cfRule>
  </conditionalFormatting>
  <conditionalFormatting sqref="J4:L7">
    <cfRule type="cellIs" dxfId="657" priority="97" operator="equal">
      <formula>0</formula>
    </cfRule>
  </conditionalFormatting>
  <conditionalFormatting sqref="J9:L12">
    <cfRule type="cellIs" dxfId="656" priority="96" operator="equal">
      <formula>0</formula>
    </cfRule>
  </conditionalFormatting>
  <conditionalFormatting sqref="C4:E99">
    <cfRule type="cellIs" dxfId="655" priority="95" operator="greaterThan">
      <formula>34.999999</formula>
    </cfRule>
  </conditionalFormatting>
  <conditionalFormatting sqref="F4:F99">
    <cfRule type="cellIs" dxfId="654" priority="93" operator="greaterThan">
      <formula>34.999999</formula>
    </cfRule>
    <cfRule type="cellIs" dxfId="653" priority="94" operator="greaterThan">
      <formula>"34.99999999"</formula>
    </cfRule>
  </conditionalFormatting>
  <conditionalFormatting sqref="J4:L7 J9:L12">
    <cfRule type="cellIs" dxfId="652" priority="92" operator="equal">
      <formula>0</formula>
    </cfRule>
  </conditionalFormatting>
  <conditionalFormatting sqref="C4:E99">
    <cfRule type="cellIs" dxfId="651" priority="91" operator="greaterThan">
      <formula>34.999999</formula>
    </cfRule>
  </conditionalFormatting>
  <conditionalFormatting sqref="C4:E99">
    <cfRule type="cellIs" dxfId="650" priority="90" operator="greaterThan">
      <formula>34.999999</formula>
    </cfRule>
  </conditionalFormatting>
  <conditionalFormatting sqref="C4:E99">
    <cfRule type="cellIs" dxfId="649" priority="89" operator="greaterThan">
      <formula>34.999999</formula>
    </cfRule>
  </conditionalFormatting>
  <conditionalFormatting sqref="C4:E99">
    <cfRule type="cellIs" dxfId="648" priority="88" operator="greaterThan">
      <formula>34.999999</formula>
    </cfRule>
  </conditionalFormatting>
  <conditionalFormatting sqref="C4:E99">
    <cfRule type="cellIs" dxfId="647" priority="87" operator="greaterThan">
      <formula>34.999999</formula>
    </cfRule>
  </conditionalFormatting>
  <conditionalFormatting sqref="C4:E99">
    <cfRule type="cellIs" dxfId="646" priority="86" operator="greaterThan">
      <formula>34.999999</formula>
    </cfRule>
  </conditionalFormatting>
  <conditionalFormatting sqref="C4:E99">
    <cfRule type="cellIs" dxfId="645" priority="85" operator="greaterThan">
      <formula>34.999999</formula>
    </cfRule>
  </conditionalFormatting>
  <conditionalFormatting sqref="C4:E99">
    <cfRule type="cellIs" dxfId="644" priority="84" operator="greaterThan">
      <formula>34.999999</formula>
    </cfRule>
  </conditionalFormatting>
  <conditionalFormatting sqref="C4:E99">
    <cfRule type="cellIs" dxfId="643" priority="83" operator="greaterThan">
      <formula>34.999999</formula>
    </cfRule>
  </conditionalFormatting>
  <conditionalFormatting sqref="C4:E99">
    <cfRule type="cellIs" dxfId="642" priority="82" operator="greaterThan">
      <formula>34.999999</formula>
    </cfRule>
  </conditionalFormatting>
  <conditionalFormatting sqref="C4:E99">
    <cfRule type="cellIs" dxfId="641" priority="81" operator="greaterThan">
      <formula>34.999999</formula>
    </cfRule>
  </conditionalFormatting>
  <conditionalFormatting sqref="C4:E99">
    <cfRule type="cellIs" dxfId="640" priority="80" operator="greaterThan">
      <formula>34.999999</formula>
    </cfRule>
  </conditionalFormatting>
  <conditionalFormatting sqref="C4:E99">
    <cfRule type="cellIs" dxfId="639" priority="79" operator="greaterThan">
      <formula>34.999999</formula>
    </cfRule>
  </conditionalFormatting>
  <conditionalFormatting sqref="C4:E99">
    <cfRule type="cellIs" dxfId="638" priority="78" operator="greaterThan">
      <formula>34.999999</formula>
    </cfRule>
  </conditionalFormatting>
  <conditionalFormatting sqref="C4:E99">
    <cfRule type="cellIs" dxfId="637" priority="77" operator="greaterThan">
      <formula>34.999999</formula>
    </cfRule>
  </conditionalFormatting>
  <conditionalFormatting sqref="C4:E99">
    <cfRule type="cellIs" dxfId="636" priority="76" operator="greaterThan">
      <formula>34.999999</formula>
    </cfRule>
  </conditionalFormatting>
  <conditionalFormatting sqref="C4:E99">
    <cfRule type="cellIs" dxfId="635" priority="75" operator="greaterThan">
      <formula>34.999999</formula>
    </cfRule>
  </conditionalFormatting>
  <conditionalFormatting sqref="C4:E99">
    <cfRule type="cellIs" dxfId="634" priority="74" operator="greaterThan">
      <formula>34.999999</formula>
    </cfRule>
  </conditionalFormatting>
  <conditionalFormatting sqref="C4:E99">
    <cfRule type="cellIs" dxfId="633" priority="73" operator="greaterThan">
      <formula>34.999999</formula>
    </cfRule>
  </conditionalFormatting>
  <conditionalFormatting sqref="C4:E99">
    <cfRule type="cellIs" dxfId="632" priority="72" operator="greaterThan">
      <formula>34.999999</formula>
    </cfRule>
  </conditionalFormatting>
  <conditionalFormatting sqref="C4:E99">
    <cfRule type="cellIs" dxfId="631" priority="71" operator="greaterThan">
      <formula>34.999999</formula>
    </cfRule>
  </conditionalFormatting>
  <conditionalFormatting sqref="C4:E99">
    <cfRule type="cellIs" dxfId="630" priority="70" operator="greaterThan">
      <formula>34.999999</formula>
    </cfRule>
  </conditionalFormatting>
  <conditionalFormatting sqref="C4:E99">
    <cfRule type="cellIs" dxfId="629" priority="69" operator="greaterThan">
      <formula>34.999999</formula>
    </cfRule>
  </conditionalFormatting>
  <conditionalFormatting sqref="C4:E99">
    <cfRule type="cellIs" dxfId="628" priority="68" operator="greaterThan">
      <formula>34.999999</formula>
    </cfRule>
  </conditionalFormatting>
  <conditionalFormatting sqref="C4:E99">
    <cfRule type="cellIs" dxfId="627" priority="67" operator="greaterThan">
      <formula>34.999999</formula>
    </cfRule>
  </conditionalFormatting>
  <conditionalFormatting sqref="C4:E99">
    <cfRule type="cellIs" dxfId="626" priority="66" operator="greaterThan">
      <formula>34.999999</formula>
    </cfRule>
  </conditionalFormatting>
  <conditionalFormatting sqref="C4:E99">
    <cfRule type="cellIs" dxfId="625" priority="65" operator="greaterThan">
      <formula>34.999999</formula>
    </cfRule>
  </conditionalFormatting>
  <conditionalFormatting sqref="C4:E99">
    <cfRule type="cellIs" dxfId="624" priority="64" operator="greaterThan">
      <formula>34.999999</formula>
    </cfRule>
  </conditionalFormatting>
  <conditionalFormatting sqref="C4:E99">
    <cfRule type="cellIs" dxfId="623" priority="63" operator="greaterThan">
      <formula>34.999999</formula>
    </cfRule>
  </conditionalFormatting>
  <conditionalFormatting sqref="C4:E99">
    <cfRule type="cellIs" dxfId="622" priority="62" operator="greaterThan">
      <formula>34.999999</formula>
    </cfRule>
  </conditionalFormatting>
  <conditionalFormatting sqref="C4:E99">
    <cfRule type="cellIs" dxfId="621" priority="61" operator="greaterThan">
      <formula>34.999999</formula>
    </cfRule>
  </conditionalFormatting>
  <conditionalFormatting sqref="C4:E99">
    <cfRule type="cellIs" dxfId="620" priority="60" operator="greaterThan">
      <formula>34.999999</formula>
    </cfRule>
  </conditionalFormatting>
  <conditionalFormatting sqref="C4:E99">
    <cfRule type="cellIs" dxfId="619" priority="59" operator="greaterThan">
      <formula>34.999999</formula>
    </cfRule>
  </conditionalFormatting>
  <conditionalFormatting sqref="C4:E99">
    <cfRule type="cellIs" dxfId="618" priority="58" operator="greaterThan">
      <formula>34.999999</formula>
    </cfRule>
  </conditionalFormatting>
  <conditionalFormatting sqref="C4:E99">
    <cfRule type="cellIs" dxfId="617" priority="57" operator="greaterThan">
      <formula>34.999999</formula>
    </cfRule>
  </conditionalFormatting>
  <conditionalFormatting sqref="C4:E99">
    <cfRule type="cellIs" dxfId="616" priority="56" operator="greaterThan">
      <formula>34.999999</formula>
    </cfRule>
  </conditionalFormatting>
  <conditionalFormatting sqref="C4:E99">
    <cfRule type="cellIs" dxfId="615" priority="55" operator="greaterThan">
      <formula>34.999999</formula>
    </cfRule>
  </conditionalFormatting>
  <conditionalFormatting sqref="C4:E99">
    <cfRule type="cellIs" dxfId="614" priority="54" operator="greaterThan">
      <formula>34.999999</formula>
    </cfRule>
  </conditionalFormatting>
  <conditionalFormatting sqref="C4:E99">
    <cfRule type="cellIs" dxfId="613" priority="53" operator="greaterThan">
      <formula>34.999999</formula>
    </cfRule>
  </conditionalFormatting>
  <conditionalFormatting sqref="C4:E99">
    <cfRule type="cellIs" dxfId="612" priority="52" operator="greaterThan">
      <formula>34.999999</formula>
    </cfRule>
  </conditionalFormatting>
  <conditionalFormatting sqref="C4:E99">
    <cfRule type="cellIs" dxfId="611" priority="51" operator="greaterThan">
      <formula>34.999999</formula>
    </cfRule>
  </conditionalFormatting>
  <conditionalFormatting sqref="C4:E99">
    <cfRule type="cellIs" dxfId="610" priority="50" operator="greaterThan">
      <formula>34.999999</formula>
    </cfRule>
  </conditionalFormatting>
  <conditionalFormatting sqref="C4:E99">
    <cfRule type="cellIs" dxfId="609" priority="49" operator="greaterThan">
      <formula>34.999999</formula>
    </cfRule>
  </conditionalFormatting>
  <conditionalFormatting sqref="C4:E99">
    <cfRule type="cellIs" dxfId="608" priority="48" operator="greaterThan">
      <formula>34.999999</formula>
    </cfRule>
  </conditionalFormatting>
  <conditionalFormatting sqref="C4:E99">
    <cfRule type="cellIs" dxfId="607" priority="47" operator="greaterThan">
      <formula>34.999999</formula>
    </cfRule>
  </conditionalFormatting>
  <conditionalFormatting sqref="C4:E99">
    <cfRule type="cellIs" dxfId="606" priority="46" operator="greaterThan">
      <formula>34.999999</formula>
    </cfRule>
  </conditionalFormatting>
  <conditionalFormatting sqref="C4:E99">
    <cfRule type="cellIs" dxfId="605" priority="45" operator="greaterThan">
      <formula>34.999999</formula>
    </cfRule>
  </conditionalFormatting>
  <conditionalFormatting sqref="C4:E99">
    <cfRule type="cellIs" dxfId="604" priority="44" operator="greaterThan">
      <formula>34.999999</formula>
    </cfRule>
  </conditionalFormatting>
  <conditionalFormatting sqref="C4:E99">
    <cfRule type="cellIs" dxfId="603" priority="43" operator="greaterThan">
      <formula>34.999999</formula>
    </cfRule>
  </conditionalFormatting>
  <conditionalFormatting sqref="C4:E99">
    <cfRule type="cellIs" dxfId="602" priority="42" operator="greaterThan">
      <formula>34.999999</formula>
    </cfRule>
  </conditionalFormatting>
  <conditionalFormatting sqref="C4:E99">
    <cfRule type="cellIs" dxfId="601" priority="41" operator="greaterThan">
      <formula>34.999999</formula>
    </cfRule>
  </conditionalFormatting>
  <conditionalFormatting sqref="C4:E99">
    <cfRule type="cellIs" dxfId="600" priority="40" operator="greaterThan">
      <formula>34.999999</formula>
    </cfRule>
  </conditionalFormatting>
  <conditionalFormatting sqref="F4:F99">
    <cfRule type="cellIs" dxfId="599" priority="39" operator="greaterThan">
      <formula>34.999999</formula>
    </cfRule>
  </conditionalFormatting>
  <conditionalFormatting sqref="C4:E99">
    <cfRule type="cellIs" dxfId="598" priority="38" operator="greaterThan">
      <formula>34.999999</formula>
    </cfRule>
  </conditionalFormatting>
  <conditionalFormatting sqref="F4:F99">
    <cfRule type="cellIs" dxfId="597" priority="37" operator="greaterThan">
      <formula>34.999999</formula>
    </cfRule>
  </conditionalFormatting>
  <conditionalFormatting sqref="J4:L7">
    <cfRule type="cellIs" dxfId="596" priority="36" operator="equal">
      <formula>0</formula>
    </cfRule>
  </conditionalFormatting>
  <conditionalFormatting sqref="J9:L12">
    <cfRule type="cellIs" dxfId="595" priority="35" operator="equal">
      <formula>0</formula>
    </cfRule>
  </conditionalFormatting>
  <conditionalFormatting sqref="J4:L7 J9:L12">
    <cfRule type="cellIs" dxfId="594" priority="34" operator="equal">
      <formula>0</formula>
    </cfRule>
  </conditionalFormatting>
  <conditionalFormatting sqref="C4:E99">
    <cfRule type="cellIs" dxfId="593" priority="33" operator="greaterThan">
      <formula>34.999999</formula>
    </cfRule>
  </conditionalFormatting>
  <conditionalFormatting sqref="F4:F99">
    <cfRule type="cellIs" dxfId="592" priority="31" operator="greaterThan">
      <formula>34.999999</formula>
    </cfRule>
    <cfRule type="cellIs" dxfId="591" priority="32" operator="greaterThan">
      <formula>"34.99999999"</formula>
    </cfRule>
  </conditionalFormatting>
  <conditionalFormatting sqref="C4:E99">
    <cfRule type="cellIs" dxfId="590" priority="30" operator="greaterThan">
      <formula>34.999999</formula>
    </cfRule>
  </conditionalFormatting>
  <conditionalFormatting sqref="C4:E99">
    <cfRule type="cellIs" dxfId="589" priority="29" operator="greaterThan">
      <formula>34.999999</formula>
    </cfRule>
  </conditionalFormatting>
  <conditionalFormatting sqref="F4:F99">
    <cfRule type="cellIs" dxfId="588" priority="28" operator="greaterThan">
      <formula>34.999999</formula>
    </cfRule>
  </conditionalFormatting>
  <conditionalFormatting sqref="C4:E95">
    <cfRule type="cellIs" dxfId="587" priority="27" operator="greaterThan">
      <formula>34.999999</formula>
    </cfRule>
  </conditionalFormatting>
  <conditionalFormatting sqref="C4:E95">
    <cfRule type="cellIs" dxfId="586" priority="26" operator="greaterThan">
      <formula>34.999999</formula>
    </cfRule>
  </conditionalFormatting>
  <conditionalFormatting sqref="C4:E95">
    <cfRule type="cellIs" dxfId="585" priority="25" operator="greaterThan">
      <formula>34.999999</formula>
    </cfRule>
  </conditionalFormatting>
  <conditionalFormatting sqref="C4:E95">
    <cfRule type="cellIs" dxfId="584" priority="24" operator="greaterThan">
      <formula>34.999999</formula>
    </cfRule>
  </conditionalFormatting>
  <conditionalFormatting sqref="C4:E95">
    <cfRule type="cellIs" dxfId="583" priority="23" operator="greaterThan">
      <formula>34.999999</formula>
    </cfRule>
  </conditionalFormatting>
  <conditionalFormatting sqref="C4:E95">
    <cfRule type="cellIs" dxfId="582" priority="22" operator="greaterThan">
      <formula>34.999999</formula>
    </cfRule>
  </conditionalFormatting>
  <conditionalFormatting sqref="C4:E95">
    <cfRule type="cellIs" dxfId="581" priority="21" operator="greaterThan">
      <formula>34.999999</formula>
    </cfRule>
  </conditionalFormatting>
  <conditionalFormatting sqref="C4:E95">
    <cfRule type="cellIs" dxfId="580" priority="20" operator="greaterThan">
      <formula>34.999999</formula>
    </cfRule>
  </conditionalFormatting>
  <conditionalFormatting sqref="C4:E95">
    <cfRule type="cellIs" dxfId="579" priority="19" operator="greaterThan">
      <formula>34.999999</formula>
    </cfRule>
  </conditionalFormatting>
  <conditionalFormatting sqref="C4:E95">
    <cfRule type="cellIs" dxfId="578" priority="18" operator="greaterThan">
      <formula>34.999999</formula>
    </cfRule>
  </conditionalFormatting>
  <conditionalFormatting sqref="C4:E95">
    <cfRule type="cellIs" dxfId="577" priority="17" operator="greaterThan">
      <formula>34.999999</formula>
    </cfRule>
  </conditionalFormatting>
  <conditionalFormatting sqref="C4:E95">
    <cfRule type="cellIs" dxfId="576" priority="16" operator="greaterThan">
      <formula>34.999999</formula>
    </cfRule>
  </conditionalFormatting>
  <conditionalFormatting sqref="C4:E95">
    <cfRule type="cellIs" dxfId="575" priority="15" operator="greaterThan">
      <formula>34.999999</formula>
    </cfRule>
  </conditionalFormatting>
  <conditionalFormatting sqref="C4:E95">
    <cfRule type="cellIs" dxfId="574" priority="14" operator="greaterThan">
      <formula>34.999999</formula>
    </cfRule>
  </conditionalFormatting>
  <conditionalFormatting sqref="C4:E95">
    <cfRule type="cellIs" dxfId="573" priority="13" operator="greaterThan">
      <formula>34.999999</formula>
    </cfRule>
  </conditionalFormatting>
  <conditionalFormatting sqref="C4:E95">
    <cfRule type="cellIs" dxfId="572" priority="12" operator="greaterThan">
      <formula>34.999999</formula>
    </cfRule>
  </conditionalFormatting>
  <conditionalFormatting sqref="C4:E95">
    <cfRule type="cellIs" dxfId="571" priority="11" operator="greaterThan">
      <formula>34.999999</formula>
    </cfRule>
  </conditionalFormatting>
  <conditionalFormatting sqref="C4:E4">
    <cfRule type="cellIs" dxfId="570" priority="10" operator="greaterThan">
      <formula>34.999999</formula>
    </cfRule>
  </conditionalFormatting>
  <conditionalFormatting sqref="C4:E4">
    <cfRule type="cellIs" dxfId="569" priority="9" operator="greaterThan">
      <formula>34.999999</formula>
    </cfRule>
  </conditionalFormatting>
  <conditionalFormatting sqref="C4:E4">
    <cfRule type="cellIs" dxfId="568" priority="8" operator="greaterThan">
      <formula>34.999999</formula>
    </cfRule>
  </conditionalFormatting>
  <conditionalFormatting sqref="C4:E4">
    <cfRule type="cellIs" dxfId="567" priority="7" operator="greaterThan">
      <formula>34.999999</formula>
    </cfRule>
  </conditionalFormatting>
  <conditionalFormatting sqref="C4:E4">
    <cfRule type="cellIs" dxfId="566" priority="6" operator="greaterThan">
      <formula>34.999999</formula>
    </cfRule>
  </conditionalFormatting>
  <conditionalFormatting sqref="C4:E4">
    <cfRule type="cellIs" dxfId="565" priority="5" operator="greaterThan">
      <formula>34.999999</formula>
    </cfRule>
  </conditionalFormatting>
  <conditionalFormatting sqref="C4:E4">
    <cfRule type="cellIs" dxfId="564" priority="4" operator="greaterThan">
      <formula>34.999999</formula>
    </cfRule>
  </conditionalFormatting>
  <conditionalFormatting sqref="C4:E4">
    <cfRule type="cellIs" dxfId="563" priority="3" operator="greaterThan">
      <formula>34.999999</formula>
    </cfRule>
  </conditionalFormatting>
  <conditionalFormatting sqref="C4:E4">
    <cfRule type="cellIs" dxfId="562" priority="2" operator="greaterThan">
      <formula>34.999999</formula>
    </cfRule>
  </conditionalFormatting>
  <conditionalFormatting sqref="C4:E4">
    <cfRule type="cellIs" dxfId="561" priority="1" operator="greaterThan">
      <formula>34.999999</formula>
    </cfRule>
  </conditionalFormatting>
  <hyperlinks>
    <hyperlink ref="A1:A3" location="'Indications d''Utilisation'!B26" tooltip="Lien vers &quot;Indications d'Utilisation&quot;" display="Lien vers Indications d'Utilisation"/>
  </hyperlinks>
  <pageMargins left="0.7" right="0.7" top="0.75" bottom="0.75" header="0.3" footer="0.3"/>
  <pageSetup paperSize="9" orientation="portrait" horizontalDpi="4294967293" verticalDpi="4294967293" r:id="rId1"/>
  <drawing r:id="rId2"/>
</worksheet>
</file>

<file path=xl/worksheets/sheet14.xml><?xml version="1.0" encoding="utf-8"?>
<worksheet xmlns="http://schemas.openxmlformats.org/spreadsheetml/2006/main" xmlns:r="http://schemas.openxmlformats.org/officeDocument/2006/relationships">
  <sheetPr codeName="Feuil27">
    <tabColor rgb="FF17F20C"/>
  </sheetPr>
  <dimension ref="A1:Q112"/>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32"/>
      <c r="P1" s="232"/>
      <c r="Q1" s="232"/>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560" priority="161" operator="equal">
      <formula>0</formula>
    </cfRule>
  </conditionalFormatting>
  <conditionalFormatting sqref="C4:E99">
    <cfRule type="cellIs" dxfId="559" priority="160" operator="greaterThan">
      <formula>34.999999</formula>
    </cfRule>
  </conditionalFormatting>
  <conditionalFormatting sqref="F4:F99">
    <cfRule type="cellIs" dxfId="558" priority="158" operator="greaterThan">
      <formula>34.999999</formula>
    </cfRule>
    <cfRule type="cellIs" dxfId="557" priority="159" operator="greaterThan">
      <formula>"34.99999999"</formula>
    </cfRule>
  </conditionalFormatting>
  <conditionalFormatting sqref="J4:L7 J9:L12">
    <cfRule type="cellIs" dxfId="556" priority="157" operator="equal">
      <formula>0</formula>
    </cfRule>
  </conditionalFormatting>
  <conditionalFormatting sqref="C4:E99">
    <cfRule type="cellIs" dxfId="555" priority="156" operator="greaterThan">
      <formula>34.999999</formula>
    </cfRule>
  </conditionalFormatting>
  <conditionalFormatting sqref="F4:F99">
    <cfRule type="cellIs" dxfId="554" priority="154" operator="greaterThan">
      <formula>34.999999</formula>
    </cfRule>
    <cfRule type="cellIs" dxfId="553" priority="155" operator="greaterThan">
      <formula>"34.99999999"</formula>
    </cfRule>
  </conditionalFormatting>
  <conditionalFormatting sqref="J4:L7 J9:L12">
    <cfRule type="cellIs" dxfId="552" priority="153" operator="equal">
      <formula>0</formula>
    </cfRule>
  </conditionalFormatting>
  <conditionalFormatting sqref="C4:E99">
    <cfRule type="cellIs" dxfId="551" priority="152" operator="greaterThan">
      <formula>34.999999</formula>
    </cfRule>
  </conditionalFormatting>
  <conditionalFormatting sqref="F4:F99">
    <cfRule type="cellIs" dxfId="550" priority="150" operator="greaterThan">
      <formula>34.999999</formula>
    </cfRule>
    <cfRule type="cellIs" dxfId="549" priority="151" operator="greaterThan">
      <formula>"34.99999999"</formula>
    </cfRule>
  </conditionalFormatting>
  <conditionalFormatting sqref="J4:L7 J9:L12">
    <cfRule type="cellIs" dxfId="548" priority="149" operator="equal">
      <formula>0</formula>
    </cfRule>
  </conditionalFormatting>
  <conditionalFormatting sqref="C4:E99">
    <cfRule type="cellIs" dxfId="547" priority="148" operator="greaterThan">
      <formula>34.999999</formula>
    </cfRule>
  </conditionalFormatting>
  <conditionalFormatting sqref="F4:F99">
    <cfRule type="cellIs" dxfId="546" priority="146" operator="greaterThan">
      <formula>34.999999</formula>
    </cfRule>
    <cfRule type="cellIs" dxfId="545" priority="147" operator="greaterThan">
      <formula>"34.99999999"</formula>
    </cfRule>
  </conditionalFormatting>
  <conditionalFormatting sqref="J4:L7">
    <cfRule type="cellIs" dxfId="544" priority="145" operator="equal">
      <formula>0</formula>
    </cfRule>
  </conditionalFormatting>
  <conditionalFormatting sqref="J9:L12">
    <cfRule type="cellIs" dxfId="543" priority="144" operator="equal">
      <formula>0</formula>
    </cfRule>
  </conditionalFormatting>
  <conditionalFormatting sqref="C4:E99">
    <cfRule type="cellIs" dxfId="542" priority="143" operator="greaterThan">
      <formula>34.999999</formula>
    </cfRule>
  </conditionalFormatting>
  <conditionalFormatting sqref="F4:F99">
    <cfRule type="cellIs" dxfId="541" priority="141" operator="greaterThan">
      <formula>34.999999</formula>
    </cfRule>
    <cfRule type="cellIs" dxfId="540" priority="142" operator="greaterThan">
      <formula>"34.99999999"</formula>
    </cfRule>
  </conditionalFormatting>
  <conditionalFormatting sqref="J4:L7 J9:L12">
    <cfRule type="cellIs" dxfId="539" priority="140" operator="equal">
      <formula>0</formula>
    </cfRule>
  </conditionalFormatting>
  <conditionalFormatting sqref="C4:E99">
    <cfRule type="cellIs" dxfId="538" priority="139" operator="greaterThan">
      <formula>34.999999</formula>
    </cfRule>
  </conditionalFormatting>
  <conditionalFormatting sqref="C4:E99">
    <cfRule type="cellIs" dxfId="537" priority="138" operator="greaterThan">
      <formula>34.999999</formula>
    </cfRule>
  </conditionalFormatting>
  <conditionalFormatting sqref="C4:E99">
    <cfRule type="cellIs" dxfId="536" priority="137" operator="greaterThan">
      <formula>34.999999</formula>
    </cfRule>
  </conditionalFormatting>
  <conditionalFormatting sqref="C4:E99">
    <cfRule type="cellIs" dxfId="535" priority="136" operator="greaterThan">
      <formula>34.999999</formula>
    </cfRule>
  </conditionalFormatting>
  <conditionalFormatting sqref="C4:E99">
    <cfRule type="cellIs" dxfId="534" priority="135" operator="greaterThan">
      <formula>34.999999</formula>
    </cfRule>
  </conditionalFormatting>
  <conditionalFormatting sqref="C4:E99">
    <cfRule type="cellIs" dxfId="533" priority="134" operator="greaterThan">
      <formula>34.999999</formula>
    </cfRule>
  </conditionalFormatting>
  <conditionalFormatting sqref="C4:E99">
    <cfRule type="cellIs" dxfId="532" priority="133" operator="greaterThan">
      <formula>34.999999</formula>
    </cfRule>
  </conditionalFormatting>
  <conditionalFormatting sqref="C4:E99">
    <cfRule type="cellIs" dxfId="531" priority="132" operator="greaterThan">
      <formula>34.999999</formula>
    </cfRule>
  </conditionalFormatting>
  <conditionalFormatting sqref="C4:E99">
    <cfRule type="cellIs" dxfId="530" priority="131" operator="greaterThan">
      <formula>34.999999</formula>
    </cfRule>
  </conditionalFormatting>
  <conditionalFormatting sqref="C4:E99">
    <cfRule type="cellIs" dxfId="529" priority="130" operator="greaterThan">
      <formula>34.999999</formula>
    </cfRule>
  </conditionalFormatting>
  <conditionalFormatting sqref="C4:E99">
    <cfRule type="cellIs" dxfId="528" priority="129" operator="greaterThan">
      <formula>34.999999</formula>
    </cfRule>
  </conditionalFormatting>
  <conditionalFormatting sqref="C4:E99">
    <cfRule type="cellIs" dxfId="527" priority="128" operator="greaterThan">
      <formula>34.999999</formula>
    </cfRule>
  </conditionalFormatting>
  <conditionalFormatting sqref="C4:E99">
    <cfRule type="cellIs" dxfId="526" priority="127" operator="greaterThan">
      <formula>34.999999</formula>
    </cfRule>
  </conditionalFormatting>
  <conditionalFormatting sqref="C4:E99">
    <cfRule type="cellIs" dxfId="525" priority="126" operator="greaterThan">
      <formula>34.999999</formula>
    </cfRule>
  </conditionalFormatting>
  <conditionalFormatting sqref="C4:E99">
    <cfRule type="cellIs" dxfId="524" priority="125" operator="greaterThan">
      <formula>34.999999</formula>
    </cfRule>
  </conditionalFormatting>
  <conditionalFormatting sqref="C4:E99">
    <cfRule type="cellIs" dxfId="523" priority="124" operator="greaterThan">
      <formula>34.999999</formula>
    </cfRule>
  </conditionalFormatting>
  <conditionalFormatting sqref="C4:E99">
    <cfRule type="cellIs" dxfId="522" priority="123" operator="greaterThan">
      <formula>34.999999</formula>
    </cfRule>
  </conditionalFormatting>
  <conditionalFormatting sqref="C4:E99">
    <cfRule type="cellIs" dxfId="521" priority="122" operator="greaterThan">
      <formula>34.999999</formula>
    </cfRule>
  </conditionalFormatting>
  <conditionalFormatting sqref="C4:E99">
    <cfRule type="cellIs" dxfId="520" priority="121" operator="greaterThan">
      <formula>34.999999</formula>
    </cfRule>
  </conditionalFormatting>
  <conditionalFormatting sqref="C4:E99">
    <cfRule type="cellIs" dxfId="519" priority="120" operator="greaterThan">
      <formula>34.999999</formula>
    </cfRule>
  </conditionalFormatting>
  <conditionalFormatting sqref="C4:E99">
    <cfRule type="cellIs" dxfId="518" priority="119" operator="greaterThan">
      <formula>34.999999</formula>
    </cfRule>
  </conditionalFormatting>
  <conditionalFormatting sqref="C4:E99">
    <cfRule type="cellIs" dxfId="517" priority="118" operator="greaterThan">
      <formula>34.999999</formula>
    </cfRule>
  </conditionalFormatting>
  <conditionalFormatting sqref="C4:E99">
    <cfRule type="cellIs" dxfId="516" priority="117" operator="greaterThan">
      <formula>34.999999</formula>
    </cfRule>
  </conditionalFormatting>
  <conditionalFormatting sqref="C4:E99">
    <cfRule type="cellIs" dxfId="515" priority="116" operator="greaterThan">
      <formula>34.999999</formula>
    </cfRule>
  </conditionalFormatting>
  <conditionalFormatting sqref="C4:E99">
    <cfRule type="cellIs" dxfId="514" priority="115" operator="greaterThan">
      <formula>34.999999</formula>
    </cfRule>
  </conditionalFormatting>
  <conditionalFormatting sqref="C4:E99">
    <cfRule type="cellIs" dxfId="513" priority="114" operator="greaterThan">
      <formula>34.999999</formula>
    </cfRule>
  </conditionalFormatting>
  <conditionalFormatting sqref="C4:E99">
    <cfRule type="cellIs" dxfId="512" priority="113" operator="greaterThan">
      <formula>34.999999</formula>
    </cfRule>
  </conditionalFormatting>
  <conditionalFormatting sqref="C4:E99">
    <cfRule type="cellIs" dxfId="511" priority="112" operator="greaterThan">
      <formula>34.999999</formula>
    </cfRule>
  </conditionalFormatting>
  <conditionalFormatting sqref="C4:E99">
    <cfRule type="cellIs" dxfId="510" priority="111" operator="greaterThan">
      <formula>34.999999</formula>
    </cfRule>
  </conditionalFormatting>
  <conditionalFormatting sqref="C4:E99">
    <cfRule type="cellIs" dxfId="509" priority="110" operator="greaterThan">
      <formula>34.999999</formula>
    </cfRule>
  </conditionalFormatting>
  <conditionalFormatting sqref="C4:E99">
    <cfRule type="cellIs" dxfId="508" priority="109" operator="greaterThan">
      <formula>34.999999</formula>
    </cfRule>
  </conditionalFormatting>
  <conditionalFormatting sqref="C4:E99">
    <cfRule type="cellIs" dxfId="507" priority="108" operator="greaterThan">
      <formula>34.999999</formula>
    </cfRule>
  </conditionalFormatting>
  <conditionalFormatting sqref="C4:E99">
    <cfRule type="cellIs" dxfId="506" priority="107" operator="greaterThan">
      <formula>34.999999</formula>
    </cfRule>
  </conditionalFormatting>
  <conditionalFormatting sqref="C4:E99">
    <cfRule type="cellIs" dxfId="505" priority="106" operator="greaterThan">
      <formula>34.999999</formula>
    </cfRule>
  </conditionalFormatting>
  <conditionalFormatting sqref="C4:E99">
    <cfRule type="cellIs" dxfId="504" priority="105" operator="greaterThan">
      <formula>34.999999</formula>
    </cfRule>
  </conditionalFormatting>
  <conditionalFormatting sqref="C4:E99">
    <cfRule type="cellIs" dxfId="503" priority="104" operator="greaterThan">
      <formula>34.999999</formula>
    </cfRule>
  </conditionalFormatting>
  <conditionalFormatting sqref="C4:E99">
    <cfRule type="cellIs" dxfId="502" priority="103" operator="greaterThan">
      <formula>34.999999</formula>
    </cfRule>
  </conditionalFormatting>
  <conditionalFormatting sqref="C4:E99">
    <cfRule type="cellIs" dxfId="501" priority="102" operator="greaterThan">
      <formula>34.999999</formula>
    </cfRule>
  </conditionalFormatting>
  <conditionalFormatting sqref="C4:E99">
    <cfRule type="cellIs" dxfId="500" priority="101" operator="greaterThan">
      <formula>34.999999</formula>
    </cfRule>
  </conditionalFormatting>
  <conditionalFormatting sqref="C4:E99">
    <cfRule type="cellIs" dxfId="499" priority="100" operator="greaterThan">
      <formula>34.999999</formula>
    </cfRule>
  </conditionalFormatting>
  <conditionalFormatting sqref="C4:E99">
    <cfRule type="cellIs" dxfId="498" priority="99" operator="greaterThan">
      <formula>34.999999</formula>
    </cfRule>
  </conditionalFormatting>
  <conditionalFormatting sqref="C4:E99">
    <cfRule type="cellIs" dxfId="497" priority="98" operator="greaterThan">
      <formula>34.999999</formula>
    </cfRule>
  </conditionalFormatting>
  <conditionalFormatting sqref="C4:E99">
    <cfRule type="cellIs" dxfId="496" priority="97" operator="greaterThan">
      <formula>34.999999</formula>
    </cfRule>
  </conditionalFormatting>
  <conditionalFormatting sqref="C4:E99">
    <cfRule type="cellIs" dxfId="495" priority="96" operator="greaterThan">
      <formula>34.999999</formula>
    </cfRule>
  </conditionalFormatting>
  <conditionalFormatting sqref="C4:E99">
    <cfRule type="cellIs" dxfId="494" priority="95" operator="greaterThan">
      <formula>34.999999</formula>
    </cfRule>
  </conditionalFormatting>
  <conditionalFormatting sqref="C4:E99">
    <cfRule type="cellIs" dxfId="493" priority="94" operator="greaterThan">
      <formula>34.999999</formula>
    </cfRule>
  </conditionalFormatting>
  <conditionalFormatting sqref="C4:E99">
    <cfRule type="cellIs" dxfId="492" priority="93" operator="greaterThan">
      <formula>34.999999</formula>
    </cfRule>
  </conditionalFormatting>
  <conditionalFormatting sqref="C4:E99">
    <cfRule type="cellIs" dxfId="491" priority="92" operator="greaterThan">
      <formula>34.999999</formula>
    </cfRule>
  </conditionalFormatting>
  <conditionalFormatting sqref="C4:E99">
    <cfRule type="cellIs" dxfId="490" priority="91" operator="greaterThan">
      <formula>34.999999</formula>
    </cfRule>
  </conditionalFormatting>
  <conditionalFormatting sqref="C4:E99">
    <cfRule type="cellIs" dxfId="489" priority="90" operator="greaterThan">
      <formula>34.999999</formula>
    </cfRule>
  </conditionalFormatting>
  <conditionalFormatting sqref="C4:E99">
    <cfRule type="cellIs" dxfId="488" priority="89" operator="greaterThan">
      <formula>34.999999</formula>
    </cfRule>
  </conditionalFormatting>
  <conditionalFormatting sqref="C4:E99">
    <cfRule type="cellIs" dxfId="487" priority="88" operator="greaterThan">
      <formula>34.999999</formula>
    </cfRule>
  </conditionalFormatting>
  <conditionalFormatting sqref="C4:E99">
    <cfRule type="cellIs" dxfId="486" priority="87" operator="greaterThan">
      <formula>34.999999</formula>
    </cfRule>
  </conditionalFormatting>
  <conditionalFormatting sqref="C4:E99">
    <cfRule type="cellIs" dxfId="485" priority="86" operator="greaterThan">
      <formula>34.999999</formula>
    </cfRule>
  </conditionalFormatting>
  <conditionalFormatting sqref="C4:E99">
    <cfRule type="cellIs" dxfId="484" priority="85" operator="greaterThan">
      <formula>34.999999</formula>
    </cfRule>
  </conditionalFormatting>
  <conditionalFormatting sqref="C4:E99">
    <cfRule type="cellIs" dxfId="483" priority="84" operator="greaterThan">
      <formula>34.999999</formula>
    </cfRule>
  </conditionalFormatting>
  <conditionalFormatting sqref="C4:E99">
    <cfRule type="cellIs" dxfId="482" priority="83" operator="greaterThan">
      <formula>34.999999</formula>
    </cfRule>
  </conditionalFormatting>
  <conditionalFormatting sqref="C4:E99">
    <cfRule type="cellIs" dxfId="481" priority="82" operator="greaterThan">
      <formula>34.999999</formula>
    </cfRule>
  </conditionalFormatting>
  <conditionalFormatting sqref="C4:E99">
    <cfRule type="cellIs" dxfId="480" priority="81" operator="greaterThan">
      <formula>34.999999</formula>
    </cfRule>
  </conditionalFormatting>
  <conditionalFormatting sqref="C4:E99">
    <cfRule type="cellIs" dxfId="479" priority="80" operator="greaterThan">
      <formula>34.999999</formula>
    </cfRule>
  </conditionalFormatting>
  <conditionalFormatting sqref="C4:E99">
    <cfRule type="cellIs" dxfId="478" priority="79" operator="greaterThan">
      <formula>34.999999</formula>
    </cfRule>
  </conditionalFormatting>
  <conditionalFormatting sqref="C4:E99">
    <cfRule type="cellIs" dxfId="477" priority="78" operator="greaterThan">
      <formula>34.999999</formula>
    </cfRule>
  </conditionalFormatting>
  <conditionalFormatting sqref="C4:E99">
    <cfRule type="cellIs" dxfId="476" priority="77" operator="greaterThan">
      <formula>34.999999</formula>
    </cfRule>
  </conditionalFormatting>
  <conditionalFormatting sqref="C4:E99">
    <cfRule type="cellIs" dxfId="475" priority="76" operator="greaterThan">
      <formula>34.999999</formula>
    </cfRule>
  </conditionalFormatting>
  <conditionalFormatting sqref="C4:E99">
    <cfRule type="cellIs" dxfId="474" priority="75" operator="greaterThan">
      <formula>34.999999</formula>
    </cfRule>
  </conditionalFormatting>
  <conditionalFormatting sqref="C4:E99">
    <cfRule type="cellIs" dxfId="473" priority="74" operator="greaterThan">
      <formula>34.999999</formula>
    </cfRule>
  </conditionalFormatting>
  <conditionalFormatting sqref="C4:E99">
    <cfRule type="cellIs" dxfId="472" priority="73" operator="greaterThan">
      <formula>34.999999</formula>
    </cfRule>
  </conditionalFormatting>
  <conditionalFormatting sqref="C4:E99">
    <cfRule type="cellIs" dxfId="471" priority="72" operator="greaterThan">
      <formula>34.999999</formula>
    </cfRule>
  </conditionalFormatting>
  <conditionalFormatting sqref="C4:E99">
    <cfRule type="cellIs" dxfId="470" priority="71" operator="greaterThan">
      <formula>34.999999</formula>
    </cfRule>
  </conditionalFormatting>
  <conditionalFormatting sqref="C4:E99">
    <cfRule type="cellIs" dxfId="469" priority="70" operator="greaterThan">
      <formula>34.999999</formula>
    </cfRule>
  </conditionalFormatting>
  <conditionalFormatting sqref="C4:E99">
    <cfRule type="cellIs" dxfId="468" priority="69" operator="greaterThan">
      <formula>34.999999</formula>
    </cfRule>
  </conditionalFormatting>
  <conditionalFormatting sqref="C4:E99">
    <cfRule type="cellIs" dxfId="467" priority="68" operator="greaterThan">
      <formula>34.999999</formula>
    </cfRule>
  </conditionalFormatting>
  <conditionalFormatting sqref="C4:E99">
    <cfRule type="cellIs" dxfId="466" priority="67" operator="greaterThan">
      <formula>34.999999</formula>
    </cfRule>
  </conditionalFormatting>
  <conditionalFormatting sqref="C4:E99">
    <cfRule type="cellIs" dxfId="465" priority="66" operator="greaterThan">
      <formula>34.999999</formula>
    </cfRule>
  </conditionalFormatting>
  <conditionalFormatting sqref="C4:E99">
    <cfRule type="cellIs" dxfId="464" priority="65" operator="greaterThan">
      <formula>34.999999</formula>
    </cfRule>
  </conditionalFormatting>
  <conditionalFormatting sqref="C4:E99">
    <cfRule type="cellIs" dxfId="463" priority="64" operator="greaterThan">
      <formula>34.999999</formula>
    </cfRule>
  </conditionalFormatting>
  <conditionalFormatting sqref="C4:E99">
    <cfRule type="cellIs" dxfId="462" priority="63" operator="greaterThan">
      <formula>34.999999</formula>
    </cfRule>
  </conditionalFormatting>
  <conditionalFormatting sqref="C4:E99">
    <cfRule type="cellIs" dxfId="461" priority="62" operator="greaterThan">
      <formula>34.999999</formula>
    </cfRule>
  </conditionalFormatting>
  <conditionalFormatting sqref="C4:E99">
    <cfRule type="cellIs" dxfId="460" priority="61" operator="greaterThan">
      <formula>34.999999</formula>
    </cfRule>
  </conditionalFormatting>
  <conditionalFormatting sqref="C4:E99">
    <cfRule type="cellIs" dxfId="459" priority="60" operator="greaterThan">
      <formula>34.999999</formula>
    </cfRule>
  </conditionalFormatting>
  <conditionalFormatting sqref="C4:E99">
    <cfRule type="cellIs" dxfId="458" priority="59" operator="greaterThan">
      <formula>34.999999</formula>
    </cfRule>
  </conditionalFormatting>
  <conditionalFormatting sqref="C4:E99">
    <cfRule type="cellIs" dxfId="457" priority="58" operator="greaterThan">
      <formula>34.999999</formula>
    </cfRule>
  </conditionalFormatting>
  <conditionalFormatting sqref="C4:E99">
    <cfRule type="cellIs" dxfId="456" priority="57" operator="greaterThan">
      <formula>34.999999</formula>
    </cfRule>
  </conditionalFormatting>
  <conditionalFormatting sqref="C4:E99">
    <cfRule type="cellIs" dxfId="455" priority="56" operator="greaterThan">
      <formula>34.999999</formula>
    </cfRule>
  </conditionalFormatting>
  <conditionalFormatting sqref="C4:E99">
    <cfRule type="cellIs" dxfId="454" priority="55" operator="greaterThan">
      <formula>34.999999</formula>
    </cfRule>
  </conditionalFormatting>
  <conditionalFormatting sqref="C4:E99">
    <cfRule type="cellIs" dxfId="453" priority="54" operator="greaterThan">
      <formula>34.999999</formula>
    </cfRule>
  </conditionalFormatting>
  <conditionalFormatting sqref="C4:E99">
    <cfRule type="cellIs" dxfId="452" priority="53" operator="greaterThan">
      <formula>34.999999</formula>
    </cfRule>
  </conditionalFormatting>
  <conditionalFormatting sqref="C4:E99">
    <cfRule type="cellIs" dxfId="451" priority="52" operator="greaterThan">
      <formula>34.999999</formula>
    </cfRule>
  </conditionalFormatting>
  <conditionalFormatting sqref="C4:E99">
    <cfRule type="cellIs" dxfId="450" priority="51" operator="greaterThan">
      <formula>34.999999</formula>
    </cfRule>
  </conditionalFormatting>
  <conditionalFormatting sqref="C4:E99">
    <cfRule type="cellIs" dxfId="449" priority="50" operator="greaterThan">
      <formula>34.999999</formula>
    </cfRule>
  </conditionalFormatting>
  <conditionalFormatting sqref="C4:E99">
    <cfRule type="cellIs" dxfId="448" priority="49" operator="greaterThan">
      <formula>34.999999</formula>
    </cfRule>
  </conditionalFormatting>
  <conditionalFormatting sqref="C4:E99">
    <cfRule type="cellIs" dxfId="447" priority="48" operator="greaterThan">
      <formula>34.999999</formula>
    </cfRule>
  </conditionalFormatting>
  <conditionalFormatting sqref="C4:E99">
    <cfRule type="cellIs" dxfId="446" priority="47" operator="greaterThan">
      <formula>34.999999</formula>
    </cfRule>
  </conditionalFormatting>
  <conditionalFormatting sqref="C4:E99">
    <cfRule type="cellIs" dxfId="445" priority="46" operator="greaterThan">
      <formula>34.999999</formula>
    </cfRule>
  </conditionalFormatting>
  <conditionalFormatting sqref="C4:E99">
    <cfRule type="cellIs" dxfId="444" priority="45" operator="greaterThan">
      <formula>34.999999</formula>
    </cfRule>
  </conditionalFormatting>
  <conditionalFormatting sqref="C4:E99">
    <cfRule type="cellIs" dxfId="443" priority="44" operator="greaterThan">
      <formula>34.999999</formula>
    </cfRule>
  </conditionalFormatting>
  <conditionalFormatting sqref="C4:E99">
    <cfRule type="cellIs" dxfId="442" priority="43" operator="greaterThan">
      <formula>34.999999</formula>
    </cfRule>
  </conditionalFormatting>
  <conditionalFormatting sqref="C4:E99">
    <cfRule type="cellIs" dxfId="441" priority="42" operator="greaterThan">
      <formula>34.999999</formula>
    </cfRule>
  </conditionalFormatting>
  <conditionalFormatting sqref="C4:E99">
    <cfRule type="cellIs" dxfId="440" priority="41" operator="greaterThan">
      <formula>34.999999</formula>
    </cfRule>
  </conditionalFormatting>
  <conditionalFormatting sqref="C4:E99">
    <cfRule type="cellIs" dxfId="439" priority="40" operator="greaterThan">
      <formula>34.999999</formula>
    </cfRule>
  </conditionalFormatting>
  <conditionalFormatting sqref="C4:E99">
    <cfRule type="cellIs" dxfId="438" priority="39" operator="greaterThan">
      <formula>34.999999</formula>
    </cfRule>
  </conditionalFormatting>
  <conditionalFormatting sqref="C4:E99">
    <cfRule type="cellIs" dxfId="437" priority="38" operator="greaterThan">
      <formula>34.999999</formula>
    </cfRule>
  </conditionalFormatting>
  <conditionalFormatting sqref="F4:F99">
    <cfRule type="cellIs" dxfId="436" priority="37" operator="greaterThan">
      <formula>34.999999</formula>
    </cfRule>
  </conditionalFormatting>
  <conditionalFormatting sqref="J4:L7">
    <cfRule type="cellIs" dxfId="435" priority="36" operator="equal">
      <formula>0</formula>
    </cfRule>
  </conditionalFormatting>
  <conditionalFormatting sqref="J9:L12">
    <cfRule type="cellIs" dxfId="434" priority="35" operator="equal">
      <formula>0</formula>
    </cfRule>
  </conditionalFormatting>
  <conditionalFormatting sqref="J4:L7 J9:L12">
    <cfRule type="cellIs" dxfId="433" priority="34" operator="equal">
      <formula>0</formula>
    </cfRule>
  </conditionalFormatting>
  <conditionalFormatting sqref="C4:E99">
    <cfRule type="cellIs" dxfId="432" priority="33" operator="greaterThan">
      <formula>34.999999</formula>
    </cfRule>
  </conditionalFormatting>
  <conditionalFormatting sqref="F4:F99">
    <cfRule type="cellIs" dxfId="431" priority="31" operator="greaterThan">
      <formula>34.999999</formula>
    </cfRule>
    <cfRule type="cellIs" dxfId="430" priority="32" operator="greaterThan">
      <formula>"34.99999999"</formula>
    </cfRule>
  </conditionalFormatting>
  <conditionalFormatting sqref="C4:E99">
    <cfRule type="cellIs" dxfId="429" priority="30" operator="greaterThan">
      <formula>34.999999</formula>
    </cfRule>
  </conditionalFormatting>
  <conditionalFormatting sqref="C4:E99">
    <cfRule type="cellIs" dxfId="428" priority="29" operator="greaterThan">
      <formula>34.999999</formula>
    </cfRule>
  </conditionalFormatting>
  <conditionalFormatting sqref="F4:F99">
    <cfRule type="cellIs" dxfId="427" priority="28" operator="greaterThan">
      <formula>34.999999</formula>
    </cfRule>
  </conditionalFormatting>
  <conditionalFormatting sqref="C4:E95">
    <cfRule type="cellIs" dxfId="426" priority="27" operator="greaterThan">
      <formula>34.999999</formula>
    </cfRule>
  </conditionalFormatting>
  <conditionalFormatting sqref="C4:E95">
    <cfRule type="cellIs" dxfId="425" priority="26" operator="greaterThan">
      <formula>34.999999</formula>
    </cfRule>
  </conditionalFormatting>
  <conditionalFormatting sqref="C4:E95">
    <cfRule type="cellIs" dxfId="424" priority="25" operator="greaterThan">
      <formula>34.999999</formula>
    </cfRule>
  </conditionalFormatting>
  <conditionalFormatting sqref="C4:E95">
    <cfRule type="cellIs" dxfId="423" priority="24" operator="greaterThan">
      <formula>34.999999</formula>
    </cfRule>
  </conditionalFormatting>
  <conditionalFormatting sqref="C4:E95">
    <cfRule type="cellIs" dxfId="422" priority="23" operator="greaterThan">
      <formula>34.999999</formula>
    </cfRule>
  </conditionalFormatting>
  <conditionalFormatting sqref="C4:E95">
    <cfRule type="cellIs" dxfId="421" priority="22" operator="greaterThan">
      <formula>34.999999</formula>
    </cfRule>
  </conditionalFormatting>
  <conditionalFormatting sqref="C4:E95">
    <cfRule type="cellIs" dxfId="420" priority="21" operator="greaterThan">
      <formula>34.999999</formula>
    </cfRule>
  </conditionalFormatting>
  <conditionalFormatting sqref="C4:E95">
    <cfRule type="cellIs" dxfId="419" priority="20" operator="greaterThan">
      <formula>34.999999</formula>
    </cfRule>
  </conditionalFormatting>
  <conditionalFormatting sqref="C4:E95">
    <cfRule type="cellIs" dxfId="418" priority="19" operator="greaterThan">
      <formula>34.999999</formula>
    </cfRule>
  </conditionalFormatting>
  <conditionalFormatting sqref="C4:E95">
    <cfRule type="cellIs" dxfId="417" priority="18" operator="greaterThan">
      <formula>34.999999</formula>
    </cfRule>
  </conditionalFormatting>
  <conditionalFormatting sqref="C4:E95">
    <cfRule type="cellIs" dxfId="416" priority="17" operator="greaterThan">
      <formula>34.999999</formula>
    </cfRule>
  </conditionalFormatting>
  <conditionalFormatting sqref="C4:E95">
    <cfRule type="cellIs" dxfId="415" priority="16" operator="greaterThan">
      <formula>34.999999</formula>
    </cfRule>
  </conditionalFormatting>
  <conditionalFormatting sqref="C4:E95">
    <cfRule type="cellIs" dxfId="414" priority="15" operator="greaterThan">
      <formula>34.999999</formula>
    </cfRule>
  </conditionalFormatting>
  <conditionalFormatting sqref="C4:E95">
    <cfRule type="cellIs" dxfId="413" priority="14" operator="greaterThan">
      <formula>34.999999</formula>
    </cfRule>
  </conditionalFormatting>
  <conditionalFormatting sqref="C4:E95">
    <cfRule type="cellIs" dxfId="412" priority="13" operator="greaterThan">
      <formula>34.999999</formula>
    </cfRule>
  </conditionalFormatting>
  <conditionalFormatting sqref="C4:E95">
    <cfRule type="cellIs" dxfId="411" priority="12" operator="greaterThan">
      <formula>34.999999</formula>
    </cfRule>
  </conditionalFormatting>
  <conditionalFormatting sqref="C4:E95">
    <cfRule type="cellIs" dxfId="410" priority="11" operator="greaterThan">
      <formula>34.999999</formula>
    </cfRule>
  </conditionalFormatting>
  <conditionalFormatting sqref="C4:E4">
    <cfRule type="cellIs" dxfId="409" priority="10" operator="greaterThan">
      <formula>34.999999</formula>
    </cfRule>
  </conditionalFormatting>
  <conditionalFormatting sqref="C4:E4">
    <cfRule type="cellIs" dxfId="408" priority="9" operator="greaterThan">
      <formula>34.999999</formula>
    </cfRule>
  </conditionalFormatting>
  <conditionalFormatting sqref="C4:E4">
    <cfRule type="cellIs" dxfId="407" priority="8" operator="greaterThan">
      <formula>34.999999</formula>
    </cfRule>
  </conditionalFormatting>
  <conditionalFormatting sqref="C4:E4">
    <cfRule type="cellIs" dxfId="406" priority="7" operator="greaterThan">
      <formula>34.999999</formula>
    </cfRule>
  </conditionalFormatting>
  <conditionalFormatting sqref="C4:E4">
    <cfRule type="cellIs" dxfId="405" priority="6" operator="greaterThan">
      <formula>34.999999</formula>
    </cfRule>
  </conditionalFormatting>
  <conditionalFormatting sqref="C4:E4">
    <cfRule type="cellIs" dxfId="404" priority="5" operator="greaterThan">
      <formula>34.999999</formula>
    </cfRule>
  </conditionalFormatting>
  <conditionalFormatting sqref="C4:E4">
    <cfRule type="cellIs" dxfId="403" priority="4" operator="greaterThan">
      <formula>34.999999</formula>
    </cfRule>
  </conditionalFormatting>
  <conditionalFormatting sqref="C4:E4">
    <cfRule type="cellIs" dxfId="402" priority="3" operator="greaterThan">
      <formula>34.999999</formula>
    </cfRule>
  </conditionalFormatting>
  <conditionalFormatting sqref="C4:E4">
    <cfRule type="cellIs" dxfId="401" priority="2" operator="greaterThan">
      <formula>34.999999</formula>
    </cfRule>
  </conditionalFormatting>
  <conditionalFormatting sqref="C4:E4">
    <cfRule type="cellIs" dxfId="400" priority="1" operator="greaterThan">
      <formula>34.999999</formula>
    </cfRule>
  </conditionalFormatting>
  <hyperlinks>
    <hyperlink ref="A1:A3" location="'Indications d''Utilisation'!B27" tooltip="Lien vers &quot;Indications d'Utilisation&quot;" display="Lien vers Indications d'Utilisation"/>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Feuil28">
    <tabColor rgb="FF17F20C"/>
  </sheetPr>
  <dimension ref="A1:Q112"/>
  <sheetViews>
    <sheetView workbookViewId="0">
      <selection sqref="A1:A3"/>
    </sheetView>
  </sheetViews>
  <sheetFormatPr baseColWidth="10" defaultRowHeight="15"/>
  <cols>
    <col min="1" max="1" width="11.42578125" style="35"/>
    <col min="2" max="2" width="14.42578125" style="35" bestFit="1" customWidth="1"/>
    <col min="3" max="5" width="9.7109375" style="35" customWidth="1"/>
    <col min="6" max="7" width="11.5703125" style="35" bestFit="1" customWidth="1"/>
    <col min="8" max="8" width="11.42578125" style="35"/>
    <col min="9" max="9" width="15.5703125" style="35" customWidth="1"/>
    <col min="10" max="12" width="9.7109375" style="35" customWidth="1"/>
    <col min="13" max="13" width="11.28515625" style="35" customWidth="1"/>
    <col min="14" max="14" width="12.85546875" style="35" customWidth="1"/>
    <col min="15" max="16384" width="11.42578125" style="35"/>
  </cols>
  <sheetData>
    <row r="1" spans="1:17" ht="15.75">
      <c r="A1" s="467" t="s">
        <v>206</v>
      </c>
      <c r="B1" s="454" t="s">
        <v>3</v>
      </c>
      <c r="C1" s="454" t="s">
        <v>260</v>
      </c>
      <c r="D1" s="454"/>
      <c r="E1" s="454"/>
      <c r="F1" s="454" t="s">
        <v>8</v>
      </c>
      <c r="G1" s="454" t="s">
        <v>9</v>
      </c>
      <c r="H1" s="232"/>
      <c r="I1" s="458" t="s">
        <v>298</v>
      </c>
      <c r="J1" s="456" t="s">
        <v>167</v>
      </c>
      <c r="K1" s="454"/>
      <c r="L1" s="457"/>
      <c r="M1" s="460" t="s">
        <v>8</v>
      </c>
      <c r="N1" s="454" t="s">
        <v>9</v>
      </c>
      <c r="O1" s="223"/>
      <c r="P1" s="223"/>
      <c r="Q1" s="223"/>
    </row>
    <row r="2" spans="1:17" ht="15.75">
      <c r="A2" s="468"/>
      <c r="B2" s="454"/>
      <c r="C2" s="469" t="s">
        <v>324</v>
      </c>
      <c r="D2" s="470"/>
      <c r="E2" s="471"/>
      <c r="F2" s="454"/>
      <c r="G2" s="454"/>
      <c r="H2" s="232"/>
      <c r="I2" s="458"/>
      <c r="J2" s="464" t="str">
        <f>C2</f>
        <v>Saisir le nom</v>
      </c>
      <c r="K2" s="465"/>
      <c r="L2" s="466"/>
      <c r="M2" s="460"/>
      <c r="N2" s="454"/>
      <c r="O2" s="232"/>
      <c r="P2" s="232"/>
      <c r="Q2" s="232"/>
    </row>
    <row r="3" spans="1:17" ht="33" customHeight="1" thickBot="1">
      <c r="A3" s="472"/>
      <c r="B3" s="454"/>
      <c r="C3" s="106" t="s">
        <v>5</v>
      </c>
      <c r="D3" s="106" t="s">
        <v>6</v>
      </c>
      <c r="E3" s="106" t="s">
        <v>7</v>
      </c>
      <c r="F3" s="454"/>
      <c r="G3" s="454"/>
      <c r="H3" s="232"/>
      <c r="I3" s="458"/>
      <c r="J3" s="144" t="s">
        <v>5</v>
      </c>
      <c r="K3" s="106" t="s">
        <v>6</v>
      </c>
      <c r="L3" s="107" t="s">
        <v>7</v>
      </c>
      <c r="M3" s="460"/>
      <c r="N3" s="454"/>
      <c r="O3" s="232"/>
      <c r="P3" s="232"/>
      <c r="Q3" s="232"/>
    </row>
    <row r="4" spans="1:17" ht="15.75" thickTop="1">
      <c r="A4" s="113" t="str">
        <f>IF('Information sur les Gènes'!A3="","",'Information sur les Gènes'!A3)</f>
        <v>A1</v>
      </c>
      <c r="B4" s="114" t="str">
        <f>IF('Information sur les Gènes'!D3="","",'Information sur les Gènes'!D3)</f>
        <v/>
      </c>
      <c r="C4" s="115"/>
      <c r="D4" s="109"/>
      <c r="E4" s="109"/>
      <c r="F4" s="116" t="str">
        <f t="shared" ref="F4:F35" si="0">IF(ISERROR(AVERAGE(C4:E4)),"",AVERAGE(C4:E4))</f>
        <v/>
      </c>
      <c r="G4" s="116" t="str">
        <f t="shared" ref="G4:G35" si="1">IF(ISERROR(STDEV(C4:E4)),"",IF(COUNT(C4:E4)&lt;3,"N/A",STDEV(C4:E4)))</f>
        <v/>
      </c>
      <c r="H4" s="232"/>
      <c r="I4" s="117" t="s">
        <v>109</v>
      </c>
      <c r="J4" s="118" t="str">
        <f>IF(COUNTIF(C$4:C$99,"&lt;35")=0,"",COUNTIF(C$4:C$99, "&lt;25")-COUNTIF(C$4:C$99,"=0"))</f>
        <v/>
      </c>
      <c r="K4" s="114" t="str">
        <f>IF(COUNTIF(D$4:D$99,"&lt;35")=0,"",COUNTIF(D$4:D$99, "&lt;25")-COUNTIF(D$4:D$99,"=0"))</f>
        <v/>
      </c>
      <c r="L4" s="119" t="str">
        <f>IF(COUNTIF(E$4:E$99,"&lt;35")=0,"",COUNTIF(E$4:E$99, "&lt;25")-COUNTIF(E$4:E$99,"=0"))</f>
        <v/>
      </c>
      <c r="M4" s="120" t="str">
        <f>IF(ISERROR(AVERAGE(J4:L4)),"",AVERAGE(J4:L4))</f>
        <v/>
      </c>
      <c r="N4" s="116" t="str">
        <f>IF(ISERROR(STDEV(J4:L4)),"",STDEV(J4:L4))</f>
        <v/>
      </c>
      <c r="O4" s="232"/>
      <c r="P4" s="232"/>
      <c r="Q4" s="232"/>
    </row>
    <row r="5" spans="1:17">
      <c r="A5" s="121" t="str">
        <f>IF('Information sur les Gènes'!A4="","",'Information sur les Gènes'!A4)</f>
        <v>A2</v>
      </c>
      <c r="B5" s="122" t="str">
        <f>IF('Information sur les Gènes'!D4="","",'Information sur les Gènes'!D4)</f>
        <v/>
      </c>
      <c r="C5" s="108"/>
      <c r="D5" s="108"/>
      <c r="E5" s="108"/>
      <c r="F5" s="124" t="str">
        <f t="shared" si="0"/>
        <v/>
      </c>
      <c r="G5" s="124" t="str">
        <f t="shared" si="1"/>
        <v/>
      </c>
      <c r="H5" s="232"/>
      <c r="I5" s="125" t="s">
        <v>106</v>
      </c>
      <c r="J5" s="126" t="str">
        <f>IF(COUNTIF(C$4:C$99,"&lt;35")=0,"",COUNTIF(C$4:C$99,"&lt;30")-J4-COUNTIF(C$4:C$99,"=0"))</f>
        <v/>
      </c>
      <c r="K5" s="122" t="str">
        <f>IF(COUNTIF(D$4:D$99,"&lt;35")=0,"",COUNTIF(D$4:D$99,"&lt;30")-K4-COUNTIF(D$4:D$99,"=0"))</f>
        <v/>
      </c>
      <c r="L5" s="127" t="str">
        <f>IF(COUNTIF(E$4:E$99,"&lt;35")=0,"",COUNTIF(E$4:E$99,"&lt;30")-L4-COUNTIF(E$4:E$99,"=0"))</f>
        <v/>
      </c>
      <c r="M5" s="128" t="str">
        <f>IF(ISERROR(AVERAGE(J5:L5)),"",AVERAGE(J5:L5))</f>
        <v/>
      </c>
      <c r="N5" s="124" t="str">
        <f>IF(ISERROR(STDEV(J5:L5)),"",STDEV(J5:L5))</f>
        <v/>
      </c>
      <c r="O5" s="232"/>
      <c r="P5" s="232"/>
      <c r="Q5" s="232"/>
    </row>
    <row r="6" spans="1:17">
      <c r="A6" s="121" t="str">
        <f>IF('Information sur les Gènes'!A5="","",'Information sur les Gènes'!A5)</f>
        <v>A3</v>
      </c>
      <c r="B6" s="122" t="str">
        <f>IF('Information sur les Gènes'!D5="","",'Information sur les Gènes'!D5)</f>
        <v/>
      </c>
      <c r="C6" s="108"/>
      <c r="D6" s="108"/>
      <c r="E6" s="108"/>
      <c r="F6" s="124" t="str">
        <f t="shared" si="0"/>
        <v/>
      </c>
      <c r="G6" s="124" t="str">
        <f t="shared" si="1"/>
        <v/>
      </c>
      <c r="H6" s="232"/>
      <c r="I6" s="125" t="s">
        <v>107</v>
      </c>
      <c r="J6" s="126" t="str">
        <f>IF(COUNTIF(C$4:C$99,"&lt;35")=0,"",COUNTIF(C$4:C$99,"&lt;35")-J5-J4-COUNTIF(C$4:C$99,"=0"))</f>
        <v/>
      </c>
      <c r="K6" s="122" t="str">
        <f>IF(COUNTIF(D$4:D$99,"&lt;35")=0,"",COUNTIF(D$4:D$99,"&lt;35")-K5-K4-COUNTIF(D$4:D$99,"=0"))</f>
        <v/>
      </c>
      <c r="L6" s="127" t="str">
        <f>IF(COUNTIF(E$4:E$99,"&lt;35")=0,"",COUNTIF(E$4:E$99,"&lt;35")-L5-L4-COUNTIF(E$4:E$99,"=0"))</f>
        <v/>
      </c>
      <c r="M6" s="128" t="str">
        <f>IF(ISERROR(AVERAGE(J6:L6)),"",AVERAGE(J6:L6))</f>
        <v/>
      </c>
      <c r="N6" s="124" t="str">
        <f>IF(ISERROR(STDEV(J6:L6)),"",STDEV(J6:L6))</f>
        <v/>
      </c>
      <c r="O6" s="232"/>
      <c r="P6" s="232"/>
      <c r="Q6" s="232"/>
    </row>
    <row r="7" spans="1:17">
      <c r="A7" s="121" t="str">
        <f>IF('Information sur les Gènes'!A6="","",'Information sur les Gènes'!A6)</f>
        <v>A4</v>
      </c>
      <c r="B7" s="122" t="str">
        <f>IF('Information sur les Gènes'!D6="","",'Information sur les Gènes'!D6)</f>
        <v/>
      </c>
      <c r="C7" s="108"/>
      <c r="D7" s="108"/>
      <c r="E7" s="108"/>
      <c r="F7" s="124" t="str">
        <f t="shared" si="0"/>
        <v/>
      </c>
      <c r="G7" s="124" t="str">
        <f t="shared" si="1"/>
        <v/>
      </c>
      <c r="H7" s="232"/>
      <c r="I7" s="125" t="s">
        <v>108</v>
      </c>
      <c r="J7" s="126" t="str">
        <f>IF(COUNT(C$4:C$99)=0,"",COUNT(C$4:C$99)-SUM(J4:J6))</f>
        <v/>
      </c>
      <c r="K7" s="122" t="str">
        <f>IF(COUNT(D$4:D$99)=0,"",COUNT(D$4:D$99)-SUM(K4:K6))</f>
        <v/>
      </c>
      <c r="L7" s="127" t="str">
        <f>IF(COUNT(E$4:E$99)=0,"",COUNT(E$4:E$99)-SUM(L4:L6))</f>
        <v/>
      </c>
      <c r="M7" s="128" t="str">
        <f>IF(ISERROR(AVERAGE(J7:L7)),"",AVERAGE(J7:L7))</f>
        <v/>
      </c>
      <c r="N7" s="124" t="str">
        <f>IF(ISERROR(STDEV(J7:L7)),"",STDEV(J7:L7))</f>
        <v/>
      </c>
      <c r="O7" s="232"/>
      <c r="P7" s="232"/>
      <c r="Q7" s="232"/>
    </row>
    <row r="8" spans="1:17" ht="15.75">
      <c r="A8" s="121" t="str">
        <f>IF('Information sur les Gènes'!A7="","",'Information sur les Gènes'!A7)</f>
        <v>A5</v>
      </c>
      <c r="B8" s="122" t="str">
        <f>IF('Information sur les Gènes'!D7="","",'Information sur les Gènes'!D7)</f>
        <v/>
      </c>
      <c r="C8" s="108"/>
      <c r="D8" s="108"/>
      <c r="E8" s="108"/>
      <c r="F8" s="124" t="str">
        <f t="shared" si="0"/>
        <v/>
      </c>
      <c r="G8" s="124" t="str">
        <f t="shared" si="1"/>
        <v/>
      </c>
      <c r="H8" s="232"/>
      <c r="I8" s="129"/>
      <c r="J8" s="456" t="s">
        <v>166</v>
      </c>
      <c r="K8" s="454"/>
      <c r="L8" s="457"/>
      <c r="M8" s="462"/>
      <c r="N8" s="463"/>
      <c r="O8" s="232"/>
      <c r="P8" s="232"/>
      <c r="Q8" s="232"/>
    </row>
    <row r="9" spans="1:17">
      <c r="A9" s="121" t="str">
        <f>IF('Information sur les Gènes'!A8="","",'Information sur les Gènes'!A8)</f>
        <v>A6</v>
      </c>
      <c r="B9" s="122" t="str">
        <f>IF('Information sur les Gènes'!D8="","",'Information sur les Gènes'!D8)</f>
        <v/>
      </c>
      <c r="C9" s="108"/>
      <c r="D9" s="108"/>
      <c r="E9" s="108"/>
      <c r="F9" s="124" t="str">
        <f t="shared" si="0"/>
        <v/>
      </c>
      <c r="G9" s="124" t="str">
        <f t="shared" si="1"/>
        <v/>
      </c>
      <c r="H9" s="232"/>
      <c r="I9" s="125" t="s">
        <v>109</v>
      </c>
      <c r="J9" s="130" t="str">
        <f>IF(J4="","",J4/SUM(J$4:J$7))</f>
        <v/>
      </c>
      <c r="K9" s="131" t="str">
        <f>IF(K4="","",K4/SUM(K$4:K$7))</f>
        <v/>
      </c>
      <c r="L9" s="132" t="str">
        <f>IF(L4="","",L4/SUM(L$4:L$7))</f>
        <v/>
      </c>
      <c r="M9" s="133" t="str">
        <f>IF(ISERROR(AVERAGE(J9:L9)),"",AVERAGE(J9:L9))</f>
        <v/>
      </c>
      <c r="N9" s="124" t="str">
        <f>IF(ISERROR(STDEV(J9:L9)),"",STDEV(J9:L9))</f>
        <v/>
      </c>
      <c r="O9" s="232"/>
      <c r="P9" s="232"/>
      <c r="Q9" s="232"/>
    </row>
    <row r="10" spans="1:17">
      <c r="A10" s="121" t="str">
        <f>IF('Information sur les Gènes'!A9="","",'Information sur les Gènes'!A9)</f>
        <v>A7</v>
      </c>
      <c r="B10" s="122" t="str">
        <f>IF('Information sur les Gènes'!D9="","",'Information sur les Gènes'!D9)</f>
        <v/>
      </c>
      <c r="C10" s="108"/>
      <c r="D10" s="108"/>
      <c r="E10" s="108"/>
      <c r="F10" s="124" t="str">
        <f t="shared" si="0"/>
        <v/>
      </c>
      <c r="G10" s="124" t="str">
        <f t="shared" si="1"/>
        <v/>
      </c>
      <c r="H10" s="232"/>
      <c r="I10" s="125" t="s">
        <v>106</v>
      </c>
      <c r="J10" s="130" t="str">
        <f t="shared" ref="J10:L12" si="2">IF(J5="","",J5/SUM(J$4:J$7))</f>
        <v/>
      </c>
      <c r="K10" s="131" t="str">
        <f t="shared" si="2"/>
        <v/>
      </c>
      <c r="L10" s="132" t="str">
        <f t="shared" si="2"/>
        <v/>
      </c>
      <c r="M10" s="133" t="str">
        <f>IF(ISERROR(AVERAGE(J10:L10)),"",AVERAGE(J10:L10))</f>
        <v/>
      </c>
      <c r="N10" s="124" t="str">
        <f>IF(ISERROR(STDEV(J10:L10)),"",STDEV(J10:L10))</f>
        <v/>
      </c>
      <c r="O10" s="232"/>
      <c r="P10" s="232"/>
      <c r="Q10" s="232"/>
    </row>
    <row r="11" spans="1:17">
      <c r="A11" s="121" t="str">
        <f>IF('Information sur les Gènes'!A10="","",'Information sur les Gènes'!A10)</f>
        <v>A8</v>
      </c>
      <c r="B11" s="122" t="str">
        <f>IF('Information sur les Gènes'!D10="","",'Information sur les Gènes'!D10)</f>
        <v/>
      </c>
      <c r="C11" s="108"/>
      <c r="D11" s="108"/>
      <c r="E11" s="108"/>
      <c r="F11" s="124" t="str">
        <f t="shared" si="0"/>
        <v/>
      </c>
      <c r="G11" s="124" t="str">
        <f t="shared" si="1"/>
        <v/>
      </c>
      <c r="H11" s="232"/>
      <c r="I11" s="125" t="s">
        <v>107</v>
      </c>
      <c r="J11" s="130" t="str">
        <f t="shared" si="2"/>
        <v/>
      </c>
      <c r="K11" s="131" t="str">
        <f t="shared" si="2"/>
        <v/>
      </c>
      <c r="L11" s="132" t="str">
        <f t="shared" si="2"/>
        <v/>
      </c>
      <c r="M11" s="133" t="str">
        <f>IF(ISERROR(AVERAGE(J11:L11)),"",AVERAGE(J11:L11))</f>
        <v/>
      </c>
      <c r="N11" s="124" t="str">
        <f>IF(ISERROR(STDEV(J11:L11)),"",STDEV(J11:L11))</f>
        <v/>
      </c>
      <c r="O11" s="232"/>
      <c r="P11" s="232"/>
      <c r="Q11" s="232"/>
    </row>
    <row r="12" spans="1:17" ht="15.75" thickBot="1">
      <c r="A12" s="121" t="str">
        <f>IF('Information sur les Gènes'!A11="","",'Information sur les Gènes'!A11)</f>
        <v>A9</v>
      </c>
      <c r="B12" s="122" t="str">
        <f>IF('Information sur les Gènes'!D11="","",'Information sur les Gènes'!D11)</f>
        <v/>
      </c>
      <c r="C12" s="108"/>
      <c r="D12" s="108"/>
      <c r="E12" s="108"/>
      <c r="F12" s="124" t="str">
        <f t="shared" si="0"/>
        <v/>
      </c>
      <c r="G12" s="124" t="str">
        <f t="shared" si="1"/>
        <v/>
      </c>
      <c r="H12" s="232"/>
      <c r="I12" s="134" t="s">
        <v>108</v>
      </c>
      <c r="J12" s="135" t="str">
        <f t="shared" si="2"/>
        <v/>
      </c>
      <c r="K12" s="136" t="str">
        <f t="shared" si="2"/>
        <v/>
      </c>
      <c r="L12" s="137" t="str">
        <f t="shared" si="2"/>
        <v/>
      </c>
      <c r="M12" s="138" t="str">
        <f>IF(ISERROR(AVERAGE(J12:L12)),"",AVERAGE(J12:L12))</f>
        <v/>
      </c>
      <c r="N12" s="139" t="str">
        <f>IF(ISERROR(STDEV(J12:L12)),"",STDEV(J12:L12))</f>
        <v/>
      </c>
      <c r="O12" s="232"/>
      <c r="P12" s="232"/>
      <c r="Q12" s="232"/>
    </row>
    <row r="13" spans="1:17" ht="15.75" thickTop="1">
      <c r="A13" s="121" t="str">
        <f>IF('Information sur les Gènes'!A12="","",'Information sur les Gènes'!A12)</f>
        <v>A10</v>
      </c>
      <c r="B13" s="122" t="str">
        <f>IF('Information sur les Gènes'!D12="","",'Information sur les Gènes'!D12)</f>
        <v/>
      </c>
      <c r="C13" s="108"/>
      <c r="D13" s="108"/>
      <c r="E13" s="108"/>
      <c r="F13" s="124" t="str">
        <f t="shared" si="0"/>
        <v/>
      </c>
      <c r="G13" s="124" t="str">
        <f t="shared" si="1"/>
        <v/>
      </c>
      <c r="H13" s="232"/>
      <c r="I13" s="232"/>
      <c r="J13" s="232"/>
      <c r="K13" s="232"/>
      <c r="L13" s="232"/>
      <c r="M13" s="232"/>
      <c r="N13" s="232"/>
      <c r="O13" s="232"/>
      <c r="P13" s="232"/>
      <c r="Q13" s="232"/>
    </row>
    <row r="14" spans="1:17">
      <c r="A14" s="121" t="str">
        <f>IF('Information sur les Gènes'!A13="","",'Information sur les Gènes'!A13)</f>
        <v>A11</v>
      </c>
      <c r="B14" s="122" t="str">
        <f>IF('Information sur les Gènes'!D13="","",'Information sur les Gènes'!D13)</f>
        <v/>
      </c>
      <c r="C14" s="108"/>
      <c r="D14" s="108"/>
      <c r="E14" s="108"/>
      <c r="F14" s="124" t="str">
        <f t="shared" si="0"/>
        <v/>
      </c>
      <c r="G14" s="124" t="str">
        <f t="shared" si="1"/>
        <v/>
      </c>
      <c r="H14" s="232"/>
      <c r="I14" s="232"/>
      <c r="J14" s="232"/>
      <c r="K14" s="232"/>
      <c r="L14" s="232"/>
      <c r="M14" s="232"/>
      <c r="N14" s="232"/>
      <c r="O14" s="232"/>
      <c r="P14" s="232"/>
      <c r="Q14" s="232"/>
    </row>
    <row r="15" spans="1:17">
      <c r="A15" s="121" t="str">
        <f>IF('Information sur les Gènes'!A14="","",'Information sur les Gènes'!A14)</f>
        <v>A12</v>
      </c>
      <c r="B15" s="122" t="str">
        <f>IF('Information sur les Gènes'!D14="","",'Information sur les Gènes'!D14)</f>
        <v/>
      </c>
      <c r="C15" s="108"/>
      <c r="D15" s="108"/>
      <c r="E15" s="108"/>
      <c r="F15" s="124" t="str">
        <f t="shared" si="0"/>
        <v/>
      </c>
      <c r="G15" s="124" t="str">
        <f t="shared" si="1"/>
        <v/>
      </c>
      <c r="H15" s="232"/>
      <c r="I15" s="232"/>
      <c r="J15" s="232"/>
      <c r="K15" s="232"/>
      <c r="L15" s="232"/>
      <c r="M15" s="232"/>
      <c r="N15" s="232"/>
      <c r="O15" s="232"/>
      <c r="P15" s="232"/>
      <c r="Q15" s="232"/>
    </row>
    <row r="16" spans="1:17">
      <c r="A16" s="121" t="str">
        <f>IF('Information sur les Gènes'!A15="","",'Information sur les Gènes'!A15)</f>
        <v>B1</v>
      </c>
      <c r="B16" s="122" t="str">
        <f>IF('Information sur les Gènes'!D15="","",'Information sur les Gènes'!D15)</f>
        <v/>
      </c>
      <c r="C16" s="108"/>
      <c r="D16" s="108"/>
      <c r="E16" s="108"/>
      <c r="F16" s="124" t="str">
        <f t="shared" si="0"/>
        <v/>
      </c>
      <c r="G16" s="124" t="str">
        <f t="shared" si="1"/>
        <v/>
      </c>
      <c r="H16" s="232"/>
      <c r="I16" s="232"/>
      <c r="J16" s="232"/>
      <c r="K16" s="232"/>
      <c r="L16" s="232"/>
      <c r="M16" s="232"/>
      <c r="N16" s="232"/>
      <c r="O16" s="232"/>
      <c r="P16" s="232"/>
      <c r="Q16" s="232"/>
    </row>
    <row r="17" spans="1:17">
      <c r="A17" s="121" t="str">
        <f>IF('Information sur les Gènes'!A16="","",'Information sur les Gènes'!A16)</f>
        <v>B2</v>
      </c>
      <c r="B17" s="122" t="str">
        <f>IF('Information sur les Gènes'!D16="","",'Information sur les Gènes'!D16)</f>
        <v/>
      </c>
      <c r="C17" s="108"/>
      <c r="D17" s="108"/>
      <c r="E17" s="108"/>
      <c r="F17" s="124" t="str">
        <f t="shared" si="0"/>
        <v/>
      </c>
      <c r="G17" s="124" t="str">
        <f t="shared" si="1"/>
        <v/>
      </c>
      <c r="H17" s="232"/>
      <c r="I17" s="232"/>
      <c r="J17" s="232"/>
      <c r="K17" s="232"/>
      <c r="L17" s="232"/>
      <c r="M17" s="232"/>
      <c r="N17" s="232"/>
      <c r="O17" s="232"/>
      <c r="P17" s="232"/>
      <c r="Q17" s="232"/>
    </row>
    <row r="18" spans="1:17">
      <c r="A18" s="121" t="str">
        <f>IF('Information sur les Gènes'!A17="","",'Information sur les Gènes'!A17)</f>
        <v>B3</v>
      </c>
      <c r="B18" s="122" t="str">
        <f>IF('Information sur les Gènes'!D17="","",'Information sur les Gènes'!D17)</f>
        <v/>
      </c>
      <c r="C18" s="108"/>
      <c r="D18" s="108"/>
      <c r="E18" s="108"/>
      <c r="F18" s="124" t="str">
        <f t="shared" si="0"/>
        <v/>
      </c>
      <c r="G18" s="124" t="str">
        <f t="shared" si="1"/>
        <v/>
      </c>
      <c r="H18" s="232"/>
      <c r="I18" s="232"/>
      <c r="J18" s="232"/>
      <c r="K18" s="232"/>
      <c r="L18" s="232"/>
      <c r="M18" s="232"/>
      <c r="N18" s="232"/>
      <c r="O18" s="232"/>
      <c r="P18" s="232"/>
      <c r="Q18" s="232"/>
    </row>
    <row r="19" spans="1:17">
      <c r="A19" s="121" t="str">
        <f>IF('Information sur les Gènes'!A18="","",'Information sur les Gènes'!A18)</f>
        <v>B4</v>
      </c>
      <c r="B19" s="122" t="str">
        <f>IF('Information sur les Gènes'!D18="","",'Information sur les Gènes'!D18)</f>
        <v/>
      </c>
      <c r="C19" s="108"/>
      <c r="D19" s="108"/>
      <c r="E19" s="108"/>
      <c r="F19" s="124" t="str">
        <f t="shared" si="0"/>
        <v/>
      </c>
      <c r="G19" s="124" t="str">
        <f t="shared" si="1"/>
        <v/>
      </c>
      <c r="H19" s="232"/>
      <c r="I19" s="232"/>
      <c r="J19" s="232"/>
      <c r="K19" s="232"/>
      <c r="L19" s="232"/>
      <c r="M19" s="232"/>
      <c r="N19" s="232"/>
      <c r="O19" s="232"/>
      <c r="P19" s="232"/>
      <c r="Q19" s="232"/>
    </row>
    <row r="20" spans="1:17">
      <c r="A20" s="121" t="str">
        <f>IF('Information sur les Gènes'!A19="","",'Information sur les Gènes'!A19)</f>
        <v>B5</v>
      </c>
      <c r="B20" s="122" t="str">
        <f>IF('Information sur les Gènes'!D19="","",'Information sur les Gènes'!D19)</f>
        <v/>
      </c>
      <c r="C20" s="108"/>
      <c r="D20" s="108"/>
      <c r="E20" s="108"/>
      <c r="F20" s="124" t="str">
        <f t="shared" si="0"/>
        <v/>
      </c>
      <c r="G20" s="124" t="str">
        <f t="shared" si="1"/>
        <v/>
      </c>
      <c r="H20" s="232"/>
      <c r="I20" s="232"/>
      <c r="J20" s="232"/>
      <c r="K20" s="232"/>
      <c r="L20" s="232"/>
      <c r="M20" s="232"/>
      <c r="N20" s="232"/>
      <c r="O20" s="232"/>
      <c r="P20" s="232"/>
      <c r="Q20" s="232"/>
    </row>
    <row r="21" spans="1:17">
      <c r="A21" s="121" t="str">
        <f>IF('Information sur les Gènes'!A20="","",'Information sur les Gènes'!A20)</f>
        <v>B6</v>
      </c>
      <c r="B21" s="122" t="str">
        <f>IF('Information sur les Gènes'!D20="","",'Information sur les Gènes'!D20)</f>
        <v/>
      </c>
      <c r="C21" s="108"/>
      <c r="D21" s="108"/>
      <c r="E21" s="108"/>
      <c r="F21" s="124" t="str">
        <f t="shared" si="0"/>
        <v/>
      </c>
      <c r="G21" s="124" t="str">
        <f t="shared" si="1"/>
        <v/>
      </c>
      <c r="H21" s="232"/>
      <c r="I21" s="232"/>
      <c r="J21" s="232"/>
      <c r="K21" s="232"/>
      <c r="L21" s="232"/>
      <c r="M21" s="232"/>
      <c r="N21" s="232"/>
      <c r="O21" s="232"/>
      <c r="P21" s="232"/>
      <c r="Q21" s="232"/>
    </row>
    <row r="22" spans="1:17">
      <c r="A22" s="121" t="str">
        <f>IF('Information sur les Gènes'!A21="","",'Information sur les Gènes'!A21)</f>
        <v>B7</v>
      </c>
      <c r="B22" s="122" t="str">
        <f>IF('Information sur les Gènes'!D21="","",'Information sur les Gènes'!D21)</f>
        <v/>
      </c>
      <c r="C22" s="108"/>
      <c r="D22" s="108"/>
      <c r="E22" s="108"/>
      <c r="F22" s="124" t="str">
        <f t="shared" si="0"/>
        <v/>
      </c>
      <c r="G22" s="124" t="str">
        <f t="shared" si="1"/>
        <v/>
      </c>
      <c r="H22" s="232"/>
      <c r="I22" s="232"/>
      <c r="J22" s="232"/>
      <c r="K22" s="232"/>
      <c r="L22" s="232"/>
      <c r="M22" s="232"/>
      <c r="N22" s="232"/>
      <c r="O22" s="232"/>
      <c r="P22" s="232"/>
      <c r="Q22" s="232"/>
    </row>
    <row r="23" spans="1:17">
      <c r="A23" s="121" t="str">
        <f>IF('Information sur les Gènes'!A22="","",'Information sur les Gènes'!A22)</f>
        <v>B8</v>
      </c>
      <c r="B23" s="122" t="str">
        <f>IF('Information sur les Gènes'!D22="","",'Information sur les Gènes'!D22)</f>
        <v/>
      </c>
      <c r="C23" s="108"/>
      <c r="D23" s="108"/>
      <c r="E23" s="108"/>
      <c r="F23" s="124" t="str">
        <f t="shared" si="0"/>
        <v/>
      </c>
      <c r="G23" s="124" t="str">
        <f t="shared" si="1"/>
        <v/>
      </c>
      <c r="H23" s="232"/>
      <c r="I23" s="232"/>
      <c r="J23" s="232"/>
      <c r="K23" s="232"/>
      <c r="L23" s="232"/>
      <c r="M23" s="232"/>
      <c r="N23" s="232"/>
      <c r="O23" s="232"/>
      <c r="P23" s="232"/>
      <c r="Q23" s="232"/>
    </row>
    <row r="24" spans="1:17">
      <c r="A24" s="121" t="str">
        <f>IF('Information sur les Gènes'!A23="","",'Information sur les Gènes'!A23)</f>
        <v>B9</v>
      </c>
      <c r="B24" s="122" t="str">
        <f>IF('Information sur les Gènes'!D23="","",'Information sur les Gènes'!D23)</f>
        <v/>
      </c>
      <c r="C24" s="108"/>
      <c r="D24" s="108"/>
      <c r="E24" s="108"/>
      <c r="F24" s="124" t="str">
        <f t="shared" si="0"/>
        <v/>
      </c>
      <c r="G24" s="124" t="str">
        <f t="shared" si="1"/>
        <v/>
      </c>
      <c r="H24" s="232"/>
      <c r="I24" s="232"/>
      <c r="J24" s="232"/>
      <c r="K24" s="232"/>
      <c r="L24" s="232"/>
      <c r="M24" s="232"/>
      <c r="N24" s="232"/>
      <c r="O24" s="232"/>
      <c r="P24" s="232"/>
      <c r="Q24" s="232"/>
    </row>
    <row r="25" spans="1:17">
      <c r="A25" s="121" t="str">
        <f>IF('Information sur les Gènes'!A24="","",'Information sur les Gènes'!A24)</f>
        <v>B10</v>
      </c>
      <c r="B25" s="122" t="str">
        <f>IF('Information sur les Gènes'!D24="","",'Information sur les Gènes'!D24)</f>
        <v/>
      </c>
      <c r="C25" s="108"/>
      <c r="D25" s="108"/>
      <c r="E25" s="108"/>
      <c r="F25" s="124" t="str">
        <f t="shared" si="0"/>
        <v/>
      </c>
      <c r="G25" s="124" t="str">
        <f t="shared" si="1"/>
        <v/>
      </c>
      <c r="H25" s="232"/>
      <c r="I25" s="232"/>
      <c r="J25" s="232"/>
      <c r="K25" s="232"/>
      <c r="L25" s="232"/>
      <c r="M25" s="232"/>
      <c r="N25" s="232"/>
      <c r="O25" s="232"/>
      <c r="P25" s="232"/>
      <c r="Q25" s="232"/>
    </row>
    <row r="26" spans="1:17">
      <c r="A26" s="121" t="str">
        <f>IF('Information sur les Gènes'!A25="","",'Information sur les Gènes'!A25)</f>
        <v>B11</v>
      </c>
      <c r="B26" s="122" t="str">
        <f>IF('Information sur les Gènes'!D25="","",'Information sur les Gènes'!D25)</f>
        <v/>
      </c>
      <c r="C26" s="108"/>
      <c r="D26" s="108"/>
      <c r="E26" s="108"/>
      <c r="F26" s="124" t="str">
        <f t="shared" si="0"/>
        <v/>
      </c>
      <c r="G26" s="124" t="str">
        <f t="shared" si="1"/>
        <v/>
      </c>
      <c r="H26" s="232"/>
      <c r="I26" s="232"/>
      <c r="J26" s="232"/>
      <c r="K26" s="232"/>
      <c r="L26" s="232"/>
      <c r="M26" s="232"/>
      <c r="N26" s="232"/>
      <c r="O26" s="232"/>
      <c r="P26" s="232"/>
      <c r="Q26" s="232"/>
    </row>
    <row r="27" spans="1:17">
      <c r="A27" s="121" t="str">
        <f>IF('Information sur les Gènes'!A26="","",'Information sur les Gènes'!A26)</f>
        <v>B12</v>
      </c>
      <c r="B27" s="122" t="str">
        <f>IF('Information sur les Gènes'!D26="","",'Information sur les Gènes'!D26)</f>
        <v/>
      </c>
      <c r="C27" s="108"/>
      <c r="D27" s="108"/>
      <c r="E27" s="108"/>
      <c r="F27" s="124" t="str">
        <f t="shared" si="0"/>
        <v/>
      </c>
      <c r="G27" s="124" t="str">
        <f t="shared" si="1"/>
        <v/>
      </c>
      <c r="H27" s="232"/>
      <c r="I27" s="232"/>
      <c r="J27" s="232"/>
      <c r="K27" s="232"/>
      <c r="L27" s="232"/>
      <c r="M27" s="232"/>
      <c r="N27" s="232"/>
      <c r="O27" s="232"/>
      <c r="P27" s="232"/>
      <c r="Q27" s="232"/>
    </row>
    <row r="28" spans="1:17">
      <c r="A28" s="121" t="str">
        <f>IF('Information sur les Gènes'!A27="","",'Information sur les Gènes'!A27)</f>
        <v>C1</v>
      </c>
      <c r="B28" s="122" t="str">
        <f>IF('Information sur les Gènes'!D27="","",'Information sur les Gènes'!D27)</f>
        <v/>
      </c>
      <c r="C28" s="108"/>
      <c r="D28" s="108"/>
      <c r="E28" s="108"/>
      <c r="F28" s="124" t="str">
        <f t="shared" si="0"/>
        <v/>
      </c>
      <c r="G28" s="124" t="str">
        <f t="shared" si="1"/>
        <v/>
      </c>
      <c r="H28" s="232"/>
      <c r="I28" s="232"/>
      <c r="J28" s="232"/>
      <c r="K28" s="232"/>
      <c r="L28" s="232"/>
      <c r="M28" s="232"/>
      <c r="N28" s="232"/>
      <c r="O28" s="232"/>
      <c r="P28" s="232"/>
      <c r="Q28" s="232"/>
    </row>
    <row r="29" spans="1:17">
      <c r="A29" s="121" t="str">
        <f>IF('Information sur les Gènes'!A28="","",'Information sur les Gènes'!A28)</f>
        <v>C2</v>
      </c>
      <c r="B29" s="122" t="str">
        <f>IF('Information sur les Gènes'!D28="","",'Information sur les Gènes'!D28)</f>
        <v/>
      </c>
      <c r="C29" s="108"/>
      <c r="D29" s="108"/>
      <c r="E29" s="108"/>
      <c r="F29" s="124" t="str">
        <f t="shared" si="0"/>
        <v/>
      </c>
      <c r="G29" s="124" t="str">
        <f t="shared" si="1"/>
        <v/>
      </c>
      <c r="H29" s="232"/>
      <c r="I29" s="232"/>
      <c r="J29" s="232"/>
      <c r="K29" s="232"/>
      <c r="L29" s="232"/>
      <c r="M29" s="232"/>
      <c r="N29" s="232"/>
      <c r="O29" s="232"/>
      <c r="P29" s="232"/>
      <c r="Q29" s="232"/>
    </row>
    <row r="30" spans="1:17">
      <c r="A30" s="121" t="str">
        <f>IF('Information sur les Gènes'!A29="","",'Information sur les Gènes'!A29)</f>
        <v>C3</v>
      </c>
      <c r="B30" s="122" t="str">
        <f>IF('Information sur les Gènes'!D29="","",'Information sur les Gènes'!D29)</f>
        <v/>
      </c>
      <c r="C30" s="108"/>
      <c r="D30" s="108"/>
      <c r="E30" s="108"/>
      <c r="F30" s="124" t="str">
        <f t="shared" si="0"/>
        <v/>
      </c>
      <c r="G30" s="124" t="str">
        <f t="shared" si="1"/>
        <v/>
      </c>
      <c r="H30" s="232"/>
      <c r="I30" s="232"/>
      <c r="J30" s="232"/>
      <c r="K30" s="232"/>
      <c r="L30" s="232"/>
      <c r="M30" s="232"/>
      <c r="N30" s="232"/>
      <c r="O30" s="232"/>
      <c r="P30" s="232"/>
      <c r="Q30" s="232"/>
    </row>
    <row r="31" spans="1:17">
      <c r="A31" s="121" t="str">
        <f>IF('Information sur les Gènes'!A30="","",'Information sur les Gènes'!A30)</f>
        <v>C4</v>
      </c>
      <c r="B31" s="122" t="str">
        <f>IF('Information sur les Gènes'!D30="","",'Information sur les Gènes'!D30)</f>
        <v/>
      </c>
      <c r="C31" s="108"/>
      <c r="D31" s="108"/>
      <c r="E31" s="108"/>
      <c r="F31" s="124" t="str">
        <f t="shared" si="0"/>
        <v/>
      </c>
      <c r="G31" s="124" t="str">
        <f t="shared" si="1"/>
        <v/>
      </c>
      <c r="H31" s="232"/>
      <c r="I31" s="232"/>
      <c r="J31" s="232"/>
      <c r="K31" s="232"/>
      <c r="L31" s="232"/>
      <c r="M31" s="232"/>
      <c r="N31" s="232"/>
      <c r="O31" s="232"/>
      <c r="P31" s="232"/>
      <c r="Q31" s="232"/>
    </row>
    <row r="32" spans="1:17">
      <c r="A32" s="121" t="str">
        <f>IF('Information sur les Gènes'!A31="","",'Information sur les Gènes'!A31)</f>
        <v>C5</v>
      </c>
      <c r="B32" s="122" t="str">
        <f>IF('Information sur les Gènes'!D31="","",'Information sur les Gènes'!D31)</f>
        <v/>
      </c>
      <c r="C32" s="108"/>
      <c r="D32" s="108"/>
      <c r="E32" s="108"/>
      <c r="F32" s="124" t="str">
        <f t="shared" si="0"/>
        <v/>
      </c>
      <c r="G32" s="124" t="str">
        <f t="shared" si="1"/>
        <v/>
      </c>
      <c r="H32" s="232"/>
      <c r="I32" s="232"/>
      <c r="J32" s="232"/>
      <c r="K32" s="232"/>
      <c r="L32" s="232"/>
      <c r="M32" s="232"/>
      <c r="N32" s="232"/>
      <c r="O32" s="232"/>
      <c r="P32" s="232"/>
      <c r="Q32" s="232"/>
    </row>
    <row r="33" spans="1:17">
      <c r="A33" s="121" t="str">
        <f>IF('Information sur les Gènes'!A32="","",'Information sur les Gènes'!A32)</f>
        <v>C6</v>
      </c>
      <c r="B33" s="122" t="str">
        <f>IF('Information sur les Gènes'!D32="","",'Information sur les Gènes'!D32)</f>
        <v/>
      </c>
      <c r="C33" s="108"/>
      <c r="D33" s="108"/>
      <c r="E33" s="108"/>
      <c r="F33" s="124" t="str">
        <f t="shared" si="0"/>
        <v/>
      </c>
      <c r="G33" s="124" t="str">
        <f t="shared" si="1"/>
        <v/>
      </c>
      <c r="H33" s="232"/>
      <c r="I33" s="232"/>
      <c r="J33" s="232"/>
      <c r="K33" s="232"/>
      <c r="L33" s="232"/>
      <c r="M33" s="232"/>
      <c r="N33" s="232"/>
      <c r="O33" s="232"/>
      <c r="P33" s="232"/>
      <c r="Q33" s="232"/>
    </row>
    <row r="34" spans="1:17">
      <c r="A34" s="121" t="str">
        <f>IF('Information sur les Gènes'!A33="","",'Information sur les Gènes'!A33)</f>
        <v>C7</v>
      </c>
      <c r="B34" s="122" t="str">
        <f>IF('Information sur les Gènes'!D33="","",'Information sur les Gènes'!D33)</f>
        <v/>
      </c>
      <c r="C34" s="108"/>
      <c r="D34" s="108"/>
      <c r="E34" s="108"/>
      <c r="F34" s="124" t="str">
        <f t="shared" si="0"/>
        <v/>
      </c>
      <c r="G34" s="124" t="str">
        <f t="shared" si="1"/>
        <v/>
      </c>
      <c r="H34" s="232"/>
      <c r="I34" s="232"/>
      <c r="J34" s="232"/>
      <c r="K34" s="232"/>
      <c r="L34" s="232"/>
      <c r="M34" s="232"/>
      <c r="N34" s="232"/>
      <c r="O34" s="232"/>
      <c r="P34" s="232"/>
      <c r="Q34" s="232"/>
    </row>
    <row r="35" spans="1:17">
      <c r="A35" s="121" t="str">
        <f>IF('Information sur les Gènes'!A34="","",'Information sur les Gènes'!A34)</f>
        <v>C8</v>
      </c>
      <c r="B35" s="122" t="str">
        <f>IF('Information sur les Gènes'!D34="","",'Information sur les Gènes'!D34)</f>
        <v/>
      </c>
      <c r="C35" s="108"/>
      <c r="D35" s="108"/>
      <c r="E35" s="108"/>
      <c r="F35" s="124" t="str">
        <f t="shared" si="0"/>
        <v/>
      </c>
      <c r="G35" s="124" t="str">
        <f t="shared" si="1"/>
        <v/>
      </c>
      <c r="H35" s="232"/>
      <c r="I35" s="232"/>
      <c r="J35" s="232"/>
      <c r="K35" s="232"/>
      <c r="L35" s="232"/>
      <c r="M35" s="232"/>
      <c r="N35" s="232"/>
      <c r="O35" s="232"/>
      <c r="P35" s="232"/>
      <c r="Q35" s="232"/>
    </row>
    <row r="36" spans="1:17">
      <c r="A36" s="121" t="str">
        <f>IF('Information sur les Gènes'!A35="","",'Information sur les Gènes'!A35)</f>
        <v>C9</v>
      </c>
      <c r="B36" s="122" t="str">
        <f>IF('Information sur les Gènes'!D35="","",'Information sur les Gènes'!D35)</f>
        <v/>
      </c>
      <c r="C36" s="108"/>
      <c r="D36" s="108"/>
      <c r="E36" s="108"/>
      <c r="F36" s="124" t="str">
        <f t="shared" ref="F36:F67" si="3">IF(ISERROR(AVERAGE(C36:E36)),"",AVERAGE(C36:E36))</f>
        <v/>
      </c>
      <c r="G36" s="124" t="str">
        <f t="shared" ref="G36:G67" si="4">IF(ISERROR(STDEV(C36:E36)),"",IF(COUNT(C36:E36)&lt;3,"N/A",STDEV(C36:E36)))</f>
        <v/>
      </c>
      <c r="H36" s="232"/>
      <c r="I36" s="232"/>
      <c r="J36" s="232"/>
      <c r="K36" s="232"/>
      <c r="L36" s="232"/>
      <c r="M36" s="232"/>
      <c r="N36" s="232"/>
      <c r="O36" s="232"/>
      <c r="P36" s="232"/>
      <c r="Q36" s="232"/>
    </row>
    <row r="37" spans="1:17">
      <c r="A37" s="121" t="str">
        <f>IF('Information sur les Gènes'!A36="","",'Information sur les Gènes'!A36)</f>
        <v>C10</v>
      </c>
      <c r="B37" s="122" t="str">
        <f>IF('Information sur les Gènes'!D36="","",'Information sur les Gènes'!D36)</f>
        <v/>
      </c>
      <c r="C37" s="108"/>
      <c r="D37" s="108"/>
      <c r="E37" s="108"/>
      <c r="F37" s="124" t="str">
        <f t="shared" si="3"/>
        <v/>
      </c>
      <c r="G37" s="124" t="str">
        <f t="shared" si="4"/>
        <v/>
      </c>
      <c r="H37" s="232"/>
      <c r="I37" s="232"/>
      <c r="J37" s="232"/>
      <c r="K37" s="232"/>
      <c r="L37" s="232"/>
      <c r="M37" s="232"/>
      <c r="N37" s="232"/>
      <c r="O37" s="232"/>
      <c r="P37" s="232"/>
      <c r="Q37" s="232"/>
    </row>
    <row r="38" spans="1:17">
      <c r="A38" s="121" t="str">
        <f>IF('Information sur les Gènes'!A37="","",'Information sur les Gènes'!A37)</f>
        <v>C11</v>
      </c>
      <c r="B38" s="122" t="str">
        <f>IF('Information sur les Gènes'!D37="","",'Information sur les Gènes'!D37)</f>
        <v/>
      </c>
      <c r="C38" s="108"/>
      <c r="D38" s="108"/>
      <c r="E38" s="108"/>
      <c r="F38" s="124" t="str">
        <f t="shared" si="3"/>
        <v/>
      </c>
      <c r="G38" s="124" t="str">
        <f t="shared" si="4"/>
        <v/>
      </c>
      <c r="H38" s="232"/>
      <c r="I38" s="232"/>
      <c r="J38" s="232"/>
      <c r="K38" s="232"/>
      <c r="L38" s="232"/>
      <c r="M38" s="232"/>
      <c r="N38" s="232"/>
      <c r="O38" s="232"/>
      <c r="P38" s="232"/>
      <c r="Q38" s="232"/>
    </row>
    <row r="39" spans="1:17">
      <c r="A39" s="121" t="str">
        <f>IF('Information sur les Gènes'!A38="","",'Information sur les Gènes'!A38)</f>
        <v>C12</v>
      </c>
      <c r="B39" s="122" t="str">
        <f>IF('Information sur les Gènes'!D38="","",'Information sur les Gènes'!D38)</f>
        <v/>
      </c>
      <c r="C39" s="108"/>
      <c r="D39" s="108"/>
      <c r="E39" s="108"/>
      <c r="F39" s="124" t="str">
        <f t="shared" si="3"/>
        <v/>
      </c>
      <c r="G39" s="124" t="str">
        <f t="shared" si="4"/>
        <v/>
      </c>
      <c r="H39" s="232"/>
      <c r="I39" s="232"/>
      <c r="J39" s="232"/>
      <c r="K39" s="232"/>
      <c r="L39" s="232"/>
      <c r="M39" s="232"/>
      <c r="N39" s="232"/>
      <c r="O39" s="232"/>
      <c r="P39" s="232"/>
      <c r="Q39" s="232"/>
    </row>
    <row r="40" spans="1:17">
      <c r="A40" s="121" t="str">
        <f>IF('Information sur les Gènes'!A39="","",'Information sur les Gènes'!A39)</f>
        <v>D1</v>
      </c>
      <c r="B40" s="122" t="str">
        <f>IF('Information sur les Gènes'!D39="","",'Information sur les Gènes'!D39)</f>
        <v/>
      </c>
      <c r="C40" s="108"/>
      <c r="D40" s="108"/>
      <c r="E40" s="108"/>
      <c r="F40" s="124" t="str">
        <f t="shared" si="3"/>
        <v/>
      </c>
      <c r="G40" s="124" t="str">
        <f t="shared" si="4"/>
        <v/>
      </c>
      <c r="H40" s="232"/>
      <c r="I40" s="232"/>
      <c r="J40" s="232"/>
      <c r="K40" s="232"/>
      <c r="L40" s="232"/>
      <c r="M40" s="232"/>
      <c r="N40" s="232"/>
      <c r="O40" s="232"/>
      <c r="P40" s="232"/>
      <c r="Q40" s="232"/>
    </row>
    <row r="41" spans="1:17">
      <c r="A41" s="121" t="str">
        <f>IF('Information sur les Gènes'!A40="","",'Information sur les Gènes'!A40)</f>
        <v>D2</v>
      </c>
      <c r="B41" s="122" t="str">
        <f>IF('Information sur les Gènes'!D40="","",'Information sur les Gènes'!D40)</f>
        <v/>
      </c>
      <c r="C41" s="108"/>
      <c r="D41" s="108"/>
      <c r="E41" s="108"/>
      <c r="F41" s="124" t="str">
        <f t="shared" si="3"/>
        <v/>
      </c>
      <c r="G41" s="124" t="str">
        <f t="shared" si="4"/>
        <v/>
      </c>
      <c r="H41" s="232"/>
      <c r="I41" s="232"/>
      <c r="J41" s="232"/>
      <c r="K41" s="232"/>
      <c r="L41" s="232"/>
      <c r="M41" s="232"/>
      <c r="N41" s="232"/>
      <c r="O41" s="232"/>
      <c r="P41" s="232"/>
      <c r="Q41" s="232"/>
    </row>
    <row r="42" spans="1:17">
      <c r="A42" s="121" t="str">
        <f>IF('Information sur les Gènes'!A41="","",'Information sur les Gènes'!A41)</f>
        <v>D3</v>
      </c>
      <c r="B42" s="122" t="str">
        <f>IF('Information sur les Gènes'!D41="","",'Information sur les Gènes'!D41)</f>
        <v/>
      </c>
      <c r="C42" s="108"/>
      <c r="D42" s="108"/>
      <c r="E42" s="108"/>
      <c r="F42" s="124" t="str">
        <f t="shared" si="3"/>
        <v/>
      </c>
      <c r="G42" s="124" t="str">
        <f t="shared" si="4"/>
        <v/>
      </c>
      <c r="H42" s="232"/>
      <c r="I42" s="232"/>
      <c r="J42" s="232"/>
      <c r="K42" s="232"/>
      <c r="L42" s="232"/>
      <c r="M42" s="232"/>
      <c r="N42" s="232"/>
      <c r="O42" s="232"/>
      <c r="P42" s="232"/>
      <c r="Q42" s="232"/>
    </row>
    <row r="43" spans="1:17">
      <c r="A43" s="121" t="str">
        <f>IF('Information sur les Gènes'!A42="","",'Information sur les Gènes'!A42)</f>
        <v>D4</v>
      </c>
      <c r="B43" s="122" t="str">
        <f>IF('Information sur les Gènes'!D42="","",'Information sur les Gènes'!D42)</f>
        <v/>
      </c>
      <c r="C43" s="108"/>
      <c r="D43" s="108"/>
      <c r="E43" s="108"/>
      <c r="F43" s="124" t="str">
        <f t="shared" si="3"/>
        <v/>
      </c>
      <c r="G43" s="124" t="str">
        <f t="shared" si="4"/>
        <v/>
      </c>
      <c r="H43" s="232"/>
      <c r="I43" s="232"/>
      <c r="J43" s="232"/>
      <c r="K43" s="232"/>
      <c r="L43" s="232"/>
      <c r="M43" s="232"/>
      <c r="N43" s="232"/>
      <c r="O43" s="232"/>
      <c r="P43" s="232"/>
      <c r="Q43" s="232"/>
    </row>
    <row r="44" spans="1:17">
      <c r="A44" s="121" t="str">
        <f>IF('Information sur les Gènes'!A43="","",'Information sur les Gènes'!A43)</f>
        <v>D5</v>
      </c>
      <c r="B44" s="122" t="str">
        <f>IF('Information sur les Gènes'!D43="","",'Information sur les Gènes'!D43)</f>
        <v/>
      </c>
      <c r="C44" s="108"/>
      <c r="D44" s="108"/>
      <c r="E44" s="108"/>
      <c r="F44" s="124" t="str">
        <f t="shared" si="3"/>
        <v/>
      </c>
      <c r="G44" s="124" t="str">
        <f t="shared" si="4"/>
        <v/>
      </c>
      <c r="H44" s="232"/>
      <c r="I44" s="232"/>
      <c r="J44" s="232"/>
      <c r="K44" s="232"/>
      <c r="L44" s="232"/>
      <c r="M44" s="232"/>
      <c r="N44" s="232"/>
      <c r="O44" s="232"/>
      <c r="P44" s="232"/>
      <c r="Q44" s="232"/>
    </row>
    <row r="45" spans="1:17">
      <c r="A45" s="121" t="str">
        <f>IF('Information sur les Gènes'!A44="","",'Information sur les Gènes'!A44)</f>
        <v>D6</v>
      </c>
      <c r="B45" s="122" t="str">
        <f>IF('Information sur les Gènes'!D44="","",'Information sur les Gènes'!D44)</f>
        <v/>
      </c>
      <c r="C45" s="108"/>
      <c r="D45" s="108"/>
      <c r="E45" s="108"/>
      <c r="F45" s="124" t="str">
        <f t="shared" si="3"/>
        <v/>
      </c>
      <c r="G45" s="124" t="str">
        <f t="shared" si="4"/>
        <v/>
      </c>
      <c r="H45" s="232"/>
      <c r="I45" s="232"/>
      <c r="J45" s="232"/>
      <c r="K45" s="232"/>
      <c r="L45" s="232"/>
      <c r="M45" s="232"/>
      <c r="N45" s="232"/>
      <c r="O45" s="232"/>
      <c r="P45" s="232"/>
      <c r="Q45" s="232"/>
    </row>
    <row r="46" spans="1:17">
      <c r="A46" s="121" t="str">
        <f>IF('Information sur les Gènes'!A45="","",'Information sur les Gènes'!A45)</f>
        <v>D7</v>
      </c>
      <c r="B46" s="122" t="str">
        <f>IF('Information sur les Gènes'!D45="","",'Information sur les Gènes'!D45)</f>
        <v/>
      </c>
      <c r="C46" s="108"/>
      <c r="D46" s="108"/>
      <c r="E46" s="108"/>
      <c r="F46" s="124" t="str">
        <f t="shared" si="3"/>
        <v/>
      </c>
      <c r="G46" s="124" t="str">
        <f t="shared" si="4"/>
        <v/>
      </c>
      <c r="H46" s="232"/>
      <c r="I46" s="232"/>
      <c r="J46" s="232"/>
      <c r="K46" s="232"/>
      <c r="L46" s="232"/>
      <c r="M46" s="232"/>
      <c r="N46" s="232"/>
      <c r="O46" s="232"/>
      <c r="P46" s="232"/>
      <c r="Q46" s="232"/>
    </row>
    <row r="47" spans="1:17">
      <c r="A47" s="121" t="str">
        <f>IF('Information sur les Gènes'!A46="","",'Information sur les Gènes'!A46)</f>
        <v>D8</v>
      </c>
      <c r="B47" s="122" t="str">
        <f>IF('Information sur les Gènes'!D46="","",'Information sur les Gènes'!D46)</f>
        <v/>
      </c>
      <c r="C47" s="108"/>
      <c r="D47" s="108"/>
      <c r="E47" s="108"/>
      <c r="F47" s="124" t="str">
        <f t="shared" si="3"/>
        <v/>
      </c>
      <c r="G47" s="124" t="str">
        <f t="shared" si="4"/>
        <v/>
      </c>
      <c r="H47" s="232"/>
      <c r="I47" s="232"/>
      <c r="J47" s="232"/>
      <c r="K47" s="232"/>
      <c r="L47" s="232"/>
      <c r="M47" s="232"/>
      <c r="N47" s="232"/>
      <c r="O47" s="232"/>
      <c r="P47" s="232"/>
      <c r="Q47" s="232"/>
    </row>
    <row r="48" spans="1:17">
      <c r="A48" s="121" t="str">
        <f>IF('Information sur les Gènes'!A47="","",'Information sur les Gènes'!A47)</f>
        <v>D9</v>
      </c>
      <c r="B48" s="122" t="str">
        <f>IF('Information sur les Gènes'!D47="","",'Information sur les Gènes'!D47)</f>
        <v/>
      </c>
      <c r="C48" s="108"/>
      <c r="D48" s="108"/>
      <c r="E48" s="108"/>
      <c r="F48" s="124" t="str">
        <f t="shared" si="3"/>
        <v/>
      </c>
      <c r="G48" s="124" t="str">
        <f t="shared" si="4"/>
        <v/>
      </c>
      <c r="H48" s="232"/>
      <c r="I48" s="232"/>
      <c r="J48" s="232"/>
      <c r="K48" s="232"/>
      <c r="L48" s="232"/>
      <c r="M48" s="232"/>
      <c r="N48" s="232"/>
      <c r="O48" s="232"/>
      <c r="P48" s="232"/>
      <c r="Q48" s="232"/>
    </row>
    <row r="49" spans="1:17">
      <c r="A49" s="121" t="str">
        <f>IF('Information sur les Gènes'!A48="","",'Information sur les Gènes'!A48)</f>
        <v>D10</v>
      </c>
      <c r="B49" s="122" t="str">
        <f>IF('Information sur les Gènes'!D48="","",'Information sur les Gènes'!D48)</f>
        <v/>
      </c>
      <c r="C49" s="108"/>
      <c r="D49" s="108"/>
      <c r="E49" s="108"/>
      <c r="F49" s="124" t="str">
        <f t="shared" si="3"/>
        <v/>
      </c>
      <c r="G49" s="124" t="str">
        <f t="shared" si="4"/>
        <v/>
      </c>
      <c r="H49" s="232"/>
      <c r="I49" s="232"/>
      <c r="J49" s="232"/>
      <c r="K49" s="232"/>
      <c r="L49" s="232"/>
      <c r="M49" s="232"/>
      <c r="N49" s="232"/>
      <c r="O49" s="232"/>
      <c r="P49" s="232"/>
      <c r="Q49" s="232"/>
    </row>
    <row r="50" spans="1:17">
      <c r="A50" s="121" t="str">
        <f>IF('Information sur les Gènes'!A49="","",'Information sur les Gènes'!A49)</f>
        <v>D11</v>
      </c>
      <c r="B50" s="122" t="str">
        <f>IF('Information sur les Gènes'!D49="","",'Information sur les Gènes'!D49)</f>
        <v/>
      </c>
      <c r="C50" s="108"/>
      <c r="D50" s="108"/>
      <c r="E50" s="108"/>
      <c r="F50" s="124" t="str">
        <f t="shared" si="3"/>
        <v/>
      </c>
      <c r="G50" s="124" t="str">
        <f t="shared" si="4"/>
        <v/>
      </c>
      <c r="H50" s="232"/>
      <c r="I50" s="232"/>
      <c r="J50" s="232"/>
      <c r="K50" s="232"/>
      <c r="L50" s="232"/>
      <c r="M50" s="232"/>
      <c r="N50" s="232"/>
      <c r="O50" s="232"/>
      <c r="P50" s="232"/>
      <c r="Q50" s="232"/>
    </row>
    <row r="51" spans="1:17">
      <c r="A51" s="121" t="str">
        <f>IF('Information sur les Gènes'!A50="","",'Information sur les Gènes'!A50)</f>
        <v>D12</v>
      </c>
      <c r="B51" s="122" t="str">
        <f>IF('Information sur les Gènes'!D50="","",'Information sur les Gènes'!D50)</f>
        <v/>
      </c>
      <c r="C51" s="108"/>
      <c r="D51" s="108"/>
      <c r="E51" s="108"/>
      <c r="F51" s="124" t="str">
        <f t="shared" si="3"/>
        <v/>
      </c>
      <c r="G51" s="124" t="str">
        <f t="shared" si="4"/>
        <v/>
      </c>
      <c r="H51" s="232"/>
      <c r="I51" s="232"/>
      <c r="J51" s="232"/>
      <c r="K51" s="232"/>
      <c r="L51" s="232"/>
      <c r="M51" s="232"/>
      <c r="N51" s="232"/>
      <c r="O51" s="232"/>
      <c r="P51" s="232"/>
      <c r="Q51" s="232"/>
    </row>
    <row r="52" spans="1:17">
      <c r="A52" s="121" t="str">
        <f>IF('Information sur les Gènes'!A51="","",'Information sur les Gènes'!A51)</f>
        <v>E1</v>
      </c>
      <c r="B52" s="122" t="str">
        <f>IF('Information sur les Gènes'!D51="","",'Information sur les Gènes'!D51)</f>
        <v/>
      </c>
      <c r="C52" s="108"/>
      <c r="D52" s="108"/>
      <c r="E52" s="108"/>
      <c r="F52" s="124" t="str">
        <f t="shared" si="3"/>
        <v/>
      </c>
      <c r="G52" s="124" t="str">
        <f t="shared" si="4"/>
        <v/>
      </c>
      <c r="H52" s="232"/>
      <c r="I52" s="232"/>
      <c r="J52" s="232"/>
      <c r="K52" s="232"/>
      <c r="L52" s="232"/>
      <c r="M52" s="232"/>
      <c r="N52" s="232"/>
      <c r="O52" s="232"/>
      <c r="P52" s="232"/>
      <c r="Q52" s="232"/>
    </row>
    <row r="53" spans="1:17">
      <c r="A53" s="121" t="str">
        <f>IF('Information sur les Gènes'!A52="","",'Information sur les Gènes'!A52)</f>
        <v>E2</v>
      </c>
      <c r="B53" s="122" t="str">
        <f>IF('Information sur les Gènes'!D52="","",'Information sur les Gènes'!D52)</f>
        <v/>
      </c>
      <c r="C53" s="108"/>
      <c r="D53" s="108"/>
      <c r="E53" s="108"/>
      <c r="F53" s="124" t="str">
        <f t="shared" si="3"/>
        <v/>
      </c>
      <c r="G53" s="124" t="str">
        <f t="shared" si="4"/>
        <v/>
      </c>
      <c r="H53" s="232"/>
      <c r="I53" s="232"/>
      <c r="J53" s="232"/>
      <c r="K53" s="232"/>
      <c r="L53" s="232"/>
      <c r="M53" s="232"/>
      <c r="N53" s="232"/>
      <c r="O53" s="232"/>
      <c r="P53" s="232"/>
      <c r="Q53" s="232"/>
    </row>
    <row r="54" spans="1:17">
      <c r="A54" s="121" t="str">
        <f>IF('Information sur les Gènes'!A53="","",'Information sur les Gènes'!A53)</f>
        <v>E3</v>
      </c>
      <c r="B54" s="122" t="str">
        <f>IF('Information sur les Gènes'!D53="","",'Information sur les Gènes'!D53)</f>
        <v/>
      </c>
      <c r="C54" s="108"/>
      <c r="D54" s="108"/>
      <c r="E54" s="108"/>
      <c r="F54" s="124" t="str">
        <f t="shared" si="3"/>
        <v/>
      </c>
      <c r="G54" s="124" t="str">
        <f t="shared" si="4"/>
        <v/>
      </c>
      <c r="H54" s="232"/>
      <c r="I54" s="232"/>
      <c r="J54" s="232"/>
      <c r="K54" s="232"/>
      <c r="L54" s="232"/>
      <c r="M54" s="232"/>
      <c r="N54" s="232"/>
      <c r="O54" s="232"/>
      <c r="P54" s="232"/>
      <c r="Q54" s="232"/>
    </row>
    <row r="55" spans="1:17">
      <c r="A55" s="121" t="str">
        <f>IF('Information sur les Gènes'!A54="","",'Information sur les Gènes'!A54)</f>
        <v>E4</v>
      </c>
      <c r="B55" s="122" t="str">
        <f>IF('Information sur les Gènes'!D54="","",'Information sur les Gènes'!D54)</f>
        <v/>
      </c>
      <c r="C55" s="108"/>
      <c r="D55" s="108"/>
      <c r="E55" s="108"/>
      <c r="F55" s="124" t="str">
        <f t="shared" si="3"/>
        <v/>
      </c>
      <c r="G55" s="124" t="str">
        <f t="shared" si="4"/>
        <v/>
      </c>
      <c r="H55" s="232"/>
      <c r="I55" s="232"/>
      <c r="J55" s="232"/>
      <c r="K55" s="232"/>
      <c r="L55" s="232"/>
      <c r="M55" s="232"/>
      <c r="N55" s="232"/>
      <c r="O55" s="232"/>
      <c r="P55" s="232"/>
      <c r="Q55" s="232"/>
    </row>
    <row r="56" spans="1:17">
      <c r="A56" s="121" t="str">
        <f>IF('Information sur les Gènes'!A55="","",'Information sur les Gènes'!A55)</f>
        <v>E5</v>
      </c>
      <c r="B56" s="122" t="str">
        <f>IF('Information sur les Gènes'!D55="","",'Information sur les Gènes'!D55)</f>
        <v/>
      </c>
      <c r="C56" s="108"/>
      <c r="D56" s="108"/>
      <c r="E56" s="108"/>
      <c r="F56" s="124" t="str">
        <f t="shared" si="3"/>
        <v/>
      </c>
      <c r="G56" s="124" t="str">
        <f t="shared" si="4"/>
        <v/>
      </c>
      <c r="H56" s="232"/>
      <c r="I56" s="232"/>
      <c r="J56" s="232"/>
      <c r="K56" s="232"/>
      <c r="L56" s="232"/>
      <c r="M56" s="232"/>
      <c r="N56" s="232"/>
      <c r="O56" s="232"/>
      <c r="P56" s="232"/>
      <c r="Q56" s="232"/>
    </row>
    <row r="57" spans="1:17">
      <c r="A57" s="121" t="str">
        <f>IF('Information sur les Gènes'!A56="","",'Information sur les Gènes'!A56)</f>
        <v>E6</v>
      </c>
      <c r="B57" s="122" t="str">
        <f>IF('Information sur les Gènes'!D56="","",'Information sur les Gènes'!D56)</f>
        <v/>
      </c>
      <c r="C57" s="108"/>
      <c r="D57" s="108"/>
      <c r="E57" s="108"/>
      <c r="F57" s="124" t="str">
        <f t="shared" si="3"/>
        <v/>
      </c>
      <c r="G57" s="124" t="str">
        <f t="shared" si="4"/>
        <v/>
      </c>
      <c r="H57" s="232"/>
      <c r="I57" s="232"/>
      <c r="J57" s="232"/>
      <c r="K57" s="232"/>
      <c r="L57" s="232"/>
      <c r="M57" s="232"/>
      <c r="N57" s="232"/>
      <c r="O57" s="232"/>
      <c r="P57" s="232"/>
      <c r="Q57" s="232"/>
    </row>
    <row r="58" spans="1:17">
      <c r="A58" s="121" t="str">
        <f>IF('Information sur les Gènes'!A57="","",'Information sur les Gènes'!A57)</f>
        <v>E7</v>
      </c>
      <c r="B58" s="122" t="str">
        <f>IF('Information sur les Gènes'!D57="","",'Information sur les Gènes'!D57)</f>
        <v/>
      </c>
      <c r="C58" s="108"/>
      <c r="D58" s="108"/>
      <c r="E58" s="108"/>
      <c r="F58" s="124" t="str">
        <f t="shared" si="3"/>
        <v/>
      </c>
      <c r="G58" s="124" t="str">
        <f t="shared" si="4"/>
        <v/>
      </c>
      <c r="H58" s="232"/>
      <c r="I58" s="232"/>
      <c r="J58" s="232"/>
      <c r="K58" s="232"/>
      <c r="L58" s="232"/>
      <c r="M58" s="232"/>
      <c r="N58" s="232"/>
      <c r="O58" s="232"/>
      <c r="P58" s="232"/>
      <c r="Q58" s="232"/>
    </row>
    <row r="59" spans="1:17">
      <c r="A59" s="121" t="str">
        <f>IF('Information sur les Gènes'!A58="","",'Information sur les Gènes'!A58)</f>
        <v>E8</v>
      </c>
      <c r="B59" s="122" t="str">
        <f>IF('Information sur les Gènes'!D58="","",'Information sur les Gènes'!D58)</f>
        <v/>
      </c>
      <c r="C59" s="108"/>
      <c r="D59" s="108"/>
      <c r="E59" s="108"/>
      <c r="F59" s="124" t="str">
        <f t="shared" si="3"/>
        <v/>
      </c>
      <c r="G59" s="124" t="str">
        <f t="shared" si="4"/>
        <v/>
      </c>
      <c r="H59" s="232"/>
      <c r="I59" s="232"/>
      <c r="J59" s="232"/>
      <c r="K59" s="232"/>
      <c r="L59" s="232"/>
      <c r="M59" s="232"/>
      <c r="N59" s="232"/>
      <c r="O59" s="232"/>
      <c r="P59" s="232"/>
      <c r="Q59" s="232"/>
    </row>
    <row r="60" spans="1:17">
      <c r="A60" s="121" t="str">
        <f>IF('Information sur les Gènes'!A59="","",'Information sur les Gènes'!A59)</f>
        <v>E9</v>
      </c>
      <c r="B60" s="122" t="str">
        <f>IF('Information sur les Gènes'!D59="","",'Information sur les Gènes'!D59)</f>
        <v/>
      </c>
      <c r="C60" s="108"/>
      <c r="D60" s="108"/>
      <c r="E60" s="108"/>
      <c r="F60" s="124" t="str">
        <f t="shared" si="3"/>
        <v/>
      </c>
      <c r="G60" s="124" t="str">
        <f t="shared" si="4"/>
        <v/>
      </c>
      <c r="H60" s="232"/>
      <c r="I60" s="232"/>
      <c r="J60" s="232"/>
      <c r="K60" s="232"/>
      <c r="L60" s="232"/>
      <c r="M60" s="232"/>
      <c r="N60" s="232"/>
      <c r="O60" s="232"/>
      <c r="P60" s="232"/>
      <c r="Q60" s="232"/>
    </row>
    <row r="61" spans="1:17">
      <c r="A61" s="121" t="str">
        <f>IF('Information sur les Gènes'!A60="","",'Information sur les Gènes'!A60)</f>
        <v>E10</v>
      </c>
      <c r="B61" s="122" t="str">
        <f>IF('Information sur les Gènes'!D60="","",'Information sur les Gènes'!D60)</f>
        <v/>
      </c>
      <c r="C61" s="108"/>
      <c r="D61" s="108"/>
      <c r="E61" s="108"/>
      <c r="F61" s="124" t="str">
        <f t="shared" si="3"/>
        <v/>
      </c>
      <c r="G61" s="124" t="str">
        <f t="shared" si="4"/>
        <v/>
      </c>
      <c r="H61" s="232"/>
      <c r="I61" s="232"/>
      <c r="J61" s="232"/>
      <c r="K61" s="232"/>
      <c r="L61" s="232"/>
      <c r="M61" s="232"/>
      <c r="N61" s="232"/>
      <c r="O61" s="232"/>
      <c r="P61" s="232"/>
      <c r="Q61" s="232"/>
    </row>
    <row r="62" spans="1:17">
      <c r="A62" s="121" t="str">
        <f>IF('Information sur les Gènes'!A61="","",'Information sur les Gènes'!A61)</f>
        <v>E11</v>
      </c>
      <c r="B62" s="122" t="str">
        <f>IF('Information sur les Gènes'!D61="","",'Information sur les Gènes'!D61)</f>
        <v/>
      </c>
      <c r="C62" s="108"/>
      <c r="D62" s="108"/>
      <c r="E62" s="108"/>
      <c r="F62" s="124" t="str">
        <f t="shared" si="3"/>
        <v/>
      </c>
      <c r="G62" s="124" t="str">
        <f t="shared" si="4"/>
        <v/>
      </c>
      <c r="H62" s="232"/>
      <c r="I62" s="232"/>
      <c r="J62" s="232"/>
      <c r="K62" s="232"/>
      <c r="L62" s="232"/>
      <c r="M62" s="232"/>
      <c r="N62" s="232"/>
      <c r="O62" s="232"/>
      <c r="P62" s="232"/>
      <c r="Q62" s="232"/>
    </row>
    <row r="63" spans="1:17">
      <c r="A63" s="121" t="str">
        <f>IF('Information sur les Gènes'!A62="","",'Information sur les Gènes'!A62)</f>
        <v>E12</v>
      </c>
      <c r="B63" s="122" t="str">
        <f>IF('Information sur les Gènes'!D62="","",'Information sur les Gènes'!D62)</f>
        <v/>
      </c>
      <c r="C63" s="108"/>
      <c r="D63" s="108"/>
      <c r="E63" s="108"/>
      <c r="F63" s="124" t="str">
        <f t="shared" si="3"/>
        <v/>
      </c>
      <c r="G63" s="124" t="str">
        <f t="shared" si="4"/>
        <v/>
      </c>
      <c r="H63" s="232"/>
      <c r="I63" s="232"/>
      <c r="J63" s="232"/>
      <c r="K63" s="232"/>
      <c r="L63" s="232"/>
      <c r="M63" s="232"/>
      <c r="N63" s="232"/>
      <c r="O63" s="232"/>
      <c r="P63" s="232"/>
      <c r="Q63" s="232"/>
    </row>
    <row r="64" spans="1:17">
      <c r="A64" s="121" t="str">
        <f>IF('Information sur les Gènes'!A63="","",'Information sur les Gènes'!A63)</f>
        <v>F1</v>
      </c>
      <c r="B64" s="122" t="str">
        <f>IF('Information sur les Gènes'!D63="","",'Information sur les Gènes'!D63)</f>
        <v/>
      </c>
      <c r="C64" s="108"/>
      <c r="D64" s="108"/>
      <c r="E64" s="108"/>
      <c r="F64" s="124" t="str">
        <f t="shared" si="3"/>
        <v/>
      </c>
      <c r="G64" s="124" t="str">
        <f t="shared" si="4"/>
        <v/>
      </c>
      <c r="H64" s="232"/>
      <c r="I64" s="232"/>
      <c r="J64" s="232"/>
      <c r="K64" s="232"/>
      <c r="L64" s="232"/>
      <c r="M64" s="232"/>
      <c r="N64" s="232"/>
      <c r="O64" s="232"/>
      <c r="P64" s="232"/>
      <c r="Q64" s="232"/>
    </row>
    <row r="65" spans="1:17">
      <c r="A65" s="121" t="str">
        <f>IF('Information sur les Gènes'!A64="","",'Information sur les Gènes'!A64)</f>
        <v>F2</v>
      </c>
      <c r="B65" s="122" t="str">
        <f>IF('Information sur les Gènes'!D64="","",'Information sur les Gènes'!D64)</f>
        <v/>
      </c>
      <c r="C65" s="108"/>
      <c r="D65" s="108"/>
      <c r="E65" s="108"/>
      <c r="F65" s="124" t="str">
        <f t="shared" si="3"/>
        <v/>
      </c>
      <c r="G65" s="124" t="str">
        <f t="shared" si="4"/>
        <v/>
      </c>
      <c r="H65" s="232"/>
      <c r="I65" s="232"/>
      <c r="J65" s="232"/>
      <c r="K65" s="232"/>
      <c r="L65" s="232"/>
      <c r="M65" s="232"/>
      <c r="N65" s="232"/>
      <c r="O65" s="232"/>
      <c r="P65" s="232"/>
      <c r="Q65" s="232"/>
    </row>
    <row r="66" spans="1:17">
      <c r="A66" s="121" t="str">
        <f>IF('Information sur les Gènes'!A65="","",'Information sur les Gènes'!A65)</f>
        <v>F3</v>
      </c>
      <c r="B66" s="122" t="str">
        <f>IF('Information sur les Gènes'!D65="","",'Information sur les Gènes'!D65)</f>
        <v/>
      </c>
      <c r="C66" s="108"/>
      <c r="D66" s="108"/>
      <c r="E66" s="108"/>
      <c r="F66" s="124" t="str">
        <f t="shared" si="3"/>
        <v/>
      </c>
      <c r="G66" s="124" t="str">
        <f t="shared" si="4"/>
        <v/>
      </c>
      <c r="H66" s="232"/>
      <c r="I66" s="232"/>
      <c r="J66" s="232"/>
      <c r="K66" s="232"/>
      <c r="L66" s="232"/>
      <c r="M66" s="232"/>
      <c r="N66" s="232"/>
      <c r="O66" s="232"/>
      <c r="P66" s="232"/>
      <c r="Q66" s="232"/>
    </row>
    <row r="67" spans="1:17">
      <c r="A67" s="121" t="str">
        <f>IF('Information sur les Gènes'!A66="","",'Information sur les Gènes'!A66)</f>
        <v>F4</v>
      </c>
      <c r="B67" s="122" t="str">
        <f>IF('Information sur les Gènes'!D66="","",'Information sur les Gènes'!D66)</f>
        <v/>
      </c>
      <c r="C67" s="108"/>
      <c r="D67" s="108"/>
      <c r="E67" s="108"/>
      <c r="F67" s="124" t="str">
        <f t="shared" si="3"/>
        <v/>
      </c>
      <c r="G67" s="124" t="str">
        <f t="shared" si="4"/>
        <v/>
      </c>
      <c r="H67" s="232"/>
      <c r="I67" s="232"/>
      <c r="J67" s="232"/>
      <c r="K67" s="232"/>
      <c r="L67" s="232"/>
      <c r="M67" s="232"/>
      <c r="N67" s="232"/>
      <c r="O67" s="232"/>
      <c r="P67" s="232"/>
      <c r="Q67" s="232"/>
    </row>
    <row r="68" spans="1:17">
      <c r="A68" s="121" t="str">
        <f>IF('Information sur les Gènes'!A67="","",'Information sur les Gènes'!A67)</f>
        <v>F5</v>
      </c>
      <c r="B68" s="122" t="str">
        <f>IF('Information sur les Gènes'!D67="","",'Information sur les Gènes'!D67)</f>
        <v/>
      </c>
      <c r="C68" s="108"/>
      <c r="D68" s="108"/>
      <c r="E68" s="108"/>
      <c r="F68" s="124" t="str">
        <f t="shared" ref="F68:F99" si="5">IF(ISERROR(AVERAGE(C68:E68)),"",AVERAGE(C68:E68))</f>
        <v/>
      </c>
      <c r="G68" s="124" t="str">
        <f t="shared" ref="G68:G99" si="6">IF(ISERROR(STDEV(C68:E68)),"",IF(COUNT(C68:E68)&lt;3,"N/A",STDEV(C68:E68)))</f>
        <v/>
      </c>
      <c r="H68" s="232"/>
      <c r="I68" s="232"/>
      <c r="J68" s="232"/>
      <c r="K68" s="232"/>
      <c r="L68" s="232"/>
      <c r="M68" s="232"/>
      <c r="N68" s="232"/>
      <c r="O68" s="232"/>
      <c r="P68" s="232"/>
      <c r="Q68" s="232"/>
    </row>
    <row r="69" spans="1:17">
      <c r="A69" s="121" t="str">
        <f>IF('Information sur les Gènes'!A68="","",'Information sur les Gènes'!A68)</f>
        <v>F6</v>
      </c>
      <c r="B69" s="122" t="str">
        <f>IF('Information sur les Gènes'!D68="","",'Information sur les Gènes'!D68)</f>
        <v/>
      </c>
      <c r="C69" s="108"/>
      <c r="D69" s="108"/>
      <c r="E69" s="108"/>
      <c r="F69" s="124" t="str">
        <f t="shared" si="5"/>
        <v/>
      </c>
      <c r="G69" s="124" t="str">
        <f t="shared" si="6"/>
        <v/>
      </c>
      <c r="H69" s="232"/>
      <c r="I69" s="232"/>
      <c r="J69" s="232"/>
      <c r="K69" s="232"/>
      <c r="L69" s="232"/>
      <c r="M69" s="232"/>
      <c r="N69" s="232"/>
      <c r="O69" s="232"/>
      <c r="P69" s="232"/>
      <c r="Q69" s="232"/>
    </row>
    <row r="70" spans="1:17">
      <c r="A70" s="121" t="str">
        <f>IF('Information sur les Gènes'!A69="","",'Information sur les Gènes'!A69)</f>
        <v>F7</v>
      </c>
      <c r="B70" s="122" t="str">
        <f>IF('Information sur les Gènes'!D69="","",'Information sur les Gènes'!D69)</f>
        <v/>
      </c>
      <c r="C70" s="108"/>
      <c r="D70" s="108"/>
      <c r="E70" s="108"/>
      <c r="F70" s="124" t="str">
        <f t="shared" si="5"/>
        <v/>
      </c>
      <c r="G70" s="124" t="str">
        <f t="shared" si="6"/>
        <v/>
      </c>
      <c r="H70" s="232"/>
      <c r="I70" s="232"/>
      <c r="J70" s="232"/>
      <c r="K70" s="232"/>
      <c r="L70" s="232"/>
      <c r="M70" s="232"/>
      <c r="N70" s="232"/>
      <c r="O70" s="232"/>
      <c r="P70" s="232"/>
      <c r="Q70" s="232"/>
    </row>
    <row r="71" spans="1:17">
      <c r="A71" s="121" t="str">
        <f>IF('Information sur les Gènes'!A70="","",'Information sur les Gènes'!A70)</f>
        <v>F8</v>
      </c>
      <c r="B71" s="122" t="str">
        <f>IF('Information sur les Gènes'!D70="","",'Information sur les Gènes'!D70)</f>
        <v/>
      </c>
      <c r="C71" s="108"/>
      <c r="D71" s="108"/>
      <c r="E71" s="108"/>
      <c r="F71" s="124" t="str">
        <f t="shared" si="5"/>
        <v/>
      </c>
      <c r="G71" s="124" t="str">
        <f t="shared" si="6"/>
        <v/>
      </c>
      <c r="H71" s="232"/>
      <c r="I71" s="232"/>
      <c r="J71" s="232"/>
      <c r="K71" s="232"/>
      <c r="L71" s="232"/>
      <c r="M71" s="232"/>
      <c r="N71" s="232"/>
      <c r="O71" s="232"/>
      <c r="P71" s="232"/>
      <c r="Q71" s="232"/>
    </row>
    <row r="72" spans="1:17">
      <c r="A72" s="121" t="str">
        <f>IF('Information sur les Gènes'!A71="","",'Information sur les Gènes'!A71)</f>
        <v>F9</v>
      </c>
      <c r="B72" s="122" t="str">
        <f>IF('Information sur les Gènes'!D71="","",'Information sur les Gènes'!D71)</f>
        <v/>
      </c>
      <c r="C72" s="108"/>
      <c r="D72" s="108"/>
      <c r="E72" s="108"/>
      <c r="F72" s="124" t="str">
        <f t="shared" si="5"/>
        <v/>
      </c>
      <c r="G72" s="124" t="str">
        <f t="shared" si="6"/>
        <v/>
      </c>
      <c r="H72" s="232"/>
      <c r="I72" s="232"/>
      <c r="J72" s="232"/>
      <c r="K72" s="232"/>
      <c r="L72" s="232"/>
      <c r="M72" s="232"/>
      <c r="N72" s="232"/>
      <c r="O72" s="232"/>
      <c r="P72" s="232"/>
      <c r="Q72" s="232"/>
    </row>
    <row r="73" spans="1:17">
      <c r="A73" s="121" t="str">
        <f>IF('Information sur les Gènes'!A72="","",'Information sur les Gènes'!A72)</f>
        <v>F10</v>
      </c>
      <c r="B73" s="122" t="str">
        <f>IF('Information sur les Gènes'!D72="","",'Information sur les Gènes'!D72)</f>
        <v/>
      </c>
      <c r="C73" s="108"/>
      <c r="D73" s="108"/>
      <c r="E73" s="108"/>
      <c r="F73" s="124" t="str">
        <f t="shared" si="5"/>
        <v/>
      </c>
      <c r="G73" s="124" t="str">
        <f t="shared" si="6"/>
        <v/>
      </c>
      <c r="H73" s="232"/>
      <c r="I73" s="232"/>
      <c r="J73" s="232"/>
      <c r="K73" s="232"/>
      <c r="L73" s="232"/>
      <c r="M73" s="232"/>
      <c r="N73" s="232"/>
      <c r="O73" s="232"/>
      <c r="P73" s="232"/>
      <c r="Q73" s="232"/>
    </row>
    <row r="74" spans="1:17">
      <c r="A74" s="121" t="str">
        <f>IF('Information sur les Gènes'!A73="","",'Information sur les Gènes'!A73)</f>
        <v>F11</v>
      </c>
      <c r="B74" s="122" t="str">
        <f>IF('Information sur les Gènes'!D73="","",'Information sur les Gènes'!D73)</f>
        <v/>
      </c>
      <c r="C74" s="108"/>
      <c r="D74" s="108"/>
      <c r="E74" s="108"/>
      <c r="F74" s="124" t="str">
        <f t="shared" si="5"/>
        <v/>
      </c>
      <c r="G74" s="124" t="str">
        <f t="shared" si="6"/>
        <v/>
      </c>
      <c r="H74" s="232"/>
      <c r="I74" s="232"/>
      <c r="J74" s="232"/>
      <c r="K74" s="232"/>
      <c r="L74" s="232"/>
      <c r="M74" s="232"/>
      <c r="N74" s="232"/>
      <c r="O74" s="232"/>
      <c r="P74" s="232"/>
      <c r="Q74" s="232"/>
    </row>
    <row r="75" spans="1:17">
      <c r="A75" s="121" t="str">
        <f>IF('Information sur les Gènes'!A74="","",'Information sur les Gènes'!A74)</f>
        <v>F12</v>
      </c>
      <c r="B75" s="122" t="str">
        <f>IF('Information sur les Gènes'!D74="","",'Information sur les Gènes'!D74)</f>
        <v/>
      </c>
      <c r="C75" s="108"/>
      <c r="D75" s="108"/>
      <c r="E75" s="108"/>
      <c r="F75" s="124" t="str">
        <f t="shared" si="5"/>
        <v/>
      </c>
      <c r="G75" s="124" t="str">
        <f t="shared" si="6"/>
        <v/>
      </c>
      <c r="H75" s="232"/>
      <c r="I75" s="232"/>
      <c r="J75" s="232"/>
      <c r="K75" s="232"/>
      <c r="L75" s="232"/>
      <c r="M75" s="232"/>
      <c r="N75" s="232"/>
      <c r="O75" s="232"/>
      <c r="P75" s="232"/>
      <c r="Q75" s="232"/>
    </row>
    <row r="76" spans="1:17">
      <c r="A76" s="121" t="str">
        <f>IF('Information sur les Gènes'!A75="","",'Information sur les Gènes'!A75)</f>
        <v>G1</v>
      </c>
      <c r="B76" s="122" t="str">
        <f>IF('Information sur les Gènes'!D75="","",'Information sur les Gènes'!D75)</f>
        <v/>
      </c>
      <c r="C76" s="108"/>
      <c r="D76" s="108"/>
      <c r="E76" s="108"/>
      <c r="F76" s="124" t="str">
        <f t="shared" si="5"/>
        <v/>
      </c>
      <c r="G76" s="124" t="str">
        <f t="shared" si="6"/>
        <v/>
      </c>
      <c r="H76" s="232"/>
      <c r="I76" s="232"/>
      <c r="J76" s="232"/>
      <c r="K76" s="232"/>
      <c r="L76" s="232"/>
      <c r="M76" s="232"/>
      <c r="N76" s="232"/>
      <c r="O76" s="232"/>
      <c r="P76" s="232"/>
      <c r="Q76" s="232"/>
    </row>
    <row r="77" spans="1:17">
      <c r="A77" s="121" t="str">
        <f>IF('Information sur les Gènes'!A76="","",'Information sur les Gènes'!A76)</f>
        <v>G2</v>
      </c>
      <c r="B77" s="122" t="str">
        <f>IF('Information sur les Gènes'!D76="","",'Information sur les Gènes'!D76)</f>
        <v/>
      </c>
      <c r="C77" s="108"/>
      <c r="D77" s="108"/>
      <c r="E77" s="108"/>
      <c r="F77" s="124" t="str">
        <f t="shared" si="5"/>
        <v/>
      </c>
      <c r="G77" s="124" t="str">
        <f t="shared" si="6"/>
        <v/>
      </c>
      <c r="H77" s="232"/>
      <c r="I77" s="232"/>
      <c r="J77" s="232"/>
      <c r="K77" s="232"/>
      <c r="L77" s="232"/>
      <c r="M77" s="232"/>
      <c r="N77" s="232"/>
      <c r="O77" s="232"/>
      <c r="P77" s="232"/>
      <c r="Q77" s="232"/>
    </row>
    <row r="78" spans="1:17">
      <c r="A78" s="121" t="str">
        <f>IF('Information sur les Gènes'!A77="","",'Information sur les Gènes'!A77)</f>
        <v>G3</v>
      </c>
      <c r="B78" s="122" t="str">
        <f>IF('Information sur les Gènes'!D77="","",'Information sur les Gènes'!D77)</f>
        <v/>
      </c>
      <c r="C78" s="108"/>
      <c r="D78" s="108"/>
      <c r="E78" s="108"/>
      <c r="F78" s="124" t="str">
        <f t="shared" si="5"/>
        <v/>
      </c>
      <c r="G78" s="124" t="str">
        <f t="shared" si="6"/>
        <v/>
      </c>
      <c r="H78" s="232"/>
      <c r="I78" s="232"/>
      <c r="J78" s="232"/>
      <c r="K78" s="232"/>
      <c r="L78" s="232"/>
      <c r="M78" s="232"/>
      <c r="N78" s="232"/>
      <c r="O78" s="232"/>
      <c r="P78" s="232"/>
      <c r="Q78" s="232"/>
    </row>
    <row r="79" spans="1:17">
      <c r="A79" s="121" t="str">
        <f>IF('Information sur les Gènes'!A78="","",'Information sur les Gènes'!A78)</f>
        <v>G4</v>
      </c>
      <c r="B79" s="122" t="str">
        <f>IF('Information sur les Gènes'!D78="","",'Information sur les Gènes'!D78)</f>
        <v/>
      </c>
      <c r="C79" s="108"/>
      <c r="D79" s="108"/>
      <c r="E79" s="108"/>
      <c r="F79" s="124" t="str">
        <f t="shared" si="5"/>
        <v/>
      </c>
      <c r="G79" s="124" t="str">
        <f t="shared" si="6"/>
        <v/>
      </c>
      <c r="H79" s="232"/>
      <c r="I79" s="232"/>
      <c r="J79" s="232"/>
      <c r="K79" s="232"/>
      <c r="L79" s="232"/>
      <c r="M79" s="232"/>
      <c r="N79" s="232"/>
      <c r="O79" s="232"/>
      <c r="P79" s="232"/>
      <c r="Q79" s="232"/>
    </row>
    <row r="80" spans="1:17">
      <c r="A80" s="121" t="str">
        <f>IF('Information sur les Gènes'!A79="","",'Information sur les Gènes'!A79)</f>
        <v>G5</v>
      </c>
      <c r="B80" s="122" t="str">
        <f>IF('Information sur les Gènes'!D79="","",'Information sur les Gènes'!D79)</f>
        <v/>
      </c>
      <c r="C80" s="108"/>
      <c r="D80" s="108"/>
      <c r="E80" s="108"/>
      <c r="F80" s="124" t="str">
        <f t="shared" si="5"/>
        <v/>
      </c>
      <c r="G80" s="124" t="str">
        <f t="shared" si="6"/>
        <v/>
      </c>
      <c r="H80" s="232"/>
      <c r="I80" s="232"/>
      <c r="J80" s="232"/>
      <c r="K80" s="232"/>
      <c r="L80" s="232"/>
      <c r="M80" s="232"/>
      <c r="N80" s="232"/>
      <c r="O80" s="232"/>
      <c r="P80" s="232"/>
      <c r="Q80" s="232"/>
    </row>
    <row r="81" spans="1:17">
      <c r="A81" s="121" t="str">
        <f>IF('Information sur les Gènes'!A80="","",'Information sur les Gènes'!A80)</f>
        <v>G6</v>
      </c>
      <c r="B81" s="122" t="str">
        <f>IF('Information sur les Gènes'!D80="","",'Information sur les Gènes'!D80)</f>
        <v/>
      </c>
      <c r="C81" s="108"/>
      <c r="D81" s="108"/>
      <c r="E81" s="108"/>
      <c r="F81" s="124" t="str">
        <f t="shared" si="5"/>
        <v/>
      </c>
      <c r="G81" s="124" t="str">
        <f t="shared" si="6"/>
        <v/>
      </c>
      <c r="H81" s="232"/>
      <c r="I81" s="232"/>
      <c r="J81" s="232"/>
      <c r="K81" s="232"/>
      <c r="L81" s="232"/>
      <c r="M81" s="232"/>
      <c r="N81" s="232"/>
      <c r="O81" s="232"/>
      <c r="P81" s="232"/>
      <c r="Q81" s="232"/>
    </row>
    <row r="82" spans="1:17">
      <c r="A82" s="121" t="str">
        <f>IF('Information sur les Gènes'!A81="","",'Information sur les Gènes'!A81)</f>
        <v>G7</v>
      </c>
      <c r="B82" s="122" t="str">
        <f>IF('Information sur les Gènes'!D81="","",'Information sur les Gènes'!D81)</f>
        <v/>
      </c>
      <c r="C82" s="108"/>
      <c r="D82" s="108"/>
      <c r="E82" s="108"/>
      <c r="F82" s="124" t="str">
        <f t="shared" si="5"/>
        <v/>
      </c>
      <c r="G82" s="124" t="str">
        <f t="shared" si="6"/>
        <v/>
      </c>
      <c r="H82" s="232"/>
      <c r="I82" s="232"/>
      <c r="J82" s="232"/>
      <c r="K82" s="232"/>
      <c r="L82" s="232"/>
      <c r="M82" s="232"/>
      <c r="N82" s="232"/>
      <c r="O82" s="232"/>
      <c r="P82" s="232"/>
      <c r="Q82" s="232"/>
    </row>
    <row r="83" spans="1:17">
      <c r="A83" s="121" t="str">
        <f>IF('Information sur les Gènes'!A82="","",'Information sur les Gènes'!A82)</f>
        <v>G8</v>
      </c>
      <c r="B83" s="122" t="str">
        <f>IF('Information sur les Gènes'!D82="","",'Information sur les Gènes'!D82)</f>
        <v/>
      </c>
      <c r="C83" s="108"/>
      <c r="D83" s="108"/>
      <c r="E83" s="108"/>
      <c r="F83" s="124" t="str">
        <f t="shared" si="5"/>
        <v/>
      </c>
      <c r="G83" s="124" t="str">
        <f t="shared" si="6"/>
        <v/>
      </c>
      <c r="H83" s="232"/>
      <c r="I83" s="232"/>
      <c r="J83" s="232"/>
      <c r="K83" s="232"/>
      <c r="L83" s="232"/>
      <c r="M83" s="232"/>
      <c r="N83" s="232"/>
      <c r="O83" s="232"/>
      <c r="P83" s="232"/>
      <c r="Q83" s="232"/>
    </row>
    <row r="84" spans="1:17">
      <c r="A84" s="121" t="str">
        <f>IF('Information sur les Gènes'!A83="","",'Information sur les Gènes'!A83)</f>
        <v>G9</v>
      </c>
      <c r="B84" s="122" t="str">
        <f>IF('Information sur les Gènes'!D83="","",'Information sur les Gènes'!D83)</f>
        <v/>
      </c>
      <c r="C84" s="108"/>
      <c r="D84" s="108"/>
      <c r="E84" s="108"/>
      <c r="F84" s="124" t="str">
        <f t="shared" si="5"/>
        <v/>
      </c>
      <c r="G84" s="124" t="str">
        <f t="shared" si="6"/>
        <v/>
      </c>
      <c r="H84" s="232"/>
      <c r="I84" s="232"/>
      <c r="J84" s="232"/>
      <c r="K84" s="232"/>
      <c r="L84" s="232"/>
      <c r="M84" s="232"/>
      <c r="N84" s="232"/>
      <c r="O84" s="232"/>
      <c r="P84" s="232"/>
      <c r="Q84" s="232"/>
    </row>
    <row r="85" spans="1:17">
      <c r="A85" s="121" t="str">
        <f>IF('Information sur les Gènes'!A84="","",'Information sur les Gènes'!A84)</f>
        <v>G10</v>
      </c>
      <c r="B85" s="122" t="str">
        <f>IF('Information sur les Gènes'!D84="","",'Information sur les Gènes'!D84)</f>
        <v/>
      </c>
      <c r="C85" s="108"/>
      <c r="D85" s="108"/>
      <c r="E85" s="108"/>
      <c r="F85" s="124" t="str">
        <f t="shared" si="5"/>
        <v/>
      </c>
      <c r="G85" s="124" t="str">
        <f t="shared" si="6"/>
        <v/>
      </c>
      <c r="H85" s="232"/>
      <c r="I85" s="232"/>
      <c r="J85" s="232"/>
      <c r="K85" s="232"/>
      <c r="L85" s="232"/>
      <c r="M85" s="232"/>
      <c r="N85" s="232"/>
      <c r="O85" s="232"/>
      <c r="P85" s="232"/>
      <c r="Q85" s="232"/>
    </row>
    <row r="86" spans="1:17">
      <c r="A86" s="121" t="str">
        <f>IF('Information sur les Gènes'!A85="","",'Information sur les Gènes'!A85)</f>
        <v>G11</v>
      </c>
      <c r="B86" s="122" t="str">
        <f>IF('Information sur les Gènes'!D85="","",'Information sur les Gènes'!D85)</f>
        <v/>
      </c>
      <c r="C86" s="108"/>
      <c r="D86" s="108"/>
      <c r="E86" s="108"/>
      <c r="F86" s="124" t="str">
        <f t="shared" si="5"/>
        <v/>
      </c>
      <c r="G86" s="124" t="str">
        <f t="shared" si="6"/>
        <v/>
      </c>
      <c r="H86" s="232"/>
      <c r="I86" s="232"/>
      <c r="J86" s="232"/>
      <c r="K86" s="232"/>
      <c r="L86" s="232"/>
      <c r="M86" s="232"/>
      <c r="N86" s="232"/>
      <c r="O86" s="232"/>
      <c r="P86" s="232"/>
      <c r="Q86" s="232"/>
    </row>
    <row r="87" spans="1:17">
      <c r="A87" s="121" t="str">
        <f>IF('Information sur les Gènes'!A86="","",'Information sur les Gènes'!A86)</f>
        <v>G12</v>
      </c>
      <c r="B87" s="122" t="str">
        <f>IF('Information sur les Gènes'!D86="","",'Information sur les Gènes'!D86)</f>
        <v/>
      </c>
      <c r="C87" s="108"/>
      <c r="D87" s="108"/>
      <c r="E87" s="108"/>
      <c r="F87" s="124" t="str">
        <f t="shared" si="5"/>
        <v/>
      </c>
      <c r="G87" s="124" t="str">
        <f t="shared" si="6"/>
        <v/>
      </c>
      <c r="H87" s="232"/>
      <c r="I87" s="232"/>
      <c r="J87" s="232"/>
      <c r="K87" s="232"/>
      <c r="L87" s="232"/>
      <c r="M87" s="232"/>
      <c r="N87" s="232"/>
      <c r="O87" s="232"/>
      <c r="P87" s="232"/>
      <c r="Q87" s="232"/>
    </row>
    <row r="88" spans="1:17">
      <c r="A88" s="121" t="str">
        <f>IF('Information sur les Gènes'!A87="","",'Information sur les Gènes'!A87)</f>
        <v>H1</v>
      </c>
      <c r="B88" s="122" t="str">
        <f>IF('Information sur les Gènes'!D87="","",'Information sur les Gènes'!D87)</f>
        <v/>
      </c>
      <c r="C88" s="108"/>
      <c r="D88" s="108"/>
      <c r="E88" s="108"/>
      <c r="F88" s="124" t="str">
        <f t="shared" si="5"/>
        <v/>
      </c>
      <c r="G88" s="124" t="str">
        <f t="shared" si="6"/>
        <v/>
      </c>
      <c r="H88" s="232"/>
      <c r="I88" s="232"/>
      <c r="J88" s="232"/>
      <c r="K88" s="232"/>
      <c r="L88" s="232"/>
      <c r="M88" s="232"/>
      <c r="N88" s="232"/>
      <c r="O88" s="232"/>
      <c r="P88" s="232"/>
      <c r="Q88" s="232"/>
    </row>
    <row r="89" spans="1:17">
      <c r="A89" s="121" t="str">
        <f>IF('Information sur les Gènes'!A88="","",'Information sur les Gènes'!A88)</f>
        <v>H2</v>
      </c>
      <c r="B89" s="122" t="str">
        <f>IF('Information sur les Gènes'!D88="","",'Information sur les Gènes'!D88)</f>
        <v/>
      </c>
      <c r="C89" s="108"/>
      <c r="D89" s="108"/>
      <c r="E89" s="108"/>
      <c r="F89" s="124" t="str">
        <f t="shared" si="5"/>
        <v/>
      </c>
      <c r="G89" s="124" t="str">
        <f t="shared" si="6"/>
        <v/>
      </c>
      <c r="H89" s="232"/>
      <c r="I89" s="232"/>
      <c r="J89" s="232"/>
      <c r="K89" s="232"/>
      <c r="L89" s="232"/>
      <c r="M89" s="232"/>
      <c r="N89" s="232"/>
      <c r="O89" s="232"/>
      <c r="P89" s="232"/>
      <c r="Q89" s="232"/>
    </row>
    <row r="90" spans="1:17">
      <c r="A90" s="121" t="str">
        <f>IF('Information sur les Gènes'!A89="","",'Information sur les Gènes'!A89)</f>
        <v>H3</v>
      </c>
      <c r="B90" s="122" t="str">
        <f>IF('Information sur les Gènes'!D89="","",'Information sur les Gènes'!D89)</f>
        <v/>
      </c>
      <c r="C90" s="108"/>
      <c r="D90" s="108"/>
      <c r="E90" s="108"/>
      <c r="F90" s="124" t="str">
        <f t="shared" si="5"/>
        <v/>
      </c>
      <c r="G90" s="124" t="str">
        <f t="shared" si="6"/>
        <v/>
      </c>
      <c r="H90" s="232"/>
      <c r="I90" s="232"/>
      <c r="J90" s="232"/>
      <c r="K90" s="232"/>
      <c r="L90" s="232"/>
      <c r="M90" s="232"/>
      <c r="N90" s="232"/>
      <c r="O90" s="232"/>
      <c r="P90" s="232"/>
      <c r="Q90" s="232"/>
    </row>
    <row r="91" spans="1:17">
      <c r="A91" s="121" t="str">
        <f>IF('Information sur les Gènes'!A90="","",'Information sur les Gènes'!A90)</f>
        <v>H4</v>
      </c>
      <c r="B91" s="122" t="str">
        <f>IF('Information sur les Gènes'!D90="","",'Information sur les Gènes'!D90)</f>
        <v/>
      </c>
      <c r="C91" s="108"/>
      <c r="D91" s="108"/>
      <c r="E91" s="108"/>
      <c r="F91" s="124" t="str">
        <f t="shared" si="5"/>
        <v/>
      </c>
      <c r="G91" s="124" t="str">
        <f t="shared" si="6"/>
        <v/>
      </c>
      <c r="H91" s="232"/>
      <c r="I91" s="232"/>
      <c r="J91" s="232"/>
      <c r="K91" s="232"/>
      <c r="L91" s="232"/>
      <c r="M91" s="232"/>
      <c r="N91" s="232"/>
      <c r="O91" s="232"/>
      <c r="P91" s="232"/>
      <c r="Q91" s="232"/>
    </row>
    <row r="92" spans="1:17">
      <c r="A92" s="121" t="str">
        <f>IF('Information sur les Gènes'!A91="","",'Information sur les Gènes'!A91)</f>
        <v>H5</v>
      </c>
      <c r="B92" s="122" t="str">
        <f>IF('Information sur les Gènes'!D91="","",'Information sur les Gènes'!D91)</f>
        <v/>
      </c>
      <c r="C92" s="108"/>
      <c r="D92" s="108"/>
      <c r="E92" s="108"/>
      <c r="F92" s="124" t="str">
        <f t="shared" si="5"/>
        <v/>
      </c>
      <c r="G92" s="124" t="str">
        <f t="shared" si="6"/>
        <v/>
      </c>
      <c r="H92" s="232"/>
      <c r="I92" s="232"/>
      <c r="J92" s="232"/>
      <c r="K92" s="232"/>
      <c r="L92" s="232"/>
      <c r="M92" s="232"/>
      <c r="N92" s="232"/>
      <c r="O92" s="232"/>
      <c r="P92" s="232"/>
      <c r="Q92" s="232"/>
    </row>
    <row r="93" spans="1:17">
      <c r="A93" s="121" t="str">
        <f>IF('Information sur les Gènes'!A92="","",'Information sur les Gènes'!A92)</f>
        <v>H6</v>
      </c>
      <c r="B93" s="122" t="str">
        <f>IF('Information sur les Gènes'!D92="","",'Information sur les Gènes'!D92)</f>
        <v/>
      </c>
      <c r="C93" s="108"/>
      <c r="D93" s="108"/>
      <c r="E93" s="108"/>
      <c r="F93" s="124" t="str">
        <f t="shared" si="5"/>
        <v/>
      </c>
      <c r="G93" s="124" t="str">
        <f t="shared" si="6"/>
        <v/>
      </c>
      <c r="H93" s="232"/>
      <c r="I93" s="232"/>
      <c r="J93" s="232"/>
      <c r="K93" s="232"/>
      <c r="L93" s="232"/>
      <c r="M93" s="232"/>
      <c r="N93" s="232"/>
      <c r="O93" s="232"/>
      <c r="P93" s="232"/>
      <c r="Q93" s="232"/>
    </row>
    <row r="94" spans="1:17">
      <c r="A94" s="121" t="str">
        <f>IF('Information sur les Gènes'!A93="","",'Information sur les Gènes'!A93)</f>
        <v>H7</v>
      </c>
      <c r="B94" s="122" t="str">
        <f>IF('Information sur les Gènes'!D93="","",'Information sur les Gènes'!D93)</f>
        <v/>
      </c>
      <c r="C94" s="108"/>
      <c r="D94" s="108"/>
      <c r="E94" s="108"/>
      <c r="F94" s="124" t="str">
        <f t="shared" si="5"/>
        <v/>
      </c>
      <c r="G94" s="124" t="str">
        <f t="shared" si="6"/>
        <v/>
      </c>
      <c r="H94" s="232"/>
      <c r="I94" s="232"/>
      <c r="J94" s="232"/>
      <c r="K94" s="232"/>
      <c r="L94" s="232"/>
      <c r="M94" s="232"/>
      <c r="N94" s="232"/>
      <c r="O94" s="232"/>
      <c r="P94" s="232"/>
      <c r="Q94" s="232"/>
    </row>
    <row r="95" spans="1:17">
      <c r="A95" s="121" t="str">
        <f>IF('Information sur les Gènes'!A94="","",'Information sur les Gènes'!A94)</f>
        <v>H8</v>
      </c>
      <c r="B95" s="122" t="str">
        <f>IF('Information sur les Gènes'!D94="","",'Information sur les Gènes'!D94)</f>
        <v/>
      </c>
      <c r="C95" s="108"/>
      <c r="D95" s="108"/>
      <c r="E95" s="108"/>
      <c r="F95" s="124" t="str">
        <f t="shared" si="5"/>
        <v/>
      </c>
      <c r="G95" s="124" t="str">
        <f t="shared" si="6"/>
        <v/>
      </c>
      <c r="H95" s="232"/>
      <c r="I95" s="232"/>
      <c r="J95" s="232"/>
      <c r="K95" s="232"/>
      <c r="L95" s="232"/>
      <c r="M95" s="232"/>
      <c r="N95" s="232"/>
      <c r="O95" s="232"/>
      <c r="P95" s="232"/>
      <c r="Q95" s="232"/>
    </row>
    <row r="96" spans="1:17">
      <c r="A96" s="121" t="str">
        <f>IF('Information sur les Gènes'!A95="","",'Information sur les Gènes'!A95)</f>
        <v>H9</v>
      </c>
      <c r="B96" s="122" t="str">
        <f>IF('Information sur les Gènes'!D95="","",'Information sur les Gènes'!D95)</f>
        <v/>
      </c>
      <c r="C96" s="140"/>
      <c r="D96" s="140"/>
      <c r="E96" s="140"/>
      <c r="F96" s="124" t="str">
        <f t="shared" si="5"/>
        <v/>
      </c>
      <c r="G96" s="124" t="str">
        <f t="shared" si="6"/>
        <v/>
      </c>
      <c r="H96" s="232"/>
      <c r="I96" s="232"/>
      <c r="J96" s="232"/>
      <c r="K96" s="232"/>
      <c r="L96" s="232"/>
      <c r="M96" s="232"/>
      <c r="N96" s="232"/>
      <c r="O96" s="232"/>
      <c r="P96" s="232"/>
      <c r="Q96" s="232"/>
    </row>
    <row r="97" spans="1:17">
      <c r="A97" s="121" t="str">
        <f>IF('Information sur les Gènes'!A96="","",'Information sur les Gènes'!A96)</f>
        <v>H10</v>
      </c>
      <c r="B97" s="122" t="str">
        <f>IF('Information sur les Gènes'!D96="","",'Information sur les Gènes'!D96)</f>
        <v/>
      </c>
      <c r="C97" s="140"/>
      <c r="D97" s="140"/>
      <c r="E97" s="140"/>
      <c r="F97" s="124" t="str">
        <f t="shared" si="5"/>
        <v/>
      </c>
      <c r="G97" s="124" t="str">
        <f t="shared" si="6"/>
        <v/>
      </c>
      <c r="H97" s="232"/>
      <c r="I97" s="232"/>
      <c r="J97" s="232"/>
      <c r="K97" s="232"/>
      <c r="L97" s="232"/>
      <c r="M97" s="232"/>
      <c r="N97" s="232"/>
      <c r="O97" s="232"/>
      <c r="P97" s="232"/>
      <c r="Q97" s="232"/>
    </row>
    <row r="98" spans="1:17">
      <c r="A98" s="121" t="str">
        <f>IF('Information sur les Gènes'!A97="","",'Information sur les Gènes'!A97)</f>
        <v>H11</v>
      </c>
      <c r="B98" s="122" t="str">
        <f>IF('Information sur les Gènes'!D97="","",'Information sur les Gènes'!D97)</f>
        <v/>
      </c>
      <c r="C98" s="140"/>
      <c r="D98" s="140"/>
      <c r="E98" s="140"/>
      <c r="F98" s="124" t="str">
        <f t="shared" si="5"/>
        <v/>
      </c>
      <c r="G98" s="124" t="str">
        <f t="shared" si="6"/>
        <v/>
      </c>
      <c r="H98" s="232"/>
      <c r="I98" s="232"/>
      <c r="J98" s="232"/>
      <c r="K98" s="232"/>
      <c r="L98" s="232"/>
      <c r="M98" s="232"/>
      <c r="N98" s="232"/>
      <c r="O98" s="232"/>
      <c r="P98" s="232"/>
      <c r="Q98" s="232"/>
    </row>
    <row r="99" spans="1:17" ht="15.75" thickBot="1">
      <c r="A99" s="141" t="str">
        <f>IF('Information sur les Gènes'!A98="","",'Information sur les Gènes'!A98)</f>
        <v>H12</v>
      </c>
      <c r="B99" s="142" t="str">
        <f>IF('Information sur les Gènes'!D98="","",'Information sur les Gènes'!D98)</f>
        <v/>
      </c>
      <c r="C99" s="143"/>
      <c r="D99" s="143"/>
      <c r="E99" s="143"/>
      <c r="F99" s="139" t="str">
        <f t="shared" si="5"/>
        <v/>
      </c>
      <c r="G99" s="139" t="str">
        <f t="shared" si="6"/>
        <v/>
      </c>
      <c r="H99" s="232"/>
      <c r="I99" s="232"/>
      <c r="J99" s="232"/>
      <c r="K99" s="232"/>
      <c r="L99" s="232"/>
      <c r="M99" s="232"/>
      <c r="N99" s="232"/>
      <c r="O99" s="232"/>
      <c r="P99" s="232"/>
      <c r="Q99" s="232"/>
    </row>
    <row r="100" spans="1:17" ht="15.75" thickTop="1">
      <c r="A100" s="232"/>
      <c r="B100" s="232"/>
      <c r="C100" s="232"/>
      <c r="D100" s="232"/>
      <c r="E100" s="232"/>
      <c r="F100" s="232"/>
      <c r="G100" s="232"/>
      <c r="H100" s="232"/>
      <c r="I100" s="232"/>
      <c r="J100" s="232"/>
      <c r="K100" s="232"/>
      <c r="L100" s="232"/>
      <c r="M100" s="232"/>
      <c r="N100" s="232"/>
      <c r="O100" s="232"/>
      <c r="P100" s="232"/>
      <c r="Q100" s="232"/>
    </row>
    <row r="101" spans="1:17">
      <c r="A101" s="232"/>
      <c r="B101" s="232"/>
      <c r="C101" s="232"/>
      <c r="D101" s="232"/>
      <c r="E101" s="232"/>
      <c r="F101" s="232"/>
      <c r="G101" s="232"/>
      <c r="H101" s="232"/>
      <c r="I101" s="232"/>
      <c r="J101" s="232"/>
      <c r="K101" s="232"/>
      <c r="L101" s="232"/>
      <c r="M101" s="232"/>
      <c r="N101" s="232"/>
      <c r="O101" s="232"/>
      <c r="P101" s="232"/>
      <c r="Q101" s="232"/>
    </row>
    <row r="102" spans="1:17">
      <c r="A102" s="232"/>
      <c r="B102" s="232"/>
      <c r="C102" s="232"/>
      <c r="D102" s="232"/>
      <c r="E102" s="232"/>
      <c r="F102" s="232"/>
      <c r="G102" s="232"/>
      <c r="H102" s="232"/>
      <c r="I102" s="232"/>
      <c r="J102" s="232"/>
      <c r="K102" s="232"/>
      <c r="L102" s="232"/>
      <c r="M102" s="232"/>
      <c r="N102" s="232"/>
      <c r="O102" s="232"/>
      <c r="P102" s="232"/>
      <c r="Q102" s="232"/>
    </row>
    <row r="103" spans="1:17">
      <c r="A103" s="232"/>
      <c r="B103" s="232"/>
      <c r="C103" s="232"/>
      <c r="D103" s="232"/>
      <c r="E103" s="232"/>
      <c r="F103" s="232"/>
      <c r="G103" s="232"/>
      <c r="H103" s="232"/>
      <c r="I103" s="232"/>
      <c r="J103" s="232"/>
      <c r="K103" s="232"/>
      <c r="L103" s="232"/>
      <c r="M103" s="232"/>
      <c r="N103" s="232"/>
      <c r="O103" s="232"/>
      <c r="P103" s="232"/>
      <c r="Q103" s="232"/>
    </row>
    <row r="104" spans="1:17">
      <c r="A104" s="232"/>
      <c r="B104" s="232"/>
      <c r="C104" s="232"/>
      <c r="D104" s="232"/>
      <c r="E104" s="232"/>
      <c r="F104" s="232"/>
      <c r="G104" s="232"/>
      <c r="H104" s="232"/>
      <c r="I104" s="232"/>
      <c r="J104" s="232"/>
      <c r="K104" s="232"/>
      <c r="L104" s="232"/>
      <c r="M104" s="232"/>
      <c r="N104" s="232"/>
      <c r="O104" s="232"/>
      <c r="P104" s="232"/>
      <c r="Q104" s="232"/>
    </row>
    <row r="105" spans="1:17">
      <c r="A105" s="232"/>
      <c r="B105" s="232"/>
      <c r="C105" s="232"/>
      <c r="D105" s="232"/>
      <c r="E105" s="232"/>
      <c r="F105" s="232"/>
      <c r="G105" s="232"/>
      <c r="H105" s="232"/>
      <c r="I105" s="232"/>
      <c r="J105" s="232"/>
      <c r="K105" s="232"/>
      <c r="L105" s="232"/>
      <c r="M105" s="232"/>
      <c r="N105" s="232"/>
      <c r="O105" s="232"/>
      <c r="P105" s="232"/>
      <c r="Q105" s="232"/>
    </row>
    <row r="106" spans="1:17">
      <c r="A106" s="232"/>
      <c r="B106" s="232"/>
      <c r="C106" s="232"/>
      <c r="D106" s="232"/>
      <c r="E106" s="232"/>
      <c r="F106" s="232"/>
      <c r="G106" s="232"/>
      <c r="H106" s="232"/>
      <c r="I106" s="232"/>
      <c r="J106" s="232"/>
      <c r="K106" s="232"/>
      <c r="L106" s="232"/>
      <c r="M106" s="232"/>
      <c r="N106" s="232"/>
      <c r="O106" s="232"/>
      <c r="P106" s="232"/>
      <c r="Q106" s="232"/>
    </row>
    <row r="107" spans="1:17">
      <c r="A107" s="232"/>
      <c r="B107" s="232"/>
      <c r="C107" s="232"/>
      <c r="D107" s="232"/>
      <c r="E107" s="232"/>
      <c r="F107" s="232"/>
      <c r="G107" s="232"/>
      <c r="H107" s="232"/>
      <c r="I107" s="232"/>
      <c r="J107" s="232"/>
      <c r="K107" s="232"/>
      <c r="L107" s="232"/>
      <c r="M107" s="232"/>
      <c r="N107" s="232"/>
      <c r="O107" s="232"/>
      <c r="P107" s="232"/>
      <c r="Q107" s="232"/>
    </row>
    <row r="108" spans="1:17">
      <c r="A108" s="232"/>
      <c r="B108" s="232"/>
      <c r="C108" s="232"/>
      <c r="D108" s="232"/>
      <c r="E108" s="232"/>
      <c r="F108" s="232"/>
      <c r="G108" s="232"/>
      <c r="H108" s="232"/>
      <c r="I108" s="232"/>
      <c r="J108" s="232"/>
      <c r="K108" s="232"/>
      <c r="L108" s="232"/>
      <c r="M108" s="232"/>
      <c r="N108" s="232"/>
      <c r="O108" s="232"/>
      <c r="P108" s="232"/>
      <c r="Q108" s="232"/>
    </row>
    <row r="109" spans="1:17">
      <c r="A109" s="232"/>
      <c r="B109" s="232"/>
      <c r="C109" s="232"/>
      <c r="D109" s="232"/>
      <c r="E109" s="232"/>
      <c r="F109" s="232"/>
      <c r="G109" s="232"/>
      <c r="H109" s="232"/>
      <c r="I109" s="232"/>
      <c r="J109" s="232"/>
      <c r="K109" s="232"/>
      <c r="L109" s="232"/>
      <c r="M109" s="232"/>
      <c r="N109" s="232"/>
      <c r="O109" s="232"/>
      <c r="P109" s="232"/>
      <c r="Q109" s="232"/>
    </row>
    <row r="110" spans="1:17">
      <c r="A110" s="232"/>
      <c r="B110" s="232"/>
      <c r="C110" s="232"/>
      <c r="D110" s="232"/>
      <c r="E110" s="232"/>
      <c r="F110" s="232"/>
      <c r="G110" s="232"/>
      <c r="H110" s="232"/>
      <c r="I110" s="232"/>
      <c r="J110" s="232"/>
      <c r="K110" s="232"/>
      <c r="L110" s="232"/>
      <c r="M110" s="232"/>
      <c r="N110" s="232"/>
      <c r="O110" s="232"/>
      <c r="P110" s="232"/>
      <c r="Q110" s="232"/>
    </row>
    <row r="111" spans="1:17">
      <c r="A111" s="232"/>
      <c r="B111" s="232"/>
      <c r="C111" s="232"/>
      <c r="D111" s="232"/>
      <c r="E111" s="232"/>
      <c r="F111" s="232"/>
      <c r="G111" s="232"/>
      <c r="H111" s="232"/>
      <c r="I111" s="232"/>
      <c r="J111" s="232"/>
      <c r="K111" s="232"/>
      <c r="L111" s="232"/>
      <c r="M111" s="232"/>
      <c r="N111" s="232"/>
      <c r="O111" s="232"/>
      <c r="P111" s="232"/>
      <c r="Q111" s="232"/>
    </row>
    <row r="112" spans="1:17">
      <c r="A112" s="232"/>
      <c r="B112" s="232"/>
      <c r="C112" s="232"/>
      <c r="D112" s="232"/>
      <c r="E112" s="232"/>
      <c r="F112" s="232"/>
      <c r="G112" s="232"/>
    </row>
  </sheetData>
  <mergeCells count="13">
    <mergeCell ref="I1:I3"/>
    <mergeCell ref="A1:A3"/>
    <mergeCell ref="B1:B3"/>
    <mergeCell ref="C1:E1"/>
    <mergeCell ref="F1:F3"/>
    <mergeCell ref="G1:G3"/>
    <mergeCell ref="C2:E2"/>
    <mergeCell ref="J1:L1"/>
    <mergeCell ref="M1:M3"/>
    <mergeCell ref="N1:N3"/>
    <mergeCell ref="J8:L8"/>
    <mergeCell ref="M8:N8"/>
    <mergeCell ref="J2:L2"/>
  </mergeCells>
  <conditionalFormatting sqref="J4:L7 J9:L12">
    <cfRule type="cellIs" dxfId="399" priority="266" operator="equal">
      <formula>0</formula>
    </cfRule>
  </conditionalFormatting>
  <conditionalFormatting sqref="C4:E99">
    <cfRule type="cellIs" dxfId="398" priority="265" operator="greaterThan">
      <formula>34.999999</formula>
    </cfRule>
  </conditionalFormatting>
  <conditionalFormatting sqref="F4:F99">
    <cfRule type="cellIs" dxfId="397" priority="263" operator="greaterThan">
      <formula>34.999999</formula>
    </cfRule>
    <cfRule type="cellIs" dxfId="396" priority="264" operator="greaterThan">
      <formula>"34.99999999"</formula>
    </cfRule>
  </conditionalFormatting>
  <conditionalFormatting sqref="J4:L7 J9:L12">
    <cfRule type="cellIs" dxfId="395" priority="262" operator="equal">
      <formula>0</formula>
    </cfRule>
  </conditionalFormatting>
  <conditionalFormatting sqref="C4:E99">
    <cfRule type="cellIs" dxfId="394" priority="261" operator="greaterThan">
      <formula>34.999999</formula>
    </cfRule>
  </conditionalFormatting>
  <conditionalFormatting sqref="F4:F99">
    <cfRule type="cellIs" dxfId="393" priority="259" operator="greaterThan">
      <formula>34.999999</formula>
    </cfRule>
    <cfRule type="cellIs" dxfId="392" priority="260" operator="greaterThan">
      <formula>"34.99999999"</formula>
    </cfRule>
  </conditionalFormatting>
  <conditionalFormatting sqref="J4:L7 J9:L12">
    <cfRule type="cellIs" dxfId="391" priority="258" operator="equal">
      <formula>0</formula>
    </cfRule>
  </conditionalFormatting>
  <conditionalFormatting sqref="C4:E99">
    <cfRule type="cellIs" dxfId="390" priority="257" operator="greaterThan">
      <formula>34.999999</formula>
    </cfRule>
  </conditionalFormatting>
  <conditionalFormatting sqref="F4:F99">
    <cfRule type="cellIs" dxfId="389" priority="255" operator="greaterThan">
      <formula>34.999999</formula>
    </cfRule>
    <cfRule type="cellIs" dxfId="388" priority="256" operator="greaterThan">
      <formula>"34.99999999"</formula>
    </cfRule>
  </conditionalFormatting>
  <conditionalFormatting sqref="J4:L7 J9:L12">
    <cfRule type="cellIs" dxfId="387" priority="254" operator="equal">
      <formula>0</formula>
    </cfRule>
  </conditionalFormatting>
  <conditionalFormatting sqref="C4:E99">
    <cfRule type="cellIs" dxfId="386" priority="253" operator="greaterThan">
      <formula>34.999999</formula>
    </cfRule>
  </conditionalFormatting>
  <conditionalFormatting sqref="F4:F99">
    <cfRule type="cellIs" dxfId="385" priority="251" operator="greaterThan">
      <formula>34.999999</formula>
    </cfRule>
    <cfRule type="cellIs" dxfId="384" priority="252" operator="greaterThan">
      <formula>"34.99999999"</formula>
    </cfRule>
  </conditionalFormatting>
  <conditionalFormatting sqref="J4:L7 J9:L12">
    <cfRule type="cellIs" dxfId="383" priority="250" operator="equal">
      <formula>0</formula>
    </cfRule>
  </conditionalFormatting>
  <conditionalFormatting sqref="C4:E99">
    <cfRule type="cellIs" dxfId="382" priority="249" operator="greaterThan">
      <formula>34.999999</formula>
    </cfRule>
  </conditionalFormatting>
  <conditionalFormatting sqref="F4:F99">
    <cfRule type="cellIs" dxfId="381" priority="247" operator="greaterThan">
      <formula>34.999999</formula>
    </cfRule>
    <cfRule type="cellIs" dxfId="380" priority="248" operator="greaterThan">
      <formula>"34.99999999"</formula>
    </cfRule>
  </conditionalFormatting>
  <conditionalFormatting sqref="J4:L7">
    <cfRule type="cellIs" dxfId="379" priority="246" operator="equal">
      <formula>0</formula>
    </cfRule>
  </conditionalFormatting>
  <conditionalFormatting sqref="J9:L12">
    <cfRule type="cellIs" dxfId="378" priority="245" operator="equal">
      <formula>0</formula>
    </cfRule>
  </conditionalFormatting>
  <conditionalFormatting sqref="C4:E99">
    <cfRule type="cellIs" dxfId="377" priority="244" operator="greaterThan">
      <formula>34.999999</formula>
    </cfRule>
  </conditionalFormatting>
  <conditionalFormatting sqref="F4:F99">
    <cfRule type="cellIs" dxfId="376" priority="242" operator="greaterThan">
      <formula>34.999999</formula>
    </cfRule>
    <cfRule type="cellIs" dxfId="375" priority="243" operator="greaterThan">
      <formula>"34.99999999"</formula>
    </cfRule>
  </conditionalFormatting>
  <conditionalFormatting sqref="J4:L7 J9:L12">
    <cfRule type="cellIs" dxfId="374" priority="241" operator="equal">
      <formula>0</formula>
    </cfRule>
  </conditionalFormatting>
  <conditionalFormatting sqref="C4:E99">
    <cfRule type="cellIs" dxfId="373" priority="240" operator="greaterThan">
      <formula>34.999999</formula>
    </cfRule>
  </conditionalFormatting>
  <conditionalFormatting sqref="C4:E99">
    <cfRule type="cellIs" dxfId="372" priority="239" operator="greaterThan">
      <formula>34.999999</formula>
    </cfRule>
  </conditionalFormatting>
  <conditionalFormatting sqref="C4:E99">
    <cfRule type="cellIs" dxfId="371" priority="238" operator="greaterThan">
      <formula>34.999999</formula>
    </cfRule>
  </conditionalFormatting>
  <conditionalFormatting sqref="C4:E99">
    <cfRule type="cellIs" dxfId="370" priority="237" operator="greaterThan">
      <formula>34.999999</formula>
    </cfRule>
  </conditionalFormatting>
  <conditionalFormatting sqref="C4:E99">
    <cfRule type="cellIs" dxfId="369" priority="236" operator="greaterThan">
      <formula>34.999999</formula>
    </cfRule>
  </conditionalFormatting>
  <conditionalFormatting sqref="C4:E99">
    <cfRule type="cellIs" dxfId="368" priority="235" operator="greaterThan">
      <formula>34.999999</formula>
    </cfRule>
  </conditionalFormatting>
  <conditionalFormatting sqref="C4:E99">
    <cfRule type="cellIs" dxfId="367" priority="234" operator="greaterThan">
      <formula>34.999999</formula>
    </cfRule>
  </conditionalFormatting>
  <conditionalFormatting sqref="C4:E99">
    <cfRule type="cellIs" dxfId="366" priority="233" operator="greaterThan">
      <formula>34.999999</formula>
    </cfRule>
  </conditionalFormatting>
  <conditionalFormatting sqref="C4:E99">
    <cfRule type="cellIs" dxfId="365" priority="232" operator="greaterThan">
      <formula>34.999999</formula>
    </cfRule>
  </conditionalFormatting>
  <conditionalFormatting sqref="C4:E99">
    <cfRule type="cellIs" dxfId="364" priority="231" operator="greaterThan">
      <formula>34.999999</formula>
    </cfRule>
  </conditionalFormatting>
  <conditionalFormatting sqref="C4:E99">
    <cfRule type="cellIs" dxfId="363" priority="230" operator="greaterThan">
      <formula>34.999999</formula>
    </cfRule>
  </conditionalFormatting>
  <conditionalFormatting sqref="C4:E99">
    <cfRule type="cellIs" dxfId="362" priority="229" operator="greaterThan">
      <formula>34.999999</formula>
    </cfRule>
  </conditionalFormatting>
  <conditionalFormatting sqref="C4:E99">
    <cfRule type="cellIs" dxfId="361" priority="228" operator="greaterThan">
      <formula>34.999999</formula>
    </cfRule>
  </conditionalFormatting>
  <conditionalFormatting sqref="C4:E99">
    <cfRule type="cellIs" dxfId="360" priority="227" operator="greaterThan">
      <formula>34.999999</formula>
    </cfRule>
  </conditionalFormatting>
  <conditionalFormatting sqref="C4:E99">
    <cfRule type="cellIs" dxfId="359" priority="226" operator="greaterThan">
      <formula>34.999999</formula>
    </cfRule>
  </conditionalFormatting>
  <conditionalFormatting sqref="C4:E99">
    <cfRule type="cellIs" dxfId="358" priority="225" operator="greaterThan">
      <formula>34.999999</formula>
    </cfRule>
  </conditionalFormatting>
  <conditionalFormatting sqref="C4:E99">
    <cfRule type="cellIs" dxfId="357" priority="224" operator="greaterThan">
      <formula>34.999999</formula>
    </cfRule>
  </conditionalFormatting>
  <conditionalFormatting sqref="C4:E99">
    <cfRule type="cellIs" dxfId="356" priority="223" operator="greaterThan">
      <formula>34.999999</formula>
    </cfRule>
  </conditionalFormatting>
  <conditionalFormatting sqref="C4:E99">
    <cfRule type="cellIs" dxfId="355" priority="222" operator="greaterThan">
      <formula>34.999999</formula>
    </cfRule>
  </conditionalFormatting>
  <conditionalFormatting sqref="C4:E99">
    <cfRule type="cellIs" dxfId="354" priority="221" operator="greaterThan">
      <formula>34.999999</formula>
    </cfRule>
  </conditionalFormatting>
  <conditionalFormatting sqref="C4:E99">
    <cfRule type="cellIs" dxfId="353" priority="220" operator="greaterThan">
      <formula>34.999999</formula>
    </cfRule>
  </conditionalFormatting>
  <conditionalFormatting sqref="C4:E99">
    <cfRule type="cellIs" dxfId="352" priority="219" operator="greaterThan">
      <formula>34.999999</formula>
    </cfRule>
  </conditionalFormatting>
  <conditionalFormatting sqref="C4:E99">
    <cfRule type="cellIs" dxfId="351" priority="218" operator="greaterThan">
      <formula>34.999999</formula>
    </cfRule>
  </conditionalFormatting>
  <conditionalFormatting sqref="C4:E99">
    <cfRule type="cellIs" dxfId="350" priority="217" operator="greaterThan">
      <formula>34.999999</formula>
    </cfRule>
  </conditionalFormatting>
  <conditionalFormatting sqref="C4:E99">
    <cfRule type="cellIs" dxfId="349" priority="216" operator="greaterThan">
      <formula>34.999999</formula>
    </cfRule>
  </conditionalFormatting>
  <conditionalFormatting sqref="C4:E99">
    <cfRule type="cellIs" dxfId="348" priority="215" operator="greaterThan">
      <formula>34.999999</formula>
    </cfRule>
  </conditionalFormatting>
  <conditionalFormatting sqref="C4:E99">
    <cfRule type="cellIs" dxfId="347" priority="214" operator="greaterThan">
      <formula>34.999999</formula>
    </cfRule>
  </conditionalFormatting>
  <conditionalFormatting sqref="C4:E99">
    <cfRule type="cellIs" dxfId="346" priority="213" operator="greaterThan">
      <formula>34.999999</formula>
    </cfRule>
  </conditionalFormatting>
  <conditionalFormatting sqref="C4:E99">
    <cfRule type="cellIs" dxfId="345" priority="212" operator="greaterThan">
      <formula>34.999999</formula>
    </cfRule>
  </conditionalFormatting>
  <conditionalFormatting sqref="C4:E99">
    <cfRule type="cellIs" dxfId="344" priority="211" operator="greaterThan">
      <formula>34.999999</formula>
    </cfRule>
  </conditionalFormatting>
  <conditionalFormatting sqref="C4:E99">
    <cfRule type="cellIs" dxfId="343" priority="210" operator="greaterThan">
      <formula>34.999999</formula>
    </cfRule>
  </conditionalFormatting>
  <conditionalFormatting sqref="C4:E99">
    <cfRule type="cellIs" dxfId="342" priority="209" operator="greaterThan">
      <formula>34.999999</formula>
    </cfRule>
  </conditionalFormatting>
  <conditionalFormatting sqref="C4:E99">
    <cfRule type="cellIs" dxfId="341" priority="208" operator="greaterThan">
      <formula>34.999999</formula>
    </cfRule>
  </conditionalFormatting>
  <conditionalFormatting sqref="C4:E99">
    <cfRule type="cellIs" dxfId="340" priority="207" operator="greaterThan">
      <formula>34.999999</formula>
    </cfRule>
  </conditionalFormatting>
  <conditionalFormatting sqref="C4:E99">
    <cfRule type="cellIs" dxfId="339" priority="206" operator="greaterThan">
      <formula>34.999999</formula>
    </cfRule>
  </conditionalFormatting>
  <conditionalFormatting sqref="C4:E99">
    <cfRule type="cellIs" dxfId="338" priority="205" operator="greaterThan">
      <formula>34.999999</formula>
    </cfRule>
  </conditionalFormatting>
  <conditionalFormatting sqref="C4:E99">
    <cfRule type="cellIs" dxfId="337" priority="204" operator="greaterThan">
      <formula>34.999999</formula>
    </cfRule>
  </conditionalFormatting>
  <conditionalFormatting sqref="C4:E99">
    <cfRule type="cellIs" dxfId="336" priority="203" operator="greaterThan">
      <formula>34.999999</formula>
    </cfRule>
  </conditionalFormatting>
  <conditionalFormatting sqref="C4:E99">
    <cfRule type="cellIs" dxfId="335" priority="202" operator="greaterThan">
      <formula>34.999999</formula>
    </cfRule>
  </conditionalFormatting>
  <conditionalFormatting sqref="C4:E99">
    <cfRule type="cellIs" dxfId="334" priority="201" operator="greaterThan">
      <formula>34.999999</formula>
    </cfRule>
  </conditionalFormatting>
  <conditionalFormatting sqref="C4:E99">
    <cfRule type="cellIs" dxfId="333" priority="200" operator="greaterThan">
      <formula>34.999999</formula>
    </cfRule>
  </conditionalFormatting>
  <conditionalFormatting sqref="C4:E99">
    <cfRule type="cellIs" dxfId="332" priority="199" operator="greaterThan">
      <formula>34.999999</formula>
    </cfRule>
  </conditionalFormatting>
  <conditionalFormatting sqref="C4:E99">
    <cfRule type="cellIs" dxfId="331" priority="198" operator="greaterThan">
      <formula>34.999999</formula>
    </cfRule>
  </conditionalFormatting>
  <conditionalFormatting sqref="C4:E99">
    <cfRule type="cellIs" dxfId="330" priority="197" operator="greaterThan">
      <formula>34.999999</formula>
    </cfRule>
  </conditionalFormatting>
  <conditionalFormatting sqref="C4:E99">
    <cfRule type="cellIs" dxfId="329" priority="196" operator="greaterThan">
      <formula>34.999999</formula>
    </cfRule>
  </conditionalFormatting>
  <conditionalFormatting sqref="C4:E99">
    <cfRule type="cellIs" dxfId="328" priority="195" operator="greaterThan">
      <formula>34.999999</formula>
    </cfRule>
  </conditionalFormatting>
  <conditionalFormatting sqref="C4:E99">
    <cfRule type="cellIs" dxfId="327" priority="194" operator="greaterThan">
      <formula>34.999999</formula>
    </cfRule>
  </conditionalFormatting>
  <conditionalFormatting sqref="C4:E99">
    <cfRule type="cellIs" dxfId="326" priority="193" operator="greaterThan">
      <formula>34.999999</formula>
    </cfRule>
  </conditionalFormatting>
  <conditionalFormatting sqref="C4:E99">
    <cfRule type="cellIs" dxfId="325" priority="192" operator="greaterThan">
      <formula>34.999999</formula>
    </cfRule>
  </conditionalFormatting>
  <conditionalFormatting sqref="C4:E99">
    <cfRule type="cellIs" dxfId="324" priority="191" operator="greaterThan">
      <formula>34.999999</formula>
    </cfRule>
  </conditionalFormatting>
  <conditionalFormatting sqref="C4:E99">
    <cfRule type="cellIs" dxfId="323" priority="190" operator="greaterThan">
      <formula>34.999999</formula>
    </cfRule>
  </conditionalFormatting>
  <conditionalFormatting sqref="C4:E99">
    <cfRule type="cellIs" dxfId="322" priority="189" operator="greaterThan">
      <formula>34.999999</formula>
    </cfRule>
  </conditionalFormatting>
  <conditionalFormatting sqref="C4:E99">
    <cfRule type="cellIs" dxfId="321" priority="188" operator="greaterThan">
      <formula>34.999999</formula>
    </cfRule>
  </conditionalFormatting>
  <conditionalFormatting sqref="C4:E99">
    <cfRule type="cellIs" dxfId="320" priority="187" operator="greaterThan">
      <formula>34.999999</formula>
    </cfRule>
  </conditionalFormatting>
  <conditionalFormatting sqref="C4:E99">
    <cfRule type="cellIs" dxfId="319" priority="186" operator="greaterThan">
      <formula>34.999999</formula>
    </cfRule>
  </conditionalFormatting>
  <conditionalFormatting sqref="C4:E99">
    <cfRule type="cellIs" dxfId="318" priority="185" operator="greaterThan">
      <formula>34.999999</formula>
    </cfRule>
  </conditionalFormatting>
  <conditionalFormatting sqref="C4:E99">
    <cfRule type="cellIs" dxfId="317" priority="184" operator="greaterThan">
      <formula>34.999999</formula>
    </cfRule>
  </conditionalFormatting>
  <conditionalFormatting sqref="C4:E99">
    <cfRule type="cellIs" dxfId="316" priority="183" operator="greaterThan">
      <formula>34.999999</formula>
    </cfRule>
  </conditionalFormatting>
  <conditionalFormatting sqref="C4:E99">
    <cfRule type="cellIs" dxfId="315" priority="182" operator="greaterThan">
      <formula>34.999999</formula>
    </cfRule>
  </conditionalFormatting>
  <conditionalFormatting sqref="C4:E99">
    <cfRule type="cellIs" dxfId="314" priority="181" operator="greaterThan">
      <formula>34.999999</formula>
    </cfRule>
  </conditionalFormatting>
  <conditionalFormatting sqref="C4:E99">
    <cfRule type="cellIs" dxfId="313" priority="180" operator="greaterThan">
      <formula>34.999999</formula>
    </cfRule>
  </conditionalFormatting>
  <conditionalFormatting sqref="C4:E99">
    <cfRule type="cellIs" dxfId="312" priority="179" operator="greaterThan">
      <formula>34.999999</formula>
    </cfRule>
  </conditionalFormatting>
  <conditionalFormatting sqref="C4:E99">
    <cfRule type="cellIs" dxfId="311" priority="178" operator="greaterThan">
      <formula>34.999999</formula>
    </cfRule>
  </conditionalFormatting>
  <conditionalFormatting sqref="C4:E99">
    <cfRule type="cellIs" dxfId="310" priority="177" operator="greaterThan">
      <formula>34.999999</formula>
    </cfRule>
  </conditionalFormatting>
  <conditionalFormatting sqref="C4:E99">
    <cfRule type="cellIs" dxfId="309" priority="176" operator="greaterThan">
      <formula>34.999999</formula>
    </cfRule>
  </conditionalFormatting>
  <conditionalFormatting sqref="C4:E99">
    <cfRule type="cellIs" dxfId="308" priority="175" operator="greaterThan">
      <formula>34.999999</formula>
    </cfRule>
  </conditionalFormatting>
  <conditionalFormatting sqref="C4:E99">
    <cfRule type="cellIs" dxfId="307" priority="174" operator="greaterThan">
      <formula>34.999999</formula>
    </cfRule>
  </conditionalFormatting>
  <conditionalFormatting sqref="C4:E99">
    <cfRule type="cellIs" dxfId="306" priority="173" operator="greaterThan">
      <formula>34.999999</formula>
    </cfRule>
  </conditionalFormatting>
  <conditionalFormatting sqref="C4:E99">
    <cfRule type="cellIs" dxfId="305" priority="172" operator="greaterThan">
      <formula>34.999999</formula>
    </cfRule>
  </conditionalFormatting>
  <conditionalFormatting sqref="C4:E99">
    <cfRule type="cellIs" dxfId="304" priority="171" operator="greaterThan">
      <formula>34.999999</formula>
    </cfRule>
  </conditionalFormatting>
  <conditionalFormatting sqref="C4:E99">
    <cfRule type="cellIs" dxfId="303" priority="170" operator="greaterThan">
      <formula>34.999999</formula>
    </cfRule>
  </conditionalFormatting>
  <conditionalFormatting sqref="C4:E99">
    <cfRule type="cellIs" dxfId="302" priority="169" operator="greaterThan">
      <formula>34.999999</formula>
    </cfRule>
  </conditionalFormatting>
  <conditionalFormatting sqref="C4:E99">
    <cfRule type="cellIs" dxfId="301" priority="168" operator="greaterThan">
      <formula>34.999999</formula>
    </cfRule>
  </conditionalFormatting>
  <conditionalFormatting sqref="C4:E99">
    <cfRule type="cellIs" dxfId="300" priority="167" operator="greaterThan">
      <formula>34.999999</formula>
    </cfRule>
  </conditionalFormatting>
  <conditionalFormatting sqref="C4:E99">
    <cfRule type="cellIs" dxfId="299" priority="166" operator="greaterThan">
      <formula>34.999999</formula>
    </cfRule>
  </conditionalFormatting>
  <conditionalFormatting sqref="C4:E99">
    <cfRule type="cellIs" dxfId="298" priority="165" operator="greaterThan">
      <formula>34.999999</formula>
    </cfRule>
  </conditionalFormatting>
  <conditionalFormatting sqref="C4:E99">
    <cfRule type="cellIs" dxfId="297" priority="164" operator="greaterThan">
      <formula>34.999999</formula>
    </cfRule>
  </conditionalFormatting>
  <conditionalFormatting sqref="C4:E99">
    <cfRule type="cellIs" dxfId="296" priority="163" operator="greaterThan">
      <formula>34.999999</formula>
    </cfRule>
  </conditionalFormatting>
  <conditionalFormatting sqref="C4:E99">
    <cfRule type="cellIs" dxfId="295" priority="162" operator="greaterThan">
      <formula>34.999999</formula>
    </cfRule>
  </conditionalFormatting>
  <conditionalFormatting sqref="C4:E99">
    <cfRule type="cellIs" dxfId="294" priority="161" operator="greaterThan">
      <formula>34.999999</formula>
    </cfRule>
  </conditionalFormatting>
  <conditionalFormatting sqref="C4:E99">
    <cfRule type="cellIs" dxfId="293" priority="160" operator="greaterThan">
      <formula>34.999999</formula>
    </cfRule>
  </conditionalFormatting>
  <conditionalFormatting sqref="C4:E99">
    <cfRule type="cellIs" dxfId="292" priority="159" operator="greaterThan">
      <formula>34.999999</formula>
    </cfRule>
  </conditionalFormatting>
  <conditionalFormatting sqref="C4:E99">
    <cfRule type="cellIs" dxfId="291" priority="158" operator="greaterThan">
      <formula>34.999999</formula>
    </cfRule>
  </conditionalFormatting>
  <conditionalFormatting sqref="C4:E99">
    <cfRule type="cellIs" dxfId="290" priority="157" operator="greaterThan">
      <formula>34.999999</formula>
    </cfRule>
  </conditionalFormatting>
  <conditionalFormatting sqref="C4:E99">
    <cfRule type="cellIs" dxfId="289" priority="156" operator="greaterThan">
      <formula>34.999999</formula>
    </cfRule>
  </conditionalFormatting>
  <conditionalFormatting sqref="C4:E99">
    <cfRule type="cellIs" dxfId="288" priority="155" operator="greaterThan">
      <formula>34.999999</formula>
    </cfRule>
  </conditionalFormatting>
  <conditionalFormatting sqref="C4:E99">
    <cfRule type="cellIs" dxfId="287" priority="154" operator="greaterThan">
      <formula>34.999999</formula>
    </cfRule>
  </conditionalFormatting>
  <conditionalFormatting sqref="C4:E99">
    <cfRule type="cellIs" dxfId="286" priority="153" operator="greaterThan">
      <formula>34.999999</formula>
    </cfRule>
  </conditionalFormatting>
  <conditionalFormatting sqref="C4:E99">
    <cfRule type="cellIs" dxfId="285" priority="152" operator="greaterThan">
      <formula>34.999999</formula>
    </cfRule>
  </conditionalFormatting>
  <conditionalFormatting sqref="C4:E99">
    <cfRule type="cellIs" dxfId="284" priority="151" operator="greaterThan">
      <formula>34.999999</formula>
    </cfRule>
  </conditionalFormatting>
  <conditionalFormatting sqref="C4:E99">
    <cfRule type="cellIs" dxfId="283" priority="150" operator="greaterThan">
      <formula>34.999999</formula>
    </cfRule>
  </conditionalFormatting>
  <conditionalFormatting sqref="C4:E99">
    <cfRule type="cellIs" dxfId="282" priority="149" operator="greaterThan">
      <formula>34.999999</formula>
    </cfRule>
  </conditionalFormatting>
  <conditionalFormatting sqref="C4:E99">
    <cfRule type="cellIs" dxfId="281" priority="148" operator="greaterThan">
      <formula>34.999999</formula>
    </cfRule>
  </conditionalFormatting>
  <conditionalFormatting sqref="C4:E99">
    <cfRule type="cellIs" dxfId="280" priority="147" operator="greaterThan">
      <formula>34.999999</formula>
    </cfRule>
  </conditionalFormatting>
  <conditionalFormatting sqref="C4:E99">
    <cfRule type="cellIs" dxfId="279" priority="146" operator="greaterThan">
      <formula>34.999999</formula>
    </cfRule>
  </conditionalFormatting>
  <conditionalFormatting sqref="C4:E99">
    <cfRule type="cellIs" dxfId="278" priority="145" operator="greaterThan">
      <formula>34.999999</formula>
    </cfRule>
  </conditionalFormatting>
  <conditionalFormatting sqref="C4:E99">
    <cfRule type="cellIs" dxfId="277" priority="144" operator="greaterThan">
      <formula>34.999999</formula>
    </cfRule>
  </conditionalFormatting>
  <conditionalFormatting sqref="C4:E99">
    <cfRule type="cellIs" dxfId="276" priority="143" operator="greaterThan">
      <formula>34.999999</formula>
    </cfRule>
  </conditionalFormatting>
  <conditionalFormatting sqref="C4:E99">
    <cfRule type="cellIs" dxfId="275" priority="142" operator="greaterThan">
      <formula>34.999999</formula>
    </cfRule>
  </conditionalFormatting>
  <conditionalFormatting sqref="C4:E99">
    <cfRule type="cellIs" dxfId="274" priority="141" operator="greaterThan">
      <formula>34.999999</formula>
    </cfRule>
  </conditionalFormatting>
  <conditionalFormatting sqref="C4:E99">
    <cfRule type="cellIs" dxfId="273" priority="140" operator="greaterThan">
      <formula>34.999999</formula>
    </cfRule>
  </conditionalFormatting>
  <conditionalFormatting sqref="C4:E99">
    <cfRule type="cellIs" dxfId="272" priority="139" operator="greaterThan">
      <formula>34.999999</formula>
    </cfRule>
  </conditionalFormatting>
  <conditionalFormatting sqref="C4:E99">
    <cfRule type="cellIs" dxfId="271" priority="138" operator="greaterThan">
      <formula>34.999999</formula>
    </cfRule>
  </conditionalFormatting>
  <conditionalFormatting sqref="C4:E99">
    <cfRule type="cellIs" dxfId="270" priority="137" operator="greaterThan">
      <formula>34.999999</formula>
    </cfRule>
  </conditionalFormatting>
  <conditionalFormatting sqref="C4:E99">
    <cfRule type="cellIs" dxfId="269" priority="136" operator="greaterThan">
      <formula>34.999999</formula>
    </cfRule>
  </conditionalFormatting>
  <conditionalFormatting sqref="C4:E99">
    <cfRule type="cellIs" dxfId="268" priority="135" operator="greaterThan">
      <formula>34.999999</formula>
    </cfRule>
  </conditionalFormatting>
  <conditionalFormatting sqref="C4:E99">
    <cfRule type="cellIs" dxfId="267" priority="134" operator="greaterThan">
      <formula>34.999999</formula>
    </cfRule>
  </conditionalFormatting>
  <conditionalFormatting sqref="C4:E99">
    <cfRule type="cellIs" dxfId="266" priority="133" operator="greaterThan">
      <formula>34.999999</formula>
    </cfRule>
  </conditionalFormatting>
  <conditionalFormatting sqref="C4:E99">
    <cfRule type="cellIs" dxfId="265" priority="132" operator="greaterThan">
      <formula>34.999999</formula>
    </cfRule>
  </conditionalFormatting>
  <conditionalFormatting sqref="C4:E99">
    <cfRule type="cellIs" dxfId="264" priority="131" operator="greaterThan">
      <formula>34.999999</formula>
    </cfRule>
  </conditionalFormatting>
  <conditionalFormatting sqref="C4:E99">
    <cfRule type="cellIs" dxfId="263" priority="130" operator="greaterThan">
      <formula>34.999999</formula>
    </cfRule>
  </conditionalFormatting>
  <conditionalFormatting sqref="C4:E99">
    <cfRule type="cellIs" dxfId="262" priority="129" operator="greaterThan">
      <formula>34.999999</formula>
    </cfRule>
  </conditionalFormatting>
  <conditionalFormatting sqref="C4:E99">
    <cfRule type="cellIs" dxfId="261" priority="128" operator="greaterThan">
      <formula>34.999999</formula>
    </cfRule>
  </conditionalFormatting>
  <conditionalFormatting sqref="C4:E99">
    <cfRule type="cellIs" dxfId="260" priority="127" operator="greaterThan">
      <formula>34.999999</formula>
    </cfRule>
  </conditionalFormatting>
  <conditionalFormatting sqref="C4:E99">
    <cfRule type="cellIs" dxfId="259" priority="126" operator="greaterThan">
      <formula>34.999999</formula>
    </cfRule>
  </conditionalFormatting>
  <conditionalFormatting sqref="C4:E99">
    <cfRule type="cellIs" dxfId="258" priority="125" operator="greaterThan">
      <formula>34.999999</formula>
    </cfRule>
  </conditionalFormatting>
  <conditionalFormatting sqref="C4:E99">
    <cfRule type="cellIs" dxfId="257" priority="124" operator="greaterThan">
      <formula>34.999999</formula>
    </cfRule>
  </conditionalFormatting>
  <conditionalFormatting sqref="C4:E99">
    <cfRule type="cellIs" dxfId="256" priority="123" operator="greaterThan">
      <formula>34.999999</formula>
    </cfRule>
  </conditionalFormatting>
  <conditionalFormatting sqref="C4:E99">
    <cfRule type="cellIs" dxfId="255" priority="122" operator="greaterThan">
      <formula>34.999999</formula>
    </cfRule>
  </conditionalFormatting>
  <conditionalFormatting sqref="C4:E99">
    <cfRule type="cellIs" dxfId="254" priority="121" operator="greaterThan">
      <formula>34.999999</formula>
    </cfRule>
  </conditionalFormatting>
  <conditionalFormatting sqref="C4:E99">
    <cfRule type="cellIs" dxfId="253" priority="120" operator="greaterThan">
      <formula>34.999999</formula>
    </cfRule>
  </conditionalFormatting>
  <conditionalFormatting sqref="C4:E99">
    <cfRule type="cellIs" dxfId="252" priority="119" operator="greaterThan">
      <formula>34.999999</formula>
    </cfRule>
  </conditionalFormatting>
  <conditionalFormatting sqref="C4:E99">
    <cfRule type="cellIs" dxfId="251" priority="118" operator="greaterThan">
      <formula>34.999999</formula>
    </cfRule>
  </conditionalFormatting>
  <conditionalFormatting sqref="C4:E99">
    <cfRule type="cellIs" dxfId="250" priority="117" operator="greaterThan">
      <formula>34.999999</formula>
    </cfRule>
  </conditionalFormatting>
  <conditionalFormatting sqref="C4:E99">
    <cfRule type="cellIs" dxfId="249" priority="116" operator="greaterThan">
      <formula>34.999999</formula>
    </cfRule>
  </conditionalFormatting>
  <conditionalFormatting sqref="C4:E99">
    <cfRule type="cellIs" dxfId="248" priority="115" operator="greaterThan">
      <formula>34.999999</formula>
    </cfRule>
  </conditionalFormatting>
  <conditionalFormatting sqref="C4:E99">
    <cfRule type="cellIs" dxfId="247" priority="114" operator="greaterThan">
      <formula>34.999999</formula>
    </cfRule>
  </conditionalFormatting>
  <conditionalFormatting sqref="C4:E99">
    <cfRule type="cellIs" dxfId="246" priority="113" operator="greaterThan">
      <formula>34.999999</formula>
    </cfRule>
  </conditionalFormatting>
  <conditionalFormatting sqref="C4:E99">
    <cfRule type="cellIs" dxfId="245" priority="112" operator="greaterThan">
      <formula>34.999999</formula>
    </cfRule>
  </conditionalFormatting>
  <conditionalFormatting sqref="C4:E99">
    <cfRule type="cellIs" dxfId="244" priority="111" operator="greaterThan">
      <formula>34.999999</formula>
    </cfRule>
  </conditionalFormatting>
  <conditionalFormatting sqref="C4:E99">
    <cfRule type="cellIs" dxfId="243" priority="110" operator="greaterThan">
      <formula>34.999999</formula>
    </cfRule>
  </conditionalFormatting>
  <conditionalFormatting sqref="C4:E99">
    <cfRule type="cellIs" dxfId="242" priority="109" operator="greaterThan">
      <formula>34.999999</formula>
    </cfRule>
  </conditionalFormatting>
  <conditionalFormatting sqref="C4:E99">
    <cfRule type="cellIs" dxfId="241" priority="108" operator="greaterThan">
      <formula>34.999999</formula>
    </cfRule>
  </conditionalFormatting>
  <conditionalFormatting sqref="C4:E99">
    <cfRule type="cellIs" dxfId="240" priority="107" operator="greaterThan">
      <formula>34.999999</formula>
    </cfRule>
  </conditionalFormatting>
  <conditionalFormatting sqref="C4:E99">
    <cfRule type="cellIs" dxfId="239" priority="106" operator="greaterThan">
      <formula>34.999999</formula>
    </cfRule>
  </conditionalFormatting>
  <conditionalFormatting sqref="C4:E99">
    <cfRule type="cellIs" dxfId="238" priority="105" operator="greaterThan">
      <formula>34.999999</formula>
    </cfRule>
  </conditionalFormatting>
  <conditionalFormatting sqref="C4:E99">
    <cfRule type="cellIs" dxfId="237" priority="104" operator="greaterThan">
      <formula>34.999999</formula>
    </cfRule>
  </conditionalFormatting>
  <conditionalFormatting sqref="C4:E99">
    <cfRule type="cellIs" dxfId="236" priority="103" operator="greaterThan">
      <formula>34.999999</formula>
    </cfRule>
  </conditionalFormatting>
  <conditionalFormatting sqref="C4:E99">
    <cfRule type="cellIs" dxfId="235" priority="102" operator="greaterThan">
      <formula>34.999999</formula>
    </cfRule>
  </conditionalFormatting>
  <conditionalFormatting sqref="C4:E99">
    <cfRule type="cellIs" dxfId="234" priority="101" operator="greaterThan">
      <formula>34.999999</formula>
    </cfRule>
  </conditionalFormatting>
  <conditionalFormatting sqref="C4:E99">
    <cfRule type="cellIs" dxfId="233" priority="100" operator="greaterThan">
      <formula>34.999999</formula>
    </cfRule>
  </conditionalFormatting>
  <conditionalFormatting sqref="C4:E99">
    <cfRule type="cellIs" dxfId="232" priority="99" operator="greaterThan">
      <formula>34.999999</formula>
    </cfRule>
  </conditionalFormatting>
  <conditionalFormatting sqref="C4:E99">
    <cfRule type="cellIs" dxfId="231" priority="98" operator="greaterThan">
      <formula>34.999999</formula>
    </cfRule>
  </conditionalFormatting>
  <conditionalFormatting sqref="C4:E99">
    <cfRule type="cellIs" dxfId="230" priority="97" operator="greaterThan">
      <formula>34.999999</formula>
    </cfRule>
  </conditionalFormatting>
  <conditionalFormatting sqref="C4:E99">
    <cfRule type="cellIs" dxfId="229" priority="96" operator="greaterThan">
      <formula>34.999999</formula>
    </cfRule>
  </conditionalFormatting>
  <conditionalFormatting sqref="C4:E99">
    <cfRule type="cellIs" dxfId="228" priority="95" operator="greaterThan">
      <formula>34.999999</formula>
    </cfRule>
  </conditionalFormatting>
  <conditionalFormatting sqref="C4:E99">
    <cfRule type="cellIs" dxfId="227" priority="94" operator="greaterThan">
      <formula>34.999999</formula>
    </cfRule>
  </conditionalFormatting>
  <conditionalFormatting sqref="C4:E99">
    <cfRule type="cellIs" dxfId="226" priority="93" operator="greaterThan">
      <formula>34.999999</formula>
    </cfRule>
  </conditionalFormatting>
  <conditionalFormatting sqref="C4:E99">
    <cfRule type="cellIs" dxfId="225" priority="92" operator="greaterThan">
      <formula>34.999999</formula>
    </cfRule>
  </conditionalFormatting>
  <conditionalFormatting sqref="C4:E99">
    <cfRule type="cellIs" dxfId="224" priority="91" operator="greaterThan">
      <formula>34.999999</formula>
    </cfRule>
  </conditionalFormatting>
  <conditionalFormatting sqref="C4:E99">
    <cfRule type="cellIs" dxfId="223" priority="90" operator="greaterThan">
      <formula>34.999999</formula>
    </cfRule>
  </conditionalFormatting>
  <conditionalFormatting sqref="C4:E99">
    <cfRule type="cellIs" dxfId="222" priority="89" operator="greaterThan">
      <formula>34.999999</formula>
    </cfRule>
  </conditionalFormatting>
  <conditionalFormatting sqref="C4:E99">
    <cfRule type="cellIs" dxfId="221" priority="88" operator="greaterThan">
      <formula>34.999999</formula>
    </cfRule>
  </conditionalFormatting>
  <conditionalFormatting sqref="C4:E99">
    <cfRule type="cellIs" dxfId="220" priority="87" operator="greaterThan">
      <formula>34.999999</formula>
    </cfRule>
  </conditionalFormatting>
  <conditionalFormatting sqref="C4:E99">
    <cfRule type="cellIs" dxfId="219" priority="86" operator="greaterThan">
      <formula>34.999999</formula>
    </cfRule>
  </conditionalFormatting>
  <conditionalFormatting sqref="C4:E99">
    <cfRule type="cellIs" dxfId="218" priority="85" operator="greaterThan">
      <formula>34.999999</formula>
    </cfRule>
  </conditionalFormatting>
  <conditionalFormatting sqref="C4:E99">
    <cfRule type="cellIs" dxfId="217" priority="84" operator="greaterThan">
      <formula>34.999999</formula>
    </cfRule>
  </conditionalFormatting>
  <conditionalFormatting sqref="C4:E99">
    <cfRule type="cellIs" dxfId="216" priority="83" operator="greaterThan">
      <formula>34.999999</formula>
    </cfRule>
  </conditionalFormatting>
  <conditionalFormatting sqref="C4:E99">
    <cfRule type="cellIs" dxfId="215" priority="82" operator="greaterThan">
      <formula>34.999999</formula>
    </cfRule>
  </conditionalFormatting>
  <conditionalFormatting sqref="C4:E99">
    <cfRule type="cellIs" dxfId="214" priority="81" operator="greaterThan">
      <formula>34.999999</formula>
    </cfRule>
  </conditionalFormatting>
  <conditionalFormatting sqref="C4:E99">
    <cfRule type="cellIs" dxfId="213" priority="80" operator="greaterThan">
      <formula>34.999999</formula>
    </cfRule>
  </conditionalFormatting>
  <conditionalFormatting sqref="C4:E99">
    <cfRule type="cellIs" dxfId="212" priority="79" operator="greaterThan">
      <formula>34.999999</formula>
    </cfRule>
  </conditionalFormatting>
  <conditionalFormatting sqref="C4:E99">
    <cfRule type="cellIs" dxfId="211" priority="78" operator="greaterThan">
      <formula>34.999999</formula>
    </cfRule>
  </conditionalFormatting>
  <conditionalFormatting sqref="C4:E99">
    <cfRule type="cellIs" dxfId="210" priority="77" operator="greaterThan">
      <formula>34.999999</formula>
    </cfRule>
  </conditionalFormatting>
  <conditionalFormatting sqref="C4:E99">
    <cfRule type="cellIs" dxfId="209" priority="76" operator="greaterThan">
      <formula>34.999999</formula>
    </cfRule>
  </conditionalFormatting>
  <conditionalFormatting sqref="C4:E99">
    <cfRule type="cellIs" dxfId="208" priority="75" operator="greaterThan">
      <formula>34.999999</formula>
    </cfRule>
  </conditionalFormatting>
  <conditionalFormatting sqref="C4:E99">
    <cfRule type="cellIs" dxfId="207" priority="74" operator="greaterThan">
      <formula>34.999999</formula>
    </cfRule>
  </conditionalFormatting>
  <conditionalFormatting sqref="C4:E99">
    <cfRule type="cellIs" dxfId="206" priority="73" operator="greaterThan">
      <formula>34.999999</formula>
    </cfRule>
  </conditionalFormatting>
  <conditionalFormatting sqref="C4:E99">
    <cfRule type="cellIs" dxfId="205" priority="72" operator="greaterThan">
      <formula>34.999999</formula>
    </cfRule>
  </conditionalFormatting>
  <conditionalFormatting sqref="C4:E99">
    <cfRule type="cellIs" dxfId="204" priority="71" operator="greaterThan">
      <formula>34.999999</formula>
    </cfRule>
  </conditionalFormatting>
  <conditionalFormatting sqref="C4:E99">
    <cfRule type="cellIs" dxfId="203" priority="70" operator="greaterThan">
      <formula>34.999999</formula>
    </cfRule>
  </conditionalFormatting>
  <conditionalFormatting sqref="C4:E99">
    <cfRule type="cellIs" dxfId="202" priority="69" operator="greaterThan">
      <formula>34.999999</formula>
    </cfRule>
  </conditionalFormatting>
  <conditionalFormatting sqref="C4:E99">
    <cfRule type="cellIs" dxfId="201" priority="68" operator="greaterThan">
      <formula>34.999999</formula>
    </cfRule>
  </conditionalFormatting>
  <conditionalFormatting sqref="C4:E99">
    <cfRule type="cellIs" dxfId="200" priority="67" operator="greaterThan">
      <formula>34.999999</formula>
    </cfRule>
  </conditionalFormatting>
  <conditionalFormatting sqref="C4:E99">
    <cfRule type="cellIs" dxfId="199" priority="66" operator="greaterThan">
      <formula>34.999999</formula>
    </cfRule>
  </conditionalFormatting>
  <conditionalFormatting sqref="C4:E99">
    <cfRule type="cellIs" dxfId="198" priority="65" operator="greaterThan">
      <formula>34.999999</formula>
    </cfRule>
  </conditionalFormatting>
  <conditionalFormatting sqref="C4:E99">
    <cfRule type="cellIs" dxfId="197" priority="64" operator="greaterThan">
      <formula>34.999999</formula>
    </cfRule>
  </conditionalFormatting>
  <conditionalFormatting sqref="C4:E99">
    <cfRule type="cellIs" dxfId="196" priority="63" operator="greaterThan">
      <formula>34.999999</formula>
    </cfRule>
  </conditionalFormatting>
  <conditionalFormatting sqref="C4:E99">
    <cfRule type="cellIs" dxfId="195" priority="62" operator="greaterThan">
      <formula>34.999999</formula>
    </cfRule>
  </conditionalFormatting>
  <conditionalFormatting sqref="C4:E99">
    <cfRule type="cellIs" dxfId="194" priority="61" operator="greaterThan">
      <formula>34.999999</formula>
    </cfRule>
  </conditionalFormatting>
  <conditionalFormatting sqref="C4:E99">
    <cfRule type="cellIs" dxfId="193" priority="60" operator="greaterThan">
      <formula>34.999999</formula>
    </cfRule>
  </conditionalFormatting>
  <conditionalFormatting sqref="C4:E99">
    <cfRule type="cellIs" dxfId="192" priority="59" operator="greaterThan">
      <formula>34.999999</formula>
    </cfRule>
  </conditionalFormatting>
  <conditionalFormatting sqref="C4:E99">
    <cfRule type="cellIs" dxfId="191" priority="58" operator="greaterThan">
      <formula>34.999999</formula>
    </cfRule>
  </conditionalFormatting>
  <conditionalFormatting sqref="C4:E99">
    <cfRule type="cellIs" dxfId="190" priority="57" operator="greaterThan">
      <formula>34.999999</formula>
    </cfRule>
  </conditionalFormatting>
  <conditionalFormatting sqref="C4:E99">
    <cfRule type="cellIs" dxfId="189" priority="56" operator="greaterThan">
      <formula>34.999999</formula>
    </cfRule>
  </conditionalFormatting>
  <conditionalFormatting sqref="C4:E99">
    <cfRule type="cellIs" dxfId="188" priority="55" operator="greaterThan">
      <formula>34.999999</formula>
    </cfRule>
  </conditionalFormatting>
  <conditionalFormatting sqref="C4:E99">
    <cfRule type="cellIs" dxfId="187" priority="54" operator="greaterThan">
      <formula>34.999999</formula>
    </cfRule>
  </conditionalFormatting>
  <conditionalFormatting sqref="C4:E99">
    <cfRule type="cellIs" dxfId="186" priority="53" operator="greaterThan">
      <formula>34.999999</formula>
    </cfRule>
  </conditionalFormatting>
  <conditionalFormatting sqref="C4:E99">
    <cfRule type="cellIs" dxfId="185" priority="52" operator="greaterThan">
      <formula>34.999999</formula>
    </cfRule>
  </conditionalFormatting>
  <conditionalFormatting sqref="C4:E99">
    <cfRule type="cellIs" dxfId="184" priority="51" operator="greaterThan">
      <formula>34.999999</formula>
    </cfRule>
  </conditionalFormatting>
  <conditionalFormatting sqref="C4:E99">
    <cfRule type="cellIs" dxfId="183" priority="50" operator="greaterThan">
      <formula>34.999999</formula>
    </cfRule>
  </conditionalFormatting>
  <conditionalFormatting sqref="C4:E99">
    <cfRule type="cellIs" dxfId="182" priority="49" operator="greaterThan">
      <formula>34.999999</formula>
    </cfRule>
  </conditionalFormatting>
  <conditionalFormatting sqref="C4:E99">
    <cfRule type="cellIs" dxfId="181" priority="48" operator="greaterThan">
      <formula>34.999999</formula>
    </cfRule>
  </conditionalFormatting>
  <conditionalFormatting sqref="C4:E99">
    <cfRule type="cellIs" dxfId="180" priority="47" operator="greaterThan">
      <formula>34.999999</formula>
    </cfRule>
  </conditionalFormatting>
  <conditionalFormatting sqref="C4:E99">
    <cfRule type="cellIs" dxfId="179" priority="46" operator="greaterThan">
      <formula>34.999999</formula>
    </cfRule>
  </conditionalFormatting>
  <conditionalFormatting sqref="C4:E99">
    <cfRule type="cellIs" dxfId="178" priority="45" operator="greaterThan">
      <formula>34.999999</formula>
    </cfRule>
  </conditionalFormatting>
  <conditionalFormatting sqref="C4:E99">
    <cfRule type="cellIs" dxfId="177" priority="44" operator="greaterThan">
      <formula>34.999999</formula>
    </cfRule>
  </conditionalFormatting>
  <conditionalFormatting sqref="C4:E99">
    <cfRule type="cellIs" dxfId="176" priority="43" operator="greaterThan">
      <formula>34.999999</formula>
    </cfRule>
  </conditionalFormatting>
  <conditionalFormatting sqref="C4:E99">
    <cfRule type="cellIs" dxfId="175" priority="42" operator="greaterThan">
      <formula>34.999999</formula>
    </cfRule>
  </conditionalFormatting>
  <conditionalFormatting sqref="C4:E99">
    <cfRule type="cellIs" dxfId="174" priority="41" operator="greaterThan">
      <formula>34.999999</formula>
    </cfRule>
  </conditionalFormatting>
  <conditionalFormatting sqref="C4:E99">
    <cfRule type="cellIs" dxfId="173" priority="40" operator="greaterThan">
      <formula>34.999999</formula>
    </cfRule>
  </conditionalFormatting>
  <conditionalFormatting sqref="C4:E99">
    <cfRule type="cellIs" dxfId="172" priority="39" operator="greaterThan">
      <formula>34.999999</formula>
    </cfRule>
  </conditionalFormatting>
  <conditionalFormatting sqref="C4:E99">
    <cfRule type="cellIs" dxfId="171" priority="38" operator="greaterThan">
      <formula>34.999999</formula>
    </cfRule>
  </conditionalFormatting>
  <conditionalFormatting sqref="F4:F99">
    <cfRule type="cellIs" dxfId="170" priority="37" operator="greaterThan">
      <formula>34.999999</formula>
    </cfRule>
  </conditionalFormatting>
  <conditionalFormatting sqref="J4:L7">
    <cfRule type="cellIs" dxfId="169" priority="36" operator="equal">
      <formula>0</formula>
    </cfRule>
  </conditionalFormatting>
  <conditionalFormatting sqref="J9:L12">
    <cfRule type="cellIs" dxfId="168" priority="35" operator="equal">
      <formula>0</formula>
    </cfRule>
  </conditionalFormatting>
  <conditionalFormatting sqref="J4:L7 J9:L12">
    <cfRule type="cellIs" dxfId="167" priority="34" operator="equal">
      <formula>0</formula>
    </cfRule>
  </conditionalFormatting>
  <conditionalFormatting sqref="C4:E99">
    <cfRule type="cellIs" dxfId="166" priority="33" operator="greaterThan">
      <formula>34.999999</formula>
    </cfRule>
  </conditionalFormatting>
  <conditionalFormatting sqref="F4:F99">
    <cfRule type="cellIs" dxfId="165" priority="31" operator="greaterThan">
      <formula>34.999999</formula>
    </cfRule>
    <cfRule type="cellIs" dxfId="164" priority="32" operator="greaterThan">
      <formula>"34.99999999"</formula>
    </cfRule>
  </conditionalFormatting>
  <conditionalFormatting sqref="C4:E99">
    <cfRule type="cellIs" dxfId="163" priority="30" operator="greaterThan">
      <formula>34.999999</formula>
    </cfRule>
  </conditionalFormatting>
  <conditionalFormatting sqref="C4:E99">
    <cfRule type="cellIs" dxfId="162" priority="29" operator="greaterThan">
      <formula>34.999999</formula>
    </cfRule>
  </conditionalFormatting>
  <conditionalFormatting sqref="F4:F99">
    <cfRule type="cellIs" dxfId="161" priority="28" operator="greaterThan">
      <formula>34.999999</formula>
    </cfRule>
  </conditionalFormatting>
  <conditionalFormatting sqref="C4:E95">
    <cfRule type="cellIs" dxfId="160" priority="27" operator="greaterThan">
      <formula>34.999999</formula>
    </cfRule>
  </conditionalFormatting>
  <conditionalFormatting sqref="C4:E95">
    <cfRule type="cellIs" dxfId="159" priority="26" operator="greaterThan">
      <formula>34.999999</formula>
    </cfRule>
  </conditionalFormatting>
  <conditionalFormatting sqref="C4:E95">
    <cfRule type="cellIs" dxfId="158" priority="25" operator="greaterThan">
      <formula>34.999999</formula>
    </cfRule>
  </conditionalFormatting>
  <conditionalFormatting sqref="C4:E95">
    <cfRule type="cellIs" dxfId="157" priority="24" operator="greaterThan">
      <formula>34.999999</formula>
    </cfRule>
  </conditionalFormatting>
  <conditionalFormatting sqref="C4:E95">
    <cfRule type="cellIs" dxfId="156" priority="23" operator="greaterThan">
      <formula>34.999999</formula>
    </cfRule>
  </conditionalFormatting>
  <conditionalFormatting sqref="C4:E95">
    <cfRule type="cellIs" dxfId="155" priority="22" operator="greaterThan">
      <formula>34.999999</formula>
    </cfRule>
  </conditionalFormatting>
  <conditionalFormatting sqref="C4:E95">
    <cfRule type="cellIs" dxfId="154" priority="21" operator="greaterThan">
      <formula>34.999999</formula>
    </cfRule>
  </conditionalFormatting>
  <conditionalFormatting sqref="C4:E95">
    <cfRule type="cellIs" dxfId="153" priority="20" operator="greaterThan">
      <formula>34.999999</formula>
    </cfRule>
  </conditionalFormatting>
  <conditionalFormatting sqref="C4:E95">
    <cfRule type="cellIs" dxfId="152" priority="19" operator="greaterThan">
      <formula>34.999999</formula>
    </cfRule>
  </conditionalFormatting>
  <conditionalFormatting sqref="C4:E95">
    <cfRule type="cellIs" dxfId="151" priority="18" operator="greaterThan">
      <formula>34.999999</formula>
    </cfRule>
  </conditionalFormatting>
  <conditionalFormatting sqref="C4:E95">
    <cfRule type="cellIs" dxfId="150" priority="17" operator="greaterThan">
      <formula>34.999999</formula>
    </cfRule>
  </conditionalFormatting>
  <conditionalFormatting sqref="C4:E95">
    <cfRule type="cellIs" dxfId="149" priority="16" operator="greaterThan">
      <formula>34.999999</formula>
    </cfRule>
  </conditionalFormatting>
  <conditionalFormatting sqref="C4:E95">
    <cfRule type="cellIs" dxfId="148" priority="15" operator="greaterThan">
      <formula>34.999999</formula>
    </cfRule>
  </conditionalFormatting>
  <conditionalFormatting sqref="C4:E95">
    <cfRule type="cellIs" dxfId="147" priority="14" operator="greaterThan">
      <formula>34.999999</formula>
    </cfRule>
  </conditionalFormatting>
  <conditionalFormatting sqref="C4:E95">
    <cfRule type="cellIs" dxfId="146" priority="13" operator="greaterThan">
      <formula>34.999999</formula>
    </cfRule>
  </conditionalFormatting>
  <conditionalFormatting sqref="C4:E95">
    <cfRule type="cellIs" dxfId="145" priority="12" operator="greaterThan">
      <formula>34.999999</formula>
    </cfRule>
  </conditionalFormatting>
  <conditionalFormatting sqref="C4:E95">
    <cfRule type="cellIs" dxfId="144" priority="11" operator="greaterThan">
      <formula>34.999999</formula>
    </cfRule>
  </conditionalFormatting>
  <conditionalFormatting sqref="C4:E4">
    <cfRule type="cellIs" dxfId="143" priority="10" operator="greaterThan">
      <formula>34.999999</formula>
    </cfRule>
  </conditionalFormatting>
  <conditionalFormatting sqref="C4:E4">
    <cfRule type="cellIs" dxfId="142" priority="9" operator="greaterThan">
      <formula>34.999999</formula>
    </cfRule>
  </conditionalFormatting>
  <conditionalFormatting sqref="C4:E4">
    <cfRule type="cellIs" dxfId="141" priority="8" operator="greaterThan">
      <formula>34.999999</formula>
    </cfRule>
  </conditionalFormatting>
  <conditionalFormatting sqref="C4:E4">
    <cfRule type="cellIs" dxfId="140" priority="7" operator="greaterThan">
      <formula>34.999999</formula>
    </cfRule>
  </conditionalFormatting>
  <conditionalFormatting sqref="C4:E4">
    <cfRule type="cellIs" dxfId="139" priority="6" operator="greaterThan">
      <formula>34.999999</formula>
    </cfRule>
  </conditionalFormatting>
  <conditionalFormatting sqref="C4:E4">
    <cfRule type="cellIs" dxfId="138" priority="5" operator="greaterThan">
      <formula>34.999999</formula>
    </cfRule>
  </conditionalFormatting>
  <conditionalFormatting sqref="C4:E4">
    <cfRule type="cellIs" dxfId="137" priority="4" operator="greaterThan">
      <formula>34.999999</formula>
    </cfRule>
  </conditionalFormatting>
  <conditionalFormatting sqref="C4:E4">
    <cfRule type="cellIs" dxfId="136" priority="3" operator="greaterThan">
      <formula>34.999999</formula>
    </cfRule>
  </conditionalFormatting>
  <conditionalFormatting sqref="C4:E4">
    <cfRule type="cellIs" dxfId="135" priority="2" operator="greaterThan">
      <formula>34.999999</formula>
    </cfRule>
  </conditionalFormatting>
  <conditionalFormatting sqref="C4:E4">
    <cfRule type="cellIs" dxfId="134" priority="1" operator="greaterThan">
      <formula>34.999999</formula>
    </cfRule>
  </conditionalFormatting>
  <hyperlinks>
    <hyperlink ref="A1:A3" location="'Indications d''Utilisation'!B28" tooltip="Lien vers &quot;Indications d'Utilisation&quot;" display="Lien vers Indications d'Utilisation"/>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Feuil4">
    <tabColor rgb="FF17F20C"/>
  </sheetPr>
  <dimension ref="A1:BK38"/>
  <sheetViews>
    <sheetView zoomScaleNormal="100" workbookViewId="0">
      <selection activeCell="J29" sqref="J29"/>
    </sheetView>
  </sheetViews>
  <sheetFormatPr baseColWidth="10" defaultRowHeight="15"/>
  <cols>
    <col min="1" max="1" width="16.7109375" customWidth="1"/>
    <col min="2" max="2" width="10.28515625" customWidth="1"/>
    <col min="3" max="5" width="7.28515625" customWidth="1"/>
    <col min="6" max="7" width="9.7109375" style="5" customWidth="1"/>
    <col min="8" max="10" width="7.28515625" customWidth="1"/>
    <col min="11" max="12" width="9.7109375" style="5" customWidth="1"/>
    <col min="13" max="15" width="6.7109375" customWidth="1"/>
    <col min="16" max="17" width="9.7109375" style="5" customWidth="1"/>
    <col min="18" max="20" width="6.7109375" style="5" customWidth="1"/>
    <col min="21" max="22" width="9.7109375" style="5" customWidth="1"/>
    <col min="23" max="25" width="6.7109375" customWidth="1"/>
    <col min="26" max="27" width="9.7109375" customWidth="1"/>
    <col min="28" max="30" width="6.7109375" customWidth="1"/>
    <col min="31" max="32" width="9.7109375" customWidth="1"/>
    <col min="33" max="35" width="6.7109375" customWidth="1"/>
    <col min="36" max="37" width="9.7109375" customWidth="1"/>
    <col min="38" max="40" width="6.7109375" customWidth="1"/>
    <col min="41" max="42" width="9.7109375" customWidth="1"/>
    <col min="43" max="45" width="6.7109375" customWidth="1"/>
    <col min="46" max="47" width="9.7109375" customWidth="1"/>
    <col min="48" max="50" width="6.7109375" customWidth="1"/>
    <col min="51" max="52" width="9.7109375" customWidth="1"/>
    <col min="53" max="55" width="6.7109375" customWidth="1"/>
    <col min="56" max="57" width="9.7109375" customWidth="1"/>
  </cols>
  <sheetData>
    <row r="1" spans="1:63" ht="15" customHeight="1">
      <c r="A1" s="490" t="s">
        <v>186</v>
      </c>
      <c r="B1" s="243"/>
      <c r="C1" s="473" t="s">
        <v>258</v>
      </c>
      <c r="D1" s="474"/>
      <c r="E1" s="474"/>
      <c r="F1" s="474" t="str">
        <f>'Données Echantillon Contrôle'!C2</f>
        <v>Saisir le nom</v>
      </c>
      <c r="G1" s="475"/>
      <c r="H1" s="473" t="s">
        <v>258</v>
      </c>
      <c r="I1" s="474"/>
      <c r="J1" s="474"/>
      <c r="K1" s="474" t="str">
        <f>'Données Echantillon 1'!C2</f>
        <v>Saisir le nom</v>
      </c>
      <c r="L1" s="475"/>
      <c r="M1" s="473" t="s">
        <v>258</v>
      </c>
      <c r="N1" s="474"/>
      <c r="O1" s="474"/>
      <c r="P1" s="474" t="str">
        <f>'Données Echantillon 2'!C2</f>
        <v>Saisir le nom</v>
      </c>
      <c r="Q1" s="475"/>
      <c r="R1" s="473" t="s">
        <v>258</v>
      </c>
      <c r="S1" s="474"/>
      <c r="T1" s="474"/>
      <c r="U1" s="474" t="str">
        <f>'Données Echantillon 3'!C2</f>
        <v>Saisir le nom</v>
      </c>
      <c r="V1" s="475"/>
      <c r="W1" s="473" t="s">
        <v>258</v>
      </c>
      <c r="X1" s="474"/>
      <c r="Y1" s="474"/>
      <c r="Z1" s="474" t="str">
        <f>'Données Echantillon 4'!C2</f>
        <v>Saisir le nom</v>
      </c>
      <c r="AA1" s="475"/>
      <c r="AB1" s="473" t="s">
        <v>258</v>
      </c>
      <c r="AC1" s="474"/>
      <c r="AD1" s="474"/>
      <c r="AE1" s="474" t="str">
        <f>'Données Echantillon 5'!C2</f>
        <v>Saisir le nom</v>
      </c>
      <c r="AF1" s="475"/>
      <c r="AG1" s="473" t="s">
        <v>258</v>
      </c>
      <c r="AH1" s="474"/>
      <c r="AI1" s="474"/>
      <c r="AJ1" s="474" t="str">
        <f>'Données Echantillon 6'!C2</f>
        <v>Saisir le nom</v>
      </c>
      <c r="AK1" s="475"/>
      <c r="AL1" s="473" t="s">
        <v>258</v>
      </c>
      <c r="AM1" s="474"/>
      <c r="AN1" s="474"/>
      <c r="AO1" s="474" t="str">
        <f>'Données Echantillon 7'!C2</f>
        <v>Saisir le nom</v>
      </c>
      <c r="AP1" s="475"/>
      <c r="AQ1" s="473" t="s">
        <v>258</v>
      </c>
      <c r="AR1" s="474"/>
      <c r="AS1" s="474"/>
      <c r="AT1" s="474" t="str">
        <f>'Données Echantillon 8'!C2</f>
        <v>Saisir le nom</v>
      </c>
      <c r="AU1" s="475"/>
      <c r="AV1" s="473" t="s">
        <v>258</v>
      </c>
      <c r="AW1" s="474"/>
      <c r="AX1" s="474"/>
      <c r="AY1" s="474" t="str">
        <f>'Données Echantillon 9'!C2</f>
        <v>Saisir le nom</v>
      </c>
      <c r="AZ1" s="475"/>
      <c r="BA1" s="473" t="s">
        <v>258</v>
      </c>
      <c r="BB1" s="474"/>
      <c r="BC1" s="474"/>
      <c r="BD1" s="474" t="str">
        <f>'Données Echantillon 10'!C2</f>
        <v>Saisir le nom</v>
      </c>
      <c r="BE1" s="475"/>
      <c r="BF1" s="243"/>
      <c r="BG1" s="243"/>
      <c r="BH1" s="243"/>
      <c r="BI1" s="243"/>
      <c r="BJ1" s="243"/>
    </row>
    <row r="2" spans="1:63" ht="15" customHeight="1">
      <c r="A2" s="490"/>
      <c r="B2" s="243"/>
      <c r="C2" s="23" t="s">
        <v>5</v>
      </c>
      <c r="D2" s="24" t="s">
        <v>6</v>
      </c>
      <c r="E2" s="24" t="s">
        <v>7</v>
      </c>
      <c r="F2" s="24" t="s">
        <v>8</v>
      </c>
      <c r="G2" s="25" t="s">
        <v>9</v>
      </c>
      <c r="H2" s="23" t="s">
        <v>5</v>
      </c>
      <c r="I2" s="24" t="s">
        <v>6</v>
      </c>
      <c r="J2" s="24" t="s">
        <v>7</v>
      </c>
      <c r="K2" s="24" t="s">
        <v>8</v>
      </c>
      <c r="L2" s="25" t="s">
        <v>9</v>
      </c>
      <c r="M2" s="23" t="s">
        <v>5</v>
      </c>
      <c r="N2" s="24" t="s">
        <v>6</v>
      </c>
      <c r="O2" s="24" t="s">
        <v>7</v>
      </c>
      <c r="P2" s="24" t="s">
        <v>8</v>
      </c>
      <c r="Q2" s="25" t="s">
        <v>9</v>
      </c>
      <c r="R2" s="23" t="s">
        <v>5</v>
      </c>
      <c r="S2" s="24" t="s">
        <v>6</v>
      </c>
      <c r="T2" s="24" t="s">
        <v>7</v>
      </c>
      <c r="U2" s="24" t="s">
        <v>8</v>
      </c>
      <c r="V2" s="25" t="s">
        <v>9</v>
      </c>
      <c r="W2" s="23" t="s">
        <v>5</v>
      </c>
      <c r="X2" s="24" t="s">
        <v>6</v>
      </c>
      <c r="Y2" s="24" t="s">
        <v>7</v>
      </c>
      <c r="Z2" s="24" t="s">
        <v>8</v>
      </c>
      <c r="AA2" s="25" t="s">
        <v>9</v>
      </c>
      <c r="AB2" s="23" t="s">
        <v>5</v>
      </c>
      <c r="AC2" s="24" t="s">
        <v>6</v>
      </c>
      <c r="AD2" s="24" t="s">
        <v>7</v>
      </c>
      <c r="AE2" s="24" t="s">
        <v>8</v>
      </c>
      <c r="AF2" s="25" t="s">
        <v>9</v>
      </c>
      <c r="AG2" s="23" t="s">
        <v>5</v>
      </c>
      <c r="AH2" s="24" t="s">
        <v>6</v>
      </c>
      <c r="AI2" s="24" t="s">
        <v>7</v>
      </c>
      <c r="AJ2" s="24" t="s">
        <v>8</v>
      </c>
      <c r="AK2" s="25" t="s">
        <v>9</v>
      </c>
      <c r="AL2" s="23" t="s">
        <v>5</v>
      </c>
      <c r="AM2" s="24" t="s">
        <v>6</v>
      </c>
      <c r="AN2" s="24" t="s">
        <v>7</v>
      </c>
      <c r="AO2" s="24" t="s">
        <v>8</v>
      </c>
      <c r="AP2" s="25" t="s">
        <v>9</v>
      </c>
      <c r="AQ2" s="23" t="s">
        <v>5</v>
      </c>
      <c r="AR2" s="24" t="s">
        <v>6</v>
      </c>
      <c r="AS2" s="24" t="s">
        <v>7</v>
      </c>
      <c r="AT2" s="24" t="s">
        <v>8</v>
      </c>
      <c r="AU2" s="25" t="s">
        <v>9</v>
      </c>
      <c r="AV2" s="23" t="s">
        <v>5</v>
      </c>
      <c r="AW2" s="24" t="s">
        <v>6</v>
      </c>
      <c r="AX2" s="24" t="s">
        <v>7</v>
      </c>
      <c r="AY2" s="24" t="s">
        <v>8</v>
      </c>
      <c r="AZ2" s="25" t="s">
        <v>9</v>
      </c>
      <c r="BA2" s="23" t="s">
        <v>5</v>
      </c>
      <c r="BB2" s="24" t="s">
        <v>6</v>
      </c>
      <c r="BC2" s="24" t="s">
        <v>7</v>
      </c>
      <c r="BD2" s="24" t="s">
        <v>8</v>
      </c>
      <c r="BE2" s="25" t="s">
        <v>9</v>
      </c>
      <c r="BF2" s="243"/>
      <c r="BG2" s="243"/>
      <c r="BH2" s="243"/>
      <c r="BI2" s="243"/>
      <c r="BJ2" s="243"/>
    </row>
    <row r="3" spans="1:63">
      <c r="A3" s="330"/>
      <c r="B3" s="243"/>
      <c r="C3" s="60" t="str">
        <f>IF(OR($A3="",'Information sur les Gènes'!$D$3="", ISERROR(VLOOKUP(UPPER($A3),'Données Echantillon Contrôle'!$B$4:$E$99,2,FALSE))),"",IF(VLOOKUP(UPPER($A3),'Données Echantillon Contrôle'!$B$4:$E$99,2,FALSE)=0,"",(VLOOKUP(UPPER($A3),'Données Echantillon Contrôle'!$B$4:$E$99,2,FALSE))))</f>
        <v/>
      </c>
      <c r="D3" s="61" t="str">
        <f>IF(OR($A3="",'Information sur les Gènes'!$D$3="", ISERROR(VLOOKUP(UPPER($A3),'Données Echantillon Contrôle'!$B$4:$E$99,3,FALSE))),"",IF(VLOOKUP(UPPER($A3),'Données Echantillon Contrôle'!$B$4:$E$99,3,FALSE)=0,"",(VLOOKUP(UPPER($A3),'Données Echantillon Contrôle'!$B$4:$E$99,3,FALSE))))</f>
        <v/>
      </c>
      <c r="E3" s="61" t="str">
        <f>IF(OR($A3="",'Information sur les Gènes'!$D$3="", ISERROR(VLOOKUP(UPPER($A3),'Données Echantillon Contrôle'!$B$4:$E$99,4,FALSE))),"",IF(VLOOKUP(UPPER($A3),'Données Echantillon Contrôle'!$B$4:$E$99,4,FALSE)=0,"",(VLOOKUP(UPPER($A3),'Données Echantillon Contrôle'!$B$4:$E$99,4,FALSE))))</f>
        <v/>
      </c>
      <c r="F3" s="61" t="str">
        <f>IF(ISERROR(AVERAGE(C3:E3)),"",AVERAGE(C3:E3))</f>
        <v/>
      </c>
      <c r="G3" s="62" t="str">
        <f t="shared" ref="G3:G10" si="0">IF(OR(A3="",ISERROR(STDEV(C3:E3))),"",STDEV(C3:E3))</f>
        <v/>
      </c>
      <c r="H3" s="60" t="str">
        <f>IF(OR($A3="",'Information sur les Gènes'!$D$3="", ISERROR(VLOOKUP(UPPER($A3),'Données Echantillon 1'!$B$4:$E$99,2,FALSE))),"",IF(VLOOKUP(UPPER($A3),'Données Echantillon 1'!$B$4:$E$99,2,FALSE)=0,"",(VLOOKUP(UPPER($A3),'Données Echantillon 1'!$B$4:$E$99,2,FALSE))))</f>
        <v/>
      </c>
      <c r="I3" s="61" t="str">
        <f>IF(OR($A3="",'Information sur les Gènes'!$D$3="", ISERROR(VLOOKUP(UPPER($A3),'Données Echantillon 1'!$B$4:$E$99,3,FALSE))),"",IF(VLOOKUP(UPPER($A3),'Données Echantillon 1'!$B$4:$E$99,3,FALSE)=0,"",(VLOOKUP(UPPER($A3),'Données Echantillon 1'!$B$4:$E$99,3,FALSE))))</f>
        <v/>
      </c>
      <c r="J3" s="61" t="str">
        <f>IF(OR($A3="",'Information sur les Gènes'!$D$3="", ISERROR(VLOOKUP(UPPER($A3),'Données Echantillon 1'!$B$4:$E$99,4,FALSE))),"",IF(VLOOKUP(UPPER($A3),'Données Echantillon 1'!$B$4:$E$99,4,FALSE)=0,"",(VLOOKUP(UPPER($A3),'Données Echantillon 1'!$B$4:$E$99,4,FALSE))))</f>
        <v/>
      </c>
      <c r="K3" s="61" t="str">
        <f>IF(ISERROR(AVERAGE(H3:J3)),"",AVERAGE(H3:J3))</f>
        <v/>
      </c>
      <c r="L3" s="62" t="str">
        <f t="shared" ref="L3:L10" si="1">IF(OR(A3="",ISERROR(STDEV(H3:J3))),"",STDEV(H3:J3))</f>
        <v/>
      </c>
      <c r="M3" s="60" t="str">
        <f>IF(OR($A3="",'Information sur les Gènes'!$D$3="", ISERROR(VLOOKUP(UPPER($A3),'Données Echantillon 2'!$B$4:$E$99,2,FALSE))),"",IF(VLOOKUP(UPPER($A3),'Données Echantillon 2'!$B$4:$E$99,2,FALSE)=0,"",(VLOOKUP(UPPER($A3),'Données Echantillon 2'!$B$4:$E$99,2,FALSE))))</f>
        <v/>
      </c>
      <c r="N3" s="61" t="str">
        <f>IF(OR($A3="",'Information sur les Gènes'!$D$3="", ISERROR(VLOOKUP(UPPER($A3),'Données Echantillon 2'!$B$4:$E$99,3,FALSE))),"",IF(VLOOKUP(UPPER($A3),'Données Echantillon 2'!$B$4:$E$99,3,FALSE)=0,"",(VLOOKUP(UPPER($A3),'Données Echantillon 2'!$B$4:$E$99,3,FALSE))))</f>
        <v/>
      </c>
      <c r="O3" s="61" t="str">
        <f>IF(OR($A3="",'Information sur les Gènes'!$D$3="", ISERROR(VLOOKUP(UPPER($A3),'Données Echantillon 2'!$B$4:$E$99,4,FALSE))),"",IF(VLOOKUP(UPPER($A3),'Données Echantillon 2'!$B$4:$E$99,4,FALSE)=0,"",(VLOOKUP(UPPER($A3),'Données Echantillon 2'!$B$4:$E$99,4,FALSE))))</f>
        <v/>
      </c>
      <c r="P3" s="61" t="str">
        <f>IF(ISERROR(AVERAGE(M3:O3)),"",AVERAGE(M3:O3))</f>
        <v/>
      </c>
      <c r="Q3" s="62" t="str">
        <f t="shared" ref="Q3:Q10" si="2">IF(OR(A3="",ISERROR(STDEV(M3:O3))),"",STDEV(M3:O3))</f>
        <v/>
      </c>
      <c r="R3" s="60" t="str">
        <f>IF(OR($A3="",'Information sur les Gènes'!$D$3="", ISERROR(VLOOKUP(UPPER($A3),'Données Echantillon 3'!$B$4:$E$99,2,FALSE))),"",IF(VLOOKUP(UPPER($A3),'Données Echantillon 3'!$B$4:$E$99,2,FALSE)=0,"",(VLOOKUP(UPPER($A3),'Données Echantillon 3'!$B$4:$E$99,2,FALSE))))</f>
        <v/>
      </c>
      <c r="S3" s="61" t="str">
        <f>IF(OR($A3="",'Information sur les Gènes'!$D$3="", ISERROR(VLOOKUP(UPPER($A3),'Données Echantillon 3'!$B$4:$E$99,3,FALSE))),"",IF(VLOOKUP(UPPER($A3),'Données Echantillon 3'!$B$4:$E$99,3,FALSE)=0,"",(VLOOKUP(UPPER($A3),'Données Echantillon 3'!$B$4:$E$99,3,FALSE))))</f>
        <v/>
      </c>
      <c r="T3" s="61" t="str">
        <f>IF(OR($A3="",'Information sur les Gènes'!$D$3="", ISERROR(VLOOKUP(UPPER($A3),'Données Echantillon 3'!$B$4:$E$99,4,FALSE))),"",IF(VLOOKUP(UPPER($A3),'Données Echantillon 3'!$B$4:$E$99,4,FALSE)=0,"",(VLOOKUP(UPPER($A3),'Données Echantillon 3'!$B$4:$E$99,4,FALSE))))</f>
        <v/>
      </c>
      <c r="U3" s="61" t="str">
        <f>IF(ISERROR(AVERAGE(R3:T3)),"",AVERAGE(R3:T3))</f>
        <v/>
      </c>
      <c r="V3" s="62" t="str">
        <f t="shared" ref="V3:V10" si="3">IF(OR(A3="",ISERROR(STDEV(R3:T3))),"",STDEV(R3:T3))</f>
        <v/>
      </c>
      <c r="W3" s="60" t="str">
        <f>IF(OR($A3="",'Information sur les Gènes'!$D$3="", ISERROR(VLOOKUP(UPPER($A3),'Données Echantillon 4'!$B$4:$E$99,2,FALSE))),"",IF(VLOOKUP(UPPER($A3),'Données Echantillon 4'!$B$4:$E$99,2,FALSE)=0,"",(VLOOKUP(UPPER($A3),'Données Echantillon 4'!$B$4:$E$99,2,FALSE))))</f>
        <v/>
      </c>
      <c r="X3" s="61" t="str">
        <f>IF(OR($A3="",'Information sur les Gènes'!$D$3="", ISERROR(VLOOKUP(UPPER($A3),'Données Echantillon 4'!$B$4:$E$99,3,FALSE))),"",IF(VLOOKUP(UPPER($A3),'Données Echantillon 4'!$B$4:$E$99,3,FALSE)=0,"",(VLOOKUP(UPPER($A3),'Données Echantillon 4'!$B$4:$E$99,3,FALSE))))</f>
        <v/>
      </c>
      <c r="Y3" s="61" t="str">
        <f>IF(OR($A3="",'Information sur les Gènes'!$D$3="", ISERROR(VLOOKUP(UPPER($A3),'Données Echantillon 4'!$B$4:$E$99,4,FALSE))),"",IF(VLOOKUP(UPPER($A3),'Données Echantillon 4'!$B$4:$E$99,4,FALSE)=0,"",(VLOOKUP(UPPER($A3),'Données Echantillon 4'!$B$4:$E$99,4,FALSE))))</f>
        <v/>
      </c>
      <c r="Z3" s="61" t="str">
        <f>IF(ISERROR(AVERAGE(W3:Y3)),"",AVERAGE(W3:Y3))</f>
        <v/>
      </c>
      <c r="AA3" s="62" t="str">
        <f t="shared" ref="AA3:AA10" si="4">IF(OR(U3="",ISERROR(STDEV(W3:Y3))),"",STDEV(W3:Y3))</f>
        <v/>
      </c>
      <c r="AB3" s="60" t="str">
        <f>IF(OR($A3="",'Information sur les Gènes'!$D$3="", ISERROR(VLOOKUP(UPPER($A3),'Données Echantillon 5'!$B$4:$E$99,2,FALSE))),"",IF(VLOOKUP(UPPER($A3),'Données Echantillon 5'!$B$4:$E$99,2,FALSE)=0,"",(VLOOKUP(UPPER($A3),'Données Echantillon 5'!$B$4:$E$99,2,FALSE))))</f>
        <v/>
      </c>
      <c r="AC3" s="61" t="str">
        <f>IF(OR($A3="",'Information sur les Gènes'!$D$3="", ISERROR(VLOOKUP(UPPER($A3),'Données Echantillon 5'!$B$4:$E$99,3,FALSE))),"",IF(VLOOKUP(UPPER($A3),'Données Echantillon 5'!$B$4:$E$99,3,FALSE)=0,"",(VLOOKUP(UPPER($A3),'Données Echantillon 5'!$B$4:$E$99,3,FALSE))))</f>
        <v/>
      </c>
      <c r="AD3" s="61" t="str">
        <f>IF(OR($A3="",'Information sur les Gènes'!$D$3="", ISERROR(VLOOKUP(UPPER($A3),'Données Echantillon 5'!$B$4:$E$99,4,FALSE))),"",IF(VLOOKUP(UPPER($A3),'Données Echantillon 5'!$B$4:$E$99,4,FALSE)=0,"",(VLOOKUP(UPPER($A3),'Données Echantillon 5'!$B$4:$E$99,4,FALSE))))</f>
        <v/>
      </c>
      <c r="AE3" s="61" t="str">
        <f>IF(ISERROR(AVERAGE(AB3:AD3)),"",AVERAGE(AB3:AD3))</f>
        <v/>
      </c>
      <c r="AF3" s="62" t="str">
        <f t="shared" ref="AF3:AF10" si="5">IF(OR(U3="",ISERROR(STDEV(AB3:AD3))),"",STDEV(AB3:AD3))</f>
        <v/>
      </c>
      <c r="AG3" s="60" t="str">
        <f>IF(OR($A3="",'Information sur les Gènes'!$D$3="", ISERROR(VLOOKUP(UPPER($A3),'Données Echantillon 6'!$B$4:$E$99,2,FALSE))),"",IF(VLOOKUP(UPPER($A3),'Données Echantillon 6'!$B$4:$E$99,2,FALSE)=0,"",(VLOOKUP(UPPER($A3),'Données Echantillon 6'!$B$4:$E$99,2,FALSE))))</f>
        <v/>
      </c>
      <c r="AH3" s="61" t="str">
        <f>IF(OR($A3="",'Information sur les Gènes'!$D$3="", ISERROR(VLOOKUP(UPPER($A3),'Données Echantillon 6'!$B$4:$E$99,3,FALSE))),"",IF(VLOOKUP(UPPER($A3),'Données Echantillon 6'!$B$4:$E$99,3,FALSE)=0,"",(VLOOKUP(UPPER($A3),'Données Echantillon 6'!$B$4:$E$99,3,FALSE))))</f>
        <v/>
      </c>
      <c r="AI3" s="61" t="str">
        <f>IF(OR($A3="",'Information sur les Gènes'!$D$3="", ISERROR(VLOOKUP(UPPER($A3),'Données Echantillon 6'!$B$4:$E$99,4,FALSE))),"",IF(VLOOKUP(UPPER($A3),'Données Echantillon 6'!$B$4:$E$99,4,FALSE)=0,"",(VLOOKUP(UPPER($A3),'Données Echantillon 6'!$B$4:$E$99,4,FALSE))))</f>
        <v/>
      </c>
      <c r="AJ3" s="61" t="str">
        <f>IF(ISERROR(AVERAGE(AG3:AI3)),"",AVERAGE(AG3:AI3))</f>
        <v/>
      </c>
      <c r="AK3" s="62" t="str">
        <f t="shared" ref="AK3:AK10" si="6">IF(OR(U3="",ISERROR(STDEV(AG3:AI3))),"",STDEV(AG3:AI3))</f>
        <v/>
      </c>
      <c r="AL3" s="60" t="str">
        <f>IF(OR($A3="",'Information sur les Gènes'!$D$3="", ISERROR(VLOOKUP(UPPER($A3),'Données Echantillon 7'!$B$4:$E$99,2,FALSE))),"",IF(VLOOKUP(UPPER($A3),'Données Echantillon 7'!$B$4:$E$99,2,FALSE)=0,"",(VLOOKUP(UPPER($A3),'Données Echantillon 7'!$B$4:$E$99,2,FALSE))))</f>
        <v/>
      </c>
      <c r="AM3" s="61" t="str">
        <f>IF(OR($A3="",'Information sur les Gènes'!$D$3="", ISERROR(VLOOKUP(UPPER($A3),'Données Echantillon 7'!$B$4:$E$99,3,FALSE))),"",IF(VLOOKUP(UPPER($A3),'Données Echantillon 7'!$B$4:$E$99,3,FALSE)=0,"",(VLOOKUP(UPPER($A3),'Données Echantillon 7'!$B$4:$E$99,3,FALSE))))</f>
        <v/>
      </c>
      <c r="AN3" s="61" t="str">
        <f>IF(OR($A3="",'Information sur les Gènes'!$D$3="", ISERROR(VLOOKUP(UPPER($A3),'Données Echantillon 7'!$B$4:$E$99,4,FALSE))),"",IF(VLOOKUP(UPPER($A3),'Données Echantillon 7'!$B$4:$E$99,4,FALSE)=0,"",(VLOOKUP(UPPER($A3),'Données Echantillon 7'!$B$4:$E$99,4,FALSE))))</f>
        <v/>
      </c>
      <c r="AO3" s="61" t="str">
        <f>IF(ISERROR(AVERAGE(AL3:AN3)),"",AVERAGE(AL3:AN3))</f>
        <v/>
      </c>
      <c r="AP3" s="62" t="str">
        <f t="shared" ref="AP3:AP10" si="7">IF(OR(U3="",ISERROR(STDEV(AL3:AN3))),"",STDEV(AL3:AN3))</f>
        <v/>
      </c>
      <c r="AQ3" s="60" t="str">
        <f>IF(OR($A3="",'Information sur les Gènes'!$D$3="", ISERROR(VLOOKUP(UPPER($A3),'Données Echantillon 8'!$B$4:$E$99,2,FALSE))),"",IF(VLOOKUP(UPPER($A3),'Données Echantillon 8'!$B$4:$E$99,2,FALSE)=0,"",(VLOOKUP(UPPER($A3),'Données Echantillon 8'!$B$4:$E$99,2,FALSE))))</f>
        <v/>
      </c>
      <c r="AR3" s="61" t="str">
        <f>IF(OR($A3="",'Information sur les Gènes'!$D$3="", ISERROR(VLOOKUP(UPPER($A3),'Données Echantillon 8'!$B$4:$E$99,3,FALSE))),"",IF(VLOOKUP(UPPER($A3),'Données Echantillon 8'!$B$4:$E$99,3,FALSE)=0,"",(VLOOKUP(UPPER($A3),'Données Echantillon 8'!$B$4:$E$99,3,FALSE))))</f>
        <v/>
      </c>
      <c r="AS3" s="61" t="str">
        <f>IF(OR($A3="",'Information sur les Gènes'!$D$3="", ISERROR(VLOOKUP(UPPER($A3),'Données Echantillon 8'!$B$4:$E$99,4,FALSE))),"",IF(VLOOKUP(UPPER($A3),'Données Echantillon 8'!$B$4:$E$99,4,FALSE)=0,"",(VLOOKUP(UPPER($A3),'Données Echantillon 8'!$B$4:$E$99,4,FALSE))))</f>
        <v/>
      </c>
      <c r="AT3" s="61" t="str">
        <f>IF(ISERROR(AVERAGE(AQ3:AS3)),"",AVERAGE(AQ3:AS3))</f>
        <v/>
      </c>
      <c r="AU3" s="62" t="str">
        <f t="shared" ref="AU3:AU10" si="8">IF(OR(AO3="",ISERROR(STDEV(AQ3:AS3))),"",STDEV(AQ3:AS3))</f>
        <v/>
      </c>
      <c r="AV3" s="60" t="str">
        <f>IF(OR($A3="",'Information sur les Gènes'!$D$3="", ISERROR(VLOOKUP(UPPER($A3),'Données Echantillon 9'!$B$4:$E$99,2,FALSE))),"",IF(VLOOKUP(UPPER($A3),'Données Echantillon 9'!$B$4:$E$99,2,FALSE)=0,"",(VLOOKUP(UPPER($A3),'Données Echantillon 9'!$B$4:$E$99,2,FALSE))))</f>
        <v/>
      </c>
      <c r="AW3" s="61" t="str">
        <f>IF(OR($A3="",'Information sur les Gènes'!$D$3="", ISERROR(VLOOKUP(UPPER($A3),'Données Echantillon 9'!$B$4:$E$99,3,FALSE))),"",IF(VLOOKUP(UPPER($A3),'Données Echantillon 9'!$B$4:$E$99,3,FALSE)=0,"",(VLOOKUP(UPPER($A3),'Données Echantillon 9'!$B$4:$E$99,3,FALSE))))</f>
        <v/>
      </c>
      <c r="AX3" s="61" t="str">
        <f>IF(OR($A3="",'Information sur les Gènes'!$D$3="", ISERROR(VLOOKUP(UPPER($A3),'Données Echantillon 9'!$B$4:$E$99,4,FALSE))),"",IF(VLOOKUP(UPPER($A3),'Données Echantillon 9'!$B$4:$E$99,4,FALSE)=0,"",(VLOOKUP(UPPER($A3),'Données Echantillon 9'!$B$4:$E$99,4,FALSE))))</f>
        <v/>
      </c>
      <c r="AY3" s="61" t="str">
        <f>IF(ISERROR(AVERAGE(AV3:AX3)),"",AVERAGE(AV3:AX3))</f>
        <v/>
      </c>
      <c r="AZ3" s="62" t="str">
        <f t="shared" ref="AZ3:AZ10" si="9">IF(OR(AO3="",ISERROR(STDEV(AV3:AX3))),"",STDEV(AV3:AX3))</f>
        <v/>
      </c>
      <c r="BA3" s="60" t="str">
        <f>IF(OR($A3="",'Information sur les Gènes'!$D$3="", ISERROR(VLOOKUP(UPPER($A3),'Données Echantillon 10'!$B$4:$E$99,2,FALSE))),"",IF(VLOOKUP(UPPER($A3),'Données Echantillon 10'!$B$4:$E$99,2,FALSE)=0,"",(VLOOKUP(UPPER($A3),'Données Echantillon 10'!$B$4:$E$99,2,FALSE))))</f>
        <v/>
      </c>
      <c r="BB3" s="61" t="str">
        <f>IF(OR($A3="",'Information sur les Gènes'!$D$3="", ISERROR(VLOOKUP(UPPER($A3),'Données Echantillon 10'!$B$4:$E$99,3,FALSE))),"",IF(VLOOKUP(UPPER($A3),'Données Echantillon 10'!$B$4:$E$99,3,FALSE)=0,"",(VLOOKUP(UPPER($A3),'Données Echantillon 10'!$B$4:$E$99,3,FALSE))))</f>
        <v/>
      </c>
      <c r="BC3" s="61" t="str">
        <f>IF(OR($A3="",'Information sur les Gènes'!$D$3="", ISERROR(VLOOKUP(UPPER($A3),'Données Echantillon 10'!$B$4:$E$99,4,FALSE))),"",IF(VLOOKUP(UPPER($A3),'Données Echantillon 10'!$B$4:$E$99,4,FALSE)=0,"",(VLOOKUP(UPPER($A3),'Données Echantillon 10'!$B$4:$E$99,4,FALSE))))</f>
        <v/>
      </c>
      <c r="BD3" s="61" t="str">
        <f>IF(ISERROR(AVERAGE(BA3:BC3)),"",AVERAGE(BA3:BC3))</f>
        <v/>
      </c>
      <c r="BE3" s="62" t="str">
        <f>IF(OR(AT3="",ISERROR(STDEV(BA3:BC3))),"",STDEV(BA3:BC3))</f>
        <v/>
      </c>
      <c r="BF3" s="243"/>
      <c r="BG3" s="243"/>
      <c r="BH3" s="243"/>
      <c r="BI3" s="243"/>
      <c r="BJ3" s="243"/>
    </row>
    <row r="4" spans="1:63">
      <c r="A4" s="330"/>
      <c r="B4" s="243"/>
      <c r="C4" s="60" t="str">
        <f>IF(OR($A4="",'Information sur les Gènes'!$D$3="", ISERROR(VLOOKUP(UPPER($A4),'Données Echantillon Contrôle'!$B$4:$E$99,2,FALSE))),"",IF(VLOOKUP(UPPER($A4),'Données Echantillon Contrôle'!$B$4:$E$99,2,FALSE)=0,"",(VLOOKUP(UPPER($A4),'Données Echantillon Contrôle'!$B$4:$E$99,2,FALSE))))</f>
        <v/>
      </c>
      <c r="D4" s="61" t="str">
        <f>IF(OR($A4="",'Information sur les Gènes'!$D$3="", ISERROR(VLOOKUP(UPPER($A4),'Données Echantillon Contrôle'!$B$4:$E$99,3,FALSE))),"",IF(VLOOKUP(UPPER($A4),'Données Echantillon Contrôle'!$B$4:$E$99,3,FALSE)=0,"",(VLOOKUP(UPPER($A4),'Données Echantillon Contrôle'!$B$4:$E$99,3,FALSE))))</f>
        <v/>
      </c>
      <c r="E4" s="61" t="str">
        <f>IF(OR($A4="",'Information sur les Gènes'!$D$3="", ISERROR(VLOOKUP(UPPER($A4),'Données Echantillon Contrôle'!$B$4:$E$99,4,FALSE))),"",IF(VLOOKUP(UPPER($A4),'Données Echantillon Contrôle'!$B$4:$E$99,4,FALSE)=0,"",(VLOOKUP(UPPER($A4),'Données Echantillon Contrôle'!$B$4:$E$99,4,FALSE))))</f>
        <v/>
      </c>
      <c r="F4" s="61" t="str">
        <f t="shared" ref="F4:F11" si="10">IF(ISERROR(AVERAGE(C4:E4)),"",AVERAGE(C4:E4))</f>
        <v/>
      </c>
      <c r="G4" s="62" t="str">
        <f t="shared" si="0"/>
        <v/>
      </c>
      <c r="H4" s="60" t="str">
        <f>IF(OR($A4="",'Information sur les Gènes'!$D$3="", ISERROR(VLOOKUP(UPPER($A4),'Données Echantillon 1'!$B$4:$E$99,2,FALSE))),"",IF(VLOOKUP(UPPER($A4),'Données Echantillon 1'!$B$4:$E$99,2,FALSE)=0,"",(VLOOKUP(UPPER($A4),'Données Echantillon 1'!$B$4:$E$99,2,FALSE))))</f>
        <v/>
      </c>
      <c r="I4" s="61" t="str">
        <f>IF(OR($A4="",'Information sur les Gènes'!$D$3="", ISERROR(VLOOKUP(UPPER($A4),'Données Echantillon 1'!$B$4:$E$99,3,FALSE))),"",IF(VLOOKUP(UPPER($A4),'Données Echantillon 1'!$B$4:$E$99,3,FALSE)=0,"",(VLOOKUP(UPPER($A4),'Données Echantillon 1'!$B$4:$E$99,3,FALSE))))</f>
        <v/>
      </c>
      <c r="J4" s="61" t="str">
        <f>IF(OR($A4="",'Information sur les Gènes'!$D$3="", ISERROR(VLOOKUP(UPPER($A4),'Données Echantillon 1'!$B$4:$E$99,4,FALSE))),"",IF(VLOOKUP(UPPER($A4),'Données Echantillon 1'!$B$4:$E$99,4,FALSE)=0,"",(VLOOKUP(UPPER($A4),'Données Echantillon 1'!$B$4:$E$99,4,FALSE))))</f>
        <v/>
      </c>
      <c r="K4" s="61" t="str">
        <f t="shared" ref="K4:K11" si="11">IF(ISERROR(AVERAGE(H4:J4)),"",AVERAGE(H4:J4))</f>
        <v/>
      </c>
      <c r="L4" s="62" t="str">
        <f t="shared" si="1"/>
        <v/>
      </c>
      <c r="M4" s="60" t="str">
        <f>IF(OR($A4="",'Information sur les Gènes'!$D$3="", ISERROR(VLOOKUP(UPPER($A4),'Données Echantillon 2'!$B$4:$E$99,2,FALSE))),"",IF(VLOOKUP(UPPER($A4),'Données Echantillon 2'!$B$4:$E$99,2,FALSE)=0,"",(VLOOKUP(UPPER($A4),'Données Echantillon 2'!$B$4:$E$99,2,FALSE))))</f>
        <v/>
      </c>
      <c r="N4" s="61" t="str">
        <f>IF(OR($A4="",'Information sur les Gènes'!$D$3="", ISERROR(VLOOKUP(UPPER($A4),'Données Echantillon 2'!$B$4:$E$99,3,FALSE))),"",IF(VLOOKUP(UPPER($A4),'Données Echantillon 2'!$B$4:$E$99,3,FALSE)=0,"",(VLOOKUP(UPPER($A4),'Données Echantillon 2'!$B$4:$E$99,3,FALSE))))</f>
        <v/>
      </c>
      <c r="O4" s="61" t="str">
        <f>IF(OR($A4="",'Information sur les Gènes'!$D$3="", ISERROR(VLOOKUP(UPPER($A4),'Données Echantillon 2'!$B$4:$E$99,4,FALSE))),"",IF(VLOOKUP(UPPER($A4),'Données Echantillon 2'!$B$4:$E$99,4,FALSE)=0,"",(VLOOKUP(UPPER($A4),'Données Echantillon 2'!$B$4:$E$99,4,FALSE))))</f>
        <v/>
      </c>
      <c r="P4" s="61" t="str">
        <f t="shared" ref="P4:P11" si="12">IF(ISERROR(AVERAGE(M4:O4)),"",AVERAGE(M4:O4))</f>
        <v/>
      </c>
      <c r="Q4" s="62" t="str">
        <f t="shared" si="2"/>
        <v/>
      </c>
      <c r="R4" s="60" t="str">
        <f>IF(OR($A4="",'Information sur les Gènes'!$D$3="", ISERROR(VLOOKUP(UPPER($A4),'Données Echantillon 3'!$B$4:$E$99,2,FALSE))),"",IF(VLOOKUP(UPPER($A4),'Données Echantillon 3'!$B$4:$E$99,2,FALSE)=0,"",(VLOOKUP(UPPER($A4),'Données Echantillon 3'!$B$4:$E$99,2,FALSE))))</f>
        <v/>
      </c>
      <c r="S4" s="61" t="str">
        <f>IF(OR($A4="",'Information sur les Gènes'!$D$3="", ISERROR(VLOOKUP(UPPER($A4),'Données Echantillon 3'!$B$4:$E$99,3,FALSE))),"",IF(VLOOKUP(UPPER($A4),'Données Echantillon 3'!$B$4:$E$99,3,FALSE)=0,"",(VLOOKUP(UPPER($A4),'Données Echantillon 3'!$B$4:$E$99,3,FALSE))))</f>
        <v/>
      </c>
      <c r="T4" s="61" t="str">
        <f>IF(OR($A4="",'Information sur les Gènes'!$D$3="", ISERROR(VLOOKUP(UPPER($A4),'Données Echantillon 3'!$B$4:$E$99,4,FALSE))),"",IF(VLOOKUP(UPPER($A4),'Données Echantillon 3'!$B$4:$E$99,4,FALSE)=0,"",(VLOOKUP(UPPER($A4),'Données Echantillon 3'!$B$4:$E$99,4,FALSE))))</f>
        <v/>
      </c>
      <c r="U4" s="61" t="str">
        <f t="shared" ref="U4:U11" si="13">IF(ISERROR(AVERAGE(R4:T4)),"",AVERAGE(R4:T4))</f>
        <v/>
      </c>
      <c r="V4" s="62" t="str">
        <f t="shared" si="3"/>
        <v/>
      </c>
      <c r="W4" s="157" t="str">
        <f>IF(OR($A4="",'Information sur les Gènes'!$D$3="", ISERROR(VLOOKUP(UPPER($A4),'Données Echantillon 4'!$B$4:$E$99,2,FALSE))),"",IF(VLOOKUP(UPPER($A4),'Données Echantillon 4'!$B$4:$E$99,2,FALSE)=0,"",(VLOOKUP(UPPER($A4),'Données Echantillon 4'!$B$4:$E$99,2,FALSE))))</f>
        <v/>
      </c>
      <c r="X4" s="158" t="str">
        <f>IF(OR($A4="",'Information sur les Gènes'!$D$3="", ISERROR(VLOOKUP(UPPER($A4),'Données Echantillon 4'!$B$4:$E$99,3,FALSE))),"",IF(VLOOKUP(UPPER($A4),'Données Echantillon 4'!$B$4:$E$99,3,FALSE)=0,"",(VLOOKUP(UPPER($A4),'Données Echantillon 4'!$B$4:$E$99,3,FALSE))))</f>
        <v/>
      </c>
      <c r="Y4" s="158" t="str">
        <f>IF(OR($A4="",'Information sur les Gènes'!$D$3="", ISERROR(VLOOKUP(UPPER($A4),'Données Echantillon 4'!$B$4:$E$99,4,FALSE))),"",IF(VLOOKUP(UPPER($A4),'Données Echantillon 4'!$B$4:$E$99,4,FALSE)=0,"",(VLOOKUP(UPPER($A4),'Données Echantillon 4'!$B$4:$E$99,4,FALSE))))</f>
        <v/>
      </c>
      <c r="Z4" s="61" t="str">
        <f t="shared" ref="Z4:Z11" si="14">IF(ISERROR(AVERAGE(W4:Y4)),"",AVERAGE(W4:Y4))</f>
        <v/>
      </c>
      <c r="AA4" s="62" t="str">
        <f t="shared" si="4"/>
        <v/>
      </c>
      <c r="AB4" s="60" t="str">
        <f>IF(OR($A4="",'Information sur les Gènes'!$D$3="", ISERROR(VLOOKUP(UPPER($A4),'Données Echantillon 5'!$B$4:$E$99,2,FALSE))),"",IF(VLOOKUP(UPPER($A4),'Données Echantillon 5'!$B$4:$E$99,2,FALSE)=0,"",(VLOOKUP(UPPER($A4),'Données Echantillon 5'!$B$4:$E$99,2,FALSE))))</f>
        <v/>
      </c>
      <c r="AC4" s="61" t="str">
        <f>IF(OR($A4="",'Information sur les Gènes'!$D$3="", ISERROR(VLOOKUP(UPPER($A4),'Données Echantillon 5'!$B$4:$E$99,3,FALSE))),"",IF(VLOOKUP(UPPER($A4),'Données Echantillon 5'!$B$4:$E$99,3,FALSE)=0,"",(VLOOKUP(UPPER($A4),'Données Echantillon 5'!$B$4:$E$99,3,FALSE))))</f>
        <v/>
      </c>
      <c r="AD4" s="61" t="str">
        <f>IF(OR($A4="",'Information sur les Gènes'!$D$3="", ISERROR(VLOOKUP(UPPER($A4),'Données Echantillon 5'!$B$4:$E$99,4,FALSE))),"",IF(VLOOKUP(UPPER($A4),'Données Echantillon 5'!$B$4:$E$99,4,FALSE)=0,"",(VLOOKUP(UPPER($A4),'Données Echantillon 5'!$B$4:$E$99,4,FALSE))))</f>
        <v/>
      </c>
      <c r="AE4" s="61" t="str">
        <f t="shared" ref="AE4:AE11" si="15">IF(ISERROR(AVERAGE(AB4:AD4)),"",AVERAGE(AB4:AD4))</f>
        <v/>
      </c>
      <c r="AF4" s="62" t="str">
        <f t="shared" si="5"/>
        <v/>
      </c>
      <c r="AG4" s="60" t="str">
        <f>IF(OR($A4="",'Information sur les Gènes'!$D$3="", ISERROR(VLOOKUP(UPPER($A4),'Données Echantillon 6'!$B$4:$E$99,2,FALSE))),"",IF(VLOOKUP(UPPER($A4),'Données Echantillon 6'!$B$4:$E$99,2,FALSE)=0,"",(VLOOKUP(UPPER($A4),'Données Echantillon 6'!$B$4:$E$99,2,FALSE))))</f>
        <v/>
      </c>
      <c r="AH4" s="61" t="str">
        <f>IF(OR($A4="",'Information sur les Gènes'!$D$3="", ISERROR(VLOOKUP(UPPER($A4),'Données Echantillon 6'!$B$4:$E$99,3,FALSE))),"",IF(VLOOKUP(UPPER($A4),'Données Echantillon 6'!$B$4:$E$99,3,FALSE)=0,"",(VLOOKUP(UPPER($A4),'Données Echantillon 6'!$B$4:$E$99,3,FALSE))))</f>
        <v/>
      </c>
      <c r="AI4" s="61" t="str">
        <f>IF(OR($A4="",'Information sur les Gènes'!$D$3="", ISERROR(VLOOKUP(UPPER($A4),'Données Echantillon 6'!$B$4:$E$99,4,FALSE))),"",IF(VLOOKUP(UPPER($A4),'Données Echantillon 6'!$B$4:$E$99,4,FALSE)=0,"",(VLOOKUP(UPPER($A4),'Données Echantillon 6'!$B$4:$E$99,4,FALSE))))</f>
        <v/>
      </c>
      <c r="AJ4" s="61" t="str">
        <f t="shared" ref="AJ4:AJ11" si="16">IF(ISERROR(AVERAGE(AG4:AI4)),"",AVERAGE(AG4:AI4))</f>
        <v/>
      </c>
      <c r="AK4" s="62" t="str">
        <f t="shared" si="6"/>
        <v/>
      </c>
      <c r="AL4" s="60" t="str">
        <f>IF(OR($A4="",'Information sur les Gènes'!$D$3="", ISERROR(VLOOKUP(UPPER($A4),'Données Echantillon 7'!$B$4:$E$99,2,FALSE))),"",IF(VLOOKUP(UPPER($A4),'Données Echantillon 7'!$B$4:$E$99,2,FALSE)=0,"",(VLOOKUP(UPPER($A4),'Données Echantillon 7'!$B$4:$E$99,2,FALSE))))</f>
        <v/>
      </c>
      <c r="AM4" s="61" t="str">
        <f>IF(OR($A4="",'Information sur les Gènes'!$D$3="", ISERROR(VLOOKUP(UPPER($A4),'Données Echantillon 7'!$B$4:$E$99,3,FALSE))),"",IF(VLOOKUP(UPPER($A4),'Données Echantillon 7'!$B$4:$E$99,3,FALSE)=0,"",(VLOOKUP(UPPER($A4),'Données Echantillon 7'!$B$4:$E$99,3,FALSE))))</f>
        <v/>
      </c>
      <c r="AN4" s="61" t="str">
        <f>IF(OR($A4="",'Information sur les Gènes'!$D$3="", ISERROR(VLOOKUP(UPPER($A4),'Données Echantillon 7'!$B$4:$E$99,4,FALSE))),"",IF(VLOOKUP(UPPER($A4),'Données Echantillon 7'!$B$4:$E$99,4,FALSE)=0,"",(VLOOKUP(UPPER($A4),'Données Echantillon 7'!$B$4:$E$99,4,FALSE))))</f>
        <v/>
      </c>
      <c r="AO4" s="61" t="str">
        <f t="shared" ref="AO4:AO11" si="17">IF(ISERROR(AVERAGE(AL4:AN4)),"",AVERAGE(AL4:AN4))</f>
        <v/>
      </c>
      <c r="AP4" s="62" t="str">
        <f t="shared" si="7"/>
        <v/>
      </c>
      <c r="AQ4" s="60" t="str">
        <f>IF(OR($A4="",'Information sur les Gènes'!$D$3="", ISERROR(VLOOKUP(UPPER($A4),'Données Echantillon 8'!$B$4:$E$99,2,FALSE))),"",IF(VLOOKUP(UPPER($A4),'Données Echantillon 8'!$B$4:$E$99,2,FALSE)=0,"",(VLOOKUP(UPPER($A4),'Données Echantillon 8'!$B$4:$E$99,2,FALSE))))</f>
        <v/>
      </c>
      <c r="AR4" s="61" t="str">
        <f>IF(OR($A4="",'Information sur les Gènes'!$D$3="", ISERROR(VLOOKUP(UPPER($A4),'Données Echantillon 8'!$B$4:$E$99,3,FALSE))),"",IF(VLOOKUP(UPPER($A4),'Données Echantillon 8'!$B$4:$E$99,3,FALSE)=0,"",(VLOOKUP(UPPER($A4),'Données Echantillon 8'!$B$4:$E$99,3,FALSE))))</f>
        <v/>
      </c>
      <c r="AS4" s="61" t="str">
        <f>IF(OR($A4="",'Information sur les Gènes'!$D$3="", ISERROR(VLOOKUP(UPPER($A4),'Données Echantillon 8'!$B$4:$E$99,4,FALSE))),"",IF(VLOOKUP(UPPER($A4),'Données Echantillon 8'!$B$4:$E$99,4,FALSE)=0,"",(VLOOKUP(UPPER($A4),'Données Echantillon 8'!$B$4:$E$99,4,FALSE))))</f>
        <v/>
      </c>
      <c r="AT4" s="61" t="str">
        <f t="shared" ref="AT4:AT11" si="18">IF(ISERROR(AVERAGE(AQ4:AS4)),"",AVERAGE(AQ4:AS4))</f>
        <v/>
      </c>
      <c r="AU4" s="62" t="str">
        <f t="shared" si="8"/>
        <v/>
      </c>
      <c r="AV4" s="60" t="str">
        <f>IF(OR($A4="",'Information sur les Gènes'!$D$3="", ISERROR(VLOOKUP(UPPER($A4),'Données Echantillon 9'!$B$4:$E$99,2,FALSE))),"",IF(VLOOKUP(UPPER($A4),'Données Echantillon 9'!$B$4:$E$99,2,FALSE)=0,"",(VLOOKUP(UPPER($A4),'Données Echantillon 9'!$B$4:$E$99,2,FALSE))))</f>
        <v/>
      </c>
      <c r="AW4" s="61" t="str">
        <f>IF(OR($A4="",'Information sur les Gènes'!$D$3="", ISERROR(VLOOKUP(UPPER($A4),'Données Echantillon 9'!$B$4:$E$99,3,FALSE))),"",IF(VLOOKUP(UPPER($A4),'Données Echantillon 9'!$B$4:$E$99,3,FALSE)=0,"",(VLOOKUP(UPPER($A4),'Données Echantillon 9'!$B$4:$E$99,3,FALSE))))</f>
        <v/>
      </c>
      <c r="AX4" s="61" t="str">
        <f>IF(OR($A4="",'Information sur les Gènes'!$D$3="", ISERROR(VLOOKUP(UPPER($A4),'Données Echantillon 9'!$B$4:$E$99,4,FALSE))),"",IF(VLOOKUP(UPPER($A4),'Données Echantillon 9'!$B$4:$E$99,4,FALSE)=0,"",(VLOOKUP(UPPER($A4),'Données Echantillon 9'!$B$4:$E$99,4,FALSE))))</f>
        <v/>
      </c>
      <c r="AY4" s="61" t="str">
        <f t="shared" ref="AY4:AY11" si="19">IF(ISERROR(AVERAGE(AV4:AX4)),"",AVERAGE(AV4:AX4))</f>
        <v/>
      </c>
      <c r="AZ4" s="62" t="str">
        <f t="shared" si="9"/>
        <v/>
      </c>
      <c r="BA4" s="60" t="str">
        <f>IF(OR($A4="",'Information sur les Gènes'!$D$3="", ISERROR(VLOOKUP(UPPER($A4),'Données Echantillon 10'!$B$4:$E$99,2,FALSE))),"",IF(VLOOKUP(UPPER($A4),'Données Echantillon 10'!$B$4:$E$99,2,FALSE)=0,"",(VLOOKUP(UPPER($A4),'Données Echantillon 10'!$B$4:$E$99,2,FALSE))))</f>
        <v/>
      </c>
      <c r="BB4" s="61" t="str">
        <f>IF(OR($A4="",'Information sur les Gènes'!$D$3="", ISERROR(VLOOKUP(UPPER($A4),'Données Echantillon 10'!$B$4:$E$99,3,FALSE))),"",IF(VLOOKUP(UPPER($A4),'Données Echantillon 10'!$B$4:$E$99,3,FALSE)=0,"",(VLOOKUP(UPPER($A4),'Données Echantillon 10'!$B$4:$E$99,3,FALSE))))</f>
        <v/>
      </c>
      <c r="BC4" s="61" t="str">
        <f>IF(OR($A4="",'Information sur les Gènes'!$D$3="", ISERROR(VLOOKUP(UPPER($A4),'Données Echantillon 10'!$B$4:$E$99,4,FALSE))),"",IF(VLOOKUP(UPPER($A4),'Données Echantillon 10'!$B$4:$E$99,4,FALSE)=0,"",(VLOOKUP(UPPER($A4),'Données Echantillon 10'!$B$4:$E$99,4,FALSE))))</f>
        <v/>
      </c>
      <c r="BD4" s="61" t="str">
        <f t="shared" ref="BD4:BD11" si="20">IF(ISERROR(AVERAGE(BA4:BC4)),"",AVERAGE(BA4:BC4))</f>
        <v/>
      </c>
      <c r="BE4" s="62" t="str">
        <f t="shared" ref="BE4:BE10" si="21">IF(OR(AT4="",ISERROR(STDEV(BA4:BC4))),"",STDEV(BA4:BC4))</f>
        <v/>
      </c>
      <c r="BF4" s="243"/>
      <c r="BG4" s="243"/>
      <c r="BH4" s="243"/>
      <c r="BI4" s="243"/>
      <c r="BJ4" s="243"/>
    </row>
    <row r="5" spans="1:63">
      <c r="A5" s="330"/>
      <c r="B5" s="243"/>
      <c r="C5" s="60" t="str">
        <f>IF(OR($A5="",'Information sur les Gènes'!$D$3="", ISERROR(VLOOKUP(UPPER($A5),'Données Echantillon Contrôle'!$B$4:$E$99,2,FALSE))),"",IF(VLOOKUP(UPPER($A5),'Données Echantillon Contrôle'!$B$4:$E$99,2,FALSE)=0,"",(VLOOKUP(UPPER($A5),'Données Echantillon Contrôle'!$B$4:$E$99,2,FALSE))))</f>
        <v/>
      </c>
      <c r="D5" s="61" t="str">
        <f>IF(OR($A5="",'Information sur les Gènes'!$D$3="", ISERROR(VLOOKUP(UPPER($A5),'Données Echantillon Contrôle'!$B$4:$E$99,3,FALSE))),"",IF(VLOOKUP(UPPER($A5),'Données Echantillon Contrôle'!$B$4:$E$99,3,FALSE)=0,"",(VLOOKUP(UPPER($A5),'Données Echantillon Contrôle'!$B$4:$E$99,3,FALSE))))</f>
        <v/>
      </c>
      <c r="E5" s="61" t="str">
        <f>IF(OR($A5="",'Information sur les Gènes'!$D$3="", ISERROR(VLOOKUP(UPPER($A5),'Données Echantillon Contrôle'!$B$4:$E$99,4,FALSE))),"",IF(VLOOKUP(UPPER($A5),'Données Echantillon Contrôle'!$B$4:$E$99,4,FALSE)=0,"",(VLOOKUP(UPPER($A5),'Données Echantillon Contrôle'!$B$4:$E$99,4,FALSE))))</f>
        <v/>
      </c>
      <c r="F5" s="61" t="str">
        <f t="shared" si="10"/>
        <v/>
      </c>
      <c r="G5" s="62" t="str">
        <f t="shared" si="0"/>
        <v/>
      </c>
      <c r="H5" s="60" t="str">
        <f>IF(OR($A5="",'Information sur les Gènes'!$D$3="", ISERROR(VLOOKUP(UPPER($A5),'Données Echantillon 1'!$B$4:$E$99,2,FALSE))),"",IF(VLOOKUP(UPPER($A5),'Données Echantillon 1'!$B$4:$E$99,2,FALSE)=0,"",(VLOOKUP(UPPER($A5),'Données Echantillon 1'!$B$4:$E$99,2,FALSE))))</f>
        <v/>
      </c>
      <c r="I5" s="61" t="str">
        <f>IF(OR($A5="",'Information sur les Gènes'!$D$3="", ISERROR(VLOOKUP(UPPER($A5),'Données Echantillon 1'!$B$4:$E$99,3,FALSE))),"",IF(VLOOKUP(UPPER($A5),'Données Echantillon 1'!$B$4:$E$99,3,FALSE)=0,"",(VLOOKUP(UPPER($A5),'Données Echantillon 1'!$B$4:$E$99,3,FALSE))))</f>
        <v/>
      </c>
      <c r="J5" s="61" t="str">
        <f>IF(OR($A5="",'Information sur les Gènes'!$D$3="", ISERROR(VLOOKUP(UPPER($A5),'Données Echantillon 1'!$B$4:$E$99,4,FALSE))),"",IF(VLOOKUP(UPPER($A5),'Données Echantillon 1'!$B$4:$E$99,4,FALSE)=0,"",(VLOOKUP(UPPER($A5),'Données Echantillon 1'!$B$4:$E$99,4,FALSE))))</f>
        <v/>
      </c>
      <c r="K5" s="61" t="str">
        <f t="shared" si="11"/>
        <v/>
      </c>
      <c r="L5" s="62" t="str">
        <f t="shared" si="1"/>
        <v/>
      </c>
      <c r="M5" s="60" t="str">
        <f>IF(OR($A5="",'Information sur les Gènes'!$D$3="", ISERROR(VLOOKUP(UPPER($A5),'Données Echantillon 2'!$B$4:$E$99,2,FALSE))),"",IF(VLOOKUP(UPPER($A5),'Données Echantillon 2'!$B$4:$E$99,2,FALSE)=0,"",(VLOOKUP(UPPER($A5),'Données Echantillon 2'!$B$4:$E$99,2,FALSE))))</f>
        <v/>
      </c>
      <c r="N5" s="61" t="str">
        <f>IF(OR($A5="",'Information sur les Gènes'!$D$3="", ISERROR(VLOOKUP(UPPER($A5),'Données Echantillon 2'!$B$4:$E$99,3,FALSE))),"",IF(VLOOKUP(UPPER($A5),'Données Echantillon 2'!$B$4:$E$99,3,FALSE)=0,"",(VLOOKUP(UPPER($A5),'Données Echantillon 2'!$B$4:$E$99,3,FALSE))))</f>
        <v/>
      </c>
      <c r="O5" s="61" t="str">
        <f>IF(OR($A5="",'Information sur les Gènes'!$D$3="", ISERROR(VLOOKUP(UPPER($A5),'Données Echantillon 2'!$B$4:$E$99,4,FALSE))),"",IF(VLOOKUP(UPPER($A5),'Données Echantillon 2'!$B$4:$E$99,4,FALSE)=0,"",(VLOOKUP(UPPER($A5),'Données Echantillon 2'!$B$4:$E$99,4,FALSE))))</f>
        <v/>
      </c>
      <c r="P5" s="61" t="str">
        <f t="shared" si="12"/>
        <v/>
      </c>
      <c r="Q5" s="62" t="str">
        <f t="shared" si="2"/>
        <v/>
      </c>
      <c r="R5" s="60" t="str">
        <f>IF(OR($A5="",'Information sur les Gènes'!$D$3="", ISERROR(VLOOKUP(UPPER($A5),'Données Echantillon 3'!$B$4:$E$99,2,FALSE))),"",IF(VLOOKUP(UPPER($A5),'Données Echantillon 3'!$B$4:$E$99,2,FALSE)=0,"",(VLOOKUP(UPPER($A5),'Données Echantillon 3'!$B$4:$E$99,2,FALSE))))</f>
        <v/>
      </c>
      <c r="S5" s="61" t="str">
        <f>IF(OR($A5="",'Information sur les Gènes'!$D$3="", ISERROR(VLOOKUP(UPPER($A5),'Données Echantillon 3'!$B$4:$E$99,3,FALSE))),"",IF(VLOOKUP(UPPER($A5),'Données Echantillon 3'!$B$4:$E$99,3,FALSE)=0,"",(VLOOKUP(UPPER($A5),'Données Echantillon 3'!$B$4:$E$99,3,FALSE))))</f>
        <v/>
      </c>
      <c r="T5" s="61" t="str">
        <f>IF(OR($A5="",'Information sur les Gènes'!$D$3="", ISERROR(VLOOKUP(UPPER($A5),'Données Echantillon 3'!$B$4:$E$99,4,FALSE))),"",IF(VLOOKUP(UPPER($A5),'Données Echantillon 3'!$B$4:$E$99,4,FALSE)=0,"",(VLOOKUP(UPPER($A5),'Données Echantillon 3'!$B$4:$E$99,4,FALSE))))</f>
        <v/>
      </c>
      <c r="U5" s="61" t="str">
        <f t="shared" si="13"/>
        <v/>
      </c>
      <c r="V5" s="62" t="str">
        <f t="shared" si="3"/>
        <v/>
      </c>
      <c r="W5" s="157" t="str">
        <f>IF(OR($A5="",'Information sur les Gènes'!$D$3="", ISERROR(VLOOKUP(UPPER($A5),'Données Echantillon 4'!$B$4:$E$99,2,FALSE))),"",IF(VLOOKUP(UPPER($A5),'Données Echantillon 4'!$B$4:$E$99,2,FALSE)=0,"",(VLOOKUP(UPPER($A5),'Données Echantillon 4'!$B$4:$E$99,2,FALSE))))</f>
        <v/>
      </c>
      <c r="X5" s="158" t="str">
        <f>IF(OR($A5="",'Information sur les Gènes'!$D$3="", ISERROR(VLOOKUP(UPPER($A5),'Données Echantillon 4'!$B$4:$E$99,3,FALSE))),"",IF(VLOOKUP(UPPER($A5),'Données Echantillon 4'!$B$4:$E$99,3,FALSE)=0,"",(VLOOKUP(UPPER($A5),'Données Echantillon 4'!$B$4:$E$99,3,FALSE))))</f>
        <v/>
      </c>
      <c r="Y5" s="158" t="str">
        <f>IF(OR($A5="",'Information sur les Gènes'!$D$3="", ISERROR(VLOOKUP(UPPER($A5),'Données Echantillon 4'!$B$4:$E$99,4,FALSE))),"",IF(VLOOKUP(UPPER($A5),'Données Echantillon 4'!$B$4:$E$99,4,FALSE)=0,"",(VLOOKUP(UPPER($A5),'Données Echantillon 4'!$B$4:$E$99,4,FALSE))))</f>
        <v/>
      </c>
      <c r="Z5" s="61" t="str">
        <f t="shared" si="14"/>
        <v/>
      </c>
      <c r="AA5" s="62" t="str">
        <f t="shared" si="4"/>
        <v/>
      </c>
      <c r="AB5" s="60" t="str">
        <f>IF(OR($A5="",'Information sur les Gènes'!$D$3="", ISERROR(VLOOKUP(UPPER($A5),'Données Echantillon 5'!$B$4:$E$99,2,FALSE))),"",IF(VLOOKUP(UPPER($A5),'Données Echantillon 5'!$B$4:$E$99,2,FALSE)=0,"",(VLOOKUP(UPPER($A5),'Données Echantillon 5'!$B$4:$E$99,2,FALSE))))</f>
        <v/>
      </c>
      <c r="AC5" s="61" t="str">
        <f>IF(OR($A5="",'Information sur les Gènes'!$D$3="", ISERROR(VLOOKUP(UPPER($A5),'Données Echantillon 5'!$B$4:$E$99,3,FALSE))),"",IF(VLOOKUP(UPPER($A5),'Données Echantillon 5'!$B$4:$E$99,3,FALSE)=0,"",(VLOOKUP(UPPER($A5),'Données Echantillon 5'!$B$4:$E$99,3,FALSE))))</f>
        <v/>
      </c>
      <c r="AD5" s="61" t="str">
        <f>IF(OR($A5="",'Information sur les Gènes'!$D$3="", ISERROR(VLOOKUP(UPPER($A5),'Données Echantillon 5'!$B$4:$E$99,4,FALSE))),"",IF(VLOOKUP(UPPER($A5),'Données Echantillon 5'!$B$4:$E$99,4,FALSE)=0,"",(VLOOKUP(UPPER($A5),'Données Echantillon 5'!$B$4:$E$99,4,FALSE))))</f>
        <v/>
      </c>
      <c r="AE5" s="61" t="str">
        <f t="shared" si="15"/>
        <v/>
      </c>
      <c r="AF5" s="62" t="str">
        <f t="shared" si="5"/>
        <v/>
      </c>
      <c r="AG5" s="60" t="str">
        <f>IF(OR($A5="",'Information sur les Gènes'!$D$3="", ISERROR(VLOOKUP(UPPER($A5),'Données Echantillon 6'!$B$4:$E$99,2,FALSE))),"",IF(VLOOKUP(UPPER($A5),'Données Echantillon 6'!$B$4:$E$99,2,FALSE)=0,"",(VLOOKUP(UPPER($A5),'Données Echantillon 6'!$B$4:$E$99,2,FALSE))))</f>
        <v/>
      </c>
      <c r="AH5" s="61" t="str">
        <f>IF(OR($A5="",'Information sur les Gènes'!$D$3="", ISERROR(VLOOKUP(UPPER($A5),'Données Echantillon 6'!$B$4:$E$99,3,FALSE))),"",IF(VLOOKUP(UPPER($A5),'Données Echantillon 6'!$B$4:$E$99,3,FALSE)=0,"",(VLOOKUP(UPPER($A5),'Données Echantillon 6'!$B$4:$E$99,3,FALSE))))</f>
        <v/>
      </c>
      <c r="AI5" s="61" t="str">
        <f>IF(OR($A5="",'Information sur les Gènes'!$D$3="", ISERROR(VLOOKUP(UPPER($A5),'Données Echantillon 6'!$B$4:$E$99,4,FALSE))),"",IF(VLOOKUP(UPPER($A5),'Données Echantillon 6'!$B$4:$E$99,4,FALSE)=0,"",(VLOOKUP(UPPER($A5),'Données Echantillon 6'!$B$4:$E$99,4,FALSE))))</f>
        <v/>
      </c>
      <c r="AJ5" s="61" t="str">
        <f t="shared" si="16"/>
        <v/>
      </c>
      <c r="AK5" s="62" t="str">
        <f t="shared" si="6"/>
        <v/>
      </c>
      <c r="AL5" s="60" t="str">
        <f>IF(OR($A5="",'Information sur les Gènes'!$D$3="", ISERROR(VLOOKUP(UPPER($A5),'Données Echantillon 7'!$B$4:$E$99,2,FALSE))),"",IF(VLOOKUP(UPPER($A5),'Données Echantillon 7'!$B$4:$E$99,2,FALSE)=0,"",(VLOOKUP(UPPER($A5),'Données Echantillon 7'!$B$4:$E$99,2,FALSE))))</f>
        <v/>
      </c>
      <c r="AM5" s="61" t="str">
        <f>IF(OR($A5="",'Information sur les Gènes'!$D$3="", ISERROR(VLOOKUP(UPPER($A5),'Données Echantillon 7'!$B$4:$E$99,3,FALSE))),"",IF(VLOOKUP(UPPER($A5),'Données Echantillon 7'!$B$4:$E$99,3,FALSE)=0,"",(VLOOKUP(UPPER($A5),'Données Echantillon 7'!$B$4:$E$99,3,FALSE))))</f>
        <v/>
      </c>
      <c r="AN5" s="61" t="str">
        <f>IF(OR($A5="",'Information sur les Gènes'!$D$3="", ISERROR(VLOOKUP(UPPER($A5),'Données Echantillon 7'!$B$4:$E$99,4,FALSE))),"",IF(VLOOKUP(UPPER($A5),'Données Echantillon 7'!$B$4:$E$99,4,FALSE)=0,"",(VLOOKUP(UPPER($A5),'Données Echantillon 7'!$B$4:$E$99,4,FALSE))))</f>
        <v/>
      </c>
      <c r="AO5" s="61" t="str">
        <f t="shared" si="17"/>
        <v/>
      </c>
      <c r="AP5" s="62" t="str">
        <f t="shared" si="7"/>
        <v/>
      </c>
      <c r="AQ5" s="60" t="str">
        <f>IF(OR($A5="",'Information sur les Gènes'!$D$3="", ISERROR(VLOOKUP(UPPER($A5),'Données Echantillon 8'!$B$4:$E$99,2,FALSE))),"",IF(VLOOKUP(UPPER($A5),'Données Echantillon 8'!$B$4:$E$99,2,FALSE)=0,"",(VLOOKUP(UPPER($A5),'Données Echantillon 8'!$B$4:$E$99,2,FALSE))))</f>
        <v/>
      </c>
      <c r="AR5" s="61" t="str">
        <f>IF(OR($A5="",'Information sur les Gènes'!$D$3="", ISERROR(VLOOKUP(UPPER($A5),'Données Echantillon 8'!$B$4:$E$99,3,FALSE))),"",IF(VLOOKUP(UPPER($A5),'Données Echantillon 8'!$B$4:$E$99,3,FALSE)=0,"",(VLOOKUP(UPPER($A5),'Données Echantillon 8'!$B$4:$E$99,3,FALSE))))</f>
        <v/>
      </c>
      <c r="AS5" s="61" t="str">
        <f>IF(OR($A5="",'Information sur les Gènes'!$D$3="", ISERROR(VLOOKUP(UPPER($A5),'Données Echantillon 8'!$B$4:$E$99,4,FALSE))),"",IF(VLOOKUP(UPPER($A5),'Données Echantillon 8'!$B$4:$E$99,4,FALSE)=0,"",(VLOOKUP(UPPER($A5),'Données Echantillon 8'!$B$4:$E$99,4,FALSE))))</f>
        <v/>
      </c>
      <c r="AT5" s="61" t="str">
        <f t="shared" si="18"/>
        <v/>
      </c>
      <c r="AU5" s="62" t="str">
        <f t="shared" si="8"/>
        <v/>
      </c>
      <c r="AV5" s="60" t="str">
        <f>IF(OR($A5="",'Information sur les Gènes'!$D$3="", ISERROR(VLOOKUP(UPPER($A5),'Données Echantillon 9'!$B$4:$E$99,2,FALSE))),"",IF(VLOOKUP(UPPER($A5),'Données Echantillon 9'!$B$4:$E$99,2,FALSE)=0,"",(VLOOKUP(UPPER($A5),'Données Echantillon 9'!$B$4:$E$99,2,FALSE))))</f>
        <v/>
      </c>
      <c r="AW5" s="61" t="str">
        <f>IF(OR($A5="",'Information sur les Gènes'!$D$3="", ISERROR(VLOOKUP(UPPER($A5),'Données Echantillon 9'!$B$4:$E$99,3,FALSE))),"",IF(VLOOKUP(UPPER($A5),'Données Echantillon 9'!$B$4:$E$99,3,FALSE)=0,"",(VLOOKUP(UPPER($A5),'Données Echantillon 9'!$B$4:$E$99,3,FALSE))))</f>
        <v/>
      </c>
      <c r="AX5" s="61" t="str">
        <f>IF(OR($A5="",'Information sur les Gènes'!$D$3="", ISERROR(VLOOKUP(UPPER($A5),'Données Echantillon 9'!$B$4:$E$99,4,FALSE))),"",IF(VLOOKUP(UPPER($A5),'Données Echantillon 9'!$B$4:$E$99,4,FALSE)=0,"",(VLOOKUP(UPPER($A5),'Données Echantillon 9'!$B$4:$E$99,4,FALSE))))</f>
        <v/>
      </c>
      <c r="AY5" s="61" t="str">
        <f t="shared" si="19"/>
        <v/>
      </c>
      <c r="AZ5" s="62" t="str">
        <f t="shared" si="9"/>
        <v/>
      </c>
      <c r="BA5" s="60" t="str">
        <f>IF(OR($A5="",'Information sur les Gènes'!$D$3="", ISERROR(VLOOKUP(UPPER($A5),'Données Echantillon 10'!$B$4:$E$99,2,FALSE))),"",IF(VLOOKUP(UPPER($A5),'Données Echantillon 10'!$B$4:$E$99,2,FALSE)=0,"",(VLOOKUP(UPPER($A5),'Données Echantillon 10'!$B$4:$E$99,2,FALSE))))</f>
        <v/>
      </c>
      <c r="BB5" s="61" t="str">
        <f>IF(OR($A5="",'Information sur les Gènes'!$D$3="", ISERROR(VLOOKUP(UPPER($A5),'Données Echantillon 10'!$B$4:$E$99,3,FALSE))),"",IF(VLOOKUP(UPPER($A5),'Données Echantillon 10'!$B$4:$E$99,3,FALSE)=0,"",(VLOOKUP(UPPER($A5),'Données Echantillon 10'!$B$4:$E$99,3,FALSE))))</f>
        <v/>
      </c>
      <c r="BC5" s="61" t="str">
        <f>IF(OR($A5="",'Information sur les Gènes'!$D$3="", ISERROR(VLOOKUP(UPPER($A5),'Données Echantillon 10'!$B$4:$E$99,4,FALSE))),"",IF(VLOOKUP(UPPER($A5),'Données Echantillon 10'!$B$4:$E$99,4,FALSE)=0,"",(VLOOKUP(UPPER($A5),'Données Echantillon 10'!$B$4:$E$99,4,FALSE))))</f>
        <v/>
      </c>
      <c r="BD5" s="61" t="str">
        <f t="shared" si="20"/>
        <v/>
      </c>
      <c r="BE5" s="62" t="str">
        <f t="shared" si="21"/>
        <v/>
      </c>
      <c r="BF5" s="243"/>
      <c r="BG5" s="243"/>
      <c r="BH5" s="243"/>
      <c r="BI5" s="243"/>
      <c r="BJ5" s="243"/>
    </row>
    <row r="6" spans="1:63">
      <c r="A6" s="330"/>
      <c r="B6" s="243"/>
      <c r="C6" s="60" t="str">
        <f>IF(OR($A6="",'Information sur les Gènes'!$D$3="", ISERROR(VLOOKUP(UPPER($A6),'Données Echantillon Contrôle'!$B$4:$E$99,2,FALSE))),"",IF(VLOOKUP(UPPER($A6),'Données Echantillon Contrôle'!$B$4:$E$99,2,FALSE)=0,"",(VLOOKUP(UPPER($A6),'Données Echantillon Contrôle'!$B$4:$E$99,2,FALSE))))</f>
        <v/>
      </c>
      <c r="D6" s="61" t="str">
        <f>IF(OR($A6="",'Information sur les Gènes'!$D$3="", ISERROR(VLOOKUP(UPPER($A6),'Données Echantillon Contrôle'!$B$4:$E$99,3,FALSE))),"",IF(VLOOKUP(UPPER($A6),'Données Echantillon Contrôle'!$B$4:$E$99,3,FALSE)=0,"",(VLOOKUP(UPPER($A6),'Données Echantillon Contrôle'!$B$4:$E$99,3,FALSE))))</f>
        <v/>
      </c>
      <c r="E6" s="61" t="str">
        <f>IF(OR($A6="",'Information sur les Gènes'!$D$3="", ISERROR(VLOOKUP(UPPER($A6),'Données Echantillon Contrôle'!$B$4:$E$99,4,FALSE))),"",IF(VLOOKUP(UPPER($A6),'Données Echantillon Contrôle'!$B$4:$E$99,4,FALSE)=0,"",(VLOOKUP(UPPER($A6),'Données Echantillon Contrôle'!$B$4:$E$99,4,FALSE))))</f>
        <v/>
      </c>
      <c r="F6" s="61" t="str">
        <f t="shared" si="10"/>
        <v/>
      </c>
      <c r="G6" s="62" t="str">
        <f t="shared" si="0"/>
        <v/>
      </c>
      <c r="H6" s="60" t="str">
        <f>IF(OR($A6="",'Information sur les Gènes'!$D$3="", ISERROR(VLOOKUP(UPPER($A6),'Données Echantillon 1'!$B$4:$E$99,2,FALSE))),"",IF(VLOOKUP(UPPER($A6),'Données Echantillon 1'!$B$4:$E$99,2,FALSE)=0,"",(VLOOKUP(UPPER($A6),'Données Echantillon 1'!$B$4:$E$99,2,FALSE))))</f>
        <v/>
      </c>
      <c r="I6" s="61" t="str">
        <f>IF(OR($A6="",'Information sur les Gènes'!$D$3="", ISERROR(VLOOKUP(UPPER($A6),'Données Echantillon 1'!$B$4:$E$99,3,FALSE))),"",IF(VLOOKUP(UPPER($A6),'Données Echantillon 1'!$B$4:$E$99,3,FALSE)=0,"",(VLOOKUP(UPPER($A6),'Données Echantillon 1'!$B$4:$E$99,3,FALSE))))</f>
        <v/>
      </c>
      <c r="J6" s="61" t="str">
        <f>IF(OR($A6="",'Information sur les Gènes'!$D$3="", ISERROR(VLOOKUP(UPPER($A6),'Données Echantillon 1'!$B$4:$E$99,4,FALSE))),"",IF(VLOOKUP(UPPER($A6),'Données Echantillon 1'!$B$4:$E$99,4,FALSE)=0,"",(VLOOKUP(UPPER($A6),'Données Echantillon 1'!$B$4:$E$99,4,FALSE))))</f>
        <v/>
      </c>
      <c r="K6" s="61" t="str">
        <f t="shared" si="11"/>
        <v/>
      </c>
      <c r="L6" s="62" t="str">
        <f t="shared" si="1"/>
        <v/>
      </c>
      <c r="M6" s="60" t="str">
        <f>IF(OR($A6="",'Information sur les Gènes'!$D$3="", ISERROR(VLOOKUP(UPPER($A6),'Données Echantillon 2'!$B$4:$E$99,2,FALSE))),"",IF(VLOOKUP(UPPER($A6),'Données Echantillon 2'!$B$4:$E$99,2,FALSE)=0,"",(VLOOKUP(UPPER($A6),'Données Echantillon 2'!$B$4:$E$99,2,FALSE))))</f>
        <v/>
      </c>
      <c r="N6" s="61" t="str">
        <f>IF(OR($A6="",'Information sur les Gènes'!$D$3="", ISERROR(VLOOKUP(UPPER($A6),'Données Echantillon 2'!$B$4:$E$99,3,FALSE))),"",IF(VLOOKUP(UPPER($A6),'Données Echantillon 2'!$B$4:$E$99,3,FALSE)=0,"",(VLOOKUP(UPPER($A6),'Données Echantillon 2'!$B$4:$E$99,3,FALSE))))</f>
        <v/>
      </c>
      <c r="O6" s="61" t="str">
        <f>IF(OR($A6="",'Information sur les Gènes'!$D$3="", ISERROR(VLOOKUP(UPPER($A6),'Données Echantillon 2'!$B$4:$E$99,4,FALSE))),"",IF(VLOOKUP(UPPER($A6),'Données Echantillon 2'!$B$4:$E$99,4,FALSE)=0,"",(VLOOKUP(UPPER($A6),'Données Echantillon 2'!$B$4:$E$99,4,FALSE))))</f>
        <v/>
      </c>
      <c r="P6" s="61" t="str">
        <f t="shared" si="12"/>
        <v/>
      </c>
      <c r="Q6" s="62" t="str">
        <f t="shared" si="2"/>
        <v/>
      </c>
      <c r="R6" s="60" t="str">
        <f>IF(OR($A6="",'Information sur les Gènes'!$D$3="", ISERROR(VLOOKUP(UPPER($A6),'Données Echantillon 3'!$B$4:$E$99,2,FALSE))),"",IF(VLOOKUP(UPPER($A6),'Données Echantillon 3'!$B$4:$E$99,2,FALSE)=0,"",(VLOOKUP(UPPER($A6),'Données Echantillon 3'!$B$4:$E$99,2,FALSE))))</f>
        <v/>
      </c>
      <c r="S6" s="61" t="str">
        <f>IF(OR($A6="",'Information sur les Gènes'!$D$3="", ISERROR(VLOOKUP(UPPER($A6),'Données Echantillon 3'!$B$4:$E$99,3,FALSE))),"",IF(VLOOKUP(UPPER($A6),'Données Echantillon 3'!$B$4:$E$99,3,FALSE)=0,"",(VLOOKUP(UPPER($A6),'Données Echantillon 3'!$B$4:$E$99,3,FALSE))))</f>
        <v/>
      </c>
      <c r="T6" s="61" t="str">
        <f>IF(OR($A6="",'Information sur les Gènes'!$D$3="", ISERROR(VLOOKUP(UPPER($A6),'Données Echantillon 3'!$B$4:$E$99,4,FALSE))),"",IF(VLOOKUP(UPPER($A6),'Données Echantillon 3'!$B$4:$E$99,4,FALSE)=0,"",(VLOOKUP(UPPER($A6),'Données Echantillon 3'!$B$4:$E$99,4,FALSE))))</f>
        <v/>
      </c>
      <c r="U6" s="61" t="str">
        <f t="shared" si="13"/>
        <v/>
      </c>
      <c r="V6" s="62" t="str">
        <f t="shared" si="3"/>
        <v/>
      </c>
      <c r="W6" s="157" t="str">
        <f>IF(OR($A6="",'Information sur les Gènes'!$D$3="", ISERROR(VLOOKUP(UPPER($A6),'Données Echantillon 4'!$B$4:$E$99,2,FALSE))),"",IF(VLOOKUP(UPPER($A6),'Données Echantillon 4'!$B$4:$E$99,2,FALSE)=0,"",(VLOOKUP(UPPER($A6),'Données Echantillon 4'!$B$4:$E$99,2,FALSE))))</f>
        <v/>
      </c>
      <c r="X6" s="158" t="str">
        <f>IF(OR($A6="",'Information sur les Gènes'!$D$3="", ISERROR(VLOOKUP(UPPER($A6),'Données Echantillon 4'!$B$4:$E$99,3,FALSE))),"",IF(VLOOKUP(UPPER($A6),'Données Echantillon 4'!$B$4:$E$99,3,FALSE)=0,"",(VLOOKUP(UPPER($A6),'Données Echantillon 4'!$B$4:$E$99,3,FALSE))))</f>
        <v/>
      </c>
      <c r="Y6" s="158" t="str">
        <f>IF(OR($A6="",'Information sur les Gènes'!$D$3="", ISERROR(VLOOKUP(UPPER($A6),'Données Echantillon 4'!$B$4:$E$99,4,FALSE))),"",IF(VLOOKUP(UPPER($A6),'Données Echantillon 4'!$B$4:$E$99,4,FALSE)=0,"",(VLOOKUP(UPPER($A6),'Données Echantillon 4'!$B$4:$E$99,4,FALSE))))</f>
        <v/>
      </c>
      <c r="Z6" s="61" t="str">
        <f t="shared" si="14"/>
        <v/>
      </c>
      <c r="AA6" s="62" t="str">
        <f t="shared" si="4"/>
        <v/>
      </c>
      <c r="AB6" s="60" t="str">
        <f>IF(OR($A6="",'Information sur les Gènes'!$D$3="", ISERROR(VLOOKUP(UPPER($A6),'Données Echantillon 5'!$B$4:$E$99,2,FALSE))),"",IF(VLOOKUP(UPPER($A6),'Données Echantillon 5'!$B$4:$E$99,2,FALSE)=0,"",(VLOOKUP(UPPER($A6),'Données Echantillon 5'!$B$4:$E$99,2,FALSE))))</f>
        <v/>
      </c>
      <c r="AC6" s="61" t="str">
        <f>IF(OR($A6="",'Information sur les Gènes'!$D$3="", ISERROR(VLOOKUP(UPPER($A6),'Données Echantillon 5'!$B$4:$E$99,3,FALSE))),"",IF(VLOOKUP(UPPER($A6),'Données Echantillon 5'!$B$4:$E$99,3,FALSE)=0,"",(VLOOKUP(UPPER($A6),'Données Echantillon 5'!$B$4:$E$99,3,FALSE))))</f>
        <v/>
      </c>
      <c r="AD6" s="61" t="str">
        <f>IF(OR($A6="",'Information sur les Gènes'!$D$3="", ISERROR(VLOOKUP(UPPER($A6),'Données Echantillon 5'!$B$4:$E$99,4,FALSE))),"",IF(VLOOKUP(UPPER($A6),'Données Echantillon 5'!$B$4:$E$99,4,FALSE)=0,"",(VLOOKUP(UPPER($A6),'Données Echantillon 5'!$B$4:$E$99,4,FALSE))))</f>
        <v/>
      </c>
      <c r="AE6" s="61" t="str">
        <f t="shared" si="15"/>
        <v/>
      </c>
      <c r="AF6" s="62" t="str">
        <f t="shared" si="5"/>
        <v/>
      </c>
      <c r="AG6" s="60" t="str">
        <f>IF(OR($A6="",'Information sur les Gènes'!$D$3="", ISERROR(VLOOKUP(UPPER($A6),'Données Echantillon 6'!$B$4:$E$99,2,FALSE))),"",IF(VLOOKUP(UPPER($A6),'Données Echantillon 6'!$B$4:$E$99,2,FALSE)=0,"",(VLOOKUP(UPPER($A6),'Données Echantillon 6'!$B$4:$E$99,2,FALSE))))</f>
        <v/>
      </c>
      <c r="AH6" s="61" t="str">
        <f>IF(OR($A6="",'Information sur les Gènes'!$D$3="", ISERROR(VLOOKUP(UPPER($A6),'Données Echantillon 6'!$B$4:$E$99,3,FALSE))),"",IF(VLOOKUP(UPPER($A6),'Données Echantillon 6'!$B$4:$E$99,3,FALSE)=0,"",(VLOOKUP(UPPER($A6),'Données Echantillon 6'!$B$4:$E$99,3,FALSE))))</f>
        <v/>
      </c>
      <c r="AI6" s="61" t="str">
        <f>IF(OR($A6="",'Information sur les Gènes'!$D$3="", ISERROR(VLOOKUP(UPPER($A6),'Données Echantillon 6'!$B$4:$E$99,4,FALSE))),"",IF(VLOOKUP(UPPER($A6),'Données Echantillon 6'!$B$4:$E$99,4,FALSE)=0,"",(VLOOKUP(UPPER($A6),'Données Echantillon 6'!$B$4:$E$99,4,FALSE))))</f>
        <v/>
      </c>
      <c r="AJ6" s="61" t="str">
        <f t="shared" si="16"/>
        <v/>
      </c>
      <c r="AK6" s="62" t="str">
        <f t="shared" si="6"/>
        <v/>
      </c>
      <c r="AL6" s="60" t="str">
        <f>IF(OR($A6="",'Information sur les Gènes'!$D$3="", ISERROR(VLOOKUP(UPPER($A6),'Données Echantillon 7'!$B$4:$E$99,2,FALSE))),"",IF(VLOOKUP(UPPER($A6),'Données Echantillon 7'!$B$4:$E$99,2,FALSE)=0,"",(VLOOKUP(UPPER($A6),'Données Echantillon 7'!$B$4:$E$99,2,FALSE))))</f>
        <v/>
      </c>
      <c r="AM6" s="61" t="str">
        <f>IF(OR($A6="",'Information sur les Gènes'!$D$3="", ISERROR(VLOOKUP(UPPER($A6),'Données Echantillon 7'!$B$4:$E$99,3,FALSE))),"",IF(VLOOKUP(UPPER($A6),'Données Echantillon 7'!$B$4:$E$99,3,FALSE)=0,"",(VLOOKUP(UPPER($A6),'Données Echantillon 7'!$B$4:$E$99,3,FALSE))))</f>
        <v/>
      </c>
      <c r="AN6" s="61" t="str">
        <f>IF(OR($A6="",'Information sur les Gènes'!$D$3="", ISERROR(VLOOKUP(UPPER($A6),'Données Echantillon 7'!$B$4:$E$99,4,FALSE))),"",IF(VLOOKUP(UPPER($A6),'Données Echantillon 7'!$B$4:$E$99,4,FALSE)=0,"",(VLOOKUP(UPPER($A6),'Données Echantillon 7'!$B$4:$E$99,4,FALSE))))</f>
        <v/>
      </c>
      <c r="AO6" s="61" t="str">
        <f t="shared" si="17"/>
        <v/>
      </c>
      <c r="AP6" s="62" t="str">
        <f t="shared" si="7"/>
        <v/>
      </c>
      <c r="AQ6" s="60" t="str">
        <f>IF(OR($A6="",'Information sur les Gènes'!$D$3="", ISERROR(VLOOKUP(UPPER($A6),'Données Echantillon 8'!$B$4:$E$99,2,FALSE))),"",IF(VLOOKUP(UPPER($A6),'Données Echantillon 8'!$B$4:$E$99,2,FALSE)=0,"",(VLOOKUP(UPPER($A6),'Données Echantillon 8'!$B$4:$E$99,2,FALSE))))</f>
        <v/>
      </c>
      <c r="AR6" s="61" t="str">
        <f>IF(OR($A6="",'Information sur les Gènes'!$D$3="", ISERROR(VLOOKUP(UPPER($A6),'Données Echantillon 8'!$B$4:$E$99,3,FALSE))),"",IF(VLOOKUP(UPPER($A6),'Données Echantillon 8'!$B$4:$E$99,3,FALSE)=0,"",(VLOOKUP(UPPER($A6),'Données Echantillon 8'!$B$4:$E$99,3,FALSE))))</f>
        <v/>
      </c>
      <c r="AS6" s="61" t="str">
        <f>IF(OR($A6="",'Information sur les Gènes'!$D$3="", ISERROR(VLOOKUP(UPPER($A6),'Données Echantillon 8'!$B$4:$E$99,4,FALSE))),"",IF(VLOOKUP(UPPER($A6),'Données Echantillon 8'!$B$4:$E$99,4,FALSE)=0,"",(VLOOKUP(UPPER($A6),'Données Echantillon 8'!$B$4:$E$99,4,FALSE))))</f>
        <v/>
      </c>
      <c r="AT6" s="61" t="str">
        <f t="shared" si="18"/>
        <v/>
      </c>
      <c r="AU6" s="62" t="str">
        <f t="shared" si="8"/>
        <v/>
      </c>
      <c r="AV6" s="60" t="str">
        <f>IF(OR($A6="",'Information sur les Gènes'!$D$3="", ISERROR(VLOOKUP(UPPER($A6),'Données Echantillon 9'!$B$4:$E$99,2,FALSE))),"",IF(VLOOKUP(UPPER($A6),'Données Echantillon 9'!$B$4:$E$99,2,FALSE)=0,"",(VLOOKUP(UPPER($A6),'Données Echantillon 9'!$B$4:$E$99,2,FALSE))))</f>
        <v/>
      </c>
      <c r="AW6" s="61" t="str">
        <f>IF(OR($A6="",'Information sur les Gènes'!$D$3="", ISERROR(VLOOKUP(UPPER($A6),'Données Echantillon 9'!$B$4:$E$99,3,FALSE))),"",IF(VLOOKUP(UPPER($A6),'Données Echantillon 9'!$B$4:$E$99,3,FALSE)=0,"",(VLOOKUP(UPPER($A6),'Données Echantillon 9'!$B$4:$E$99,3,FALSE))))</f>
        <v/>
      </c>
      <c r="AX6" s="61" t="str">
        <f>IF(OR($A6="",'Information sur les Gènes'!$D$3="", ISERROR(VLOOKUP(UPPER($A6),'Données Echantillon 9'!$B$4:$E$99,4,FALSE))),"",IF(VLOOKUP(UPPER($A6),'Données Echantillon 9'!$B$4:$E$99,4,FALSE)=0,"",(VLOOKUP(UPPER($A6),'Données Echantillon 9'!$B$4:$E$99,4,FALSE))))</f>
        <v/>
      </c>
      <c r="AY6" s="61" t="str">
        <f t="shared" si="19"/>
        <v/>
      </c>
      <c r="AZ6" s="62" t="str">
        <f t="shared" si="9"/>
        <v/>
      </c>
      <c r="BA6" s="60" t="str">
        <f>IF(OR($A6="",'Information sur les Gènes'!$D$3="", ISERROR(VLOOKUP(UPPER($A6),'Données Echantillon 10'!$B$4:$E$99,2,FALSE))),"",IF(VLOOKUP(UPPER($A6),'Données Echantillon 10'!$B$4:$E$99,2,FALSE)=0,"",(VLOOKUP(UPPER($A6),'Données Echantillon 10'!$B$4:$E$99,2,FALSE))))</f>
        <v/>
      </c>
      <c r="BB6" s="61" t="str">
        <f>IF(OR($A6="",'Information sur les Gènes'!$D$3="", ISERROR(VLOOKUP(UPPER($A6),'Données Echantillon 10'!$B$4:$E$99,3,FALSE))),"",IF(VLOOKUP(UPPER($A6),'Données Echantillon 10'!$B$4:$E$99,3,FALSE)=0,"",(VLOOKUP(UPPER($A6),'Données Echantillon 10'!$B$4:$E$99,3,FALSE))))</f>
        <v/>
      </c>
      <c r="BC6" s="61" t="str">
        <f>IF(OR($A6="",'Information sur les Gènes'!$D$3="", ISERROR(VLOOKUP(UPPER($A6),'Données Echantillon 10'!$B$4:$E$99,4,FALSE))),"",IF(VLOOKUP(UPPER($A6),'Données Echantillon 10'!$B$4:$E$99,4,FALSE)=0,"",(VLOOKUP(UPPER($A6),'Données Echantillon 10'!$B$4:$E$99,4,FALSE))))</f>
        <v/>
      </c>
      <c r="BD6" s="61" t="str">
        <f t="shared" si="20"/>
        <v/>
      </c>
      <c r="BE6" s="62" t="str">
        <f t="shared" si="21"/>
        <v/>
      </c>
      <c r="BF6" s="243"/>
      <c r="BG6" s="243"/>
      <c r="BH6" s="243"/>
      <c r="BI6" s="243"/>
      <c r="BJ6" s="243"/>
    </row>
    <row r="7" spans="1:63">
      <c r="A7" s="330"/>
      <c r="B7" s="243"/>
      <c r="C7" s="60" t="str">
        <f>IF(OR($A7="",'Information sur les Gènes'!$D$3="", ISERROR(VLOOKUP(UPPER($A7),'Données Echantillon Contrôle'!$B$4:$E$99,2,FALSE))),"",IF(VLOOKUP(UPPER($A7),'Données Echantillon Contrôle'!$B$4:$E$99,2,FALSE)=0,"",(VLOOKUP(UPPER($A7),'Données Echantillon Contrôle'!$B$4:$E$99,2,FALSE))))</f>
        <v/>
      </c>
      <c r="D7" s="61" t="str">
        <f>IF(OR($A7="",'Information sur les Gènes'!$D$3="", ISERROR(VLOOKUP(UPPER($A7),'Données Echantillon Contrôle'!$B$4:$E$99,3,FALSE))),"",IF(VLOOKUP(UPPER($A7),'Données Echantillon Contrôle'!$B$4:$E$99,3,FALSE)=0,"",(VLOOKUP(UPPER($A7),'Données Echantillon Contrôle'!$B$4:$E$99,3,FALSE))))</f>
        <v/>
      </c>
      <c r="E7" s="61" t="str">
        <f>IF(OR($A7="",'Information sur les Gènes'!$D$3="", ISERROR(VLOOKUP(UPPER($A7),'Données Echantillon Contrôle'!$B$4:$E$99,4,FALSE))),"",IF(VLOOKUP(UPPER($A7),'Données Echantillon Contrôle'!$B$4:$E$99,4,FALSE)=0,"",(VLOOKUP(UPPER($A7),'Données Echantillon Contrôle'!$B$4:$E$99,4,FALSE))))</f>
        <v/>
      </c>
      <c r="F7" s="61" t="str">
        <f t="shared" si="10"/>
        <v/>
      </c>
      <c r="G7" s="62" t="str">
        <f t="shared" si="0"/>
        <v/>
      </c>
      <c r="H7" s="60" t="str">
        <f>IF(OR($A7="",'Information sur les Gènes'!$D$3="", ISERROR(VLOOKUP(UPPER($A7),'Données Echantillon 1'!$B$4:$E$99,2,FALSE))),"",IF(VLOOKUP(UPPER($A7),'Données Echantillon 1'!$B$4:$E$99,2,FALSE)=0,"",(VLOOKUP(UPPER($A7),'Données Echantillon 1'!$B$4:$E$99,2,FALSE))))</f>
        <v/>
      </c>
      <c r="I7" s="61" t="str">
        <f>IF(OR($A7="",'Information sur les Gènes'!$D$3="", ISERROR(VLOOKUP(UPPER($A7),'Données Echantillon 1'!$B$4:$E$99,3,FALSE))),"",IF(VLOOKUP(UPPER($A7),'Données Echantillon 1'!$B$4:$E$99,3,FALSE)=0,"",(VLOOKUP(UPPER($A7),'Données Echantillon 1'!$B$4:$E$99,3,FALSE))))</f>
        <v/>
      </c>
      <c r="J7" s="61" t="str">
        <f>IF(OR($A7="",'Information sur les Gènes'!$D$3="", ISERROR(VLOOKUP(UPPER($A7),'Données Echantillon 1'!$B$4:$E$99,4,FALSE))),"",IF(VLOOKUP(UPPER($A7),'Données Echantillon 1'!$B$4:$E$99,4,FALSE)=0,"",(VLOOKUP(UPPER($A7),'Données Echantillon 1'!$B$4:$E$99,4,FALSE))))</f>
        <v/>
      </c>
      <c r="K7" s="61" t="str">
        <f t="shared" si="11"/>
        <v/>
      </c>
      <c r="L7" s="62" t="str">
        <f t="shared" si="1"/>
        <v/>
      </c>
      <c r="M7" s="60" t="str">
        <f>IF(OR($A7="",'Information sur les Gènes'!$D$3="", ISERROR(VLOOKUP(UPPER($A7),'Données Echantillon 2'!$B$4:$E$99,2,FALSE))),"",IF(VLOOKUP(UPPER($A7),'Données Echantillon 2'!$B$4:$E$99,2,FALSE)=0,"",(VLOOKUP(UPPER($A7),'Données Echantillon 2'!$B$4:$E$99,2,FALSE))))</f>
        <v/>
      </c>
      <c r="N7" s="61" t="str">
        <f>IF(OR($A7="",'Information sur les Gènes'!$D$3="", ISERROR(VLOOKUP(UPPER($A7),'Données Echantillon 2'!$B$4:$E$99,3,FALSE))),"",IF(VLOOKUP(UPPER($A7),'Données Echantillon 2'!$B$4:$E$99,3,FALSE)=0,"",(VLOOKUP(UPPER($A7),'Données Echantillon 2'!$B$4:$E$99,3,FALSE))))</f>
        <v/>
      </c>
      <c r="O7" s="61" t="str">
        <f>IF(OR($A7="",'Information sur les Gènes'!$D$3="", ISERROR(VLOOKUP(UPPER($A7),'Données Echantillon 2'!$B$4:$E$99,4,FALSE))),"",IF(VLOOKUP(UPPER($A7),'Données Echantillon 2'!$B$4:$E$99,4,FALSE)=0,"",(VLOOKUP(UPPER($A7),'Données Echantillon 2'!$B$4:$E$99,4,FALSE))))</f>
        <v/>
      </c>
      <c r="P7" s="61" t="str">
        <f t="shared" si="12"/>
        <v/>
      </c>
      <c r="Q7" s="62" t="str">
        <f t="shared" si="2"/>
        <v/>
      </c>
      <c r="R7" s="60" t="str">
        <f>IF(OR($A7="",'Information sur les Gènes'!$D$3="", ISERROR(VLOOKUP(UPPER($A7),'Données Echantillon 3'!$B$4:$E$99,2,FALSE))),"",IF(VLOOKUP(UPPER($A7),'Données Echantillon 3'!$B$4:$E$99,2,FALSE)=0,"",(VLOOKUP(UPPER($A7),'Données Echantillon 3'!$B$4:$E$99,2,FALSE))))</f>
        <v/>
      </c>
      <c r="S7" s="61" t="str">
        <f>IF(OR($A7="",'Information sur les Gènes'!$D$3="", ISERROR(VLOOKUP(UPPER($A7),'Données Echantillon 3'!$B$4:$E$99,3,FALSE))),"",IF(VLOOKUP(UPPER($A7),'Données Echantillon 3'!$B$4:$E$99,3,FALSE)=0,"",(VLOOKUP(UPPER($A7),'Données Echantillon 3'!$B$4:$E$99,3,FALSE))))</f>
        <v/>
      </c>
      <c r="T7" s="61" t="str">
        <f>IF(OR($A7="",'Information sur les Gènes'!$D$3="", ISERROR(VLOOKUP(UPPER($A7),'Données Echantillon 3'!$B$4:$E$99,4,FALSE))),"",IF(VLOOKUP(UPPER($A7),'Données Echantillon 3'!$B$4:$E$99,4,FALSE)=0,"",(VLOOKUP(UPPER($A7),'Données Echantillon 3'!$B$4:$E$99,4,FALSE))))</f>
        <v/>
      </c>
      <c r="U7" s="61" t="str">
        <f t="shared" si="13"/>
        <v/>
      </c>
      <c r="V7" s="62" t="str">
        <f t="shared" si="3"/>
        <v/>
      </c>
      <c r="W7" s="157" t="str">
        <f>IF(OR($A7="",'Information sur les Gènes'!$D$3="", ISERROR(VLOOKUP(UPPER($A7),'Données Echantillon 4'!$B$4:$E$99,2,FALSE))),"",IF(VLOOKUP(UPPER($A7),'Données Echantillon 4'!$B$4:$E$99,2,FALSE)=0,"",(VLOOKUP(UPPER($A7),'Données Echantillon 4'!$B$4:$E$99,2,FALSE))))</f>
        <v/>
      </c>
      <c r="X7" s="158" t="str">
        <f>IF(OR($A7="",'Information sur les Gènes'!$D$3="", ISERROR(VLOOKUP(UPPER($A7),'Données Echantillon 4'!$B$4:$E$99,3,FALSE))),"",IF(VLOOKUP(UPPER($A7),'Données Echantillon 4'!$B$4:$E$99,3,FALSE)=0,"",(VLOOKUP(UPPER($A7),'Données Echantillon 4'!$B$4:$E$99,3,FALSE))))</f>
        <v/>
      </c>
      <c r="Y7" s="158" t="str">
        <f>IF(OR($A7="",'Information sur les Gènes'!$D$3="", ISERROR(VLOOKUP(UPPER($A7),'Données Echantillon 4'!$B$4:$E$99,4,FALSE))),"",IF(VLOOKUP(UPPER($A7),'Données Echantillon 4'!$B$4:$E$99,4,FALSE)=0,"",(VLOOKUP(UPPER($A7),'Données Echantillon 4'!$B$4:$E$99,4,FALSE))))</f>
        <v/>
      </c>
      <c r="Z7" s="61" t="str">
        <f t="shared" si="14"/>
        <v/>
      </c>
      <c r="AA7" s="62" t="str">
        <f t="shared" si="4"/>
        <v/>
      </c>
      <c r="AB7" s="60" t="str">
        <f>IF(OR($A7="",'Information sur les Gènes'!$D$3="", ISERROR(VLOOKUP(UPPER($A7),'Données Echantillon 5'!$B$4:$E$99,2,FALSE))),"",IF(VLOOKUP(UPPER($A7),'Données Echantillon 5'!$B$4:$E$99,2,FALSE)=0,"",(VLOOKUP(UPPER($A7),'Données Echantillon 5'!$B$4:$E$99,2,FALSE))))</f>
        <v/>
      </c>
      <c r="AC7" s="61" t="str">
        <f>IF(OR($A7="",'Information sur les Gènes'!$D$3="", ISERROR(VLOOKUP(UPPER($A7),'Données Echantillon 5'!$B$4:$E$99,3,FALSE))),"",IF(VLOOKUP(UPPER($A7),'Données Echantillon 5'!$B$4:$E$99,3,FALSE)=0,"",(VLOOKUP(UPPER($A7),'Données Echantillon 5'!$B$4:$E$99,3,FALSE))))</f>
        <v/>
      </c>
      <c r="AD7" s="61" t="str">
        <f>IF(OR($A7="",'Information sur les Gènes'!$D$3="", ISERROR(VLOOKUP(UPPER($A7),'Données Echantillon 5'!$B$4:$E$99,4,FALSE))),"",IF(VLOOKUP(UPPER($A7),'Données Echantillon 5'!$B$4:$E$99,4,FALSE)=0,"",(VLOOKUP(UPPER($A7),'Données Echantillon 5'!$B$4:$E$99,4,FALSE))))</f>
        <v/>
      </c>
      <c r="AE7" s="61" t="str">
        <f t="shared" si="15"/>
        <v/>
      </c>
      <c r="AF7" s="62" t="str">
        <f t="shared" si="5"/>
        <v/>
      </c>
      <c r="AG7" s="60" t="str">
        <f>IF(OR($A7="",'Information sur les Gènes'!$D$3="", ISERROR(VLOOKUP(UPPER($A7),'Données Echantillon 6'!$B$4:$E$99,2,FALSE))),"",IF(VLOOKUP(UPPER($A7),'Données Echantillon 6'!$B$4:$E$99,2,FALSE)=0,"",(VLOOKUP(UPPER($A7),'Données Echantillon 6'!$B$4:$E$99,2,FALSE))))</f>
        <v/>
      </c>
      <c r="AH7" s="61" t="str">
        <f>IF(OR($A7="",'Information sur les Gènes'!$D$3="", ISERROR(VLOOKUP(UPPER($A7),'Données Echantillon 6'!$B$4:$E$99,3,FALSE))),"",IF(VLOOKUP(UPPER($A7),'Données Echantillon 6'!$B$4:$E$99,3,FALSE)=0,"",(VLOOKUP(UPPER($A7),'Données Echantillon 6'!$B$4:$E$99,3,FALSE))))</f>
        <v/>
      </c>
      <c r="AI7" s="61" t="str">
        <f>IF(OR($A7="",'Information sur les Gènes'!$D$3="", ISERROR(VLOOKUP(UPPER($A7),'Données Echantillon 6'!$B$4:$E$99,4,FALSE))),"",IF(VLOOKUP(UPPER($A7),'Données Echantillon 6'!$B$4:$E$99,4,FALSE)=0,"",(VLOOKUP(UPPER($A7),'Données Echantillon 6'!$B$4:$E$99,4,FALSE))))</f>
        <v/>
      </c>
      <c r="AJ7" s="61" t="str">
        <f t="shared" si="16"/>
        <v/>
      </c>
      <c r="AK7" s="62" t="str">
        <f t="shared" si="6"/>
        <v/>
      </c>
      <c r="AL7" s="60" t="str">
        <f>IF(OR($A7="",'Information sur les Gènes'!$D$3="", ISERROR(VLOOKUP(UPPER($A7),'Données Echantillon 7'!$B$4:$E$99,2,FALSE))),"",IF(VLOOKUP(UPPER($A7),'Données Echantillon 7'!$B$4:$E$99,2,FALSE)=0,"",(VLOOKUP(UPPER($A7),'Données Echantillon 7'!$B$4:$E$99,2,FALSE))))</f>
        <v/>
      </c>
      <c r="AM7" s="61" t="str">
        <f>IF(OR($A7="",'Information sur les Gènes'!$D$3="", ISERROR(VLOOKUP(UPPER($A7),'Données Echantillon 7'!$B$4:$E$99,3,FALSE))),"",IF(VLOOKUP(UPPER($A7),'Données Echantillon 7'!$B$4:$E$99,3,FALSE)=0,"",(VLOOKUP(UPPER($A7),'Données Echantillon 7'!$B$4:$E$99,3,FALSE))))</f>
        <v/>
      </c>
      <c r="AN7" s="61" t="str">
        <f>IF(OR($A7="",'Information sur les Gènes'!$D$3="", ISERROR(VLOOKUP(UPPER($A7),'Données Echantillon 7'!$B$4:$E$99,4,FALSE))),"",IF(VLOOKUP(UPPER($A7),'Données Echantillon 7'!$B$4:$E$99,4,FALSE)=0,"",(VLOOKUP(UPPER($A7),'Données Echantillon 7'!$B$4:$E$99,4,FALSE))))</f>
        <v/>
      </c>
      <c r="AO7" s="61" t="str">
        <f t="shared" si="17"/>
        <v/>
      </c>
      <c r="AP7" s="62" t="str">
        <f t="shared" si="7"/>
        <v/>
      </c>
      <c r="AQ7" s="60" t="str">
        <f>IF(OR($A7="",'Information sur les Gènes'!$D$3="", ISERROR(VLOOKUP(UPPER($A7),'Données Echantillon 8'!$B$4:$E$99,2,FALSE))),"",IF(VLOOKUP(UPPER($A7),'Données Echantillon 8'!$B$4:$E$99,2,FALSE)=0,"",(VLOOKUP(UPPER($A7),'Données Echantillon 8'!$B$4:$E$99,2,FALSE))))</f>
        <v/>
      </c>
      <c r="AR7" s="61" t="str">
        <f>IF(OR($A7="",'Information sur les Gènes'!$D$3="", ISERROR(VLOOKUP(UPPER($A7),'Données Echantillon 8'!$B$4:$E$99,3,FALSE))),"",IF(VLOOKUP(UPPER($A7),'Données Echantillon 8'!$B$4:$E$99,3,FALSE)=0,"",(VLOOKUP(UPPER($A7),'Données Echantillon 8'!$B$4:$E$99,3,FALSE))))</f>
        <v/>
      </c>
      <c r="AS7" s="61" t="str">
        <f>IF(OR($A7="",'Information sur les Gènes'!$D$3="", ISERROR(VLOOKUP(UPPER($A7),'Données Echantillon 8'!$B$4:$E$99,4,FALSE))),"",IF(VLOOKUP(UPPER($A7),'Données Echantillon 8'!$B$4:$E$99,4,FALSE)=0,"",(VLOOKUP(UPPER($A7),'Données Echantillon 8'!$B$4:$E$99,4,FALSE))))</f>
        <v/>
      </c>
      <c r="AT7" s="61" t="str">
        <f t="shared" si="18"/>
        <v/>
      </c>
      <c r="AU7" s="62" t="str">
        <f t="shared" si="8"/>
        <v/>
      </c>
      <c r="AV7" s="60" t="str">
        <f>IF(OR($A7="",'Information sur les Gènes'!$D$3="", ISERROR(VLOOKUP(UPPER($A7),'Données Echantillon 9'!$B$4:$E$99,2,FALSE))),"",IF(VLOOKUP(UPPER($A7),'Données Echantillon 9'!$B$4:$E$99,2,FALSE)=0,"",(VLOOKUP(UPPER($A7),'Données Echantillon 9'!$B$4:$E$99,2,FALSE))))</f>
        <v/>
      </c>
      <c r="AW7" s="61" t="str">
        <f>IF(OR($A7="",'Information sur les Gènes'!$D$3="", ISERROR(VLOOKUP(UPPER($A7),'Données Echantillon 9'!$B$4:$E$99,3,FALSE))),"",IF(VLOOKUP(UPPER($A7),'Données Echantillon 9'!$B$4:$E$99,3,FALSE)=0,"",(VLOOKUP(UPPER($A7),'Données Echantillon 9'!$B$4:$E$99,3,FALSE))))</f>
        <v/>
      </c>
      <c r="AX7" s="61" t="str">
        <f>IF(OR($A7="",'Information sur les Gènes'!$D$3="", ISERROR(VLOOKUP(UPPER($A7),'Données Echantillon 9'!$B$4:$E$99,4,FALSE))),"",IF(VLOOKUP(UPPER($A7),'Données Echantillon 9'!$B$4:$E$99,4,FALSE)=0,"",(VLOOKUP(UPPER($A7),'Données Echantillon 9'!$B$4:$E$99,4,FALSE))))</f>
        <v/>
      </c>
      <c r="AY7" s="61" t="str">
        <f t="shared" si="19"/>
        <v/>
      </c>
      <c r="AZ7" s="62" t="str">
        <f t="shared" si="9"/>
        <v/>
      </c>
      <c r="BA7" s="60" t="str">
        <f>IF(OR($A7="",'Information sur les Gènes'!$D$3="", ISERROR(VLOOKUP(UPPER($A7),'Données Echantillon 10'!$B$4:$E$99,2,FALSE))),"",IF(VLOOKUP(UPPER($A7),'Données Echantillon 10'!$B$4:$E$99,2,FALSE)=0,"",(VLOOKUP(UPPER($A7),'Données Echantillon 10'!$B$4:$E$99,2,FALSE))))</f>
        <v/>
      </c>
      <c r="BB7" s="61" t="str">
        <f>IF(OR($A7="",'Information sur les Gènes'!$D$3="", ISERROR(VLOOKUP(UPPER($A7),'Données Echantillon 10'!$B$4:$E$99,3,FALSE))),"",IF(VLOOKUP(UPPER($A7),'Données Echantillon 10'!$B$4:$E$99,3,FALSE)=0,"",(VLOOKUP(UPPER($A7),'Données Echantillon 10'!$B$4:$E$99,3,FALSE))))</f>
        <v/>
      </c>
      <c r="BC7" s="61" t="str">
        <f>IF(OR($A7="",'Information sur les Gènes'!$D$3="", ISERROR(VLOOKUP(UPPER($A7),'Données Echantillon 10'!$B$4:$E$99,4,FALSE))),"",IF(VLOOKUP(UPPER($A7),'Données Echantillon 10'!$B$4:$E$99,4,FALSE)=0,"",(VLOOKUP(UPPER($A7),'Données Echantillon 10'!$B$4:$E$99,4,FALSE))))</f>
        <v/>
      </c>
      <c r="BD7" s="61" t="str">
        <f t="shared" si="20"/>
        <v/>
      </c>
      <c r="BE7" s="62" t="str">
        <f t="shared" si="21"/>
        <v/>
      </c>
      <c r="BF7" s="243"/>
      <c r="BG7" s="243"/>
      <c r="BH7" s="243"/>
      <c r="BI7" s="243"/>
      <c r="BJ7" s="243"/>
    </row>
    <row r="8" spans="1:63">
      <c r="A8" s="330"/>
      <c r="B8" s="243"/>
      <c r="C8" s="60" t="str">
        <f>IF(OR($A8="",'Information sur les Gènes'!$D$3="", ISERROR(VLOOKUP(UPPER($A8),'Données Echantillon Contrôle'!$B$4:$E$99,2,FALSE))),"",IF(VLOOKUP(UPPER($A8),'Données Echantillon Contrôle'!$B$4:$E$99,2,FALSE)=0,"",(VLOOKUP(UPPER($A8),'Données Echantillon Contrôle'!$B$4:$E$99,2,FALSE))))</f>
        <v/>
      </c>
      <c r="D8" s="61" t="str">
        <f>IF(OR($A8="",'Information sur les Gènes'!$D$3="", ISERROR(VLOOKUP(UPPER($A8),'Données Echantillon Contrôle'!$B$4:$E$99,3,FALSE))),"",IF(VLOOKUP(UPPER($A8),'Données Echantillon Contrôle'!$B$4:$E$99,3,FALSE)=0,"",(VLOOKUP(UPPER($A8),'Données Echantillon Contrôle'!$B$4:$E$99,3,FALSE))))</f>
        <v/>
      </c>
      <c r="E8" s="61" t="str">
        <f>IF(OR($A8="",'Information sur les Gènes'!$D$3="", ISERROR(VLOOKUP(UPPER($A8),'Données Echantillon Contrôle'!$B$4:$E$99,4,FALSE))),"",IF(VLOOKUP(UPPER($A8),'Données Echantillon Contrôle'!$B$4:$E$99,4,FALSE)=0,"",(VLOOKUP(UPPER($A8),'Données Echantillon Contrôle'!$B$4:$E$99,4,FALSE))))</f>
        <v/>
      </c>
      <c r="F8" s="61" t="str">
        <f t="shared" si="10"/>
        <v/>
      </c>
      <c r="G8" s="62" t="str">
        <f t="shared" si="0"/>
        <v/>
      </c>
      <c r="H8" s="60" t="str">
        <f>IF(OR($A8="",'Information sur les Gènes'!$D$3="", ISERROR(VLOOKUP(UPPER($A8),'Données Echantillon 1'!$B$4:$E$99,2,FALSE))),"",IF(VLOOKUP(UPPER($A8),'Données Echantillon 1'!$B$4:$E$99,2,FALSE)=0,"",(VLOOKUP(UPPER($A8),'Données Echantillon 1'!$B$4:$E$99,2,FALSE))))</f>
        <v/>
      </c>
      <c r="I8" s="61" t="str">
        <f>IF(OR($A8="",'Information sur les Gènes'!$D$3="", ISERROR(VLOOKUP(UPPER($A8),'Données Echantillon 1'!$B$4:$E$99,3,FALSE))),"",IF(VLOOKUP(UPPER($A8),'Données Echantillon 1'!$B$4:$E$99,3,FALSE)=0,"",(VLOOKUP(UPPER($A8),'Données Echantillon 1'!$B$4:$E$99,3,FALSE))))</f>
        <v/>
      </c>
      <c r="J8" s="61" t="str">
        <f>IF(OR($A8="",'Information sur les Gènes'!$D$3="", ISERROR(VLOOKUP(UPPER($A8),'Données Echantillon 1'!$B$4:$E$99,4,FALSE))),"",IF(VLOOKUP(UPPER($A8),'Données Echantillon 1'!$B$4:$E$99,4,FALSE)=0,"",(VLOOKUP(UPPER($A8),'Données Echantillon 1'!$B$4:$E$99,4,FALSE))))</f>
        <v/>
      </c>
      <c r="K8" s="61" t="str">
        <f t="shared" si="11"/>
        <v/>
      </c>
      <c r="L8" s="62" t="str">
        <f t="shared" si="1"/>
        <v/>
      </c>
      <c r="M8" s="60" t="str">
        <f>IF(OR($A8="",'Information sur les Gènes'!$D$3="", ISERROR(VLOOKUP(UPPER($A8),'Données Echantillon 2'!$B$4:$E$99,2,FALSE))),"",IF(VLOOKUP(UPPER($A8),'Données Echantillon 2'!$B$4:$E$99,2,FALSE)=0,"",(VLOOKUP(UPPER($A8),'Données Echantillon 2'!$B$4:$E$99,2,FALSE))))</f>
        <v/>
      </c>
      <c r="N8" s="61" t="str">
        <f>IF(OR($A8="",'Information sur les Gènes'!$D$3="", ISERROR(VLOOKUP(UPPER($A8),'Données Echantillon 2'!$B$4:$E$99,3,FALSE))),"",IF(VLOOKUP(UPPER($A8),'Données Echantillon 2'!$B$4:$E$99,3,FALSE)=0,"",(VLOOKUP(UPPER($A8),'Données Echantillon 2'!$B$4:$E$99,3,FALSE))))</f>
        <v/>
      </c>
      <c r="O8" s="61" t="str">
        <f>IF(OR($A8="",'Information sur les Gènes'!$D$3="", ISERROR(VLOOKUP(UPPER($A8),'Données Echantillon 2'!$B$4:$E$99,4,FALSE))),"",IF(VLOOKUP(UPPER($A8),'Données Echantillon 2'!$B$4:$E$99,4,FALSE)=0,"",(VLOOKUP(UPPER($A8),'Données Echantillon 2'!$B$4:$E$99,4,FALSE))))</f>
        <v/>
      </c>
      <c r="P8" s="61" t="str">
        <f t="shared" si="12"/>
        <v/>
      </c>
      <c r="Q8" s="62" t="str">
        <f t="shared" si="2"/>
        <v/>
      </c>
      <c r="R8" s="60" t="str">
        <f>IF(OR($A8="",'Information sur les Gènes'!$D$3="", ISERROR(VLOOKUP(UPPER($A8),'Données Echantillon 3'!$B$4:$E$99,2,FALSE))),"",IF(VLOOKUP(UPPER($A8),'Données Echantillon 3'!$B$4:$E$99,2,FALSE)=0,"",(VLOOKUP(UPPER($A8),'Données Echantillon 3'!$B$4:$E$99,2,FALSE))))</f>
        <v/>
      </c>
      <c r="S8" s="61" t="str">
        <f>IF(OR($A8="",'Information sur les Gènes'!$D$3="", ISERROR(VLOOKUP(UPPER($A8),'Données Echantillon 3'!$B$4:$E$99,3,FALSE))),"",IF(VLOOKUP(UPPER($A8),'Données Echantillon 3'!$B$4:$E$99,3,FALSE)=0,"",(VLOOKUP(UPPER($A8),'Données Echantillon 3'!$B$4:$E$99,3,FALSE))))</f>
        <v/>
      </c>
      <c r="T8" s="61" t="str">
        <f>IF(OR($A8="",'Information sur les Gènes'!$D$3="", ISERROR(VLOOKUP(UPPER($A8),'Données Echantillon 3'!$B$4:$E$99,4,FALSE))),"",IF(VLOOKUP(UPPER($A8),'Données Echantillon 3'!$B$4:$E$99,4,FALSE)=0,"",(VLOOKUP(UPPER($A8),'Données Echantillon 3'!$B$4:$E$99,4,FALSE))))</f>
        <v/>
      </c>
      <c r="U8" s="61" t="str">
        <f t="shared" si="13"/>
        <v/>
      </c>
      <c r="V8" s="62" t="str">
        <f t="shared" si="3"/>
        <v/>
      </c>
      <c r="W8" s="157" t="str">
        <f>IF(OR($A8="",'Information sur les Gènes'!$D$3="", ISERROR(VLOOKUP(UPPER($A8),'Données Echantillon 4'!$B$4:$E$99,2,FALSE))),"",IF(VLOOKUP(UPPER($A8),'Données Echantillon 4'!$B$4:$E$99,2,FALSE)=0,"",(VLOOKUP(UPPER($A8),'Données Echantillon 4'!$B$4:$E$99,2,FALSE))))</f>
        <v/>
      </c>
      <c r="X8" s="158" t="str">
        <f>IF(OR($A8="",'Information sur les Gènes'!$D$3="", ISERROR(VLOOKUP(UPPER($A8),'Données Echantillon 4'!$B$4:$E$99,3,FALSE))),"",IF(VLOOKUP(UPPER($A8),'Données Echantillon 4'!$B$4:$E$99,3,FALSE)=0,"",(VLOOKUP(UPPER($A8),'Données Echantillon 4'!$B$4:$E$99,3,FALSE))))</f>
        <v/>
      </c>
      <c r="Y8" s="158" t="str">
        <f>IF(OR($A8="",'Information sur les Gènes'!$D$3="", ISERROR(VLOOKUP(UPPER($A8),'Données Echantillon 4'!$B$4:$E$99,4,FALSE))),"",IF(VLOOKUP(UPPER($A8),'Données Echantillon 4'!$B$4:$E$99,4,FALSE)=0,"",(VLOOKUP(UPPER($A8),'Données Echantillon 4'!$B$4:$E$99,4,FALSE))))</f>
        <v/>
      </c>
      <c r="Z8" s="61" t="str">
        <f t="shared" si="14"/>
        <v/>
      </c>
      <c r="AA8" s="62" t="str">
        <f t="shared" si="4"/>
        <v/>
      </c>
      <c r="AB8" s="60" t="str">
        <f>IF(OR($A8="",'Information sur les Gènes'!$D$3="", ISERROR(VLOOKUP(UPPER($A8),'Données Echantillon 5'!$B$4:$E$99,2,FALSE))),"",IF(VLOOKUP(UPPER($A8),'Données Echantillon 5'!$B$4:$E$99,2,FALSE)=0,"",(VLOOKUP(UPPER($A8),'Données Echantillon 5'!$B$4:$E$99,2,FALSE))))</f>
        <v/>
      </c>
      <c r="AC8" s="61" t="str">
        <f>IF(OR($A8="",'Information sur les Gènes'!$D$3="", ISERROR(VLOOKUP(UPPER($A8),'Données Echantillon 5'!$B$4:$E$99,3,FALSE))),"",IF(VLOOKUP(UPPER($A8),'Données Echantillon 5'!$B$4:$E$99,3,FALSE)=0,"",(VLOOKUP(UPPER($A8),'Données Echantillon 5'!$B$4:$E$99,3,FALSE))))</f>
        <v/>
      </c>
      <c r="AD8" s="61" t="str">
        <f>IF(OR($A8="",'Information sur les Gènes'!$D$3="", ISERROR(VLOOKUP(UPPER($A8),'Données Echantillon 5'!$B$4:$E$99,4,FALSE))),"",IF(VLOOKUP(UPPER($A8),'Données Echantillon 5'!$B$4:$E$99,4,FALSE)=0,"",(VLOOKUP(UPPER($A8),'Données Echantillon 5'!$B$4:$E$99,4,FALSE))))</f>
        <v/>
      </c>
      <c r="AE8" s="61" t="str">
        <f t="shared" si="15"/>
        <v/>
      </c>
      <c r="AF8" s="62" t="str">
        <f t="shared" si="5"/>
        <v/>
      </c>
      <c r="AG8" s="60" t="str">
        <f>IF(OR($A8="",'Information sur les Gènes'!$D$3="", ISERROR(VLOOKUP(UPPER($A8),'Données Echantillon 6'!$B$4:$E$99,2,FALSE))),"",IF(VLOOKUP(UPPER($A8),'Données Echantillon 6'!$B$4:$E$99,2,FALSE)=0,"",(VLOOKUP(UPPER($A8),'Données Echantillon 6'!$B$4:$E$99,2,FALSE))))</f>
        <v/>
      </c>
      <c r="AH8" s="61" t="str">
        <f>IF(OR($A8="",'Information sur les Gènes'!$D$3="", ISERROR(VLOOKUP(UPPER($A8),'Données Echantillon 6'!$B$4:$E$99,3,FALSE))),"",IF(VLOOKUP(UPPER($A8),'Données Echantillon 6'!$B$4:$E$99,3,FALSE)=0,"",(VLOOKUP(UPPER($A8),'Données Echantillon 6'!$B$4:$E$99,3,FALSE))))</f>
        <v/>
      </c>
      <c r="AI8" s="61" t="str">
        <f>IF(OR($A8="",'Information sur les Gènes'!$D$3="", ISERROR(VLOOKUP(UPPER($A8),'Données Echantillon 6'!$B$4:$E$99,4,FALSE))),"",IF(VLOOKUP(UPPER($A8),'Données Echantillon 6'!$B$4:$E$99,4,FALSE)=0,"",(VLOOKUP(UPPER($A8),'Données Echantillon 6'!$B$4:$E$99,4,FALSE))))</f>
        <v/>
      </c>
      <c r="AJ8" s="61" t="str">
        <f t="shared" si="16"/>
        <v/>
      </c>
      <c r="AK8" s="62" t="str">
        <f t="shared" si="6"/>
        <v/>
      </c>
      <c r="AL8" s="60" t="str">
        <f>IF(OR($A8="",'Information sur les Gènes'!$D$3="", ISERROR(VLOOKUP(UPPER($A8),'Données Echantillon 7'!$B$4:$E$99,2,FALSE))),"",IF(VLOOKUP(UPPER($A8),'Données Echantillon 7'!$B$4:$E$99,2,FALSE)=0,"",(VLOOKUP(UPPER($A8),'Données Echantillon 7'!$B$4:$E$99,2,FALSE))))</f>
        <v/>
      </c>
      <c r="AM8" s="61" t="str">
        <f>IF(OR($A8="",'Information sur les Gènes'!$D$3="", ISERROR(VLOOKUP(UPPER($A8),'Données Echantillon 7'!$B$4:$E$99,3,FALSE))),"",IF(VLOOKUP(UPPER($A8),'Données Echantillon 7'!$B$4:$E$99,3,FALSE)=0,"",(VLOOKUP(UPPER($A8),'Données Echantillon 7'!$B$4:$E$99,3,FALSE))))</f>
        <v/>
      </c>
      <c r="AN8" s="61" t="str">
        <f>IF(OR($A8="",'Information sur les Gènes'!$D$3="", ISERROR(VLOOKUP(UPPER($A8),'Données Echantillon 7'!$B$4:$E$99,4,FALSE))),"",IF(VLOOKUP(UPPER($A8),'Données Echantillon 7'!$B$4:$E$99,4,FALSE)=0,"",(VLOOKUP(UPPER($A8),'Données Echantillon 7'!$B$4:$E$99,4,FALSE))))</f>
        <v/>
      </c>
      <c r="AO8" s="61" t="str">
        <f t="shared" si="17"/>
        <v/>
      </c>
      <c r="AP8" s="62" t="str">
        <f t="shared" si="7"/>
        <v/>
      </c>
      <c r="AQ8" s="60" t="str">
        <f>IF(OR($A8="",'Information sur les Gènes'!$D$3="", ISERROR(VLOOKUP(UPPER($A8),'Données Echantillon 8'!$B$4:$E$99,2,FALSE))),"",IF(VLOOKUP(UPPER($A8),'Données Echantillon 8'!$B$4:$E$99,2,FALSE)=0,"",(VLOOKUP(UPPER($A8),'Données Echantillon 8'!$B$4:$E$99,2,FALSE))))</f>
        <v/>
      </c>
      <c r="AR8" s="61" t="str">
        <f>IF(OR($A8="",'Information sur les Gènes'!$D$3="", ISERROR(VLOOKUP(UPPER($A8),'Données Echantillon 8'!$B$4:$E$99,3,FALSE))),"",IF(VLOOKUP(UPPER($A8),'Données Echantillon 8'!$B$4:$E$99,3,FALSE)=0,"",(VLOOKUP(UPPER($A8),'Données Echantillon 8'!$B$4:$E$99,3,FALSE))))</f>
        <v/>
      </c>
      <c r="AS8" s="61" t="str">
        <f>IF(OR($A8="",'Information sur les Gènes'!$D$3="", ISERROR(VLOOKUP(UPPER($A8),'Données Echantillon 8'!$B$4:$E$99,4,FALSE))),"",IF(VLOOKUP(UPPER($A8),'Données Echantillon 8'!$B$4:$E$99,4,FALSE)=0,"",(VLOOKUP(UPPER($A8),'Données Echantillon 8'!$B$4:$E$99,4,FALSE))))</f>
        <v/>
      </c>
      <c r="AT8" s="61" t="str">
        <f t="shared" si="18"/>
        <v/>
      </c>
      <c r="AU8" s="62" t="str">
        <f t="shared" si="8"/>
        <v/>
      </c>
      <c r="AV8" s="60" t="str">
        <f>IF(OR($A8="",'Information sur les Gènes'!$D$3="", ISERROR(VLOOKUP(UPPER($A8),'Données Echantillon 9'!$B$4:$E$99,2,FALSE))),"",IF(VLOOKUP(UPPER($A8),'Données Echantillon 9'!$B$4:$E$99,2,FALSE)=0,"",(VLOOKUP(UPPER($A8),'Données Echantillon 9'!$B$4:$E$99,2,FALSE))))</f>
        <v/>
      </c>
      <c r="AW8" s="61" t="str">
        <f>IF(OR($A8="",'Information sur les Gènes'!$D$3="", ISERROR(VLOOKUP(UPPER($A8),'Données Echantillon 9'!$B$4:$E$99,3,FALSE))),"",IF(VLOOKUP(UPPER($A8),'Données Echantillon 9'!$B$4:$E$99,3,FALSE)=0,"",(VLOOKUP(UPPER($A8),'Données Echantillon 9'!$B$4:$E$99,3,FALSE))))</f>
        <v/>
      </c>
      <c r="AX8" s="61" t="str">
        <f>IF(OR($A8="",'Information sur les Gènes'!$D$3="", ISERROR(VLOOKUP(UPPER($A8),'Données Echantillon 9'!$B$4:$E$99,4,FALSE))),"",IF(VLOOKUP(UPPER($A8),'Données Echantillon 9'!$B$4:$E$99,4,FALSE)=0,"",(VLOOKUP(UPPER($A8),'Données Echantillon 9'!$B$4:$E$99,4,FALSE))))</f>
        <v/>
      </c>
      <c r="AY8" s="61" t="str">
        <f t="shared" si="19"/>
        <v/>
      </c>
      <c r="AZ8" s="62" t="str">
        <f t="shared" si="9"/>
        <v/>
      </c>
      <c r="BA8" s="60" t="str">
        <f>IF(OR($A8="",'Information sur les Gènes'!$D$3="", ISERROR(VLOOKUP(UPPER($A8),'Données Echantillon 10'!$B$4:$E$99,2,FALSE))),"",IF(VLOOKUP(UPPER($A8),'Données Echantillon 10'!$B$4:$E$99,2,FALSE)=0,"",(VLOOKUP(UPPER($A8),'Données Echantillon 10'!$B$4:$E$99,2,FALSE))))</f>
        <v/>
      </c>
      <c r="BB8" s="61" t="str">
        <f>IF(OR($A8="",'Information sur les Gènes'!$D$3="", ISERROR(VLOOKUP(UPPER($A8),'Données Echantillon 10'!$B$4:$E$99,3,FALSE))),"",IF(VLOOKUP(UPPER($A8),'Données Echantillon 10'!$B$4:$E$99,3,FALSE)=0,"",(VLOOKUP(UPPER($A8),'Données Echantillon 10'!$B$4:$E$99,3,FALSE))))</f>
        <v/>
      </c>
      <c r="BC8" s="61" t="str">
        <f>IF(OR($A8="",'Information sur les Gènes'!$D$3="", ISERROR(VLOOKUP(UPPER($A8),'Données Echantillon 10'!$B$4:$E$99,4,FALSE))),"",IF(VLOOKUP(UPPER($A8),'Données Echantillon 10'!$B$4:$E$99,4,FALSE)=0,"",(VLOOKUP(UPPER($A8),'Données Echantillon 10'!$B$4:$E$99,4,FALSE))))</f>
        <v/>
      </c>
      <c r="BD8" s="61" t="str">
        <f t="shared" si="20"/>
        <v/>
      </c>
      <c r="BE8" s="62" t="str">
        <f t="shared" si="21"/>
        <v/>
      </c>
      <c r="BF8" s="243"/>
      <c r="BG8" s="243"/>
      <c r="BH8" s="243"/>
      <c r="BI8" s="243"/>
      <c r="BJ8" s="243"/>
    </row>
    <row r="9" spans="1:63">
      <c r="A9" s="330"/>
      <c r="B9" s="243"/>
      <c r="C9" s="60" t="str">
        <f>IF(OR($A9="",'Information sur les Gènes'!$D$3="", ISERROR(VLOOKUP(UPPER($A9),'Données Echantillon Contrôle'!$B$4:$E$99,2,FALSE))),"",IF(VLOOKUP(UPPER($A9),'Données Echantillon Contrôle'!$B$4:$E$99,2,FALSE)=0,"",(VLOOKUP(UPPER($A9),'Données Echantillon Contrôle'!$B$4:$E$99,2,FALSE))))</f>
        <v/>
      </c>
      <c r="D9" s="61" t="str">
        <f>IF(OR($A9="",'Information sur les Gènes'!$D$3="", ISERROR(VLOOKUP(UPPER($A9),'Données Echantillon Contrôle'!$B$4:$E$99,3,FALSE))),"",IF(VLOOKUP(UPPER($A9),'Données Echantillon Contrôle'!$B$4:$E$99,3,FALSE)=0,"",(VLOOKUP(UPPER($A9),'Données Echantillon Contrôle'!$B$4:$E$99,3,FALSE))))</f>
        <v/>
      </c>
      <c r="E9" s="61" t="str">
        <f>IF(OR($A9="",'Information sur les Gènes'!$D$3="", ISERROR(VLOOKUP(UPPER($A9),'Données Echantillon Contrôle'!$B$4:$E$99,4,FALSE))),"",IF(VLOOKUP(UPPER($A9),'Données Echantillon Contrôle'!$B$4:$E$99,4,FALSE)=0,"",(VLOOKUP(UPPER($A9),'Données Echantillon Contrôle'!$B$4:$E$99,4,FALSE))))</f>
        <v/>
      </c>
      <c r="F9" s="61" t="str">
        <f t="shared" si="10"/>
        <v/>
      </c>
      <c r="G9" s="62" t="str">
        <f t="shared" si="0"/>
        <v/>
      </c>
      <c r="H9" s="60" t="str">
        <f>IF(OR($A9="",'Information sur les Gènes'!$D$3="", ISERROR(VLOOKUP(UPPER($A9),'Données Echantillon 1'!$B$4:$E$99,2,FALSE))),"",IF(VLOOKUP(UPPER($A9),'Données Echantillon 1'!$B$4:$E$99,2,FALSE)=0,"",(VLOOKUP(UPPER($A9),'Données Echantillon 1'!$B$4:$E$99,2,FALSE))))</f>
        <v/>
      </c>
      <c r="I9" s="61" t="str">
        <f>IF(OR($A9="",'Information sur les Gènes'!$D$3="", ISERROR(VLOOKUP(UPPER($A9),'Données Echantillon 1'!$B$4:$E$99,3,FALSE))),"",IF(VLOOKUP(UPPER($A9),'Données Echantillon 1'!$B$4:$E$99,3,FALSE)=0,"",(VLOOKUP(UPPER($A9),'Données Echantillon 1'!$B$4:$E$99,3,FALSE))))</f>
        <v/>
      </c>
      <c r="J9" s="61" t="str">
        <f>IF(OR($A9="",'Information sur les Gènes'!$D$3="", ISERROR(VLOOKUP(UPPER($A9),'Données Echantillon 1'!$B$4:$E$99,4,FALSE))),"",IF(VLOOKUP(UPPER($A9),'Données Echantillon 1'!$B$4:$E$99,4,FALSE)=0,"",(VLOOKUP(UPPER($A9),'Données Echantillon 1'!$B$4:$E$99,4,FALSE))))</f>
        <v/>
      </c>
      <c r="K9" s="61" t="str">
        <f t="shared" si="11"/>
        <v/>
      </c>
      <c r="L9" s="62" t="str">
        <f t="shared" si="1"/>
        <v/>
      </c>
      <c r="M9" s="60" t="str">
        <f>IF(OR($A9="",'Information sur les Gènes'!$D$3="", ISERROR(VLOOKUP(UPPER($A9),'Données Echantillon 2'!$B$4:$E$99,2,FALSE))),"",IF(VLOOKUP(UPPER($A9),'Données Echantillon 2'!$B$4:$E$99,2,FALSE)=0,"",(VLOOKUP(UPPER($A9),'Données Echantillon 2'!$B$4:$E$99,2,FALSE))))</f>
        <v/>
      </c>
      <c r="N9" s="61" t="str">
        <f>IF(OR($A9="",'Information sur les Gènes'!$D$3="", ISERROR(VLOOKUP(UPPER($A9),'Données Echantillon 2'!$B$4:$E$99,3,FALSE))),"",IF(VLOOKUP(UPPER($A9),'Données Echantillon 2'!$B$4:$E$99,3,FALSE)=0,"",(VLOOKUP(UPPER($A9),'Données Echantillon 2'!$B$4:$E$99,3,FALSE))))</f>
        <v/>
      </c>
      <c r="O9" s="61" t="str">
        <f>IF(OR($A9="",'Information sur les Gènes'!$D$3="", ISERROR(VLOOKUP(UPPER($A9),'Données Echantillon 2'!$B$4:$E$99,4,FALSE))),"",IF(VLOOKUP(UPPER($A9),'Données Echantillon 2'!$B$4:$E$99,4,FALSE)=0,"",(VLOOKUP(UPPER($A9),'Données Echantillon 2'!$B$4:$E$99,4,FALSE))))</f>
        <v/>
      </c>
      <c r="P9" s="61" t="str">
        <f t="shared" si="12"/>
        <v/>
      </c>
      <c r="Q9" s="62" t="str">
        <f t="shared" si="2"/>
        <v/>
      </c>
      <c r="R9" s="60" t="str">
        <f>IF(OR($A9="",'Information sur les Gènes'!$D$3="", ISERROR(VLOOKUP(UPPER($A9),'Données Echantillon 3'!$B$4:$E$99,2,FALSE))),"",IF(VLOOKUP(UPPER($A9),'Données Echantillon 3'!$B$4:$E$99,2,FALSE)=0,"",(VLOOKUP(UPPER($A9),'Données Echantillon 3'!$B$4:$E$99,2,FALSE))))</f>
        <v/>
      </c>
      <c r="S9" s="61" t="str">
        <f>IF(OR($A9="",'Information sur les Gènes'!$D$3="", ISERROR(VLOOKUP(UPPER($A9),'Données Echantillon 3'!$B$4:$E$99,3,FALSE))),"",IF(VLOOKUP(UPPER($A9),'Données Echantillon 3'!$B$4:$E$99,3,FALSE)=0,"",(VLOOKUP(UPPER($A9),'Données Echantillon 3'!$B$4:$E$99,3,FALSE))))</f>
        <v/>
      </c>
      <c r="T9" s="61" t="str">
        <f>IF(OR($A9="",'Information sur les Gènes'!$D$3="", ISERROR(VLOOKUP(UPPER($A9),'Données Echantillon 3'!$B$4:$E$99,4,FALSE))),"",IF(VLOOKUP(UPPER($A9),'Données Echantillon 3'!$B$4:$E$99,4,FALSE)=0,"",(VLOOKUP(UPPER($A9),'Données Echantillon 3'!$B$4:$E$99,4,FALSE))))</f>
        <v/>
      </c>
      <c r="U9" s="61" t="str">
        <f t="shared" si="13"/>
        <v/>
      </c>
      <c r="V9" s="62" t="str">
        <f t="shared" si="3"/>
        <v/>
      </c>
      <c r="W9" s="157" t="str">
        <f>IF(OR($A9="",'Information sur les Gènes'!$D$3="", ISERROR(VLOOKUP(UPPER($A9),'Données Echantillon 4'!$B$4:$E$99,2,FALSE))),"",IF(VLOOKUP(UPPER($A9),'Données Echantillon 4'!$B$4:$E$99,2,FALSE)=0,"",(VLOOKUP(UPPER($A9),'Données Echantillon 4'!$B$4:$E$99,2,FALSE))))</f>
        <v/>
      </c>
      <c r="X9" s="158" t="str">
        <f>IF(OR($A9="",'Information sur les Gènes'!$D$3="", ISERROR(VLOOKUP(UPPER($A9),'Données Echantillon 4'!$B$4:$E$99,3,FALSE))),"",IF(VLOOKUP(UPPER($A9),'Données Echantillon 4'!$B$4:$E$99,3,FALSE)=0,"",(VLOOKUP(UPPER($A9),'Données Echantillon 4'!$B$4:$E$99,3,FALSE))))</f>
        <v/>
      </c>
      <c r="Y9" s="158" t="str">
        <f>IF(OR($A9="",'Information sur les Gènes'!$D$3="", ISERROR(VLOOKUP(UPPER($A9),'Données Echantillon 4'!$B$4:$E$99,4,FALSE))),"",IF(VLOOKUP(UPPER($A9),'Données Echantillon 4'!$B$4:$E$99,4,FALSE)=0,"",(VLOOKUP(UPPER($A9),'Données Echantillon 4'!$B$4:$E$99,4,FALSE))))</f>
        <v/>
      </c>
      <c r="Z9" s="61" t="str">
        <f t="shared" si="14"/>
        <v/>
      </c>
      <c r="AA9" s="62" t="str">
        <f t="shared" si="4"/>
        <v/>
      </c>
      <c r="AB9" s="60" t="str">
        <f>IF(OR($A9="",'Information sur les Gènes'!$D$3="", ISERROR(VLOOKUP(UPPER($A9),'Données Echantillon 5'!$B$4:$E$99,2,FALSE))),"",IF(VLOOKUP(UPPER($A9),'Données Echantillon 5'!$B$4:$E$99,2,FALSE)=0,"",(VLOOKUP(UPPER($A9),'Données Echantillon 5'!$B$4:$E$99,2,FALSE))))</f>
        <v/>
      </c>
      <c r="AC9" s="61" t="str">
        <f>IF(OR($A9="",'Information sur les Gènes'!$D$3="", ISERROR(VLOOKUP(UPPER($A9),'Données Echantillon 5'!$B$4:$E$99,3,FALSE))),"",IF(VLOOKUP(UPPER($A9),'Données Echantillon 5'!$B$4:$E$99,3,FALSE)=0,"",(VLOOKUP(UPPER($A9),'Données Echantillon 5'!$B$4:$E$99,3,FALSE))))</f>
        <v/>
      </c>
      <c r="AD9" s="61" t="str">
        <f>IF(OR($A9="",'Information sur les Gènes'!$D$3="", ISERROR(VLOOKUP(UPPER($A9),'Données Echantillon 5'!$B$4:$E$99,4,FALSE))),"",IF(VLOOKUP(UPPER($A9),'Données Echantillon 5'!$B$4:$E$99,4,FALSE)=0,"",(VLOOKUP(UPPER($A9),'Données Echantillon 5'!$B$4:$E$99,4,FALSE))))</f>
        <v/>
      </c>
      <c r="AE9" s="61" t="str">
        <f t="shared" si="15"/>
        <v/>
      </c>
      <c r="AF9" s="62" t="str">
        <f t="shared" si="5"/>
        <v/>
      </c>
      <c r="AG9" s="60" t="str">
        <f>IF(OR($A9="",'Information sur les Gènes'!$D$3="", ISERROR(VLOOKUP(UPPER($A9),'Données Echantillon 6'!$B$4:$E$99,2,FALSE))),"",IF(VLOOKUP(UPPER($A9),'Données Echantillon 6'!$B$4:$E$99,2,FALSE)=0,"",(VLOOKUP(UPPER($A9),'Données Echantillon 6'!$B$4:$E$99,2,FALSE))))</f>
        <v/>
      </c>
      <c r="AH9" s="61" t="str">
        <f>IF(OR($A9="",'Information sur les Gènes'!$D$3="", ISERROR(VLOOKUP(UPPER($A9),'Données Echantillon 6'!$B$4:$E$99,3,FALSE))),"",IF(VLOOKUP(UPPER($A9),'Données Echantillon 6'!$B$4:$E$99,3,FALSE)=0,"",(VLOOKUP(UPPER($A9),'Données Echantillon 6'!$B$4:$E$99,3,FALSE))))</f>
        <v/>
      </c>
      <c r="AI9" s="61" t="str">
        <f>IF(OR($A9="",'Information sur les Gènes'!$D$3="", ISERROR(VLOOKUP(UPPER($A9),'Données Echantillon 6'!$B$4:$E$99,4,FALSE))),"",IF(VLOOKUP(UPPER($A9),'Données Echantillon 6'!$B$4:$E$99,4,FALSE)=0,"",(VLOOKUP(UPPER($A9),'Données Echantillon 6'!$B$4:$E$99,4,FALSE))))</f>
        <v/>
      </c>
      <c r="AJ9" s="61" t="str">
        <f t="shared" si="16"/>
        <v/>
      </c>
      <c r="AK9" s="62" t="str">
        <f t="shared" si="6"/>
        <v/>
      </c>
      <c r="AL9" s="60" t="str">
        <f>IF(OR($A9="",'Information sur les Gènes'!$D$3="", ISERROR(VLOOKUP(UPPER($A9),'Données Echantillon 7'!$B$4:$E$99,2,FALSE))),"",IF(VLOOKUP(UPPER($A9),'Données Echantillon 7'!$B$4:$E$99,2,FALSE)=0,"",(VLOOKUP(UPPER($A9),'Données Echantillon 7'!$B$4:$E$99,2,FALSE))))</f>
        <v/>
      </c>
      <c r="AM9" s="61" t="str">
        <f>IF(OR($A9="",'Information sur les Gènes'!$D$3="", ISERROR(VLOOKUP(UPPER($A9),'Données Echantillon 7'!$B$4:$E$99,3,FALSE))),"",IF(VLOOKUP(UPPER($A9),'Données Echantillon 7'!$B$4:$E$99,3,FALSE)=0,"",(VLOOKUP(UPPER($A9),'Données Echantillon 7'!$B$4:$E$99,3,FALSE))))</f>
        <v/>
      </c>
      <c r="AN9" s="61" t="str">
        <f>IF(OR($A9="",'Information sur les Gènes'!$D$3="", ISERROR(VLOOKUP(UPPER($A9),'Données Echantillon 7'!$B$4:$E$99,4,FALSE))),"",IF(VLOOKUP(UPPER($A9),'Données Echantillon 7'!$B$4:$E$99,4,FALSE)=0,"",(VLOOKUP(UPPER($A9),'Données Echantillon 7'!$B$4:$E$99,4,FALSE))))</f>
        <v/>
      </c>
      <c r="AO9" s="61" t="str">
        <f t="shared" si="17"/>
        <v/>
      </c>
      <c r="AP9" s="62" t="str">
        <f t="shared" si="7"/>
        <v/>
      </c>
      <c r="AQ9" s="60" t="str">
        <f>IF(OR($A9="",'Information sur les Gènes'!$D$3="", ISERROR(VLOOKUP(UPPER($A9),'Données Echantillon 8'!$B$4:$E$99,2,FALSE))),"",IF(VLOOKUP(UPPER($A9),'Données Echantillon 8'!$B$4:$E$99,2,FALSE)=0,"",(VLOOKUP(UPPER($A9),'Données Echantillon 8'!$B$4:$E$99,2,FALSE))))</f>
        <v/>
      </c>
      <c r="AR9" s="61" t="str">
        <f>IF(OR($A9="",'Information sur les Gènes'!$D$3="", ISERROR(VLOOKUP(UPPER($A9),'Données Echantillon 8'!$B$4:$E$99,3,FALSE))),"",IF(VLOOKUP(UPPER($A9),'Données Echantillon 8'!$B$4:$E$99,3,FALSE)=0,"",(VLOOKUP(UPPER($A9),'Données Echantillon 8'!$B$4:$E$99,3,FALSE))))</f>
        <v/>
      </c>
      <c r="AS9" s="61" t="str">
        <f>IF(OR($A9="",'Information sur les Gènes'!$D$3="", ISERROR(VLOOKUP(UPPER($A9),'Données Echantillon 8'!$B$4:$E$99,4,FALSE))),"",IF(VLOOKUP(UPPER($A9),'Données Echantillon 8'!$B$4:$E$99,4,FALSE)=0,"",(VLOOKUP(UPPER($A9),'Données Echantillon 8'!$B$4:$E$99,4,FALSE))))</f>
        <v/>
      </c>
      <c r="AT9" s="61" t="str">
        <f t="shared" si="18"/>
        <v/>
      </c>
      <c r="AU9" s="62" t="str">
        <f t="shared" si="8"/>
        <v/>
      </c>
      <c r="AV9" s="60" t="str">
        <f>IF(OR($A9="",'Information sur les Gènes'!$D$3="", ISERROR(VLOOKUP(UPPER($A9),'Données Echantillon 9'!$B$4:$E$99,2,FALSE))),"",IF(VLOOKUP(UPPER($A9),'Données Echantillon 9'!$B$4:$E$99,2,FALSE)=0,"",(VLOOKUP(UPPER($A9),'Données Echantillon 9'!$B$4:$E$99,2,FALSE))))</f>
        <v/>
      </c>
      <c r="AW9" s="61" t="str">
        <f>IF(OR($A9="",'Information sur les Gènes'!$D$3="", ISERROR(VLOOKUP(UPPER($A9),'Données Echantillon 9'!$B$4:$E$99,3,FALSE))),"",IF(VLOOKUP(UPPER($A9),'Données Echantillon 9'!$B$4:$E$99,3,FALSE)=0,"",(VLOOKUP(UPPER($A9),'Données Echantillon 9'!$B$4:$E$99,3,FALSE))))</f>
        <v/>
      </c>
      <c r="AX9" s="61" t="str">
        <f>IF(OR($A9="",'Information sur les Gènes'!$D$3="", ISERROR(VLOOKUP(UPPER($A9),'Données Echantillon 9'!$B$4:$E$99,4,FALSE))),"",IF(VLOOKUP(UPPER($A9),'Données Echantillon 9'!$B$4:$E$99,4,FALSE)=0,"",(VLOOKUP(UPPER($A9),'Données Echantillon 9'!$B$4:$E$99,4,FALSE))))</f>
        <v/>
      </c>
      <c r="AY9" s="61" t="str">
        <f t="shared" si="19"/>
        <v/>
      </c>
      <c r="AZ9" s="62" t="str">
        <f t="shared" si="9"/>
        <v/>
      </c>
      <c r="BA9" s="60" t="str">
        <f>IF(OR($A9="",'Information sur les Gènes'!$D$3="", ISERROR(VLOOKUP(UPPER($A9),'Données Echantillon 10'!$B$4:$E$99,2,FALSE))),"",IF(VLOOKUP(UPPER($A9),'Données Echantillon 10'!$B$4:$E$99,2,FALSE)=0,"",(VLOOKUP(UPPER($A9),'Données Echantillon 10'!$B$4:$E$99,2,FALSE))))</f>
        <v/>
      </c>
      <c r="BB9" s="61" t="str">
        <f>IF(OR($A9="",'Information sur les Gènes'!$D$3="", ISERROR(VLOOKUP(UPPER($A9),'Données Echantillon 10'!$B$4:$E$99,3,FALSE))),"",IF(VLOOKUP(UPPER($A9),'Données Echantillon 10'!$B$4:$E$99,3,FALSE)=0,"",(VLOOKUP(UPPER($A9),'Données Echantillon 10'!$B$4:$E$99,3,FALSE))))</f>
        <v/>
      </c>
      <c r="BC9" s="61" t="str">
        <f>IF(OR($A9="",'Information sur les Gènes'!$D$3="", ISERROR(VLOOKUP(UPPER($A9),'Données Echantillon 10'!$B$4:$E$99,4,FALSE))),"",IF(VLOOKUP(UPPER($A9),'Données Echantillon 10'!$B$4:$E$99,4,FALSE)=0,"",(VLOOKUP(UPPER($A9),'Données Echantillon 10'!$B$4:$E$99,4,FALSE))))</f>
        <v/>
      </c>
      <c r="BD9" s="61" t="str">
        <f t="shared" si="20"/>
        <v/>
      </c>
      <c r="BE9" s="62" t="str">
        <f t="shared" si="21"/>
        <v/>
      </c>
      <c r="BF9" s="243"/>
      <c r="BG9" s="243"/>
      <c r="BH9" s="243"/>
      <c r="BI9" s="243"/>
      <c r="BJ9" s="243"/>
    </row>
    <row r="10" spans="1:63">
      <c r="A10" s="330"/>
      <c r="B10" s="243"/>
      <c r="C10" s="60" t="str">
        <f>IF(OR($A10="",'Information sur les Gènes'!$D$3="", ISERROR(VLOOKUP(UPPER($A10),'Données Echantillon Contrôle'!$B$4:$E$99,2,FALSE))),"",IF(VLOOKUP(UPPER($A10),'Données Echantillon Contrôle'!$B$4:$E$99,2,FALSE)=0,"",(VLOOKUP(UPPER($A10),'Données Echantillon Contrôle'!$B$4:$E$99,2,FALSE))))</f>
        <v/>
      </c>
      <c r="D10" s="61" t="str">
        <f>IF(OR($A10="",'Information sur les Gènes'!$D$3="", ISERROR(VLOOKUP(UPPER($A10),'Données Echantillon Contrôle'!$B$4:$E$99,3,FALSE))),"",IF(VLOOKUP(UPPER($A10),'Données Echantillon Contrôle'!$B$4:$E$99,3,FALSE)=0,"",(VLOOKUP(UPPER($A10),'Données Echantillon Contrôle'!$B$4:$E$99,3,FALSE))))</f>
        <v/>
      </c>
      <c r="E10" s="61" t="str">
        <f>IF(OR($A10="",'Information sur les Gènes'!$D$3="", ISERROR(VLOOKUP(UPPER($A10),'Données Echantillon Contrôle'!$B$4:$E$99,4,FALSE))),"",IF(VLOOKUP(UPPER($A10),'Données Echantillon Contrôle'!$B$4:$E$99,4,FALSE)=0,"",(VLOOKUP(UPPER($A10),'Données Echantillon Contrôle'!$B$4:$E$99,4,FALSE))))</f>
        <v/>
      </c>
      <c r="F10" s="61" t="str">
        <f t="shared" si="10"/>
        <v/>
      </c>
      <c r="G10" s="62" t="str">
        <f t="shared" si="0"/>
        <v/>
      </c>
      <c r="H10" s="60" t="str">
        <f>IF(OR($A10="",'Information sur les Gènes'!$D$3="", ISERROR(VLOOKUP(UPPER($A10),'Données Echantillon 1'!$B$4:$E$99,2,FALSE))),"",IF(VLOOKUP(UPPER($A10),'Données Echantillon 1'!$B$4:$E$99,2,FALSE)=0,"",(VLOOKUP(UPPER($A10),'Données Echantillon 1'!$B$4:$E$99,2,FALSE))))</f>
        <v/>
      </c>
      <c r="I10" s="61" t="str">
        <f>IF(OR($A10="",'Information sur les Gènes'!$D$3="", ISERROR(VLOOKUP(UPPER($A10),'Données Echantillon 1'!$B$4:$E$99,3,FALSE))),"",IF(VLOOKUP(UPPER($A10),'Données Echantillon 1'!$B$4:$E$99,3,FALSE)=0,"",(VLOOKUP(UPPER($A10),'Données Echantillon 1'!$B$4:$E$99,3,FALSE))))</f>
        <v/>
      </c>
      <c r="J10" s="61" t="str">
        <f>IF(OR($A10="",'Information sur les Gènes'!$D$3="", ISERROR(VLOOKUP(UPPER($A10),'Données Echantillon 1'!$B$4:$E$99,4,FALSE))),"",IF(VLOOKUP(UPPER($A10),'Données Echantillon 1'!$B$4:$E$99,4,FALSE)=0,"",(VLOOKUP(UPPER($A10),'Données Echantillon 1'!$B$4:$E$99,4,FALSE))))</f>
        <v/>
      </c>
      <c r="K10" s="61" t="str">
        <f t="shared" si="11"/>
        <v/>
      </c>
      <c r="L10" s="62" t="str">
        <f t="shared" si="1"/>
        <v/>
      </c>
      <c r="M10" s="60" t="str">
        <f>IF(OR($A10="",'Information sur les Gènes'!$D$3="", ISERROR(VLOOKUP(UPPER($A10),'Données Echantillon 2'!$B$4:$E$99,2,FALSE))),"",IF(VLOOKUP(UPPER($A10),'Données Echantillon 2'!$B$4:$E$99,2,FALSE)=0,"",(VLOOKUP(UPPER($A10),'Données Echantillon 2'!$B$4:$E$99,2,FALSE))))</f>
        <v/>
      </c>
      <c r="N10" s="61" t="str">
        <f>IF(OR($A10="",'Information sur les Gènes'!$D$3="", ISERROR(VLOOKUP(UPPER($A10),'Données Echantillon 2'!$B$4:$E$99,3,FALSE))),"",IF(VLOOKUP(UPPER($A10),'Données Echantillon 2'!$B$4:$E$99,3,FALSE)=0,"",(VLOOKUP(UPPER($A10),'Données Echantillon 2'!$B$4:$E$99,3,FALSE))))</f>
        <v/>
      </c>
      <c r="O10" s="61" t="str">
        <f>IF(OR($A10="",'Information sur les Gènes'!$D$3="", ISERROR(VLOOKUP(UPPER($A10),'Données Echantillon 2'!$B$4:$E$99,4,FALSE))),"",IF(VLOOKUP(UPPER($A10),'Données Echantillon 2'!$B$4:$E$99,4,FALSE)=0,"",(VLOOKUP(UPPER($A10),'Données Echantillon 2'!$B$4:$E$99,4,FALSE))))</f>
        <v/>
      </c>
      <c r="P10" s="61" t="str">
        <f t="shared" si="12"/>
        <v/>
      </c>
      <c r="Q10" s="62" t="str">
        <f t="shared" si="2"/>
        <v/>
      </c>
      <c r="R10" s="60" t="str">
        <f>IF(OR($A10="",'Information sur les Gènes'!$D$3="", ISERROR(VLOOKUP(UPPER($A10),'Données Echantillon 3'!$B$4:$E$99,2,FALSE))),"",IF(VLOOKUP(UPPER($A10),'Données Echantillon 3'!$B$4:$E$99,2,FALSE)=0,"",(VLOOKUP(UPPER($A10),'Données Echantillon 3'!$B$4:$E$99,2,FALSE))))</f>
        <v/>
      </c>
      <c r="S10" s="61" t="str">
        <f>IF(OR($A10="",'Information sur les Gènes'!$D$3="", ISERROR(VLOOKUP(UPPER($A10),'Données Echantillon 3'!$B$4:$E$99,3,FALSE))),"",IF(VLOOKUP(UPPER($A10),'Données Echantillon 3'!$B$4:$E$99,3,FALSE)=0,"",(VLOOKUP(UPPER($A10),'Données Echantillon 3'!$B$4:$E$99,3,FALSE))))</f>
        <v/>
      </c>
      <c r="T10" s="61" t="str">
        <f>IF(OR($A10="",'Information sur les Gènes'!$D$3="", ISERROR(VLOOKUP(UPPER($A10),'Données Echantillon 3'!$B$4:$E$99,4,FALSE))),"",IF(VLOOKUP(UPPER($A10),'Données Echantillon 3'!$B$4:$E$99,4,FALSE)=0,"",(VLOOKUP(UPPER($A10),'Données Echantillon 3'!$B$4:$E$99,4,FALSE))))</f>
        <v/>
      </c>
      <c r="U10" s="61" t="str">
        <f t="shared" si="13"/>
        <v/>
      </c>
      <c r="V10" s="62" t="str">
        <f t="shared" si="3"/>
        <v/>
      </c>
      <c r="W10" s="157" t="str">
        <f>IF(OR($A10="",'Information sur les Gènes'!$D$3="", ISERROR(VLOOKUP(UPPER($A10),'Données Echantillon 4'!$B$4:$E$99,2,FALSE))),"",IF(VLOOKUP(UPPER($A10),'Données Echantillon 4'!$B$4:$E$99,2,FALSE)=0,"",(VLOOKUP(UPPER($A10),'Données Echantillon 4'!$B$4:$E$99,2,FALSE))))</f>
        <v/>
      </c>
      <c r="X10" s="158" t="str">
        <f>IF(OR($A10="",'Information sur les Gènes'!$D$3="", ISERROR(VLOOKUP(UPPER($A10),'Données Echantillon 4'!$B$4:$E$99,3,FALSE))),"",IF(VLOOKUP(UPPER($A10),'Données Echantillon 4'!$B$4:$E$99,3,FALSE)=0,"",(VLOOKUP(UPPER($A10),'Données Echantillon 4'!$B$4:$E$99,3,FALSE))))</f>
        <v/>
      </c>
      <c r="Y10" s="158" t="str">
        <f>IF(OR($A10="",'Information sur les Gènes'!$D$3="", ISERROR(VLOOKUP(UPPER($A10),'Données Echantillon 4'!$B$4:$E$99,4,FALSE))),"",IF(VLOOKUP(UPPER($A10),'Données Echantillon 4'!$B$4:$E$99,4,FALSE)=0,"",(VLOOKUP(UPPER($A10),'Données Echantillon 4'!$B$4:$E$99,4,FALSE))))</f>
        <v/>
      </c>
      <c r="Z10" s="61" t="str">
        <f t="shared" si="14"/>
        <v/>
      </c>
      <c r="AA10" s="62" t="str">
        <f t="shared" si="4"/>
        <v/>
      </c>
      <c r="AB10" s="60" t="str">
        <f>IF(OR($A10="",'Information sur les Gènes'!$D$3="", ISERROR(VLOOKUP(UPPER($A10),'Données Echantillon 5'!$B$4:$E$99,2,FALSE))),"",IF(VLOOKUP(UPPER($A10),'Données Echantillon 5'!$B$4:$E$99,2,FALSE)=0,"",(VLOOKUP(UPPER($A10),'Données Echantillon 5'!$B$4:$E$99,2,FALSE))))</f>
        <v/>
      </c>
      <c r="AC10" s="61" t="str">
        <f>IF(OR($A10="",'Information sur les Gènes'!$D$3="", ISERROR(VLOOKUP(UPPER($A10),'Données Echantillon 5'!$B$4:$E$99,3,FALSE))),"",IF(VLOOKUP(UPPER($A10),'Données Echantillon 5'!$B$4:$E$99,3,FALSE)=0,"",(VLOOKUP(UPPER($A10),'Données Echantillon 5'!$B$4:$E$99,3,FALSE))))</f>
        <v/>
      </c>
      <c r="AD10" s="61" t="str">
        <f>IF(OR($A10="",'Information sur les Gènes'!$D$3="", ISERROR(VLOOKUP(UPPER($A10),'Données Echantillon 5'!$B$4:$E$99,4,FALSE))),"",IF(VLOOKUP(UPPER($A10),'Données Echantillon 5'!$B$4:$E$99,4,FALSE)=0,"",(VLOOKUP(UPPER($A10),'Données Echantillon 5'!$B$4:$E$99,4,FALSE))))</f>
        <v/>
      </c>
      <c r="AE10" s="61" t="str">
        <f t="shared" si="15"/>
        <v/>
      </c>
      <c r="AF10" s="62" t="str">
        <f t="shared" si="5"/>
        <v/>
      </c>
      <c r="AG10" s="60" t="str">
        <f>IF(OR($A10="",'Information sur les Gènes'!$D$3="", ISERROR(VLOOKUP(UPPER($A10),'Données Echantillon 6'!$B$4:$E$99,2,FALSE))),"",IF(VLOOKUP(UPPER($A10),'Données Echantillon 6'!$B$4:$E$99,2,FALSE)=0,"",(VLOOKUP(UPPER($A10),'Données Echantillon 6'!$B$4:$E$99,2,FALSE))))</f>
        <v/>
      </c>
      <c r="AH10" s="61" t="str">
        <f>IF(OR($A10="",'Information sur les Gènes'!$D$3="", ISERROR(VLOOKUP(UPPER($A10),'Données Echantillon 6'!$B$4:$E$99,3,FALSE))),"",IF(VLOOKUP(UPPER($A10),'Données Echantillon 6'!$B$4:$E$99,3,FALSE)=0,"",(VLOOKUP(UPPER($A10),'Données Echantillon 6'!$B$4:$E$99,3,FALSE))))</f>
        <v/>
      </c>
      <c r="AI10" s="61" t="str">
        <f>IF(OR($A10="",'Information sur les Gènes'!$D$3="", ISERROR(VLOOKUP(UPPER($A10),'Données Echantillon 6'!$B$4:$E$99,4,FALSE))),"",IF(VLOOKUP(UPPER($A10),'Données Echantillon 6'!$B$4:$E$99,4,FALSE)=0,"",(VLOOKUP(UPPER($A10),'Données Echantillon 6'!$B$4:$E$99,4,FALSE))))</f>
        <v/>
      </c>
      <c r="AJ10" s="61" t="str">
        <f t="shared" si="16"/>
        <v/>
      </c>
      <c r="AK10" s="62" t="str">
        <f t="shared" si="6"/>
        <v/>
      </c>
      <c r="AL10" s="60" t="str">
        <f>IF(OR($A10="",'Information sur les Gènes'!$D$3="", ISERROR(VLOOKUP(UPPER($A10),'Données Echantillon 7'!$B$4:$E$99,2,FALSE))),"",IF(VLOOKUP(UPPER($A10),'Données Echantillon 7'!$B$4:$E$99,2,FALSE)=0,"",(VLOOKUP(UPPER($A10),'Données Echantillon 7'!$B$4:$E$99,2,FALSE))))</f>
        <v/>
      </c>
      <c r="AM10" s="61" t="str">
        <f>IF(OR($A10="",'Information sur les Gènes'!$D$3="", ISERROR(VLOOKUP(UPPER($A10),'Données Echantillon 7'!$B$4:$E$99,3,FALSE))),"",IF(VLOOKUP(UPPER($A10),'Données Echantillon 7'!$B$4:$E$99,3,FALSE)=0,"",(VLOOKUP(UPPER($A10),'Données Echantillon 7'!$B$4:$E$99,3,FALSE))))</f>
        <v/>
      </c>
      <c r="AN10" s="61" t="str">
        <f>IF(OR($A10="",'Information sur les Gènes'!$D$3="", ISERROR(VLOOKUP(UPPER($A10),'Données Echantillon 7'!$B$4:$E$99,4,FALSE))),"",IF(VLOOKUP(UPPER($A10),'Données Echantillon 7'!$B$4:$E$99,4,FALSE)=0,"",(VLOOKUP(UPPER($A10),'Données Echantillon 7'!$B$4:$E$99,4,FALSE))))</f>
        <v/>
      </c>
      <c r="AO10" s="61" t="str">
        <f t="shared" si="17"/>
        <v/>
      </c>
      <c r="AP10" s="62" t="str">
        <f t="shared" si="7"/>
        <v/>
      </c>
      <c r="AQ10" s="60" t="str">
        <f>IF(OR($A10="",'Information sur les Gènes'!$D$3="", ISERROR(VLOOKUP(UPPER($A10),'Données Echantillon 8'!$B$4:$E$99,2,FALSE))),"",IF(VLOOKUP(UPPER($A10),'Données Echantillon 8'!$B$4:$E$99,2,FALSE)=0,"",(VLOOKUP(UPPER($A10),'Données Echantillon 8'!$B$4:$E$99,2,FALSE))))</f>
        <v/>
      </c>
      <c r="AR10" s="61" t="str">
        <f>IF(OR($A10="",'Information sur les Gènes'!$D$3="", ISERROR(VLOOKUP(UPPER($A10),'Données Echantillon 8'!$B$4:$E$99,3,FALSE))),"",IF(VLOOKUP(UPPER($A10),'Données Echantillon 8'!$B$4:$E$99,3,FALSE)=0,"",(VLOOKUP(UPPER($A10),'Données Echantillon 8'!$B$4:$E$99,3,FALSE))))</f>
        <v/>
      </c>
      <c r="AS10" s="61" t="str">
        <f>IF(OR($A10="",'Information sur les Gènes'!$D$3="", ISERROR(VLOOKUP(UPPER($A10),'Données Echantillon 8'!$B$4:$E$99,4,FALSE))),"",IF(VLOOKUP(UPPER($A10),'Données Echantillon 8'!$B$4:$E$99,4,FALSE)=0,"",(VLOOKUP(UPPER($A10),'Données Echantillon 8'!$B$4:$E$99,4,FALSE))))</f>
        <v/>
      </c>
      <c r="AT10" s="61" t="str">
        <f t="shared" si="18"/>
        <v/>
      </c>
      <c r="AU10" s="62" t="str">
        <f t="shared" si="8"/>
        <v/>
      </c>
      <c r="AV10" s="60" t="str">
        <f>IF(OR($A10="",'Information sur les Gènes'!$D$3="", ISERROR(VLOOKUP(UPPER($A10),'Données Echantillon 9'!$B$4:$E$99,2,FALSE))),"",IF(VLOOKUP(UPPER($A10),'Données Echantillon 9'!$B$4:$E$99,2,FALSE)=0,"",(VLOOKUP(UPPER($A10),'Données Echantillon 9'!$B$4:$E$99,2,FALSE))))</f>
        <v/>
      </c>
      <c r="AW10" s="61" t="str">
        <f>IF(OR($A10="",'Information sur les Gènes'!$D$3="", ISERROR(VLOOKUP(UPPER($A10),'Données Echantillon 9'!$B$4:$E$99,3,FALSE))),"",IF(VLOOKUP(UPPER($A10),'Données Echantillon 9'!$B$4:$E$99,3,FALSE)=0,"",(VLOOKUP(UPPER($A10),'Données Echantillon 9'!$B$4:$E$99,3,FALSE))))</f>
        <v/>
      </c>
      <c r="AX10" s="61" t="str">
        <f>IF(OR($A10="",'Information sur les Gènes'!$D$3="", ISERROR(VLOOKUP(UPPER($A10),'Données Echantillon 9'!$B$4:$E$99,4,FALSE))),"",IF(VLOOKUP(UPPER($A10),'Données Echantillon 9'!$B$4:$E$99,4,FALSE)=0,"",(VLOOKUP(UPPER($A10),'Données Echantillon 9'!$B$4:$E$99,4,FALSE))))</f>
        <v/>
      </c>
      <c r="AY10" s="61" t="str">
        <f t="shared" si="19"/>
        <v/>
      </c>
      <c r="AZ10" s="62" t="str">
        <f t="shared" si="9"/>
        <v/>
      </c>
      <c r="BA10" s="60" t="str">
        <f>IF(OR($A10="",'Information sur les Gènes'!$D$3="", ISERROR(VLOOKUP(UPPER($A10),'Données Echantillon 10'!$B$4:$E$99,2,FALSE))),"",IF(VLOOKUP(UPPER($A10),'Données Echantillon 10'!$B$4:$E$99,2,FALSE)=0,"",(VLOOKUP(UPPER($A10),'Données Echantillon 10'!$B$4:$E$99,2,FALSE))))</f>
        <v/>
      </c>
      <c r="BB10" s="61" t="str">
        <f>IF(OR($A10="",'Information sur les Gènes'!$D$3="", ISERROR(VLOOKUP(UPPER($A10),'Données Echantillon 10'!$B$4:$E$99,3,FALSE))),"",IF(VLOOKUP(UPPER($A10),'Données Echantillon 10'!$B$4:$E$99,3,FALSE)=0,"",(VLOOKUP(UPPER($A10),'Données Echantillon 10'!$B$4:$E$99,3,FALSE))))</f>
        <v/>
      </c>
      <c r="BC10" s="61" t="str">
        <f>IF(OR($A10="",'Information sur les Gènes'!$D$3="", ISERROR(VLOOKUP(UPPER($A10),'Données Echantillon 10'!$B$4:$E$99,4,FALSE))),"",IF(VLOOKUP(UPPER($A10),'Données Echantillon 10'!$B$4:$E$99,4,FALSE)=0,"",(VLOOKUP(UPPER($A10),'Données Echantillon 10'!$B$4:$E$99,4,FALSE))))</f>
        <v/>
      </c>
      <c r="BD10" s="61" t="str">
        <f t="shared" si="20"/>
        <v/>
      </c>
      <c r="BE10" s="62" t="str">
        <f t="shared" si="21"/>
        <v/>
      </c>
      <c r="BF10" s="243"/>
      <c r="BG10" s="243"/>
      <c r="BH10" s="243"/>
      <c r="BI10" s="243"/>
      <c r="BJ10" s="243"/>
    </row>
    <row r="11" spans="1:63" s="5" customFormat="1">
      <c r="A11" s="244"/>
      <c r="B11" s="22" t="s">
        <v>8</v>
      </c>
      <c r="C11" s="60" t="str">
        <f>IF(ISERROR(AVERAGE(C3:C10)),"",AVERAGE(C3:C10))</f>
        <v/>
      </c>
      <c r="D11" s="61" t="str">
        <f>IF(ISERROR(AVERAGE(D3:D10)),"",AVERAGE(D3:D10))</f>
        <v/>
      </c>
      <c r="E11" s="61" t="str">
        <f>IF(ISERROR(AVERAGE(E3:E10)),"",AVERAGE(E3:E10))</f>
        <v/>
      </c>
      <c r="F11" s="61" t="str">
        <f t="shared" si="10"/>
        <v/>
      </c>
      <c r="G11" s="52"/>
      <c r="H11" s="60" t="str">
        <f>IF(ISERROR(AVERAGE(H3:H10)),"",AVERAGE(H3:H10))</f>
        <v/>
      </c>
      <c r="I11" s="61" t="str">
        <f>IF(ISERROR(AVERAGE(I3:I10)),"",AVERAGE(I3:I10))</f>
        <v/>
      </c>
      <c r="J11" s="61" t="str">
        <f>IF(ISERROR(AVERAGE(J3:J10)),"",AVERAGE(J3:J10))</f>
        <v/>
      </c>
      <c r="K11" s="61" t="str">
        <f t="shared" si="11"/>
        <v/>
      </c>
      <c r="L11" s="52"/>
      <c r="M11" s="60" t="str">
        <f>IF(ISERROR(AVERAGE(M3:M10)),"",AVERAGE(M3:M10))</f>
        <v/>
      </c>
      <c r="N11" s="61" t="str">
        <f>IF(ISERROR(AVERAGE(N3:N10)),"",AVERAGE(N3:N10))</f>
        <v/>
      </c>
      <c r="O11" s="61" t="str">
        <f>IF(ISERROR(AVERAGE(O3:O10)),"",AVERAGE(O3:O10))</f>
        <v/>
      </c>
      <c r="P11" s="61" t="str">
        <f t="shared" si="12"/>
        <v/>
      </c>
      <c r="Q11" s="52"/>
      <c r="R11" s="60" t="str">
        <f>IF(ISERROR(AVERAGE(R3:R10)),"",AVERAGE(R3:R10))</f>
        <v/>
      </c>
      <c r="S11" s="61" t="str">
        <f>IF(ISERROR(AVERAGE(S3:S10)),"",AVERAGE(S3:S10))</f>
        <v/>
      </c>
      <c r="T11" s="61" t="str">
        <f>IF(ISERROR(AVERAGE(T3:T10)),"",AVERAGE(T3:T10))</f>
        <v/>
      </c>
      <c r="U11" s="61" t="str">
        <f t="shared" si="13"/>
        <v/>
      </c>
      <c r="V11" s="52"/>
      <c r="W11" s="60" t="str">
        <f>IF(ISERROR(AVERAGE(W3:W10)),"",AVERAGE(W3:W10))</f>
        <v/>
      </c>
      <c r="X11" s="61" t="str">
        <f>IF(ISERROR(AVERAGE(X3:X10)),"",AVERAGE(X3:X10))</f>
        <v/>
      </c>
      <c r="Y11" s="61" t="str">
        <f>IF(ISERROR(AVERAGE(Y3:Y10)),"",AVERAGE(Y3:Y10))</f>
        <v/>
      </c>
      <c r="Z11" s="61" t="str">
        <f t="shared" si="14"/>
        <v/>
      </c>
      <c r="AA11" s="52"/>
      <c r="AB11" s="60" t="str">
        <f>IF(ISERROR(AVERAGE(AB3:AB10)),"",AVERAGE(AB3:AB10))</f>
        <v/>
      </c>
      <c r="AC11" s="61" t="str">
        <f>IF(ISERROR(AVERAGE(AC3:AC10)),"",AVERAGE(AC3:AC10))</f>
        <v/>
      </c>
      <c r="AD11" s="61" t="str">
        <f>IF(ISERROR(AVERAGE(AD3:AD10)),"",AVERAGE(AD3:AD10))</f>
        <v/>
      </c>
      <c r="AE11" s="61" t="str">
        <f t="shared" si="15"/>
        <v/>
      </c>
      <c r="AF11" s="52"/>
      <c r="AG11" s="60" t="str">
        <f>IF(ISERROR(AVERAGE(AG3:AG10)),"",AVERAGE(AG3:AG10))</f>
        <v/>
      </c>
      <c r="AH11" s="61" t="str">
        <f>IF(ISERROR(AVERAGE(AH3:AH10)),"",AVERAGE(AH3:AH10))</f>
        <v/>
      </c>
      <c r="AI11" s="61" t="str">
        <f>IF(ISERROR(AVERAGE(AI3:AI10)),"",AVERAGE(AI3:AI10))</f>
        <v/>
      </c>
      <c r="AJ11" s="61" t="str">
        <f t="shared" si="16"/>
        <v/>
      </c>
      <c r="AK11" s="52"/>
      <c r="AL11" s="60" t="str">
        <f>IF(ISERROR(AVERAGE(AL3:AL10)),"",AVERAGE(AL3:AL10))</f>
        <v/>
      </c>
      <c r="AM11" s="61" t="str">
        <f>IF(ISERROR(AVERAGE(AM3:AM10)),"",AVERAGE(AM3:AM10))</f>
        <v/>
      </c>
      <c r="AN11" s="61" t="str">
        <f>IF(ISERROR(AVERAGE(AN3:AN10)),"",AVERAGE(AN3:AN10))</f>
        <v/>
      </c>
      <c r="AO11" s="61" t="str">
        <f t="shared" si="17"/>
        <v/>
      </c>
      <c r="AP11" s="52"/>
      <c r="AQ11" s="60" t="str">
        <f>IF(ISERROR(AVERAGE(AQ3:AQ10)),"",AVERAGE(AQ3:AQ10))</f>
        <v/>
      </c>
      <c r="AR11" s="61" t="str">
        <f>IF(ISERROR(AVERAGE(AR3:AR10)),"",AVERAGE(AR3:AR10))</f>
        <v/>
      </c>
      <c r="AS11" s="61" t="str">
        <f>IF(ISERROR(AVERAGE(AS3:AS10)),"",AVERAGE(AS3:AS10))</f>
        <v/>
      </c>
      <c r="AT11" s="61" t="str">
        <f t="shared" si="18"/>
        <v/>
      </c>
      <c r="AU11" s="52"/>
      <c r="AV11" s="60" t="str">
        <f>IF(ISERROR(AVERAGE(AV3:AV10)),"",AVERAGE(AV3:AV10))</f>
        <v/>
      </c>
      <c r="AW11" s="61" t="str">
        <f>IF(ISERROR(AVERAGE(AW3:AW10)),"",AVERAGE(AW3:AW10))</f>
        <v/>
      </c>
      <c r="AX11" s="61" t="str">
        <f>IF(ISERROR(AVERAGE(AX3:AX10)),"",AVERAGE(AX3:AX10))</f>
        <v/>
      </c>
      <c r="AY11" s="61" t="str">
        <f t="shared" si="19"/>
        <v/>
      </c>
      <c r="AZ11" s="52"/>
      <c r="BA11" s="60" t="str">
        <f>IF(ISERROR(AVERAGE(BA3:BA10)),"",AVERAGE(BA3:BA10))</f>
        <v/>
      </c>
      <c r="BB11" s="61" t="str">
        <f>IF(ISERROR(AVERAGE(BB3:BB10)),"",AVERAGE(BB3:BB10))</f>
        <v/>
      </c>
      <c r="BC11" s="61" t="str">
        <f>IF(ISERROR(AVERAGE(BC3:BC10)),"",AVERAGE(BC3:BC10))</f>
        <v/>
      </c>
      <c r="BD11" s="61" t="str">
        <f t="shared" si="20"/>
        <v/>
      </c>
      <c r="BE11" s="52"/>
      <c r="BF11" s="243"/>
      <c r="BG11" s="243"/>
      <c r="BH11" s="243"/>
      <c r="BI11" s="243"/>
      <c r="BJ11" s="243"/>
    </row>
    <row r="12" spans="1:63">
      <c r="A12" s="243"/>
      <c r="B12" s="245"/>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row>
    <row r="13" spans="1:63" ht="15" customHeight="1" thickBot="1">
      <c r="A13" s="243"/>
      <c r="B13" s="243"/>
      <c r="C13" s="243"/>
      <c r="D13" s="493" t="s">
        <v>206</v>
      </c>
      <c r="E13" s="494"/>
      <c r="F13" s="494"/>
      <c r="G13" s="495"/>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row>
    <row r="14" spans="1:63" ht="15" customHeight="1" thickTop="1">
      <c r="A14" s="243"/>
      <c r="B14" s="243"/>
      <c r="C14" s="243"/>
      <c r="D14" s="243"/>
      <c r="E14" s="243"/>
      <c r="F14" s="243"/>
      <c r="G14" s="243"/>
      <c r="H14" s="243"/>
      <c r="I14" s="243"/>
      <c r="J14" s="243"/>
      <c r="K14" s="243"/>
      <c r="L14" s="243"/>
      <c r="M14" s="243"/>
      <c r="N14" s="243"/>
      <c r="O14" s="243"/>
      <c r="P14" s="506" t="s">
        <v>185</v>
      </c>
      <c r="Q14" s="507"/>
      <c r="R14" s="507"/>
      <c r="S14" s="507"/>
      <c r="T14" s="507"/>
      <c r="U14" s="507"/>
      <c r="V14" s="507"/>
      <c r="W14" s="507"/>
      <c r="X14" s="507"/>
      <c r="Y14" s="507"/>
      <c r="Z14" s="507"/>
      <c r="AA14" s="508"/>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row>
    <row r="15" spans="1:63" ht="15" customHeight="1">
      <c r="A15" s="243"/>
      <c r="B15" s="487" t="s">
        <v>302</v>
      </c>
      <c r="C15" s="488"/>
      <c r="D15" s="488"/>
      <c r="E15" s="488"/>
      <c r="F15" s="488"/>
      <c r="G15" s="489"/>
      <c r="H15" s="246"/>
      <c r="I15" s="490" t="s">
        <v>111</v>
      </c>
      <c r="J15" s="490"/>
      <c r="K15" s="490"/>
      <c r="L15" s="500" t="s">
        <v>134</v>
      </c>
      <c r="M15" s="500"/>
      <c r="N15" s="499" t="s">
        <v>184</v>
      </c>
      <c r="O15" s="243"/>
      <c r="P15" s="509"/>
      <c r="Q15" s="510"/>
      <c r="R15" s="510"/>
      <c r="S15" s="510"/>
      <c r="T15" s="510"/>
      <c r="U15" s="510"/>
      <c r="V15" s="510"/>
      <c r="W15" s="510"/>
      <c r="X15" s="510"/>
      <c r="Y15" s="510"/>
      <c r="Z15" s="510"/>
      <c r="AA15" s="511"/>
      <c r="AB15" s="243"/>
      <c r="AC15" s="243"/>
      <c r="AD15" s="243"/>
      <c r="AE15" s="243"/>
      <c r="AF15" s="243"/>
      <c r="AG15" s="243"/>
      <c r="AH15" s="243"/>
      <c r="AI15" s="243"/>
      <c r="AJ15" s="243"/>
      <c r="AK15" s="243"/>
      <c r="AL15" s="243"/>
      <c r="AM15" s="243"/>
      <c r="AN15" s="243"/>
      <c r="AO15" s="243"/>
      <c r="AP15" s="243"/>
      <c r="AQ15" s="243"/>
      <c r="AR15" s="243"/>
      <c r="AS15" s="243"/>
      <c r="AT15" s="243"/>
      <c r="AU15" s="243"/>
      <c r="AV15" s="243"/>
      <c r="AW15" s="243"/>
      <c r="AX15" s="243"/>
      <c r="AY15" s="243"/>
      <c r="AZ15" s="243"/>
      <c r="BA15" s="243"/>
      <c r="BB15" s="243"/>
      <c r="BC15" s="243"/>
      <c r="BD15" s="243"/>
      <c r="BE15" s="243"/>
      <c r="BF15" s="243"/>
      <c r="BG15" s="243"/>
      <c r="BH15" s="243"/>
      <c r="BI15" s="243"/>
      <c r="BJ15" s="243"/>
      <c r="BK15" s="243"/>
    </row>
    <row r="16" spans="1:63" ht="15" customHeight="1">
      <c r="A16" s="243"/>
      <c r="B16" s="487" t="s">
        <v>133</v>
      </c>
      <c r="C16" s="488"/>
      <c r="D16" s="491" t="s">
        <v>8</v>
      </c>
      <c r="E16" s="492"/>
      <c r="F16" s="488" t="s">
        <v>9</v>
      </c>
      <c r="G16" s="489"/>
      <c r="H16" s="246"/>
      <c r="I16" s="490"/>
      <c r="J16" s="490"/>
      <c r="K16" s="490"/>
      <c r="L16" s="500"/>
      <c r="M16" s="500"/>
      <c r="N16" s="499"/>
      <c r="O16" s="243"/>
      <c r="P16" s="408" t="s">
        <v>303</v>
      </c>
      <c r="Q16" s="376"/>
      <c r="R16" s="376"/>
      <c r="S16" s="376"/>
      <c r="T16" s="376"/>
      <c r="U16" s="376"/>
      <c r="V16" s="376"/>
      <c r="W16" s="376"/>
      <c r="X16" s="376"/>
      <c r="Y16" s="376"/>
      <c r="Z16" s="376"/>
      <c r="AA16" s="407"/>
      <c r="AB16" s="243"/>
      <c r="AC16" s="243"/>
      <c r="AD16" s="243"/>
      <c r="AE16" s="243"/>
      <c r="AF16" s="243"/>
      <c r="AG16" s="243"/>
      <c r="AH16" s="243"/>
      <c r="AI16" s="243"/>
      <c r="AJ16" s="243"/>
      <c r="AK16" s="243"/>
      <c r="AL16" s="243"/>
      <c r="AM16" s="243"/>
      <c r="AN16" s="243"/>
      <c r="AO16" s="243"/>
      <c r="AP16" s="243"/>
      <c r="AQ16" s="243"/>
      <c r="AR16" s="243"/>
      <c r="AS16" s="243"/>
      <c r="AT16" s="243"/>
      <c r="AU16" s="243"/>
      <c r="AV16" s="243"/>
      <c r="AW16" s="243"/>
      <c r="AX16" s="243"/>
      <c r="AY16" s="243"/>
      <c r="AZ16" s="243"/>
      <c r="BA16" s="243"/>
      <c r="BB16" s="243"/>
      <c r="BC16" s="243"/>
      <c r="BD16" s="243"/>
      <c r="BE16" s="243"/>
      <c r="BF16" s="243"/>
      <c r="BG16" s="243"/>
      <c r="BH16" s="243"/>
      <c r="BI16" s="243"/>
      <c r="BJ16" s="243"/>
      <c r="BK16" s="243"/>
    </row>
    <row r="17" spans="1:63">
      <c r="A17" s="243"/>
      <c r="B17" s="476" t="str">
        <f>F1</f>
        <v>Saisir le nom</v>
      </c>
      <c r="C17" s="477"/>
      <c r="D17" s="482" t="str">
        <f>IF(ISERROR(AVERAGE(C3:E10)),"",AVERAGE(C3:E10))</f>
        <v/>
      </c>
      <c r="E17" s="483"/>
      <c r="F17" s="480" t="str">
        <f>IF(ISERROR(STDEV(C3:E10)),"",STDEV(C3:E10))</f>
        <v/>
      </c>
      <c r="G17" s="481"/>
      <c r="H17" s="246"/>
      <c r="I17" s="486" t="str">
        <f t="shared" ref="I17:I24" si="22">IF(A3="","",UPPER(A3))</f>
        <v/>
      </c>
      <c r="J17" s="486"/>
      <c r="K17" s="486"/>
      <c r="L17" s="484" t="str">
        <f t="shared" ref="L17:L25" si="23">IF(OR(I17="",ISERROR(STDEV(F3,K3,P3,U3,Z3,AE3,AJ3,AO3,AT3,AY3,BD3))),"",STDEV(F3,K3,P3,U3,Z3,AE3,AJ3,AO3,AT3,AY3,BD3))</f>
        <v/>
      </c>
      <c r="M17" s="485"/>
      <c r="N17" s="12" t="str">
        <f>L17</f>
        <v/>
      </c>
      <c r="O17" s="243"/>
      <c r="P17" s="408"/>
      <c r="Q17" s="376"/>
      <c r="R17" s="376"/>
      <c r="S17" s="376"/>
      <c r="T17" s="376"/>
      <c r="U17" s="376"/>
      <c r="V17" s="376"/>
      <c r="W17" s="376"/>
      <c r="X17" s="376"/>
      <c r="Y17" s="376"/>
      <c r="Z17" s="376"/>
      <c r="AA17" s="407"/>
      <c r="AB17" s="243"/>
      <c r="AC17" s="243"/>
      <c r="AD17" s="243"/>
      <c r="AE17" s="243"/>
      <c r="AF17" s="243"/>
      <c r="AG17" s="243"/>
      <c r="AH17" s="243"/>
      <c r="AI17" s="243"/>
      <c r="AJ17" s="243"/>
      <c r="AK17" s="243"/>
      <c r="AL17" s="243"/>
      <c r="AM17" s="243"/>
      <c r="AN17" s="243"/>
      <c r="AO17" s="243"/>
      <c r="AP17" s="243"/>
      <c r="AQ17" s="243"/>
      <c r="AR17" s="243"/>
      <c r="AS17" s="243"/>
      <c r="AT17" s="243"/>
      <c r="AU17" s="243"/>
      <c r="AV17" s="243"/>
      <c r="AW17" s="243"/>
      <c r="AX17" s="243"/>
      <c r="AY17" s="243"/>
      <c r="AZ17" s="243"/>
      <c r="BA17" s="243"/>
      <c r="BB17" s="243"/>
      <c r="BC17" s="243"/>
      <c r="BD17" s="243"/>
      <c r="BE17" s="243"/>
      <c r="BF17" s="243"/>
      <c r="BG17" s="243"/>
      <c r="BH17" s="243"/>
      <c r="BI17" s="243"/>
      <c r="BJ17" s="243"/>
      <c r="BK17" s="243"/>
    </row>
    <row r="18" spans="1:63">
      <c r="A18" s="243"/>
      <c r="B18" s="476" t="str">
        <f>K1</f>
        <v>Saisir le nom</v>
      </c>
      <c r="C18" s="477"/>
      <c r="D18" s="482" t="str">
        <f>IF(ISERROR(AVERAGE(H3:J10)),"",AVERAGE(H3:J10))</f>
        <v/>
      </c>
      <c r="E18" s="483"/>
      <c r="F18" s="480" t="str">
        <f>IF(ISERROR(STDEV(H3:J10)),"",STDEV(H3:J10))</f>
        <v/>
      </c>
      <c r="G18" s="481"/>
      <c r="H18" s="246"/>
      <c r="I18" s="486" t="str">
        <f t="shared" si="22"/>
        <v/>
      </c>
      <c r="J18" s="486"/>
      <c r="K18" s="486"/>
      <c r="L18" s="484" t="str">
        <f t="shared" si="23"/>
        <v/>
      </c>
      <c r="M18" s="485"/>
      <c r="N18" s="12" t="str">
        <f>L18</f>
        <v/>
      </c>
      <c r="O18" s="243"/>
      <c r="P18" s="408"/>
      <c r="Q18" s="376"/>
      <c r="R18" s="376"/>
      <c r="S18" s="376"/>
      <c r="T18" s="376"/>
      <c r="U18" s="376"/>
      <c r="V18" s="376"/>
      <c r="W18" s="376"/>
      <c r="X18" s="376"/>
      <c r="Y18" s="376"/>
      <c r="Z18" s="376"/>
      <c r="AA18" s="407"/>
      <c r="AB18" s="24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row>
    <row r="19" spans="1:63">
      <c r="A19" s="243"/>
      <c r="B19" s="476" t="str">
        <f>P1</f>
        <v>Saisir le nom</v>
      </c>
      <c r="C19" s="477"/>
      <c r="D19" s="482" t="str">
        <f>IF(ISERROR(AVERAGE(M3:O10)),"",AVERAGE(M3:O10))</f>
        <v/>
      </c>
      <c r="E19" s="483"/>
      <c r="F19" s="480" t="str">
        <f>IF(ISERROR(STDEV(M3:O10)),"",STDEV(M3:O10))</f>
        <v/>
      </c>
      <c r="G19" s="481"/>
      <c r="H19" s="246"/>
      <c r="I19" s="486" t="str">
        <f t="shared" si="22"/>
        <v/>
      </c>
      <c r="J19" s="486"/>
      <c r="K19" s="486"/>
      <c r="L19" s="484" t="str">
        <f t="shared" si="23"/>
        <v/>
      </c>
      <c r="M19" s="485"/>
      <c r="N19" s="12" t="str">
        <f t="shared" ref="N19:N25" si="24">L19</f>
        <v/>
      </c>
      <c r="O19" s="243"/>
      <c r="P19" s="408"/>
      <c r="Q19" s="376"/>
      <c r="R19" s="376"/>
      <c r="S19" s="376"/>
      <c r="T19" s="376"/>
      <c r="U19" s="376"/>
      <c r="V19" s="376"/>
      <c r="W19" s="376"/>
      <c r="X19" s="376"/>
      <c r="Y19" s="376"/>
      <c r="Z19" s="376"/>
      <c r="AA19" s="407"/>
      <c r="AB19" s="243"/>
      <c r="AC19" s="243"/>
      <c r="AD19" s="243"/>
      <c r="AE19" s="243"/>
      <c r="AF19" s="243"/>
      <c r="AG19" s="243"/>
      <c r="AH19" s="243"/>
      <c r="AI19" s="243"/>
      <c r="AJ19" s="243"/>
      <c r="AK19" s="243"/>
      <c r="AL19" s="243"/>
      <c r="AM19" s="243"/>
      <c r="AN19" s="243"/>
      <c r="AO19" s="243"/>
      <c r="AP19" s="243"/>
      <c r="AQ19" s="243"/>
      <c r="AR19" s="243"/>
      <c r="AS19" s="243"/>
      <c r="AT19" s="243"/>
      <c r="AU19" s="243"/>
      <c r="AV19" s="243"/>
      <c r="AW19" s="243"/>
      <c r="AX19" s="243"/>
      <c r="AY19" s="243"/>
      <c r="AZ19" s="243"/>
      <c r="BA19" s="243"/>
      <c r="BB19" s="243"/>
      <c r="BC19" s="243"/>
      <c r="BD19" s="243"/>
      <c r="BE19" s="243"/>
      <c r="BF19" s="243"/>
      <c r="BG19" s="243"/>
      <c r="BH19" s="243"/>
      <c r="BI19" s="243"/>
      <c r="BJ19" s="243"/>
      <c r="BK19" s="243"/>
    </row>
    <row r="20" spans="1:63" ht="15" customHeight="1">
      <c r="A20" s="243"/>
      <c r="B20" s="476" t="str">
        <f>U1</f>
        <v>Saisir le nom</v>
      </c>
      <c r="C20" s="477"/>
      <c r="D20" s="482" t="str">
        <f>IF(ISERROR(AVERAGE(R3:T10)),"",AVERAGE(R3:T10))</f>
        <v/>
      </c>
      <c r="E20" s="483"/>
      <c r="F20" s="480" t="str">
        <f>IF(ISERROR(STDEV(R3:T10)),"",STDEV(R3:T10))</f>
        <v/>
      </c>
      <c r="G20" s="481"/>
      <c r="H20" s="246"/>
      <c r="I20" s="486" t="str">
        <f t="shared" si="22"/>
        <v/>
      </c>
      <c r="J20" s="486"/>
      <c r="K20" s="486"/>
      <c r="L20" s="484" t="str">
        <f t="shared" si="23"/>
        <v/>
      </c>
      <c r="M20" s="485"/>
      <c r="N20" s="12" t="str">
        <f t="shared" si="24"/>
        <v/>
      </c>
      <c r="O20" s="243"/>
      <c r="P20" s="408"/>
      <c r="Q20" s="376"/>
      <c r="R20" s="376"/>
      <c r="S20" s="376"/>
      <c r="T20" s="376"/>
      <c r="U20" s="376"/>
      <c r="V20" s="376"/>
      <c r="W20" s="376"/>
      <c r="X20" s="376"/>
      <c r="Y20" s="376"/>
      <c r="Z20" s="376"/>
      <c r="AA20" s="407"/>
      <c r="AB20" s="243"/>
      <c r="AC20" s="243"/>
      <c r="AD20" s="243"/>
      <c r="AE20" s="243"/>
      <c r="AF20" s="243"/>
      <c r="AG20" s="243"/>
      <c r="AH20" s="243"/>
      <c r="AI20" s="243"/>
      <c r="AJ20" s="243"/>
      <c r="AK20" s="243"/>
      <c r="AL20" s="243"/>
      <c r="AM20" s="243"/>
      <c r="AN20" s="243"/>
      <c r="AO20" s="243"/>
      <c r="AP20" s="243"/>
      <c r="AQ20" s="243"/>
      <c r="AR20" s="243"/>
      <c r="AS20" s="243"/>
      <c r="AT20" s="243"/>
      <c r="AU20" s="243"/>
      <c r="AV20" s="243"/>
      <c r="AW20" s="243"/>
      <c r="AX20" s="243"/>
      <c r="AY20" s="243"/>
      <c r="AZ20" s="243"/>
      <c r="BA20" s="243"/>
      <c r="BB20" s="243"/>
      <c r="BC20" s="243"/>
      <c r="BD20" s="243"/>
      <c r="BE20" s="243"/>
      <c r="BF20" s="243"/>
      <c r="BG20" s="243"/>
      <c r="BH20" s="243"/>
      <c r="BI20" s="243"/>
      <c r="BJ20" s="243"/>
      <c r="BK20" s="243"/>
    </row>
    <row r="21" spans="1:63">
      <c r="A21" s="243"/>
      <c r="B21" s="476" t="str">
        <f>Z1</f>
        <v>Saisir le nom</v>
      </c>
      <c r="C21" s="477"/>
      <c r="D21" s="482" t="str">
        <f>IF(ISERROR(AVERAGE(W3:Y10)),"",AVERAGE(W3:Y10))</f>
        <v/>
      </c>
      <c r="E21" s="483"/>
      <c r="F21" s="480" t="str">
        <f>IF(ISERROR(STDEV(W3:Y10)),"",STDEV(W3:Y10))</f>
        <v/>
      </c>
      <c r="G21" s="481"/>
      <c r="H21" s="246"/>
      <c r="I21" s="486" t="str">
        <f t="shared" si="22"/>
        <v/>
      </c>
      <c r="J21" s="486"/>
      <c r="K21" s="486"/>
      <c r="L21" s="484" t="str">
        <f t="shared" si="23"/>
        <v/>
      </c>
      <c r="M21" s="485"/>
      <c r="N21" s="12" t="str">
        <f>L21</f>
        <v/>
      </c>
      <c r="O21" s="243"/>
      <c r="P21" s="408"/>
      <c r="Q21" s="376"/>
      <c r="R21" s="376"/>
      <c r="S21" s="376"/>
      <c r="T21" s="376"/>
      <c r="U21" s="376"/>
      <c r="V21" s="376"/>
      <c r="W21" s="376"/>
      <c r="X21" s="376"/>
      <c r="Y21" s="376"/>
      <c r="Z21" s="376"/>
      <c r="AA21" s="407"/>
      <c r="AB21" s="243"/>
      <c r="AC21" s="243"/>
      <c r="AD21" s="243"/>
      <c r="AE21" s="243"/>
      <c r="AF21" s="243"/>
      <c r="AG21" s="243"/>
      <c r="AH21" s="243"/>
      <c r="AI21" s="243"/>
      <c r="AJ21" s="243"/>
      <c r="AK21" s="243"/>
      <c r="AL21" s="243"/>
      <c r="AM21" s="243"/>
      <c r="AN21" s="243"/>
      <c r="AO21" s="243"/>
      <c r="AP21" s="243"/>
      <c r="AQ21" s="243"/>
      <c r="AR21" s="243"/>
      <c r="AS21" s="243"/>
      <c r="AT21" s="243"/>
      <c r="AU21" s="243"/>
      <c r="AV21" s="243"/>
      <c r="AW21" s="243"/>
      <c r="AX21" s="243"/>
      <c r="AY21" s="243"/>
      <c r="AZ21" s="243"/>
      <c r="BA21" s="243"/>
      <c r="BB21" s="243"/>
      <c r="BC21" s="243"/>
      <c r="BD21" s="243"/>
      <c r="BE21" s="243"/>
      <c r="BF21" s="243"/>
      <c r="BG21" s="243"/>
      <c r="BH21" s="243"/>
      <c r="BI21" s="243"/>
      <c r="BJ21" s="243"/>
      <c r="BK21" s="243"/>
    </row>
    <row r="22" spans="1:63">
      <c r="A22" s="243"/>
      <c r="B22" s="476" t="str">
        <f>AE1</f>
        <v>Saisir le nom</v>
      </c>
      <c r="C22" s="477"/>
      <c r="D22" s="482" t="str">
        <f>IF(ISERROR(AVERAGE(AB3:AD10)),"",AVERAGE(AB3:AD10))</f>
        <v/>
      </c>
      <c r="E22" s="483"/>
      <c r="F22" s="480" t="str">
        <f>IF(ISERROR(STDEV(AB3:AD10)),"",STDEV(AB3:AD10))</f>
        <v/>
      </c>
      <c r="G22" s="481"/>
      <c r="H22" s="246"/>
      <c r="I22" s="486" t="str">
        <f t="shared" si="22"/>
        <v/>
      </c>
      <c r="J22" s="486"/>
      <c r="K22" s="486"/>
      <c r="L22" s="484" t="str">
        <f t="shared" si="23"/>
        <v/>
      </c>
      <c r="M22" s="485"/>
      <c r="N22" s="12" t="str">
        <f t="shared" si="24"/>
        <v/>
      </c>
      <c r="O22" s="243"/>
      <c r="P22" s="408"/>
      <c r="Q22" s="376"/>
      <c r="R22" s="376"/>
      <c r="S22" s="376"/>
      <c r="T22" s="376"/>
      <c r="U22" s="376"/>
      <c r="V22" s="376"/>
      <c r="W22" s="376"/>
      <c r="X22" s="376"/>
      <c r="Y22" s="376"/>
      <c r="Z22" s="376"/>
      <c r="AA22" s="407"/>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3"/>
      <c r="BH22" s="243"/>
      <c r="BI22" s="243"/>
      <c r="BJ22" s="243"/>
      <c r="BK22" s="243"/>
    </row>
    <row r="23" spans="1:63">
      <c r="A23" s="243"/>
      <c r="B23" s="476" t="str">
        <f>AJ1</f>
        <v>Saisir le nom</v>
      </c>
      <c r="C23" s="477"/>
      <c r="D23" s="482" t="str">
        <f>IF(ISERROR(AVERAGE(AG3:AI10)),"",AVERAGE(AG3:AI10))</f>
        <v/>
      </c>
      <c r="E23" s="483"/>
      <c r="F23" s="480" t="str">
        <f>IF(ISERROR(STDEV(AG3:AI10)),"",STDEV(AG3:AI10))</f>
        <v/>
      </c>
      <c r="G23" s="481"/>
      <c r="H23" s="243"/>
      <c r="I23" s="486" t="str">
        <f t="shared" si="22"/>
        <v/>
      </c>
      <c r="J23" s="486"/>
      <c r="K23" s="486"/>
      <c r="L23" s="484" t="str">
        <f t="shared" si="23"/>
        <v/>
      </c>
      <c r="M23" s="485"/>
      <c r="N23" s="12" t="str">
        <f t="shared" si="24"/>
        <v/>
      </c>
      <c r="O23" s="243"/>
      <c r="P23" s="501" t="s">
        <v>300</v>
      </c>
      <c r="Q23" s="390"/>
      <c r="R23" s="390"/>
      <c r="S23" s="390"/>
      <c r="T23" s="390"/>
      <c r="U23" s="390"/>
      <c r="V23" s="390"/>
      <c r="W23" s="390"/>
      <c r="X23" s="390"/>
      <c r="Y23" s="390"/>
      <c r="Z23" s="390"/>
      <c r="AA23" s="502"/>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row>
    <row r="24" spans="1:63">
      <c r="A24" s="243"/>
      <c r="B24" s="476" t="str">
        <f>AO1</f>
        <v>Saisir le nom</v>
      </c>
      <c r="C24" s="477"/>
      <c r="D24" s="482" t="str">
        <f>IF(ISERROR(AVERAGE(AL3:AN10)),"",AVERAGE(AL3:AN10))</f>
        <v/>
      </c>
      <c r="E24" s="483"/>
      <c r="F24" s="480" t="str">
        <f>IF(ISERROR(STDEV(AL3:AN10)),"",STDEV(AL3:AN10))</f>
        <v/>
      </c>
      <c r="G24" s="481"/>
      <c r="H24" s="243"/>
      <c r="I24" s="486" t="str">
        <f t="shared" si="22"/>
        <v/>
      </c>
      <c r="J24" s="486"/>
      <c r="K24" s="486"/>
      <c r="L24" s="484" t="str">
        <f t="shared" si="23"/>
        <v/>
      </c>
      <c r="M24" s="485"/>
      <c r="N24" s="12" t="str">
        <f t="shared" si="24"/>
        <v/>
      </c>
      <c r="O24" s="243"/>
      <c r="P24" s="501"/>
      <c r="Q24" s="390"/>
      <c r="R24" s="390"/>
      <c r="S24" s="390"/>
      <c r="T24" s="390"/>
      <c r="U24" s="390"/>
      <c r="V24" s="390"/>
      <c r="W24" s="390"/>
      <c r="X24" s="390"/>
      <c r="Y24" s="390"/>
      <c r="Z24" s="390"/>
      <c r="AA24" s="502"/>
      <c r="AB24" s="243"/>
      <c r="AC24" s="243"/>
      <c r="AD24" s="243"/>
      <c r="AE24" s="243"/>
      <c r="AF24" s="243"/>
      <c r="AG24" s="243"/>
      <c r="AH24" s="243"/>
      <c r="AI24" s="243"/>
      <c r="AJ24" s="243"/>
      <c r="AK24" s="243"/>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row>
    <row r="25" spans="1:63">
      <c r="A25" s="243"/>
      <c r="B25" s="476" t="str">
        <f>AT1</f>
        <v>Saisir le nom</v>
      </c>
      <c r="C25" s="477"/>
      <c r="D25" s="482" t="str">
        <f>IF(ISERROR(AVERAGE(AQ3:AS10)),"",AVERAGE(AQ3:AS10))</f>
        <v/>
      </c>
      <c r="E25" s="483"/>
      <c r="F25" s="480" t="str">
        <f>IF(ISERROR(STDEV(AQ3:AS10)),"",STDEV(AQ3:AS10))</f>
        <v/>
      </c>
      <c r="G25" s="481"/>
      <c r="H25" s="243"/>
      <c r="I25" s="496" t="s">
        <v>8</v>
      </c>
      <c r="J25" s="497"/>
      <c r="K25" s="498"/>
      <c r="L25" s="484" t="str">
        <f t="shared" si="23"/>
        <v/>
      </c>
      <c r="M25" s="485"/>
      <c r="N25" s="78" t="str">
        <f t="shared" si="24"/>
        <v/>
      </c>
      <c r="O25" s="243"/>
      <c r="P25" s="501"/>
      <c r="Q25" s="390"/>
      <c r="R25" s="390"/>
      <c r="S25" s="390"/>
      <c r="T25" s="390"/>
      <c r="U25" s="390"/>
      <c r="V25" s="390"/>
      <c r="W25" s="390"/>
      <c r="X25" s="390"/>
      <c r="Y25" s="390"/>
      <c r="Z25" s="390"/>
      <c r="AA25" s="502"/>
      <c r="AB25" s="243"/>
      <c r="AC25" s="243"/>
      <c r="AD25" s="243"/>
      <c r="AE25" s="243"/>
      <c r="AF25" s="243"/>
      <c r="AG25" s="243"/>
      <c r="AH25" s="243"/>
      <c r="AI25" s="243"/>
      <c r="AJ25" s="243"/>
      <c r="AK25" s="243"/>
      <c r="AL25" s="243"/>
      <c r="AM25" s="243"/>
      <c r="AN25" s="243"/>
      <c r="AO25" s="243"/>
      <c r="AP25" s="243"/>
      <c r="AQ25" s="243"/>
      <c r="AR25" s="243"/>
      <c r="AS25" s="243"/>
      <c r="AT25" s="243"/>
      <c r="AU25" s="243"/>
      <c r="AV25" s="243"/>
      <c r="AW25" s="243"/>
      <c r="AX25" s="243"/>
      <c r="AY25" s="243"/>
      <c r="AZ25" s="243"/>
      <c r="BA25" s="243"/>
      <c r="BB25" s="243"/>
      <c r="BC25" s="243"/>
      <c r="BD25" s="243"/>
      <c r="BE25" s="243"/>
      <c r="BF25" s="243"/>
      <c r="BG25" s="243"/>
      <c r="BH25" s="243"/>
      <c r="BI25" s="243"/>
      <c r="BJ25" s="243"/>
      <c r="BK25" s="243"/>
    </row>
    <row r="26" spans="1:63" ht="15.75" thickBot="1">
      <c r="A26" s="243"/>
      <c r="B26" s="476" t="str">
        <f>AY1</f>
        <v>Saisir le nom</v>
      </c>
      <c r="C26" s="477"/>
      <c r="D26" s="478" t="str">
        <f>IF(ISERROR(AVERAGE(AV3:AX10)),"",AVERAGE(AV3:AX10))</f>
        <v/>
      </c>
      <c r="E26" s="479"/>
      <c r="F26" s="480" t="str">
        <f>IF(ISERROR(STDEV(AV3:AX10)),"",STDEV(AV3:AX10))</f>
        <v/>
      </c>
      <c r="G26" s="481"/>
      <c r="H26" s="243"/>
      <c r="I26" s="243"/>
      <c r="J26" s="243"/>
      <c r="K26" s="243"/>
      <c r="L26" s="243"/>
      <c r="M26" s="243"/>
      <c r="N26" s="243"/>
      <c r="O26" s="243"/>
      <c r="P26" s="503"/>
      <c r="Q26" s="504"/>
      <c r="R26" s="504"/>
      <c r="S26" s="504"/>
      <c r="T26" s="504"/>
      <c r="U26" s="504"/>
      <c r="V26" s="504"/>
      <c r="W26" s="504"/>
      <c r="X26" s="504"/>
      <c r="Y26" s="504"/>
      <c r="Z26" s="504"/>
      <c r="AA26" s="505"/>
      <c r="AB26" s="243"/>
      <c r="AC26" s="243"/>
      <c r="AD26" s="243"/>
      <c r="AE26" s="243"/>
      <c r="AF26" s="243"/>
      <c r="AG26" s="243"/>
      <c r="AH26" s="243"/>
      <c r="AI26" s="243"/>
      <c r="AJ26" s="243"/>
      <c r="AK26" s="243"/>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row>
    <row r="27" spans="1:63" ht="15.75" thickTop="1">
      <c r="A27" s="243"/>
      <c r="B27" s="476" t="str">
        <f>BD1</f>
        <v>Saisir le nom</v>
      </c>
      <c r="C27" s="477"/>
      <c r="D27" s="478" t="str">
        <f>IF(ISERROR(AVERAGE(BA3:BC10)),"",AVERAGE(BA3:BC10))</f>
        <v/>
      </c>
      <c r="E27" s="479"/>
      <c r="F27" s="480" t="str">
        <f>IF(ISERROR(STDEV(BA3:BC10)),"",STDEV(BA3:BC10))</f>
        <v/>
      </c>
      <c r="G27" s="481"/>
      <c r="H27" s="243"/>
      <c r="I27" s="243"/>
      <c r="J27" s="243"/>
      <c r="K27" s="243"/>
      <c r="L27" s="243"/>
      <c r="M27" s="243"/>
      <c r="N27" s="243"/>
      <c r="O27" s="243"/>
      <c r="P27" s="243"/>
      <c r="Q27" s="243"/>
      <c r="R27" s="243"/>
      <c r="S27" s="243"/>
      <c r="T27" s="243"/>
      <c r="U27" s="243"/>
      <c r="V27" s="243"/>
      <c r="W27" s="243"/>
      <c r="X27" s="243"/>
      <c r="Y27" s="243"/>
      <c r="Z27" s="243"/>
      <c r="AA27" s="243"/>
      <c r="AB27" s="243"/>
      <c r="AC27" s="243"/>
      <c r="AD27" s="243"/>
      <c r="AE27" s="243"/>
      <c r="AF27" s="243"/>
      <c r="AG27" s="243"/>
      <c r="AH27" s="243"/>
      <c r="AI27" s="243"/>
      <c r="AJ27" s="243"/>
      <c r="AK27" s="243"/>
      <c r="AL27" s="243"/>
      <c r="AM27" s="243"/>
      <c r="AN27" s="243"/>
      <c r="AO27" s="243"/>
      <c r="AP27" s="243"/>
      <c r="AQ27" s="243"/>
      <c r="AR27" s="243"/>
      <c r="AS27" s="243"/>
      <c r="AT27" s="243"/>
      <c r="AU27" s="243"/>
      <c r="AV27" s="243"/>
      <c r="AW27" s="243"/>
      <c r="AX27" s="243"/>
      <c r="AY27" s="243"/>
      <c r="AZ27" s="243"/>
      <c r="BA27" s="243"/>
      <c r="BB27" s="243"/>
      <c r="BC27" s="243"/>
      <c r="BD27" s="243"/>
      <c r="BE27" s="243"/>
      <c r="BF27" s="243"/>
      <c r="BG27" s="243"/>
      <c r="BH27" s="243"/>
      <c r="BI27" s="243"/>
      <c r="BJ27" s="243"/>
      <c r="BK27" s="243"/>
    </row>
    <row r="28" spans="1:63">
      <c r="A28" s="243"/>
      <c r="B28" s="243"/>
      <c r="C28" s="243"/>
      <c r="D28" s="243"/>
      <c r="E28" s="243"/>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c r="AE28" s="243"/>
      <c r="AF28" s="243"/>
      <c r="AG28" s="243"/>
      <c r="AH28" s="243"/>
      <c r="AI28" s="243"/>
      <c r="AJ28" s="243"/>
      <c r="AK28" s="243"/>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row>
    <row r="29" spans="1:63">
      <c r="A29" s="243"/>
      <c r="B29" s="243"/>
      <c r="C29" s="243"/>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243"/>
      <c r="BH29" s="243"/>
      <c r="BI29" s="243"/>
      <c r="BJ29" s="243"/>
      <c r="BK29" s="243"/>
    </row>
    <row r="30" spans="1:63">
      <c r="A30" s="243"/>
      <c r="B30" s="243"/>
      <c r="C30" s="243"/>
      <c r="D30" s="243"/>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3"/>
      <c r="AJ30" s="243"/>
      <c r="AK30" s="243"/>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row>
    <row r="31" spans="1:63">
      <c r="A31" s="243"/>
      <c r="B31" s="243"/>
      <c r="C31" s="243"/>
      <c r="D31" s="243"/>
      <c r="E31" s="243"/>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c r="AG31" s="243"/>
      <c r="AH31" s="243"/>
      <c r="AI31" s="243"/>
      <c r="AJ31" s="243"/>
      <c r="AK31" s="243"/>
      <c r="AL31" s="243"/>
      <c r="AM31" s="243"/>
      <c r="AN31" s="243"/>
      <c r="AO31" s="243"/>
      <c r="AP31" s="243"/>
      <c r="AQ31" s="243"/>
      <c r="AR31" s="243"/>
      <c r="AS31" s="243"/>
      <c r="AT31" s="243"/>
      <c r="AU31" s="243"/>
      <c r="AV31" s="243"/>
      <c r="AW31" s="243"/>
      <c r="AX31" s="243"/>
      <c r="AY31" s="243"/>
      <c r="AZ31" s="243"/>
      <c r="BA31" s="243"/>
      <c r="BB31" s="243"/>
      <c r="BC31" s="243"/>
      <c r="BD31" s="243"/>
      <c r="BE31" s="243"/>
      <c r="BF31" s="243"/>
      <c r="BG31" s="243"/>
      <c r="BH31" s="243"/>
      <c r="BI31" s="243"/>
      <c r="BJ31" s="243"/>
      <c r="BK31" s="243"/>
    </row>
    <row r="32" spans="1:63">
      <c r="A32" s="243"/>
      <c r="B32" s="243"/>
      <c r="C32" s="243"/>
      <c r="D32" s="243"/>
      <c r="E32" s="243"/>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c r="AE32" s="243"/>
      <c r="AF32" s="243"/>
      <c r="AG32" s="243"/>
      <c r="AH32" s="243"/>
      <c r="AI32" s="243"/>
      <c r="AJ32" s="243"/>
      <c r="AK32" s="243"/>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row>
    <row r="33" spans="1:63">
      <c r="A33" s="243"/>
      <c r="B33" s="243"/>
      <c r="C33" s="243"/>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c r="AE33" s="243"/>
      <c r="AF33" s="243"/>
      <c r="AG33" s="243"/>
      <c r="AH33" s="243"/>
      <c r="AI33" s="243"/>
      <c r="AJ33" s="243"/>
      <c r="AK33" s="243"/>
      <c r="AL33" s="243"/>
      <c r="AM33" s="243"/>
      <c r="AN33" s="243"/>
      <c r="AO33" s="243"/>
      <c r="AP33" s="243"/>
      <c r="AQ33" s="243"/>
      <c r="AR33" s="243"/>
      <c r="AS33" s="243"/>
      <c r="AT33" s="243"/>
      <c r="AU33" s="243"/>
      <c r="AV33" s="243"/>
      <c r="AW33" s="243"/>
      <c r="AX33" s="243"/>
      <c r="AY33" s="243"/>
      <c r="AZ33" s="243"/>
      <c r="BA33" s="243"/>
      <c r="BB33" s="243"/>
      <c r="BC33" s="243"/>
      <c r="BD33" s="243"/>
      <c r="BE33" s="243"/>
      <c r="BF33" s="243"/>
      <c r="BG33" s="243"/>
      <c r="BH33" s="243"/>
      <c r="BI33" s="243"/>
      <c r="BJ33" s="243"/>
      <c r="BK33" s="243"/>
    </row>
    <row r="34" spans="1:63">
      <c r="A34" s="243"/>
      <c r="B34" s="243"/>
      <c r="C34" s="243"/>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3"/>
      <c r="AI34" s="243"/>
      <c r="AJ34" s="243"/>
      <c r="AK34" s="243"/>
      <c r="AL34" s="243"/>
      <c r="AM34" s="243"/>
      <c r="AN34" s="243"/>
      <c r="AO34" s="243"/>
      <c r="AP34" s="243"/>
      <c r="AQ34" s="243"/>
      <c r="AR34" s="243"/>
      <c r="AS34" s="243"/>
      <c r="AT34" s="243"/>
      <c r="AU34" s="243"/>
      <c r="AV34" s="243"/>
      <c r="AW34" s="243"/>
      <c r="AX34" s="243"/>
      <c r="AY34" s="243"/>
      <c r="AZ34" s="243"/>
      <c r="BA34" s="243"/>
      <c r="BB34" s="243"/>
      <c r="BC34" s="243"/>
      <c r="BD34" s="243"/>
      <c r="BE34" s="243"/>
      <c r="BF34" s="243"/>
      <c r="BG34" s="243"/>
      <c r="BH34" s="243"/>
      <c r="BI34" s="243"/>
      <c r="BJ34" s="243"/>
      <c r="BK34" s="243"/>
    </row>
    <row r="35" spans="1:63">
      <c r="A35" s="243"/>
      <c r="B35" s="243"/>
      <c r="C35" s="24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243"/>
      <c r="AF35" s="243"/>
      <c r="AG35" s="243"/>
      <c r="AH35" s="243"/>
      <c r="AI35" s="243"/>
      <c r="AJ35" s="243"/>
      <c r="AK35" s="243"/>
      <c r="AL35" s="243"/>
      <c r="AM35" s="243"/>
      <c r="AN35" s="243"/>
      <c r="AO35" s="243"/>
      <c r="AP35" s="243"/>
      <c r="AQ35" s="243"/>
      <c r="AR35" s="243"/>
      <c r="AS35" s="243"/>
      <c r="AT35" s="243"/>
      <c r="AU35" s="243"/>
      <c r="AV35" s="243"/>
      <c r="AW35" s="243"/>
      <c r="AX35" s="243"/>
      <c r="AY35" s="243"/>
      <c r="AZ35" s="243"/>
      <c r="BA35" s="243"/>
      <c r="BB35" s="243"/>
      <c r="BC35" s="243"/>
      <c r="BD35" s="243"/>
      <c r="BE35" s="243"/>
      <c r="BF35" s="243"/>
      <c r="BG35" s="243"/>
      <c r="BH35" s="243"/>
      <c r="BI35" s="243"/>
      <c r="BJ35" s="243"/>
      <c r="BK35" s="243"/>
    </row>
    <row r="36" spans="1:63">
      <c r="A36" s="243"/>
      <c r="B36" s="243"/>
      <c r="C36" s="24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243"/>
      <c r="AF36" s="243"/>
      <c r="AG36" s="243"/>
      <c r="AH36" s="243"/>
      <c r="AI36" s="243"/>
      <c r="AJ36" s="243"/>
      <c r="AK36" s="243"/>
      <c r="AL36" s="243"/>
      <c r="AM36" s="243"/>
      <c r="AN36" s="243"/>
      <c r="AO36" s="243"/>
      <c r="AP36" s="243"/>
      <c r="AQ36" s="243"/>
      <c r="AR36" s="243"/>
      <c r="AS36" s="243"/>
      <c r="AT36" s="243"/>
      <c r="AU36" s="243"/>
      <c r="AV36" s="243"/>
      <c r="AW36" s="243"/>
      <c r="AX36" s="243"/>
      <c r="AY36" s="243"/>
      <c r="AZ36" s="243"/>
      <c r="BA36" s="243"/>
      <c r="BB36" s="243"/>
      <c r="BC36" s="243"/>
      <c r="BD36" s="243"/>
      <c r="BE36" s="243"/>
      <c r="BF36" s="243"/>
      <c r="BG36" s="243"/>
      <c r="BH36" s="243"/>
      <c r="BI36" s="243"/>
      <c r="BJ36" s="243"/>
      <c r="BK36" s="243"/>
    </row>
    <row r="37" spans="1:63">
      <c r="A37" s="243"/>
      <c r="H37" s="243"/>
      <c r="I37" s="243"/>
      <c r="J37" s="243"/>
      <c r="K37" s="243"/>
      <c r="L37" s="243"/>
      <c r="M37" s="243"/>
      <c r="N37" s="243"/>
      <c r="O37" s="243"/>
      <c r="P37" s="243"/>
      <c r="Q37" s="243"/>
      <c r="R37" s="243"/>
      <c r="S37" s="243"/>
      <c r="T37" s="243"/>
      <c r="U37" s="243"/>
      <c r="V37" s="243"/>
      <c r="W37" s="243"/>
      <c r="X37" s="243"/>
      <c r="Y37" s="243"/>
      <c r="Z37" s="243"/>
      <c r="AA37" s="243"/>
      <c r="AB37" s="243"/>
    </row>
    <row r="38" spans="1:63">
      <c r="H38" s="243"/>
      <c r="I38" s="243"/>
      <c r="J38" s="243"/>
      <c r="K38" s="243"/>
      <c r="L38" s="243"/>
      <c r="M38" s="243"/>
      <c r="N38" s="243"/>
      <c r="O38" s="243"/>
      <c r="P38" s="243"/>
      <c r="Q38" s="243"/>
      <c r="R38" s="243"/>
      <c r="S38" s="243"/>
      <c r="T38" s="243"/>
      <c r="U38" s="243"/>
      <c r="V38" s="243"/>
      <c r="W38" s="243"/>
      <c r="X38" s="243"/>
      <c r="Y38" s="243"/>
      <c r="Z38" s="243"/>
      <c r="AA38" s="243"/>
      <c r="AB38" s="243"/>
    </row>
  </sheetData>
  <mergeCells count="85">
    <mergeCell ref="M1:O1"/>
    <mergeCell ref="L25:M25"/>
    <mergeCell ref="P23:AA26"/>
    <mergeCell ref="P16:AA22"/>
    <mergeCell ref="P14:AA15"/>
    <mergeCell ref="I25:K25"/>
    <mergeCell ref="N15:N16"/>
    <mergeCell ref="L24:M24"/>
    <mergeCell ref="I18:K18"/>
    <mergeCell ref="L18:M18"/>
    <mergeCell ref="L19:M19"/>
    <mergeCell ref="L20:M20"/>
    <mergeCell ref="I19:K19"/>
    <mergeCell ref="I24:K24"/>
    <mergeCell ref="I20:K20"/>
    <mergeCell ref="L15:M16"/>
    <mergeCell ref="L17:M17"/>
    <mergeCell ref="A1:A2"/>
    <mergeCell ref="D16:E16"/>
    <mergeCell ref="F16:G16"/>
    <mergeCell ref="I15:K16"/>
    <mergeCell ref="I17:K17"/>
    <mergeCell ref="D13:G13"/>
    <mergeCell ref="C1:E1"/>
    <mergeCell ref="F1:G1"/>
    <mergeCell ref="H1:J1"/>
    <mergeCell ref="K1:L1"/>
    <mergeCell ref="B19:C19"/>
    <mergeCell ref="B16:C16"/>
    <mergeCell ref="B17:C17"/>
    <mergeCell ref="B18:C18"/>
    <mergeCell ref="B20:C20"/>
    <mergeCell ref="AY1:AZ1"/>
    <mergeCell ref="D20:E20"/>
    <mergeCell ref="F20:G20"/>
    <mergeCell ref="L22:M22"/>
    <mergeCell ref="L23:M23"/>
    <mergeCell ref="I21:K21"/>
    <mergeCell ref="I22:K22"/>
    <mergeCell ref="I23:K23"/>
    <mergeCell ref="L21:M21"/>
    <mergeCell ref="D17:E17"/>
    <mergeCell ref="D18:E18"/>
    <mergeCell ref="F17:G17"/>
    <mergeCell ref="D19:E19"/>
    <mergeCell ref="F18:G18"/>
    <mergeCell ref="F19:G19"/>
    <mergeCell ref="B15:G15"/>
    <mergeCell ref="B21:C21"/>
    <mergeCell ref="D21:E21"/>
    <mergeCell ref="F21:G21"/>
    <mergeCell ref="B22:C22"/>
    <mergeCell ref="D22:E22"/>
    <mergeCell ref="F22:G22"/>
    <mergeCell ref="B23:C23"/>
    <mergeCell ref="D23:E23"/>
    <mergeCell ref="F23:G23"/>
    <mergeCell ref="B24:C24"/>
    <mergeCell ref="D24:E24"/>
    <mergeCell ref="F24:G24"/>
    <mergeCell ref="B27:C27"/>
    <mergeCell ref="D27:E27"/>
    <mergeCell ref="F27:G27"/>
    <mergeCell ref="B25:C25"/>
    <mergeCell ref="D25:E25"/>
    <mergeCell ref="F25:G25"/>
    <mergeCell ref="B26:C26"/>
    <mergeCell ref="D26:E26"/>
    <mergeCell ref="F26:G26"/>
    <mergeCell ref="BA1:BC1"/>
    <mergeCell ref="BD1:BE1"/>
    <mergeCell ref="P1:Q1"/>
    <mergeCell ref="R1:T1"/>
    <mergeCell ref="U1:V1"/>
    <mergeCell ref="W1:Y1"/>
    <mergeCell ref="Z1:AA1"/>
    <mergeCell ref="AB1:AD1"/>
    <mergeCell ref="AE1:AF1"/>
    <mergeCell ref="AG1:AI1"/>
    <mergeCell ref="AJ1:AK1"/>
    <mergeCell ref="AL1:AN1"/>
    <mergeCell ref="AO1:AP1"/>
    <mergeCell ref="AQ1:AS1"/>
    <mergeCell ref="AT1:AU1"/>
    <mergeCell ref="AV1:AX1"/>
  </mergeCells>
  <conditionalFormatting sqref="N17:N25">
    <cfRule type="iconSet" priority="1">
      <iconSet iconSet="3Symbols" showValue="0" reverse="1">
        <cfvo type="percent" val="0"/>
        <cfvo type="num" val="1" gte="0"/>
        <cfvo type="num" val="1"/>
      </iconSet>
    </cfRule>
  </conditionalFormatting>
  <hyperlinks>
    <hyperlink ref="D13:G13" location="'Indications d''Utilisation'!A30" tooltip="Lien vers &quot;Indications d'Utilisation&quot;" display="Lien vers Indications d'Utilisation"/>
  </hyperlink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Feuil13"/>
  <dimension ref="A1:P308"/>
  <sheetViews>
    <sheetView zoomScaleNormal="100" workbookViewId="0">
      <selection activeCell="A2" sqref="A2:B2"/>
    </sheetView>
  </sheetViews>
  <sheetFormatPr baseColWidth="10" defaultRowHeight="15"/>
  <cols>
    <col min="1" max="1" width="11.42578125" style="45"/>
    <col min="2" max="2" width="20" style="45" bestFit="1" customWidth="1"/>
    <col min="3" max="7" width="11.42578125" style="45"/>
    <col min="8" max="8" width="20.7109375" style="145" customWidth="1"/>
    <col min="9" max="9" width="20.7109375" style="45" customWidth="1"/>
    <col min="10" max="10" width="23.28515625" style="45" customWidth="1"/>
    <col min="11" max="250" width="11.42578125" style="45"/>
    <col min="251" max="251" width="18.7109375" style="45" customWidth="1"/>
    <col min="252" max="263" width="11.42578125" style="45"/>
    <col min="264" max="264" width="23.42578125" style="45" bestFit="1" customWidth="1"/>
    <col min="265" max="265" width="11.42578125" style="45"/>
    <col min="266" max="266" width="23.5703125" style="45" customWidth="1"/>
    <col min="267" max="506" width="11.42578125" style="45"/>
    <col min="507" max="507" width="18.7109375" style="45" customWidth="1"/>
    <col min="508" max="519" width="11.42578125" style="45"/>
    <col min="520" max="520" width="23.42578125" style="45" bestFit="1" customWidth="1"/>
    <col min="521" max="521" width="11.42578125" style="45"/>
    <col min="522" max="522" width="23.5703125" style="45" customWidth="1"/>
    <col min="523" max="762" width="11.42578125" style="45"/>
    <col min="763" max="763" width="18.7109375" style="45" customWidth="1"/>
    <col min="764" max="775" width="11.42578125" style="45"/>
    <col min="776" max="776" width="23.42578125" style="45" bestFit="1" customWidth="1"/>
    <col min="777" max="777" width="11.42578125" style="45"/>
    <col min="778" max="778" width="23.5703125" style="45" customWidth="1"/>
    <col min="779" max="1018" width="11.42578125" style="45"/>
    <col min="1019" max="1019" width="18.7109375" style="45" customWidth="1"/>
    <col min="1020" max="1031" width="11.42578125" style="45"/>
    <col min="1032" max="1032" width="23.42578125" style="45" bestFit="1" customWidth="1"/>
    <col min="1033" max="1033" width="11.42578125" style="45"/>
    <col min="1034" max="1034" width="23.5703125" style="45" customWidth="1"/>
    <col min="1035" max="1274" width="11.42578125" style="45"/>
    <col min="1275" max="1275" width="18.7109375" style="45" customWidth="1"/>
    <col min="1276" max="1287" width="11.42578125" style="45"/>
    <col min="1288" max="1288" width="23.42578125" style="45" bestFit="1" customWidth="1"/>
    <col min="1289" max="1289" width="11.42578125" style="45"/>
    <col min="1290" max="1290" width="23.5703125" style="45" customWidth="1"/>
    <col min="1291" max="1530" width="11.42578125" style="45"/>
    <col min="1531" max="1531" width="18.7109375" style="45" customWidth="1"/>
    <col min="1532" max="1543" width="11.42578125" style="45"/>
    <col min="1544" max="1544" width="23.42578125" style="45" bestFit="1" customWidth="1"/>
    <col min="1545" max="1545" width="11.42578125" style="45"/>
    <col min="1546" max="1546" width="23.5703125" style="45" customWidth="1"/>
    <col min="1547" max="1786" width="11.42578125" style="45"/>
    <col min="1787" max="1787" width="18.7109375" style="45" customWidth="1"/>
    <col min="1788" max="1799" width="11.42578125" style="45"/>
    <col min="1800" max="1800" width="23.42578125" style="45" bestFit="1" customWidth="1"/>
    <col min="1801" max="1801" width="11.42578125" style="45"/>
    <col min="1802" max="1802" width="23.5703125" style="45" customWidth="1"/>
    <col min="1803" max="2042" width="11.42578125" style="45"/>
    <col min="2043" max="2043" width="18.7109375" style="45" customWidth="1"/>
    <col min="2044" max="2055" width="11.42578125" style="45"/>
    <col min="2056" max="2056" width="23.42578125" style="45" bestFit="1" customWidth="1"/>
    <col min="2057" max="2057" width="11.42578125" style="45"/>
    <col min="2058" max="2058" width="23.5703125" style="45" customWidth="1"/>
    <col min="2059" max="2298" width="11.42578125" style="45"/>
    <col min="2299" max="2299" width="18.7109375" style="45" customWidth="1"/>
    <col min="2300" max="2311" width="11.42578125" style="45"/>
    <col min="2312" max="2312" width="23.42578125" style="45" bestFit="1" customWidth="1"/>
    <col min="2313" max="2313" width="11.42578125" style="45"/>
    <col min="2314" max="2314" width="23.5703125" style="45" customWidth="1"/>
    <col min="2315" max="2554" width="11.42578125" style="45"/>
    <col min="2555" max="2555" width="18.7109375" style="45" customWidth="1"/>
    <col min="2556" max="2567" width="11.42578125" style="45"/>
    <col min="2568" max="2568" width="23.42578125" style="45" bestFit="1" customWidth="1"/>
    <col min="2569" max="2569" width="11.42578125" style="45"/>
    <col min="2570" max="2570" width="23.5703125" style="45" customWidth="1"/>
    <col min="2571" max="2810" width="11.42578125" style="45"/>
    <col min="2811" max="2811" width="18.7109375" style="45" customWidth="1"/>
    <col min="2812" max="2823" width="11.42578125" style="45"/>
    <col min="2824" max="2824" width="23.42578125" style="45" bestFit="1" customWidth="1"/>
    <col min="2825" max="2825" width="11.42578125" style="45"/>
    <col min="2826" max="2826" width="23.5703125" style="45" customWidth="1"/>
    <col min="2827" max="3066" width="11.42578125" style="45"/>
    <col min="3067" max="3067" width="18.7109375" style="45" customWidth="1"/>
    <col min="3068" max="3079" width="11.42578125" style="45"/>
    <col min="3080" max="3080" width="23.42578125" style="45" bestFit="1" customWidth="1"/>
    <col min="3081" max="3081" width="11.42578125" style="45"/>
    <col min="3082" max="3082" width="23.5703125" style="45" customWidth="1"/>
    <col min="3083" max="3322" width="11.42578125" style="45"/>
    <col min="3323" max="3323" width="18.7109375" style="45" customWidth="1"/>
    <col min="3324" max="3335" width="11.42578125" style="45"/>
    <col min="3336" max="3336" width="23.42578125" style="45" bestFit="1" customWidth="1"/>
    <col min="3337" max="3337" width="11.42578125" style="45"/>
    <col min="3338" max="3338" width="23.5703125" style="45" customWidth="1"/>
    <col min="3339" max="3578" width="11.42578125" style="45"/>
    <col min="3579" max="3579" width="18.7109375" style="45" customWidth="1"/>
    <col min="3580" max="3591" width="11.42578125" style="45"/>
    <col min="3592" max="3592" width="23.42578125" style="45" bestFit="1" customWidth="1"/>
    <col min="3593" max="3593" width="11.42578125" style="45"/>
    <col min="3594" max="3594" width="23.5703125" style="45" customWidth="1"/>
    <col min="3595" max="3834" width="11.42578125" style="45"/>
    <col min="3835" max="3835" width="18.7109375" style="45" customWidth="1"/>
    <col min="3836" max="3847" width="11.42578125" style="45"/>
    <col min="3848" max="3848" width="23.42578125" style="45" bestFit="1" customWidth="1"/>
    <col min="3849" max="3849" width="11.42578125" style="45"/>
    <col min="3850" max="3850" width="23.5703125" style="45" customWidth="1"/>
    <col min="3851" max="4090" width="11.42578125" style="45"/>
    <col min="4091" max="4091" width="18.7109375" style="45" customWidth="1"/>
    <col min="4092" max="4103" width="11.42578125" style="45"/>
    <col min="4104" max="4104" width="23.42578125" style="45" bestFit="1" customWidth="1"/>
    <col min="4105" max="4105" width="11.42578125" style="45"/>
    <col min="4106" max="4106" width="23.5703125" style="45" customWidth="1"/>
    <col min="4107" max="4346" width="11.42578125" style="45"/>
    <col min="4347" max="4347" width="18.7109375" style="45" customWidth="1"/>
    <col min="4348" max="4359" width="11.42578125" style="45"/>
    <col min="4360" max="4360" width="23.42578125" style="45" bestFit="1" customWidth="1"/>
    <col min="4361" max="4361" width="11.42578125" style="45"/>
    <col min="4362" max="4362" width="23.5703125" style="45" customWidth="1"/>
    <col min="4363" max="4602" width="11.42578125" style="45"/>
    <col min="4603" max="4603" width="18.7109375" style="45" customWidth="1"/>
    <col min="4604" max="4615" width="11.42578125" style="45"/>
    <col min="4616" max="4616" width="23.42578125" style="45" bestFit="1" customWidth="1"/>
    <col min="4617" max="4617" width="11.42578125" style="45"/>
    <col min="4618" max="4618" width="23.5703125" style="45" customWidth="1"/>
    <col min="4619" max="4858" width="11.42578125" style="45"/>
    <col min="4859" max="4859" width="18.7109375" style="45" customWidth="1"/>
    <col min="4860" max="4871" width="11.42578125" style="45"/>
    <col min="4872" max="4872" width="23.42578125" style="45" bestFit="1" customWidth="1"/>
    <col min="4873" max="4873" width="11.42578125" style="45"/>
    <col min="4874" max="4874" width="23.5703125" style="45" customWidth="1"/>
    <col min="4875" max="5114" width="11.42578125" style="45"/>
    <col min="5115" max="5115" width="18.7109375" style="45" customWidth="1"/>
    <col min="5116" max="5127" width="11.42578125" style="45"/>
    <col min="5128" max="5128" width="23.42578125" style="45" bestFit="1" customWidth="1"/>
    <col min="5129" max="5129" width="11.42578125" style="45"/>
    <col min="5130" max="5130" width="23.5703125" style="45" customWidth="1"/>
    <col min="5131" max="5370" width="11.42578125" style="45"/>
    <col min="5371" max="5371" width="18.7109375" style="45" customWidth="1"/>
    <col min="5372" max="5383" width="11.42578125" style="45"/>
    <col min="5384" max="5384" width="23.42578125" style="45" bestFit="1" customWidth="1"/>
    <col min="5385" max="5385" width="11.42578125" style="45"/>
    <col min="5386" max="5386" width="23.5703125" style="45" customWidth="1"/>
    <col min="5387" max="5626" width="11.42578125" style="45"/>
    <col min="5627" max="5627" width="18.7109375" style="45" customWidth="1"/>
    <col min="5628" max="5639" width="11.42578125" style="45"/>
    <col min="5640" max="5640" width="23.42578125" style="45" bestFit="1" customWidth="1"/>
    <col min="5641" max="5641" width="11.42578125" style="45"/>
    <col min="5642" max="5642" width="23.5703125" style="45" customWidth="1"/>
    <col min="5643" max="5882" width="11.42578125" style="45"/>
    <col min="5883" max="5883" width="18.7109375" style="45" customWidth="1"/>
    <col min="5884" max="5895" width="11.42578125" style="45"/>
    <col min="5896" max="5896" width="23.42578125" style="45" bestFit="1" customWidth="1"/>
    <col min="5897" max="5897" width="11.42578125" style="45"/>
    <col min="5898" max="5898" width="23.5703125" style="45" customWidth="1"/>
    <col min="5899" max="6138" width="11.42578125" style="45"/>
    <col min="6139" max="6139" width="18.7109375" style="45" customWidth="1"/>
    <col min="6140" max="6151" width="11.42578125" style="45"/>
    <col min="6152" max="6152" width="23.42578125" style="45" bestFit="1" customWidth="1"/>
    <col min="6153" max="6153" width="11.42578125" style="45"/>
    <col min="6154" max="6154" width="23.5703125" style="45" customWidth="1"/>
    <col min="6155" max="6394" width="11.42578125" style="45"/>
    <col min="6395" max="6395" width="18.7109375" style="45" customWidth="1"/>
    <col min="6396" max="6407" width="11.42578125" style="45"/>
    <col min="6408" max="6408" width="23.42578125" style="45" bestFit="1" customWidth="1"/>
    <col min="6409" max="6409" width="11.42578125" style="45"/>
    <col min="6410" max="6410" width="23.5703125" style="45" customWidth="1"/>
    <col min="6411" max="6650" width="11.42578125" style="45"/>
    <col min="6651" max="6651" width="18.7109375" style="45" customWidth="1"/>
    <col min="6652" max="6663" width="11.42578125" style="45"/>
    <col min="6664" max="6664" width="23.42578125" style="45" bestFit="1" customWidth="1"/>
    <col min="6665" max="6665" width="11.42578125" style="45"/>
    <col min="6666" max="6666" width="23.5703125" style="45" customWidth="1"/>
    <col min="6667" max="6906" width="11.42578125" style="45"/>
    <col min="6907" max="6907" width="18.7109375" style="45" customWidth="1"/>
    <col min="6908" max="6919" width="11.42578125" style="45"/>
    <col min="6920" max="6920" width="23.42578125" style="45" bestFit="1" customWidth="1"/>
    <col min="6921" max="6921" width="11.42578125" style="45"/>
    <col min="6922" max="6922" width="23.5703125" style="45" customWidth="1"/>
    <col min="6923" max="7162" width="11.42578125" style="45"/>
    <col min="7163" max="7163" width="18.7109375" style="45" customWidth="1"/>
    <col min="7164" max="7175" width="11.42578125" style="45"/>
    <col min="7176" max="7176" width="23.42578125" style="45" bestFit="1" customWidth="1"/>
    <col min="7177" max="7177" width="11.42578125" style="45"/>
    <col min="7178" max="7178" width="23.5703125" style="45" customWidth="1"/>
    <col min="7179" max="7418" width="11.42578125" style="45"/>
    <col min="7419" max="7419" width="18.7109375" style="45" customWidth="1"/>
    <col min="7420" max="7431" width="11.42578125" style="45"/>
    <col min="7432" max="7432" width="23.42578125" style="45" bestFit="1" customWidth="1"/>
    <col min="7433" max="7433" width="11.42578125" style="45"/>
    <col min="7434" max="7434" width="23.5703125" style="45" customWidth="1"/>
    <col min="7435" max="7674" width="11.42578125" style="45"/>
    <col min="7675" max="7675" width="18.7109375" style="45" customWidth="1"/>
    <col min="7676" max="7687" width="11.42578125" style="45"/>
    <col min="7688" max="7688" width="23.42578125" style="45" bestFit="1" customWidth="1"/>
    <col min="7689" max="7689" width="11.42578125" style="45"/>
    <col min="7690" max="7690" width="23.5703125" style="45" customWidth="1"/>
    <col min="7691" max="7930" width="11.42578125" style="45"/>
    <col min="7931" max="7931" width="18.7109375" style="45" customWidth="1"/>
    <col min="7932" max="7943" width="11.42578125" style="45"/>
    <col min="7944" max="7944" width="23.42578125" style="45" bestFit="1" customWidth="1"/>
    <col min="7945" max="7945" width="11.42578125" style="45"/>
    <col min="7946" max="7946" width="23.5703125" style="45" customWidth="1"/>
    <col min="7947" max="8186" width="11.42578125" style="45"/>
    <col min="8187" max="8187" width="18.7109375" style="45" customWidth="1"/>
    <col min="8188" max="8199" width="11.42578125" style="45"/>
    <col min="8200" max="8200" width="23.42578125" style="45" bestFit="1" customWidth="1"/>
    <col min="8201" max="8201" width="11.42578125" style="45"/>
    <col min="8202" max="8202" width="23.5703125" style="45" customWidth="1"/>
    <col min="8203" max="8442" width="11.42578125" style="45"/>
    <col min="8443" max="8443" width="18.7109375" style="45" customWidth="1"/>
    <col min="8444" max="8455" width="11.42578125" style="45"/>
    <col min="8456" max="8456" width="23.42578125" style="45" bestFit="1" customWidth="1"/>
    <col min="8457" max="8457" width="11.42578125" style="45"/>
    <col min="8458" max="8458" width="23.5703125" style="45" customWidth="1"/>
    <col min="8459" max="8698" width="11.42578125" style="45"/>
    <col min="8699" max="8699" width="18.7109375" style="45" customWidth="1"/>
    <col min="8700" max="8711" width="11.42578125" style="45"/>
    <col min="8712" max="8712" width="23.42578125" style="45" bestFit="1" customWidth="1"/>
    <col min="8713" max="8713" width="11.42578125" style="45"/>
    <col min="8714" max="8714" width="23.5703125" style="45" customWidth="1"/>
    <col min="8715" max="8954" width="11.42578125" style="45"/>
    <col min="8955" max="8955" width="18.7109375" style="45" customWidth="1"/>
    <col min="8956" max="8967" width="11.42578125" style="45"/>
    <col min="8968" max="8968" width="23.42578125" style="45" bestFit="1" customWidth="1"/>
    <col min="8969" max="8969" width="11.42578125" style="45"/>
    <col min="8970" max="8970" width="23.5703125" style="45" customWidth="1"/>
    <col min="8971" max="9210" width="11.42578125" style="45"/>
    <col min="9211" max="9211" width="18.7109375" style="45" customWidth="1"/>
    <col min="9212" max="9223" width="11.42578125" style="45"/>
    <col min="9224" max="9224" width="23.42578125" style="45" bestFit="1" customWidth="1"/>
    <col min="9225" max="9225" width="11.42578125" style="45"/>
    <col min="9226" max="9226" width="23.5703125" style="45" customWidth="1"/>
    <col min="9227" max="9466" width="11.42578125" style="45"/>
    <col min="9467" max="9467" width="18.7109375" style="45" customWidth="1"/>
    <col min="9468" max="9479" width="11.42578125" style="45"/>
    <col min="9480" max="9480" width="23.42578125" style="45" bestFit="1" customWidth="1"/>
    <col min="9481" max="9481" width="11.42578125" style="45"/>
    <col min="9482" max="9482" width="23.5703125" style="45" customWidth="1"/>
    <col min="9483" max="9722" width="11.42578125" style="45"/>
    <col min="9723" max="9723" width="18.7109375" style="45" customWidth="1"/>
    <col min="9724" max="9735" width="11.42578125" style="45"/>
    <col min="9736" max="9736" width="23.42578125" style="45" bestFit="1" customWidth="1"/>
    <col min="9737" max="9737" width="11.42578125" style="45"/>
    <col min="9738" max="9738" width="23.5703125" style="45" customWidth="1"/>
    <col min="9739" max="9978" width="11.42578125" style="45"/>
    <col min="9979" max="9979" width="18.7109375" style="45" customWidth="1"/>
    <col min="9980" max="9991" width="11.42578125" style="45"/>
    <col min="9992" max="9992" width="23.42578125" style="45" bestFit="1" customWidth="1"/>
    <col min="9993" max="9993" width="11.42578125" style="45"/>
    <col min="9994" max="9994" width="23.5703125" style="45" customWidth="1"/>
    <col min="9995" max="10234" width="11.42578125" style="45"/>
    <col min="10235" max="10235" width="18.7109375" style="45" customWidth="1"/>
    <col min="10236" max="10247" width="11.42578125" style="45"/>
    <col min="10248" max="10248" width="23.42578125" style="45" bestFit="1" customWidth="1"/>
    <col min="10249" max="10249" width="11.42578125" style="45"/>
    <col min="10250" max="10250" width="23.5703125" style="45" customWidth="1"/>
    <col min="10251" max="10490" width="11.42578125" style="45"/>
    <col min="10491" max="10491" width="18.7109375" style="45" customWidth="1"/>
    <col min="10492" max="10503" width="11.42578125" style="45"/>
    <col min="10504" max="10504" width="23.42578125" style="45" bestFit="1" customWidth="1"/>
    <col min="10505" max="10505" width="11.42578125" style="45"/>
    <col min="10506" max="10506" width="23.5703125" style="45" customWidth="1"/>
    <col min="10507" max="10746" width="11.42578125" style="45"/>
    <col min="10747" max="10747" width="18.7109375" style="45" customWidth="1"/>
    <col min="10748" max="10759" width="11.42578125" style="45"/>
    <col min="10760" max="10760" width="23.42578125" style="45" bestFit="1" customWidth="1"/>
    <col min="10761" max="10761" width="11.42578125" style="45"/>
    <col min="10762" max="10762" width="23.5703125" style="45" customWidth="1"/>
    <col min="10763" max="11002" width="11.42578125" style="45"/>
    <col min="11003" max="11003" width="18.7109375" style="45" customWidth="1"/>
    <col min="11004" max="11015" width="11.42578125" style="45"/>
    <col min="11016" max="11016" width="23.42578125" style="45" bestFit="1" customWidth="1"/>
    <col min="11017" max="11017" width="11.42578125" style="45"/>
    <col min="11018" max="11018" width="23.5703125" style="45" customWidth="1"/>
    <col min="11019" max="11258" width="11.42578125" style="45"/>
    <col min="11259" max="11259" width="18.7109375" style="45" customWidth="1"/>
    <col min="11260" max="11271" width="11.42578125" style="45"/>
    <col min="11272" max="11272" width="23.42578125" style="45" bestFit="1" customWidth="1"/>
    <col min="11273" max="11273" width="11.42578125" style="45"/>
    <col min="11274" max="11274" width="23.5703125" style="45" customWidth="1"/>
    <col min="11275" max="11514" width="11.42578125" style="45"/>
    <col min="11515" max="11515" width="18.7109375" style="45" customWidth="1"/>
    <col min="11516" max="11527" width="11.42578125" style="45"/>
    <col min="11528" max="11528" width="23.42578125" style="45" bestFit="1" customWidth="1"/>
    <col min="11529" max="11529" width="11.42578125" style="45"/>
    <col min="11530" max="11530" width="23.5703125" style="45" customWidth="1"/>
    <col min="11531" max="11770" width="11.42578125" style="45"/>
    <col min="11771" max="11771" width="18.7109375" style="45" customWidth="1"/>
    <col min="11772" max="11783" width="11.42578125" style="45"/>
    <col min="11784" max="11784" width="23.42578125" style="45" bestFit="1" customWidth="1"/>
    <col min="11785" max="11785" width="11.42578125" style="45"/>
    <col min="11786" max="11786" width="23.5703125" style="45" customWidth="1"/>
    <col min="11787" max="12026" width="11.42578125" style="45"/>
    <col min="12027" max="12027" width="18.7109375" style="45" customWidth="1"/>
    <col min="12028" max="12039" width="11.42578125" style="45"/>
    <col min="12040" max="12040" width="23.42578125" style="45" bestFit="1" customWidth="1"/>
    <col min="12041" max="12041" width="11.42578125" style="45"/>
    <col min="12042" max="12042" width="23.5703125" style="45" customWidth="1"/>
    <col min="12043" max="12282" width="11.42578125" style="45"/>
    <col min="12283" max="12283" width="18.7109375" style="45" customWidth="1"/>
    <col min="12284" max="12295" width="11.42578125" style="45"/>
    <col min="12296" max="12296" width="23.42578125" style="45" bestFit="1" customWidth="1"/>
    <col min="12297" max="12297" width="11.42578125" style="45"/>
    <col min="12298" max="12298" width="23.5703125" style="45" customWidth="1"/>
    <col min="12299" max="12538" width="11.42578125" style="45"/>
    <col min="12539" max="12539" width="18.7109375" style="45" customWidth="1"/>
    <col min="12540" max="12551" width="11.42578125" style="45"/>
    <col min="12552" max="12552" width="23.42578125" style="45" bestFit="1" customWidth="1"/>
    <col min="12553" max="12553" width="11.42578125" style="45"/>
    <col min="12554" max="12554" width="23.5703125" style="45" customWidth="1"/>
    <col min="12555" max="12794" width="11.42578125" style="45"/>
    <col min="12795" max="12795" width="18.7109375" style="45" customWidth="1"/>
    <col min="12796" max="12807" width="11.42578125" style="45"/>
    <col min="12808" max="12808" width="23.42578125" style="45" bestFit="1" customWidth="1"/>
    <col min="12809" max="12809" width="11.42578125" style="45"/>
    <col min="12810" max="12810" width="23.5703125" style="45" customWidth="1"/>
    <col min="12811" max="13050" width="11.42578125" style="45"/>
    <col min="13051" max="13051" width="18.7109375" style="45" customWidth="1"/>
    <col min="13052" max="13063" width="11.42578125" style="45"/>
    <col min="13064" max="13064" width="23.42578125" style="45" bestFit="1" customWidth="1"/>
    <col min="13065" max="13065" width="11.42578125" style="45"/>
    <col min="13066" max="13066" width="23.5703125" style="45" customWidth="1"/>
    <col min="13067" max="13306" width="11.42578125" style="45"/>
    <col min="13307" max="13307" width="18.7109375" style="45" customWidth="1"/>
    <col min="13308" max="13319" width="11.42578125" style="45"/>
    <col min="13320" max="13320" width="23.42578125" style="45" bestFit="1" customWidth="1"/>
    <col min="13321" max="13321" width="11.42578125" style="45"/>
    <col min="13322" max="13322" width="23.5703125" style="45" customWidth="1"/>
    <col min="13323" max="13562" width="11.42578125" style="45"/>
    <col min="13563" max="13563" width="18.7109375" style="45" customWidth="1"/>
    <col min="13564" max="13575" width="11.42578125" style="45"/>
    <col min="13576" max="13576" width="23.42578125" style="45" bestFit="1" customWidth="1"/>
    <col min="13577" max="13577" width="11.42578125" style="45"/>
    <col min="13578" max="13578" width="23.5703125" style="45" customWidth="1"/>
    <col min="13579" max="13818" width="11.42578125" style="45"/>
    <col min="13819" max="13819" width="18.7109375" style="45" customWidth="1"/>
    <col min="13820" max="13831" width="11.42578125" style="45"/>
    <col min="13832" max="13832" width="23.42578125" style="45" bestFit="1" customWidth="1"/>
    <col min="13833" max="13833" width="11.42578125" style="45"/>
    <col min="13834" max="13834" width="23.5703125" style="45" customWidth="1"/>
    <col min="13835" max="14074" width="11.42578125" style="45"/>
    <col min="14075" max="14075" width="18.7109375" style="45" customWidth="1"/>
    <col min="14076" max="14087" width="11.42578125" style="45"/>
    <col min="14088" max="14088" width="23.42578125" style="45" bestFit="1" customWidth="1"/>
    <col min="14089" max="14089" width="11.42578125" style="45"/>
    <col min="14090" max="14090" width="23.5703125" style="45" customWidth="1"/>
    <col min="14091" max="14330" width="11.42578125" style="45"/>
    <col min="14331" max="14331" width="18.7109375" style="45" customWidth="1"/>
    <col min="14332" max="14343" width="11.42578125" style="45"/>
    <col min="14344" max="14344" width="23.42578125" style="45" bestFit="1" customWidth="1"/>
    <col min="14345" max="14345" width="11.42578125" style="45"/>
    <col min="14346" max="14346" width="23.5703125" style="45" customWidth="1"/>
    <col min="14347" max="14586" width="11.42578125" style="45"/>
    <col min="14587" max="14587" width="18.7109375" style="45" customWidth="1"/>
    <col min="14588" max="14599" width="11.42578125" style="45"/>
    <col min="14600" max="14600" width="23.42578125" style="45" bestFit="1" customWidth="1"/>
    <col min="14601" max="14601" width="11.42578125" style="45"/>
    <col min="14602" max="14602" width="23.5703125" style="45" customWidth="1"/>
    <col min="14603" max="14842" width="11.42578125" style="45"/>
    <col min="14843" max="14843" width="18.7109375" style="45" customWidth="1"/>
    <col min="14844" max="14855" width="11.42578125" style="45"/>
    <col min="14856" max="14856" width="23.42578125" style="45" bestFit="1" customWidth="1"/>
    <col min="14857" max="14857" width="11.42578125" style="45"/>
    <col min="14858" max="14858" width="23.5703125" style="45" customWidth="1"/>
    <col min="14859" max="15098" width="11.42578125" style="45"/>
    <col min="15099" max="15099" width="18.7109375" style="45" customWidth="1"/>
    <col min="15100" max="15111" width="11.42578125" style="45"/>
    <col min="15112" max="15112" width="23.42578125" style="45" bestFit="1" customWidth="1"/>
    <col min="15113" max="15113" width="11.42578125" style="45"/>
    <col min="15114" max="15114" width="23.5703125" style="45" customWidth="1"/>
    <col min="15115" max="15354" width="11.42578125" style="45"/>
    <col min="15355" max="15355" width="18.7109375" style="45" customWidth="1"/>
    <col min="15356" max="15367" width="11.42578125" style="45"/>
    <col min="15368" max="15368" width="23.42578125" style="45" bestFit="1" customWidth="1"/>
    <col min="15369" max="15369" width="11.42578125" style="45"/>
    <col min="15370" max="15370" width="23.5703125" style="45" customWidth="1"/>
    <col min="15371" max="15610" width="11.42578125" style="45"/>
    <col min="15611" max="15611" width="18.7109375" style="45" customWidth="1"/>
    <col min="15612" max="15623" width="11.42578125" style="45"/>
    <col min="15624" max="15624" width="23.42578125" style="45" bestFit="1" customWidth="1"/>
    <col min="15625" max="15625" width="11.42578125" style="45"/>
    <col min="15626" max="15626" width="23.5703125" style="45" customWidth="1"/>
    <col min="15627" max="15866" width="11.42578125" style="45"/>
    <col min="15867" max="15867" width="18.7109375" style="45" customWidth="1"/>
    <col min="15868" max="15879" width="11.42578125" style="45"/>
    <col min="15880" max="15880" width="23.42578125" style="45" bestFit="1" customWidth="1"/>
    <col min="15881" max="15881" width="11.42578125" style="45"/>
    <col min="15882" max="15882" width="23.5703125" style="45" customWidth="1"/>
    <col min="15883" max="16122" width="11.42578125" style="45"/>
    <col min="16123" max="16123" width="18.7109375" style="45" customWidth="1"/>
    <col min="16124" max="16135" width="11.42578125" style="45"/>
    <col min="16136" max="16136" width="23.42578125" style="45" bestFit="1" customWidth="1"/>
    <col min="16137" max="16137" width="11.42578125" style="45"/>
    <col min="16138" max="16138" width="23.5703125" style="45" customWidth="1"/>
    <col min="16139" max="16384" width="11.42578125" style="45"/>
  </cols>
  <sheetData>
    <row r="1" spans="1:16" ht="16.5" customHeight="1">
      <c r="A1" s="522" t="s">
        <v>206</v>
      </c>
      <c r="B1" s="522"/>
      <c r="C1" s="247"/>
      <c r="D1" s="247"/>
      <c r="E1" s="247"/>
      <c r="F1" s="247"/>
      <c r="G1" s="247"/>
      <c r="H1" s="146"/>
      <c r="I1" s="247"/>
      <c r="J1" s="247"/>
      <c r="K1" s="247"/>
      <c r="L1" s="247"/>
      <c r="M1" s="247"/>
      <c r="N1" s="247"/>
      <c r="O1" s="247"/>
    </row>
    <row r="2" spans="1:16">
      <c r="A2" s="518" t="s">
        <v>123</v>
      </c>
      <c r="B2" s="518"/>
      <c r="C2" s="248"/>
      <c r="D2" s="243"/>
      <c r="E2" s="247"/>
      <c r="F2" s="247"/>
      <c r="G2" s="247"/>
      <c r="H2" s="247"/>
      <c r="I2" s="247"/>
      <c r="J2" s="247"/>
      <c r="K2" s="247"/>
      <c r="L2" s="247"/>
      <c r="M2" s="247"/>
      <c r="N2" s="247"/>
      <c r="O2" s="247"/>
    </row>
    <row r="3" spans="1:16">
      <c r="A3" s="243"/>
      <c r="B3" s="243"/>
      <c r="C3" s="170" t="s">
        <v>266</v>
      </c>
      <c r="D3" s="170" t="s">
        <v>281</v>
      </c>
      <c r="E3" s="170" t="s">
        <v>282</v>
      </c>
      <c r="F3" s="170" t="s">
        <v>8</v>
      </c>
      <c r="G3" s="171" t="s">
        <v>150</v>
      </c>
      <c r="H3" s="169" t="s">
        <v>267</v>
      </c>
      <c r="I3" s="243"/>
      <c r="J3" s="243"/>
      <c r="K3" s="247"/>
      <c r="L3" s="247"/>
      <c r="M3" s="247"/>
      <c r="N3" s="247"/>
      <c r="O3" s="247"/>
    </row>
    <row r="4" spans="1:16">
      <c r="A4" s="243"/>
      <c r="B4" s="226" t="s">
        <v>268</v>
      </c>
      <c r="C4" s="174" t="str">
        <f>IF('Données Echantillon Contrôle'!C96="","",'Données Echantillon Contrôle'!C96)</f>
        <v/>
      </c>
      <c r="D4" s="174" t="str">
        <f>IF('Données Echantillon Contrôle'!D96="","",'Données Echantillon Contrôle'!D96)</f>
        <v/>
      </c>
      <c r="E4" s="174" t="str">
        <f>IF('Données Echantillon Contrôle'!E96="","",'Données Echantillon Contrôle'!E96)</f>
        <v/>
      </c>
      <c r="F4" s="177" t="str">
        <f>IF(ISERROR(AVERAGE(C4:E4)),"",AVERAGE(C4:E4))</f>
        <v/>
      </c>
      <c r="G4" s="176" t="str">
        <f>IF(ISERROR(STDEV(C4:E4)),"",IF(COUNT(C4:E4)&lt;3,"N/A",STDEV(C4:E4)))</f>
        <v/>
      </c>
      <c r="H4" s="173" t="str">
        <f>IF(F4="","",IF(OR(F4&lt;27,F4&gt;29),"INCORRECT","OK"))</f>
        <v/>
      </c>
      <c r="I4" s="243"/>
      <c r="J4" s="243"/>
      <c r="K4" s="247"/>
      <c r="L4" s="247"/>
      <c r="M4" s="247"/>
      <c r="N4" s="247"/>
      <c r="O4" s="247"/>
    </row>
    <row r="5" spans="1:16" ht="14.25" customHeight="1">
      <c r="A5" s="243"/>
      <c r="B5" s="226" t="s">
        <v>269</v>
      </c>
      <c r="C5" s="174" t="str">
        <f>IF('Données Echantillon Contrôle'!C97="","",'Données Echantillon Contrôle'!C97)</f>
        <v/>
      </c>
      <c r="D5" s="174" t="str">
        <f>IF('Données Echantillon Contrôle'!D97="","",'Données Echantillon Contrôle'!D97)</f>
        <v/>
      </c>
      <c r="E5" s="174" t="str">
        <f>IF('Données Echantillon Contrôle'!E97="","",'Données Echantillon Contrôle'!E97)</f>
        <v/>
      </c>
      <c r="F5" s="177" t="str">
        <f>IF(ISERROR(AVERAGE(C5:E5)),"",AVERAGE(C5:E5))</f>
        <v/>
      </c>
      <c r="G5" s="176" t="str">
        <f>IF(ISERROR(STDEV(C5:E5)),"",IF(COUNT(C5:E5)&lt;3,"N/A",STDEV(C5:E5)))</f>
        <v/>
      </c>
      <c r="H5" s="173" t="str">
        <f>IF(F5="","",IF(OR(F5&lt;27,F5&gt;29),"INCORRECT","OK"))</f>
        <v/>
      </c>
      <c r="I5" s="249"/>
      <c r="J5" s="243"/>
      <c r="K5" s="247"/>
      <c r="L5" s="247"/>
      <c r="M5" s="247"/>
      <c r="N5" s="247"/>
      <c r="O5" s="247"/>
    </row>
    <row r="6" spans="1:16">
      <c r="A6" s="243"/>
      <c r="B6" s="226" t="s">
        <v>270</v>
      </c>
      <c r="C6" s="174" t="str">
        <f>IF('Données Echantillon Contrôle'!C98="","",'Données Echantillon Contrôle'!C98)</f>
        <v/>
      </c>
      <c r="D6" s="174" t="str">
        <f>IF('Données Echantillon Contrôle'!D98="","",'Données Echantillon Contrôle'!D98)</f>
        <v/>
      </c>
      <c r="E6" s="174" t="str">
        <f>IF('Données Echantillon Contrôle'!E98="","",'Données Echantillon Contrôle'!E98)</f>
        <v/>
      </c>
      <c r="F6" s="177" t="str">
        <f>IF(ISERROR(AVERAGE(C6:E6)),"",AVERAGE(C6:E6))</f>
        <v/>
      </c>
      <c r="G6" s="176" t="str">
        <f>IF(ISERROR(STDEV(C6:E6)),"",IF(COUNT(C6:E6)&lt;3,"N/A",STDEV(C6:E6)))</f>
        <v/>
      </c>
      <c r="H6" s="173" t="str">
        <f>IF(F6="","",IF(OR(F6&lt;35),"INCORRECT","OK"))</f>
        <v/>
      </c>
      <c r="I6" s="287"/>
      <c r="J6" s="243"/>
      <c r="K6" s="247"/>
      <c r="L6" s="247"/>
      <c r="M6" s="247"/>
      <c r="N6" s="247"/>
      <c r="O6" s="247"/>
      <c r="P6" s="247"/>
    </row>
    <row r="7" spans="1:16">
      <c r="A7" s="243"/>
      <c r="B7" s="226" t="s">
        <v>271</v>
      </c>
      <c r="C7" s="174" t="str">
        <f>IF('Données Echantillon Contrôle'!C99="","",'Données Echantillon Contrôle'!C99)</f>
        <v/>
      </c>
      <c r="D7" s="174" t="str">
        <f>IF('Données Echantillon Contrôle'!D99="","",'Données Echantillon Contrôle'!D99)</f>
        <v/>
      </c>
      <c r="E7" s="174" t="str">
        <f>IF('Données Echantillon Contrôle'!E99="","",'Données Echantillon Contrôle'!E99)</f>
        <v/>
      </c>
      <c r="F7" s="177" t="str">
        <f>IF(ISERROR(AVERAGE(C7:E7)),"",AVERAGE(C7:E7))</f>
        <v/>
      </c>
      <c r="G7" s="176" t="str">
        <f>IF(ISERROR(STDEV(C7:E7)),"",IF(COUNT(C7:E7)&lt;3,"N/A",STDEV(C7:E7)))</f>
        <v/>
      </c>
      <c r="H7" s="173" t="str">
        <f>IF(F7="","",IF(OR(F7&lt;35),"INCORRECT","OK"))</f>
        <v/>
      </c>
      <c r="I7" s="243"/>
      <c r="J7" s="243"/>
      <c r="K7" s="247"/>
      <c r="L7" s="247"/>
      <c r="M7" s="247"/>
      <c r="N7" s="247"/>
      <c r="O7" s="247"/>
      <c r="P7" s="247"/>
    </row>
    <row r="8" spans="1:16">
      <c r="A8" s="250"/>
      <c r="B8" s="254"/>
      <c r="C8" s="250"/>
      <c r="D8" s="250"/>
      <c r="E8" s="250"/>
      <c r="F8" s="256"/>
      <c r="G8" s="257"/>
      <c r="H8" s="172"/>
      <c r="I8" s="250"/>
      <c r="J8" s="250"/>
      <c r="K8" s="247"/>
      <c r="L8" s="247"/>
      <c r="M8" s="247"/>
      <c r="N8" s="247"/>
      <c r="O8" s="247"/>
      <c r="P8" s="247"/>
    </row>
    <row r="9" spans="1:16" ht="30">
      <c r="A9" s="243"/>
      <c r="B9" s="243"/>
      <c r="C9" s="178" t="s">
        <v>272</v>
      </c>
      <c r="D9" s="178" t="s">
        <v>273</v>
      </c>
      <c r="E9" s="178" t="s">
        <v>274</v>
      </c>
      <c r="F9" s="171" t="s">
        <v>8</v>
      </c>
      <c r="G9" s="171" t="s">
        <v>150</v>
      </c>
      <c r="H9" s="169" t="s">
        <v>267</v>
      </c>
      <c r="I9" s="243"/>
      <c r="J9" s="243"/>
      <c r="K9" s="247"/>
      <c r="L9" s="247"/>
      <c r="M9" s="247"/>
      <c r="N9" s="247"/>
      <c r="O9" s="247"/>
      <c r="P9" s="247"/>
    </row>
    <row r="10" spans="1:16">
      <c r="A10" s="243"/>
      <c r="B10" s="226" t="s">
        <v>275</v>
      </c>
      <c r="C10" s="174" t="str">
        <f>IF(ISERROR(C4-C5),"",C4-C5)</f>
        <v/>
      </c>
      <c r="D10" s="210" t="str">
        <f t="shared" ref="D10:E10" si="0">IF(ISERROR(D4-D5),"",D4-D5)</f>
        <v/>
      </c>
      <c r="E10" s="210" t="str">
        <f t="shared" si="0"/>
        <v/>
      </c>
      <c r="F10" s="177" t="str">
        <f>IF(ISERROR(AVERAGE(C10:E10)),"",AVERAGE(C10:E10))</f>
        <v/>
      </c>
      <c r="G10" s="176" t="str">
        <f>IF(ISERROR(STDEV(C10:E10)),"",IF(COUNT(C10:E10)&lt;3,"N/A",STDEV(C10:E10)))</f>
        <v/>
      </c>
      <c r="H10" s="173" t="str">
        <f>IF(G10="","",IF(G10&lt;1,"OK","INCORRECT"))</f>
        <v/>
      </c>
      <c r="I10" s="243"/>
      <c r="J10" s="251"/>
      <c r="K10" s="247"/>
      <c r="L10" s="247"/>
      <c r="M10" s="247"/>
      <c r="N10" s="247"/>
      <c r="O10" s="247"/>
      <c r="P10" s="247"/>
    </row>
    <row r="11" spans="1:16" ht="15.75" thickBot="1">
      <c r="A11" s="250"/>
      <c r="B11" s="255"/>
      <c r="C11" s="252"/>
      <c r="D11" s="252"/>
      <c r="E11" s="252"/>
      <c r="F11" s="252"/>
      <c r="G11" s="252"/>
      <c r="H11" s="252"/>
      <c r="I11" s="252"/>
      <c r="J11" s="252"/>
      <c r="K11" s="247"/>
      <c r="L11" s="247"/>
      <c r="M11" s="247"/>
      <c r="N11" s="247"/>
      <c r="O11" s="247"/>
      <c r="P11" s="247"/>
    </row>
    <row r="12" spans="1:16" ht="16.5" thickTop="1" thickBot="1">
      <c r="A12" s="243"/>
      <c r="B12" s="512" t="s">
        <v>122</v>
      </c>
      <c r="C12" s="513" t="s">
        <v>276</v>
      </c>
      <c r="D12" s="514"/>
      <c r="E12" s="514"/>
      <c r="F12" s="514"/>
      <c r="G12" s="514"/>
      <c r="H12" s="514"/>
      <c r="I12" s="514"/>
      <c r="J12" s="514"/>
      <c r="K12" s="247"/>
      <c r="L12" s="247"/>
      <c r="M12" s="247"/>
      <c r="N12" s="247"/>
      <c r="O12" s="247"/>
      <c r="P12" s="247"/>
    </row>
    <row r="13" spans="1:16" ht="16.5" thickTop="1" thickBot="1">
      <c r="A13" s="243"/>
      <c r="B13" s="512"/>
      <c r="C13" s="519" t="s">
        <v>277</v>
      </c>
      <c r="D13" s="520"/>
      <c r="E13" s="520"/>
      <c r="F13" s="520"/>
      <c r="G13" s="520"/>
      <c r="H13" s="520"/>
      <c r="I13" s="520"/>
      <c r="J13" s="520"/>
      <c r="K13" s="247"/>
      <c r="L13" s="247"/>
      <c r="M13" s="247"/>
      <c r="N13" s="247"/>
      <c r="O13" s="247"/>
      <c r="P13" s="247"/>
    </row>
    <row r="14" spans="1:16" ht="16.5" thickTop="1" thickBot="1">
      <c r="A14" s="243"/>
      <c r="B14" s="512"/>
      <c r="C14" s="519"/>
      <c r="D14" s="520"/>
      <c r="E14" s="520"/>
      <c r="F14" s="520"/>
      <c r="G14" s="520"/>
      <c r="H14" s="520"/>
      <c r="I14" s="520"/>
      <c r="J14" s="520"/>
      <c r="K14" s="247"/>
      <c r="L14" s="247"/>
      <c r="M14" s="247"/>
      <c r="N14" s="247"/>
    </row>
    <row r="15" spans="1:16" ht="15.75" customHeight="1" thickTop="1" thickBot="1">
      <c r="A15" s="243"/>
      <c r="B15" s="512"/>
      <c r="C15" s="520"/>
      <c r="D15" s="520"/>
      <c r="E15" s="520"/>
      <c r="F15" s="520"/>
      <c r="G15" s="520"/>
      <c r="H15" s="520"/>
      <c r="I15" s="520"/>
      <c r="J15" s="520"/>
      <c r="K15" s="247"/>
      <c r="L15" s="247"/>
      <c r="M15" s="247"/>
      <c r="N15" s="247"/>
    </row>
    <row r="16" spans="1:16" s="189" customFormat="1" ht="15.75" customHeight="1" thickTop="1" thickBot="1">
      <c r="A16" s="243"/>
      <c r="B16" s="512"/>
      <c r="C16" s="516" t="s">
        <v>304</v>
      </c>
      <c r="D16" s="516"/>
      <c r="E16" s="516"/>
      <c r="F16" s="516"/>
      <c r="G16" s="516"/>
      <c r="H16" s="516"/>
      <c r="I16" s="516"/>
      <c r="J16" s="516"/>
      <c r="K16" s="247"/>
      <c r="L16" s="247"/>
      <c r="M16" s="247"/>
      <c r="N16" s="247"/>
    </row>
    <row r="17" spans="1:15" ht="15.75" customHeight="1" thickTop="1" thickBot="1">
      <c r="A17" s="243"/>
      <c r="B17" s="512"/>
      <c r="C17" s="517"/>
      <c r="D17" s="517"/>
      <c r="E17" s="517"/>
      <c r="F17" s="517"/>
      <c r="G17" s="517"/>
      <c r="H17" s="517"/>
      <c r="I17" s="517"/>
      <c r="J17" s="517"/>
      <c r="K17" s="247"/>
      <c r="L17" s="247"/>
      <c r="M17" s="247"/>
      <c r="N17" s="247"/>
    </row>
    <row r="18" spans="1:15" ht="16.5" thickTop="1" thickBot="1">
      <c r="A18" s="243"/>
      <c r="B18" s="512" t="s">
        <v>121</v>
      </c>
      <c r="C18" s="519" t="s">
        <v>278</v>
      </c>
      <c r="D18" s="519"/>
      <c r="E18" s="519"/>
      <c r="F18" s="519"/>
      <c r="G18" s="519"/>
      <c r="H18" s="519"/>
      <c r="I18" s="519"/>
      <c r="J18" s="519"/>
      <c r="K18" s="247"/>
      <c r="L18" s="247"/>
      <c r="M18" s="247"/>
      <c r="N18" s="247"/>
    </row>
    <row r="19" spans="1:15" ht="16.5" thickTop="1" thickBot="1">
      <c r="A19" s="243"/>
      <c r="B19" s="512"/>
      <c r="C19" s="519"/>
      <c r="D19" s="519"/>
      <c r="E19" s="519"/>
      <c r="F19" s="519"/>
      <c r="G19" s="519"/>
      <c r="H19" s="519"/>
      <c r="I19" s="519"/>
      <c r="J19" s="519"/>
      <c r="K19" s="247"/>
      <c r="L19" s="247"/>
      <c r="M19" s="247"/>
      <c r="N19" s="247"/>
    </row>
    <row r="20" spans="1:15" ht="16.5" thickTop="1" thickBot="1">
      <c r="A20" s="243"/>
      <c r="B20" s="512"/>
      <c r="C20" s="521" t="s">
        <v>305</v>
      </c>
      <c r="D20" s="521"/>
      <c r="E20" s="521"/>
      <c r="F20" s="521"/>
      <c r="G20" s="521"/>
      <c r="H20" s="521"/>
      <c r="I20" s="521"/>
      <c r="J20" s="521"/>
      <c r="K20" s="247"/>
      <c r="L20" s="247"/>
      <c r="M20" s="247"/>
      <c r="N20" s="247"/>
    </row>
    <row r="21" spans="1:15" ht="16.5" thickTop="1" thickBot="1">
      <c r="A21" s="243"/>
      <c r="B21" s="512"/>
      <c r="C21" s="521" t="s">
        <v>279</v>
      </c>
      <c r="D21" s="521"/>
      <c r="E21" s="521"/>
      <c r="F21" s="521"/>
      <c r="G21" s="521"/>
      <c r="H21" s="521"/>
      <c r="I21" s="521"/>
      <c r="J21" s="521"/>
      <c r="K21" s="247"/>
      <c r="L21" s="247"/>
      <c r="M21" s="247"/>
      <c r="N21" s="247"/>
    </row>
    <row r="22" spans="1:15" ht="14.25" customHeight="1" thickTop="1" thickBot="1">
      <c r="A22" s="243"/>
      <c r="B22" s="512"/>
      <c r="C22" s="521"/>
      <c r="D22" s="521"/>
      <c r="E22" s="521"/>
      <c r="F22" s="521"/>
      <c r="G22" s="521"/>
      <c r="H22" s="521"/>
      <c r="I22" s="521"/>
      <c r="J22" s="521"/>
      <c r="K22" s="247"/>
      <c r="L22" s="247"/>
      <c r="M22" s="247"/>
      <c r="N22" s="247"/>
    </row>
    <row r="23" spans="1:15" ht="16.5" thickTop="1" thickBot="1">
      <c r="A23" s="243"/>
      <c r="B23" s="512" t="s">
        <v>275</v>
      </c>
      <c r="C23" s="513" t="s">
        <v>280</v>
      </c>
      <c r="D23" s="514"/>
      <c r="E23" s="514"/>
      <c r="F23" s="514"/>
      <c r="G23" s="514"/>
      <c r="H23" s="514"/>
      <c r="I23" s="514"/>
      <c r="J23" s="514"/>
      <c r="K23" s="247"/>
      <c r="L23" s="247"/>
      <c r="M23" s="247"/>
      <c r="N23" s="247"/>
    </row>
    <row r="24" spans="1:15" ht="16.5" thickTop="1" thickBot="1">
      <c r="A24" s="243"/>
      <c r="B24" s="512"/>
      <c r="C24" s="515"/>
      <c r="D24" s="515"/>
      <c r="E24" s="515"/>
      <c r="F24" s="515"/>
      <c r="G24" s="515"/>
      <c r="H24" s="515"/>
      <c r="I24" s="515"/>
      <c r="J24" s="515"/>
      <c r="K24" s="247"/>
      <c r="L24" s="247"/>
      <c r="M24" s="247"/>
      <c r="N24" s="247"/>
    </row>
    <row r="25" spans="1:15" ht="16.5" thickTop="1" thickBot="1">
      <c r="A25" s="243"/>
      <c r="B25" s="512"/>
      <c r="C25" s="516" t="s">
        <v>304</v>
      </c>
      <c r="D25" s="516"/>
      <c r="E25" s="516"/>
      <c r="F25" s="516"/>
      <c r="G25" s="516"/>
      <c r="H25" s="516"/>
      <c r="I25" s="516"/>
      <c r="J25" s="516"/>
      <c r="K25" s="247"/>
      <c r="L25" s="247"/>
      <c r="M25" s="247"/>
      <c r="N25" s="247"/>
    </row>
    <row r="26" spans="1:15" ht="16.5" thickTop="1" thickBot="1">
      <c r="A26" s="243"/>
      <c r="B26" s="512"/>
      <c r="C26" s="517"/>
      <c r="D26" s="517"/>
      <c r="E26" s="517"/>
      <c r="F26" s="517"/>
      <c r="G26" s="517"/>
      <c r="H26" s="517"/>
      <c r="I26" s="517"/>
      <c r="J26" s="517"/>
      <c r="K26" s="247"/>
      <c r="L26" s="247"/>
      <c r="M26" s="247"/>
      <c r="N26" s="247"/>
    </row>
    <row r="27" spans="1:15" ht="15.75" thickTop="1">
      <c r="A27" s="247"/>
      <c r="B27" s="247"/>
      <c r="C27" s="247"/>
      <c r="D27" s="247"/>
      <c r="E27" s="247"/>
      <c r="F27" s="247"/>
      <c r="G27" s="247"/>
      <c r="H27" s="146"/>
      <c r="I27" s="247"/>
      <c r="J27" s="247"/>
      <c r="K27" s="247"/>
      <c r="L27" s="247"/>
      <c r="M27" s="247"/>
      <c r="N27" s="247"/>
    </row>
    <row r="28" spans="1:15" s="147" customFormat="1" ht="5.25" customHeight="1">
      <c r="A28" s="175"/>
      <c r="B28" s="175"/>
      <c r="H28" s="11"/>
      <c r="K28" s="175"/>
      <c r="L28" s="175"/>
      <c r="M28" s="175"/>
      <c r="N28" s="175"/>
      <c r="O28" s="175"/>
    </row>
    <row r="29" spans="1:15">
      <c r="A29" s="247"/>
      <c r="B29" s="247"/>
      <c r="C29" s="247"/>
      <c r="D29" s="247"/>
      <c r="E29" s="247"/>
      <c r="F29" s="247"/>
      <c r="G29" s="247"/>
      <c r="H29" s="146"/>
      <c r="I29" s="247"/>
      <c r="J29" s="247"/>
      <c r="K29" s="247"/>
      <c r="L29" s="247"/>
      <c r="M29" s="247"/>
      <c r="N29" s="247"/>
    </row>
    <row r="30" spans="1:15" s="168" customFormat="1">
      <c r="A30" s="518" t="s">
        <v>235</v>
      </c>
      <c r="B30" s="518"/>
      <c r="C30" s="248"/>
      <c r="D30" s="248"/>
      <c r="E30" s="253"/>
      <c r="F30" s="253"/>
      <c r="G30" s="253"/>
      <c r="H30" s="253"/>
      <c r="I30" s="247"/>
      <c r="J30" s="247"/>
      <c r="K30" s="247"/>
      <c r="L30" s="247"/>
      <c r="M30" s="247"/>
      <c r="N30" s="247"/>
    </row>
    <row r="31" spans="1:15" s="168" customFormat="1">
      <c r="A31" s="243"/>
      <c r="B31" s="243"/>
      <c r="C31" s="170" t="s">
        <v>266</v>
      </c>
      <c r="D31" s="170" t="s">
        <v>281</v>
      </c>
      <c r="E31" s="170" t="s">
        <v>282</v>
      </c>
      <c r="F31" s="170" t="s">
        <v>8</v>
      </c>
      <c r="G31" s="171" t="s">
        <v>150</v>
      </c>
      <c r="H31" s="169" t="s">
        <v>267</v>
      </c>
      <c r="I31" s="243"/>
      <c r="J31" s="243"/>
      <c r="K31" s="247"/>
      <c r="L31" s="247"/>
      <c r="M31" s="247"/>
      <c r="N31" s="247"/>
    </row>
    <row r="32" spans="1:15" s="168" customFormat="1">
      <c r="A32" s="243"/>
      <c r="B32" s="226" t="s">
        <v>268</v>
      </c>
      <c r="C32" s="174" t="str">
        <f>IF('Données Echantillon 1'!C96="","",'Données Echantillon 1'!C96)</f>
        <v/>
      </c>
      <c r="D32" s="174" t="str">
        <f>IF('Données Echantillon 1'!D96="","",'Données Echantillon 1'!D96)</f>
        <v/>
      </c>
      <c r="E32" s="174" t="str">
        <f>IF('Données Echantillon 1'!E96="","",'Données Echantillon 1'!E96)</f>
        <v/>
      </c>
      <c r="F32" s="177" t="str">
        <f>IF(ISERROR(AVERAGE(C32:E32)),"",AVERAGE(C32:E32))</f>
        <v/>
      </c>
      <c r="G32" s="176" t="str">
        <f>IF(ISERROR(STDEV(C32:E32)),"",IF(COUNT(C32:E32)&lt;3,"N/A",STDEV(C32:E32)))</f>
        <v/>
      </c>
      <c r="H32" s="173" t="str">
        <f>IF(F32="","",IF(OR(F32&lt;27,F32&gt;29),"INCORRECT","OK"))</f>
        <v/>
      </c>
      <c r="I32" s="243"/>
      <c r="J32" s="243"/>
      <c r="K32" s="247"/>
      <c r="L32" s="247"/>
      <c r="M32" s="247"/>
      <c r="N32" s="247"/>
    </row>
    <row r="33" spans="1:14" s="168" customFormat="1" ht="14.25" customHeight="1">
      <c r="A33" s="243"/>
      <c r="B33" s="226" t="s">
        <v>269</v>
      </c>
      <c r="C33" s="174" t="str">
        <f>IF('Données Echantillon 1'!C97="","",'Données Echantillon 1'!C97)</f>
        <v/>
      </c>
      <c r="D33" s="174" t="str">
        <f>IF('Données Echantillon 1'!D97="","",'Données Echantillon 1'!D97)</f>
        <v/>
      </c>
      <c r="E33" s="174" t="str">
        <f>IF('Données Echantillon 1'!E97="","",'Données Echantillon 1'!E97)</f>
        <v/>
      </c>
      <c r="F33" s="177" t="str">
        <f>IF(ISERROR(AVERAGE(C33:E33)),"",AVERAGE(C33:E33))</f>
        <v/>
      </c>
      <c r="G33" s="176" t="str">
        <f>IF(ISERROR(STDEV(C33:E33)),"",IF(COUNT(C33:E33)&lt;3,"N/A",STDEV(C33:E33)))</f>
        <v/>
      </c>
      <c r="H33" s="173" t="str">
        <f>IF(F33="","",IF(OR(F33&lt;27,F33&gt;29),"INCORRECT","OK"))</f>
        <v/>
      </c>
      <c r="I33" s="249"/>
      <c r="J33" s="243"/>
      <c r="K33" s="247"/>
      <c r="L33" s="247"/>
      <c r="M33" s="247"/>
      <c r="N33" s="247"/>
    </row>
    <row r="34" spans="1:14" s="168" customFormat="1">
      <c r="A34" s="243"/>
      <c r="B34" s="226" t="s">
        <v>270</v>
      </c>
      <c r="C34" s="174" t="str">
        <f>IF('Données Echantillon 1'!C98="","",'Données Echantillon 1'!C98)</f>
        <v/>
      </c>
      <c r="D34" s="174" t="str">
        <f>IF('Données Echantillon 1'!D98="","",'Données Echantillon 1'!D98)</f>
        <v/>
      </c>
      <c r="E34" s="174" t="str">
        <f>IF('Données Echantillon 1'!E98="","",'Données Echantillon 1'!E98)</f>
        <v/>
      </c>
      <c r="F34" s="177" t="str">
        <f>IF(ISERROR(AVERAGE(C34:E34)),"",AVERAGE(C34:E34))</f>
        <v/>
      </c>
      <c r="G34" s="176" t="str">
        <f>IF(ISERROR(STDEV(C34:E34)),"",IF(COUNT(C34:E34)&lt;3,"N/A",STDEV(C34:E34)))</f>
        <v/>
      </c>
      <c r="H34" s="173" t="str">
        <f>IF(F34="","",IF(OR(F34&lt;35),"INCORRECT","OK"))</f>
        <v/>
      </c>
      <c r="I34" s="243"/>
      <c r="J34" s="243"/>
      <c r="K34" s="247"/>
      <c r="L34" s="247"/>
      <c r="M34" s="247"/>
      <c r="N34" s="247"/>
    </row>
    <row r="35" spans="1:14" s="168" customFormat="1">
      <c r="A35" s="243"/>
      <c r="B35" s="226" t="s">
        <v>271</v>
      </c>
      <c r="C35" s="174" t="str">
        <f>IF('Données Echantillon 1'!C99="","",'Données Echantillon 1'!C99)</f>
        <v/>
      </c>
      <c r="D35" s="174" t="str">
        <f>IF('Données Echantillon 1'!D99="","",'Données Echantillon 1'!D99)</f>
        <v/>
      </c>
      <c r="E35" s="174" t="str">
        <f>IF('Données Echantillon 1'!E99="","",'Données Echantillon 1'!E99)</f>
        <v/>
      </c>
      <c r="F35" s="177" t="str">
        <f>IF(ISERROR(AVERAGE(C35:E35)),"",AVERAGE(C35:E35))</f>
        <v/>
      </c>
      <c r="G35" s="176" t="str">
        <f>IF(ISERROR(STDEV(C35:E35)),"",IF(COUNT(C35:E35)&lt;3,"N/A",STDEV(C35:E35)))</f>
        <v/>
      </c>
      <c r="H35" s="173" t="str">
        <f>IF(F35="","",IF(OR(F35&lt;35),"INCORRECT","OK"))</f>
        <v/>
      </c>
      <c r="I35" s="243"/>
      <c r="J35" s="243"/>
      <c r="K35" s="247"/>
      <c r="L35" s="247"/>
      <c r="M35" s="247"/>
      <c r="N35" s="247"/>
    </row>
    <row r="36" spans="1:14" s="168" customFormat="1">
      <c r="A36" s="250"/>
      <c r="B36" s="254"/>
      <c r="C36" s="250"/>
      <c r="D36" s="250"/>
      <c r="E36" s="250"/>
      <c r="F36" s="256"/>
      <c r="G36" s="257"/>
      <c r="H36" s="172"/>
      <c r="I36" s="250"/>
      <c r="J36" s="250"/>
      <c r="K36" s="247"/>
      <c r="L36" s="247"/>
      <c r="M36" s="247"/>
      <c r="N36" s="247"/>
    </row>
    <row r="37" spans="1:14" s="168" customFormat="1" ht="30">
      <c r="A37" s="243"/>
      <c r="B37" s="243"/>
      <c r="C37" s="178" t="s">
        <v>272</v>
      </c>
      <c r="D37" s="178" t="s">
        <v>273</v>
      </c>
      <c r="E37" s="178" t="s">
        <v>274</v>
      </c>
      <c r="F37" s="171" t="s">
        <v>8</v>
      </c>
      <c r="G37" s="171" t="s">
        <v>150</v>
      </c>
      <c r="H37" s="169" t="s">
        <v>267</v>
      </c>
      <c r="I37" s="243"/>
      <c r="J37" s="243"/>
      <c r="K37" s="247"/>
      <c r="L37" s="247"/>
      <c r="M37" s="247"/>
      <c r="N37" s="247"/>
    </row>
    <row r="38" spans="1:14" s="168" customFormat="1">
      <c r="A38" s="243"/>
      <c r="B38" s="226" t="s">
        <v>275</v>
      </c>
      <c r="C38" s="174" t="str">
        <f>IF(ISERROR(C32-C33),"",C32-C33)</f>
        <v/>
      </c>
      <c r="D38" s="210" t="str">
        <f t="shared" ref="D38:E38" si="1">IF(ISERROR(D32-D33),"",D32-D33)</f>
        <v/>
      </c>
      <c r="E38" s="210" t="str">
        <f t="shared" si="1"/>
        <v/>
      </c>
      <c r="F38" s="177" t="str">
        <f>IF(ISERROR(AVERAGE(C38:E38)),"",AVERAGE(C38:E38))</f>
        <v/>
      </c>
      <c r="G38" s="176" t="str">
        <f>IF(ISERROR(STDEV(C38:E38)),"",IF(COUNT(C38:E38)&lt;3,"N/A",STDEV(C38:E38)))</f>
        <v/>
      </c>
      <c r="H38" s="173" t="str">
        <f>IF(G38="","",IF(G38&lt;1,"OK","INCORRECT"))</f>
        <v/>
      </c>
      <c r="I38" s="243"/>
      <c r="J38" s="251"/>
      <c r="K38" s="247"/>
      <c r="L38" s="247"/>
      <c r="M38" s="247"/>
      <c r="N38" s="247"/>
    </row>
    <row r="39" spans="1:14" s="168" customFormat="1" ht="15.75" thickBot="1">
      <c r="A39" s="250"/>
      <c r="B39" s="255"/>
      <c r="C39" s="252"/>
      <c r="D39" s="252"/>
      <c r="E39" s="252"/>
      <c r="F39" s="252"/>
      <c r="G39" s="252"/>
      <c r="H39" s="252"/>
      <c r="I39" s="252"/>
      <c r="J39" s="252"/>
      <c r="K39" s="247"/>
      <c r="L39" s="247"/>
      <c r="M39" s="247"/>
      <c r="N39" s="247"/>
    </row>
    <row r="40" spans="1:14" s="168" customFormat="1" ht="16.5" customHeight="1" thickTop="1" thickBot="1">
      <c r="A40" s="243"/>
      <c r="B40" s="512" t="s">
        <v>122</v>
      </c>
      <c r="C40" s="513" t="s">
        <v>276</v>
      </c>
      <c r="D40" s="514"/>
      <c r="E40" s="514"/>
      <c r="F40" s="514"/>
      <c r="G40" s="514"/>
      <c r="H40" s="514"/>
      <c r="I40" s="514"/>
      <c r="J40" s="514"/>
      <c r="K40" s="247"/>
      <c r="L40" s="247"/>
      <c r="M40" s="247"/>
      <c r="N40" s="247"/>
    </row>
    <row r="41" spans="1:14" s="168" customFormat="1" ht="15.75" customHeight="1" thickTop="1" thickBot="1">
      <c r="A41" s="243"/>
      <c r="B41" s="512"/>
      <c r="C41" s="519" t="s">
        <v>277</v>
      </c>
      <c r="D41" s="520"/>
      <c r="E41" s="520"/>
      <c r="F41" s="520"/>
      <c r="G41" s="520"/>
      <c r="H41" s="520"/>
      <c r="I41" s="520"/>
      <c r="J41" s="520"/>
      <c r="K41" s="247"/>
      <c r="L41" s="247"/>
      <c r="M41" s="247"/>
      <c r="N41" s="247"/>
    </row>
    <row r="42" spans="1:14" s="168" customFormat="1" ht="16.5" thickTop="1" thickBot="1">
      <c r="A42" s="243"/>
      <c r="B42" s="512"/>
      <c r="C42" s="519"/>
      <c r="D42" s="520"/>
      <c r="E42" s="520"/>
      <c r="F42" s="520"/>
      <c r="G42" s="520"/>
      <c r="H42" s="520"/>
      <c r="I42" s="520"/>
      <c r="J42" s="520"/>
      <c r="K42" s="247"/>
      <c r="L42" s="247"/>
      <c r="M42" s="247"/>
      <c r="N42" s="247"/>
    </row>
    <row r="43" spans="1:14" s="168" customFormat="1" ht="15.75" customHeight="1" thickTop="1" thickBot="1">
      <c r="A43" s="243"/>
      <c r="B43" s="512"/>
      <c r="C43" s="520"/>
      <c r="D43" s="520"/>
      <c r="E43" s="520"/>
      <c r="F43" s="520"/>
      <c r="G43" s="520"/>
      <c r="H43" s="520"/>
      <c r="I43" s="520"/>
      <c r="J43" s="520"/>
      <c r="K43" s="247"/>
      <c r="L43" s="247"/>
      <c r="M43" s="247"/>
      <c r="N43" s="247"/>
    </row>
    <row r="44" spans="1:14" s="168" customFormat="1" ht="15.75" customHeight="1" thickTop="1" thickBot="1">
      <c r="A44" s="243"/>
      <c r="B44" s="512"/>
      <c r="C44" s="516" t="s">
        <v>304</v>
      </c>
      <c r="D44" s="516"/>
      <c r="E44" s="516"/>
      <c r="F44" s="516"/>
      <c r="G44" s="516"/>
      <c r="H44" s="516"/>
      <c r="I44" s="516"/>
      <c r="J44" s="516"/>
      <c r="K44" s="247"/>
      <c r="L44" s="247"/>
      <c r="M44" s="247"/>
      <c r="N44" s="247"/>
    </row>
    <row r="45" spans="1:14" s="168" customFormat="1" ht="16.5" thickTop="1" thickBot="1">
      <c r="A45" s="243"/>
      <c r="B45" s="512"/>
      <c r="C45" s="517"/>
      <c r="D45" s="517"/>
      <c r="E45" s="517"/>
      <c r="F45" s="517"/>
      <c r="G45" s="517"/>
      <c r="H45" s="517"/>
      <c r="I45" s="517"/>
      <c r="J45" s="517"/>
      <c r="K45" s="247"/>
      <c r="L45" s="247"/>
      <c r="M45" s="247"/>
      <c r="N45" s="247"/>
    </row>
    <row r="46" spans="1:14" s="168" customFormat="1" ht="15" customHeight="1" thickTop="1" thickBot="1">
      <c r="A46" s="243"/>
      <c r="B46" s="512" t="s">
        <v>121</v>
      </c>
      <c r="C46" s="519" t="s">
        <v>278</v>
      </c>
      <c r="D46" s="519"/>
      <c r="E46" s="519"/>
      <c r="F46" s="519"/>
      <c r="G46" s="519"/>
      <c r="H46" s="519"/>
      <c r="I46" s="519"/>
      <c r="J46" s="519"/>
      <c r="K46" s="247"/>
      <c r="L46" s="247"/>
      <c r="M46" s="247"/>
      <c r="N46" s="247"/>
    </row>
    <row r="47" spans="1:14" s="168" customFormat="1" ht="16.5" thickTop="1" thickBot="1">
      <c r="A47" s="243"/>
      <c r="B47" s="512"/>
      <c r="C47" s="519"/>
      <c r="D47" s="519"/>
      <c r="E47" s="519"/>
      <c r="F47" s="519"/>
      <c r="G47" s="519"/>
      <c r="H47" s="519"/>
      <c r="I47" s="519"/>
      <c r="J47" s="519"/>
      <c r="K47" s="247"/>
      <c r="L47" s="247"/>
      <c r="M47" s="247"/>
      <c r="N47" s="247"/>
    </row>
    <row r="48" spans="1:14" s="168" customFormat="1" ht="15" customHeight="1" thickTop="1" thickBot="1">
      <c r="A48" s="243"/>
      <c r="B48" s="512"/>
      <c r="C48" s="521" t="s">
        <v>305</v>
      </c>
      <c r="D48" s="521"/>
      <c r="E48" s="521"/>
      <c r="F48" s="521"/>
      <c r="G48" s="521"/>
      <c r="H48" s="521"/>
      <c r="I48" s="521"/>
      <c r="J48" s="521"/>
      <c r="K48" s="247"/>
      <c r="L48" s="247"/>
      <c r="M48" s="247"/>
      <c r="N48" s="247"/>
    </row>
    <row r="49" spans="1:14" s="168" customFormat="1" ht="14.25" customHeight="1" thickTop="1" thickBot="1">
      <c r="A49" s="243"/>
      <c r="B49" s="512"/>
      <c r="C49" s="521" t="s">
        <v>279</v>
      </c>
      <c r="D49" s="521"/>
      <c r="E49" s="521"/>
      <c r="F49" s="521"/>
      <c r="G49" s="521"/>
      <c r="H49" s="521"/>
      <c r="I49" s="521"/>
      <c r="J49" s="521"/>
      <c r="K49" s="247"/>
      <c r="L49" s="247"/>
      <c r="M49" s="247"/>
      <c r="N49" s="247"/>
    </row>
    <row r="50" spans="1:14" s="189" customFormat="1" ht="14.25" customHeight="1" thickTop="1" thickBot="1">
      <c r="A50" s="243"/>
      <c r="B50" s="512"/>
      <c r="C50" s="521"/>
      <c r="D50" s="521"/>
      <c r="E50" s="521"/>
      <c r="F50" s="521"/>
      <c r="G50" s="521"/>
      <c r="H50" s="521"/>
      <c r="I50" s="521"/>
      <c r="J50" s="521"/>
      <c r="K50" s="247"/>
      <c r="L50" s="247"/>
      <c r="M50" s="247"/>
      <c r="N50" s="247"/>
    </row>
    <row r="51" spans="1:14" s="168" customFormat="1" ht="15" customHeight="1" thickTop="1" thickBot="1">
      <c r="A51" s="243"/>
      <c r="B51" s="512" t="s">
        <v>275</v>
      </c>
      <c r="C51" s="513" t="s">
        <v>280</v>
      </c>
      <c r="D51" s="514"/>
      <c r="E51" s="514"/>
      <c r="F51" s="514"/>
      <c r="G51" s="514"/>
      <c r="H51" s="514"/>
      <c r="I51" s="514"/>
      <c r="J51" s="514"/>
      <c r="K51" s="247"/>
      <c r="L51" s="247"/>
      <c r="M51" s="247"/>
      <c r="N51" s="247"/>
    </row>
    <row r="52" spans="1:14" s="168" customFormat="1" ht="15" customHeight="1" thickTop="1" thickBot="1">
      <c r="A52" s="243"/>
      <c r="B52" s="512"/>
      <c r="C52" s="515"/>
      <c r="D52" s="515"/>
      <c r="E52" s="515"/>
      <c r="F52" s="515"/>
      <c r="G52" s="515"/>
      <c r="H52" s="515"/>
      <c r="I52" s="515"/>
      <c r="J52" s="515"/>
      <c r="K52" s="247"/>
      <c r="L52" s="247"/>
      <c r="M52" s="247"/>
      <c r="N52" s="247"/>
    </row>
    <row r="53" spans="1:14" s="168" customFormat="1" ht="15" customHeight="1" thickTop="1" thickBot="1">
      <c r="A53" s="243"/>
      <c r="B53" s="512"/>
      <c r="C53" s="516" t="s">
        <v>304</v>
      </c>
      <c r="D53" s="516"/>
      <c r="E53" s="516"/>
      <c r="F53" s="516"/>
      <c r="G53" s="516"/>
      <c r="H53" s="516"/>
      <c r="I53" s="516"/>
      <c r="J53" s="516"/>
      <c r="K53" s="247"/>
      <c r="L53" s="247"/>
      <c r="M53" s="247"/>
      <c r="N53" s="247"/>
    </row>
    <row r="54" spans="1:14" s="168" customFormat="1" ht="16.5" thickTop="1" thickBot="1">
      <c r="A54" s="243"/>
      <c r="B54" s="512"/>
      <c r="C54" s="517"/>
      <c r="D54" s="517"/>
      <c r="E54" s="517"/>
      <c r="F54" s="517"/>
      <c r="G54" s="517"/>
      <c r="H54" s="517"/>
      <c r="I54" s="517"/>
      <c r="J54" s="517"/>
      <c r="K54" s="247"/>
      <c r="L54" s="247"/>
      <c r="M54" s="247"/>
      <c r="N54" s="247"/>
    </row>
    <row r="55" spans="1:14" s="168" customFormat="1" ht="15.75" thickTop="1">
      <c r="A55" s="247"/>
      <c r="B55" s="247"/>
      <c r="C55" s="247"/>
      <c r="D55" s="247"/>
      <c r="E55" s="247"/>
      <c r="F55" s="247"/>
      <c r="G55" s="247"/>
      <c r="H55" s="146"/>
      <c r="I55" s="247"/>
      <c r="J55" s="247"/>
      <c r="K55" s="247"/>
      <c r="L55" s="247"/>
      <c r="M55" s="247"/>
      <c r="N55" s="247"/>
    </row>
    <row r="56" spans="1:14" s="175" customFormat="1" ht="5.25" customHeight="1">
      <c r="H56" s="167"/>
    </row>
    <row r="57" spans="1:14">
      <c r="A57" s="247"/>
      <c r="B57" s="247"/>
      <c r="C57" s="247"/>
      <c r="D57" s="247"/>
      <c r="E57" s="247"/>
      <c r="F57" s="247"/>
      <c r="G57" s="247"/>
      <c r="H57" s="146"/>
      <c r="I57" s="247"/>
      <c r="J57" s="247"/>
      <c r="K57" s="247"/>
      <c r="L57" s="247"/>
      <c r="M57" s="247"/>
      <c r="N57" s="247"/>
    </row>
    <row r="58" spans="1:14" s="168" customFormat="1">
      <c r="A58" s="518" t="s">
        <v>236</v>
      </c>
      <c r="B58" s="518"/>
      <c r="C58" s="248"/>
      <c r="D58" s="248"/>
      <c r="E58" s="253"/>
      <c r="F58" s="253"/>
      <c r="G58" s="253"/>
      <c r="H58" s="253"/>
      <c r="I58" s="247"/>
      <c r="J58" s="247"/>
      <c r="K58" s="247"/>
      <c r="L58" s="247"/>
      <c r="M58" s="247"/>
      <c r="N58" s="247"/>
    </row>
    <row r="59" spans="1:14" s="168" customFormat="1">
      <c r="A59" s="243"/>
      <c r="B59" s="243"/>
      <c r="C59" s="170" t="s">
        <v>266</v>
      </c>
      <c r="D59" s="170" t="s">
        <v>281</v>
      </c>
      <c r="E59" s="170" t="s">
        <v>282</v>
      </c>
      <c r="F59" s="170" t="s">
        <v>8</v>
      </c>
      <c r="G59" s="171" t="s">
        <v>150</v>
      </c>
      <c r="H59" s="169" t="s">
        <v>267</v>
      </c>
      <c r="I59" s="243"/>
      <c r="J59" s="243"/>
      <c r="K59" s="247"/>
      <c r="L59" s="247"/>
      <c r="M59" s="247"/>
      <c r="N59" s="247"/>
    </row>
    <row r="60" spans="1:14" s="168" customFormat="1">
      <c r="A60" s="243"/>
      <c r="B60" s="226" t="s">
        <v>268</v>
      </c>
      <c r="C60" s="174" t="str">
        <f>IF('Données Echantillon 2'!C96="","",'Données Echantillon 2'!C96)</f>
        <v/>
      </c>
      <c r="D60" s="174" t="str">
        <f>IF('Données Echantillon 2'!D96="","",'Données Echantillon 2'!D96)</f>
        <v/>
      </c>
      <c r="E60" s="174" t="str">
        <f>IF('Données Echantillon 2'!E96="","",'Données Echantillon 2'!E96)</f>
        <v/>
      </c>
      <c r="F60" s="177" t="str">
        <f>IF(ISERROR(AVERAGE(C60:E60)),"",AVERAGE(C60:E60))</f>
        <v/>
      </c>
      <c r="G60" s="176" t="str">
        <f>IF(ISERROR(STDEV(C60:E60)),"",IF(COUNT(C60:E60)&lt;3,"N/A",STDEV(C60:E60)))</f>
        <v/>
      </c>
      <c r="H60" s="173" t="str">
        <f>IF(F60="","",IF(OR(F60&lt;27,F60&gt;29),"INCORRECT","OK"))</f>
        <v/>
      </c>
      <c r="I60" s="243"/>
      <c r="J60" s="243"/>
      <c r="K60" s="247"/>
      <c r="L60" s="247"/>
      <c r="M60" s="247"/>
      <c r="N60" s="247"/>
    </row>
    <row r="61" spans="1:14" s="168" customFormat="1" ht="14.25" customHeight="1">
      <c r="A61" s="243"/>
      <c r="B61" s="226" t="s">
        <v>269</v>
      </c>
      <c r="C61" s="174" t="str">
        <f>IF('Données Echantillon 2'!C97="","",'Données Echantillon 2'!C97)</f>
        <v/>
      </c>
      <c r="D61" s="174" t="str">
        <f>IF('Données Echantillon 2'!D97="","",'Données Echantillon 2'!D97)</f>
        <v/>
      </c>
      <c r="E61" s="174" t="str">
        <f>IF('Données Echantillon 2'!E97="","",'Données Echantillon 2'!E97)</f>
        <v/>
      </c>
      <c r="F61" s="177" t="str">
        <f>IF(ISERROR(AVERAGE(C61:E61)),"",AVERAGE(C61:E61))</f>
        <v/>
      </c>
      <c r="G61" s="176" t="str">
        <f>IF(ISERROR(STDEV(C61:E61)),"",IF(COUNT(C61:E61)&lt;3,"N/A",STDEV(C61:E61)))</f>
        <v/>
      </c>
      <c r="H61" s="173" t="str">
        <f>IF(F61="","",IF(OR(F61&lt;27,F61&gt;29),"INCORRECT","OK"))</f>
        <v/>
      </c>
      <c r="I61" s="249"/>
      <c r="J61" s="243"/>
      <c r="K61" s="247"/>
      <c r="L61" s="247"/>
      <c r="M61" s="247"/>
      <c r="N61" s="247"/>
    </row>
    <row r="62" spans="1:14" s="168" customFormat="1">
      <c r="A62" s="243"/>
      <c r="B62" s="226" t="s">
        <v>270</v>
      </c>
      <c r="C62" s="174" t="str">
        <f>IF('Données Echantillon 2'!C98="","",'Données Echantillon 2'!C98)</f>
        <v/>
      </c>
      <c r="D62" s="174" t="str">
        <f>IF('Données Echantillon 2'!D98="","",'Données Echantillon 2'!D98)</f>
        <v/>
      </c>
      <c r="E62" s="174" t="str">
        <f>IF('Données Echantillon 2'!E98="","",'Données Echantillon 2'!E98)</f>
        <v/>
      </c>
      <c r="F62" s="177" t="str">
        <f>IF(ISERROR(AVERAGE(C62:E62)),"",AVERAGE(C62:E62))</f>
        <v/>
      </c>
      <c r="G62" s="176" t="str">
        <f>IF(ISERROR(STDEV(C62:E62)),"",IF(COUNT(C62:E62)&lt;3,"N/A",STDEV(C62:E62)))</f>
        <v/>
      </c>
      <c r="H62" s="173" t="str">
        <f>IF(F62="","",IF(OR(F62&lt;35),"INCORRECT","OK"))</f>
        <v/>
      </c>
      <c r="I62" s="243"/>
      <c r="J62" s="243"/>
      <c r="K62" s="247"/>
      <c r="L62" s="247"/>
      <c r="M62" s="247"/>
      <c r="N62" s="247"/>
    </row>
    <row r="63" spans="1:14" s="168" customFormat="1">
      <c r="A63" s="243"/>
      <c r="B63" s="226" t="s">
        <v>271</v>
      </c>
      <c r="C63" s="174" t="str">
        <f>IF('Données Echantillon 2'!C99="","",'Données Echantillon 2'!C99)</f>
        <v/>
      </c>
      <c r="D63" s="174" t="str">
        <f>IF('Données Echantillon 2'!D99="","",'Données Echantillon 2'!D99)</f>
        <v/>
      </c>
      <c r="E63" s="174" t="str">
        <f>IF('Données Echantillon 2'!E99="","",'Données Echantillon 2'!E99)</f>
        <v/>
      </c>
      <c r="F63" s="177" t="str">
        <f>IF(ISERROR(AVERAGE(C63:E63)),"",AVERAGE(C63:E63))</f>
        <v/>
      </c>
      <c r="G63" s="176" t="str">
        <f>IF(ISERROR(STDEV(C63:E63)),"",IF(COUNT(C63:E63)&lt;3,"N/A",STDEV(C63:E63)))</f>
        <v/>
      </c>
      <c r="H63" s="173" t="str">
        <f>IF(F63="","",IF(OR(F63&lt;35),"INCORRECT","OK"))</f>
        <v/>
      </c>
      <c r="I63" s="243"/>
      <c r="J63" s="243"/>
      <c r="K63" s="247"/>
      <c r="L63" s="247"/>
      <c r="M63" s="247"/>
      <c r="N63" s="247"/>
    </row>
    <row r="64" spans="1:14" s="168" customFormat="1">
      <c r="A64" s="250"/>
      <c r="B64" s="254"/>
      <c r="C64" s="250"/>
      <c r="D64" s="250"/>
      <c r="E64" s="250"/>
      <c r="F64" s="256"/>
      <c r="G64" s="257"/>
      <c r="H64" s="172"/>
      <c r="I64" s="250"/>
      <c r="J64" s="250"/>
      <c r="K64" s="247"/>
      <c r="L64" s="247"/>
      <c r="M64" s="247"/>
      <c r="N64" s="247"/>
    </row>
    <row r="65" spans="1:14" s="168" customFormat="1" ht="30">
      <c r="A65" s="243"/>
      <c r="B65" s="243"/>
      <c r="C65" s="178" t="s">
        <v>272</v>
      </c>
      <c r="D65" s="178" t="s">
        <v>273</v>
      </c>
      <c r="E65" s="178" t="s">
        <v>274</v>
      </c>
      <c r="F65" s="171" t="s">
        <v>8</v>
      </c>
      <c r="G65" s="171" t="s">
        <v>150</v>
      </c>
      <c r="H65" s="169" t="s">
        <v>267</v>
      </c>
      <c r="I65" s="243"/>
      <c r="J65" s="243"/>
      <c r="K65" s="247"/>
      <c r="L65" s="247"/>
      <c r="M65" s="247"/>
      <c r="N65" s="247"/>
    </row>
    <row r="66" spans="1:14" s="168" customFormat="1">
      <c r="A66" s="243"/>
      <c r="B66" s="226" t="s">
        <v>275</v>
      </c>
      <c r="C66" s="174" t="str">
        <f>IF(ISERROR(C60-C61),"",C60-C61)</f>
        <v/>
      </c>
      <c r="D66" s="210" t="str">
        <f t="shared" ref="D66:E66" si="2">IF(ISERROR(D60-D61),"",D60-D61)</f>
        <v/>
      </c>
      <c r="E66" s="210" t="str">
        <f t="shared" si="2"/>
        <v/>
      </c>
      <c r="F66" s="177" t="str">
        <f>IF(ISERROR(AVERAGE(C66:E66)),"",AVERAGE(C66:E66))</f>
        <v/>
      </c>
      <c r="G66" s="176" t="str">
        <f>IF(ISERROR(STDEV(C66:E66)),"",IF(COUNT(C66:E66)&lt;3,"N/A",STDEV(C66:E66)))</f>
        <v/>
      </c>
      <c r="H66" s="173" t="str">
        <f>IF(G66="","",IF(G66&lt;1,"OK","INCORRECT"))</f>
        <v/>
      </c>
      <c r="I66" s="243"/>
      <c r="J66" s="251"/>
      <c r="K66" s="247"/>
      <c r="L66" s="247"/>
      <c r="M66" s="247"/>
      <c r="N66" s="247"/>
    </row>
    <row r="67" spans="1:14" s="168" customFormat="1" ht="15.75" thickBot="1">
      <c r="A67" s="250"/>
      <c r="B67" s="255"/>
      <c r="C67" s="252"/>
      <c r="D67" s="252"/>
      <c r="E67" s="252"/>
      <c r="F67" s="252"/>
      <c r="G67" s="252"/>
      <c r="H67" s="252"/>
      <c r="I67" s="252"/>
      <c r="J67" s="252"/>
      <c r="K67" s="247"/>
      <c r="L67" s="247"/>
      <c r="M67" s="247"/>
      <c r="N67" s="247"/>
    </row>
    <row r="68" spans="1:14" s="168" customFormat="1" ht="15" customHeight="1" thickTop="1" thickBot="1">
      <c r="A68" s="243"/>
      <c r="B68" s="512" t="s">
        <v>122</v>
      </c>
      <c r="C68" s="513" t="s">
        <v>276</v>
      </c>
      <c r="D68" s="514"/>
      <c r="E68" s="514"/>
      <c r="F68" s="514"/>
      <c r="G68" s="514"/>
      <c r="H68" s="514"/>
      <c r="I68" s="514"/>
      <c r="J68" s="514"/>
      <c r="K68" s="247"/>
      <c r="L68" s="247"/>
      <c r="M68" s="247"/>
      <c r="N68" s="247"/>
    </row>
    <row r="69" spans="1:14" s="168" customFormat="1" ht="15" customHeight="1" thickTop="1" thickBot="1">
      <c r="A69" s="243"/>
      <c r="B69" s="512"/>
      <c r="C69" s="519" t="s">
        <v>277</v>
      </c>
      <c r="D69" s="520"/>
      <c r="E69" s="520"/>
      <c r="F69" s="520"/>
      <c r="G69" s="520"/>
      <c r="H69" s="520"/>
      <c r="I69" s="520"/>
      <c r="J69" s="520"/>
      <c r="K69" s="247"/>
      <c r="L69" s="247"/>
      <c r="M69" s="247"/>
      <c r="N69" s="247"/>
    </row>
    <row r="70" spans="1:14" s="168" customFormat="1" ht="16.5" thickTop="1" thickBot="1">
      <c r="A70" s="243"/>
      <c r="B70" s="512"/>
      <c r="C70" s="519"/>
      <c r="D70" s="520"/>
      <c r="E70" s="520"/>
      <c r="F70" s="520"/>
      <c r="G70" s="520"/>
      <c r="H70" s="520"/>
      <c r="I70" s="520"/>
      <c r="J70" s="520"/>
      <c r="K70" s="247"/>
      <c r="L70" s="247"/>
      <c r="M70" s="247"/>
      <c r="N70" s="247"/>
    </row>
    <row r="71" spans="1:14" s="168" customFormat="1" ht="15.75" customHeight="1" thickTop="1" thickBot="1">
      <c r="A71" s="243"/>
      <c r="B71" s="512"/>
      <c r="C71" s="520"/>
      <c r="D71" s="520"/>
      <c r="E71" s="520"/>
      <c r="F71" s="520"/>
      <c r="G71" s="520"/>
      <c r="H71" s="520"/>
      <c r="I71" s="520"/>
      <c r="J71" s="520"/>
      <c r="K71" s="247"/>
      <c r="L71" s="247"/>
      <c r="M71" s="247"/>
      <c r="N71" s="247"/>
    </row>
    <row r="72" spans="1:14" s="189" customFormat="1" ht="15.75" customHeight="1" thickTop="1" thickBot="1">
      <c r="A72" s="243"/>
      <c r="B72" s="512"/>
      <c r="C72" s="516" t="s">
        <v>304</v>
      </c>
      <c r="D72" s="516"/>
      <c r="E72" s="516"/>
      <c r="F72" s="516"/>
      <c r="G72" s="516"/>
      <c r="H72" s="516"/>
      <c r="I72" s="516"/>
      <c r="J72" s="516"/>
      <c r="K72" s="247"/>
      <c r="L72" s="247"/>
      <c r="M72" s="247"/>
      <c r="N72" s="247"/>
    </row>
    <row r="73" spans="1:14" s="168" customFormat="1" ht="15.75" customHeight="1" thickTop="1" thickBot="1">
      <c r="A73" s="243"/>
      <c r="B73" s="512"/>
      <c r="C73" s="517"/>
      <c r="D73" s="517"/>
      <c r="E73" s="517"/>
      <c r="F73" s="517"/>
      <c r="G73" s="517"/>
      <c r="H73" s="517"/>
      <c r="I73" s="517"/>
      <c r="J73" s="517"/>
      <c r="K73" s="247"/>
      <c r="L73" s="247"/>
      <c r="M73" s="247"/>
      <c r="N73" s="247"/>
    </row>
    <row r="74" spans="1:14" s="168" customFormat="1" ht="15" customHeight="1" thickTop="1" thickBot="1">
      <c r="A74" s="243"/>
      <c r="B74" s="512" t="s">
        <v>121</v>
      </c>
      <c r="C74" s="519" t="s">
        <v>278</v>
      </c>
      <c r="D74" s="519"/>
      <c r="E74" s="519"/>
      <c r="F74" s="519"/>
      <c r="G74" s="519"/>
      <c r="H74" s="519"/>
      <c r="I74" s="519"/>
      <c r="J74" s="519"/>
      <c r="K74" s="247"/>
      <c r="L74" s="247"/>
      <c r="M74" s="247"/>
      <c r="N74" s="247"/>
    </row>
    <row r="75" spans="1:14" s="168" customFormat="1" ht="16.5" thickTop="1" thickBot="1">
      <c r="A75" s="243"/>
      <c r="B75" s="512"/>
      <c r="C75" s="519"/>
      <c r="D75" s="519"/>
      <c r="E75" s="519"/>
      <c r="F75" s="519"/>
      <c r="G75" s="519"/>
      <c r="H75" s="519"/>
      <c r="I75" s="519"/>
      <c r="J75" s="519"/>
      <c r="K75" s="247"/>
      <c r="L75" s="247"/>
      <c r="M75" s="247"/>
      <c r="N75" s="247"/>
    </row>
    <row r="76" spans="1:14" s="168" customFormat="1" ht="15" customHeight="1" thickTop="1" thickBot="1">
      <c r="A76" s="243"/>
      <c r="B76" s="512"/>
      <c r="C76" s="521" t="s">
        <v>305</v>
      </c>
      <c r="D76" s="521"/>
      <c r="E76" s="521"/>
      <c r="F76" s="521"/>
      <c r="G76" s="521"/>
      <c r="H76" s="521"/>
      <c r="I76" s="521"/>
      <c r="J76" s="521"/>
      <c r="K76" s="247"/>
      <c r="L76" s="247"/>
      <c r="M76" s="247"/>
      <c r="N76" s="247"/>
    </row>
    <row r="77" spans="1:14" s="168" customFormat="1" ht="15" customHeight="1" thickTop="1" thickBot="1">
      <c r="A77" s="243"/>
      <c r="B77" s="512"/>
      <c r="C77" s="521" t="s">
        <v>279</v>
      </c>
      <c r="D77" s="521"/>
      <c r="E77" s="521"/>
      <c r="F77" s="521"/>
      <c r="G77" s="521"/>
      <c r="H77" s="521"/>
      <c r="I77" s="521"/>
      <c r="J77" s="521"/>
      <c r="K77" s="247"/>
      <c r="L77" s="247"/>
      <c r="M77" s="247"/>
      <c r="N77" s="247"/>
    </row>
    <row r="78" spans="1:14" s="168" customFormat="1" ht="14.25" customHeight="1" thickTop="1" thickBot="1">
      <c r="A78" s="243"/>
      <c r="B78" s="512"/>
      <c r="C78" s="521"/>
      <c r="D78" s="521"/>
      <c r="E78" s="521"/>
      <c r="F78" s="521"/>
      <c r="G78" s="521"/>
      <c r="H78" s="521"/>
      <c r="I78" s="521"/>
      <c r="J78" s="521"/>
      <c r="K78" s="247"/>
      <c r="L78" s="247"/>
      <c r="M78" s="247"/>
      <c r="N78" s="247"/>
    </row>
    <row r="79" spans="1:14" s="168" customFormat="1" ht="15" customHeight="1" thickTop="1" thickBot="1">
      <c r="A79" s="243"/>
      <c r="B79" s="512" t="s">
        <v>275</v>
      </c>
      <c r="C79" s="513" t="s">
        <v>280</v>
      </c>
      <c r="D79" s="514"/>
      <c r="E79" s="514"/>
      <c r="F79" s="514"/>
      <c r="G79" s="514"/>
      <c r="H79" s="514"/>
      <c r="I79" s="514"/>
      <c r="J79" s="514"/>
      <c r="K79" s="247"/>
      <c r="L79" s="247"/>
      <c r="M79" s="247"/>
      <c r="N79" s="247"/>
    </row>
    <row r="80" spans="1:14" s="168" customFormat="1" ht="16.5" thickTop="1" thickBot="1">
      <c r="A80" s="243"/>
      <c r="B80" s="512"/>
      <c r="C80" s="515"/>
      <c r="D80" s="515"/>
      <c r="E80" s="515"/>
      <c r="F80" s="515"/>
      <c r="G80" s="515"/>
      <c r="H80" s="515"/>
      <c r="I80" s="515"/>
      <c r="J80" s="515"/>
      <c r="K80" s="247"/>
      <c r="L80" s="247"/>
      <c r="M80" s="247"/>
      <c r="N80" s="247"/>
    </row>
    <row r="81" spans="1:14" s="168" customFormat="1" ht="15" customHeight="1" thickTop="1" thickBot="1">
      <c r="A81" s="243"/>
      <c r="B81" s="512"/>
      <c r="C81" s="516" t="s">
        <v>304</v>
      </c>
      <c r="D81" s="516"/>
      <c r="E81" s="516"/>
      <c r="F81" s="516"/>
      <c r="G81" s="516"/>
      <c r="H81" s="516"/>
      <c r="I81" s="516"/>
      <c r="J81" s="516"/>
      <c r="K81" s="247"/>
      <c r="L81" s="247"/>
      <c r="M81" s="247"/>
      <c r="N81" s="247"/>
    </row>
    <row r="82" spans="1:14" s="168" customFormat="1" ht="16.5" thickTop="1" thickBot="1">
      <c r="A82" s="243"/>
      <c r="B82" s="512"/>
      <c r="C82" s="517"/>
      <c r="D82" s="517"/>
      <c r="E82" s="517"/>
      <c r="F82" s="517"/>
      <c r="G82" s="517"/>
      <c r="H82" s="517"/>
      <c r="I82" s="517"/>
      <c r="J82" s="517"/>
      <c r="K82" s="247"/>
      <c r="L82" s="247"/>
      <c r="M82" s="247"/>
      <c r="N82" s="247"/>
    </row>
    <row r="83" spans="1:14" s="168" customFormat="1" ht="15.75" thickTop="1">
      <c r="A83" s="247"/>
      <c r="B83" s="247"/>
      <c r="C83" s="247"/>
      <c r="D83" s="247"/>
      <c r="E83" s="247"/>
      <c r="F83" s="247"/>
      <c r="G83" s="247"/>
      <c r="H83" s="146"/>
      <c r="I83" s="247"/>
      <c r="J83" s="247"/>
      <c r="K83" s="247"/>
      <c r="L83" s="247"/>
      <c r="M83" s="247"/>
      <c r="N83" s="247"/>
    </row>
    <row r="84" spans="1:14" s="175" customFormat="1" ht="5.25" customHeight="1">
      <c r="H84" s="167"/>
    </row>
    <row r="85" spans="1:14">
      <c r="A85" s="247"/>
      <c r="B85" s="247"/>
      <c r="C85" s="247"/>
      <c r="D85" s="247"/>
      <c r="E85" s="247"/>
      <c r="F85" s="247"/>
      <c r="G85" s="247"/>
      <c r="H85" s="146"/>
      <c r="I85" s="247"/>
      <c r="J85" s="247"/>
      <c r="K85" s="247"/>
      <c r="L85" s="247"/>
      <c r="M85" s="247"/>
      <c r="N85" s="247"/>
    </row>
    <row r="86" spans="1:14" s="168" customFormat="1">
      <c r="A86" s="518" t="s">
        <v>237</v>
      </c>
      <c r="B86" s="518"/>
      <c r="C86" s="243"/>
      <c r="D86" s="243"/>
      <c r="E86" s="247"/>
      <c r="F86" s="247"/>
      <c r="G86" s="247"/>
      <c r="H86" s="247"/>
      <c r="I86" s="247"/>
      <c r="J86" s="247"/>
      <c r="K86" s="247"/>
      <c r="L86" s="247"/>
      <c r="M86" s="247"/>
      <c r="N86" s="247"/>
    </row>
    <row r="87" spans="1:14" s="168" customFormat="1">
      <c r="A87" s="243"/>
      <c r="B87" s="243"/>
      <c r="C87" s="170" t="s">
        <v>266</v>
      </c>
      <c r="D87" s="170" t="s">
        <v>281</v>
      </c>
      <c r="E87" s="170" t="s">
        <v>282</v>
      </c>
      <c r="F87" s="170" t="s">
        <v>8</v>
      </c>
      <c r="G87" s="171" t="s">
        <v>150</v>
      </c>
      <c r="H87" s="169" t="s">
        <v>267</v>
      </c>
      <c r="I87" s="243"/>
      <c r="J87" s="243"/>
      <c r="K87" s="247"/>
      <c r="L87" s="247"/>
      <c r="M87" s="247"/>
      <c r="N87" s="247"/>
    </row>
    <row r="88" spans="1:14" s="168" customFormat="1">
      <c r="A88" s="243"/>
      <c r="B88" s="226" t="s">
        <v>268</v>
      </c>
      <c r="C88" s="174" t="str">
        <f>IF('Données Echantillon 3'!C96="","",'Données Echantillon 3'!C96)</f>
        <v/>
      </c>
      <c r="D88" s="174" t="str">
        <f>IF('Données Echantillon 3'!D96="","",'Données Echantillon 3'!D96)</f>
        <v/>
      </c>
      <c r="E88" s="174" t="str">
        <f>IF('Données Echantillon 3'!E96="","",'Données Echantillon 3'!E96)</f>
        <v/>
      </c>
      <c r="F88" s="177" t="str">
        <f>IF(ISERROR(AVERAGE(C88:E88)),"",AVERAGE(C88:E88))</f>
        <v/>
      </c>
      <c r="G88" s="176" t="str">
        <f>IF(ISERROR(STDEV(C88:E88)),"",IF(COUNT(C88:E88)&lt;3,"N/A",STDEV(C88:E88)))</f>
        <v/>
      </c>
      <c r="H88" s="173" t="str">
        <f>IF(F88="","",IF(OR(F88&lt;27,F88&gt;29),"INCORRECT","OK"))</f>
        <v/>
      </c>
      <c r="I88" s="243"/>
      <c r="J88" s="243"/>
      <c r="K88" s="247"/>
      <c r="L88" s="247"/>
      <c r="M88" s="247"/>
      <c r="N88" s="247"/>
    </row>
    <row r="89" spans="1:14" s="168" customFormat="1" ht="14.25" customHeight="1">
      <c r="A89" s="243"/>
      <c r="B89" s="226" t="s">
        <v>269</v>
      </c>
      <c r="C89" s="174" t="str">
        <f>IF('Données Echantillon 3'!C97="","",'Données Echantillon 3'!C97)</f>
        <v/>
      </c>
      <c r="D89" s="174" t="str">
        <f>IF('Données Echantillon 3'!D97="","",'Données Echantillon 3'!D97)</f>
        <v/>
      </c>
      <c r="E89" s="174" t="str">
        <f>IF('Données Echantillon 3'!E97="","",'Données Echantillon 3'!E97)</f>
        <v/>
      </c>
      <c r="F89" s="177" t="str">
        <f>IF(ISERROR(AVERAGE(C89:E89)),"",AVERAGE(C89:E89))</f>
        <v/>
      </c>
      <c r="G89" s="176" t="str">
        <f>IF(ISERROR(STDEV(C89:E89)),"",IF(COUNT(C89:E89)&lt;3,"N/A",STDEV(C89:E89)))</f>
        <v/>
      </c>
      <c r="H89" s="173" t="str">
        <f>IF(F89="","",IF(OR(F89&lt;27,F89&gt;29),"INCORRECT","OK"))</f>
        <v/>
      </c>
      <c r="I89" s="249"/>
      <c r="J89" s="243"/>
      <c r="K89" s="247"/>
      <c r="L89" s="247"/>
      <c r="M89" s="247"/>
      <c r="N89" s="247"/>
    </row>
    <row r="90" spans="1:14" s="168" customFormat="1">
      <c r="A90" s="243"/>
      <c r="B90" s="226" t="s">
        <v>270</v>
      </c>
      <c r="C90" s="174" t="str">
        <f>IF('Données Echantillon 3'!C98="","",'Données Echantillon 3'!C98)</f>
        <v/>
      </c>
      <c r="D90" s="174" t="str">
        <f>IF('Données Echantillon 3'!D98="","",'Données Echantillon 3'!D98)</f>
        <v/>
      </c>
      <c r="E90" s="174" t="str">
        <f>IF('Données Echantillon 3'!E98="","",'Données Echantillon 3'!E98)</f>
        <v/>
      </c>
      <c r="F90" s="177" t="str">
        <f>IF(ISERROR(AVERAGE(C90:E90)),"",AVERAGE(C90:E90))</f>
        <v/>
      </c>
      <c r="G90" s="176" t="str">
        <f>IF(ISERROR(STDEV(C90:E90)),"",IF(COUNT(C90:E90)&lt;3,"N/A",STDEV(C90:E90)))</f>
        <v/>
      </c>
      <c r="H90" s="173" t="str">
        <f>IF(F90="","",IF(OR(F90&lt;35),"INCORRECT","OK"))</f>
        <v/>
      </c>
      <c r="I90" s="243"/>
      <c r="J90" s="243"/>
      <c r="K90" s="247"/>
      <c r="L90" s="247"/>
      <c r="M90" s="247"/>
      <c r="N90" s="247"/>
    </row>
    <row r="91" spans="1:14" s="168" customFormat="1">
      <c r="A91" s="243"/>
      <c r="B91" s="226" t="s">
        <v>271</v>
      </c>
      <c r="C91" s="174" t="str">
        <f>IF('Données Echantillon 3'!C99="","",'Données Echantillon 3'!C99)</f>
        <v/>
      </c>
      <c r="D91" s="174" t="str">
        <f>IF('Données Echantillon 3'!D99="","",'Données Echantillon 3'!D99)</f>
        <v/>
      </c>
      <c r="E91" s="174" t="str">
        <f>IF('Données Echantillon 3'!E99="","",'Données Echantillon 3'!E99)</f>
        <v/>
      </c>
      <c r="F91" s="177" t="str">
        <f>IF(ISERROR(AVERAGE(C91:E91)),"",AVERAGE(C91:E91))</f>
        <v/>
      </c>
      <c r="G91" s="176" t="str">
        <f>IF(ISERROR(STDEV(C91:E91)),"",IF(COUNT(C91:E91)&lt;3,"N/A",STDEV(C91:E91)))</f>
        <v/>
      </c>
      <c r="H91" s="173" t="str">
        <f>IF(F91="","",IF(OR(F91&lt;35),"INCORRECT","OK"))</f>
        <v/>
      </c>
      <c r="I91" s="243"/>
      <c r="J91" s="243"/>
      <c r="K91" s="247"/>
      <c r="L91" s="247"/>
      <c r="M91" s="247"/>
      <c r="N91" s="247"/>
    </row>
    <row r="92" spans="1:14" s="168" customFormat="1">
      <c r="A92" s="250"/>
      <c r="B92" s="254"/>
      <c r="C92" s="250"/>
      <c r="D92" s="250"/>
      <c r="E92" s="250"/>
      <c r="F92" s="256"/>
      <c r="G92" s="257"/>
      <c r="H92" s="172"/>
      <c r="I92" s="250"/>
      <c r="J92" s="250"/>
      <c r="K92" s="247"/>
      <c r="L92" s="247"/>
      <c r="M92" s="247"/>
      <c r="N92" s="247"/>
    </row>
    <row r="93" spans="1:14" s="168" customFormat="1" ht="30">
      <c r="A93" s="243"/>
      <c r="B93" s="243"/>
      <c r="C93" s="178" t="s">
        <v>272</v>
      </c>
      <c r="D93" s="178" t="s">
        <v>273</v>
      </c>
      <c r="E93" s="178" t="s">
        <v>274</v>
      </c>
      <c r="F93" s="171" t="s">
        <v>8</v>
      </c>
      <c r="G93" s="171" t="s">
        <v>150</v>
      </c>
      <c r="H93" s="169" t="s">
        <v>267</v>
      </c>
      <c r="I93" s="243"/>
      <c r="J93" s="243"/>
      <c r="K93" s="247"/>
      <c r="L93" s="247"/>
      <c r="M93" s="247"/>
      <c r="N93" s="247"/>
    </row>
    <row r="94" spans="1:14" s="168" customFormat="1">
      <c r="A94" s="243"/>
      <c r="B94" s="226" t="s">
        <v>275</v>
      </c>
      <c r="C94" s="174" t="str">
        <f>IF(ISERROR(C88-C89),"",C88-C89)</f>
        <v/>
      </c>
      <c r="D94" s="210" t="str">
        <f t="shared" ref="D94:E94" si="3">IF(ISERROR(D88-D89),"",D88-D89)</f>
        <v/>
      </c>
      <c r="E94" s="210" t="str">
        <f t="shared" si="3"/>
        <v/>
      </c>
      <c r="F94" s="177" t="str">
        <f>IF(ISERROR(AVERAGE(C94:E94)),"",AVERAGE(C94:E94))</f>
        <v/>
      </c>
      <c r="G94" s="176" t="str">
        <f>IF(ISERROR(STDEV(C94:E94)),"",IF(COUNT(C94:E94)&lt;3,"N/A",STDEV(C94:E94)))</f>
        <v/>
      </c>
      <c r="H94" s="173" t="str">
        <f>IF(G94="","",IF(G94&lt;1,"OK","INCORRECT"))</f>
        <v/>
      </c>
      <c r="I94" s="243"/>
      <c r="J94" s="251"/>
      <c r="K94" s="247"/>
      <c r="L94" s="247"/>
      <c r="M94" s="247"/>
      <c r="N94" s="247"/>
    </row>
    <row r="95" spans="1:14" s="168" customFormat="1" ht="15.75" thickBot="1">
      <c r="A95" s="250"/>
      <c r="B95" s="255"/>
      <c r="C95" s="252"/>
      <c r="D95" s="252"/>
      <c r="E95" s="252"/>
      <c r="F95" s="252"/>
      <c r="G95" s="252"/>
      <c r="H95" s="252"/>
      <c r="I95" s="252"/>
      <c r="J95" s="252"/>
      <c r="K95" s="247"/>
      <c r="L95" s="247"/>
      <c r="M95" s="247"/>
      <c r="N95" s="247"/>
    </row>
    <row r="96" spans="1:14" s="168" customFormat="1" ht="15" customHeight="1" thickTop="1" thickBot="1">
      <c r="A96" s="243"/>
      <c r="B96" s="512" t="s">
        <v>122</v>
      </c>
      <c r="C96" s="513" t="s">
        <v>276</v>
      </c>
      <c r="D96" s="514"/>
      <c r="E96" s="514"/>
      <c r="F96" s="514"/>
      <c r="G96" s="514"/>
      <c r="H96" s="514"/>
      <c r="I96" s="514"/>
      <c r="J96" s="514"/>
      <c r="K96" s="247"/>
      <c r="L96" s="247"/>
      <c r="M96" s="247"/>
      <c r="N96" s="247"/>
    </row>
    <row r="97" spans="1:14" s="168" customFormat="1" ht="15" customHeight="1" thickTop="1" thickBot="1">
      <c r="A97" s="243"/>
      <c r="B97" s="512"/>
      <c r="C97" s="519" t="s">
        <v>277</v>
      </c>
      <c r="D97" s="520"/>
      <c r="E97" s="520"/>
      <c r="F97" s="520"/>
      <c r="G97" s="520"/>
      <c r="H97" s="520"/>
      <c r="I97" s="520"/>
      <c r="J97" s="520"/>
      <c r="K97" s="247"/>
      <c r="L97" s="247"/>
      <c r="M97" s="247"/>
      <c r="N97" s="247"/>
    </row>
    <row r="98" spans="1:14" s="168" customFormat="1" ht="16.5" thickTop="1" thickBot="1">
      <c r="A98" s="243"/>
      <c r="B98" s="512"/>
      <c r="C98" s="519"/>
      <c r="D98" s="520"/>
      <c r="E98" s="520"/>
      <c r="F98" s="520"/>
      <c r="G98" s="520"/>
      <c r="H98" s="520"/>
      <c r="I98" s="520"/>
      <c r="J98" s="520"/>
      <c r="K98" s="247"/>
      <c r="L98" s="247"/>
      <c r="M98" s="247"/>
      <c r="N98" s="247"/>
    </row>
    <row r="99" spans="1:14" s="168" customFormat="1" ht="15.75" customHeight="1" thickTop="1" thickBot="1">
      <c r="A99" s="243"/>
      <c r="B99" s="512"/>
      <c r="C99" s="520"/>
      <c r="D99" s="520"/>
      <c r="E99" s="520"/>
      <c r="F99" s="520"/>
      <c r="G99" s="520"/>
      <c r="H99" s="520"/>
      <c r="I99" s="520"/>
      <c r="J99" s="520"/>
      <c r="K99" s="247"/>
      <c r="L99" s="247"/>
      <c r="M99" s="247"/>
      <c r="N99" s="247"/>
    </row>
    <row r="100" spans="1:14" s="189" customFormat="1" ht="15.75" customHeight="1" thickTop="1" thickBot="1">
      <c r="A100" s="243"/>
      <c r="B100" s="512"/>
      <c r="C100" s="516" t="s">
        <v>304</v>
      </c>
      <c r="D100" s="516"/>
      <c r="E100" s="516"/>
      <c r="F100" s="516"/>
      <c r="G100" s="516"/>
      <c r="H100" s="516"/>
      <c r="I100" s="516"/>
      <c r="J100" s="516"/>
      <c r="K100" s="247"/>
      <c r="L100" s="247"/>
      <c r="M100" s="247"/>
      <c r="N100" s="247"/>
    </row>
    <row r="101" spans="1:14" s="168" customFormat="1" ht="15.75" customHeight="1" thickTop="1" thickBot="1">
      <c r="A101" s="243"/>
      <c r="B101" s="512"/>
      <c r="C101" s="517"/>
      <c r="D101" s="517"/>
      <c r="E101" s="517"/>
      <c r="F101" s="517"/>
      <c r="G101" s="517"/>
      <c r="H101" s="517"/>
      <c r="I101" s="517"/>
      <c r="J101" s="517"/>
      <c r="K101" s="247"/>
      <c r="L101" s="247"/>
      <c r="M101" s="247"/>
      <c r="N101" s="247"/>
    </row>
    <row r="102" spans="1:14" s="168" customFormat="1" ht="15" customHeight="1" thickTop="1" thickBot="1">
      <c r="A102" s="243"/>
      <c r="B102" s="512" t="s">
        <v>121</v>
      </c>
      <c r="C102" s="519" t="s">
        <v>278</v>
      </c>
      <c r="D102" s="519"/>
      <c r="E102" s="519"/>
      <c r="F102" s="519"/>
      <c r="G102" s="519"/>
      <c r="H102" s="519"/>
      <c r="I102" s="519"/>
      <c r="J102" s="519"/>
      <c r="K102" s="247"/>
      <c r="L102" s="247"/>
      <c r="M102" s="247"/>
      <c r="N102" s="247"/>
    </row>
    <row r="103" spans="1:14" s="168" customFormat="1" ht="16.5" thickTop="1" thickBot="1">
      <c r="A103" s="243"/>
      <c r="B103" s="512"/>
      <c r="C103" s="519"/>
      <c r="D103" s="519"/>
      <c r="E103" s="519"/>
      <c r="F103" s="519"/>
      <c r="G103" s="519"/>
      <c r="H103" s="519"/>
      <c r="I103" s="519"/>
      <c r="J103" s="519"/>
      <c r="K103" s="247"/>
      <c r="L103" s="247"/>
      <c r="M103" s="247"/>
      <c r="N103" s="247"/>
    </row>
    <row r="104" spans="1:14" s="168" customFormat="1" ht="15" customHeight="1" thickTop="1" thickBot="1">
      <c r="A104" s="243"/>
      <c r="B104" s="512"/>
      <c r="C104" s="521" t="s">
        <v>305</v>
      </c>
      <c r="D104" s="521"/>
      <c r="E104" s="521"/>
      <c r="F104" s="521"/>
      <c r="G104" s="521"/>
      <c r="H104" s="521"/>
      <c r="I104" s="521"/>
      <c r="J104" s="521"/>
      <c r="K104" s="247"/>
      <c r="L104" s="247"/>
      <c r="M104" s="247"/>
      <c r="N104" s="247"/>
    </row>
    <row r="105" spans="1:14" s="168" customFormat="1" ht="15" customHeight="1" thickTop="1" thickBot="1">
      <c r="A105" s="243"/>
      <c r="B105" s="512"/>
      <c r="C105" s="521" t="s">
        <v>279</v>
      </c>
      <c r="D105" s="521"/>
      <c r="E105" s="521"/>
      <c r="F105" s="521"/>
      <c r="G105" s="521"/>
      <c r="H105" s="521"/>
      <c r="I105" s="521"/>
      <c r="J105" s="521"/>
      <c r="K105" s="247"/>
      <c r="L105" s="247"/>
      <c r="M105" s="247"/>
      <c r="N105" s="247"/>
    </row>
    <row r="106" spans="1:14" s="168" customFormat="1" ht="14.25" customHeight="1" thickTop="1" thickBot="1">
      <c r="A106" s="243"/>
      <c r="B106" s="512"/>
      <c r="C106" s="521"/>
      <c r="D106" s="521"/>
      <c r="E106" s="521"/>
      <c r="F106" s="521"/>
      <c r="G106" s="521"/>
      <c r="H106" s="521"/>
      <c r="I106" s="521"/>
      <c r="J106" s="521"/>
      <c r="K106" s="247"/>
      <c r="L106" s="247"/>
      <c r="M106" s="247"/>
      <c r="N106" s="247"/>
    </row>
    <row r="107" spans="1:14" s="168" customFormat="1" ht="15" customHeight="1" thickTop="1" thickBot="1">
      <c r="A107" s="243"/>
      <c r="B107" s="512" t="s">
        <v>275</v>
      </c>
      <c r="C107" s="513" t="s">
        <v>280</v>
      </c>
      <c r="D107" s="514"/>
      <c r="E107" s="514"/>
      <c r="F107" s="514"/>
      <c r="G107" s="514"/>
      <c r="H107" s="514"/>
      <c r="I107" s="514"/>
      <c r="J107" s="514"/>
      <c r="K107" s="247"/>
      <c r="L107" s="247"/>
      <c r="M107" s="247"/>
      <c r="N107" s="247"/>
    </row>
    <row r="108" spans="1:14" s="168" customFormat="1" ht="16.5" thickTop="1" thickBot="1">
      <c r="A108" s="243"/>
      <c r="B108" s="512"/>
      <c r="C108" s="515"/>
      <c r="D108" s="515"/>
      <c r="E108" s="515"/>
      <c r="F108" s="515"/>
      <c r="G108" s="515"/>
      <c r="H108" s="515"/>
      <c r="I108" s="515"/>
      <c r="J108" s="515"/>
      <c r="K108" s="247"/>
      <c r="L108" s="247"/>
      <c r="M108" s="247"/>
      <c r="N108" s="247"/>
    </row>
    <row r="109" spans="1:14" s="168" customFormat="1" ht="15" customHeight="1" thickTop="1" thickBot="1">
      <c r="A109" s="243"/>
      <c r="B109" s="512"/>
      <c r="C109" s="516" t="s">
        <v>304</v>
      </c>
      <c r="D109" s="516"/>
      <c r="E109" s="516"/>
      <c r="F109" s="516"/>
      <c r="G109" s="516"/>
      <c r="H109" s="516"/>
      <c r="I109" s="516"/>
      <c r="J109" s="516"/>
      <c r="K109" s="247"/>
      <c r="L109" s="247"/>
      <c r="M109" s="247"/>
      <c r="N109" s="247"/>
    </row>
    <row r="110" spans="1:14" s="168" customFormat="1" ht="16.5" thickTop="1" thickBot="1">
      <c r="A110" s="243"/>
      <c r="B110" s="512"/>
      <c r="C110" s="517"/>
      <c r="D110" s="517"/>
      <c r="E110" s="517"/>
      <c r="F110" s="517"/>
      <c r="G110" s="517"/>
      <c r="H110" s="517"/>
      <c r="I110" s="517"/>
      <c r="J110" s="517"/>
      <c r="K110" s="247"/>
      <c r="L110" s="247"/>
      <c r="M110" s="247"/>
      <c r="N110" s="247"/>
    </row>
    <row r="111" spans="1:14" s="168" customFormat="1" ht="15.75" thickTop="1">
      <c r="A111" s="247"/>
      <c r="B111" s="247"/>
      <c r="C111" s="247"/>
      <c r="D111" s="247"/>
      <c r="E111" s="247"/>
      <c r="F111" s="247"/>
      <c r="G111" s="247"/>
      <c r="H111" s="146"/>
      <c r="I111" s="247"/>
      <c r="J111" s="247"/>
      <c r="K111" s="247"/>
      <c r="L111" s="247"/>
      <c r="M111" s="247"/>
      <c r="N111" s="247"/>
    </row>
    <row r="112" spans="1:14" s="175" customFormat="1" ht="5.25" customHeight="1">
      <c r="H112" s="167"/>
    </row>
    <row r="113" spans="1:14">
      <c r="A113" s="247"/>
      <c r="B113" s="247"/>
      <c r="C113" s="247"/>
      <c r="D113" s="247"/>
      <c r="E113" s="247"/>
      <c r="F113" s="247"/>
      <c r="G113" s="247"/>
      <c r="H113" s="146"/>
      <c r="I113" s="247"/>
      <c r="J113" s="247"/>
      <c r="K113" s="247"/>
      <c r="L113" s="247"/>
      <c r="M113" s="247"/>
      <c r="N113" s="247"/>
    </row>
    <row r="114" spans="1:14" s="168" customFormat="1">
      <c r="A114" s="518" t="s">
        <v>238</v>
      </c>
      <c r="B114" s="518"/>
      <c r="C114" s="248"/>
      <c r="D114" s="248"/>
      <c r="E114" s="253"/>
      <c r="F114" s="253"/>
      <c r="G114" s="253"/>
      <c r="H114" s="253"/>
      <c r="I114" s="247"/>
      <c r="J114" s="247"/>
      <c r="K114" s="247"/>
      <c r="L114" s="247"/>
      <c r="M114" s="247"/>
      <c r="N114" s="247"/>
    </row>
    <row r="115" spans="1:14" s="168" customFormat="1">
      <c r="A115" s="243"/>
      <c r="B115" s="243"/>
      <c r="C115" s="170" t="s">
        <v>266</v>
      </c>
      <c r="D115" s="170" t="s">
        <v>281</v>
      </c>
      <c r="E115" s="170" t="s">
        <v>282</v>
      </c>
      <c r="F115" s="170" t="s">
        <v>8</v>
      </c>
      <c r="G115" s="171" t="s">
        <v>150</v>
      </c>
      <c r="H115" s="169" t="s">
        <v>267</v>
      </c>
      <c r="I115" s="243"/>
      <c r="J115" s="243"/>
      <c r="K115" s="247"/>
      <c r="L115" s="247"/>
      <c r="M115" s="247"/>
      <c r="N115" s="247"/>
    </row>
    <row r="116" spans="1:14" s="168" customFormat="1">
      <c r="A116" s="243"/>
      <c r="B116" s="226" t="s">
        <v>268</v>
      </c>
      <c r="C116" s="174" t="str">
        <f>IF('Données Echantillon 4'!C96="","",'Données Echantillon 4'!C96)</f>
        <v/>
      </c>
      <c r="D116" s="174" t="str">
        <f>IF('Données Echantillon 4'!D96="","",'Données Echantillon 4'!D96)</f>
        <v/>
      </c>
      <c r="E116" s="174" t="str">
        <f>IF('Données Echantillon 4'!E96="","",'Données Echantillon 4'!E96)</f>
        <v/>
      </c>
      <c r="F116" s="177" t="str">
        <f>IF(ISERROR(AVERAGE(C116:E116)),"",AVERAGE(C116:E116))</f>
        <v/>
      </c>
      <c r="G116" s="176" t="str">
        <f>IF(ISERROR(STDEV(C116:E116)),"",IF(COUNT(C116:E116)&lt;3,"N/A",STDEV(C116:E116)))</f>
        <v/>
      </c>
      <c r="H116" s="173" t="str">
        <f>IF(F116="","",IF(OR(F116&lt;27,F116&gt;29),"INCORRECT","OK"))</f>
        <v/>
      </c>
      <c r="I116" s="243"/>
      <c r="J116" s="243"/>
      <c r="K116" s="247"/>
      <c r="L116" s="247"/>
      <c r="M116" s="247"/>
      <c r="N116" s="247"/>
    </row>
    <row r="117" spans="1:14" s="168" customFormat="1" ht="14.25" customHeight="1">
      <c r="A117" s="243"/>
      <c r="B117" s="226" t="s">
        <v>269</v>
      </c>
      <c r="C117" s="174" t="str">
        <f>IF('Données Echantillon 4'!C97="","",'Données Echantillon 4'!C97)</f>
        <v/>
      </c>
      <c r="D117" s="174" t="str">
        <f>IF('Données Echantillon 4'!D97="","",'Données Echantillon 4'!D97)</f>
        <v/>
      </c>
      <c r="E117" s="174" t="str">
        <f>IF('Données Echantillon 4'!E97="","",'Données Echantillon 4'!E97)</f>
        <v/>
      </c>
      <c r="F117" s="177" t="str">
        <f>IF(ISERROR(AVERAGE(C117:E117)),"",AVERAGE(C117:E117))</f>
        <v/>
      </c>
      <c r="G117" s="176" t="str">
        <f>IF(ISERROR(STDEV(C117:E117)),"",IF(COUNT(C117:E117)&lt;3,"N/A",STDEV(C117:E117)))</f>
        <v/>
      </c>
      <c r="H117" s="173" t="str">
        <f>IF(F117="","",IF(OR(F117&lt;27,F117&gt;29),"INCORRECT","OK"))</f>
        <v/>
      </c>
      <c r="I117" s="249"/>
      <c r="J117" s="243"/>
      <c r="K117" s="247"/>
      <c r="L117" s="247"/>
      <c r="M117" s="247"/>
      <c r="N117" s="247"/>
    </row>
    <row r="118" spans="1:14" s="168" customFormat="1">
      <c r="A118" s="243"/>
      <c r="B118" s="226" t="s">
        <v>270</v>
      </c>
      <c r="C118" s="174" t="str">
        <f>IF('Données Echantillon 4'!C98="","",'Données Echantillon 4'!C98)</f>
        <v/>
      </c>
      <c r="D118" s="174" t="str">
        <f>IF('Données Echantillon 4'!D98="","",'Données Echantillon 4'!D98)</f>
        <v/>
      </c>
      <c r="E118" s="174" t="str">
        <f>IF('Données Echantillon 4'!E98="","",'Données Echantillon 4'!E98)</f>
        <v/>
      </c>
      <c r="F118" s="177" t="str">
        <f>IF(ISERROR(AVERAGE(C118:E118)),"",AVERAGE(C118:E118))</f>
        <v/>
      </c>
      <c r="G118" s="176" t="str">
        <f>IF(ISERROR(STDEV(C118:E118)),"",IF(COUNT(C118:E118)&lt;3,"N/A",STDEV(C118:E118)))</f>
        <v/>
      </c>
      <c r="H118" s="173" t="str">
        <f>IF(F118="","",IF(OR(F118&lt;35),"INCORRECT","OK"))</f>
        <v/>
      </c>
      <c r="I118" s="243"/>
      <c r="J118" s="243"/>
      <c r="K118" s="247"/>
      <c r="L118" s="247"/>
      <c r="M118" s="247"/>
      <c r="N118" s="247"/>
    </row>
    <row r="119" spans="1:14" s="168" customFormat="1">
      <c r="A119" s="243"/>
      <c r="B119" s="226" t="s">
        <v>271</v>
      </c>
      <c r="C119" s="174" t="str">
        <f>IF('Données Echantillon 4'!C99="","",'Données Echantillon 4'!C99)</f>
        <v/>
      </c>
      <c r="D119" s="174" t="str">
        <f>IF('Données Echantillon 4'!D99="","",'Données Echantillon 4'!D99)</f>
        <v/>
      </c>
      <c r="E119" s="174" t="str">
        <f>IF('Données Echantillon 4'!E99="","",'Données Echantillon 4'!E99)</f>
        <v/>
      </c>
      <c r="F119" s="177" t="str">
        <f>IF(ISERROR(AVERAGE(C119:E119)),"",AVERAGE(C119:E119))</f>
        <v/>
      </c>
      <c r="G119" s="176" t="str">
        <f>IF(ISERROR(STDEV(C119:E119)),"",IF(COUNT(C119:E119)&lt;3,"N/A",STDEV(C119:E119)))</f>
        <v/>
      </c>
      <c r="H119" s="173" t="str">
        <f>IF(F119="","",IF(OR(F119&lt;35),"INCORRECT","OK"))</f>
        <v/>
      </c>
      <c r="I119" s="243"/>
      <c r="J119" s="243"/>
      <c r="K119" s="247"/>
      <c r="L119" s="247"/>
      <c r="M119" s="247"/>
      <c r="N119" s="247"/>
    </row>
    <row r="120" spans="1:14" s="168" customFormat="1">
      <c r="A120" s="250"/>
      <c r="B120" s="254"/>
      <c r="C120" s="250"/>
      <c r="D120" s="250"/>
      <c r="E120" s="250"/>
      <c r="F120" s="256"/>
      <c r="G120" s="257"/>
      <c r="H120" s="172"/>
      <c r="I120" s="250"/>
      <c r="J120" s="250"/>
      <c r="K120" s="247"/>
      <c r="L120" s="247"/>
      <c r="M120" s="247"/>
      <c r="N120" s="247"/>
    </row>
    <row r="121" spans="1:14" s="168" customFormat="1" ht="30">
      <c r="A121" s="243"/>
      <c r="B121" s="243"/>
      <c r="C121" s="178" t="s">
        <v>272</v>
      </c>
      <c r="D121" s="178" t="s">
        <v>273</v>
      </c>
      <c r="E121" s="178" t="s">
        <v>274</v>
      </c>
      <c r="F121" s="171" t="s">
        <v>8</v>
      </c>
      <c r="G121" s="171" t="s">
        <v>150</v>
      </c>
      <c r="H121" s="169" t="s">
        <v>267</v>
      </c>
      <c r="I121" s="243"/>
      <c r="J121" s="243"/>
      <c r="K121" s="247"/>
      <c r="L121" s="247"/>
      <c r="M121" s="247"/>
      <c r="N121" s="247"/>
    </row>
    <row r="122" spans="1:14" s="168" customFormat="1">
      <c r="A122" s="243"/>
      <c r="B122" s="226" t="s">
        <v>275</v>
      </c>
      <c r="C122" s="174" t="str">
        <f>IF(ISERROR(C116-C117),"",C116-C117)</f>
        <v/>
      </c>
      <c r="D122" s="210" t="str">
        <f t="shared" ref="D122:E122" si="4">IF(ISERROR(D116-D117),"",D116-D117)</f>
        <v/>
      </c>
      <c r="E122" s="210" t="str">
        <f t="shared" si="4"/>
        <v/>
      </c>
      <c r="F122" s="177" t="str">
        <f>IF(ISERROR(AVERAGE(C122:E122)),"",AVERAGE(C122:E122))</f>
        <v/>
      </c>
      <c r="G122" s="176" t="str">
        <f>IF(ISERROR(STDEV(C122:E122)),"",IF(COUNT(C122:E122)&lt;3,"N/A",STDEV(C122:E122)))</f>
        <v/>
      </c>
      <c r="H122" s="173" t="str">
        <f>IF(G122="","",IF(G122&lt;1,"OK","INCORRECT"))</f>
        <v/>
      </c>
      <c r="I122" s="243"/>
      <c r="J122" s="251"/>
      <c r="K122" s="247"/>
      <c r="L122" s="247"/>
      <c r="M122" s="247"/>
      <c r="N122" s="247"/>
    </row>
    <row r="123" spans="1:14" s="168" customFormat="1" ht="15.75" thickBot="1">
      <c r="A123" s="250"/>
      <c r="B123" s="255"/>
      <c r="C123" s="252"/>
      <c r="D123" s="252"/>
      <c r="E123" s="252"/>
      <c r="F123" s="252"/>
      <c r="G123" s="252"/>
      <c r="H123" s="252"/>
      <c r="I123" s="252"/>
      <c r="J123" s="252"/>
      <c r="K123" s="247"/>
      <c r="L123" s="247"/>
      <c r="M123" s="247"/>
      <c r="N123" s="247"/>
    </row>
    <row r="124" spans="1:14" s="168" customFormat="1" ht="15" customHeight="1" thickTop="1" thickBot="1">
      <c r="A124" s="243"/>
      <c r="B124" s="512" t="s">
        <v>122</v>
      </c>
      <c r="C124" s="513" t="s">
        <v>276</v>
      </c>
      <c r="D124" s="514"/>
      <c r="E124" s="514"/>
      <c r="F124" s="514"/>
      <c r="G124" s="514"/>
      <c r="H124" s="514"/>
      <c r="I124" s="514"/>
      <c r="J124" s="514"/>
      <c r="K124" s="247"/>
      <c r="L124" s="247"/>
      <c r="M124" s="247"/>
      <c r="N124" s="247"/>
    </row>
    <row r="125" spans="1:14" s="168" customFormat="1" ht="15" customHeight="1" thickTop="1" thickBot="1">
      <c r="A125" s="243"/>
      <c r="B125" s="512"/>
      <c r="C125" s="519" t="s">
        <v>277</v>
      </c>
      <c r="D125" s="520"/>
      <c r="E125" s="520"/>
      <c r="F125" s="520"/>
      <c r="G125" s="520"/>
      <c r="H125" s="520"/>
      <c r="I125" s="520"/>
      <c r="J125" s="520"/>
      <c r="K125" s="247"/>
      <c r="L125" s="247"/>
      <c r="M125" s="247"/>
      <c r="N125" s="247"/>
    </row>
    <row r="126" spans="1:14" s="168" customFormat="1" ht="16.5" thickTop="1" thickBot="1">
      <c r="A126" s="243"/>
      <c r="B126" s="512"/>
      <c r="C126" s="519"/>
      <c r="D126" s="520"/>
      <c r="E126" s="520"/>
      <c r="F126" s="520"/>
      <c r="G126" s="520"/>
      <c r="H126" s="520"/>
      <c r="I126" s="520"/>
      <c r="J126" s="520"/>
      <c r="K126" s="247"/>
      <c r="L126" s="247"/>
      <c r="M126" s="247"/>
      <c r="N126" s="247"/>
    </row>
    <row r="127" spans="1:14" s="168" customFormat="1" ht="15.75" customHeight="1" thickTop="1" thickBot="1">
      <c r="A127" s="243"/>
      <c r="B127" s="512"/>
      <c r="C127" s="520"/>
      <c r="D127" s="520"/>
      <c r="E127" s="520"/>
      <c r="F127" s="520"/>
      <c r="G127" s="520"/>
      <c r="H127" s="520"/>
      <c r="I127" s="520"/>
      <c r="J127" s="520"/>
      <c r="K127" s="247"/>
      <c r="L127" s="247"/>
      <c r="M127" s="247"/>
      <c r="N127" s="247"/>
    </row>
    <row r="128" spans="1:14" s="189" customFormat="1" ht="15.75" customHeight="1" thickTop="1" thickBot="1">
      <c r="A128" s="243"/>
      <c r="B128" s="512"/>
      <c r="C128" s="516" t="s">
        <v>304</v>
      </c>
      <c r="D128" s="516"/>
      <c r="E128" s="516"/>
      <c r="F128" s="516"/>
      <c r="G128" s="516"/>
      <c r="H128" s="516"/>
      <c r="I128" s="516"/>
      <c r="J128" s="516"/>
      <c r="K128" s="247"/>
      <c r="L128" s="247"/>
      <c r="M128" s="247"/>
      <c r="N128" s="247"/>
    </row>
    <row r="129" spans="1:14" s="168" customFormat="1" ht="15.75" customHeight="1" thickTop="1" thickBot="1">
      <c r="A129" s="243"/>
      <c r="B129" s="512"/>
      <c r="C129" s="517"/>
      <c r="D129" s="517"/>
      <c r="E129" s="517"/>
      <c r="F129" s="517"/>
      <c r="G129" s="517"/>
      <c r="H129" s="517"/>
      <c r="I129" s="517"/>
      <c r="J129" s="517"/>
      <c r="K129" s="247"/>
      <c r="L129" s="247"/>
      <c r="M129" s="247"/>
      <c r="N129" s="247"/>
    </row>
    <row r="130" spans="1:14" s="168" customFormat="1" ht="15" customHeight="1" thickTop="1" thickBot="1">
      <c r="A130" s="243"/>
      <c r="B130" s="512" t="s">
        <v>121</v>
      </c>
      <c r="C130" s="519" t="s">
        <v>278</v>
      </c>
      <c r="D130" s="519"/>
      <c r="E130" s="519"/>
      <c r="F130" s="519"/>
      <c r="G130" s="519"/>
      <c r="H130" s="519"/>
      <c r="I130" s="519"/>
      <c r="J130" s="519"/>
      <c r="K130" s="247"/>
      <c r="L130" s="247"/>
      <c r="M130" s="247"/>
      <c r="N130" s="247"/>
    </row>
    <row r="131" spans="1:14" s="168" customFormat="1" ht="16.5" thickTop="1" thickBot="1">
      <c r="A131" s="243"/>
      <c r="B131" s="512"/>
      <c r="C131" s="519"/>
      <c r="D131" s="519"/>
      <c r="E131" s="519"/>
      <c r="F131" s="519"/>
      <c r="G131" s="519"/>
      <c r="H131" s="519"/>
      <c r="I131" s="519"/>
      <c r="J131" s="519"/>
      <c r="K131" s="247"/>
      <c r="L131" s="247"/>
      <c r="M131" s="247"/>
      <c r="N131" s="247"/>
    </row>
    <row r="132" spans="1:14" s="168" customFormat="1" ht="15" customHeight="1" thickTop="1" thickBot="1">
      <c r="A132" s="243"/>
      <c r="B132" s="512"/>
      <c r="C132" s="521" t="s">
        <v>305</v>
      </c>
      <c r="D132" s="521"/>
      <c r="E132" s="521"/>
      <c r="F132" s="521"/>
      <c r="G132" s="521"/>
      <c r="H132" s="521"/>
      <c r="I132" s="521"/>
      <c r="J132" s="521"/>
      <c r="K132" s="247"/>
      <c r="L132" s="247"/>
      <c r="M132" s="247"/>
      <c r="N132" s="247"/>
    </row>
    <row r="133" spans="1:14" s="168" customFormat="1" ht="15" customHeight="1" thickTop="1" thickBot="1">
      <c r="A133" s="243"/>
      <c r="B133" s="512"/>
      <c r="C133" s="521" t="s">
        <v>279</v>
      </c>
      <c r="D133" s="521"/>
      <c r="E133" s="521"/>
      <c r="F133" s="521"/>
      <c r="G133" s="521"/>
      <c r="H133" s="521"/>
      <c r="I133" s="521"/>
      <c r="J133" s="521"/>
      <c r="K133" s="247"/>
      <c r="L133" s="247"/>
      <c r="M133" s="247"/>
      <c r="N133" s="247"/>
    </row>
    <row r="134" spans="1:14" s="168" customFormat="1" ht="14.25" customHeight="1" thickTop="1" thickBot="1">
      <c r="A134" s="243"/>
      <c r="B134" s="512"/>
      <c r="C134" s="521"/>
      <c r="D134" s="521"/>
      <c r="E134" s="521"/>
      <c r="F134" s="521"/>
      <c r="G134" s="521"/>
      <c r="H134" s="521"/>
      <c r="I134" s="521"/>
      <c r="J134" s="521"/>
      <c r="K134" s="247"/>
      <c r="L134" s="247"/>
      <c r="M134" s="247"/>
      <c r="N134" s="247"/>
    </row>
    <row r="135" spans="1:14" s="168" customFormat="1" ht="15" customHeight="1" thickTop="1" thickBot="1">
      <c r="A135" s="243"/>
      <c r="B135" s="512" t="s">
        <v>275</v>
      </c>
      <c r="C135" s="513" t="s">
        <v>280</v>
      </c>
      <c r="D135" s="514"/>
      <c r="E135" s="514"/>
      <c r="F135" s="514"/>
      <c r="G135" s="514"/>
      <c r="H135" s="514"/>
      <c r="I135" s="514"/>
      <c r="J135" s="514"/>
      <c r="K135" s="247"/>
      <c r="L135" s="247"/>
      <c r="M135" s="247"/>
      <c r="N135" s="247"/>
    </row>
    <row r="136" spans="1:14" s="168" customFormat="1" ht="16.5" thickTop="1" thickBot="1">
      <c r="A136" s="243"/>
      <c r="B136" s="512"/>
      <c r="C136" s="515"/>
      <c r="D136" s="515"/>
      <c r="E136" s="515"/>
      <c r="F136" s="515"/>
      <c r="G136" s="515"/>
      <c r="H136" s="515"/>
      <c r="I136" s="515"/>
      <c r="J136" s="515"/>
      <c r="K136" s="247"/>
      <c r="L136" s="247"/>
      <c r="M136" s="247"/>
      <c r="N136" s="247"/>
    </row>
    <row r="137" spans="1:14" s="168" customFormat="1" ht="15" customHeight="1" thickTop="1" thickBot="1">
      <c r="A137" s="243"/>
      <c r="B137" s="512"/>
      <c r="C137" s="516" t="s">
        <v>304</v>
      </c>
      <c r="D137" s="516"/>
      <c r="E137" s="516"/>
      <c r="F137" s="516"/>
      <c r="G137" s="516"/>
      <c r="H137" s="516"/>
      <c r="I137" s="516"/>
      <c r="J137" s="516"/>
      <c r="K137" s="247"/>
      <c r="L137" s="247"/>
      <c r="M137" s="247"/>
      <c r="N137" s="247"/>
    </row>
    <row r="138" spans="1:14" s="168" customFormat="1" ht="16.5" thickTop="1" thickBot="1">
      <c r="A138" s="243"/>
      <c r="B138" s="512"/>
      <c r="C138" s="517"/>
      <c r="D138" s="517"/>
      <c r="E138" s="517"/>
      <c r="F138" s="517"/>
      <c r="G138" s="517"/>
      <c r="H138" s="517"/>
      <c r="I138" s="517"/>
      <c r="J138" s="517"/>
      <c r="K138" s="247"/>
      <c r="L138" s="247"/>
      <c r="M138" s="247"/>
      <c r="N138" s="247"/>
    </row>
    <row r="139" spans="1:14" s="168" customFormat="1" ht="15.75" thickTop="1">
      <c r="A139" s="247"/>
      <c r="B139" s="247"/>
      <c r="C139" s="247"/>
      <c r="D139" s="247"/>
      <c r="E139" s="247"/>
      <c r="F139" s="247"/>
      <c r="G139" s="247"/>
      <c r="H139" s="146"/>
      <c r="I139" s="247"/>
      <c r="J139" s="247"/>
      <c r="K139" s="247"/>
      <c r="L139" s="247"/>
      <c r="M139" s="247"/>
      <c r="N139" s="247"/>
    </row>
    <row r="140" spans="1:14" s="175" customFormat="1" ht="5.25" customHeight="1">
      <c r="H140" s="167"/>
    </row>
    <row r="141" spans="1:14">
      <c r="A141" s="247"/>
      <c r="B141" s="247"/>
      <c r="C141" s="247"/>
      <c r="D141" s="247"/>
      <c r="E141" s="247"/>
      <c r="F141" s="247"/>
      <c r="G141" s="247"/>
      <c r="H141" s="146"/>
      <c r="I141" s="247"/>
      <c r="J141" s="247"/>
      <c r="K141" s="247"/>
      <c r="L141" s="247"/>
      <c r="M141" s="247"/>
      <c r="N141" s="247"/>
    </row>
    <row r="142" spans="1:14" s="168" customFormat="1">
      <c r="A142" s="518" t="s">
        <v>239</v>
      </c>
      <c r="B142" s="518"/>
      <c r="C142" s="248"/>
      <c r="D142" s="248"/>
      <c r="E142" s="253"/>
      <c r="F142" s="253"/>
      <c r="G142" s="253"/>
      <c r="H142" s="253"/>
      <c r="I142" s="247"/>
      <c r="J142" s="247"/>
      <c r="K142" s="247"/>
      <c r="L142" s="247"/>
      <c r="M142" s="247"/>
      <c r="N142" s="247"/>
    </row>
    <row r="143" spans="1:14" s="168" customFormat="1">
      <c r="A143" s="243"/>
      <c r="B143" s="243"/>
      <c r="C143" s="170" t="s">
        <v>266</v>
      </c>
      <c r="D143" s="170" t="s">
        <v>281</v>
      </c>
      <c r="E143" s="170" t="s">
        <v>282</v>
      </c>
      <c r="F143" s="170" t="s">
        <v>8</v>
      </c>
      <c r="G143" s="171" t="s">
        <v>150</v>
      </c>
      <c r="H143" s="169" t="s">
        <v>267</v>
      </c>
      <c r="I143" s="243"/>
      <c r="J143" s="243"/>
      <c r="K143" s="247"/>
      <c r="L143" s="247"/>
      <c r="M143" s="247"/>
      <c r="N143" s="247"/>
    </row>
    <row r="144" spans="1:14" s="168" customFormat="1">
      <c r="A144" s="243"/>
      <c r="B144" s="226" t="s">
        <v>268</v>
      </c>
      <c r="C144" s="174" t="str">
        <f>IF('Données Echantillon 5'!C96="","",'Données Echantillon 5'!C96)</f>
        <v/>
      </c>
      <c r="D144" s="174" t="str">
        <f>IF('Données Echantillon 5'!D96="","",'Données Echantillon 5'!D96)</f>
        <v/>
      </c>
      <c r="E144" s="174" t="str">
        <f>IF('Données Echantillon 5'!E96="","",'Données Echantillon 5'!E96)</f>
        <v/>
      </c>
      <c r="F144" s="177" t="str">
        <f>IF(ISERROR(AVERAGE(C144:E144)),"",AVERAGE(C144:E144))</f>
        <v/>
      </c>
      <c r="G144" s="176" t="str">
        <f>IF(ISERROR(STDEV(C144:E144)),"",IF(COUNT(C144:E144)&lt;3,"N/A",STDEV(C144:E144)))</f>
        <v/>
      </c>
      <c r="H144" s="173" t="str">
        <f>IF(F144="","",IF(OR(F144&lt;27,F144&gt;29),"INCORRECT","OK"))</f>
        <v/>
      </c>
      <c r="I144" s="243"/>
      <c r="J144" s="243"/>
      <c r="K144" s="247"/>
      <c r="L144" s="247"/>
      <c r="M144" s="247"/>
      <c r="N144" s="247"/>
    </row>
    <row r="145" spans="1:14" s="168" customFormat="1" ht="14.25" customHeight="1">
      <c r="A145" s="243"/>
      <c r="B145" s="226" t="s">
        <v>269</v>
      </c>
      <c r="C145" s="174" t="str">
        <f>IF('Données Echantillon 5'!C97="","",'Données Echantillon 5'!C97)</f>
        <v/>
      </c>
      <c r="D145" s="174" t="str">
        <f>IF('Données Echantillon 5'!D97="","",'Données Echantillon 5'!D97)</f>
        <v/>
      </c>
      <c r="E145" s="174" t="str">
        <f>IF('Données Echantillon 5'!E97="","",'Données Echantillon 5'!E97)</f>
        <v/>
      </c>
      <c r="F145" s="177" t="str">
        <f>IF(ISERROR(AVERAGE(C145:E145)),"",AVERAGE(C145:E145))</f>
        <v/>
      </c>
      <c r="G145" s="176" t="str">
        <f>IF(ISERROR(STDEV(C145:E145)),"",IF(COUNT(C145:E145)&lt;3,"N/A",STDEV(C145:E145)))</f>
        <v/>
      </c>
      <c r="H145" s="173" t="str">
        <f>IF(F145="","",IF(OR(F145&lt;27,F145&gt;29),"INCORRECT","OK"))</f>
        <v/>
      </c>
      <c r="I145" s="249"/>
      <c r="J145" s="243"/>
      <c r="K145" s="247"/>
      <c r="L145" s="247"/>
      <c r="M145" s="247"/>
      <c r="N145" s="247"/>
    </row>
    <row r="146" spans="1:14" s="168" customFormat="1">
      <c r="A146" s="243"/>
      <c r="B146" s="226" t="s">
        <v>270</v>
      </c>
      <c r="C146" s="174" t="str">
        <f>IF('Données Echantillon 5'!C98="","",'Données Echantillon 5'!C98)</f>
        <v/>
      </c>
      <c r="D146" s="174" t="str">
        <f>IF('Données Echantillon 5'!D98="","",'Données Echantillon 5'!D98)</f>
        <v/>
      </c>
      <c r="E146" s="174" t="str">
        <f>IF('Données Echantillon 5'!E98="","",'Données Echantillon 5'!E98)</f>
        <v/>
      </c>
      <c r="F146" s="177" t="str">
        <f>IF(ISERROR(AVERAGE(C146:E146)),"",AVERAGE(C146:E146))</f>
        <v/>
      </c>
      <c r="G146" s="176" t="str">
        <f>IF(ISERROR(STDEV(C146:E146)),"",IF(COUNT(C146:E146)&lt;3,"N/A",STDEV(C146:E146)))</f>
        <v/>
      </c>
      <c r="H146" s="173" t="str">
        <f>IF(F146="","",IF(OR(F146&lt;35),"INCORRECT","OK"))</f>
        <v/>
      </c>
      <c r="I146" s="243"/>
      <c r="J146" s="243"/>
      <c r="K146" s="247"/>
      <c r="L146" s="247"/>
      <c r="M146" s="247"/>
      <c r="N146" s="247"/>
    </row>
    <row r="147" spans="1:14" s="168" customFormat="1">
      <c r="A147" s="243"/>
      <c r="B147" s="226" t="s">
        <v>271</v>
      </c>
      <c r="C147" s="174" t="str">
        <f>IF('Données Echantillon 5'!C99="","",'Données Echantillon 5'!C99)</f>
        <v/>
      </c>
      <c r="D147" s="174" t="str">
        <f>IF('Données Echantillon 5'!D99="","",'Données Echantillon 5'!D99)</f>
        <v/>
      </c>
      <c r="E147" s="174" t="str">
        <f>IF('Données Echantillon 5'!E99="","",'Données Echantillon 5'!E99)</f>
        <v/>
      </c>
      <c r="F147" s="177" t="str">
        <f>IF(ISERROR(AVERAGE(C147:E147)),"",AVERAGE(C147:E147))</f>
        <v/>
      </c>
      <c r="G147" s="176" t="str">
        <f>IF(ISERROR(STDEV(C147:E147)),"",IF(COUNT(C147:E147)&lt;3,"N/A",STDEV(C147:E147)))</f>
        <v/>
      </c>
      <c r="H147" s="173" t="str">
        <f>IF(F147="","",IF(OR(F147&lt;35),"INCORRECT","OK"))</f>
        <v/>
      </c>
      <c r="I147" s="243"/>
      <c r="J147" s="243"/>
      <c r="K147" s="247"/>
      <c r="L147" s="247"/>
      <c r="M147" s="247"/>
      <c r="N147" s="247"/>
    </row>
    <row r="148" spans="1:14" s="168" customFormat="1">
      <c r="A148" s="250"/>
      <c r="B148" s="254"/>
      <c r="C148" s="250"/>
      <c r="D148" s="250"/>
      <c r="E148" s="250"/>
      <c r="F148" s="256"/>
      <c r="G148" s="257"/>
      <c r="H148" s="172"/>
      <c r="I148" s="250"/>
      <c r="J148" s="250"/>
      <c r="K148" s="247"/>
      <c r="L148" s="247"/>
      <c r="M148" s="247"/>
      <c r="N148" s="247"/>
    </row>
    <row r="149" spans="1:14" s="168" customFormat="1" ht="30">
      <c r="A149" s="243"/>
      <c r="B149" s="243"/>
      <c r="C149" s="178" t="s">
        <v>272</v>
      </c>
      <c r="D149" s="178" t="s">
        <v>273</v>
      </c>
      <c r="E149" s="178" t="s">
        <v>274</v>
      </c>
      <c r="F149" s="171" t="s">
        <v>8</v>
      </c>
      <c r="G149" s="171" t="s">
        <v>150</v>
      </c>
      <c r="H149" s="169" t="s">
        <v>267</v>
      </c>
      <c r="I149" s="243"/>
      <c r="J149" s="243"/>
      <c r="K149" s="247"/>
      <c r="L149" s="247"/>
      <c r="M149" s="247"/>
      <c r="N149" s="247"/>
    </row>
    <row r="150" spans="1:14" s="168" customFormat="1">
      <c r="A150" s="243"/>
      <c r="B150" s="226" t="s">
        <v>275</v>
      </c>
      <c r="C150" s="174" t="str">
        <f>IF(ISERROR(C144-C145),"",C144-C145)</f>
        <v/>
      </c>
      <c r="D150" s="210" t="str">
        <f t="shared" ref="D150:E150" si="5">IF(ISERROR(D144-D145),"",D144-D145)</f>
        <v/>
      </c>
      <c r="E150" s="210" t="str">
        <f t="shared" si="5"/>
        <v/>
      </c>
      <c r="F150" s="177" t="str">
        <f>IF(ISERROR(AVERAGE(C150:E150)),"",AVERAGE(C150:E150))</f>
        <v/>
      </c>
      <c r="G150" s="176" t="str">
        <f>IF(ISERROR(STDEV(C150:E150)),"",IF(COUNT(C150:E150)&lt;3,"N/A",STDEV(C150:E150)))</f>
        <v/>
      </c>
      <c r="H150" s="173" t="str">
        <f>IF(G150="","",IF(G150&lt;1,"OK","INCORRECT"))</f>
        <v/>
      </c>
      <c r="I150" s="243"/>
      <c r="J150" s="251"/>
      <c r="K150" s="247"/>
      <c r="L150" s="247"/>
      <c r="M150" s="247"/>
      <c r="N150" s="247"/>
    </row>
    <row r="151" spans="1:14" s="168" customFormat="1" ht="15.75" thickBot="1">
      <c r="A151" s="250"/>
      <c r="B151" s="255"/>
      <c r="C151" s="252"/>
      <c r="D151" s="252"/>
      <c r="E151" s="252"/>
      <c r="F151" s="252"/>
      <c r="G151" s="252"/>
      <c r="H151" s="252"/>
      <c r="I151" s="252"/>
      <c r="J151" s="252"/>
      <c r="K151" s="247"/>
      <c r="L151" s="247"/>
      <c r="M151" s="247"/>
      <c r="N151" s="247"/>
    </row>
    <row r="152" spans="1:14" s="168" customFormat="1" ht="15" customHeight="1" thickTop="1" thickBot="1">
      <c r="A152" s="243"/>
      <c r="B152" s="512" t="s">
        <v>122</v>
      </c>
      <c r="C152" s="513" t="s">
        <v>276</v>
      </c>
      <c r="D152" s="514"/>
      <c r="E152" s="514"/>
      <c r="F152" s="514"/>
      <c r="G152" s="514"/>
      <c r="H152" s="514"/>
      <c r="I152" s="514"/>
      <c r="J152" s="514"/>
      <c r="K152" s="247"/>
      <c r="L152" s="247"/>
      <c r="M152" s="247"/>
      <c r="N152" s="247"/>
    </row>
    <row r="153" spans="1:14" s="168" customFormat="1" ht="15" customHeight="1" thickTop="1" thickBot="1">
      <c r="A153" s="243"/>
      <c r="B153" s="512"/>
      <c r="C153" s="519" t="s">
        <v>277</v>
      </c>
      <c r="D153" s="520"/>
      <c r="E153" s="520"/>
      <c r="F153" s="520"/>
      <c r="G153" s="520"/>
      <c r="H153" s="520"/>
      <c r="I153" s="520"/>
      <c r="J153" s="520"/>
      <c r="K153" s="247"/>
      <c r="L153" s="247"/>
      <c r="M153" s="247"/>
      <c r="N153" s="247"/>
    </row>
    <row r="154" spans="1:14" s="168" customFormat="1" ht="16.5" thickTop="1" thickBot="1">
      <c r="A154" s="243"/>
      <c r="B154" s="512"/>
      <c r="C154" s="519"/>
      <c r="D154" s="520"/>
      <c r="E154" s="520"/>
      <c r="F154" s="520"/>
      <c r="G154" s="520"/>
      <c r="H154" s="520"/>
      <c r="I154" s="520"/>
      <c r="J154" s="520"/>
      <c r="K154" s="247"/>
      <c r="L154" s="247"/>
      <c r="M154" s="247"/>
      <c r="N154" s="247"/>
    </row>
    <row r="155" spans="1:14" s="168" customFormat="1" ht="15.75" customHeight="1" thickTop="1" thickBot="1">
      <c r="A155" s="243"/>
      <c r="B155" s="512"/>
      <c r="C155" s="520"/>
      <c r="D155" s="520"/>
      <c r="E155" s="520"/>
      <c r="F155" s="520"/>
      <c r="G155" s="520"/>
      <c r="H155" s="520"/>
      <c r="I155" s="520"/>
      <c r="J155" s="520"/>
      <c r="K155" s="247"/>
      <c r="L155" s="247"/>
      <c r="M155" s="247"/>
      <c r="N155" s="247"/>
    </row>
    <row r="156" spans="1:14" s="189" customFormat="1" ht="15.75" customHeight="1" thickTop="1" thickBot="1">
      <c r="A156" s="243"/>
      <c r="B156" s="512"/>
      <c r="C156" s="516" t="s">
        <v>304</v>
      </c>
      <c r="D156" s="516"/>
      <c r="E156" s="516"/>
      <c r="F156" s="516"/>
      <c r="G156" s="516"/>
      <c r="H156" s="516"/>
      <c r="I156" s="516"/>
      <c r="J156" s="516"/>
      <c r="K156" s="247"/>
      <c r="L156" s="247"/>
      <c r="M156" s="247"/>
      <c r="N156" s="247"/>
    </row>
    <row r="157" spans="1:14" s="168" customFormat="1" ht="15.75" customHeight="1" thickTop="1" thickBot="1">
      <c r="A157" s="243"/>
      <c r="B157" s="512"/>
      <c r="C157" s="517"/>
      <c r="D157" s="517"/>
      <c r="E157" s="517"/>
      <c r="F157" s="517"/>
      <c r="G157" s="517"/>
      <c r="H157" s="517"/>
      <c r="I157" s="517"/>
      <c r="J157" s="517"/>
      <c r="K157" s="247"/>
      <c r="L157" s="247"/>
      <c r="M157" s="247"/>
      <c r="N157" s="247"/>
    </row>
    <row r="158" spans="1:14" s="168" customFormat="1" ht="15" customHeight="1" thickTop="1" thickBot="1">
      <c r="A158" s="243"/>
      <c r="B158" s="512" t="s">
        <v>121</v>
      </c>
      <c r="C158" s="519" t="s">
        <v>278</v>
      </c>
      <c r="D158" s="519"/>
      <c r="E158" s="519"/>
      <c r="F158" s="519"/>
      <c r="G158" s="519"/>
      <c r="H158" s="519"/>
      <c r="I158" s="519"/>
      <c r="J158" s="519"/>
      <c r="K158" s="247"/>
      <c r="L158" s="247"/>
      <c r="M158" s="247"/>
      <c r="N158" s="247"/>
    </row>
    <row r="159" spans="1:14" s="168" customFormat="1" ht="16.5" thickTop="1" thickBot="1">
      <c r="A159" s="243"/>
      <c r="B159" s="512"/>
      <c r="C159" s="519"/>
      <c r="D159" s="519"/>
      <c r="E159" s="519"/>
      <c r="F159" s="519"/>
      <c r="G159" s="519"/>
      <c r="H159" s="519"/>
      <c r="I159" s="519"/>
      <c r="J159" s="519"/>
      <c r="K159" s="247"/>
      <c r="L159" s="247"/>
      <c r="M159" s="247"/>
      <c r="N159" s="247"/>
    </row>
    <row r="160" spans="1:14" s="168" customFormat="1" ht="15" customHeight="1" thickTop="1" thickBot="1">
      <c r="A160" s="243"/>
      <c r="B160" s="512"/>
      <c r="C160" s="521" t="s">
        <v>305</v>
      </c>
      <c r="D160" s="521"/>
      <c r="E160" s="521"/>
      <c r="F160" s="521"/>
      <c r="G160" s="521"/>
      <c r="H160" s="521"/>
      <c r="I160" s="521"/>
      <c r="J160" s="521"/>
      <c r="K160" s="247"/>
      <c r="L160" s="247"/>
      <c r="M160" s="247"/>
      <c r="N160" s="247"/>
    </row>
    <row r="161" spans="1:14" s="168" customFormat="1" ht="15" customHeight="1" thickTop="1" thickBot="1">
      <c r="A161" s="243"/>
      <c r="B161" s="512"/>
      <c r="C161" s="521" t="s">
        <v>279</v>
      </c>
      <c r="D161" s="521"/>
      <c r="E161" s="521"/>
      <c r="F161" s="521"/>
      <c r="G161" s="521"/>
      <c r="H161" s="521"/>
      <c r="I161" s="521"/>
      <c r="J161" s="521"/>
      <c r="K161" s="247"/>
      <c r="L161" s="247"/>
      <c r="M161" s="247"/>
      <c r="N161" s="247"/>
    </row>
    <row r="162" spans="1:14" s="168" customFormat="1" ht="14.25" customHeight="1" thickTop="1" thickBot="1">
      <c r="A162" s="243"/>
      <c r="B162" s="512"/>
      <c r="C162" s="521"/>
      <c r="D162" s="521"/>
      <c r="E162" s="521"/>
      <c r="F162" s="521"/>
      <c r="G162" s="521"/>
      <c r="H162" s="521"/>
      <c r="I162" s="521"/>
      <c r="J162" s="521"/>
      <c r="K162" s="247"/>
      <c r="L162" s="247"/>
      <c r="M162" s="247"/>
      <c r="N162" s="247"/>
    </row>
    <row r="163" spans="1:14" s="168" customFormat="1" ht="15" customHeight="1" thickTop="1" thickBot="1">
      <c r="A163" s="243"/>
      <c r="B163" s="512" t="s">
        <v>275</v>
      </c>
      <c r="C163" s="513" t="s">
        <v>280</v>
      </c>
      <c r="D163" s="514"/>
      <c r="E163" s="514"/>
      <c r="F163" s="514"/>
      <c r="G163" s="514"/>
      <c r="H163" s="514"/>
      <c r="I163" s="514"/>
      <c r="J163" s="514"/>
      <c r="K163" s="247"/>
      <c r="L163" s="247"/>
      <c r="M163" s="247"/>
      <c r="N163" s="247"/>
    </row>
    <row r="164" spans="1:14" s="168" customFormat="1" ht="16.5" thickTop="1" thickBot="1">
      <c r="A164" s="243"/>
      <c r="B164" s="512"/>
      <c r="C164" s="515"/>
      <c r="D164" s="515"/>
      <c r="E164" s="515"/>
      <c r="F164" s="515"/>
      <c r="G164" s="515"/>
      <c r="H164" s="515"/>
      <c r="I164" s="515"/>
      <c r="J164" s="515"/>
      <c r="K164" s="247"/>
      <c r="L164" s="247"/>
      <c r="M164" s="247"/>
      <c r="N164" s="247"/>
    </row>
    <row r="165" spans="1:14" s="168" customFormat="1" ht="15" customHeight="1" thickTop="1" thickBot="1">
      <c r="A165" s="243"/>
      <c r="B165" s="512"/>
      <c r="C165" s="516" t="s">
        <v>304</v>
      </c>
      <c r="D165" s="516"/>
      <c r="E165" s="516"/>
      <c r="F165" s="516"/>
      <c r="G165" s="516"/>
      <c r="H165" s="516"/>
      <c r="I165" s="516"/>
      <c r="J165" s="516"/>
      <c r="K165" s="247"/>
      <c r="L165" s="247"/>
      <c r="M165" s="247"/>
      <c r="N165" s="247"/>
    </row>
    <row r="166" spans="1:14" s="168" customFormat="1" ht="16.5" thickTop="1" thickBot="1">
      <c r="A166" s="243"/>
      <c r="B166" s="512"/>
      <c r="C166" s="517"/>
      <c r="D166" s="517"/>
      <c r="E166" s="517"/>
      <c r="F166" s="517"/>
      <c r="G166" s="517"/>
      <c r="H166" s="517"/>
      <c r="I166" s="517"/>
      <c r="J166" s="517"/>
      <c r="K166" s="247"/>
      <c r="L166" s="247"/>
      <c r="M166" s="247"/>
      <c r="N166" s="247"/>
    </row>
    <row r="167" spans="1:14" s="168" customFormat="1" ht="15.75" thickTop="1">
      <c r="A167" s="247"/>
      <c r="B167" s="247"/>
      <c r="C167" s="247"/>
      <c r="D167" s="247"/>
      <c r="E167" s="247"/>
      <c r="F167" s="247"/>
      <c r="G167" s="247"/>
      <c r="H167" s="146"/>
      <c r="I167" s="247"/>
      <c r="J167" s="247"/>
      <c r="K167" s="247"/>
      <c r="L167" s="247"/>
      <c r="M167" s="247"/>
      <c r="N167" s="247"/>
    </row>
    <row r="168" spans="1:14" s="175" customFormat="1" ht="5.25" customHeight="1">
      <c r="H168" s="167"/>
    </row>
    <row r="169" spans="1:14">
      <c r="A169" s="247"/>
      <c r="B169" s="247"/>
      <c r="C169" s="247"/>
      <c r="D169" s="247"/>
      <c r="E169" s="247"/>
      <c r="F169" s="247"/>
      <c r="G169" s="247"/>
      <c r="H169" s="146"/>
      <c r="I169" s="247"/>
      <c r="J169" s="247"/>
      <c r="K169" s="247"/>
      <c r="L169" s="247"/>
      <c r="M169" s="247"/>
      <c r="N169" s="247"/>
    </row>
    <row r="170" spans="1:14" s="168" customFormat="1">
      <c r="A170" s="518" t="s">
        <v>240</v>
      </c>
      <c r="B170" s="518"/>
      <c r="C170" s="248"/>
      <c r="D170" s="248"/>
      <c r="E170" s="253"/>
      <c r="F170" s="253"/>
      <c r="G170" s="253"/>
      <c r="H170" s="253"/>
      <c r="I170" s="247"/>
      <c r="J170" s="247"/>
      <c r="K170" s="247"/>
      <c r="L170" s="247"/>
      <c r="M170" s="247"/>
      <c r="N170" s="247"/>
    </row>
    <row r="171" spans="1:14" s="168" customFormat="1">
      <c r="A171" s="243"/>
      <c r="B171" s="243"/>
      <c r="C171" s="170" t="s">
        <v>266</v>
      </c>
      <c r="D171" s="170" t="s">
        <v>281</v>
      </c>
      <c r="E171" s="170" t="s">
        <v>282</v>
      </c>
      <c r="F171" s="170" t="s">
        <v>8</v>
      </c>
      <c r="G171" s="171" t="s">
        <v>150</v>
      </c>
      <c r="H171" s="169" t="s">
        <v>267</v>
      </c>
      <c r="I171" s="243"/>
      <c r="J171" s="243"/>
      <c r="K171" s="247"/>
      <c r="L171" s="247"/>
      <c r="M171" s="247"/>
      <c r="N171" s="247"/>
    </row>
    <row r="172" spans="1:14" s="168" customFormat="1">
      <c r="A172" s="243"/>
      <c r="B172" s="226" t="s">
        <v>268</v>
      </c>
      <c r="C172" s="174" t="str">
        <f>IF('Données Echantillon 6'!C96="","",'Données Echantillon 6'!C96)</f>
        <v/>
      </c>
      <c r="D172" s="174" t="str">
        <f>IF('Données Echantillon 6'!D96="","",'Données Echantillon 6'!D96)</f>
        <v/>
      </c>
      <c r="E172" s="174" t="str">
        <f>IF('Données Echantillon 6'!E96="","",'Données Echantillon 6'!E96)</f>
        <v/>
      </c>
      <c r="F172" s="177" t="str">
        <f>IF(ISERROR(AVERAGE(C172:E172)),"",AVERAGE(C172:E172))</f>
        <v/>
      </c>
      <c r="G172" s="176" t="str">
        <f>IF(ISERROR(STDEV(C172:E172)),"",IF(COUNT(C172:E172)&lt;3,"N/A",STDEV(C172:E172)))</f>
        <v/>
      </c>
      <c r="H172" s="173" t="str">
        <f>IF(F172="","",IF(OR(F172&lt;27,F172&gt;29),"INCORRECT","OK"))</f>
        <v/>
      </c>
      <c r="I172" s="243"/>
      <c r="J172" s="243"/>
      <c r="K172" s="247"/>
      <c r="L172" s="247"/>
      <c r="M172" s="247"/>
      <c r="N172" s="247"/>
    </row>
    <row r="173" spans="1:14" s="168" customFormat="1" ht="14.25" customHeight="1">
      <c r="A173" s="243"/>
      <c r="B173" s="226" t="s">
        <v>269</v>
      </c>
      <c r="C173" s="174" t="str">
        <f>IF('Données Echantillon 6'!C97="","",'Données Echantillon 6'!C97)</f>
        <v/>
      </c>
      <c r="D173" s="174" t="str">
        <f>IF('Données Echantillon 6'!D97="","",'Données Echantillon 6'!D97)</f>
        <v/>
      </c>
      <c r="E173" s="174" t="str">
        <f>IF('Données Echantillon 6'!E97="","",'Données Echantillon 6'!E97)</f>
        <v/>
      </c>
      <c r="F173" s="177" t="str">
        <f>IF(ISERROR(AVERAGE(C173:E173)),"",AVERAGE(C173:E173))</f>
        <v/>
      </c>
      <c r="G173" s="176" t="str">
        <f>IF(ISERROR(STDEV(C173:E173)),"",IF(COUNT(C173:E173)&lt;3,"N/A",STDEV(C173:E173)))</f>
        <v/>
      </c>
      <c r="H173" s="173" t="str">
        <f>IF(F173="","",IF(OR(F173&lt;27,F173&gt;29),"INCORRECT","OK"))</f>
        <v/>
      </c>
      <c r="I173" s="249"/>
      <c r="J173" s="243"/>
      <c r="K173" s="247"/>
      <c r="L173" s="247"/>
      <c r="M173" s="247"/>
      <c r="N173" s="247"/>
    </row>
    <row r="174" spans="1:14" s="168" customFormat="1">
      <c r="A174" s="243"/>
      <c r="B174" s="226" t="s">
        <v>270</v>
      </c>
      <c r="C174" s="174" t="str">
        <f>IF('Données Echantillon 6'!C98="","",'Données Echantillon 6'!C98)</f>
        <v/>
      </c>
      <c r="D174" s="174" t="str">
        <f>IF('Données Echantillon 6'!D98="","",'Données Echantillon 6'!D98)</f>
        <v/>
      </c>
      <c r="E174" s="174" t="str">
        <f>IF('Données Echantillon 6'!E98="","",'Données Echantillon 6'!E98)</f>
        <v/>
      </c>
      <c r="F174" s="177" t="str">
        <f>IF(ISERROR(AVERAGE(C174:E174)),"",AVERAGE(C174:E174))</f>
        <v/>
      </c>
      <c r="G174" s="176" t="str">
        <f>IF(ISERROR(STDEV(C174:E174)),"",IF(COUNT(C174:E174)&lt;3,"N/A",STDEV(C174:E174)))</f>
        <v/>
      </c>
      <c r="H174" s="173" t="str">
        <f>IF(F174="","",IF(OR(F174&lt;35),"INCORRECT","OK"))</f>
        <v/>
      </c>
      <c r="I174" s="243"/>
      <c r="J174" s="243"/>
      <c r="K174" s="247"/>
      <c r="L174" s="247"/>
      <c r="M174" s="247"/>
      <c r="N174" s="247"/>
    </row>
    <row r="175" spans="1:14" s="168" customFormat="1">
      <c r="A175" s="243"/>
      <c r="B175" s="226" t="s">
        <v>271</v>
      </c>
      <c r="C175" s="174" t="str">
        <f>IF('Données Echantillon 6'!C99="","",'Données Echantillon 6'!C99)</f>
        <v/>
      </c>
      <c r="D175" s="174" t="str">
        <f>IF('Données Echantillon 6'!D99="","",'Données Echantillon 6'!D99)</f>
        <v/>
      </c>
      <c r="E175" s="174" t="str">
        <f>IF('Données Echantillon 6'!E99="","",'Données Echantillon 6'!E99)</f>
        <v/>
      </c>
      <c r="F175" s="177" t="str">
        <f>IF(ISERROR(AVERAGE(C175:E175)),"",AVERAGE(C175:E175))</f>
        <v/>
      </c>
      <c r="G175" s="176" t="str">
        <f>IF(ISERROR(STDEV(C175:E175)),"",IF(COUNT(C175:E175)&lt;3,"N/A",STDEV(C175:E175)))</f>
        <v/>
      </c>
      <c r="H175" s="173" t="str">
        <f>IF(F175="","",IF(OR(F175&lt;35),"INCORRECT","OK"))</f>
        <v/>
      </c>
      <c r="I175" s="243"/>
      <c r="J175" s="243"/>
      <c r="K175" s="247"/>
      <c r="L175" s="247"/>
      <c r="M175" s="247"/>
      <c r="N175" s="247"/>
    </row>
    <row r="176" spans="1:14" s="168" customFormat="1">
      <c r="A176" s="250"/>
      <c r="B176" s="254"/>
      <c r="C176" s="250"/>
      <c r="D176" s="250"/>
      <c r="E176" s="250"/>
      <c r="F176" s="256"/>
      <c r="G176" s="257"/>
      <c r="H176" s="172"/>
      <c r="I176" s="250"/>
      <c r="J176" s="250"/>
      <c r="K176" s="247"/>
      <c r="L176" s="247"/>
      <c r="M176" s="247"/>
      <c r="N176" s="247"/>
    </row>
    <row r="177" spans="1:14" s="168" customFormat="1" ht="30">
      <c r="A177" s="243"/>
      <c r="B177" s="243"/>
      <c r="C177" s="178" t="s">
        <v>272</v>
      </c>
      <c r="D177" s="178" t="s">
        <v>273</v>
      </c>
      <c r="E177" s="178" t="s">
        <v>274</v>
      </c>
      <c r="F177" s="171" t="s">
        <v>8</v>
      </c>
      <c r="G177" s="171" t="s">
        <v>150</v>
      </c>
      <c r="H177" s="169" t="s">
        <v>267</v>
      </c>
      <c r="I177" s="243"/>
      <c r="J177" s="243"/>
      <c r="K177" s="247"/>
      <c r="L177" s="247"/>
      <c r="M177" s="247"/>
      <c r="N177" s="247"/>
    </row>
    <row r="178" spans="1:14" s="168" customFormat="1">
      <c r="A178" s="243"/>
      <c r="B178" s="226" t="s">
        <v>275</v>
      </c>
      <c r="C178" s="174" t="str">
        <f>IF(ISERROR(C172-C173),"",C172-C173)</f>
        <v/>
      </c>
      <c r="D178" s="210" t="str">
        <f t="shared" ref="D178:E178" si="6">IF(ISERROR(D172-D173),"",D172-D173)</f>
        <v/>
      </c>
      <c r="E178" s="210" t="str">
        <f t="shared" si="6"/>
        <v/>
      </c>
      <c r="F178" s="177" t="str">
        <f>IF(ISERROR(AVERAGE(C178:E178)),"",AVERAGE(C178:E178))</f>
        <v/>
      </c>
      <c r="G178" s="176" t="str">
        <f>IF(ISERROR(STDEV(C178:E178)),"",IF(COUNT(C178:E178)&lt;3,"N/A",STDEV(C178:E178)))</f>
        <v/>
      </c>
      <c r="H178" s="173" t="str">
        <f>IF(G178="","",IF(G178&lt;1,"OK","INCORRECT"))</f>
        <v/>
      </c>
      <c r="I178" s="243"/>
      <c r="J178" s="251"/>
      <c r="K178" s="247"/>
      <c r="L178" s="247"/>
      <c r="M178" s="247"/>
      <c r="N178" s="247"/>
    </row>
    <row r="179" spans="1:14" s="168" customFormat="1" ht="15.75" thickBot="1">
      <c r="A179" s="250"/>
      <c r="B179" s="255"/>
      <c r="C179" s="252"/>
      <c r="D179" s="252"/>
      <c r="E179" s="252"/>
      <c r="F179" s="252"/>
      <c r="G179" s="252"/>
      <c r="H179" s="252"/>
      <c r="I179" s="252"/>
      <c r="J179" s="252"/>
      <c r="K179" s="247"/>
      <c r="L179" s="247"/>
      <c r="M179" s="247"/>
      <c r="N179" s="247"/>
    </row>
    <row r="180" spans="1:14" s="168" customFormat="1" ht="15" customHeight="1" thickTop="1" thickBot="1">
      <c r="A180" s="243"/>
      <c r="B180" s="512" t="s">
        <v>122</v>
      </c>
      <c r="C180" s="513" t="s">
        <v>276</v>
      </c>
      <c r="D180" s="514"/>
      <c r="E180" s="514"/>
      <c r="F180" s="514"/>
      <c r="G180" s="514"/>
      <c r="H180" s="514"/>
      <c r="I180" s="514"/>
      <c r="J180" s="514"/>
      <c r="K180" s="247"/>
      <c r="L180" s="247"/>
      <c r="M180" s="247"/>
      <c r="N180" s="247"/>
    </row>
    <row r="181" spans="1:14" s="168" customFormat="1" ht="15" customHeight="1" thickTop="1" thickBot="1">
      <c r="A181" s="243"/>
      <c r="B181" s="512"/>
      <c r="C181" s="519" t="s">
        <v>277</v>
      </c>
      <c r="D181" s="520"/>
      <c r="E181" s="520"/>
      <c r="F181" s="520"/>
      <c r="G181" s="520"/>
      <c r="H181" s="520"/>
      <c r="I181" s="520"/>
      <c r="J181" s="520"/>
      <c r="K181" s="247"/>
      <c r="L181" s="247"/>
      <c r="M181" s="247"/>
      <c r="N181" s="247"/>
    </row>
    <row r="182" spans="1:14" s="168" customFormat="1" ht="16.5" thickTop="1" thickBot="1">
      <c r="A182" s="243"/>
      <c r="B182" s="512"/>
      <c r="C182" s="519"/>
      <c r="D182" s="520"/>
      <c r="E182" s="520"/>
      <c r="F182" s="520"/>
      <c r="G182" s="520"/>
      <c r="H182" s="520"/>
      <c r="I182" s="520"/>
      <c r="J182" s="520"/>
      <c r="K182" s="247"/>
      <c r="L182" s="247"/>
      <c r="M182" s="247"/>
      <c r="N182" s="247"/>
    </row>
    <row r="183" spans="1:14" s="168" customFormat="1" ht="15.75" customHeight="1" thickTop="1" thickBot="1">
      <c r="A183" s="243"/>
      <c r="B183" s="512"/>
      <c r="C183" s="520"/>
      <c r="D183" s="520"/>
      <c r="E183" s="520"/>
      <c r="F183" s="520"/>
      <c r="G183" s="520"/>
      <c r="H183" s="520"/>
      <c r="I183" s="520"/>
      <c r="J183" s="520"/>
      <c r="K183" s="247"/>
      <c r="L183" s="247"/>
      <c r="M183" s="247"/>
      <c r="N183" s="247"/>
    </row>
    <row r="184" spans="1:14" s="189" customFormat="1" ht="15.75" customHeight="1" thickTop="1" thickBot="1">
      <c r="A184" s="243"/>
      <c r="B184" s="512"/>
      <c r="C184" s="516" t="s">
        <v>304</v>
      </c>
      <c r="D184" s="516"/>
      <c r="E184" s="516"/>
      <c r="F184" s="516"/>
      <c r="G184" s="516"/>
      <c r="H184" s="516"/>
      <c r="I184" s="516"/>
      <c r="J184" s="516"/>
      <c r="K184" s="247"/>
      <c r="L184" s="247"/>
      <c r="M184" s="247"/>
      <c r="N184" s="247"/>
    </row>
    <row r="185" spans="1:14" s="168" customFormat="1" ht="15.75" customHeight="1" thickTop="1" thickBot="1">
      <c r="A185" s="243"/>
      <c r="B185" s="512"/>
      <c r="C185" s="517"/>
      <c r="D185" s="517"/>
      <c r="E185" s="517"/>
      <c r="F185" s="517"/>
      <c r="G185" s="517"/>
      <c r="H185" s="517"/>
      <c r="I185" s="517"/>
      <c r="J185" s="517"/>
      <c r="K185" s="247"/>
      <c r="L185" s="247"/>
      <c r="M185" s="247"/>
      <c r="N185" s="247"/>
    </row>
    <row r="186" spans="1:14" s="168" customFormat="1" ht="15" customHeight="1" thickTop="1" thickBot="1">
      <c r="A186" s="243"/>
      <c r="B186" s="512" t="s">
        <v>121</v>
      </c>
      <c r="C186" s="519" t="s">
        <v>278</v>
      </c>
      <c r="D186" s="519"/>
      <c r="E186" s="519"/>
      <c r="F186" s="519"/>
      <c r="G186" s="519"/>
      <c r="H186" s="519"/>
      <c r="I186" s="519"/>
      <c r="J186" s="519"/>
      <c r="K186" s="247"/>
      <c r="L186" s="247"/>
      <c r="M186" s="247"/>
      <c r="N186" s="247"/>
    </row>
    <row r="187" spans="1:14" s="168" customFormat="1" ht="16.5" thickTop="1" thickBot="1">
      <c r="A187" s="243"/>
      <c r="B187" s="512"/>
      <c r="C187" s="519"/>
      <c r="D187" s="519"/>
      <c r="E187" s="519"/>
      <c r="F187" s="519"/>
      <c r="G187" s="519"/>
      <c r="H187" s="519"/>
      <c r="I187" s="519"/>
      <c r="J187" s="519"/>
      <c r="K187" s="247"/>
      <c r="L187" s="247"/>
      <c r="M187" s="247"/>
      <c r="N187" s="247"/>
    </row>
    <row r="188" spans="1:14" s="168" customFormat="1" ht="15" customHeight="1" thickTop="1" thickBot="1">
      <c r="A188" s="243"/>
      <c r="B188" s="512"/>
      <c r="C188" s="521" t="s">
        <v>305</v>
      </c>
      <c r="D188" s="521"/>
      <c r="E188" s="521"/>
      <c r="F188" s="521"/>
      <c r="G188" s="521"/>
      <c r="H188" s="521"/>
      <c r="I188" s="521"/>
      <c r="J188" s="521"/>
      <c r="K188" s="247"/>
      <c r="L188" s="247"/>
      <c r="M188" s="247"/>
      <c r="N188" s="247"/>
    </row>
    <row r="189" spans="1:14" s="168" customFormat="1" ht="15" customHeight="1" thickTop="1" thickBot="1">
      <c r="A189" s="243"/>
      <c r="B189" s="512"/>
      <c r="C189" s="521" t="s">
        <v>279</v>
      </c>
      <c r="D189" s="521"/>
      <c r="E189" s="521"/>
      <c r="F189" s="521"/>
      <c r="G189" s="521"/>
      <c r="H189" s="521"/>
      <c r="I189" s="521"/>
      <c r="J189" s="521"/>
      <c r="K189" s="247"/>
      <c r="L189" s="247"/>
      <c r="M189" s="247"/>
      <c r="N189" s="247"/>
    </row>
    <row r="190" spans="1:14" s="168" customFormat="1" ht="14.25" customHeight="1" thickTop="1" thickBot="1">
      <c r="A190" s="243"/>
      <c r="B190" s="512"/>
      <c r="C190" s="521"/>
      <c r="D190" s="521"/>
      <c r="E190" s="521"/>
      <c r="F190" s="521"/>
      <c r="G190" s="521"/>
      <c r="H190" s="521"/>
      <c r="I190" s="521"/>
      <c r="J190" s="521"/>
      <c r="K190" s="247"/>
      <c r="L190" s="247"/>
      <c r="M190" s="247"/>
      <c r="N190" s="247"/>
    </row>
    <row r="191" spans="1:14" s="168" customFormat="1" ht="15" customHeight="1" thickTop="1" thickBot="1">
      <c r="A191" s="243"/>
      <c r="B191" s="512" t="s">
        <v>275</v>
      </c>
      <c r="C191" s="513" t="s">
        <v>280</v>
      </c>
      <c r="D191" s="514"/>
      <c r="E191" s="514"/>
      <c r="F191" s="514"/>
      <c r="G191" s="514"/>
      <c r="H191" s="514"/>
      <c r="I191" s="514"/>
      <c r="J191" s="514"/>
      <c r="K191" s="247"/>
      <c r="L191" s="247"/>
      <c r="M191" s="247"/>
      <c r="N191" s="247"/>
    </row>
    <row r="192" spans="1:14" s="168" customFormat="1" ht="16.5" thickTop="1" thickBot="1">
      <c r="A192" s="243"/>
      <c r="B192" s="512"/>
      <c r="C192" s="515"/>
      <c r="D192" s="515"/>
      <c r="E192" s="515"/>
      <c r="F192" s="515"/>
      <c r="G192" s="515"/>
      <c r="H192" s="515"/>
      <c r="I192" s="515"/>
      <c r="J192" s="515"/>
      <c r="K192" s="247"/>
      <c r="L192" s="247"/>
      <c r="M192" s="247"/>
      <c r="N192" s="247"/>
    </row>
    <row r="193" spans="1:14" s="168" customFormat="1" ht="15" customHeight="1" thickTop="1" thickBot="1">
      <c r="A193" s="243"/>
      <c r="B193" s="512"/>
      <c r="C193" s="516" t="s">
        <v>304</v>
      </c>
      <c r="D193" s="516"/>
      <c r="E193" s="516"/>
      <c r="F193" s="516"/>
      <c r="G193" s="516"/>
      <c r="H193" s="516"/>
      <c r="I193" s="516"/>
      <c r="J193" s="516"/>
      <c r="K193" s="247"/>
      <c r="L193" s="247"/>
      <c r="M193" s="247"/>
      <c r="N193" s="247"/>
    </row>
    <row r="194" spans="1:14" s="168" customFormat="1" ht="16.5" thickTop="1" thickBot="1">
      <c r="A194" s="243"/>
      <c r="B194" s="512"/>
      <c r="C194" s="517"/>
      <c r="D194" s="517"/>
      <c r="E194" s="517"/>
      <c r="F194" s="517"/>
      <c r="G194" s="517"/>
      <c r="H194" s="517"/>
      <c r="I194" s="517"/>
      <c r="J194" s="517"/>
      <c r="K194" s="247"/>
      <c r="L194" s="247"/>
      <c r="M194" s="247"/>
      <c r="N194" s="247"/>
    </row>
    <row r="195" spans="1:14" s="168" customFormat="1" ht="15.75" thickTop="1">
      <c r="A195" s="247"/>
      <c r="B195" s="247"/>
      <c r="C195" s="247"/>
      <c r="D195" s="247"/>
      <c r="E195" s="247"/>
      <c r="F195" s="247"/>
      <c r="G195" s="247"/>
      <c r="H195" s="146"/>
      <c r="I195" s="247"/>
      <c r="J195" s="247"/>
      <c r="K195" s="247"/>
      <c r="L195" s="247"/>
      <c r="M195" s="247"/>
      <c r="N195" s="247"/>
    </row>
    <row r="196" spans="1:14" s="175" customFormat="1" ht="5.25" customHeight="1">
      <c r="H196" s="167"/>
    </row>
    <row r="197" spans="1:14">
      <c r="A197" s="247"/>
      <c r="B197" s="247"/>
      <c r="C197" s="247"/>
      <c r="D197" s="247"/>
      <c r="E197" s="247"/>
      <c r="F197" s="247"/>
      <c r="G197" s="247"/>
      <c r="H197" s="146"/>
      <c r="I197" s="247"/>
      <c r="J197" s="247"/>
      <c r="K197" s="247"/>
      <c r="L197" s="247"/>
      <c r="M197" s="247"/>
      <c r="N197" s="247"/>
    </row>
    <row r="198" spans="1:14" s="168" customFormat="1">
      <c r="A198" s="518" t="s">
        <v>241</v>
      </c>
      <c r="B198" s="518"/>
      <c r="C198" s="248"/>
      <c r="D198" s="248"/>
      <c r="E198" s="253"/>
      <c r="F198" s="253"/>
      <c r="G198" s="253"/>
      <c r="H198" s="253"/>
      <c r="I198" s="247"/>
      <c r="J198" s="247"/>
      <c r="K198" s="247"/>
      <c r="L198" s="247"/>
      <c r="M198" s="247"/>
      <c r="N198" s="247"/>
    </row>
    <row r="199" spans="1:14" s="168" customFormat="1">
      <c r="A199" s="243"/>
      <c r="B199" s="243"/>
      <c r="C199" s="170" t="s">
        <v>266</v>
      </c>
      <c r="D199" s="170" t="s">
        <v>281</v>
      </c>
      <c r="E199" s="170" t="s">
        <v>282</v>
      </c>
      <c r="F199" s="170" t="s">
        <v>8</v>
      </c>
      <c r="G199" s="171" t="s">
        <v>150</v>
      </c>
      <c r="H199" s="169" t="s">
        <v>267</v>
      </c>
      <c r="I199" s="247"/>
      <c r="J199" s="247"/>
      <c r="K199" s="247"/>
      <c r="L199" s="247"/>
      <c r="M199" s="247"/>
      <c r="N199" s="247"/>
    </row>
    <row r="200" spans="1:14" s="168" customFormat="1">
      <c r="A200" s="243"/>
      <c r="B200" s="226" t="s">
        <v>268</v>
      </c>
      <c r="C200" s="174" t="str">
        <f>IF('Données Echantillon 7'!C96="","",'Données Echantillon 7'!C96)</f>
        <v/>
      </c>
      <c r="D200" s="174" t="str">
        <f>IF('Données Echantillon 7'!D96="","",'Données Echantillon 7'!D96)</f>
        <v/>
      </c>
      <c r="E200" s="174" t="str">
        <f>IF('Données Echantillon 7'!E96="","",'Données Echantillon 7'!E96)</f>
        <v/>
      </c>
      <c r="F200" s="177" t="str">
        <f>IF(ISERROR(AVERAGE(C200:E200)),"",AVERAGE(C200:E200))</f>
        <v/>
      </c>
      <c r="G200" s="176" t="str">
        <f>IF(ISERROR(STDEV(C200:E200)),"",IF(COUNT(C200:E200)&lt;3,"N/A",STDEV(C200:E200)))</f>
        <v/>
      </c>
      <c r="H200" s="173" t="str">
        <f>IF(F200="","",IF(OR(F200&lt;27,F200&gt;29),"INCORRECT","OK"))</f>
        <v/>
      </c>
      <c r="I200" s="247"/>
      <c r="J200" s="247"/>
      <c r="K200" s="247"/>
      <c r="L200" s="247"/>
      <c r="M200" s="247"/>
      <c r="N200" s="247"/>
    </row>
    <row r="201" spans="1:14" s="168" customFormat="1" ht="14.25" customHeight="1">
      <c r="A201" s="243"/>
      <c r="B201" s="226" t="s">
        <v>269</v>
      </c>
      <c r="C201" s="174" t="str">
        <f>IF('Données Echantillon 7'!C97="","",'Données Echantillon 7'!C97)</f>
        <v/>
      </c>
      <c r="D201" s="174" t="str">
        <f>IF('Données Echantillon 7'!D97="","",'Données Echantillon 7'!D97)</f>
        <v/>
      </c>
      <c r="E201" s="174" t="str">
        <f>IF('Données Echantillon 7'!E97="","",'Données Echantillon 7'!E97)</f>
        <v/>
      </c>
      <c r="F201" s="177" t="str">
        <f>IF(ISERROR(AVERAGE(C201:E201)),"",AVERAGE(C201:E201))</f>
        <v/>
      </c>
      <c r="G201" s="176" t="str">
        <f>IF(ISERROR(STDEV(C201:E201)),"",IF(COUNT(C201:E201)&lt;3,"N/A",STDEV(C201:E201)))</f>
        <v/>
      </c>
      <c r="H201" s="173" t="str">
        <f>IF(F201="","",IF(OR(F201&lt;27,F201&gt;29),"INCORRECT","OK"))</f>
        <v/>
      </c>
      <c r="I201" s="247"/>
      <c r="J201" s="247"/>
      <c r="K201" s="247"/>
      <c r="L201" s="247"/>
      <c r="M201" s="247"/>
      <c r="N201" s="247"/>
    </row>
    <row r="202" spans="1:14" s="168" customFormat="1">
      <c r="A202" s="243"/>
      <c r="B202" s="226" t="s">
        <v>270</v>
      </c>
      <c r="C202" s="174" t="str">
        <f>IF('Données Echantillon 7'!C98="","",'Données Echantillon 7'!C98)</f>
        <v/>
      </c>
      <c r="D202" s="174" t="str">
        <f>IF('Données Echantillon 7'!D98="","",'Données Echantillon 7'!D98)</f>
        <v/>
      </c>
      <c r="E202" s="174" t="str">
        <f>IF('Données Echantillon 7'!E98="","",'Données Echantillon 7'!E98)</f>
        <v/>
      </c>
      <c r="F202" s="177" t="str">
        <f>IF(ISERROR(AVERAGE(C202:E202)),"",AVERAGE(C202:E202))</f>
        <v/>
      </c>
      <c r="G202" s="176" t="str">
        <f>IF(ISERROR(STDEV(C202:E202)),"",IF(COUNT(C202:E202)&lt;3,"N/A",STDEV(C202:E202)))</f>
        <v/>
      </c>
      <c r="H202" s="173" t="str">
        <f>IF(F202="","",IF(OR(F202&lt;35),"INCORRECT","OK"))</f>
        <v/>
      </c>
      <c r="I202" s="247"/>
      <c r="J202" s="247"/>
      <c r="K202" s="247"/>
      <c r="L202" s="247"/>
      <c r="M202" s="247"/>
      <c r="N202" s="247"/>
    </row>
    <row r="203" spans="1:14" s="168" customFormat="1">
      <c r="A203" s="243"/>
      <c r="B203" s="226" t="s">
        <v>271</v>
      </c>
      <c r="C203" s="174" t="str">
        <f>IF('Données Echantillon 7'!C99="","",'Données Echantillon 7'!C99)</f>
        <v/>
      </c>
      <c r="D203" s="174" t="str">
        <f>IF('Données Echantillon 7'!D99="","",'Données Echantillon 7'!D99)</f>
        <v/>
      </c>
      <c r="E203" s="174" t="str">
        <f>IF('Données Echantillon 7'!E99="","",'Données Echantillon 7'!E99)</f>
        <v/>
      </c>
      <c r="F203" s="177" t="str">
        <f>IF(ISERROR(AVERAGE(C203:E203)),"",AVERAGE(C203:E203))</f>
        <v/>
      </c>
      <c r="G203" s="176" t="str">
        <f>IF(ISERROR(STDEV(C203:E203)),"",IF(COUNT(C203:E203)&lt;3,"N/A",STDEV(C203:E203)))</f>
        <v/>
      </c>
      <c r="H203" s="173" t="str">
        <f>IF(F203="","",IF(OR(F203&lt;35),"INCORRECT","OK"))</f>
        <v/>
      </c>
      <c r="I203" s="247"/>
      <c r="J203" s="247"/>
      <c r="K203" s="247"/>
      <c r="L203" s="247"/>
      <c r="M203" s="247"/>
      <c r="N203" s="247"/>
    </row>
    <row r="204" spans="1:14" s="168" customFormat="1">
      <c r="A204" s="250"/>
      <c r="B204" s="254"/>
      <c r="C204" s="247"/>
      <c r="D204" s="247"/>
      <c r="E204" s="247"/>
      <c r="F204" s="247"/>
      <c r="G204" s="247"/>
      <c r="H204" s="247"/>
      <c r="I204" s="247"/>
      <c r="J204" s="247"/>
      <c r="K204" s="247"/>
      <c r="L204" s="247"/>
      <c r="M204" s="247"/>
      <c r="N204" s="247"/>
    </row>
    <row r="205" spans="1:14" s="168" customFormat="1" ht="30">
      <c r="A205" s="243"/>
      <c r="B205" s="243"/>
      <c r="C205" s="178" t="s">
        <v>272</v>
      </c>
      <c r="D205" s="178" t="s">
        <v>273</v>
      </c>
      <c r="E205" s="178" t="s">
        <v>274</v>
      </c>
      <c r="F205" s="171" t="s">
        <v>8</v>
      </c>
      <c r="G205" s="171" t="s">
        <v>150</v>
      </c>
      <c r="H205" s="169" t="s">
        <v>267</v>
      </c>
      <c r="I205" s="247"/>
      <c r="J205" s="247"/>
      <c r="K205" s="247"/>
      <c r="L205" s="247"/>
      <c r="M205" s="247"/>
      <c r="N205" s="247"/>
    </row>
    <row r="206" spans="1:14" s="168" customFormat="1">
      <c r="A206" s="243"/>
      <c r="B206" s="226" t="s">
        <v>275</v>
      </c>
      <c r="C206" s="174" t="str">
        <f>IF(ISERROR(C200-C201),"",C200-C201)</f>
        <v/>
      </c>
      <c r="D206" s="210" t="str">
        <f t="shared" ref="D206:E206" si="7">IF(ISERROR(D200-D201),"",D200-D201)</f>
        <v/>
      </c>
      <c r="E206" s="210" t="str">
        <f t="shared" si="7"/>
        <v/>
      </c>
      <c r="F206" s="177" t="str">
        <f>IF(ISERROR(AVERAGE(C206:E206)),"",AVERAGE(C206:E206))</f>
        <v/>
      </c>
      <c r="G206" s="176" t="str">
        <f>IF(ISERROR(STDEV(C206:E206)),"",IF(COUNT(C206:E206)&lt;3,"N/A",STDEV(C206:E206)))</f>
        <v/>
      </c>
      <c r="H206" s="173" t="str">
        <f>IF(G206="","",IF(G206&lt;1,"OK","INCORRECT"))</f>
        <v/>
      </c>
      <c r="I206" s="247"/>
      <c r="J206" s="247"/>
      <c r="K206" s="247"/>
      <c r="L206" s="247"/>
      <c r="M206" s="247"/>
      <c r="N206" s="247"/>
    </row>
    <row r="207" spans="1:14" s="168" customFormat="1" ht="15.75" thickBot="1">
      <c r="A207" s="250"/>
      <c r="B207" s="255"/>
      <c r="C207" s="247"/>
      <c r="D207" s="247"/>
      <c r="E207" s="247"/>
      <c r="F207" s="247"/>
      <c r="G207" s="247"/>
      <c r="H207" s="247"/>
      <c r="I207" s="247"/>
      <c r="J207" s="247"/>
      <c r="K207" s="247"/>
      <c r="L207" s="247"/>
      <c r="M207" s="247"/>
      <c r="N207" s="247"/>
    </row>
    <row r="208" spans="1:14" s="168" customFormat="1" ht="15" customHeight="1" thickTop="1" thickBot="1">
      <c r="A208" s="243"/>
      <c r="B208" s="512" t="s">
        <v>122</v>
      </c>
      <c r="C208" s="513" t="s">
        <v>276</v>
      </c>
      <c r="D208" s="514"/>
      <c r="E208" s="514"/>
      <c r="F208" s="514"/>
      <c r="G208" s="514"/>
      <c r="H208" s="514"/>
      <c r="I208" s="514"/>
      <c r="J208" s="514"/>
      <c r="K208" s="247"/>
      <c r="L208" s="247"/>
      <c r="M208" s="247"/>
      <c r="N208" s="247"/>
    </row>
    <row r="209" spans="1:14" s="168" customFormat="1" ht="15" customHeight="1" thickTop="1" thickBot="1">
      <c r="A209" s="243"/>
      <c r="B209" s="512"/>
      <c r="C209" s="519" t="s">
        <v>277</v>
      </c>
      <c r="D209" s="520"/>
      <c r="E209" s="520"/>
      <c r="F209" s="520"/>
      <c r="G209" s="520"/>
      <c r="H209" s="520"/>
      <c r="I209" s="520"/>
      <c r="J209" s="520"/>
      <c r="K209" s="247"/>
      <c r="L209" s="247"/>
      <c r="M209" s="247"/>
      <c r="N209" s="247"/>
    </row>
    <row r="210" spans="1:14" s="168" customFormat="1" ht="16.5" thickTop="1" thickBot="1">
      <c r="A210" s="243"/>
      <c r="B210" s="512"/>
      <c r="C210" s="519"/>
      <c r="D210" s="520"/>
      <c r="E210" s="520"/>
      <c r="F210" s="520"/>
      <c r="G210" s="520"/>
      <c r="H210" s="520"/>
      <c r="I210" s="520"/>
      <c r="J210" s="520"/>
      <c r="K210" s="247"/>
      <c r="L210" s="247"/>
      <c r="M210" s="247"/>
      <c r="N210" s="247"/>
    </row>
    <row r="211" spans="1:14" s="168" customFormat="1" ht="15.75" customHeight="1" thickTop="1" thickBot="1">
      <c r="A211" s="243"/>
      <c r="B211" s="512"/>
      <c r="C211" s="520"/>
      <c r="D211" s="520"/>
      <c r="E211" s="520"/>
      <c r="F211" s="520"/>
      <c r="G211" s="520"/>
      <c r="H211" s="520"/>
      <c r="I211" s="520"/>
      <c r="J211" s="520"/>
      <c r="K211" s="247"/>
      <c r="L211" s="247"/>
      <c r="M211" s="247"/>
      <c r="N211" s="247"/>
    </row>
    <row r="212" spans="1:14" s="189" customFormat="1" ht="15.75" customHeight="1" thickTop="1" thickBot="1">
      <c r="A212" s="243"/>
      <c r="B212" s="512"/>
      <c r="C212" s="516" t="s">
        <v>304</v>
      </c>
      <c r="D212" s="516"/>
      <c r="E212" s="516"/>
      <c r="F212" s="516"/>
      <c r="G212" s="516"/>
      <c r="H212" s="516"/>
      <c r="I212" s="516"/>
      <c r="J212" s="516"/>
      <c r="K212" s="247"/>
      <c r="L212" s="247"/>
      <c r="M212" s="247"/>
      <c r="N212" s="247"/>
    </row>
    <row r="213" spans="1:14" s="168" customFormat="1" ht="15.75" customHeight="1" thickTop="1" thickBot="1">
      <c r="A213" s="243"/>
      <c r="B213" s="512"/>
      <c r="C213" s="517"/>
      <c r="D213" s="517"/>
      <c r="E213" s="517"/>
      <c r="F213" s="517"/>
      <c r="G213" s="517"/>
      <c r="H213" s="517"/>
      <c r="I213" s="517"/>
      <c r="J213" s="517"/>
      <c r="K213" s="247"/>
      <c r="L213" s="247"/>
      <c r="M213" s="247"/>
      <c r="N213" s="247"/>
    </row>
    <row r="214" spans="1:14" s="168" customFormat="1" ht="15" customHeight="1" thickTop="1" thickBot="1">
      <c r="A214" s="243"/>
      <c r="B214" s="512" t="s">
        <v>121</v>
      </c>
      <c r="C214" s="519" t="s">
        <v>278</v>
      </c>
      <c r="D214" s="519"/>
      <c r="E214" s="519"/>
      <c r="F214" s="519"/>
      <c r="G214" s="519"/>
      <c r="H214" s="519"/>
      <c r="I214" s="519"/>
      <c r="J214" s="519"/>
      <c r="K214" s="247"/>
      <c r="L214" s="247"/>
      <c r="M214" s="247"/>
      <c r="N214" s="247"/>
    </row>
    <row r="215" spans="1:14" s="168" customFormat="1" ht="16.5" thickTop="1" thickBot="1">
      <c r="A215" s="243"/>
      <c r="B215" s="512"/>
      <c r="C215" s="519"/>
      <c r="D215" s="519"/>
      <c r="E215" s="519"/>
      <c r="F215" s="519"/>
      <c r="G215" s="519"/>
      <c r="H215" s="519"/>
      <c r="I215" s="519"/>
      <c r="J215" s="519"/>
      <c r="K215" s="247"/>
      <c r="L215" s="247"/>
      <c r="M215" s="247"/>
      <c r="N215" s="247"/>
    </row>
    <row r="216" spans="1:14" s="168" customFormat="1" ht="15" customHeight="1" thickTop="1" thickBot="1">
      <c r="A216" s="243"/>
      <c r="B216" s="512"/>
      <c r="C216" s="521" t="s">
        <v>305</v>
      </c>
      <c r="D216" s="521"/>
      <c r="E216" s="521"/>
      <c r="F216" s="521"/>
      <c r="G216" s="521"/>
      <c r="H216" s="521"/>
      <c r="I216" s="521"/>
      <c r="J216" s="521"/>
      <c r="K216" s="247"/>
      <c r="L216" s="247"/>
      <c r="M216" s="247"/>
      <c r="N216" s="247"/>
    </row>
    <row r="217" spans="1:14" s="168" customFormat="1" ht="15" customHeight="1" thickTop="1" thickBot="1">
      <c r="A217" s="243"/>
      <c r="B217" s="512"/>
      <c r="C217" s="521" t="s">
        <v>279</v>
      </c>
      <c r="D217" s="521"/>
      <c r="E217" s="521"/>
      <c r="F217" s="521"/>
      <c r="G217" s="521"/>
      <c r="H217" s="521"/>
      <c r="I217" s="521"/>
      <c r="J217" s="521"/>
      <c r="K217" s="247"/>
      <c r="L217" s="247"/>
      <c r="M217" s="247"/>
      <c r="N217" s="247"/>
    </row>
    <row r="218" spans="1:14" s="168" customFormat="1" ht="14.25" customHeight="1" thickTop="1" thickBot="1">
      <c r="A218" s="243"/>
      <c r="B218" s="512"/>
      <c r="C218" s="521"/>
      <c r="D218" s="521"/>
      <c r="E218" s="521"/>
      <c r="F218" s="521"/>
      <c r="G218" s="521"/>
      <c r="H218" s="521"/>
      <c r="I218" s="521"/>
      <c r="J218" s="521"/>
      <c r="K218" s="247"/>
      <c r="L218" s="247"/>
      <c r="M218" s="247"/>
      <c r="N218" s="247"/>
    </row>
    <row r="219" spans="1:14" s="168" customFormat="1" ht="15" customHeight="1" thickTop="1" thickBot="1">
      <c r="A219" s="243"/>
      <c r="B219" s="512" t="s">
        <v>275</v>
      </c>
      <c r="C219" s="513" t="s">
        <v>280</v>
      </c>
      <c r="D219" s="514"/>
      <c r="E219" s="514"/>
      <c r="F219" s="514"/>
      <c r="G219" s="514"/>
      <c r="H219" s="514"/>
      <c r="I219" s="514"/>
      <c r="J219" s="514"/>
      <c r="K219" s="247"/>
      <c r="L219" s="247"/>
      <c r="M219" s="247"/>
      <c r="N219" s="247"/>
    </row>
    <row r="220" spans="1:14" s="168" customFormat="1" ht="16.5" thickTop="1" thickBot="1">
      <c r="A220" s="243"/>
      <c r="B220" s="512"/>
      <c r="C220" s="515"/>
      <c r="D220" s="515"/>
      <c r="E220" s="515"/>
      <c r="F220" s="515"/>
      <c r="G220" s="515"/>
      <c r="H220" s="515"/>
      <c r="I220" s="515"/>
      <c r="J220" s="515"/>
      <c r="K220" s="247"/>
      <c r="L220" s="247"/>
      <c r="M220" s="247"/>
      <c r="N220" s="247"/>
    </row>
    <row r="221" spans="1:14" s="168" customFormat="1" ht="15" customHeight="1" thickTop="1" thickBot="1">
      <c r="A221" s="243"/>
      <c r="B221" s="512"/>
      <c r="C221" s="516" t="s">
        <v>304</v>
      </c>
      <c r="D221" s="516"/>
      <c r="E221" s="516"/>
      <c r="F221" s="516"/>
      <c r="G221" s="516"/>
      <c r="H221" s="516"/>
      <c r="I221" s="516"/>
      <c r="J221" s="516"/>
      <c r="K221" s="247"/>
      <c r="L221" s="247"/>
      <c r="M221" s="247"/>
      <c r="N221" s="247"/>
    </row>
    <row r="222" spans="1:14" s="168" customFormat="1" ht="16.5" thickTop="1" thickBot="1">
      <c r="A222" s="243"/>
      <c r="B222" s="512"/>
      <c r="C222" s="517"/>
      <c r="D222" s="517"/>
      <c r="E222" s="517"/>
      <c r="F222" s="517"/>
      <c r="G222" s="517"/>
      <c r="H222" s="517"/>
      <c r="I222" s="517"/>
      <c r="J222" s="517"/>
      <c r="K222" s="247"/>
      <c r="L222" s="247"/>
      <c r="M222" s="247"/>
      <c r="N222" s="247"/>
    </row>
    <row r="223" spans="1:14" s="168" customFormat="1" ht="15.75" thickTop="1">
      <c r="A223" s="247"/>
      <c r="B223" s="247"/>
      <c r="C223" s="247"/>
      <c r="D223" s="247"/>
      <c r="E223" s="247"/>
      <c r="F223" s="247"/>
      <c r="G223" s="247"/>
      <c r="H223" s="247"/>
      <c r="I223" s="247"/>
      <c r="J223" s="247"/>
      <c r="K223" s="247"/>
      <c r="L223" s="247"/>
      <c r="M223" s="247"/>
      <c r="N223" s="247"/>
    </row>
    <row r="224" spans="1:14" s="175" customFormat="1" ht="5.25" customHeight="1">
      <c r="H224" s="167"/>
    </row>
    <row r="225" spans="1:14">
      <c r="A225" s="247"/>
      <c r="B225" s="247"/>
      <c r="C225" s="247"/>
      <c r="D225" s="247"/>
      <c r="E225" s="247"/>
      <c r="F225" s="247"/>
      <c r="G225" s="247"/>
      <c r="H225" s="247"/>
      <c r="I225" s="247"/>
      <c r="J225" s="247"/>
      <c r="K225" s="247"/>
      <c r="L225" s="247"/>
      <c r="M225" s="247"/>
      <c r="N225" s="247"/>
    </row>
    <row r="226" spans="1:14" s="168" customFormat="1">
      <c r="A226" s="518" t="s">
        <v>242</v>
      </c>
      <c r="B226" s="518"/>
      <c r="C226" s="247"/>
      <c r="D226" s="247"/>
      <c r="E226" s="247"/>
      <c r="F226" s="247"/>
      <c r="G226" s="247"/>
      <c r="H226" s="247"/>
      <c r="I226" s="247"/>
      <c r="J226" s="247"/>
      <c r="K226" s="247"/>
      <c r="L226" s="247"/>
      <c r="M226" s="247"/>
      <c r="N226" s="247"/>
    </row>
    <row r="227" spans="1:14" s="168" customFormat="1">
      <c r="A227" s="243"/>
      <c r="B227" s="243"/>
      <c r="C227" s="170" t="s">
        <v>266</v>
      </c>
      <c r="D227" s="170" t="s">
        <v>281</v>
      </c>
      <c r="E227" s="170" t="s">
        <v>282</v>
      </c>
      <c r="F227" s="170" t="s">
        <v>8</v>
      </c>
      <c r="G227" s="171" t="s">
        <v>150</v>
      </c>
      <c r="H227" s="169" t="s">
        <v>267</v>
      </c>
      <c r="I227" s="247"/>
      <c r="J227" s="247"/>
      <c r="K227" s="247"/>
      <c r="L227" s="247"/>
      <c r="M227" s="247"/>
      <c r="N227" s="247"/>
    </row>
    <row r="228" spans="1:14" s="168" customFormat="1">
      <c r="A228" s="243"/>
      <c r="B228" s="226" t="s">
        <v>268</v>
      </c>
      <c r="C228" s="174" t="str">
        <f>IF('Données Echantillon 8'!C96="","",'Données Echantillon 8'!C96)</f>
        <v/>
      </c>
      <c r="D228" s="174" t="str">
        <f>IF('Données Echantillon 8'!D96="","",'Données Echantillon 8'!D96)</f>
        <v/>
      </c>
      <c r="E228" s="174" t="str">
        <f>IF('Données Echantillon 8'!E96="","",'Données Echantillon 8'!E96)</f>
        <v/>
      </c>
      <c r="F228" s="177" t="str">
        <f>IF(ISERROR(AVERAGE(C228:E228)),"",AVERAGE(C228:E228))</f>
        <v/>
      </c>
      <c r="G228" s="176" t="str">
        <f>IF(ISERROR(STDEV(C228:E228)),"",IF(COUNT(C228:E228)&lt;3,"N/A",STDEV(C228:E228)))</f>
        <v/>
      </c>
      <c r="H228" s="173" t="str">
        <f>IF(F228="","",IF(OR(F228&lt;27,F228&gt;29),"INCORRECT","OK"))</f>
        <v/>
      </c>
      <c r="I228" s="247"/>
      <c r="J228" s="247"/>
      <c r="K228" s="247"/>
      <c r="L228" s="247"/>
      <c r="M228" s="247"/>
      <c r="N228" s="247"/>
    </row>
    <row r="229" spans="1:14" s="168" customFormat="1" ht="14.25" customHeight="1">
      <c r="A229" s="243"/>
      <c r="B229" s="226" t="s">
        <v>269</v>
      </c>
      <c r="C229" s="174" t="str">
        <f>IF('Données Echantillon 8'!C97="","",'Données Echantillon 8'!C97)</f>
        <v/>
      </c>
      <c r="D229" s="174" t="str">
        <f>IF('Données Echantillon 8'!D97="","",'Données Echantillon 8'!D97)</f>
        <v/>
      </c>
      <c r="E229" s="174" t="str">
        <f>IF('Données Echantillon 8'!E97="","",'Données Echantillon 8'!E97)</f>
        <v/>
      </c>
      <c r="F229" s="177" t="str">
        <f>IF(ISERROR(AVERAGE(C229:E229)),"",AVERAGE(C229:E229))</f>
        <v/>
      </c>
      <c r="G229" s="176" t="str">
        <f>IF(ISERROR(STDEV(C229:E229)),"",IF(COUNT(C229:E229)&lt;3,"N/A",STDEV(C229:E229)))</f>
        <v/>
      </c>
      <c r="H229" s="173" t="str">
        <f>IF(F229="","",IF(OR(F229&lt;27,F229&gt;29),"INCORRECT","OK"))</f>
        <v/>
      </c>
      <c r="I229" s="247"/>
      <c r="J229" s="247"/>
      <c r="K229" s="247"/>
      <c r="L229" s="247"/>
      <c r="M229" s="247"/>
      <c r="N229" s="247"/>
    </row>
    <row r="230" spans="1:14" s="168" customFormat="1">
      <c r="A230" s="243"/>
      <c r="B230" s="226" t="s">
        <v>270</v>
      </c>
      <c r="C230" s="174" t="str">
        <f>IF('Données Echantillon 8'!C98="","",'Données Echantillon 8'!C98)</f>
        <v/>
      </c>
      <c r="D230" s="174" t="str">
        <f>IF('Données Echantillon 8'!D98="","",'Données Echantillon 8'!D98)</f>
        <v/>
      </c>
      <c r="E230" s="174" t="str">
        <f>IF('Données Echantillon 8'!E98="","",'Données Echantillon 8'!E98)</f>
        <v/>
      </c>
      <c r="F230" s="177" t="str">
        <f>IF(ISERROR(AVERAGE(C230:E230)),"",AVERAGE(C230:E230))</f>
        <v/>
      </c>
      <c r="G230" s="176" t="str">
        <f>IF(ISERROR(STDEV(C230:E230)),"",IF(COUNT(C230:E230)&lt;3,"N/A",STDEV(C230:E230)))</f>
        <v/>
      </c>
      <c r="H230" s="173" t="str">
        <f>IF(F230="","",IF(OR(F230&lt;35),"INCORRECT","OK"))</f>
        <v/>
      </c>
      <c r="I230" s="247"/>
      <c r="J230" s="247"/>
      <c r="K230" s="247"/>
      <c r="L230" s="247"/>
      <c r="M230" s="247"/>
      <c r="N230" s="247"/>
    </row>
    <row r="231" spans="1:14" s="168" customFormat="1">
      <c r="A231" s="243"/>
      <c r="B231" s="226" t="s">
        <v>271</v>
      </c>
      <c r="C231" s="174" t="str">
        <f>IF('Données Echantillon 8'!C99="","",'Données Echantillon 8'!C99)</f>
        <v/>
      </c>
      <c r="D231" s="174" t="str">
        <f>IF('Données Echantillon 8'!D99="","",'Données Echantillon 8'!D99)</f>
        <v/>
      </c>
      <c r="E231" s="174" t="str">
        <f>IF('Données Echantillon 8'!E99="","",'Données Echantillon 8'!E99)</f>
        <v/>
      </c>
      <c r="F231" s="177" t="str">
        <f>IF(ISERROR(AVERAGE(C231:E231)),"",AVERAGE(C231:E231))</f>
        <v/>
      </c>
      <c r="G231" s="176" t="str">
        <f>IF(ISERROR(STDEV(C231:E231)),"",IF(COUNT(C231:E231)&lt;3,"N/A",STDEV(C231:E231)))</f>
        <v/>
      </c>
      <c r="H231" s="173" t="str">
        <f>IF(F231="","",IF(OR(F231&lt;35),"INCORRECT","OK"))</f>
        <v/>
      </c>
      <c r="I231" s="247"/>
      <c r="J231" s="247"/>
      <c r="K231" s="247"/>
      <c r="L231" s="247"/>
      <c r="M231" s="247"/>
      <c r="N231" s="247"/>
    </row>
    <row r="232" spans="1:14" s="168" customFormat="1">
      <c r="A232" s="250"/>
      <c r="B232" s="254"/>
      <c r="C232" s="247"/>
      <c r="D232" s="247"/>
      <c r="E232" s="247"/>
      <c r="F232" s="247"/>
      <c r="G232" s="247"/>
      <c r="H232" s="247"/>
      <c r="I232" s="247"/>
      <c r="J232" s="247"/>
      <c r="K232" s="247"/>
      <c r="L232" s="247"/>
      <c r="M232" s="247"/>
      <c r="N232" s="247"/>
    </row>
    <row r="233" spans="1:14" s="168" customFormat="1" ht="30">
      <c r="A233" s="243"/>
      <c r="B233" s="243"/>
      <c r="C233" s="178" t="s">
        <v>272</v>
      </c>
      <c r="D233" s="178" t="s">
        <v>273</v>
      </c>
      <c r="E233" s="178" t="s">
        <v>274</v>
      </c>
      <c r="F233" s="171" t="s">
        <v>8</v>
      </c>
      <c r="G233" s="171" t="s">
        <v>150</v>
      </c>
      <c r="H233" s="169" t="s">
        <v>267</v>
      </c>
      <c r="I233" s="247"/>
      <c r="J233" s="247"/>
      <c r="K233" s="247"/>
      <c r="L233" s="247"/>
      <c r="M233" s="247"/>
      <c r="N233" s="247"/>
    </row>
    <row r="234" spans="1:14" s="168" customFormat="1">
      <c r="A234" s="243"/>
      <c r="B234" s="226" t="s">
        <v>275</v>
      </c>
      <c r="C234" s="174" t="str">
        <f>IF(ISERROR(C228-C229),"",C228-C229)</f>
        <v/>
      </c>
      <c r="D234" s="210" t="str">
        <f t="shared" ref="D234:E234" si="8">IF(ISERROR(D228-D229),"",D228-D229)</f>
        <v/>
      </c>
      <c r="E234" s="210" t="str">
        <f t="shared" si="8"/>
        <v/>
      </c>
      <c r="F234" s="177" t="str">
        <f>IF(ISERROR(AVERAGE(C234:E234)),"",AVERAGE(C234:E234))</f>
        <v/>
      </c>
      <c r="G234" s="176" t="str">
        <f>IF(ISERROR(STDEV(C234:E234)),"",IF(COUNT(C234:E234)&lt;3,"N/A",STDEV(C234:E234)))</f>
        <v/>
      </c>
      <c r="H234" s="173" t="str">
        <f>IF(G234="","",IF(G234&lt;1,"OK","INCORRECT"))</f>
        <v/>
      </c>
      <c r="I234" s="247"/>
      <c r="J234" s="247"/>
      <c r="K234" s="247"/>
      <c r="L234" s="247"/>
      <c r="M234" s="247"/>
      <c r="N234" s="247"/>
    </row>
    <row r="235" spans="1:14" s="168" customFormat="1" ht="15.75" thickBot="1">
      <c r="A235" s="250"/>
      <c r="B235" s="255"/>
      <c r="C235" s="247"/>
      <c r="D235" s="247"/>
      <c r="E235" s="247"/>
      <c r="F235" s="247"/>
      <c r="G235" s="247"/>
      <c r="H235" s="247"/>
      <c r="I235" s="247"/>
      <c r="J235" s="247"/>
      <c r="K235" s="247"/>
      <c r="L235" s="247"/>
      <c r="M235" s="247"/>
      <c r="N235" s="247"/>
    </row>
    <row r="236" spans="1:14" s="168" customFormat="1" ht="15" customHeight="1" thickTop="1" thickBot="1">
      <c r="A236" s="243"/>
      <c r="B236" s="512" t="s">
        <v>122</v>
      </c>
      <c r="C236" s="513" t="s">
        <v>276</v>
      </c>
      <c r="D236" s="514"/>
      <c r="E236" s="514"/>
      <c r="F236" s="514"/>
      <c r="G236" s="514"/>
      <c r="H236" s="514"/>
      <c r="I236" s="514"/>
      <c r="J236" s="514"/>
      <c r="K236" s="247"/>
      <c r="L236" s="247"/>
      <c r="M236" s="247"/>
      <c r="N236" s="247"/>
    </row>
    <row r="237" spans="1:14" s="168" customFormat="1" ht="15" customHeight="1" thickTop="1" thickBot="1">
      <c r="A237" s="243"/>
      <c r="B237" s="512"/>
      <c r="C237" s="519" t="s">
        <v>277</v>
      </c>
      <c r="D237" s="520"/>
      <c r="E237" s="520"/>
      <c r="F237" s="520"/>
      <c r="G237" s="520"/>
      <c r="H237" s="520"/>
      <c r="I237" s="520"/>
      <c r="J237" s="520"/>
      <c r="K237" s="247"/>
      <c r="L237" s="247"/>
      <c r="M237" s="247"/>
      <c r="N237" s="247"/>
    </row>
    <row r="238" spans="1:14" s="168" customFormat="1" ht="16.5" thickTop="1" thickBot="1">
      <c r="A238" s="243"/>
      <c r="B238" s="512"/>
      <c r="C238" s="519"/>
      <c r="D238" s="520"/>
      <c r="E238" s="520"/>
      <c r="F238" s="520"/>
      <c r="G238" s="520"/>
      <c r="H238" s="520"/>
      <c r="I238" s="520"/>
      <c r="J238" s="520"/>
      <c r="K238" s="247"/>
      <c r="L238" s="247"/>
      <c r="M238" s="247"/>
      <c r="N238" s="247"/>
    </row>
    <row r="239" spans="1:14" s="168" customFormat="1" ht="15.75" customHeight="1" thickTop="1" thickBot="1">
      <c r="A239" s="243"/>
      <c r="B239" s="512"/>
      <c r="C239" s="520"/>
      <c r="D239" s="520"/>
      <c r="E239" s="520"/>
      <c r="F239" s="520"/>
      <c r="G239" s="520"/>
      <c r="H239" s="520"/>
      <c r="I239" s="520"/>
      <c r="J239" s="520"/>
      <c r="K239" s="247"/>
      <c r="L239" s="247"/>
      <c r="M239" s="247"/>
      <c r="N239" s="247"/>
    </row>
    <row r="240" spans="1:14" s="189" customFormat="1" ht="15.75" customHeight="1" thickTop="1" thickBot="1">
      <c r="A240" s="243"/>
      <c r="B240" s="512"/>
      <c r="C240" s="516" t="s">
        <v>304</v>
      </c>
      <c r="D240" s="516"/>
      <c r="E240" s="516"/>
      <c r="F240" s="516"/>
      <c r="G240" s="516"/>
      <c r="H240" s="516"/>
      <c r="I240" s="516"/>
      <c r="J240" s="516"/>
      <c r="K240" s="247"/>
      <c r="L240" s="247"/>
      <c r="M240" s="247"/>
      <c r="N240" s="247"/>
    </row>
    <row r="241" spans="1:14" s="168" customFormat="1" ht="15.75" customHeight="1" thickTop="1" thickBot="1">
      <c r="A241" s="243"/>
      <c r="B241" s="512"/>
      <c r="C241" s="517"/>
      <c r="D241" s="517"/>
      <c r="E241" s="517"/>
      <c r="F241" s="517"/>
      <c r="G241" s="517"/>
      <c r="H241" s="517"/>
      <c r="I241" s="517"/>
      <c r="J241" s="517"/>
      <c r="K241" s="247"/>
      <c r="L241" s="247"/>
      <c r="M241" s="247"/>
      <c r="N241" s="247"/>
    </row>
    <row r="242" spans="1:14" s="168" customFormat="1" ht="15" customHeight="1" thickTop="1" thickBot="1">
      <c r="A242" s="243"/>
      <c r="B242" s="512" t="s">
        <v>121</v>
      </c>
      <c r="C242" s="519" t="s">
        <v>278</v>
      </c>
      <c r="D242" s="519"/>
      <c r="E242" s="519"/>
      <c r="F242" s="519"/>
      <c r="G242" s="519"/>
      <c r="H242" s="519"/>
      <c r="I242" s="519"/>
      <c r="J242" s="519"/>
      <c r="K242" s="247"/>
      <c r="L242" s="247"/>
      <c r="M242" s="247"/>
      <c r="N242" s="247"/>
    </row>
    <row r="243" spans="1:14" s="168" customFormat="1" ht="16.5" thickTop="1" thickBot="1">
      <c r="A243" s="243"/>
      <c r="B243" s="512"/>
      <c r="C243" s="519"/>
      <c r="D243" s="519"/>
      <c r="E243" s="519"/>
      <c r="F243" s="519"/>
      <c r="G243" s="519"/>
      <c r="H243" s="519"/>
      <c r="I243" s="519"/>
      <c r="J243" s="519"/>
      <c r="K243" s="247"/>
      <c r="L243" s="247"/>
      <c r="M243" s="247"/>
      <c r="N243" s="247"/>
    </row>
    <row r="244" spans="1:14" s="168" customFormat="1" ht="15" customHeight="1" thickTop="1" thickBot="1">
      <c r="A244" s="243"/>
      <c r="B244" s="512"/>
      <c r="C244" s="521" t="s">
        <v>305</v>
      </c>
      <c r="D244" s="521"/>
      <c r="E244" s="521"/>
      <c r="F244" s="521"/>
      <c r="G244" s="521"/>
      <c r="H244" s="521"/>
      <c r="I244" s="521"/>
      <c r="J244" s="521"/>
      <c r="K244" s="247"/>
      <c r="L244" s="247"/>
      <c r="M244" s="247"/>
      <c r="N244" s="247"/>
    </row>
    <row r="245" spans="1:14" s="168" customFormat="1" ht="15" customHeight="1" thickTop="1" thickBot="1">
      <c r="A245" s="243"/>
      <c r="B245" s="512"/>
      <c r="C245" s="521" t="s">
        <v>279</v>
      </c>
      <c r="D245" s="521"/>
      <c r="E245" s="521"/>
      <c r="F245" s="521"/>
      <c r="G245" s="521"/>
      <c r="H245" s="521"/>
      <c r="I245" s="521"/>
      <c r="J245" s="521"/>
      <c r="K245" s="247"/>
      <c r="L245" s="247"/>
      <c r="M245" s="247"/>
      <c r="N245" s="247"/>
    </row>
    <row r="246" spans="1:14" s="168" customFormat="1" ht="14.25" customHeight="1" thickTop="1" thickBot="1">
      <c r="A246" s="243"/>
      <c r="B246" s="512"/>
      <c r="C246" s="521"/>
      <c r="D246" s="521"/>
      <c r="E246" s="521"/>
      <c r="F246" s="521"/>
      <c r="G246" s="521"/>
      <c r="H246" s="521"/>
      <c r="I246" s="521"/>
      <c r="J246" s="521"/>
      <c r="K246" s="247"/>
      <c r="L246" s="247"/>
      <c r="M246" s="247"/>
      <c r="N246" s="247"/>
    </row>
    <row r="247" spans="1:14" s="168" customFormat="1" ht="15" customHeight="1" thickTop="1" thickBot="1">
      <c r="A247" s="243"/>
      <c r="B247" s="512" t="s">
        <v>275</v>
      </c>
      <c r="C247" s="513" t="s">
        <v>280</v>
      </c>
      <c r="D247" s="514"/>
      <c r="E247" s="514"/>
      <c r="F247" s="514"/>
      <c r="G247" s="514"/>
      <c r="H247" s="514"/>
      <c r="I247" s="514"/>
      <c r="J247" s="514"/>
      <c r="K247" s="247"/>
      <c r="L247" s="247"/>
      <c r="M247" s="247"/>
      <c r="N247" s="247"/>
    </row>
    <row r="248" spans="1:14" s="168" customFormat="1" ht="16.5" thickTop="1" thickBot="1">
      <c r="A248" s="243"/>
      <c r="B248" s="512"/>
      <c r="C248" s="515"/>
      <c r="D248" s="515"/>
      <c r="E248" s="515"/>
      <c r="F248" s="515"/>
      <c r="G248" s="515"/>
      <c r="H248" s="515"/>
      <c r="I248" s="515"/>
      <c r="J248" s="515"/>
      <c r="K248" s="247"/>
      <c r="L248" s="247"/>
      <c r="M248" s="247"/>
      <c r="N248" s="247"/>
    </row>
    <row r="249" spans="1:14" s="168" customFormat="1" ht="15" customHeight="1" thickTop="1" thickBot="1">
      <c r="A249" s="243"/>
      <c r="B249" s="512"/>
      <c r="C249" s="516" t="s">
        <v>304</v>
      </c>
      <c r="D249" s="516"/>
      <c r="E249" s="516"/>
      <c r="F249" s="516"/>
      <c r="G249" s="516"/>
      <c r="H249" s="516"/>
      <c r="I249" s="516"/>
      <c r="J249" s="516"/>
      <c r="K249" s="247"/>
      <c r="L249" s="247"/>
      <c r="M249" s="247"/>
      <c r="N249" s="247"/>
    </row>
    <row r="250" spans="1:14" s="168" customFormat="1" ht="16.5" thickTop="1" thickBot="1">
      <c r="A250" s="243"/>
      <c r="B250" s="512"/>
      <c r="C250" s="517"/>
      <c r="D250" s="517"/>
      <c r="E250" s="517"/>
      <c r="F250" s="517"/>
      <c r="G250" s="517"/>
      <c r="H250" s="517"/>
      <c r="I250" s="517"/>
      <c r="J250" s="517"/>
      <c r="K250" s="247"/>
      <c r="L250" s="247"/>
      <c r="M250" s="247"/>
      <c r="N250" s="247"/>
    </row>
    <row r="251" spans="1:14" s="168" customFormat="1" ht="15.75" thickTop="1">
      <c r="A251" s="247"/>
      <c r="B251" s="247"/>
      <c r="C251" s="247"/>
      <c r="D251" s="247"/>
      <c r="E251" s="247"/>
      <c r="F251" s="247"/>
      <c r="G251" s="247"/>
      <c r="H251" s="247"/>
      <c r="I251" s="247"/>
      <c r="J251" s="247"/>
      <c r="K251" s="247"/>
      <c r="L251" s="247"/>
      <c r="M251" s="247"/>
      <c r="N251" s="247"/>
    </row>
    <row r="252" spans="1:14" s="175" customFormat="1" ht="5.25" customHeight="1">
      <c r="H252" s="167"/>
    </row>
    <row r="253" spans="1:14">
      <c r="A253" s="247"/>
      <c r="B253" s="247"/>
      <c r="C253" s="247"/>
      <c r="D253" s="247"/>
      <c r="E253" s="247"/>
      <c r="F253" s="247"/>
      <c r="G253" s="247"/>
      <c r="H253" s="247"/>
      <c r="I253" s="247"/>
      <c r="J253" s="247"/>
      <c r="K253" s="247"/>
      <c r="L253" s="247"/>
      <c r="M253" s="247"/>
      <c r="N253" s="247"/>
    </row>
    <row r="254" spans="1:14" s="168" customFormat="1">
      <c r="A254" s="518" t="s">
        <v>243</v>
      </c>
      <c r="B254" s="518"/>
      <c r="C254" s="247"/>
      <c r="D254" s="247"/>
      <c r="E254" s="247"/>
      <c r="F254" s="247"/>
      <c r="G254" s="247"/>
      <c r="H254" s="247"/>
      <c r="I254" s="247"/>
      <c r="J254" s="247"/>
      <c r="K254" s="247"/>
      <c r="L254" s="247"/>
      <c r="M254" s="247"/>
      <c r="N254" s="247"/>
    </row>
    <row r="255" spans="1:14" s="168" customFormat="1">
      <c r="A255" s="243"/>
      <c r="B255" s="243"/>
      <c r="C255" s="170" t="s">
        <v>266</v>
      </c>
      <c r="D255" s="170" t="s">
        <v>281</v>
      </c>
      <c r="E255" s="170" t="s">
        <v>282</v>
      </c>
      <c r="F255" s="170" t="s">
        <v>8</v>
      </c>
      <c r="G255" s="171" t="s">
        <v>150</v>
      </c>
      <c r="H255" s="169" t="s">
        <v>267</v>
      </c>
      <c r="I255" s="247"/>
      <c r="J255" s="247"/>
      <c r="K255" s="247"/>
      <c r="L255" s="247"/>
      <c r="M255" s="247"/>
      <c r="N255" s="247"/>
    </row>
    <row r="256" spans="1:14" s="168" customFormat="1">
      <c r="A256" s="243"/>
      <c r="B256" s="226" t="s">
        <v>268</v>
      </c>
      <c r="C256" s="174" t="str">
        <f>IF('Données Echantillon 9'!C96="","",'Données Echantillon 9'!C96)</f>
        <v/>
      </c>
      <c r="D256" s="174" t="str">
        <f>IF('Données Echantillon 9'!D96="","",'Données Echantillon 9'!D96)</f>
        <v/>
      </c>
      <c r="E256" s="174" t="str">
        <f>IF('Données Echantillon 9'!E96="","",'Données Echantillon 9'!E96)</f>
        <v/>
      </c>
      <c r="F256" s="177" t="str">
        <f>IF(ISERROR(AVERAGE(C256:E256)),"",AVERAGE(C256:E256))</f>
        <v/>
      </c>
      <c r="G256" s="176" t="str">
        <f>IF(ISERROR(STDEV(C256:E256)),"",IF(COUNT(C256:E256)&lt;3,"N/A",STDEV(C256:E256)))</f>
        <v/>
      </c>
      <c r="H256" s="173" t="str">
        <f>IF(F256="","",IF(OR(F256&lt;27,F256&gt;29),"INCORRECT","OK"))</f>
        <v/>
      </c>
      <c r="I256" s="247"/>
      <c r="J256" s="247"/>
      <c r="K256" s="247"/>
      <c r="L256" s="247"/>
      <c r="M256" s="247"/>
      <c r="N256" s="247"/>
    </row>
    <row r="257" spans="1:14" s="168" customFormat="1" ht="14.25" customHeight="1">
      <c r="A257" s="243"/>
      <c r="B257" s="226" t="s">
        <v>269</v>
      </c>
      <c r="C257" s="174" t="str">
        <f>IF('Données Echantillon 9'!C97="","",'Données Echantillon 9'!C97)</f>
        <v/>
      </c>
      <c r="D257" s="174" t="str">
        <f>IF('Données Echantillon 9'!D97="","",'Données Echantillon 9'!D97)</f>
        <v/>
      </c>
      <c r="E257" s="174" t="str">
        <f>IF('Données Echantillon 9'!E97="","",'Données Echantillon 9'!E97)</f>
        <v/>
      </c>
      <c r="F257" s="177" t="str">
        <f>IF(ISERROR(AVERAGE(C257:E257)),"",AVERAGE(C257:E257))</f>
        <v/>
      </c>
      <c r="G257" s="176" t="str">
        <f>IF(ISERROR(STDEV(C257:E257)),"",IF(COUNT(C257:E257)&lt;3,"N/A",STDEV(C257:E257)))</f>
        <v/>
      </c>
      <c r="H257" s="173" t="str">
        <f>IF(F257="","",IF(OR(F257&lt;27,F257&gt;29),"INCORRECT","OK"))</f>
        <v/>
      </c>
      <c r="I257" s="247"/>
      <c r="J257" s="247"/>
      <c r="K257" s="247"/>
      <c r="L257" s="247"/>
      <c r="M257" s="247"/>
      <c r="N257" s="247"/>
    </row>
    <row r="258" spans="1:14" s="168" customFormat="1">
      <c r="A258" s="243"/>
      <c r="B258" s="226" t="s">
        <v>270</v>
      </c>
      <c r="C258" s="174" t="str">
        <f>IF('Données Echantillon 9'!C98="","",'Données Echantillon 9'!C98)</f>
        <v/>
      </c>
      <c r="D258" s="174" t="str">
        <f>IF('Données Echantillon 9'!D98="","",'Données Echantillon 9'!D98)</f>
        <v/>
      </c>
      <c r="E258" s="174" t="str">
        <f>IF('Données Echantillon 9'!E98="","",'Données Echantillon 9'!E98)</f>
        <v/>
      </c>
      <c r="F258" s="177" t="str">
        <f>IF(ISERROR(AVERAGE(C258:E258)),"",AVERAGE(C258:E258))</f>
        <v/>
      </c>
      <c r="G258" s="176" t="str">
        <f>IF(ISERROR(STDEV(C258:E258)),"",IF(COUNT(C258:E258)&lt;3,"N/A",STDEV(C258:E258)))</f>
        <v/>
      </c>
      <c r="H258" s="173" t="str">
        <f>IF(F258="","",IF(OR(F258&lt;35),"INCORRECT","OK"))</f>
        <v/>
      </c>
      <c r="I258" s="247"/>
      <c r="J258" s="247"/>
      <c r="K258" s="247"/>
      <c r="L258" s="247"/>
      <c r="M258" s="247"/>
      <c r="N258" s="247"/>
    </row>
    <row r="259" spans="1:14" s="168" customFormat="1">
      <c r="A259" s="243"/>
      <c r="B259" s="226" t="s">
        <v>271</v>
      </c>
      <c r="C259" s="174" t="str">
        <f>IF('Données Echantillon 9'!C99="","",'Données Echantillon 9'!C99)</f>
        <v/>
      </c>
      <c r="D259" s="174" t="str">
        <f>IF('Données Echantillon 9'!D99="","",'Données Echantillon 9'!D99)</f>
        <v/>
      </c>
      <c r="E259" s="174" t="str">
        <f>IF('Données Echantillon 9'!E99="","",'Données Echantillon 9'!E99)</f>
        <v/>
      </c>
      <c r="F259" s="177" t="str">
        <f>IF(ISERROR(AVERAGE(C259:E259)),"",AVERAGE(C259:E259))</f>
        <v/>
      </c>
      <c r="G259" s="176" t="str">
        <f>IF(ISERROR(STDEV(C259:E259)),"",IF(COUNT(C259:E259)&lt;3,"N/A",STDEV(C259:E259)))</f>
        <v/>
      </c>
      <c r="H259" s="173" t="str">
        <f>IF(F259="","",IF(OR(F259&lt;35),"INCORRECT","OK"))</f>
        <v/>
      </c>
      <c r="I259" s="247"/>
      <c r="J259" s="247"/>
      <c r="K259" s="247"/>
      <c r="L259" s="247"/>
      <c r="M259" s="247"/>
      <c r="N259" s="247"/>
    </row>
    <row r="260" spans="1:14" s="168" customFormat="1">
      <c r="A260" s="250"/>
      <c r="B260" s="254"/>
      <c r="C260" s="247"/>
      <c r="D260" s="247"/>
      <c r="E260" s="247"/>
      <c r="F260" s="247"/>
      <c r="G260" s="247"/>
      <c r="H260" s="247"/>
      <c r="I260" s="247"/>
      <c r="J260" s="247"/>
      <c r="K260" s="247"/>
      <c r="L260" s="247"/>
      <c r="M260" s="247"/>
      <c r="N260" s="247"/>
    </row>
    <row r="261" spans="1:14" s="168" customFormat="1" ht="30">
      <c r="A261" s="243"/>
      <c r="B261" s="243"/>
      <c r="C261" s="178" t="s">
        <v>272</v>
      </c>
      <c r="D261" s="178" t="s">
        <v>273</v>
      </c>
      <c r="E261" s="178" t="s">
        <v>274</v>
      </c>
      <c r="F261" s="171" t="s">
        <v>8</v>
      </c>
      <c r="G261" s="171" t="s">
        <v>150</v>
      </c>
      <c r="H261" s="169" t="s">
        <v>267</v>
      </c>
      <c r="I261" s="247"/>
      <c r="J261" s="247"/>
      <c r="K261" s="247"/>
      <c r="L261" s="247"/>
      <c r="M261" s="247"/>
      <c r="N261" s="247"/>
    </row>
    <row r="262" spans="1:14" s="168" customFormat="1">
      <c r="A262" s="243"/>
      <c r="B262" s="226" t="s">
        <v>275</v>
      </c>
      <c r="C262" s="174" t="str">
        <f>IF(ISERROR(C256-C257),"",C256-C257)</f>
        <v/>
      </c>
      <c r="D262" s="174" t="str">
        <f>IF(OR(D256="",D257=""),"",D256-D257)</f>
        <v/>
      </c>
      <c r="E262" s="174" t="str">
        <f>IF(OR(E256="",E257=""),"",E256-E257)</f>
        <v/>
      </c>
      <c r="F262" s="177" t="str">
        <f>IF(ISERROR(AVERAGE(C262:E262)),"",AVERAGE(C262:E262))</f>
        <v/>
      </c>
      <c r="G262" s="176" t="str">
        <f>IF(ISERROR(STDEV(C262:E262)),"",IF(COUNT(C262:E262)&lt;3,"N/A",STDEV(C262:E262)))</f>
        <v/>
      </c>
      <c r="H262" s="173" t="str">
        <f>IF(G262="","",IF(G262&lt;1,"OK","INCORRECT"))</f>
        <v/>
      </c>
      <c r="I262" s="247"/>
      <c r="J262" s="247"/>
      <c r="K262" s="247"/>
      <c r="L262" s="247"/>
      <c r="M262" s="247"/>
      <c r="N262" s="247"/>
    </row>
    <row r="263" spans="1:14" s="168" customFormat="1" ht="15.75" thickBot="1">
      <c r="A263" s="250"/>
      <c r="B263" s="255"/>
      <c r="C263" s="247"/>
      <c r="D263" s="247"/>
      <c r="E263" s="247"/>
      <c r="F263" s="247"/>
      <c r="G263" s="247"/>
      <c r="H263" s="247"/>
      <c r="I263" s="247"/>
      <c r="J263" s="247"/>
      <c r="K263" s="247"/>
      <c r="L263" s="247"/>
      <c r="M263" s="247"/>
      <c r="N263" s="247"/>
    </row>
    <row r="264" spans="1:14" s="168" customFormat="1" ht="15" customHeight="1" thickTop="1" thickBot="1">
      <c r="A264" s="243"/>
      <c r="B264" s="512" t="s">
        <v>122</v>
      </c>
      <c r="C264" s="513" t="s">
        <v>276</v>
      </c>
      <c r="D264" s="514"/>
      <c r="E264" s="514"/>
      <c r="F264" s="514"/>
      <c r="G264" s="514"/>
      <c r="H264" s="514"/>
      <c r="I264" s="514"/>
      <c r="J264" s="514"/>
      <c r="K264" s="247"/>
      <c r="L264" s="247"/>
      <c r="M264" s="247"/>
      <c r="N264" s="247"/>
    </row>
    <row r="265" spans="1:14" s="168" customFormat="1" ht="15" customHeight="1" thickTop="1" thickBot="1">
      <c r="A265" s="243"/>
      <c r="B265" s="512"/>
      <c r="C265" s="519" t="s">
        <v>277</v>
      </c>
      <c r="D265" s="520"/>
      <c r="E265" s="520"/>
      <c r="F265" s="520"/>
      <c r="G265" s="520"/>
      <c r="H265" s="520"/>
      <c r="I265" s="520"/>
      <c r="J265" s="520"/>
      <c r="K265" s="247"/>
      <c r="L265" s="247"/>
      <c r="M265" s="247"/>
      <c r="N265" s="247"/>
    </row>
    <row r="266" spans="1:14" s="168" customFormat="1" ht="16.5" thickTop="1" thickBot="1">
      <c r="A266" s="243"/>
      <c r="B266" s="512"/>
      <c r="C266" s="519"/>
      <c r="D266" s="520"/>
      <c r="E266" s="520"/>
      <c r="F266" s="520"/>
      <c r="G266" s="520"/>
      <c r="H266" s="520"/>
      <c r="I266" s="520"/>
      <c r="J266" s="520"/>
      <c r="K266" s="247"/>
      <c r="L266" s="247"/>
      <c r="M266" s="247"/>
      <c r="N266" s="247"/>
    </row>
    <row r="267" spans="1:14" s="168" customFormat="1" ht="15.75" customHeight="1" thickTop="1" thickBot="1">
      <c r="A267" s="243"/>
      <c r="B267" s="512"/>
      <c r="C267" s="520"/>
      <c r="D267" s="520"/>
      <c r="E267" s="520"/>
      <c r="F267" s="520"/>
      <c r="G267" s="520"/>
      <c r="H267" s="520"/>
      <c r="I267" s="520"/>
      <c r="J267" s="520"/>
      <c r="K267" s="247"/>
      <c r="L267" s="247"/>
      <c r="M267" s="247"/>
      <c r="N267" s="247"/>
    </row>
    <row r="268" spans="1:14" s="189" customFormat="1" ht="15.75" customHeight="1" thickTop="1" thickBot="1">
      <c r="A268" s="243"/>
      <c r="B268" s="512"/>
      <c r="C268" s="516" t="s">
        <v>304</v>
      </c>
      <c r="D268" s="516"/>
      <c r="E268" s="516"/>
      <c r="F268" s="516"/>
      <c r="G268" s="516"/>
      <c r="H268" s="516"/>
      <c r="I268" s="516"/>
      <c r="J268" s="516"/>
      <c r="K268" s="247"/>
      <c r="L268" s="247"/>
      <c r="M268" s="247"/>
      <c r="N268" s="247"/>
    </row>
    <row r="269" spans="1:14" s="168" customFormat="1" ht="15.75" customHeight="1" thickTop="1" thickBot="1">
      <c r="A269" s="243"/>
      <c r="B269" s="512"/>
      <c r="C269" s="517"/>
      <c r="D269" s="517"/>
      <c r="E269" s="517"/>
      <c r="F269" s="517"/>
      <c r="G269" s="517"/>
      <c r="H269" s="517"/>
      <c r="I269" s="517"/>
      <c r="J269" s="517"/>
      <c r="K269" s="247"/>
      <c r="L269" s="247"/>
      <c r="M269" s="247"/>
      <c r="N269" s="247"/>
    </row>
    <row r="270" spans="1:14" s="168" customFormat="1" ht="15" customHeight="1" thickTop="1" thickBot="1">
      <c r="A270" s="243"/>
      <c r="B270" s="512" t="s">
        <v>121</v>
      </c>
      <c r="C270" s="519" t="s">
        <v>278</v>
      </c>
      <c r="D270" s="519"/>
      <c r="E270" s="519"/>
      <c r="F270" s="519"/>
      <c r="G270" s="519"/>
      <c r="H270" s="519"/>
      <c r="I270" s="519"/>
      <c r="J270" s="519"/>
      <c r="K270" s="247"/>
      <c r="L270" s="247"/>
      <c r="M270" s="247"/>
      <c r="N270" s="247"/>
    </row>
    <row r="271" spans="1:14" s="168" customFormat="1" ht="16.5" thickTop="1" thickBot="1">
      <c r="A271" s="243"/>
      <c r="B271" s="512"/>
      <c r="C271" s="519"/>
      <c r="D271" s="519"/>
      <c r="E271" s="519"/>
      <c r="F271" s="519"/>
      <c r="G271" s="519"/>
      <c r="H271" s="519"/>
      <c r="I271" s="519"/>
      <c r="J271" s="519"/>
      <c r="K271" s="247"/>
      <c r="L271" s="247"/>
      <c r="M271" s="247"/>
      <c r="N271" s="247"/>
    </row>
    <row r="272" spans="1:14" s="168" customFormat="1" ht="15" customHeight="1" thickTop="1" thickBot="1">
      <c r="A272" s="243"/>
      <c r="B272" s="512"/>
      <c r="C272" s="521" t="s">
        <v>305</v>
      </c>
      <c r="D272" s="521"/>
      <c r="E272" s="521"/>
      <c r="F272" s="521"/>
      <c r="G272" s="521"/>
      <c r="H272" s="521"/>
      <c r="I272" s="521"/>
      <c r="J272" s="521"/>
      <c r="K272" s="247"/>
      <c r="L272" s="247"/>
      <c r="M272" s="247"/>
      <c r="N272" s="247"/>
    </row>
    <row r="273" spans="1:14" s="168" customFormat="1" ht="15" customHeight="1" thickTop="1" thickBot="1">
      <c r="A273" s="243"/>
      <c r="B273" s="512"/>
      <c r="C273" s="521" t="s">
        <v>279</v>
      </c>
      <c r="D273" s="521"/>
      <c r="E273" s="521"/>
      <c r="F273" s="521"/>
      <c r="G273" s="521"/>
      <c r="H273" s="521"/>
      <c r="I273" s="521"/>
      <c r="J273" s="521"/>
      <c r="K273" s="247"/>
      <c r="L273" s="247"/>
      <c r="M273" s="247"/>
      <c r="N273" s="247"/>
    </row>
    <row r="274" spans="1:14" s="168" customFormat="1" ht="14.25" customHeight="1" thickTop="1" thickBot="1">
      <c r="A274" s="243"/>
      <c r="B274" s="512"/>
      <c r="C274" s="521"/>
      <c r="D274" s="521"/>
      <c r="E274" s="521"/>
      <c r="F274" s="521"/>
      <c r="G274" s="521"/>
      <c r="H274" s="521"/>
      <c r="I274" s="521"/>
      <c r="J274" s="521"/>
      <c r="K274" s="247"/>
      <c r="L274" s="247"/>
      <c r="M274" s="247"/>
      <c r="N274" s="247"/>
    </row>
    <row r="275" spans="1:14" s="168" customFormat="1" ht="15" customHeight="1" thickTop="1" thickBot="1">
      <c r="A275" s="243"/>
      <c r="B275" s="512" t="s">
        <v>275</v>
      </c>
      <c r="C275" s="513" t="s">
        <v>280</v>
      </c>
      <c r="D275" s="514"/>
      <c r="E275" s="514"/>
      <c r="F275" s="514"/>
      <c r="G275" s="514"/>
      <c r="H275" s="514"/>
      <c r="I275" s="514"/>
      <c r="J275" s="514"/>
      <c r="K275" s="247"/>
      <c r="L275" s="247"/>
      <c r="M275" s="247"/>
      <c r="N275" s="247"/>
    </row>
    <row r="276" spans="1:14" s="168" customFormat="1" ht="16.5" thickTop="1" thickBot="1">
      <c r="A276" s="243"/>
      <c r="B276" s="512"/>
      <c r="C276" s="515"/>
      <c r="D276" s="515"/>
      <c r="E276" s="515"/>
      <c r="F276" s="515"/>
      <c r="G276" s="515"/>
      <c r="H276" s="515"/>
      <c r="I276" s="515"/>
      <c r="J276" s="515"/>
      <c r="K276" s="247"/>
      <c r="L276" s="247"/>
      <c r="M276" s="247"/>
      <c r="N276" s="247"/>
    </row>
    <row r="277" spans="1:14" s="168" customFormat="1" ht="15" customHeight="1" thickTop="1" thickBot="1">
      <c r="A277" s="243"/>
      <c r="B277" s="512"/>
      <c r="C277" s="516" t="s">
        <v>304</v>
      </c>
      <c r="D277" s="516"/>
      <c r="E277" s="516"/>
      <c r="F277" s="516"/>
      <c r="G277" s="516"/>
      <c r="H277" s="516"/>
      <c r="I277" s="516"/>
      <c r="J277" s="516"/>
      <c r="K277" s="247"/>
      <c r="L277" s="247"/>
      <c r="M277" s="247"/>
      <c r="N277" s="247"/>
    </row>
    <row r="278" spans="1:14" s="168" customFormat="1" ht="16.5" thickTop="1" thickBot="1">
      <c r="A278" s="243"/>
      <c r="B278" s="512"/>
      <c r="C278" s="517"/>
      <c r="D278" s="517"/>
      <c r="E278" s="517"/>
      <c r="F278" s="517"/>
      <c r="G278" s="517"/>
      <c r="H278" s="517"/>
      <c r="I278" s="517"/>
      <c r="J278" s="517"/>
      <c r="K278" s="247"/>
      <c r="L278" s="247"/>
      <c r="M278" s="247"/>
      <c r="N278" s="247"/>
    </row>
    <row r="279" spans="1:14" s="168" customFormat="1" ht="15.75" thickTop="1">
      <c r="A279" s="247"/>
      <c r="B279" s="247"/>
      <c r="C279" s="247"/>
      <c r="D279" s="247"/>
      <c r="E279" s="247"/>
      <c r="F279" s="247"/>
      <c r="G279" s="247"/>
      <c r="H279" s="247"/>
      <c r="I279" s="247"/>
      <c r="J279" s="247"/>
      <c r="K279" s="247"/>
      <c r="L279" s="247"/>
      <c r="M279" s="247"/>
      <c r="N279" s="247"/>
    </row>
    <row r="280" spans="1:14" s="175" customFormat="1" ht="5.25" customHeight="1">
      <c r="H280" s="167"/>
    </row>
    <row r="281" spans="1:14">
      <c r="A281" s="247"/>
      <c r="B281" s="247"/>
      <c r="C281" s="247"/>
      <c r="D281" s="247"/>
      <c r="E281" s="247"/>
      <c r="F281" s="247"/>
      <c r="G281" s="247"/>
      <c r="H281" s="146"/>
      <c r="I281" s="247"/>
      <c r="J281" s="247"/>
      <c r="K281" s="247"/>
      <c r="L281" s="247"/>
      <c r="M281" s="247"/>
      <c r="N281" s="247"/>
    </row>
    <row r="282" spans="1:14" s="168" customFormat="1">
      <c r="A282" s="518" t="s">
        <v>244</v>
      </c>
      <c r="B282" s="518"/>
      <c r="C282" s="248"/>
      <c r="D282" s="248"/>
      <c r="E282" s="253"/>
      <c r="F282" s="253"/>
      <c r="G282" s="253"/>
      <c r="H282" s="253"/>
      <c r="I282" s="247"/>
      <c r="J282" s="247"/>
      <c r="K282" s="247"/>
      <c r="L282" s="247"/>
      <c r="M282" s="247"/>
      <c r="N282" s="247"/>
    </row>
    <row r="283" spans="1:14" s="168" customFormat="1">
      <c r="A283" s="243"/>
      <c r="B283" s="243"/>
      <c r="C283" s="170" t="s">
        <v>266</v>
      </c>
      <c r="D283" s="170" t="s">
        <v>281</v>
      </c>
      <c r="E283" s="170" t="s">
        <v>282</v>
      </c>
      <c r="F283" s="170" t="s">
        <v>8</v>
      </c>
      <c r="G283" s="171" t="s">
        <v>150</v>
      </c>
      <c r="H283" s="169" t="s">
        <v>267</v>
      </c>
      <c r="I283" s="243"/>
      <c r="J283" s="243"/>
      <c r="K283" s="247"/>
      <c r="L283" s="247"/>
      <c r="M283" s="247"/>
      <c r="N283" s="247"/>
    </row>
    <row r="284" spans="1:14" s="168" customFormat="1">
      <c r="A284" s="243"/>
      <c r="B284" s="227" t="s">
        <v>268</v>
      </c>
      <c r="C284" s="174" t="str">
        <f>IF('Données Echantillon 10'!C96="","",'Données Echantillon 10'!C96)</f>
        <v/>
      </c>
      <c r="D284" s="174" t="str">
        <f>IF('Données Echantillon 10'!D96="","",'Données Echantillon 10'!D96)</f>
        <v/>
      </c>
      <c r="E284" s="174" t="str">
        <f>IF('Données Echantillon 10'!E96="","",'Données Echantillon 10'!E96)</f>
        <v/>
      </c>
      <c r="F284" s="177" t="str">
        <f>IF(ISERROR(AVERAGE(C284:E284)),"",AVERAGE(C284:E284))</f>
        <v/>
      </c>
      <c r="G284" s="176" t="str">
        <f>IF(ISERROR(STDEV(C284:E284)),"",IF(COUNT(C284:E284)&lt;3,"N/A",STDEV(C284:E284)))</f>
        <v/>
      </c>
      <c r="H284" s="173" t="str">
        <f>IF(F284="","",IF(OR(F284&lt;27,F284&gt;29),"INCORRECT","OK"))</f>
        <v/>
      </c>
      <c r="I284" s="243"/>
      <c r="J284" s="243"/>
      <c r="K284" s="247"/>
      <c r="L284" s="247"/>
      <c r="M284" s="247"/>
      <c r="N284" s="247"/>
    </row>
    <row r="285" spans="1:14" s="168" customFormat="1" ht="14.25" customHeight="1">
      <c r="A285" s="243"/>
      <c r="B285" s="227" t="s">
        <v>269</v>
      </c>
      <c r="C285" s="174" t="str">
        <f>IF('Données Echantillon 10'!C97="","",'Données Echantillon 10'!C97)</f>
        <v/>
      </c>
      <c r="D285" s="174" t="str">
        <f>IF('Données Echantillon 10'!D97="","",'Données Echantillon 10'!D97)</f>
        <v/>
      </c>
      <c r="E285" s="174" t="str">
        <f>IF('Données Echantillon 10'!E97="","",'Données Echantillon 10'!E97)</f>
        <v/>
      </c>
      <c r="F285" s="177" t="str">
        <f>IF(ISERROR(AVERAGE(C285:E285)),"",AVERAGE(C285:E285))</f>
        <v/>
      </c>
      <c r="G285" s="176" t="str">
        <f>IF(ISERROR(STDEV(C285:E285)),"",IF(COUNT(C285:E285)&lt;3,"N/A",STDEV(C285:E285)))</f>
        <v/>
      </c>
      <c r="H285" s="173" t="str">
        <f>IF(F285="","",IF(OR(F285&lt;27,F285&gt;29),"INCORRECT","OK"))</f>
        <v/>
      </c>
      <c r="I285" s="249"/>
      <c r="J285" s="243"/>
      <c r="K285" s="247"/>
      <c r="L285" s="247"/>
      <c r="M285" s="247"/>
      <c r="N285" s="247"/>
    </row>
    <row r="286" spans="1:14" s="168" customFormat="1">
      <c r="A286" s="243"/>
      <c r="B286" s="227" t="s">
        <v>270</v>
      </c>
      <c r="C286" s="174" t="str">
        <f>IF('Données Echantillon 10'!C98="","",'Données Echantillon 10'!C98)</f>
        <v/>
      </c>
      <c r="D286" s="174" t="str">
        <f>IF('Données Echantillon 10'!D98="","",'Données Echantillon 10'!D98)</f>
        <v/>
      </c>
      <c r="E286" s="174" t="str">
        <f>IF('Données Echantillon 10'!E98="","",'Données Echantillon 10'!E98)</f>
        <v/>
      </c>
      <c r="F286" s="177" t="str">
        <f>IF(ISERROR(AVERAGE(C286:E286)),"",AVERAGE(C286:E286))</f>
        <v/>
      </c>
      <c r="G286" s="176" t="str">
        <f>IF(ISERROR(STDEV(C286:E286)),"",IF(COUNT(C286:E286)&lt;3,"N/A",STDEV(C286:E286)))</f>
        <v/>
      </c>
      <c r="H286" s="173" t="str">
        <f>IF(F286="","",IF(OR(F286&lt;35),"INCORRECT","OK"))</f>
        <v/>
      </c>
      <c r="I286" s="243"/>
      <c r="J286" s="243"/>
      <c r="K286" s="247"/>
      <c r="L286" s="247"/>
      <c r="M286" s="247"/>
      <c r="N286" s="247"/>
    </row>
    <row r="287" spans="1:14" s="168" customFormat="1">
      <c r="A287" s="243"/>
      <c r="B287" s="226" t="s">
        <v>271</v>
      </c>
      <c r="C287" s="174" t="str">
        <f>IF('Données Echantillon 10'!C99="","",'Données Echantillon 10'!C99)</f>
        <v/>
      </c>
      <c r="D287" s="174" t="str">
        <f>IF('Données Echantillon 10'!D99="","",'Données Echantillon 10'!D99)</f>
        <v/>
      </c>
      <c r="E287" s="174" t="str">
        <f>IF('Données Echantillon 10'!E99="","",'Données Echantillon 10'!E99)</f>
        <v/>
      </c>
      <c r="F287" s="177" t="str">
        <f>IF(ISERROR(AVERAGE(C287:E287)),"",AVERAGE(C287:E287))</f>
        <v/>
      </c>
      <c r="G287" s="176" t="str">
        <f>IF(ISERROR(STDEV(C287:E287)),"",IF(COUNT(C287:E287)&lt;3,"N/A",STDEV(C287:E287)))</f>
        <v/>
      </c>
      <c r="H287" s="173" t="str">
        <f>IF(F287="","",IF(OR(F287&lt;35),"INCORRECT","OK"))</f>
        <v/>
      </c>
      <c r="I287" s="243"/>
      <c r="J287" s="243"/>
      <c r="K287" s="247"/>
      <c r="L287" s="247"/>
      <c r="M287" s="247"/>
      <c r="N287" s="247"/>
    </row>
    <row r="288" spans="1:14" s="168" customFormat="1">
      <c r="A288" s="250"/>
      <c r="B288" s="254"/>
      <c r="C288" s="247"/>
      <c r="D288" s="247"/>
      <c r="E288" s="247"/>
      <c r="F288" s="247"/>
      <c r="G288" s="247"/>
      <c r="H288" s="247"/>
      <c r="I288" s="250"/>
      <c r="J288" s="250"/>
      <c r="K288" s="247"/>
      <c r="L288" s="247"/>
      <c r="M288" s="247"/>
      <c r="N288" s="247"/>
    </row>
    <row r="289" spans="1:14" s="168" customFormat="1" ht="30">
      <c r="A289" s="243"/>
      <c r="B289" s="243"/>
      <c r="C289" s="178" t="s">
        <v>272</v>
      </c>
      <c r="D289" s="178" t="s">
        <v>273</v>
      </c>
      <c r="E289" s="178" t="s">
        <v>274</v>
      </c>
      <c r="F289" s="171" t="s">
        <v>8</v>
      </c>
      <c r="G289" s="171" t="s">
        <v>150</v>
      </c>
      <c r="H289" s="169" t="s">
        <v>267</v>
      </c>
      <c r="I289" s="243"/>
      <c r="J289" s="243"/>
      <c r="K289" s="247"/>
      <c r="L289" s="247"/>
      <c r="M289" s="247"/>
      <c r="N289" s="247"/>
    </row>
    <row r="290" spans="1:14" s="168" customFormat="1">
      <c r="A290" s="243"/>
      <c r="B290" s="226" t="s">
        <v>275</v>
      </c>
      <c r="C290" s="174" t="str">
        <f>IF(ISERROR(C284-C285),"",C284-C285)</f>
        <v/>
      </c>
      <c r="D290" s="210" t="str">
        <f t="shared" ref="D290:E290" si="9">IF(ISERROR(D284-D285),"",D284-D285)</f>
        <v/>
      </c>
      <c r="E290" s="210" t="str">
        <f t="shared" si="9"/>
        <v/>
      </c>
      <c r="F290" s="177" t="str">
        <f>IF(ISERROR(AVERAGE(C290:E290)),"",AVERAGE(C290:E290))</f>
        <v/>
      </c>
      <c r="G290" s="176" t="str">
        <f>IF(ISERROR(STDEV(C290:E290)),"",IF(COUNT(C290:E290)&lt;3,"N/A",STDEV(C290:E290)))</f>
        <v/>
      </c>
      <c r="H290" s="173" t="str">
        <f>IF(G290="","",IF(G290&lt;1,"OK","INCORRECT"))</f>
        <v/>
      </c>
      <c r="I290" s="243"/>
      <c r="J290" s="251"/>
      <c r="K290" s="247"/>
      <c r="L290" s="247"/>
      <c r="M290" s="247"/>
      <c r="N290" s="247"/>
    </row>
    <row r="291" spans="1:14" s="168" customFormat="1" ht="15.75" thickBot="1">
      <c r="A291" s="250"/>
      <c r="B291" s="255"/>
      <c r="C291" s="247"/>
      <c r="D291" s="247"/>
      <c r="E291" s="247"/>
      <c r="F291" s="247"/>
      <c r="G291" s="247"/>
      <c r="H291" s="247"/>
      <c r="I291" s="252"/>
      <c r="J291" s="252"/>
      <c r="K291" s="247"/>
      <c r="L291" s="247"/>
      <c r="M291" s="247"/>
      <c r="N291" s="247"/>
    </row>
    <row r="292" spans="1:14" s="168" customFormat="1" ht="15" customHeight="1" thickTop="1" thickBot="1">
      <c r="A292" s="243"/>
      <c r="B292" s="512" t="s">
        <v>122</v>
      </c>
      <c r="C292" s="513" t="s">
        <v>276</v>
      </c>
      <c r="D292" s="514"/>
      <c r="E292" s="514"/>
      <c r="F292" s="514"/>
      <c r="G292" s="514"/>
      <c r="H292" s="514"/>
      <c r="I292" s="514"/>
      <c r="J292" s="514"/>
      <c r="K292" s="247"/>
      <c r="L292" s="247"/>
      <c r="M292" s="247"/>
      <c r="N292" s="247"/>
    </row>
    <row r="293" spans="1:14" s="168" customFormat="1" ht="15" customHeight="1" thickTop="1" thickBot="1">
      <c r="A293" s="243"/>
      <c r="B293" s="512"/>
      <c r="C293" s="519" t="s">
        <v>277</v>
      </c>
      <c r="D293" s="520"/>
      <c r="E293" s="520"/>
      <c r="F293" s="520"/>
      <c r="G293" s="520"/>
      <c r="H293" s="520"/>
      <c r="I293" s="520"/>
      <c r="J293" s="520"/>
      <c r="K293" s="247"/>
      <c r="L293" s="247"/>
      <c r="M293" s="247"/>
      <c r="N293" s="247"/>
    </row>
    <row r="294" spans="1:14" s="168" customFormat="1" ht="16.5" thickTop="1" thickBot="1">
      <c r="A294" s="243"/>
      <c r="B294" s="512"/>
      <c r="C294" s="519"/>
      <c r="D294" s="520"/>
      <c r="E294" s="520"/>
      <c r="F294" s="520"/>
      <c r="G294" s="520"/>
      <c r="H294" s="520"/>
      <c r="I294" s="520"/>
      <c r="J294" s="520"/>
      <c r="K294" s="247"/>
      <c r="L294" s="247"/>
      <c r="M294" s="247"/>
      <c r="N294" s="247"/>
    </row>
    <row r="295" spans="1:14" s="168" customFormat="1" ht="15.75" customHeight="1" thickTop="1" thickBot="1">
      <c r="A295" s="243"/>
      <c r="B295" s="512"/>
      <c r="C295" s="520"/>
      <c r="D295" s="520"/>
      <c r="E295" s="520"/>
      <c r="F295" s="520"/>
      <c r="G295" s="520"/>
      <c r="H295" s="520"/>
      <c r="I295" s="520"/>
      <c r="J295" s="520"/>
      <c r="K295" s="247"/>
      <c r="L295" s="247"/>
      <c r="M295" s="247"/>
      <c r="N295" s="247"/>
    </row>
    <row r="296" spans="1:14" s="189" customFormat="1" ht="15.75" customHeight="1" thickTop="1" thickBot="1">
      <c r="A296" s="243"/>
      <c r="B296" s="512"/>
      <c r="C296" s="516" t="s">
        <v>304</v>
      </c>
      <c r="D296" s="516"/>
      <c r="E296" s="516"/>
      <c r="F296" s="516"/>
      <c r="G296" s="516"/>
      <c r="H296" s="516"/>
      <c r="I296" s="516"/>
      <c r="J296" s="516"/>
      <c r="K296" s="247"/>
      <c r="L296" s="247"/>
      <c r="M296" s="247"/>
      <c r="N296" s="247"/>
    </row>
    <row r="297" spans="1:14" s="168" customFormat="1" ht="15.75" customHeight="1" thickTop="1" thickBot="1">
      <c r="A297" s="243"/>
      <c r="B297" s="512"/>
      <c r="C297" s="517"/>
      <c r="D297" s="517"/>
      <c r="E297" s="517"/>
      <c r="F297" s="517"/>
      <c r="G297" s="517"/>
      <c r="H297" s="517"/>
      <c r="I297" s="517"/>
      <c r="J297" s="517"/>
      <c r="K297" s="247"/>
      <c r="L297" s="247"/>
      <c r="M297" s="247"/>
      <c r="N297" s="247"/>
    </row>
    <row r="298" spans="1:14" s="168" customFormat="1" ht="15" customHeight="1" thickTop="1" thickBot="1">
      <c r="A298" s="243"/>
      <c r="B298" s="512" t="s">
        <v>121</v>
      </c>
      <c r="C298" s="519" t="s">
        <v>278</v>
      </c>
      <c r="D298" s="519"/>
      <c r="E298" s="519"/>
      <c r="F298" s="519"/>
      <c r="G298" s="519"/>
      <c r="H298" s="519"/>
      <c r="I298" s="519"/>
      <c r="J298" s="519"/>
      <c r="K298" s="247"/>
      <c r="L298" s="247"/>
      <c r="M298" s="247"/>
      <c r="N298" s="247"/>
    </row>
    <row r="299" spans="1:14" s="168" customFormat="1" ht="16.5" thickTop="1" thickBot="1">
      <c r="A299" s="243"/>
      <c r="B299" s="512"/>
      <c r="C299" s="519"/>
      <c r="D299" s="519"/>
      <c r="E299" s="519"/>
      <c r="F299" s="519"/>
      <c r="G299" s="519"/>
      <c r="H299" s="519"/>
      <c r="I299" s="519"/>
      <c r="J299" s="519"/>
      <c r="K299" s="247"/>
      <c r="L299" s="247"/>
      <c r="M299" s="247"/>
      <c r="N299" s="247"/>
    </row>
    <row r="300" spans="1:14" s="168" customFormat="1" ht="15" customHeight="1" thickTop="1" thickBot="1">
      <c r="A300" s="243"/>
      <c r="B300" s="512"/>
      <c r="C300" s="521" t="s">
        <v>305</v>
      </c>
      <c r="D300" s="521"/>
      <c r="E300" s="521"/>
      <c r="F300" s="521"/>
      <c r="G300" s="521"/>
      <c r="H300" s="521"/>
      <c r="I300" s="521"/>
      <c r="J300" s="521"/>
      <c r="K300" s="247"/>
      <c r="L300" s="247"/>
      <c r="M300" s="247"/>
      <c r="N300" s="247"/>
    </row>
    <row r="301" spans="1:14" s="168" customFormat="1" ht="15" customHeight="1" thickTop="1" thickBot="1">
      <c r="A301" s="243"/>
      <c r="B301" s="512"/>
      <c r="C301" s="521" t="s">
        <v>279</v>
      </c>
      <c r="D301" s="521"/>
      <c r="E301" s="521"/>
      <c r="F301" s="521"/>
      <c r="G301" s="521"/>
      <c r="H301" s="521"/>
      <c r="I301" s="521"/>
      <c r="J301" s="521"/>
      <c r="K301" s="247"/>
      <c r="L301" s="247"/>
      <c r="M301" s="247"/>
      <c r="N301" s="247"/>
    </row>
    <row r="302" spans="1:14" s="168" customFormat="1" ht="14.25" customHeight="1" thickTop="1" thickBot="1">
      <c r="A302" s="243"/>
      <c r="B302" s="512"/>
      <c r="C302" s="521"/>
      <c r="D302" s="521"/>
      <c r="E302" s="521"/>
      <c r="F302" s="521"/>
      <c r="G302" s="521"/>
      <c r="H302" s="521"/>
      <c r="I302" s="521"/>
      <c r="J302" s="521"/>
      <c r="K302" s="247"/>
      <c r="L302" s="247"/>
      <c r="M302" s="247"/>
      <c r="N302" s="247"/>
    </row>
    <row r="303" spans="1:14" s="168" customFormat="1" ht="15" customHeight="1" thickTop="1" thickBot="1">
      <c r="A303" s="243"/>
      <c r="B303" s="512" t="s">
        <v>275</v>
      </c>
      <c r="C303" s="513" t="s">
        <v>280</v>
      </c>
      <c r="D303" s="514"/>
      <c r="E303" s="514"/>
      <c r="F303" s="514"/>
      <c r="G303" s="514"/>
      <c r="H303" s="514"/>
      <c r="I303" s="514"/>
      <c r="J303" s="514"/>
      <c r="K303" s="247"/>
      <c r="L303" s="247"/>
      <c r="M303" s="247"/>
      <c r="N303" s="247"/>
    </row>
    <row r="304" spans="1:14" s="168" customFormat="1" ht="16.5" thickTop="1" thickBot="1">
      <c r="A304" s="243"/>
      <c r="B304" s="512"/>
      <c r="C304" s="515"/>
      <c r="D304" s="515"/>
      <c r="E304" s="515"/>
      <c r="F304" s="515"/>
      <c r="G304" s="515"/>
      <c r="H304" s="515"/>
      <c r="I304" s="515"/>
      <c r="J304" s="515"/>
      <c r="K304" s="247"/>
      <c r="L304" s="247"/>
      <c r="M304" s="247"/>
      <c r="N304" s="247"/>
    </row>
    <row r="305" spans="1:14" s="168" customFormat="1" ht="15" customHeight="1" thickTop="1" thickBot="1">
      <c r="A305" s="243"/>
      <c r="B305" s="512"/>
      <c r="C305" s="516" t="s">
        <v>304</v>
      </c>
      <c r="D305" s="516"/>
      <c r="E305" s="516"/>
      <c r="F305" s="516"/>
      <c r="G305" s="516"/>
      <c r="H305" s="516"/>
      <c r="I305" s="516"/>
      <c r="J305" s="516"/>
      <c r="K305" s="247"/>
      <c r="L305" s="247"/>
      <c r="M305" s="247"/>
      <c r="N305" s="247"/>
    </row>
    <row r="306" spans="1:14" s="168" customFormat="1" ht="16.5" thickTop="1" thickBot="1">
      <c r="A306" s="243"/>
      <c r="B306" s="512"/>
      <c r="C306" s="517"/>
      <c r="D306" s="517"/>
      <c r="E306" s="517"/>
      <c r="F306" s="517"/>
      <c r="G306" s="517"/>
      <c r="H306" s="517"/>
      <c r="I306" s="517"/>
      <c r="J306" s="517"/>
      <c r="K306" s="247"/>
      <c r="L306" s="247"/>
      <c r="M306" s="247"/>
      <c r="N306" s="247"/>
    </row>
    <row r="307" spans="1:14" s="168" customFormat="1" ht="15.75" thickTop="1">
      <c r="A307" s="247"/>
      <c r="B307" s="247"/>
      <c r="C307" s="247"/>
      <c r="D307" s="247"/>
      <c r="E307" s="247"/>
      <c r="F307" s="247"/>
      <c r="G307" s="247"/>
      <c r="H307" s="247"/>
      <c r="I307" s="247"/>
      <c r="J307" s="247"/>
      <c r="K307" s="247"/>
      <c r="L307" s="247"/>
      <c r="M307" s="247"/>
      <c r="N307" s="247"/>
    </row>
    <row r="308" spans="1:14" s="175" customFormat="1" ht="5.25" customHeight="1">
      <c r="H308" s="167"/>
    </row>
  </sheetData>
  <mergeCells count="133">
    <mergeCell ref="A1:B1"/>
    <mergeCell ref="B12:B17"/>
    <mergeCell ref="B40:B45"/>
    <mergeCell ref="C44:J45"/>
    <mergeCell ref="C72:J73"/>
    <mergeCell ref="C16:J17"/>
    <mergeCell ref="C100:J101"/>
    <mergeCell ref="C128:J129"/>
    <mergeCell ref="C156:J157"/>
    <mergeCell ref="C96:J96"/>
    <mergeCell ref="B79:B82"/>
    <mergeCell ref="C79:J80"/>
    <mergeCell ref="C81:J82"/>
    <mergeCell ref="A86:B86"/>
    <mergeCell ref="B96:B101"/>
    <mergeCell ref="C97:J99"/>
    <mergeCell ref="B102:B106"/>
    <mergeCell ref="C102:J103"/>
    <mergeCell ref="C104:J104"/>
    <mergeCell ref="C105:J106"/>
    <mergeCell ref="B107:B110"/>
    <mergeCell ref="C107:J108"/>
    <mergeCell ref="C109:J110"/>
    <mergeCell ref="A114:B114"/>
    <mergeCell ref="B163:B166"/>
    <mergeCell ref="C163:J164"/>
    <mergeCell ref="C165:J166"/>
    <mergeCell ref="C132:J132"/>
    <mergeCell ref="B124:B129"/>
    <mergeCell ref="C124:J124"/>
    <mergeCell ref="C125:J127"/>
    <mergeCell ref="B130:B134"/>
    <mergeCell ref="C130:J131"/>
    <mergeCell ref="C133:J134"/>
    <mergeCell ref="B135:B138"/>
    <mergeCell ref="C135:J136"/>
    <mergeCell ref="C137:J138"/>
    <mergeCell ref="A142:B142"/>
    <mergeCell ref="B158:B162"/>
    <mergeCell ref="C158:J159"/>
    <mergeCell ref="C160:J160"/>
    <mergeCell ref="C161:J162"/>
    <mergeCell ref="C12:J12"/>
    <mergeCell ref="B23:B26"/>
    <mergeCell ref="A2:B2"/>
    <mergeCell ref="B18:B22"/>
    <mergeCell ref="C20:J20"/>
    <mergeCell ref="C23:J24"/>
    <mergeCell ref="C13:J15"/>
    <mergeCell ref="C21:J22"/>
    <mergeCell ref="C25:J26"/>
    <mergeCell ref="C18:J19"/>
    <mergeCell ref="A30:B30"/>
    <mergeCell ref="C41:J43"/>
    <mergeCell ref="B46:B50"/>
    <mergeCell ref="C46:J47"/>
    <mergeCell ref="C48:J48"/>
    <mergeCell ref="C49:J50"/>
    <mergeCell ref="B51:B54"/>
    <mergeCell ref="C51:J52"/>
    <mergeCell ref="C53:J54"/>
    <mergeCell ref="C40:J40"/>
    <mergeCell ref="A58:B58"/>
    <mergeCell ref="B68:B73"/>
    <mergeCell ref="C68:J68"/>
    <mergeCell ref="C69:J71"/>
    <mergeCell ref="B74:B78"/>
    <mergeCell ref="C74:J75"/>
    <mergeCell ref="C77:J78"/>
    <mergeCell ref="C76:J76"/>
    <mergeCell ref="B152:B157"/>
    <mergeCell ref="C152:J152"/>
    <mergeCell ref="C153:J155"/>
    <mergeCell ref="A170:B170"/>
    <mergeCell ref="B180:B185"/>
    <mergeCell ref="C181:J183"/>
    <mergeCell ref="B186:B190"/>
    <mergeCell ref="C186:J187"/>
    <mergeCell ref="C188:J188"/>
    <mergeCell ref="C189:J190"/>
    <mergeCell ref="B191:B194"/>
    <mergeCell ref="C191:J192"/>
    <mergeCell ref="C193:J194"/>
    <mergeCell ref="C180:J180"/>
    <mergeCell ref="C184:J185"/>
    <mergeCell ref="A198:B198"/>
    <mergeCell ref="B208:B213"/>
    <mergeCell ref="C208:J208"/>
    <mergeCell ref="C209:J211"/>
    <mergeCell ref="B214:B218"/>
    <mergeCell ref="C214:J215"/>
    <mergeCell ref="C216:J216"/>
    <mergeCell ref="C217:J218"/>
    <mergeCell ref="C212:J213"/>
    <mergeCell ref="B219:B222"/>
    <mergeCell ref="C219:J220"/>
    <mergeCell ref="C221:J222"/>
    <mergeCell ref="A226:B226"/>
    <mergeCell ref="B236:B241"/>
    <mergeCell ref="C236:J236"/>
    <mergeCell ref="C237:J239"/>
    <mergeCell ref="C240:J241"/>
    <mergeCell ref="B242:B246"/>
    <mergeCell ref="C242:J243"/>
    <mergeCell ref="C244:J244"/>
    <mergeCell ref="C245:J246"/>
    <mergeCell ref="B247:B250"/>
    <mergeCell ref="C247:J248"/>
    <mergeCell ref="C249:J250"/>
    <mergeCell ref="A254:B254"/>
    <mergeCell ref="B264:B269"/>
    <mergeCell ref="C264:J264"/>
    <mergeCell ref="C265:J267"/>
    <mergeCell ref="B270:B274"/>
    <mergeCell ref="C270:J271"/>
    <mergeCell ref="C272:J272"/>
    <mergeCell ref="C273:J274"/>
    <mergeCell ref="B275:B278"/>
    <mergeCell ref="C275:J276"/>
    <mergeCell ref="C277:J278"/>
    <mergeCell ref="C268:J269"/>
    <mergeCell ref="B303:B306"/>
    <mergeCell ref="C303:J304"/>
    <mergeCell ref="C305:J306"/>
    <mergeCell ref="A282:B282"/>
    <mergeCell ref="B292:B297"/>
    <mergeCell ref="C292:J292"/>
    <mergeCell ref="C293:J295"/>
    <mergeCell ref="B298:B302"/>
    <mergeCell ref="C298:J299"/>
    <mergeCell ref="C300:J300"/>
    <mergeCell ref="C301:J302"/>
    <mergeCell ref="C296:J297"/>
  </mergeCells>
  <conditionalFormatting sqref="H4:H7">
    <cfRule type="containsText" dxfId="133" priority="47" operator="containsText" text="OK">
      <formula>NOT(ISERROR(SEARCH("OK",H4)))</formula>
    </cfRule>
    <cfRule type="containsText" dxfId="132" priority="45" operator="containsText" text="INCORRECT">
      <formula>NOT(ISERROR(SEARCH("INCORRECT",H4)))</formula>
    </cfRule>
  </conditionalFormatting>
  <conditionalFormatting sqref="H10">
    <cfRule type="containsText" dxfId="131" priority="43" operator="containsText" text="INCORRECT">
      <formula>NOT(ISERROR(SEARCH("INCORRECT",H10)))</formula>
    </cfRule>
    <cfRule type="containsText" dxfId="130" priority="44" operator="containsText" text="OK">
      <formula>NOT(ISERROR(SEARCH("OK",H10)))</formula>
    </cfRule>
  </conditionalFormatting>
  <conditionalFormatting sqref="H32:H35">
    <cfRule type="containsText" dxfId="129" priority="41" operator="containsText" text="INCORRECT">
      <formula>NOT(ISERROR(SEARCH("INCORRECT",H32)))</formula>
    </cfRule>
    <cfRule type="containsText" dxfId="128" priority="42" operator="containsText" text="OK">
      <formula>NOT(ISERROR(SEARCH("OK",H32)))</formula>
    </cfRule>
  </conditionalFormatting>
  <conditionalFormatting sqref="H38">
    <cfRule type="containsText" dxfId="127" priority="39" operator="containsText" text="INCORRECT">
      <formula>NOT(ISERROR(SEARCH("INCORRECT",H38)))</formula>
    </cfRule>
    <cfRule type="containsText" dxfId="126" priority="40" operator="containsText" text="OK">
      <formula>NOT(ISERROR(SEARCH("OK",H38)))</formula>
    </cfRule>
  </conditionalFormatting>
  <conditionalFormatting sqref="H60:H63">
    <cfRule type="containsText" dxfId="125" priority="37" operator="containsText" text="INCORRECT">
      <formula>NOT(ISERROR(SEARCH("INCORRECT",H60)))</formula>
    </cfRule>
    <cfRule type="containsText" dxfId="124" priority="38" operator="containsText" text="OK">
      <formula>NOT(ISERROR(SEARCH("OK",H60)))</formula>
    </cfRule>
  </conditionalFormatting>
  <conditionalFormatting sqref="H66">
    <cfRule type="containsText" dxfId="123" priority="35" operator="containsText" text="INCORRECT">
      <formula>NOT(ISERROR(SEARCH("INCORRECT",H66)))</formula>
    </cfRule>
    <cfRule type="containsText" dxfId="122" priority="36" operator="containsText" text="OK">
      <formula>NOT(ISERROR(SEARCH("OK",H66)))</formula>
    </cfRule>
  </conditionalFormatting>
  <conditionalFormatting sqref="H88:H91">
    <cfRule type="containsText" dxfId="121" priority="33" operator="containsText" text="INCORRECT">
      <formula>NOT(ISERROR(SEARCH("INCORRECT",H88)))</formula>
    </cfRule>
    <cfRule type="containsText" dxfId="120" priority="34" operator="containsText" text="OK">
      <formula>NOT(ISERROR(SEARCH("OK",H88)))</formula>
    </cfRule>
  </conditionalFormatting>
  <conditionalFormatting sqref="H94">
    <cfRule type="containsText" dxfId="119" priority="31" operator="containsText" text="INCORRECT">
      <formula>NOT(ISERROR(SEARCH("INCORRECT",H94)))</formula>
    </cfRule>
    <cfRule type="containsText" dxfId="118" priority="32" operator="containsText" text="OK">
      <formula>NOT(ISERROR(SEARCH("OK",H94)))</formula>
    </cfRule>
  </conditionalFormatting>
  <conditionalFormatting sqref="H116:H119">
    <cfRule type="containsText" dxfId="117" priority="29" operator="containsText" text="INCORRECT">
      <formula>NOT(ISERROR(SEARCH("INCORRECT",H116)))</formula>
    </cfRule>
    <cfRule type="containsText" dxfId="116" priority="30" operator="containsText" text="OK">
      <formula>NOT(ISERROR(SEARCH("OK",H116)))</formula>
    </cfRule>
  </conditionalFormatting>
  <conditionalFormatting sqref="H122">
    <cfRule type="containsText" dxfId="115" priority="27" operator="containsText" text="INCORRECT">
      <formula>NOT(ISERROR(SEARCH("INCORRECT",H122)))</formula>
    </cfRule>
    <cfRule type="containsText" dxfId="114" priority="28" operator="containsText" text="OK">
      <formula>NOT(ISERROR(SEARCH("OK",H122)))</formula>
    </cfRule>
  </conditionalFormatting>
  <conditionalFormatting sqref="H144:H147">
    <cfRule type="containsText" dxfId="113" priority="25" operator="containsText" text="INCORRECT">
      <formula>NOT(ISERROR(SEARCH("INCORRECT",H144)))</formula>
    </cfRule>
    <cfRule type="containsText" dxfId="112" priority="26" operator="containsText" text="OK">
      <formula>NOT(ISERROR(SEARCH("OK",H144)))</formula>
    </cfRule>
  </conditionalFormatting>
  <conditionalFormatting sqref="H150">
    <cfRule type="containsText" dxfId="111" priority="23" operator="containsText" text="INCORRECT">
      <formula>NOT(ISERROR(SEARCH("INCORRECT",H150)))</formula>
    </cfRule>
    <cfRule type="containsText" dxfId="110" priority="24" operator="containsText" text="OK">
      <formula>NOT(ISERROR(SEARCH("OK",H150)))</formula>
    </cfRule>
  </conditionalFormatting>
  <conditionalFormatting sqref="H172:H175">
    <cfRule type="containsText" dxfId="109" priority="21" operator="containsText" text="INCORRECT">
      <formula>NOT(ISERROR(SEARCH("INCORRECT",H172)))</formula>
    </cfRule>
    <cfRule type="containsText" dxfId="108" priority="22" operator="containsText" text="OK">
      <formula>NOT(ISERROR(SEARCH("OK",H172)))</formula>
    </cfRule>
  </conditionalFormatting>
  <conditionalFormatting sqref="H178">
    <cfRule type="containsText" dxfId="107" priority="19" operator="containsText" text="INCORRECT">
      <formula>NOT(ISERROR(SEARCH("INCORRECT",H178)))</formula>
    </cfRule>
    <cfRule type="containsText" dxfId="106" priority="20" operator="containsText" text="OK">
      <formula>NOT(ISERROR(SEARCH("OK",H178)))</formula>
    </cfRule>
  </conditionalFormatting>
  <conditionalFormatting sqref="H200:H203">
    <cfRule type="containsText" dxfId="105" priority="17" operator="containsText" text="INCORRECT">
      <formula>NOT(ISERROR(SEARCH("INCORRECT",H200)))</formula>
    </cfRule>
    <cfRule type="containsText" dxfId="104" priority="18" operator="containsText" text="OK">
      <formula>NOT(ISERROR(SEARCH("OK",H200)))</formula>
    </cfRule>
  </conditionalFormatting>
  <conditionalFormatting sqref="H206">
    <cfRule type="containsText" dxfId="103" priority="15" operator="containsText" text="INCORRECT">
      <formula>NOT(ISERROR(SEARCH("INCORRECT",H206)))</formula>
    </cfRule>
    <cfRule type="containsText" dxfId="102" priority="16" operator="containsText" text="OK">
      <formula>NOT(ISERROR(SEARCH("OK",H206)))</formula>
    </cfRule>
  </conditionalFormatting>
  <conditionalFormatting sqref="H228:H231">
    <cfRule type="containsText" dxfId="101" priority="13" operator="containsText" text="INCORRECT">
      <formula>NOT(ISERROR(SEARCH("INCORRECT",H228)))</formula>
    </cfRule>
    <cfRule type="containsText" dxfId="100" priority="14" operator="containsText" text="OK">
      <formula>NOT(ISERROR(SEARCH("OK",H228)))</formula>
    </cfRule>
  </conditionalFormatting>
  <conditionalFormatting sqref="H234">
    <cfRule type="containsText" dxfId="99" priority="11" operator="containsText" text="INCORRECT">
      <formula>NOT(ISERROR(SEARCH("INCORRECT",H234)))</formula>
    </cfRule>
    <cfRule type="containsText" dxfId="98" priority="12" operator="containsText" text="OK">
      <formula>NOT(ISERROR(SEARCH("OK",H234)))</formula>
    </cfRule>
  </conditionalFormatting>
  <conditionalFormatting sqref="H256:H259">
    <cfRule type="containsText" dxfId="97" priority="9" operator="containsText" text="INCORRECT">
      <formula>NOT(ISERROR(SEARCH("INCORRECT",H256)))</formula>
    </cfRule>
    <cfRule type="containsText" dxfId="96" priority="10" operator="containsText" text="OK">
      <formula>NOT(ISERROR(SEARCH("OK",H256)))</formula>
    </cfRule>
  </conditionalFormatting>
  <conditionalFormatting sqref="H262">
    <cfRule type="containsText" dxfId="95" priority="7" operator="containsText" text="INCORRECT">
      <formula>NOT(ISERROR(SEARCH("INCORRECT",H262)))</formula>
    </cfRule>
    <cfRule type="containsText" dxfId="94" priority="8" operator="containsText" text="OK">
      <formula>NOT(ISERROR(SEARCH("OK",H262)))</formula>
    </cfRule>
  </conditionalFormatting>
  <conditionalFormatting sqref="H284:H287">
    <cfRule type="containsText" dxfId="93" priority="5" operator="containsText" text="INCORRECT">
      <formula>NOT(ISERROR(SEARCH("INCORRECT",H284)))</formula>
    </cfRule>
    <cfRule type="containsText" dxfId="92" priority="6" operator="containsText" text="OK">
      <formula>NOT(ISERROR(SEARCH("OK",H284)))</formula>
    </cfRule>
  </conditionalFormatting>
  <conditionalFormatting sqref="H290">
    <cfRule type="containsText" dxfId="91" priority="3" operator="containsText" text="INCORRECT">
      <formula>NOT(ISERROR(SEARCH("INCORRECT",H290)))</formula>
    </cfRule>
    <cfRule type="containsText" dxfId="90" priority="4" operator="containsText" text="OK">
      <formula>NOT(ISERROR(SEARCH("OK",H290)))</formula>
    </cfRule>
  </conditionalFormatting>
  <conditionalFormatting sqref="H286:H287">
    <cfRule type="containsText" dxfId="89" priority="1" operator="containsText" text="INCORRECT">
      <formula>NOT(ISERROR(SEARCH("INCORRECT",H286)))</formula>
    </cfRule>
    <cfRule type="containsText" dxfId="88" priority="2" operator="containsText" text="OK">
      <formula>NOT(ISERROR(SEARCH("OK",H286)))</formula>
    </cfRule>
  </conditionalFormatting>
  <hyperlinks>
    <hyperlink ref="A1" location="'Indications d''Utilisation'!A1" display="Lien vers Indication d'Utilisation"/>
    <hyperlink ref="A1:B1" location="'Indications d''Utilisation'!B40" tooltip="Lien vers &quot;Indications d'Utilisation&quot;" display="Lien vers Indications d'Utilisation"/>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sheetPr codeName="Feuil6"/>
  <dimension ref="A1:AK112"/>
  <sheetViews>
    <sheetView zoomScaleNormal="100"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3" max="35" width="4.7109375" customWidth="1"/>
  </cols>
  <sheetData>
    <row r="1" spans="1:37" ht="22.5" customHeight="1">
      <c r="A1" s="523" t="s">
        <v>206</v>
      </c>
      <c r="B1" s="525" t="s">
        <v>3</v>
      </c>
      <c r="C1" s="527" t="s">
        <v>127</v>
      </c>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9"/>
      <c r="AJ1" s="243"/>
      <c r="AK1" s="243"/>
    </row>
    <row r="2" spans="1:37" ht="22.5" customHeight="1" thickBot="1">
      <c r="A2" s="524"/>
      <c r="B2" s="526"/>
      <c r="C2" s="530" t="s">
        <v>123</v>
      </c>
      <c r="D2" s="531"/>
      <c r="E2" s="532"/>
      <c r="F2" s="530" t="s">
        <v>235</v>
      </c>
      <c r="G2" s="531"/>
      <c r="H2" s="532"/>
      <c r="I2" s="530" t="s">
        <v>236</v>
      </c>
      <c r="J2" s="531"/>
      <c r="K2" s="532"/>
      <c r="L2" s="530" t="s">
        <v>237</v>
      </c>
      <c r="M2" s="531"/>
      <c r="N2" s="532"/>
      <c r="O2" s="530" t="s">
        <v>238</v>
      </c>
      <c r="P2" s="531"/>
      <c r="Q2" s="532"/>
      <c r="R2" s="530" t="s">
        <v>239</v>
      </c>
      <c r="S2" s="531"/>
      <c r="T2" s="532"/>
      <c r="U2" s="530" t="s">
        <v>240</v>
      </c>
      <c r="V2" s="531"/>
      <c r="W2" s="532"/>
      <c r="X2" s="530" t="s">
        <v>241</v>
      </c>
      <c r="Y2" s="531"/>
      <c r="Z2" s="532"/>
      <c r="AA2" s="530" t="s">
        <v>242</v>
      </c>
      <c r="AB2" s="531"/>
      <c r="AC2" s="532"/>
      <c r="AD2" s="530" t="s">
        <v>243</v>
      </c>
      <c r="AE2" s="531"/>
      <c r="AF2" s="532"/>
      <c r="AG2" s="530" t="s">
        <v>244</v>
      </c>
      <c r="AH2" s="531"/>
      <c r="AI2" s="532"/>
      <c r="AJ2" s="243"/>
      <c r="AK2" s="243"/>
    </row>
    <row r="3" spans="1:37" ht="15.75" thickTop="1">
      <c r="A3" s="80" t="str">
        <f>IF('Information sur les Gènes'!A3="","",'Information sur les Gènes'!A3)</f>
        <v>A1</v>
      </c>
      <c r="B3" s="81" t="str">
        <f>IF('Information sur les Gènes'!D3="","",'Information sur les Gènes'!D3)</f>
        <v/>
      </c>
      <c r="C3" s="536" t="str">
        <f>IF('Feuille de Calcul'!C3:E3="","",'Feuille de Calcul'!C3:E3)</f>
        <v/>
      </c>
      <c r="D3" s="537"/>
      <c r="E3" s="538"/>
      <c r="F3" s="536" t="str">
        <f>IF('Feuille de Calcul'!F3:H3="","",'Feuille de Calcul'!F3:H3)</f>
        <v/>
      </c>
      <c r="G3" s="537"/>
      <c r="H3" s="538"/>
      <c r="I3" s="536" t="str">
        <f>IF('Feuille de Calcul'!I3:K3="","",'Feuille de Calcul'!I3:K3)</f>
        <v/>
      </c>
      <c r="J3" s="537"/>
      <c r="K3" s="538"/>
      <c r="L3" s="536" t="str">
        <f>IF('Feuille de Calcul'!L3:N3="","",'Feuille de Calcul'!L3:N3)</f>
        <v/>
      </c>
      <c r="M3" s="537"/>
      <c r="N3" s="538"/>
      <c r="O3" s="536" t="str">
        <f>IF('Feuille de Calcul'!O3:Q3="","",'Feuille de Calcul'!O3:Q3)</f>
        <v/>
      </c>
      <c r="P3" s="537"/>
      <c r="Q3" s="538"/>
      <c r="R3" s="536" t="str">
        <f>IF('Feuille de Calcul'!R3:T3="","",'Feuille de Calcul'!R3:T3)</f>
        <v/>
      </c>
      <c r="S3" s="537"/>
      <c r="T3" s="538"/>
      <c r="U3" s="536" t="str">
        <f>IF('Feuille de Calcul'!U3:W3="","",'Feuille de Calcul'!U3:W3)</f>
        <v/>
      </c>
      <c r="V3" s="537"/>
      <c r="W3" s="538"/>
      <c r="X3" s="536" t="str">
        <f>IF('Feuille de Calcul'!X3:Z3="","",'Feuille de Calcul'!X3:Z3)</f>
        <v/>
      </c>
      <c r="Y3" s="537"/>
      <c r="Z3" s="538"/>
      <c r="AA3" s="536" t="str">
        <f>IF('Feuille de Calcul'!AA3:AC3="","",'Feuille de Calcul'!AA3:AC3)</f>
        <v/>
      </c>
      <c r="AB3" s="537"/>
      <c r="AC3" s="538"/>
      <c r="AD3" s="536" t="str">
        <f>IF('Feuille de Calcul'!AD3:AF3="","",'Feuille de Calcul'!AD3:AF3)</f>
        <v/>
      </c>
      <c r="AE3" s="537"/>
      <c r="AF3" s="538"/>
      <c r="AG3" s="536" t="str">
        <f>IF('Feuille de Calcul'!AG3:AI3="","",'Feuille de Calcul'!AG3:AI3)</f>
        <v/>
      </c>
      <c r="AH3" s="537"/>
      <c r="AI3" s="538"/>
      <c r="AJ3" s="243"/>
      <c r="AK3" s="243"/>
    </row>
    <row r="4" spans="1:37">
      <c r="A4" s="63" t="str">
        <f>IF('Information sur les Gènes'!A4="","",'Information sur les Gènes'!A4)</f>
        <v>A2</v>
      </c>
      <c r="B4" s="64" t="str">
        <f>IF('Information sur les Gènes'!D4="","",'Information sur les Gènes'!D4)</f>
        <v/>
      </c>
      <c r="C4" s="533" t="str">
        <f>IF('Feuille de Calcul'!C4:E4="","",'Feuille de Calcul'!C4:E4)</f>
        <v/>
      </c>
      <c r="D4" s="534"/>
      <c r="E4" s="535"/>
      <c r="F4" s="533" t="str">
        <f>IF('Feuille de Calcul'!F4:H4="","",'Feuille de Calcul'!F4:H4)</f>
        <v/>
      </c>
      <c r="G4" s="534"/>
      <c r="H4" s="535"/>
      <c r="I4" s="533" t="str">
        <f>IF('Feuille de Calcul'!I4:K4="","",'Feuille de Calcul'!I4:K4)</f>
        <v/>
      </c>
      <c r="J4" s="534"/>
      <c r="K4" s="535"/>
      <c r="L4" s="533" t="str">
        <f>IF('Feuille de Calcul'!L4:N4="","",'Feuille de Calcul'!L4:N4)</f>
        <v/>
      </c>
      <c r="M4" s="534"/>
      <c r="N4" s="535"/>
      <c r="O4" s="533" t="str">
        <f>IF('Feuille de Calcul'!O4:Q4="","",'Feuille de Calcul'!O4:Q4)</f>
        <v/>
      </c>
      <c r="P4" s="534"/>
      <c r="Q4" s="535"/>
      <c r="R4" s="533" t="str">
        <f>IF('Feuille de Calcul'!R4:T4="","",'Feuille de Calcul'!R4:T4)</f>
        <v/>
      </c>
      <c r="S4" s="534"/>
      <c r="T4" s="535"/>
      <c r="U4" s="533" t="str">
        <f>IF('Feuille de Calcul'!U4:W4="","",'Feuille de Calcul'!U4:W4)</f>
        <v/>
      </c>
      <c r="V4" s="534"/>
      <c r="W4" s="535"/>
      <c r="X4" s="533" t="str">
        <f>IF('Feuille de Calcul'!X4:Z4="","",'Feuille de Calcul'!X4:Z4)</f>
        <v/>
      </c>
      <c r="Y4" s="534"/>
      <c r="Z4" s="535"/>
      <c r="AA4" s="533" t="str">
        <f>IF('Feuille de Calcul'!AA4:AC4="","",'Feuille de Calcul'!AA4:AC4)</f>
        <v/>
      </c>
      <c r="AB4" s="534"/>
      <c r="AC4" s="535"/>
      <c r="AD4" s="533" t="str">
        <f>IF('Feuille de Calcul'!AD4:AF4="","",'Feuille de Calcul'!AD4:AF4)</f>
        <v/>
      </c>
      <c r="AE4" s="534"/>
      <c r="AF4" s="535"/>
      <c r="AG4" s="533" t="str">
        <f>IF('Feuille de Calcul'!AG4:AI4="","",'Feuille de Calcul'!AG4:AI4)</f>
        <v/>
      </c>
      <c r="AH4" s="534"/>
      <c r="AI4" s="535"/>
      <c r="AJ4" s="243"/>
      <c r="AK4" s="243"/>
    </row>
    <row r="5" spans="1:37">
      <c r="A5" s="63" t="str">
        <f>IF('Information sur les Gènes'!A5="","",'Information sur les Gènes'!A5)</f>
        <v>A3</v>
      </c>
      <c r="B5" s="64" t="str">
        <f>IF('Information sur les Gènes'!D5="","",'Information sur les Gènes'!D5)</f>
        <v/>
      </c>
      <c r="C5" s="533" t="str">
        <f>IF('Feuille de Calcul'!C5:E5="","",'Feuille de Calcul'!C5:E5)</f>
        <v/>
      </c>
      <c r="D5" s="534"/>
      <c r="E5" s="535"/>
      <c r="F5" s="533" t="str">
        <f>IF('Feuille de Calcul'!F5:H5="","",'Feuille de Calcul'!F5:H5)</f>
        <v/>
      </c>
      <c r="G5" s="534"/>
      <c r="H5" s="535"/>
      <c r="I5" s="533" t="str">
        <f>IF('Feuille de Calcul'!I5:K5="","",'Feuille de Calcul'!I5:K5)</f>
        <v/>
      </c>
      <c r="J5" s="534"/>
      <c r="K5" s="535"/>
      <c r="L5" s="533" t="str">
        <f>IF('Feuille de Calcul'!L5:N5="","",'Feuille de Calcul'!L5:N5)</f>
        <v/>
      </c>
      <c r="M5" s="534"/>
      <c r="N5" s="535"/>
      <c r="O5" s="533" t="str">
        <f>IF('Feuille de Calcul'!O5:Q5="","",'Feuille de Calcul'!O5:Q5)</f>
        <v/>
      </c>
      <c r="P5" s="534"/>
      <c r="Q5" s="535"/>
      <c r="R5" s="533" t="str">
        <f>IF('Feuille de Calcul'!R5:T5="","",'Feuille de Calcul'!R5:T5)</f>
        <v/>
      </c>
      <c r="S5" s="534"/>
      <c r="T5" s="535"/>
      <c r="U5" s="533" t="str">
        <f>IF('Feuille de Calcul'!U5:W5="","",'Feuille de Calcul'!U5:W5)</f>
        <v/>
      </c>
      <c r="V5" s="534"/>
      <c r="W5" s="535"/>
      <c r="X5" s="533" t="str">
        <f>IF('Feuille de Calcul'!X5:Z5="","",'Feuille de Calcul'!X5:Z5)</f>
        <v/>
      </c>
      <c r="Y5" s="534"/>
      <c r="Z5" s="535"/>
      <c r="AA5" s="533" t="str">
        <f>IF('Feuille de Calcul'!AA5:AC5="","",'Feuille de Calcul'!AA5:AC5)</f>
        <v/>
      </c>
      <c r="AB5" s="534"/>
      <c r="AC5" s="535"/>
      <c r="AD5" s="533" t="str">
        <f>IF('Feuille de Calcul'!AD5:AF5="","",'Feuille de Calcul'!AD5:AF5)</f>
        <v/>
      </c>
      <c r="AE5" s="534"/>
      <c r="AF5" s="535"/>
      <c r="AG5" s="533" t="str">
        <f>IF('Feuille de Calcul'!AG5:AI5="","",'Feuille de Calcul'!AG5:AI5)</f>
        <v/>
      </c>
      <c r="AH5" s="534"/>
      <c r="AI5" s="535"/>
      <c r="AJ5" s="243"/>
      <c r="AK5" s="243"/>
    </row>
    <row r="6" spans="1:37">
      <c r="A6" s="63" t="str">
        <f>IF('Information sur les Gènes'!A6="","",'Information sur les Gènes'!A6)</f>
        <v>A4</v>
      </c>
      <c r="B6" s="64" t="str">
        <f>IF('Information sur les Gènes'!D6="","",'Information sur les Gènes'!D6)</f>
        <v/>
      </c>
      <c r="C6" s="533" t="str">
        <f>IF('Feuille de Calcul'!C6:E6="","",'Feuille de Calcul'!C6:E6)</f>
        <v/>
      </c>
      <c r="D6" s="534"/>
      <c r="E6" s="535"/>
      <c r="F6" s="533" t="str">
        <f>IF('Feuille de Calcul'!F6:H6="","",'Feuille de Calcul'!F6:H6)</f>
        <v/>
      </c>
      <c r="G6" s="534"/>
      <c r="H6" s="535"/>
      <c r="I6" s="533" t="str">
        <f>IF('Feuille de Calcul'!I6:K6="","",'Feuille de Calcul'!I6:K6)</f>
        <v/>
      </c>
      <c r="J6" s="534"/>
      <c r="K6" s="535"/>
      <c r="L6" s="533" t="str">
        <f>IF('Feuille de Calcul'!L6:N6="","",'Feuille de Calcul'!L6:N6)</f>
        <v/>
      </c>
      <c r="M6" s="534"/>
      <c r="N6" s="535"/>
      <c r="O6" s="533" t="str">
        <f>IF('Feuille de Calcul'!O6:Q6="","",'Feuille de Calcul'!O6:Q6)</f>
        <v/>
      </c>
      <c r="P6" s="534"/>
      <c r="Q6" s="535"/>
      <c r="R6" s="533" t="str">
        <f>IF('Feuille de Calcul'!R6:T6="","",'Feuille de Calcul'!R6:T6)</f>
        <v/>
      </c>
      <c r="S6" s="534"/>
      <c r="T6" s="535"/>
      <c r="U6" s="533" t="str">
        <f>IF('Feuille de Calcul'!U6:W6="","",'Feuille de Calcul'!U6:W6)</f>
        <v/>
      </c>
      <c r="V6" s="534"/>
      <c r="W6" s="535"/>
      <c r="X6" s="533" t="str">
        <f>IF('Feuille de Calcul'!X6:Z6="","",'Feuille de Calcul'!X6:Z6)</f>
        <v/>
      </c>
      <c r="Y6" s="534"/>
      <c r="Z6" s="535"/>
      <c r="AA6" s="533" t="str">
        <f>IF('Feuille de Calcul'!AA6:AC6="","",'Feuille de Calcul'!AA6:AC6)</f>
        <v/>
      </c>
      <c r="AB6" s="534"/>
      <c r="AC6" s="535"/>
      <c r="AD6" s="533" t="str">
        <f>IF('Feuille de Calcul'!AD6:AF6="","",'Feuille de Calcul'!AD6:AF6)</f>
        <v/>
      </c>
      <c r="AE6" s="534"/>
      <c r="AF6" s="535"/>
      <c r="AG6" s="533" t="str">
        <f>IF('Feuille de Calcul'!AG6:AI6="","",'Feuille de Calcul'!AG6:AI6)</f>
        <v/>
      </c>
      <c r="AH6" s="534"/>
      <c r="AI6" s="535"/>
      <c r="AJ6" s="243"/>
      <c r="AK6" s="243"/>
    </row>
    <row r="7" spans="1:37">
      <c r="A7" s="63" t="str">
        <f>IF('Information sur les Gènes'!A7="","",'Information sur les Gènes'!A7)</f>
        <v>A5</v>
      </c>
      <c r="B7" s="64" t="str">
        <f>IF('Information sur les Gènes'!D7="","",'Information sur les Gènes'!D7)</f>
        <v/>
      </c>
      <c r="C7" s="533" t="str">
        <f>IF('Feuille de Calcul'!C7:E7="","",'Feuille de Calcul'!C7:E7)</f>
        <v/>
      </c>
      <c r="D7" s="534"/>
      <c r="E7" s="535"/>
      <c r="F7" s="533" t="str">
        <f>IF('Feuille de Calcul'!F7:H7="","",'Feuille de Calcul'!F7:H7)</f>
        <v/>
      </c>
      <c r="G7" s="534"/>
      <c r="H7" s="535"/>
      <c r="I7" s="533" t="str">
        <f>IF('Feuille de Calcul'!I7:K7="","",'Feuille de Calcul'!I7:K7)</f>
        <v/>
      </c>
      <c r="J7" s="534"/>
      <c r="K7" s="535"/>
      <c r="L7" s="533" t="str">
        <f>IF('Feuille de Calcul'!L7:N7="","",'Feuille de Calcul'!L7:N7)</f>
        <v/>
      </c>
      <c r="M7" s="534"/>
      <c r="N7" s="535"/>
      <c r="O7" s="533" t="str">
        <f>IF('Feuille de Calcul'!O7:Q7="","",'Feuille de Calcul'!O7:Q7)</f>
        <v/>
      </c>
      <c r="P7" s="534"/>
      <c r="Q7" s="535"/>
      <c r="R7" s="533" t="str">
        <f>IF('Feuille de Calcul'!R7:T7="","",'Feuille de Calcul'!R7:T7)</f>
        <v/>
      </c>
      <c r="S7" s="534"/>
      <c r="T7" s="535"/>
      <c r="U7" s="533" t="str">
        <f>IF('Feuille de Calcul'!U7:W7="","",'Feuille de Calcul'!U7:W7)</f>
        <v/>
      </c>
      <c r="V7" s="534"/>
      <c r="W7" s="535"/>
      <c r="X7" s="533" t="str">
        <f>IF('Feuille de Calcul'!X7:Z7="","",'Feuille de Calcul'!X7:Z7)</f>
        <v/>
      </c>
      <c r="Y7" s="534"/>
      <c r="Z7" s="535"/>
      <c r="AA7" s="533" t="str">
        <f>IF('Feuille de Calcul'!AA7:AC7="","",'Feuille de Calcul'!AA7:AC7)</f>
        <v/>
      </c>
      <c r="AB7" s="534"/>
      <c r="AC7" s="535"/>
      <c r="AD7" s="533" t="str">
        <f>IF('Feuille de Calcul'!AD7:AF7="","",'Feuille de Calcul'!AD7:AF7)</f>
        <v/>
      </c>
      <c r="AE7" s="534"/>
      <c r="AF7" s="535"/>
      <c r="AG7" s="533" t="str">
        <f>IF('Feuille de Calcul'!AG7:AI7="","",'Feuille de Calcul'!AG7:AI7)</f>
        <v/>
      </c>
      <c r="AH7" s="534"/>
      <c r="AI7" s="535"/>
      <c r="AJ7" s="243"/>
      <c r="AK7" s="243"/>
    </row>
    <row r="8" spans="1:37">
      <c r="A8" s="63" t="str">
        <f>IF('Information sur les Gènes'!A8="","",'Information sur les Gènes'!A8)</f>
        <v>A6</v>
      </c>
      <c r="B8" s="64" t="str">
        <f>IF('Information sur les Gènes'!D8="","",'Information sur les Gènes'!D8)</f>
        <v/>
      </c>
      <c r="C8" s="533" t="str">
        <f>IF('Feuille de Calcul'!C8:E8="","",'Feuille de Calcul'!C8:E8)</f>
        <v/>
      </c>
      <c r="D8" s="534"/>
      <c r="E8" s="535"/>
      <c r="F8" s="533" t="str">
        <f>IF('Feuille de Calcul'!F8:H8="","",'Feuille de Calcul'!F8:H8)</f>
        <v/>
      </c>
      <c r="G8" s="534"/>
      <c r="H8" s="535"/>
      <c r="I8" s="533" t="str">
        <f>IF('Feuille de Calcul'!I8:K8="","",'Feuille de Calcul'!I8:K8)</f>
        <v/>
      </c>
      <c r="J8" s="534"/>
      <c r="K8" s="535"/>
      <c r="L8" s="533" t="str">
        <f>IF('Feuille de Calcul'!L8:N8="","",'Feuille de Calcul'!L8:N8)</f>
        <v/>
      </c>
      <c r="M8" s="534"/>
      <c r="N8" s="535"/>
      <c r="O8" s="533" t="str">
        <f>IF('Feuille de Calcul'!O8:Q8="","",'Feuille de Calcul'!O8:Q8)</f>
        <v/>
      </c>
      <c r="P8" s="534"/>
      <c r="Q8" s="535"/>
      <c r="R8" s="533" t="str">
        <f>IF('Feuille de Calcul'!R8:T8="","",'Feuille de Calcul'!R8:T8)</f>
        <v/>
      </c>
      <c r="S8" s="534"/>
      <c r="T8" s="535"/>
      <c r="U8" s="533" t="str">
        <f>IF('Feuille de Calcul'!U8:W8="","",'Feuille de Calcul'!U8:W8)</f>
        <v/>
      </c>
      <c r="V8" s="534"/>
      <c r="W8" s="535"/>
      <c r="X8" s="533" t="str">
        <f>IF('Feuille de Calcul'!X8:Z8="","",'Feuille de Calcul'!X8:Z8)</f>
        <v/>
      </c>
      <c r="Y8" s="534"/>
      <c r="Z8" s="535"/>
      <c r="AA8" s="533" t="str">
        <f>IF('Feuille de Calcul'!AA8:AC8="","",'Feuille de Calcul'!AA8:AC8)</f>
        <v/>
      </c>
      <c r="AB8" s="534"/>
      <c r="AC8" s="535"/>
      <c r="AD8" s="533" t="str">
        <f>IF('Feuille de Calcul'!AD8:AF8="","",'Feuille de Calcul'!AD8:AF8)</f>
        <v/>
      </c>
      <c r="AE8" s="534"/>
      <c r="AF8" s="535"/>
      <c r="AG8" s="533" t="str">
        <f>IF('Feuille de Calcul'!AG8:AI8="","",'Feuille de Calcul'!AG8:AI8)</f>
        <v/>
      </c>
      <c r="AH8" s="534"/>
      <c r="AI8" s="535"/>
      <c r="AJ8" s="243"/>
      <c r="AK8" s="243"/>
    </row>
    <row r="9" spans="1:37">
      <c r="A9" s="63" t="str">
        <f>IF('Information sur les Gènes'!A9="","",'Information sur les Gènes'!A9)</f>
        <v>A7</v>
      </c>
      <c r="B9" s="64" t="str">
        <f>IF('Information sur les Gènes'!D9="","",'Information sur les Gènes'!D9)</f>
        <v/>
      </c>
      <c r="C9" s="533" t="str">
        <f>IF('Feuille de Calcul'!C9:E9="","",'Feuille de Calcul'!C9:E9)</f>
        <v/>
      </c>
      <c r="D9" s="534"/>
      <c r="E9" s="535"/>
      <c r="F9" s="533" t="str">
        <f>IF('Feuille de Calcul'!F9:H9="","",'Feuille de Calcul'!F9:H9)</f>
        <v/>
      </c>
      <c r="G9" s="534"/>
      <c r="H9" s="535"/>
      <c r="I9" s="533" t="str">
        <f>IF('Feuille de Calcul'!I9:K9="","",'Feuille de Calcul'!I9:K9)</f>
        <v/>
      </c>
      <c r="J9" s="534"/>
      <c r="K9" s="535"/>
      <c r="L9" s="533" t="str">
        <f>IF('Feuille de Calcul'!L9:N9="","",'Feuille de Calcul'!L9:N9)</f>
        <v/>
      </c>
      <c r="M9" s="534"/>
      <c r="N9" s="535"/>
      <c r="O9" s="533" t="str">
        <f>IF('Feuille de Calcul'!O9:Q9="","",'Feuille de Calcul'!O9:Q9)</f>
        <v/>
      </c>
      <c r="P9" s="534"/>
      <c r="Q9" s="535"/>
      <c r="R9" s="533" t="str">
        <f>IF('Feuille de Calcul'!R9:T9="","",'Feuille de Calcul'!R9:T9)</f>
        <v/>
      </c>
      <c r="S9" s="534"/>
      <c r="T9" s="535"/>
      <c r="U9" s="533" t="str">
        <f>IF('Feuille de Calcul'!U9:W9="","",'Feuille de Calcul'!U9:W9)</f>
        <v/>
      </c>
      <c r="V9" s="534"/>
      <c r="W9" s="535"/>
      <c r="X9" s="533" t="str">
        <f>IF('Feuille de Calcul'!X9:Z9="","",'Feuille de Calcul'!X9:Z9)</f>
        <v/>
      </c>
      <c r="Y9" s="534"/>
      <c r="Z9" s="535"/>
      <c r="AA9" s="533" t="str">
        <f>IF('Feuille de Calcul'!AA9:AC9="","",'Feuille de Calcul'!AA9:AC9)</f>
        <v/>
      </c>
      <c r="AB9" s="534"/>
      <c r="AC9" s="535"/>
      <c r="AD9" s="533" t="str">
        <f>IF('Feuille de Calcul'!AD9:AF9="","",'Feuille de Calcul'!AD9:AF9)</f>
        <v/>
      </c>
      <c r="AE9" s="534"/>
      <c r="AF9" s="535"/>
      <c r="AG9" s="533" t="str">
        <f>IF('Feuille de Calcul'!AG9:AI9="","",'Feuille de Calcul'!AG9:AI9)</f>
        <v/>
      </c>
      <c r="AH9" s="534"/>
      <c r="AI9" s="535"/>
      <c r="AJ9" s="243"/>
      <c r="AK9" s="243"/>
    </row>
    <row r="10" spans="1:37">
      <c r="A10" s="63" t="str">
        <f>IF('Information sur les Gènes'!A10="","",'Information sur les Gènes'!A10)</f>
        <v>A8</v>
      </c>
      <c r="B10" s="64" t="str">
        <f>IF('Information sur les Gènes'!D10="","",'Information sur les Gènes'!D10)</f>
        <v/>
      </c>
      <c r="C10" s="533" t="str">
        <f>IF('Feuille de Calcul'!C10:E10="","",'Feuille de Calcul'!C10:E10)</f>
        <v/>
      </c>
      <c r="D10" s="534"/>
      <c r="E10" s="535"/>
      <c r="F10" s="533" t="str">
        <f>IF('Feuille de Calcul'!F10:H10="","",'Feuille de Calcul'!F10:H10)</f>
        <v/>
      </c>
      <c r="G10" s="534"/>
      <c r="H10" s="535"/>
      <c r="I10" s="533" t="str">
        <f>IF('Feuille de Calcul'!I10:K10="","",'Feuille de Calcul'!I10:K10)</f>
        <v/>
      </c>
      <c r="J10" s="534"/>
      <c r="K10" s="535"/>
      <c r="L10" s="533" t="str">
        <f>IF('Feuille de Calcul'!L10:N10="","",'Feuille de Calcul'!L10:N10)</f>
        <v/>
      </c>
      <c r="M10" s="534"/>
      <c r="N10" s="535"/>
      <c r="O10" s="533" t="str">
        <f>IF('Feuille de Calcul'!O10:Q10="","",'Feuille de Calcul'!O10:Q10)</f>
        <v/>
      </c>
      <c r="P10" s="534"/>
      <c r="Q10" s="535"/>
      <c r="R10" s="533" t="str">
        <f>IF('Feuille de Calcul'!R10:T10="","",'Feuille de Calcul'!R10:T10)</f>
        <v/>
      </c>
      <c r="S10" s="534"/>
      <c r="T10" s="535"/>
      <c r="U10" s="533" t="str">
        <f>IF('Feuille de Calcul'!U10:W10="","",'Feuille de Calcul'!U10:W10)</f>
        <v/>
      </c>
      <c r="V10" s="534"/>
      <c r="W10" s="535"/>
      <c r="X10" s="533" t="str">
        <f>IF('Feuille de Calcul'!X10:Z10="","",'Feuille de Calcul'!X10:Z10)</f>
        <v/>
      </c>
      <c r="Y10" s="534"/>
      <c r="Z10" s="535"/>
      <c r="AA10" s="533" t="str">
        <f>IF('Feuille de Calcul'!AA10:AC10="","",'Feuille de Calcul'!AA10:AC10)</f>
        <v/>
      </c>
      <c r="AB10" s="534"/>
      <c r="AC10" s="535"/>
      <c r="AD10" s="533" t="str">
        <f>IF('Feuille de Calcul'!AD10:AF10="","",'Feuille de Calcul'!AD10:AF10)</f>
        <v/>
      </c>
      <c r="AE10" s="534"/>
      <c r="AF10" s="535"/>
      <c r="AG10" s="533" t="str">
        <f>IF('Feuille de Calcul'!AG10:AI10="","",'Feuille de Calcul'!AG10:AI10)</f>
        <v/>
      </c>
      <c r="AH10" s="534"/>
      <c r="AI10" s="535"/>
      <c r="AJ10" s="243"/>
      <c r="AK10" s="243"/>
    </row>
    <row r="11" spans="1:37">
      <c r="A11" s="63" t="str">
        <f>IF('Information sur les Gènes'!A11="","",'Information sur les Gènes'!A11)</f>
        <v>A9</v>
      </c>
      <c r="B11" s="64" t="str">
        <f>IF('Information sur les Gènes'!D11="","",'Information sur les Gènes'!D11)</f>
        <v/>
      </c>
      <c r="C11" s="533" t="str">
        <f>IF('Feuille de Calcul'!C11:E11="","",'Feuille de Calcul'!C11:E11)</f>
        <v/>
      </c>
      <c r="D11" s="534"/>
      <c r="E11" s="535"/>
      <c r="F11" s="533" t="str">
        <f>IF('Feuille de Calcul'!F11:H11="","",'Feuille de Calcul'!F11:H11)</f>
        <v/>
      </c>
      <c r="G11" s="534"/>
      <c r="H11" s="535"/>
      <c r="I11" s="533" t="str">
        <f>IF('Feuille de Calcul'!I11:K11="","",'Feuille de Calcul'!I11:K11)</f>
        <v/>
      </c>
      <c r="J11" s="534"/>
      <c r="K11" s="535"/>
      <c r="L11" s="533" t="str">
        <f>IF('Feuille de Calcul'!L11:N11="","",'Feuille de Calcul'!L11:N11)</f>
        <v/>
      </c>
      <c r="M11" s="534"/>
      <c r="N11" s="535"/>
      <c r="O11" s="533" t="str">
        <f>IF('Feuille de Calcul'!O11:Q11="","",'Feuille de Calcul'!O11:Q11)</f>
        <v/>
      </c>
      <c r="P11" s="534"/>
      <c r="Q11" s="535"/>
      <c r="R11" s="533" t="str">
        <f>IF('Feuille de Calcul'!R11:T11="","",'Feuille de Calcul'!R11:T11)</f>
        <v/>
      </c>
      <c r="S11" s="534"/>
      <c r="T11" s="535"/>
      <c r="U11" s="533" t="str">
        <f>IF('Feuille de Calcul'!U11:W11="","",'Feuille de Calcul'!U11:W11)</f>
        <v/>
      </c>
      <c r="V11" s="534"/>
      <c r="W11" s="535"/>
      <c r="X11" s="533" t="str">
        <f>IF('Feuille de Calcul'!X11:Z11="","",'Feuille de Calcul'!X11:Z11)</f>
        <v/>
      </c>
      <c r="Y11" s="534"/>
      <c r="Z11" s="535"/>
      <c r="AA11" s="533" t="str">
        <f>IF('Feuille de Calcul'!AA11:AC11="","",'Feuille de Calcul'!AA11:AC11)</f>
        <v/>
      </c>
      <c r="AB11" s="534"/>
      <c r="AC11" s="535"/>
      <c r="AD11" s="533" t="str">
        <f>IF('Feuille de Calcul'!AD11:AF11="","",'Feuille de Calcul'!AD11:AF11)</f>
        <v/>
      </c>
      <c r="AE11" s="534"/>
      <c r="AF11" s="535"/>
      <c r="AG11" s="533" t="str">
        <f>IF('Feuille de Calcul'!AG11:AI11="","",'Feuille de Calcul'!AG11:AI11)</f>
        <v/>
      </c>
      <c r="AH11" s="534"/>
      <c r="AI11" s="535"/>
      <c r="AJ11" s="243"/>
      <c r="AK11" s="243"/>
    </row>
    <row r="12" spans="1:37">
      <c r="A12" s="63" t="str">
        <f>IF('Information sur les Gènes'!A12="","",'Information sur les Gènes'!A12)</f>
        <v>A10</v>
      </c>
      <c r="B12" s="64" t="str">
        <f>IF('Information sur les Gènes'!D12="","",'Information sur les Gènes'!D12)</f>
        <v/>
      </c>
      <c r="C12" s="533" t="str">
        <f>IF('Feuille de Calcul'!C12:E12="","",'Feuille de Calcul'!C12:E12)</f>
        <v/>
      </c>
      <c r="D12" s="534"/>
      <c r="E12" s="535"/>
      <c r="F12" s="533" t="str">
        <f>IF('Feuille de Calcul'!F12:H12="","",'Feuille de Calcul'!F12:H12)</f>
        <v/>
      </c>
      <c r="G12" s="534"/>
      <c r="H12" s="535"/>
      <c r="I12" s="533" t="str">
        <f>IF('Feuille de Calcul'!I12:K12="","",'Feuille de Calcul'!I12:K12)</f>
        <v/>
      </c>
      <c r="J12" s="534"/>
      <c r="K12" s="535"/>
      <c r="L12" s="533" t="str">
        <f>IF('Feuille de Calcul'!L12:N12="","",'Feuille de Calcul'!L12:N12)</f>
        <v/>
      </c>
      <c r="M12" s="534"/>
      <c r="N12" s="535"/>
      <c r="O12" s="533" t="str">
        <f>IF('Feuille de Calcul'!O12:Q12="","",'Feuille de Calcul'!O12:Q12)</f>
        <v/>
      </c>
      <c r="P12" s="534"/>
      <c r="Q12" s="535"/>
      <c r="R12" s="533" t="str">
        <f>IF('Feuille de Calcul'!R12:T12="","",'Feuille de Calcul'!R12:T12)</f>
        <v/>
      </c>
      <c r="S12" s="534"/>
      <c r="T12" s="535"/>
      <c r="U12" s="533" t="str">
        <f>IF('Feuille de Calcul'!U12:W12="","",'Feuille de Calcul'!U12:W12)</f>
        <v/>
      </c>
      <c r="V12" s="534"/>
      <c r="W12" s="535"/>
      <c r="X12" s="533" t="str">
        <f>IF('Feuille de Calcul'!X12:Z12="","",'Feuille de Calcul'!X12:Z12)</f>
        <v/>
      </c>
      <c r="Y12" s="534"/>
      <c r="Z12" s="535"/>
      <c r="AA12" s="533" t="str">
        <f>IF('Feuille de Calcul'!AA12:AC12="","",'Feuille de Calcul'!AA12:AC12)</f>
        <v/>
      </c>
      <c r="AB12" s="534"/>
      <c r="AC12" s="535"/>
      <c r="AD12" s="533" t="str">
        <f>IF('Feuille de Calcul'!AD12:AF12="","",'Feuille de Calcul'!AD12:AF12)</f>
        <v/>
      </c>
      <c r="AE12" s="534"/>
      <c r="AF12" s="535"/>
      <c r="AG12" s="533" t="str">
        <f>IF('Feuille de Calcul'!AG12:AI12="","",'Feuille de Calcul'!AG12:AI12)</f>
        <v/>
      </c>
      <c r="AH12" s="534"/>
      <c r="AI12" s="535"/>
      <c r="AJ12" s="243"/>
      <c r="AK12" s="243"/>
    </row>
    <row r="13" spans="1:37">
      <c r="A13" s="63" t="str">
        <f>IF('Information sur les Gènes'!A13="","",'Information sur les Gènes'!A13)</f>
        <v>A11</v>
      </c>
      <c r="B13" s="64" t="str">
        <f>IF('Information sur les Gènes'!D13="","",'Information sur les Gènes'!D13)</f>
        <v/>
      </c>
      <c r="C13" s="533" t="str">
        <f>IF('Feuille de Calcul'!C13:E13="","",'Feuille de Calcul'!C13:E13)</f>
        <v/>
      </c>
      <c r="D13" s="534"/>
      <c r="E13" s="535"/>
      <c r="F13" s="533" t="str">
        <f>IF('Feuille de Calcul'!F13:H13="","",'Feuille de Calcul'!F13:H13)</f>
        <v/>
      </c>
      <c r="G13" s="534"/>
      <c r="H13" s="535"/>
      <c r="I13" s="533" t="str">
        <f>IF('Feuille de Calcul'!I13:K13="","",'Feuille de Calcul'!I13:K13)</f>
        <v/>
      </c>
      <c r="J13" s="534"/>
      <c r="K13" s="535"/>
      <c r="L13" s="533" t="str">
        <f>IF('Feuille de Calcul'!L13:N13="","",'Feuille de Calcul'!L13:N13)</f>
        <v/>
      </c>
      <c r="M13" s="534"/>
      <c r="N13" s="535"/>
      <c r="O13" s="533" t="str">
        <f>IF('Feuille de Calcul'!O13:Q13="","",'Feuille de Calcul'!O13:Q13)</f>
        <v/>
      </c>
      <c r="P13" s="534"/>
      <c r="Q13" s="535"/>
      <c r="R13" s="533" t="str">
        <f>IF('Feuille de Calcul'!R13:T13="","",'Feuille de Calcul'!R13:T13)</f>
        <v/>
      </c>
      <c r="S13" s="534"/>
      <c r="T13" s="535"/>
      <c r="U13" s="533" t="str">
        <f>IF('Feuille de Calcul'!U13:W13="","",'Feuille de Calcul'!U13:W13)</f>
        <v/>
      </c>
      <c r="V13" s="534"/>
      <c r="W13" s="535"/>
      <c r="X13" s="533" t="str">
        <f>IF('Feuille de Calcul'!X13:Z13="","",'Feuille de Calcul'!X13:Z13)</f>
        <v/>
      </c>
      <c r="Y13" s="534"/>
      <c r="Z13" s="535"/>
      <c r="AA13" s="533" t="str">
        <f>IF('Feuille de Calcul'!AA13:AC13="","",'Feuille de Calcul'!AA13:AC13)</f>
        <v/>
      </c>
      <c r="AB13" s="534"/>
      <c r="AC13" s="535"/>
      <c r="AD13" s="533" t="str">
        <f>IF('Feuille de Calcul'!AD13:AF13="","",'Feuille de Calcul'!AD13:AF13)</f>
        <v/>
      </c>
      <c r="AE13" s="534"/>
      <c r="AF13" s="535"/>
      <c r="AG13" s="533" t="str">
        <f>IF('Feuille de Calcul'!AG13:AI13="","",'Feuille de Calcul'!AG13:AI13)</f>
        <v/>
      </c>
      <c r="AH13" s="534"/>
      <c r="AI13" s="535"/>
      <c r="AJ13" s="243"/>
      <c r="AK13" s="243"/>
    </row>
    <row r="14" spans="1:37">
      <c r="A14" s="63" t="str">
        <f>IF('Information sur les Gènes'!A14="","",'Information sur les Gènes'!A14)</f>
        <v>A12</v>
      </c>
      <c r="B14" s="64" t="str">
        <f>IF('Information sur les Gènes'!D14="","",'Information sur les Gènes'!D14)</f>
        <v/>
      </c>
      <c r="C14" s="533" t="str">
        <f>IF('Feuille de Calcul'!C14:E14="","",'Feuille de Calcul'!C14:E14)</f>
        <v/>
      </c>
      <c r="D14" s="534"/>
      <c r="E14" s="535"/>
      <c r="F14" s="533" t="str">
        <f>IF('Feuille de Calcul'!F14:H14="","",'Feuille de Calcul'!F14:H14)</f>
        <v/>
      </c>
      <c r="G14" s="534"/>
      <c r="H14" s="535"/>
      <c r="I14" s="533" t="str">
        <f>IF('Feuille de Calcul'!I14:K14="","",'Feuille de Calcul'!I14:K14)</f>
        <v/>
      </c>
      <c r="J14" s="534"/>
      <c r="K14" s="535"/>
      <c r="L14" s="533" t="str">
        <f>IF('Feuille de Calcul'!L14:N14="","",'Feuille de Calcul'!L14:N14)</f>
        <v/>
      </c>
      <c r="M14" s="534"/>
      <c r="N14" s="535"/>
      <c r="O14" s="533" t="str">
        <f>IF('Feuille de Calcul'!O14:Q14="","",'Feuille de Calcul'!O14:Q14)</f>
        <v/>
      </c>
      <c r="P14" s="534"/>
      <c r="Q14" s="535"/>
      <c r="R14" s="533" t="str">
        <f>IF('Feuille de Calcul'!R14:T14="","",'Feuille de Calcul'!R14:T14)</f>
        <v/>
      </c>
      <c r="S14" s="534"/>
      <c r="T14" s="535"/>
      <c r="U14" s="533" t="str">
        <f>IF('Feuille de Calcul'!U14:W14="","",'Feuille de Calcul'!U14:W14)</f>
        <v/>
      </c>
      <c r="V14" s="534"/>
      <c r="W14" s="535"/>
      <c r="X14" s="533" t="str">
        <f>IF('Feuille de Calcul'!X14:Z14="","",'Feuille de Calcul'!X14:Z14)</f>
        <v/>
      </c>
      <c r="Y14" s="534"/>
      <c r="Z14" s="535"/>
      <c r="AA14" s="533" t="str">
        <f>IF('Feuille de Calcul'!AA14:AC14="","",'Feuille de Calcul'!AA14:AC14)</f>
        <v/>
      </c>
      <c r="AB14" s="534"/>
      <c r="AC14" s="535"/>
      <c r="AD14" s="533" t="str">
        <f>IF('Feuille de Calcul'!AD14:AF14="","",'Feuille de Calcul'!AD14:AF14)</f>
        <v/>
      </c>
      <c r="AE14" s="534"/>
      <c r="AF14" s="535"/>
      <c r="AG14" s="533" t="str">
        <f>IF('Feuille de Calcul'!AG14:AI14="","",'Feuille de Calcul'!AG14:AI14)</f>
        <v/>
      </c>
      <c r="AH14" s="534"/>
      <c r="AI14" s="535"/>
      <c r="AJ14" s="243"/>
      <c r="AK14" s="243"/>
    </row>
    <row r="15" spans="1:37">
      <c r="A15" s="63" t="str">
        <f>IF('Information sur les Gènes'!A15="","",'Information sur les Gènes'!A15)</f>
        <v>B1</v>
      </c>
      <c r="B15" s="64" t="str">
        <f>IF('Information sur les Gènes'!D15="","",'Information sur les Gènes'!D15)</f>
        <v/>
      </c>
      <c r="C15" s="533" t="str">
        <f>IF('Feuille de Calcul'!C15:E15="","",'Feuille de Calcul'!C15:E15)</f>
        <v/>
      </c>
      <c r="D15" s="534"/>
      <c r="E15" s="535"/>
      <c r="F15" s="533" t="str">
        <f>IF('Feuille de Calcul'!F15:H15="","",'Feuille de Calcul'!F15:H15)</f>
        <v/>
      </c>
      <c r="G15" s="534"/>
      <c r="H15" s="535"/>
      <c r="I15" s="533" t="str">
        <f>IF('Feuille de Calcul'!I15:K15="","",'Feuille de Calcul'!I15:K15)</f>
        <v/>
      </c>
      <c r="J15" s="534"/>
      <c r="K15" s="535"/>
      <c r="L15" s="533" t="str">
        <f>IF('Feuille de Calcul'!L15:N15="","",'Feuille de Calcul'!L15:N15)</f>
        <v/>
      </c>
      <c r="M15" s="534"/>
      <c r="N15" s="535"/>
      <c r="O15" s="533" t="str">
        <f>IF('Feuille de Calcul'!O15:Q15="","",'Feuille de Calcul'!O15:Q15)</f>
        <v/>
      </c>
      <c r="P15" s="534"/>
      <c r="Q15" s="535"/>
      <c r="R15" s="533" t="str">
        <f>IF('Feuille de Calcul'!R15:T15="","",'Feuille de Calcul'!R15:T15)</f>
        <v/>
      </c>
      <c r="S15" s="534"/>
      <c r="T15" s="535"/>
      <c r="U15" s="533" t="str">
        <f>IF('Feuille de Calcul'!U15:W15="","",'Feuille de Calcul'!U15:W15)</f>
        <v/>
      </c>
      <c r="V15" s="534"/>
      <c r="W15" s="535"/>
      <c r="X15" s="533" t="str">
        <f>IF('Feuille de Calcul'!X15:Z15="","",'Feuille de Calcul'!X15:Z15)</f>
        <v/>
      </c>
      <c r="Y15" s="534"/>
      <c r="Z15" s="535"/>
      <c r="AA15" s="533" t="str">
        <f>IF('Feuille de Calcul'!AA15:AC15="","",'Feuille de Calcul'!AA15:AC15)</f>
        <v/>
      </c>
      <c r="AB15" s="534"/>
      <c r="AC15" s="535"/>
      <c r="AD15" s="533" t="str">
        <f>IF('Feuille de Calcul'!AD15:AF15="","",'Feuille de Calcul'!AD15:AF15)</f>
        <v/>
      </c>
      <c r="AE15" s="534"/>
      <c r="AF15" s="535"/>
      <c r="AG15" s="533" t="str">
        <f>IF('Feuille de Calcul'!AG15:AI15="","",'Feuille de Calcul'!AG15:AI15)</f>
        <v/>
      </c>
      <c r="AH15" s="534"/>
      <c r="AI15" s="535"/>
      <c r="AJ15" s="243"/>
      <c r="AK15" s="243"/>
    </row>
    <row r="16" spans="1:37">
      <c r="A16" s="63" t="str">
        <f>IF('Information sur les Gènes'!A16="","",'Information sur les Gènes'!A16)</f>
        <v>B2</v>
      </c>
      <c r="B16" s="64" t="str">
        <f>IF('Information sur les Gènes'!D16="","",'Information sur les Gènes'!D16)</f>
        <v/>
      </c>
      <c r="C16" s="533" t="str">
        <f>IF('Feuille de Calcul'!C16:E16="","",'Feuille de Calcul'!C16:E16)</f>
        <v/>
      </c>
      <c r="D16" s="534"/>
      <c r="E16" s="535"/>
      <c r="F16" s="533" t="str">
        <f>IF('Feuille de Calcul'!F16:H16="","",'Feuille de Calcul'!F16:H16)</f>
        <v/>
      </c>
      <c r="G16" s="534"/>
      <c r="H16" s="535"/>
      <c r="I16" s="533" t="str">
        <f>IF('Feuille de Calcul'!I16:K16="","",'Feuille de Calcul'!I16:K16)</f>
        <v/>
      </c>
      <c r="J16" s="534"/>
      <c r="K16" s="535"/>
      <c r="L16" s="533" t="str">
        <f>IF('Feuille de Calcul'!L16:N16="","",'Feuille de Calcul'!L16:N16)</f>
        <v/>
      </c>
      <c r="M16" s="534"/>
      <c r="N16" s="535"/>
      <c r="O16" s="533" t="str">
        <f>IF('Feuille de Calcul'!O16:Q16="","",'Feuille de Calcul'!O16:Q16)</f>
        <v/>
      </c>
      <c r="P16" s="534"/>
      <c r="Q16" s="535"/>
      <c r="R16" s="533" t="str">
        <f>IF('Feuille de Calcul'!R16:T16="","",'Feuille de Calcul'!R16:T16)</f>
        <v/>
      </c>
      <c r="S16" s="534"/>
      <c r="T16" s="535"/>
      <c r="U16" s="533" t="str">
        <f>IF('Feuille de Calcul'!U16:W16="","",'Feuille de Calcul'!U16:W16)</f>
        <v/>
      </c>
      <c r="V16" s="534"/>
      <c r="W16" s="535"/>
      <c r="X16" s="533" t="str">
        <f>IF('Feuille de Calcul'!X16:Z16="","",'Feuille de Calcul'!X16:Z16)</f>
        <v/>
      </c>
      <c r="Y16" s="534"/>
      <c r="Z16" s="535"/>
      <c r="AA16" s="533" t="str">
        <f>IF('Feuille de Calcul'!AA16:AC16="","",'Feuille de Calcul'!AA16:AC16)</f>
        <v/>
      </c>
      <c r="AB16" s="534"/>
      <c r="AC16" s="535"/>
      <c r="AD16" s="533" t="str">
        <f>IF('Feuille de Calcul'!AD16:AF16="","",'Feuille de Calcul'!AD16:AF16)</f>
        <v/>
      </c>
      <c r="AE16" s="534"/>
      <c r="AF16" s="535"/>
      <c r="AG16" s="533" t="str">
        <f>IF('Feuille de Calcul'!AG16:AI16="","",'Feuille de Calcul'!AG16:AI16)</f>
        <v/>
      </c>
      <c r="AH16" s="534"/>
      <c r="AI16" s="535"/>
      <c r="AJ16" s="243"/>
      <c r="AK16" s="243"/>
    </row>
    <row r="17" spans="1:37">
      <c r="A17" s="63" t="str">
        <f>IF('Information sur les Gènes'!A17="","",'Information sur les Gènes'!A17)</f>
        <v>B3</v>
      </c>
      <c r="B17" s="64" t="str">
        <f>IF('Information sur les Gènes'!D17="","",'Information sur les Gènes'!D17)</f>
        <v/>
      </c>
      <c r="C17" s="533" t="str">
        <f>IF('Feuille de Calcul'!C17:E17="","",'Feuille de Calcul'!C17:E17)</f>
        <v/>
      </c>
      <c r="D17" s="534"/>
      <c r="E17" s="535"/>
      <c r="F17" s="533" t="str">
        <f>IF('Feuille de Calcul'!F17:H17="","",'Feuille de Calcul'!F17:H17)</f>
        <v/>
      </c>
      <c r="G17" s="534"/>
      <c r="H17" s="535"/>
      <c r="I17" s="533" t="str">
        <f>IF('Feuille de Calcul'!I17:K17="","",'Feuille de Calcul'!I17:K17)</f>
        <v/>
      </c>
      <c r="J17" s="534"/>
      <c r="K17" s="535"/>
      <c r="L17" s="533" t="str">
        <f>IF('Feuille de Calcul'!L17:N17="","",'Feuille de Calcul'!L17:N17)</f>
        <v/>
      </c>
      <c r="M17" s="534"/>
      <c r="N17" s="535"/>
      <c r="O17" s="533" t="str">
        <f>IF('Feuille de Calcul'!O17:Q17="","",'Feuille de Calcul'!O17:Q17)</f>
        <v/>
      </c>
      <c r="P17" s="534"/>
      <c r="Q17" s="535"/>
      <c r="R17" s="533" t="str">
        <f>IF('Feuille de Calcul'!R17:T17="","",'Feuille de Calcul'!R17:T17)</f>
        <v/>
      </c>
      <c r="S17" s="534"/>
      <c r="T17" s="535"/>
      <c r="U17" s="533" t="str">
        <f>IF('Feuille de Calcul'!U17:W17="","",'Feuille de Calcul'!U17:W17)</f>
        <v/>
      </c>
      <c r="V17" s="534"/>
      <c r="W17" s="535"/>
      <c r="X17" s="533" t="str">
        <f>IF('Feuille de Calcul'!X17:Z17="","",'Feuille de Calcul'!X17:Z17)</f>
        <v/>
      </c>
      <c r="Y17" s="534"/>
      <c r="Z17" s="535"/>
      <c r="AA17" s="533" t="str">
        <f>IF('Feuille de Calcul'!AA17:AC17="","",'Feuille de Calcul'!AA17:AC17)</f>
        <v/>
      </c>
      <c r="AB17" s="534"/>
      <c r="AC17" s="535"/>
      <c r="AD17" s="533" t="str">
        <f>IF('Feuille de Calcul'!AD17:AF17="","",'Feuille de Calcul'!AD17:AF17)</f>
        <v/>
      </c>
      <c r="AE17" s="534"/>
      <c r="AF17" s="535"/>
      <c r="AG17" s="533" t="str">
        <f>IF('Feuille de Calcul'!AG17:AI17="","",'Feuille de Calcul'!AG17:AI17)</f>
        <v/>
      </c>
      <c r="AH17" s="534"/>
      <c r="AI17" s="535"/>
      <c r="AJ17" s="243"/>
      <c r="AK17" s="243"/>
    </row>
    <row r="18" spans="1:37">
      <c r="A18" s="63" t="str">
        <f>IF('Information sur les Gènes'!A18="","",'Information sur les Gènes'!A18)</f>
        <v>B4</v>
      </c>
      <c r="B18" s="64" t="str">
        <f>IF('Information sur les Gènes'!D18="","",'Information sur les Gènes'!D18)</f>
        <v/>
      </c>
      <c r="C18" s="533" t="str">
        <f>IF('Feuille de Calcul'!C18:E18="","",'Feuille de Calcul'!C18:E18)</f>
        <v/>
      </c>
      <c r="D18" s="534"/>
      <c r="E18" s="535"/>
      <c r="F18" s="533" t="str">
        <f>IF('Feuille de Calcul'!F18:H18="","",'Feuille de Calcul'!F18:H18)</f>
        <v/>
      </c>
      <c r="G18" s="534"/>
      <c r="H18" s="535"/>
      <c r="I18" s="533" t="str">
        <f>IF('Feuille de Calcul'!I18:K18="","",'Feuille de Calcul'!I18:K18)</f>
        <v/>
      </c>
      <c r="J18" s="534"/>
      <c r="K18" s="535"/>
      <c r="L18" s="533" t="str">
        <f>IF('Feuille de Calcul'!L18:N18="","",'Feuille de Calcul'!L18:N18)</f>
        <v/>
      </c>
      <c r="M18" s="534"/>
      <c r="N18" s="535"/>
      <c r="O18" s="533" t="str">
        <f>IF('Feuille de Calcul'!O18:Q18="","",'Feuille de Calcul'!O18:Q18)</f>
        <v/>
      </c>
      <c r="P18" s="534"/>
      <c r="Q18" s="535"/>
      <c r="R18" s="533" t="str">
        <f>IF('Feuille de Calcul'!R18:T18="","",'Feuille de Calcul'!R18:T18)</f>
        <v/>
      </c>
      <c r="S18" s="534"/>
      <c r="T18" s="535"/>
      <c r="U18" s="533" t="str">
        <f>IF('Feuille de Calcul'!U18:W18="","",'Feuille de Calcul'!U18:W18)</f>
        <v/>
      </c>
      <c r="V18" s="534"/>
      <c r="W18" s="535"/>
      <c r="X18" s="533" t="str">
        <f>IF('Feuille de Calcul'!X18:Z18="","",'Feuille de Calcul'!X18:Z18)</f>
        <v/>
      </c>
      <c r="Y18" s="534"/>
      <c r="Z18" s="535"/>
      <c r="AA18" s="533" t="str">
        <f>IF('Feuille de Calcul'!AA18:AC18="","",'Feuille de Calcul'!AA18:AC18)</f>
        <v/>
      </c>
      <c r="AB18" s="534"/>
      <c r="AC18" s="535"/>
      <c r="AD18" s="533" t="str">
        <f>IF('Feuille de Calcul'!AD18:AF18="","",'Feuille de Calcul'!AD18:AF18)</f>
        <v/>
      </c>
      <c r="AE18" s="534"/>
      <c r="AF18" s="535"/>
      <c r="AG18" s="533" t="str">
        <f>IF('Feuille de Calcul'!AG18:AI18="","",'Feuille de Calcul'!AG18:AI18)</f>
        <v/>
      </c>
      <c r="AH18" s="534"/>
      <c r="AI18" s="535"/>
      <c r="AJ18" s="243"/>
      <c r="AK18" s="243"/>
    </row>
    <row r="19" spans="1:37">
      <c r="A19" s="63" t="str">
        <f>IF('Information sur les Gènes'!A19="","",'Information sur les Gènes'!A19)</f>
        <v>B5</v>
      </c>
      <c r="B19" s="64" t="str">
        <f>IF('Information sur les Gènes'!D19="","",'Information sur les Gènes'!D19)</f>
        <v/>
      </c>
      <c r="C19" s="533" t="str">
        <f>IF('Feuille de Calcul'!C19:E19="","",'Feuille de Calcul'!C19:E19)</f>
        <v/>
      </c>
      <c r="D19" s="534"/>
      <c r="E19" s="535"/>
      <c r="F19" s="533" t="str">
        <f>IF('Feuille de Calcul'!F19:H19="","",'Feuille de Calcul'!F19:H19)</f>
        <v/>
      </c>
      <c r="G19" s="534"/>
      <c r="H19" s="535"/>
      <c r="I19" s="533" t="str">
        <f>IF('Feuille de Calcul'!I19:K19="","",'Feuille de Calcul'!I19:K19)</f>
        <v/>
      </c>
      <c r="J19" s="534"/>
      <c r="K19" s="535"/>
      <c r="L19" s="533" t="str">
        <f>IF('Feuille de Calcul'!L19:N19="","",'Feuille de Calcul'!L19:N19)</f>
        <v/>
      </c>
      <c r="M19" s="534"/>
      <c r="N19" s="535"/>
      <c r="O19" s="533" t="str">
        <f>IF('Feuille de Calcul'!O19:Q19="","",'Feuille de Calcul'!O19:Q19)</f>
        <v/>
      </c>
      <c r="P19" s="534"/>
      <c r="Q19" s="535"/>
      <c r="R19" s="533" t="str">
        <f>IF('Feuille de Calcul'!R19:T19="","",'Feuille de Calcul'!R19:T19)</f>
        <v/>
      </c>
      <c r="S19" s="534"/>
      <c r="T19" s="535"/>
      <c r="U19" s="533" t="str">
        <f>IF('Feuille de Calcul'!U19:W19="","",'Feuille de Calcul'!U19:W19)</f>
        <v/>
      </c>
      <c r="V19" s="534"/>
      <c r="W19" s="535"/>
      <c r="X19" s="533" t="str">
        <f>IF('Feuille de Calcul'!X19:Z19="","",'Feuille de Calcul'!X19:Z19)</f>
        <v/>
      </c>
      <c r="Y19" s="534"/>
      <c r="Z19" s="535"/>
      <c r="AA19" s="533" t="str">
        <f>IF('Feuille de Calcul'!AA19:AC19="","",'Feuille de Calcul'!AA19:AC19)</f>
        <v/>
      </c>
      <c r="AB19" s="534"/>
      <c r="AC19" s="535"/>
      <c r="AD19" s="533" t="str">
        <f>IF('Feuille de Calcul'!AD19:AF19="","",'Feuille de Calcul'!AD19:AF19)</f>
        <v/>
      </c>
      <c r="AE19" s="534"/>
      <c r="AF19" s="535"/>
      <c r="AG19" s="533" t="str">
        <f>IF('Feuille de Calcul'!AG19:AI19="","",'Feuille de Calcul'!AG19:AI19)</f>
        <v/>
      </c>
      <c r="AH19" s="534"/>
      <c r="AI19" s="535"/>
      <c r="AJ19" s="243"/>
      <c r="AK19" s="243"/>
    </row>
    <row r="20" spans="1:37">
      <c r="A20" s="63" t="str">
        <f>IF('Information sur les Gènes'!A20="","",'Information sur les Gènes'!A20)</f>
        <v>B6</v>
      </c>
      <c r="B20" s="64" t="str">
        <f>IF('Information sur les Gènes'!D20="","",'Information sur les Gènes'!D20)</f>
        <v/>
      </c>
      <c r="C20" s="533" t="str">
        <f>IF('Feuille de Calcul'!C20:E20="","",'Feuille de Calcul'!C20:E20)</f>
        <v/>
      </c>
      <c r="D20" s="534"/>
      <c r="E20" s="535"/>
      <c r="F20" s="533" t="str">
        <f>IF('Feuille de Calcul'!F20:H20="","",'Feuille de Calcul'!F20:H20)</f>
        <v/>
      </c>
      <c r="G20" s="534"/>
      <c r="H20" s="535"/>
      <c r="I20" s="533" t="str">
        <f>IF('Feuille de Calcul'!I20:K20="","",'Feuille de Calcul'!I20:K20)</f>
        <v/>
      </c>
      <c r="J20" s="534"/>
      <c r="K20" s="535"/>
      <c r="L20" s="533" t="str">
        <f>IF('Feuille de Calcul'!L20:N20="","",'Feuille de Calcul'!L20:N20)</f>
        <v/>
      </c>
      <c r="M20" s="534"/>
      <c r="N20" s="535"/>
      <c r="O20" s="533" t="str">
        <f>IF('Feuille de Calcul'!O20:Q20="","",'Feuille de Calcul'!O20:Q20)</f>
        <v/>
      </c>
      <c r="P20" s="534"/>
      <c r="Q20" s="535"/>
      <c r="R20" s="533" t="str">
        <f>IF('Feuille de Calcul'!R20:T20="","",'Feuille de Calcul'!R20:T20)</f>
        <v/>
      </c>
      <c r="S20" s="534"/>
      <c r="T20" s="535"/>
      <c r="U20" s="533" t="str">
        <f>IF('Feuille de Calcul'!U20:W20="","",'Feuille de Calcul'!U20:W20)</f>
        <v/>
      </c>
      <c r="V20" s="534"/>
      <c r="W20" s="535"/>
      <c r="X20" s="533" t="str">
        <f>IF('Feuille de Calcul'!X20:Z20="","",'Feuille de Calcul'!X20:Z20)</f>
        <v/>
      </c>
      <c r="Y20" s="534"/>
      <c r="Z20" s="535"/>
      <c r="AA20" s="533" t="str">
        <f>IF('Feuille de Calcul'!AA20:AC20="","",'Feuille de Calcul'!AA20:AC20)</f>
        <v/>
      </c>
      <c r="AB20" s="534"/>
      <c r="AC20" s="535"/>
      <c r="AD20" s="533" t="str">
        <f>IF('Feuille de Calcul'!AD20:AF20="","",'Feuille de Calcul'!AD20:AF20)</f>
        <v/>
      </c>
      <c r="AE20" s="534"/>
      <c r="AF20" s="535"/>
      <c r="AG20" s="533" t="str">
        <f>IF('Feuille de Calcul'!AG20:AI20="","",'Feuille de Calcul'!AG20:AI20)</f>
        <v/>
      </c>
      <c r="AH20" s="534"/>
      <c r="AI20" s="535"/>
      <c r="AJ20" s="243"/>
      <c r="AK20" s="243"/>
    </row>
    <row r="21" spans="1:37">
      <c r="A21" s="63" t="str">
        <f>IF('Information sur les Gènes'!A21="","",'Information sur les Gènes'!A21)</f>
        <v>B7</v>
      </c>
      <c r="B21" s="64" t="str">
        <f>IF('Information sur les Gènes'!D21="","",'Information sur les Gènes'!D21)</f>
        <v/>
      </c>
      <c r="C21" s="533" t="str">
        <f>IF('Feuille de Calcul'!C21:E21="","",'Feuille de Calcul'!C21:E21)</f>
        <v/>
      </c>
      <c r="D21" s="534"/>
      <c r="E21" s="535"/>
      <c r="F21" s="533" t="str">
        <f>IF('Feuille de Calcul'!F21:H21="","",'Feuille de Calcul'!F21:H21)</f>
        <v/>
      </c>
      <c r="G21" s="534"/>
      <c r="H21" s="535"/>
      <c r="I21" s="533" t="str">
        <f>IF('Feuille de Calcul'!I21:K21="","",'Feuille de Calcul'!I21:K21)</f>
        <v/>
      </c>
      <c r="J21" s="534"/>
      <c r="K21" s="535"/>
      <c r="L21" s="533" t="str">
        <f>IF('Feuille de Calcul'!L21:N21="","",'Feuille de Calcul'!L21:N21)</f>
        <v/>
      </c>
      <c r="M21" s="534"/>
      <c r="N21" s="535"/>
      <c r="O21" s="533" t="str">
        <f>IF('Feuille de Calcul'!O21:Q21="","",'Feuille de Calcul'!O21:Q21)</f>
        <v/>
      </c>
      <c r="P21" s="534"/>
      <c r="Q21" s="535"/>
      <c r="R21" s="533" t="str">
        <f>IF('Feuille de Calcul'!R21:T21="","",'Feuille de Calcul'!R21:T21)</f>
        <v/>
      </c>
      <c r="S21" s="534"/>
      <c r="T21" s="535"/>
      <c r="U21" s="533" t="str">
        <f>IF('Feuille de Calcul'!U21:W21="","",'Feuille de Calcul'!U21:W21)</f>
        <v/>
      </c>
      <c r="V21" s="534"/>
      <c r="W21" s="535"/>
      <c r="X21" s="533" t="str">
        <f>IF('Feuille de Calcul'!X21:Z21="","",'Feuille de Calcul'!X21:Z21)</f>
        <v/>
      </c>
      <c r="Y21" s="534"/>
      <c r="Z21" s="535"/>
      <c r="AA21" s="533" t="str">
        <f>IF('Feuille de Calcul'!AA21:AC21="","",'Feuille de Calcul'!AA21:AC21)</f>
        <v/>
      </c>
      <c r="AB21" s="534"/>
      <c r="AC21" s="535"/>
      <c r="AD21" s="533" t="str">
        <f>IF('Feuille de Calcul'!AD21:AF21="","",'Feuille de Calcul'!AD21:AF21)</f>
        <v/>
      </c>
      <c r="AE21" s="534"/>
      <c r="AF21" s="535"/>
      <c r="AG21" s="533" t="str">
        <f>IF('Feuille de Calcul'!AG21:AI21="","",'Feuille de Calcul'!AG21:AI21)</f>
        <v/>
      </c>
      <c r="AH21" s="534"/>
      <c r="AI21" s="535"/>
      <c r="AJ21" s="243"/>
      <c r="AK21" s="243"/>
    </row>
    <row r="22" spans="1:37">
      <c r="A22" s="63" t="str">
        <f>IF('Information sur les Gènes'!A22="","",'Information sur les Gènes'!A22)</f>
        <v>B8</v>
      </c>
      <c r="B22" s="64" t="str">
        <f>IF('Information sur les Gènes'!D22="","",'Information sur les Gènes'!D22)</f>
        <v/>
      </c>
      <c r="C22" s="533" t="str">
        <f>IF('Feuille de Calcul'!C22:E22="","",'Feuille de Calcul'!C22:E22)</f>
        <v/>
      </c>
      <c r="D22" s="534"/>
      <c r="E22" s="535"/>
      <c r="F22" s="533" t="str">
        <f>IF('Feuille de Calcul'!F22:H22="","",'Feuille de Calcul'!F22:H22)</f>
        <v/>
      </c>
      <c r="G22" s="534"/>
      <c r="H22" s="535"/>
      <c r="I22" s="533" t="str">
        <f>IF('Feuille de Calcul'!I22:K22="","",'Feuille de Calcul'!I22:K22)</f>
        <v/>
      </c>
      <c r="J22" s="534"/>
      <c r="K22" s="535"/>
      <c r="L22" s="533" t="str">
        <f>IF('Feuille de Calcul'!L22:N22="","",'Feuille de Calcul'!L22:N22)</f>
        <v/>
      </c>
      <c r="M22" s="534"/>
      <c r="N22" s="535"/>
      <c r="O22" s="533" t="str">
        <f>IF('Feuille de Calcul'!O22:Q22="","",'Feuille de Calcul'!O22:Q22)</f>
        <v/>
      </c>
      <c r="P22" s="534"/>
      <c r="Q22" s="535"/>
      <c r="R22" s="533" t="str">
        <f>IF('Feuille de Calcul'!R22:T22="","",'Feuille de Calcul'!R22:T22)</f>
        <v/>
      </c>
      <c r="S22" s="534"/>
      <c r="T22" s="535"/>
      <c r="U22" s="533" t="str">
        <f>IF('Feuille de Calcul'!U22:W22="","",'Feuille de Calcul'!U22:W22)</f>
        <v/>
      </c>
      <c r="V22" s="534"/>
      <c r="W22" s="535"/>
      <c r="X22" s="533" t="str">
        <f>IF('Feuille de Calcul'!X22:Z22="","",'Feuille de Calcul'!X22:Z22)</f>
        <v/>
      </c>
      <c r="Y22" s="534"/>
      <c r="Z22" s="535"/>
      <c r="AA22" s="533" t="str">
        <f>IF('Feuille de Calcul'!AA22:AC22="","",'Feuille de Calcul'!AA22:AC22)</f>
        <v/>
      </c>
      <c r="AB22" s="534"/>
      <c r="AC22" s="535"/>
      <c r="AD22" s="533" t="str">
        <f>IF('Feuille de Calcul'!AD22:AF22="","",'Feuille de Calcul'!AD22:AF22)</f>
        <v/>
      </c>
      <c r="AE22" s="534"/>
      <c r="AF22" s="535"/>
      <c r="AG22" s="533" t="str">
        <f>IF('Feuille de Calcul'!AG22:AI22="","",'Feuille de Calcul'!AG22:AI22)</f>
        <v/>
      </c>
      <c r="AH22" s="534"/>
      <c r="AI22" s="535"/>
      <c r="AJ22" s="243"/>
      <c r="AK22" s="243"/>
    </row>
    <row r="23" spans="1:37">
      <c r="A23" s="63" t="str">
        <f>IF('Information sur les Gènes'!A23="","",'Information sur les Gènes'!A23)</f>
        <v>B9</v>
      </c>
      <c r="B23" s="64" t="str">
        <f>IF('Information sur les Gènes'!D23="","",'Information sur les Gènes'!D23)</f>
        <v/>
      </c>
      <c r="C23" s="533" t="str">
        <f>IF('Feuille de Calcul'!C23:E23="","",'Feuille de Calcul'!C23:E23)</f>
        <v/>
      </c>
      <c r="D23" s="534"/>
      <c r="E23" s="535"/>
      <c r="F23" s="533" t="str">
        <f>IF('Feuille de Calcul'!F23:H23="","",'Feuille de Calcul'!F23:H23)</f>
        <v/>
      </c>
      <c r="G23" s="534"/>
      <c r="H23" s="535"/>
      <c r="I23" s="533" t="str">
        <f>IF('Feuille de Calcul'!I23:K23="","",'Feuille de Calcul'!I23:K23)</f>
        <v/>
      </c>
      <c r="J23" s="534"/>
      <c r="K23" s="535"/>
      <c r="L23" s="533" t="str">
        <f>IF('Feuille de Calcul'!L23:N23="","",'Feuille de Calcul'!L23:N23)</f>
        <v/>
      </c>
      <c r="M23" s="534"/>
      <c r="N23" s="535"/>
      <c r="O23" s="533" t="str">
        <f>IF('Feuille de Calcul'!O23:Q23="","",'Feuille de Calcul'!O23:Q23)</f>
        <v/>
      </c>
      <c r="P23" s="534"/>
      <c r="Q23" s="535"/>
      <c r="R23" s="533" t="str">
        <f>IF('Feuille de Calcul'!R23:T23="","",'Feuille de Calcul'!R23:T23)</f>
        <v/>
      </c>
      <c r="S23" s="534"/>
      <c r="T23" s="535"/>
      <c r="U23" s="533" t="str">
        <f>IF('Feuille de Calcul'!U23:W23="","",'Feuille de Calcul'!U23:W23)</f>
        <v/>
      </c>
      <c r="V23" s="534"/>
      <c r="W23" s="535"/>
      <c r="X23" s="533" t="str">
        <f>IF('Feuille de Calcul'!X23:Z23="","",'Feuille de Calcul'!X23:Z23)</f>
        <v/>
      </c>
      <c r="Y23" s="534"/>
      <c r="Z23" s="535"/>
      <c r="AA23" s="533" t="str">
        <f>IF('Feuille de Calcul'!AA23:AC23="","",'Feuille de Calcul'!AA23:AC23)</f>
        <v/>
      </c>
      <c r="AB23" s="534"/>
      <c r="AC23" s="535"/>
      <c r="AD23" s="533" t="str">
        <f>IF('Feuille de Calcul'!AD23:AF23="","",'Feuille de Calcul'!AD23:AF23)</f>
        <v/>
      </c>
      <c r="AE23" s="534"/>
      <c r="AF23" s="535"/>
      <c r="AG23" s="533" t="str">
        <f>IF('Feuille de Calcul'!AG23:AI23="","",'Feuille de Calcul'!AG23:AI23)</f>
        <v/>
      </c>
      <c r="AH23" s="534"/>
      <c r="AI23" s="535"/>
      <c r="AJ23" s="243"/>
      <c r="AK23" s="243"/>
    </row>
    <row r="24" spans="1:37">
      <c r="A24" s="63" t="str">
        <f>IF('Information sur les Gènes'!A24="","",'Information sur les Gènes'!A24)</f>
        <v>B10</v>
      </c>
      <c r="B24" s="64" t="str">
        <f>IF('Information sur les Gènes'!D24="","",'Information sur les Gènes'!D24)</f>
        <v/>
      </c>
      <c r="C24" s="533" t="str">
        <f>IF('Feuille de Calcul'!C24:E24="","",'Feuille de Calcul'!C24:E24)</f>
        <v/>
      </c>
      <c r="D24" s="534"/>
      <c r="E24" s="535"/>
      <c r="F24" s="533" t="str">
        <f>IF('Feuille de Calcul'!F24:H24="","",'Feuille de Calcul'!F24:H24)</f>
        <v/>
      </c>
      <c r="G24" s="534"/>
      <c r="H24" s="535"/>
      <c r="I24" s="533" t="str">
        <f>IF('Feuille de Calcul'!I24:K24="","",'Feuille de Calcul'!I24:K24)</f>
        <v/>
      </c>
      <c r="J24" s="534"/>
      <c r="K24" s="535"/>
      <c r="L24" s="533" t="str">
        <f>IF('Feuille de Calcul'!L24:N24="","",'Feuille de Calcul'!L24:N24)</f>
        <v/>
      </c>
      <c r="M24" s="534"/>
      <c r="N24" s="535"/>
      <c r="O24" s="533" t="str">
        <f>IF('Feuille de Calcul'!O24:Q24="","",'Feuille de Calcul'!O24:Q24)</f>
        <v/>
      </c>
      <c r="P24" s="534"/>
      <c r="Q24" s="535"/>
      <c r="R24" s="533" t="str">
        <f>IF('Feuille de Calcul'!R24:T24="","",'Feuille de Calcul'!R24:T24)</f>
        <v/>
      </c>
      <c r="S24" s="534"/>
      <c r="T24" s="535"/>
      <c r="U24" s="533" t="str">
        <f>IF('Feuille de Calcul'!U24:W24="","",'Feuille de Calcul'!U24:W24)</f>
        <v/>
      </c>
      <c r="V24" s="534"/>
      <c r="W24" s="535"/>
      <c r="X24" s="533" t="str">
        <f>IF('Feuille de Calcul'!X24:Z24="","",'Feuille de Calcul'!X24:Z24)</f>
        <v/>
      </c>
      <c r="Y24" s="534"/>
      <c r="Z24" s="535"/>
      <c r="AA24" s="533" t="str">
        <f>IF('Feuille de Calcul'!AA24:AC24="","",'Feuille de Calcul'!AA24:AC24)</f>
        <v/>
      </c>
      <c r="AB24" s="534"/>
      <c r="AC24" s="535"/>
      <c r="AD24" s="533" t="str">
        <f>IF('Feuille de Calcul'!AD24:AF24="","",'Feuille de Calcul'!AD24:AF24)</f>
        <v/>
      </c>
      <c r="AE24" s="534"/>
      <c r="AF24" s="535"/>
      <c r="AG24" s="533" t="str">
        <f>IF('Feuille de Calcul'!AG24:AI24="","",'Feuille de Calcul'!AG24:AI24)</f>
        <v/>
      </c>
      <c r="AH24" s="534"/>
      <c r="AI24" s="535"/>
      <c r="AJ24" s="243"/>
      <c r="AK24" s="243"/>
    </row>
    <row r="25" spans="1:37">
      <c r="A25" s="63" t="str">
        <f>IF('Information sur les Gènes'!A25="","",'Information sur les Gènes'!A25)</f>
        <v>B11</v>
      </c>
      <c r="B25" s="64" t="str">
        <f>IF('Information sur les Gènes'!D25="","",'Information sur les Gènes'!D25)</f>
        <v/>
      </c>
      <c r="C25" s="533" t="str">
        <f>IF('Feuille de Calcul'!C25:E25="","",'Feuille de Calcul'!C25:E25)</f>
        <v/>
      </c>
      <c r="D25" s="534"/>
      <c r="E25" s="535"/>
      <c r="F25" s="533" t="str">
        <f>IF('Feuille de Calcul'!F25:H25="","",'Feuille de Calcul'!F25:H25)</f>
        <v/>
      </c>
      <c r="G25" s="534"/>
      <c r="H25" s="535"/>
      <c r="I25" s="533" t="str">
        <f>IF('Feuille de Calcul'!I25:K25="","",'Feuille de Calcul'!I25:K25)</f>
        <v/>
      </c>
      <c r="J25" s="534"/>
      <c r="K25" s="535"/>
      <c r="L25" s="533" t="str">
        <f>IF('Feuille de Calcul'!L25:N25="","",'Feuille de Calcul'!L25:N25)</f>
        <v/>
      </c>
      <c r="M25" s="534"/>
      <c r="N25" s="535"/>
      <c r="O25" s="533" t="str">
        <f>IF('Feuille de Calcul'!O25:Q25="","",'Feuille de Calcul'!O25:Q25)</f>
        <v/>
      </c>
      <c r="P25" s="534"/>
      <c r="Q25" s="535"/>
      <c r="R25" s="533" t="str">
        <f>IF('Feuille de Calcul'!R25:T25="","",'Feuille de Calcul'!R25:T25)</f>
        <v/>
      </c>
      <c r="S25" s="534"/>
      <c r="T25" s="535"/>
      <c r="U25" s="533" t="str">
        <f>IF('Feuille de Calcul'!U25:W25="","",'Feuille de Calcul'!U25:W25)</f>
        <v/>
      </c>
      <c r="V25" s="534"/>
      <c r="W25" s="535"/>
      <c r="X25" s="533" t="str">
        <f>IF('Feuille de Calcul'!X25:Z25="","",'Feuille de Calcul'!X25:Z25)</f>
        <v/>
      </c>
      <c r="Y25" s="534"/>
      <c r="Z25" s="535"/>
      <c r="AA25" s="533" t="str">
        <f>IF('Feuille de Calcul'!AA25:AC25="","",'Feuille de Calcul'!AA25:AC25)</f>
        <v/>
      </c>
      <c r="AB25" s="534"/>
      <c r="AC25" s="535"/>
      <c r="AD25" s="533" t="str">
        <f>IF('Feuille de Calcul'!AD25:AF25="","",'Feuille de Calcul'!AD25:AF25)</f>
        <v/>
      </c>
      <c r="AE25" s="534"/>
      <c r="AF25" s="535"/>
      <c r="AG25" s="533" t="str">
        <f>IF('Feuille de Calcul'!AG25:AI25="","",'Feuille de Calcul'!AG25:AI25)</f>
        <v/>
      </c>
      <c r="AH25" s="534"/>
      <c r="AI25" s="535"/>
      <c r="AJ25" s="243"/>
      <c r="AK25" s="243"/>
    </row>
    <row r="26" spans="1:37">
      <c r="A26" s="63" t="str">
        <f>IF('Information sur les Gènes'!A26="","",'Information sur les Gènes'!A26)</f>
        <v>B12</v>
      </c>
      <c r="B26" s="64" t="str">
        <f>IF('Information sur les Gènes'!D26="","",'Information sur les Gènes'!D26)</f>
        <v/>
      </c>
      <c r="C26" s="533" t="str">
        <f>IF('Feuille de Calcul'!C26:E26="","",'Feuille de Calcul'!C26:E26)</f>
        <v/>
      </c>
      <c r="D26" s="534"/>
      <c r="E26" s="535"/>
      <c r="F26" s="533" t="str">
        <f>IF('Feuille de Calcul'!F26:H26="","",'Feuille de Calcul'!F26:H26)</f>
        <v/>
      </c>
      <c r="G26" s="534"/>
      <c r="H26" s="535"/>
      <c r="I26" s="533" t="str">
        <f>IF('Feuille de Calcul'!I26:K26="","",'Feuille de Calcul'!I26:K26)</f>
        <v/>
      </c>
      <c r="J26" s="534"/>
      <c r="K26" s="535"/>
      <c r="L26" s="533" t="str">
        <f>IF('Feuille de Calcul'!L26:N26="","",'Feuille de Calcul'!L26:N26)</f>
        <v/>
      </c>
      <c r="M26" s="534"/>
      <c r="N26" s="535"/>
      <c r="O26" s="533" t="str">
        <f>IF('Feuille de Calcul'!O26:Q26="","",'Feuille de Calcul'!O26:Q26)</f>
        <v/>
      </c>
      <c r="P26" s="534"/>
      <c r="Q26" s="535"/>
      <c r="R26" s="533" t="str">
        <f>IF('Feuille de Calcul'!R26:T26="","",'Feuille de Calcul'!R26:T26)</f>
        <v/>
      </c>
      <c r="S26" s="534"/>
      <c r="T26" s="535"/>
      <c r="U26" s="533" t="str">
        <f>IF('Feuille de Calcul'!U26:W26="","",'Feuille de Calcul'!U26:W26)</f>
        <v/>
      </c>
      <c r="V26" s="534"/>
      <c r="W26" s="535"/>
      <c r="X26" s="533" t="str">
        <f>IF('Feuille de Calcul'!X26:Z26="","",'Feuille de Calcul'!X26:Z26)</f>
        <v/>
      </c>
      <c r="Y26" s="534"/>
      <c r="Z26" s="535"/>
      <c r="AA26" s="533" t="str">
        <f>IF('Feuille de Calcul'!AA26:AC26="","",'Feuille de Calcul'!AA26:AC26)</f>
        <v/>
      </c>
      <c r="AB26" s="534"/>
      <c r="AC26" s="535"/>
      <c r="AD26" s="533" t="str">
        <f>IF('Feuille de Calcul'!AD26:AF26="","",'Feuille de Calcul'!AD26:AF26)</f>
        <v/>
      </c>
      <c r="AE26" s="534"/>
      <c r="AF26" s="535"/>
      <c r="AG26" s="533" t="str">
        <f>IF('Feuille de Calcul'!AG26:AI26="","",'Feuille de Calcul'!AG26:AI26)</f>
        <v/>
      </c>
      <c r="AH26" s="534"/>
      <c r="AI26" s="535"/>
      <c r="AJ26" s="243"/>
      <c r="AK26" s="243"/>
    </row>
    <row r="27" spans="1:37">
      <c r="A27" s="63" t="str">
        <f>IF('Information sur les Gènes'!A27="","",'Information sur les Gènes'!A27)</f>
        <v>C1</v>
      </c>
      <c r="B27" s="64" t="str">
        <f>IF('Information sur les Gènes'!D27="","",'Information sur les Gènes'!D27)</f>
        <v/>
      </c>
      <c r="C27" s="533" t="str">
        <f>IF('Feuille de Calcul'!C27:E27="","",'Feuille de Calcul'!C27:E27)</f>
        <v/>
      </c>
      <c r="D27" s="534"/>
      <c r="E27" s="535"/>
      <c r="F27" s="533" t="str">
        <f>IF('Feuille de Calcul'!F27:H27="","",'Feuille de Calcul'!F27:H27)</f>
        <v/>
      </c>
      <c r="G27" s="534"/>
      <c r="H27" s="535"/>
      <c r="I27" s="533" t="str">
        <f>IF('Feuille de Calcul'!I27:K27="","",'Feuille de Calcul'!I27:K27)</f>
        <v/>
      </c>
      <c r="J27" s="534"/>
      <c r="K27" s="535"/>
      <c r="L27" s="533" t="str">
        <f>IF('Feuille de Calcul'!L27:N27="","",'Feuille de Calcul'!L27:N27)</f>
        <v/>
      </c>
      <c r="M27" s="534"/>
      <c r="N27" s="535"/>
      <c r="O27" s="533" t="str">
        <f>IF('Feuille de Calcul'!O27:Q27="","",'Feuille de Calcul'!O27:Q27)</f>
        <v/>
      </c>
      <c r="P27" s="534"/>
      <c r="Q27" s="535"/>
      <c r="R27" s="533" t="str">
        <f>IF('Feuille de Calcul'!R27:T27="","",'Feuille de Calcul'!R27:T27)</f>
        <v/>
      </c>
      <c r="S27" s="534"/>
      <c r="T27" s="535"/>
      <c r="U27" s="533" t="str">
        <f>IF('Feuille de Calcul'!U27:W27="","",'Feuille de Calcul'!U27:W27)</f>
        <v/>
      </c>
      <c r="V27" s="534"/>
      <c r="W27" s="535"/>
      <c r="X27" s="533" t="str">
        <f>IF('Feuille de Calcul'!X27:Z27="","",'Feuille de Calcul'!X27:Z27)</f>
        <v/>
      </c>
      <c r="Y27" s="534"/>
      <c r="Z27" s="535"/>
      <c r="AA27" s="533" t="str">
        <f>IF('Feuille de Calcul'!AA27:AC27="","",'Feuille de Calcul'!AA27:AC27)</f>
        <v/>
      </c>
      <c r="AB27" s="534"/>
      <c r="AC27" s="535"/>
      <c r="AD27" s="533" t="str">
        <f>IF('Feuille de Calcul'!AD27:AF27="","",'Feuille de Calcul'!AD27:AF27)</f>
        <v/>
      </c>
      <c r="AE27" s="534"/>
      <c r="AF27" s="535"/>
      <c r="AG27" s="533" t="str">
        <f>IF('Feuille de Calcul'!AG27:AI27="","",'Feuille de Calcul'!AG27:AI27)</f>
        <v/>
      </c>
      <c r="AH27" s="534"/>
      <c r="AI27" s="535"/>
      <c r="AJ27" s="243"/>
      <c r="AK27" s="243"/>
    </row>
    <row r="28" spans="1:37">
      <c r="A28" s="63" t="str">
        <f>IF('Information sur les Gènes'!A28="","",'Information sur les Gènes'!A28)</f>
        <v>C2</v>
      </c>
      <c r="B28" s="64" t="str">
        <f>IF('Information sur les Gènes'!D28="","",'Information sur les Gènes'!D28)</f>
        <v/>
      </c>
      <c r="C28" s="533" t="str">
        <f>IF('Feuille de Calcul'!C28:E28="","",'Feuille de Calcul'!C28:E28)</f>
        <v/>
      </c>
      <c r="D28" s="534"/>
      <c r="E28" s="535"/>
      <c r="F28" s="533" t="str">
        <f>IF('Feuille de Calcul'!F28:H28="","",'Feuille de Calcul'!F28:H28)</f>
        <v/>
      </c>
      <c r="G28" s="534"/>
      <c r="H28" s="535"/>
      <c r="I28" s="533" t="str">
        <f>IF('Feuille de Calcul'!I28:K28="","",'Feuille de Calcul'!I28:K28)</f>
        <v/>
      </c>
      <c r="J28" s="534"/>
      <c r="K28" s="535"/>
      <c r="L28" s="533" t="str">
        <f>IF('Feuille de Calcul'!L28:N28="","",'Feuille de Calcul'!L28:N28)</f>
        <v/>
      </c>
      <c r="M28" s="534"/>
      <c r="N28" s="535"/>
      <c r="O28" s="533" t="str">
        <f>IF('Feuille de Calcul'!O28:Q28="","",'Feuille de Calcul'!O28:Q28)</f>
        <v/>
      </c>
      <c r="P28" s="534"/>
      <c r="Q28" s="535"/>
      <c r="R28" s="533" t="str">
        <f>IF('Feuille de Calcul'!R28:T28="","",'Feuille de Calcul'!R28:T28)</f>
        <v/>
      </c>
      <c r="S28" s="534"/>
      <c r="T28" s="535"/>
      <c r="U28" s="533" t="str">
        <f>IF('Feuille de Calcul'!U28:W28="","",'Feuille de Calcul'!U28:W28)</f>
        <v/>
      </c>
      <c r="V28" s="534"/>
      <c r="W28" s="535"/>
      <c r="X28" s="533" t="str">
        <f>IF('Feuille de Calcul'!X28:Z28="","",'Feuille de Calcul'!X28:Z28)</f>
        <v/>
      </c>
      <c r="Y28" s="534"/>
      <c r="Z28" s="535"/>
      <c r="AA28" s="533" t="str">
        <f>IF('Feuille de Calcul'!AA28:AC28="","",'Feuille de Calcul'!AA28:AC28)</f>
        <v/>
      </c>
      <c r="AB28" s="534"/>
      <c r="AC28" s="535"/>
      <c r="AD28" s="533" t="str">
        <f>IF('Feuille de Calcul'!AD28:AF28="","",'Feuille de Calcul'!AD28:AF28)</f>
        <v/>
      </c>
      <c r="AE28" s="534"/>
      <c r="AF28" s="535"/>
      <c r="AG28" s="533" t="str">
        <f>IF('Feuille de Calcul'!AG28:AI28="","",'Feuille de Calcul'!AG28:AI28)</f>
        <v/>
      </c>
      <c r="AH28" s="534"/>
      <c r="AI28" s="535"/>
      <c r="AJ28" s="243"/>
      <c r="AK28" s="243"/>
    </row>
    <row r="29" spans="1:37">
      <c r="A29" s="63" t="str">
        <f>IF('Information sur les Gènes'!A29="","",'Information sur les Gènes'!A29)</f>
        <v>C3</v>
      </c>
      <c r="B29" s="64" t="str">
        <f>IF('Information sur les Gènes'!D29="","",'Information sur les Gènes'!D29)</f>
        <v/>
      </c>
      <c r="C29" s="533" t="str">
        <f>IF('Feuille de Calcul'!C29:E29="","",'Feuille de Calcul'!C29:E29)</f>
        <v/>
      </c>
      <c r="D29" s="534"/>
      <c r="E29" s="535"/>
      <c r="F29" s="533" t="str">
        <f>IF('Feuille de Calcul'!F29:H29="","",'Feuille de Calcul'!F29:H29)</f>
        <v/>
      </c>
      <c r="G29" s="534"/>
      <c r="H29" s="535"/>
      <c r="I29" s="533" t="str">
        <f>IF('Feuille de Calcul'!I29:K29="","",'Feuille de Calcul'!I29:K29)</f>
        <v/>
      </c>
      <c r="J29" s="534"/>
      <c r="K29" s="535"/>
      <c r="L29" s="533" t="str">
        <f>IF('Feuille de Calcul'!L29:N29="","",'Feuille de Calcul'!L29:N29)</f>
        <v/>
      </c>
      <c r="M29" s="534"/>
      <c r="N29" s="535"/>
      <c r="O29" s="533" t="str">
        <f>IF('Feuille de Calcul'!O29:Q29="","",'Feuille de Calcul'!O29:Q29)</f>
        <v/>
      </c>
      <c r="P29" s="534"/>
      <c r="Q29" s="535"/>
      <c r="R29" s="533" t="str">
        <f>IF('Feuille de Calcul'!R29:T29="","",'Feuille de Calcul'!R29:T29)</f>
        <v/>
      </c>
      <c r="S29" s="534"/>
      <c r="T29" s="535"/>
      <c r="U29" s="533" t="str">
        <f>IF('Feuille de Calcul'!U29:W29="","",'Feuille de Calcul'!U29:W29)</f>
        <v/>
      </c>
      <c r="V29" s="534"/>
      <c r="W29" s="535"/>
      <c r="X29" s="533" t="str">
        <f>IF('Feuille de Calcul'!X29:Z29="","",'Feuille de Calcul'!X29:Z29)</f>
        <v/>
      </c>
      <c r="Y29" s="534"/>
      <c r="Z29" s="535"/>
      <c r="AA29" s="533" t="str">
        <f>IF('Feuille de Calcul'!AA29:AC29="","",'Feuille de Calcul'!AA29:AC29)</f>
        <v/>
      </c>
      <c r="AB29" s="534"/>
      <c r="AC29" s="535"/>
      <c r="AD29" s="533" t="str">
        <f>IF('Feuille de Calcul'!AD29:AF29="","",'Feuille de Calcul'!AD29:AF29)</f>
        <v/>
      </c>
      <c r="AE29" s="534"/>
      <c r="AF29" s="535"/>
      <c r="AG29" s="533" t="str">
        <f>IF('Feuille de Calcul'!AG29:AI29="","",'Feuille de Calcul'!AG29:AI29)</f>
        <v/>
      </c>
      <c r="AH29" s="534"/>
      <c r="AI29" s="535"/>
      <c r="AJ29" s="243"/>
      <c r="AK29" s="243"/>
    </row>
    <row r="30" spans="1:37">
      <c r="A30" s="63" t="str">
        <f>IF('Information sur les Gènes'!A30="","",'Information sur les Gènes'!A30)</f>
        <v>C4</v>
      </c>
      <c r="B30" s="64" t="str">
        <f>IF('Information sur les Gènes'!D30="","",'Information sur les Gènes'!D30)</f>
        <v/>
      </c>
      <c r="C30" s="533" t="str">
        <f>IF('Feuille de Calcul'!C30:E30="","",'Feuille de Calcul'!C30:E30)</f>
        <v/>
      </c>
      <c r="D30" s="534"/>
      <c r="E30" s="535"/>
      <c r="F30" s="533" t="str">
        <f>IF('Feuille de Calcul'!F30:H30="","",'Feuille de Calcul'!F30:H30)</f>
        <v/>
      </c>
      <c r="G30" s="534"/>
      <c r="H30" s="535"/>
      <c r="I30" s="533" t="str">
        <f>IF('Feuille de Calcul'!I30:K30="","",'Feuille de Calcul'!I30:K30)</f>
        <v/>
      </c>
      <c r="J30" s="534"/>
      <c r="K30" s="535"/>
      <c r="L30" s="533" t="str">
        <f>IF('Feuille de Calcul'!L30:N30="","",'Feuille de Calcul'!L30:N30)</f>
        <v/>
      </c>
      <c r="M30" s="534"/>
      <c r="N30" s="535"/>
      <c r="O30" s="533" t="str">
        <f>IF('Feuille de Calcul'!O30:Q30="","",'Feuille de Calcul'!O30:Q30)</f>
        <v/>
      </c>
      <c r="P30" s="534"/>
      <c r="Q30" s="535"/>
      <c r="R30" s="533" t="str">
        <f>IF('Feuille de Calcul'!R30:T30="","",'Feuille de Calcul'!R30:T30)</f>
        <v/>
      </c>
      <c r="S30" s="534"/>
      <c r="T30" s="535"/>
      <c r="U30" s="533" t="str">
        <f>IF('Feuille de Calcul'!U30:W30="","",'Feuille de Calcul'!U30:W30)</f>
        <v/>
      </c>
      <c r="V30" s="534"/>
      <c r="W30" s="535"/>
      <c r="X30" s="533" t="str">
        <f>IF('Feuille de Calcul'!X30:Z30="","",'Feuille de Calcul'!X30:Z30)</f>
        <v/>
      </c>
      <c r="Y30" s="534"/>
      <c r="Z30" s="535"/>
      <c r="AA30" s="533" t="str">
        <f>IF('Feuille de Calcul'!AA30:AC30="","",'Feuille de Calcul'!AA30:AC30)</f>
        <v/>
      </c>
      <c r="AB30" s="534"/>
      <c r="AC30" s="535"/>
      <c r="AD30" s="533" t="str">
        <f>IF('Feuille de Calcul'!AD30:AF30="","",'Feuille de Calcul'!AD30:AF30)</f>
        <v/>
      </c>
      <c r="AE30" s="534"/>
      <c r="AF30" s="535"/>
      <c r="AG30" s="533" t="str">
        <f>IF('Feuille de Calcul'!AG30:AI30="","",'Feuille de Calcul'!AG30:AI30)</f>
        <v/>
      </c>
      <c r="AH30" s="534"/>
      <c r="AI30" s="535"/>
      <c r="AJ30" s="243"/>
      <c r="AK30" s="243"/>
    </row>
    <row r="31" spans="1:37">
      <c r="A31" s="63" t="str">
        <f>IF('Information sur les Gènes'!A31="","",'Information sur les Gènes'!A31)</f>
        <v>C5</v>
      </c>
      <c r="B31" s="64" t="str">
        <f>IF('Information sur les Gènes'!D31="","",'Information sur les Gènes'!D31)</f>
        <v/>
      </c>
      <c r="C31" s="533" t="str">
        <f>IF('Feuille de Calcul'!C31:E31="","",'Feuille de Calcul'!C31:E31)</f>
        <v/>
      </c>
      <c r="D31" s="534"/>
      <c r="E31" s="535"/>
      <c r="F31" s="533" t="str">
        <f>IF('Feuille de Calcul'!F31:H31="","",'Feuille de Calcul'!F31:H31)</f>
        <v/>
      </c>
      <c r="G31" s="534"/>
      <c r="H31" s="535"/>
      <c r="I31" s="533" t="str">
        <f>IF('Feuille de Calcul'!I31:K31="","",'Feuille de Calcul'!I31:K31)</f>
        <v/>
      </c>
      <c r="J31" s="534"/>
      <c r="K31" s="535"/>
      <c r="L31" s="533" t="str">
        <f>IF('Feuille de Calcul'!L31:N31="","",'Feuille de Calcul'!L31:N31)</f>
        <v/>
      </c>
      <c r="M31" s="534"/>
      <c r="N31" s="535"/>
      <c r="O31" s="533" t="str">
        <f>IF('Feuille de Calcul'!O31:Q31="","",'Feuille de Calcul'!O31:Q31)</f>
        <v/>
      </c>
      <c r="P31" s="534"/>
      <c r="Q31" s="535"/>
      <c r="R31" s="533" t="str">
        <f>IF('Feuille de Calcul'!R31:T31="","",'Feuille de Calcul'!R31:T31)</f>
        <v/>
      </c>
      <c r="S31" s="534"/>
      <c r="T31" s="535"/>
      <c r="U31" s="533" t="str">
        <f>IF('Feuille de Calcul'!U31:W31="","",'Feuille de Calcul'!U31:W31)</f>
        <v/>
      </c>
      <c r="V31" s="534"/>
      <c r="W31" s="535"/>
      <c r="X31" s="533" t="str">
        <f>IF('Feuille de Calcul'!X31:Z31="","",'Feuille de Calcul'!X31:Z31)</f>
        <v/>
      </c>
      <c r="Y31" s="534"/>
      <c r="Z31" s="535"/>
      <c r="AA31" s="533" t="str">
        <f>IF('Feuille de Calcul'!AA31:AC31="","",'Feuille de Calcul'!AA31:AC31)</f>
        <v/>
      </c>
      <c r="AB31" s="534"/>
      <c r="AC31" s="535"/>
      <c r="AD31" s="533" t="str">
        <f>IF('Feuille de Calcul'!AD31:AF31="","",'Feuille de Calcul'!AD31:AF31)</f>
        <v/>
      </c>
      <c r="AE31" s="534"/>
      <c r="AF31" s="535"/>
      <c r="AG31" s="533" t="str">
        <f>IF('Feuille de Calcul'!AG31:AI31="","",'Feuille de Calcul'!AG31:AI31)</f>
        <v/>
      </c>
      <c r="AH31" s="534"/>
      <c r="AI31" s="535"/>
      <c r="AJ31" s="243"/>
      <c r="AK31" s="243"/>
    </row>
    <row r="32" spans="1:37">
      <c r="A32" s="63" t="str">
        <f>IF('Information sur les Gènes'!A32="","",'Information sur les Gènes'!A32)</f>
        <v>C6</v>
      </c>
      <c r="B32" s="64" t="str">
        <f>IF('Information sur les Gènes'!D32="","",'Information sur les Gènes'!D32)</f>
        <v/>
      </c>
      <c r="C32" s="533" t="str">
        <f>IF('Feuille de Calcul'!C32:E32="","",'Feuille de Calcul'!C32:E32)</f>
        <v/>
      </c>
      <c r="D32" s="534"/>
      <c r="E32" s="535"/>
      <c r="F32" s="533" t="str">
        <f>IF('Feuille de Calcul'!F32:H32="","",'Feuille de Calcul'!F32:H32)</f>
        <v/>
      </c>
      <c r="G32" s="534"/>
      <c r="H32" s="535"/>
      <c r="I32" s="533" t="str">
        <f>IF('Feuille de Calcul'!I32:K32="","",'Feuille de Calcul'!I32:K32)</f>
        <v/>
      </c>
      <c r="J32" s="534"/>
      <c r="K32" s="535"/>
      <c r="L32" s="533" t="str">
        <f>IF('Feuille de Calcul'!L32:N32="","",'Feuille de Calcul'!L32:N32)</f>
        <v/>
      </c>
      <c r="M32" s="534"/>
      <c r="N32" s="535"/>
      <c r="O32" s="533" t="str">
        <f>IF('Feuille de Calcul'!O32:Q32="","",'Feuille de Calcul'!O32:Q32)</f>
        <v/>
      </c>
      <c r="P32" s="534"/>
      <c r="Q32" s="535"/>
      <c r="R32" s="533" t="str">
        <f>IF('Feuille de Calcul'!R32:T32="","",'Feuille de Calcul'!R32:T32)</f>
        <v/>
      </c>
      <c r="S32" s="534"/>
      <c r="T32" s="535"/>
      <c r="U32" s="533" t="str">
        <f>IF('Feuille de Calcul'!U32:W32="","",'Feuille de Calcul'!U32:W32)</f>
        <v/>
      </c>
      <c r="V32" s="534"/>
      <c r="W32" s="535"/>
      <c r="X32" s="533" t="str">
        <f>IF('Feuille de Calcul'!X32:Z32="","",'Feuille de Calcul'!X32:Z32)</f>
        <v/>
      </c>
      <c r="Y32" s="534"/>
      <c r="Z32" s="535"/>
      <c r="AA32" s="533" t="str">
        <f>IF('Feuille de Calcul'!AA32:AC32="","",'Feuille de Calcul'!AA32:AC32)</f>
        <v/>
      </c>
      <c r="AB32" s="534"/>
      <c r="AC32" s="535"/>
      <c r="AD32" s="533" t="str">
        <f>IF('Feuille de Calcul'!AD32:AF32="","",'Feuille de Calcul'!AD32:AF32)</f>
        <v/>
      </c>
      <c r="AE32" s="534"/>
      <c r="AF32" s="535"/>
      <c r="AG32" s="533" t="str">
        <f>IF('Feuille de Calcul'!AG32:AI32="","",'Feuille de Calcul'!AG32:AI32)</f>
        <v/>
      </c>
      <c r="AH32" s="534"/>
      <c r="AI32" s="535"/>
      <c r="AJ32" s="243"/>
      <c r="AK32" s="243"/>
    </row>
    <row r="33" spans="1:37">
      <c r="A33" s="63" t="str">
        <f>IF('Information sur les Gènes'!A33="","",'Information sur les Gènes'!A33)</f>
        <v>C7</v>
      </c>
      <c r="B33" s="64" t="str">
        <f>IF('Information sur les Gènes'!D33="","",'Information sur les Gènes'!D33)</f>
        <v/>
      </c>
      <c r="C33" s="533" t="str">
        <f>IF('Feuille de Calcul'!C33:E33="","",'Feuille de Calcul'!C33:E33)</f>
        <v/>
      </c>
      <c r="D33" s="534"/>
      <c r="E33" s="535"/>
      <c r="F33" s="533" t="str">
        <f>IF('Feuille de Calcul'!F33:H33="","",'Feuille de Calcul'!F33:H33)</f>
        <v/>
      </c>
      <c r="G33" s="534"/>
      <c r="H33" s="535"/>
      <c r="I33" s="533" t="str">
        <f>IF('Feuille de Calcul'!I33:K33="","",'Feuille de Calcul'!I33:K33)</f>
        <v/>
      </c>
      <c r="J33" s="534"/>
      <c r="K33" s="535"/>
      <c r="L33" s="533" t="str">
        <f>IF('Feuille de Calcul'!L33:N33="","",'Feuille de Calcul'!L33:N33)</f>
        <v/>
      </c>
      <c r="M33" s="534"/>
      <c r="N33" s="535"/>
      <c r="O33" s="533" t="str">
        <f>IF('Feuille de Calcul'!O33:Q33="","",'Feuille de Calcul'!O33:Q33)</f>
        <v/>
      </c>
      <c r="P33" s="534"/>
      <c r="Q33" s="535"/>
      <c r="R33" s="533" t="str">
        <f>IF('Feuille de Calcul'!R33:T33="","",'Feuille de Calcul'!R33:T33)</f>
        <v/>
      </c>
      <c r="S33" s="534"/>
      <c r="T33" s="535"/>
      <c r="U33" s="533" t="str">
        <f>IF('Feuille de Calcul'!U33:W33="","",'Feuille de Calcul'!U33:W33)</f>
        <v/>
      </c>
      <c r="V33" s="534"/>
      <c r="W33" s="535"/>
      <c r="X33" s="533" t="str">
        <f>IF('Feuille de Calcul'!X33:Z33="","",'Feuille de Calcul'!X33:Z33)</f>
        <v/>
      </c>
      <c r="Y33" s="534"/>
      <c r="Z33" s="535"/>
      <c r="AA33" s="533" t="str">
        <f>IF('Feuille de Calcul'!AA33:AC33="","",'Feuille de Calcul'!AA33:AC33)</f>
        <v/>
      </c>
      <c r="AB33" s="534"/>
      <c r="AC33" s="535"/>
      <c r="AD33" s="533" t="str">
        <f>IF('Feuille de Calcul'!AD33:AF33="","",'Feuille de Calcul'!AD33:AF33)</f>
        <v/>
      </c>
      <c r="AE33" s="534"/>
      <c r="AF33" s="535"/>
      <c r="AG33" s="533" t="str">
        <f>IF('Feuille de Calcul'!AG33:AI33="","",'Feuille de Calcul'!AG33:AI33)</f>
        <v/>
      </c>
      <c r="AH33" s="534"/>
      <c r="AI33" s="535"/>
      <c r="AJ33" s="243"/>
      <c r="AK33" s="243"/>
    </row>
    <row r="34" spans="1:37">
      <c r="A34" s="63" t="str">
        <f>IF('Information sur les Gènes'!A34="","",'Information sur les Gènes'!A34)</f>
        <v>C8</v>
      </c>
      <c r="B34" s="64" t="str">
        <f>IF('Information sur les Gènes'!D34="","",'Information sur les Gènes'!D34)</f>
        <v/>
      </c>
      <c r="C34" s="533" t="str">
        <f>IF('Feuille de Calcul'!C34:E34="","",'Feuille de Calcul'!C34:E34)</f>
        <v/>
      </c>
      <c r="D34" s="534"/>
      <c r="E34" s="535"/>
      <c r="F34" s="533" t="str">
        <f>IF('Feuille de Calcul'!F34:H34="","",'Feuille de Calcul'!F34:H34)</f>
        <v/>
      </c>
      <c r="G34" s="534"/>
      <c r="H34" s="535"/>
      <c r="I34" s="533" t="str">
        <f>IF('Feuille de Calcul'!I34:K34="","",'Feuille de Calcul'!I34:K34)</f>
        <v/>
      </c>
      <c r="J34" s="534"/>
      <c r="K34" s="535"/>
      <c r="L34" s="533" t="str">
        <f>IF('Feuille de Calcul'!L34:N34="","",'Feuille de Calcul'!L34:N34)</f>
        <v/>
      </c>
      <c r="M34" s="534"/>
      <c r="N34" s="535"/>
      <c r="O34" s="533" t="str">
        <f>IF('Feuille de Calcul'!O34:Q34="","",'Feuille de Calcul'!O34:Q34)</f>
        <v/>
      </c>
      <c r="P34" s="534"/>
      <c r="Q34" s="535"/>
      <c r="R34" s="533" t="str">
        <f>IF('Feuille de Calcul'!R34:T34="","",'Feuille de Calcul'!R34:T34)</f>
        <v/>
      </c>
      <c r="S34" s="534"/>
      <c r="T34" s="535"/>
      <c r="U34" s="533" t="str">
        <f>IF('Feuille de Calcul'!U34:W34="","",'Feuille de Calcul'!U34:W34)</f>
        <v/>
      </c>
      <c r="V34" s="534"/>
      <c r="W34" s="535"/>
      <c r="X34" s="533" t="str">
        <f>IF('Feuille de Calcul'!X34:Z34="","",'Feuille de Calcul'!X34:Z34)</f>
        <v/>
      </c>
      <c r="Y34" s="534"/>
      <c r="Z34" s="535"/>
      <c r="AA34" s="533" t="str">
        <f>IF('Feuille de Calcul'!AA34:AC34="","",'Feuille de Calcul'!AA34:AC34)</f>
        <v/>
      </c>
      <c r="AB34" s="534"/>
      <c r="AC34" s="535"/>
      <c r="AD34" s="533" t="str">
        <f>IF('Feuille de Calcul'!AD34:AF34="","",'Feuille de Calcul'!AD34:AF34)</f>
        <v/>
      </c>
      <c r="AE34" s="534"/>
      <c r="AF34" s="535"/>
      <c r="AG34" s="533" t="str">
        <f>IF('Feuille de Calcul'!AG34:AI34="","",'Feuille de Calcul'!AG34:AI34)</f>
        <v/>
      </c>
      <c r="AH34" s="534"/>
      <c r="AI34" s="535"/>
      <c r="AJ34" s="243"/>
      <c r="AK34" s="243"/>
    </row>
    <row r="35" spans="1:37">
      <c r="A35" s="63" t="str">
        <f>IF('Information sur les Gènes'!A35="","",'Information sur les Gènes'!A35)</f>
        <v>C9</v>
      </c>
      <c r="B35" s="64" t="str">
        <f>IF('Information sur les Gènes'!D35="","",'Information sur les Gènes'!D35)</f>
        <v/>
      </c>
      <c r="C35" s="533" t="str">
        <f>IF('Feuille de Calcul'!C35:E35="","",'Feuille de Calcul'!C35:E35)</f>
        <v/>
      </c>
      <c r="D35" s="534"/>
      <c r="E35" s="535"/>
      <c r="F35" s="533" t="str">
        <f>IF('Feuille de Calcul'!F35:H35="","",'Feuille de Calcul'!F35:H35)</f>
        <v/>
      </c>
      <c r="G35" s="534"/>
      <c r="H35" s="535"/>
      <c r="I35" s="533" t="str">
        <f>IF('Feuille de Calcul'!I35:K35="","",'Feuille de Calcul'!I35:K35)</f>
        <v/>
      </c>
      <c r="J35" s="534"/>
      <c r="K35" s="535"/>
      <c r="L35" s="533" t="str">
        <f>IF('Feuille de Calcul'!L35:N35="","",'Feuille de Calcul'!L35:N35)</f>
        <v/>
      </c>
      <c r="M35" s="534"/>
      <c r="N35" s="535"/>
      <c r="O35" s="533" t="str">
        <f>IF('Feuille de Calcul'!O35:Q35="","",'Feuille de Calcul'!O35:Q35)</f>
        <v/>
      </c>
      <c r="P35" s="534"/>
      <c r="Q35" s="535"/>
      <c r="R35" s="533" t="str">
        <f>IF('Feuille de Calcul'!R35:T35="","",'Feuille de Calcul'!R35:T35)</f>
        <v/>
      </c>
      <c r="S35" s="534"/>
      <c r="T35" s="535"/>
      <c r="U35" s="533" t="str">
        <f>IF('Feuille de Calcul'!U35:W35="","",'Feuille de Calcul'!U35:W35)</f>
        <v/>
      </c>
      <c r="V35" s="534"/>
      <c r="W35" s="535"/>
      <c r="X35" s="533" t="str">
        <f>IF('Feuille de Calcul'!X35:Z35="","",'Feuille de Calcul'!X35:Z35)</f>
        <v/>
      </c>
      <c r="Y35" s="534"/>
      <c r="Z35" s="535"/>
      <c r="AA35" s="533" t="str">
        <f>IF('Feuille de Calcul'!AA35:AC35="","",'Feuille de Calcul'!AA35:AC35)</f>
        <v/>
      </c>
      <c r="AB35" s="534"/>
      <c r="AC35" s="535"/>
      <c r="AD35" s="533" t="str">
        <f>IF('Feuille de Calcul'!AD35:AF35="","",'Feuille de Calcul'!AD35:AF35)</f>
        <v/>
      </c>
      <c r="AE35" s="534"/>
      <c r="AF35" s="535"/>
      <c r="AG35" s="533" t="str">
        <f>IF('Feuille de Calcul'!AG35:AI35="","",'Feuille de Calcul'!AG35:AI35)</f>
        <v/>
      </c>
      <c r="AH35" s="534"/>
      <c r="AI35" s="535"/>
      <c r="AJ35" s="243"/>
      <c r="AK35" s="243"/>
    </row>
    <row r="36" spans="1:37">
      <c r="A36" s="63" t="str">
        <f>IF('Information sur les Gènes'!A36="","",'Information sur les Gènes'!A36)</f>
        <v>C10</v>
      </c>
      <c r="B36" s="64" t="str">
        <f>IF('Information sur les Gènes'!D36="","",'Information sur les Gènes'!D36)</f>
        <v/>
      </c>
      <c r="C36" s="533" t="str">
        <f>IF('Feuille de Calcul'!C36:E36="","",'Feuille de Calcul'!C36:E36)</f>
        <v/>
      </c>
      <c r="D36" s="534"/>
      <c r="E36" s="535"/>
      <c r="F36" s="533" t="str">
        <f>IF('Feuille de Calcul'!F36:H36="","",'Feuille de Calcul'!F36:H36)</f>
        <v/>
      </c>
      <c r="G36" s="534"/>
      <c r="H36" s="535"/>
      <c r="I36" s="533" t="str">
        <f>IF('Feuille de Calcul'!I36:K36="","",'Feuille de Calcul'!I36:K36)</f>
        <v/>
      </c>
      <c r="J36" s="534"/>
      <c r="K36" s="535"/>
      <c r="L36" s="533" t="str">
        <f>IF('Feuille de Calcul'!L36:N36="","",'Feuille de Calcul'!L36:N36)</f>
        <v/>
      </c>
      <c r="M36" s="534"/>
      <c r="N36" s="535"/>
      <c r="O36" s="533" t="str">
        <f>IF('Feuille de Calcul'!O36:Q36="","",'Feuille de Calcul'!O36:Q36)</f>
        <v/>
      </c>
      <c r="P36" s="534"/>
      <c r="Q36" s="535"/>
      <c r="R36" s="533" t="str">
        <f>IF('Feuille de Calcul'!R36:T36="","",'Feuille de Calcul'!R36:T36)</f>
        <v/>
      </c>
      <c r="S36" s="534"/>
      <c r="T36" s="535"/>
      <c r="U36" s="533" t="str">
        <f>IF('Feuille de Calcul'!U36:W36="","",'Feuille de Calcul'!U36:W36)</f>
        <v/>
      </c>
      <c r="V36" s="534"/>
      <c r="W36" s="535"/>
      <c r="X36" s="533" t="str">
        <f>IF('Feuille de Calcul'!X36:Z36="","",'Feuille de Calcul'!X36:Z36)</f>
        <v/>
      </c>
      <c r="Y36" s="534"/>
      <c r="Z36" s="535"/>
      <c r="AA36" s="533" t="str">
        <f>IF('Feuille de Calcul'!AA36:AC36="","",'Feuille de Calcul'!AA36:AC36)</f>
        <v/>
      </c>
      <c r="AB36" s="534"/>
      <c r="AC36" s="535"/>
      <c r="AD36" s="533" t="str">
        <f>IF('Feuille de Calcul'!AD36:AF36="","",'Feuille de Calcul'!AD36:AF36)</f>
        <v/>
      </c>
      <c r="AE36" s="534"/>
      <c r="AF36" s="535"/>
      <c r="AG36" s="533" t="str">
        <f>IF('Feuille de Calcul'!AG36:AI36="","",'Feuille de Calcul'!AG36:AI36)</f>
        <v/>
      </c>
      <c r="AH36" s="534"/>
      <c r="AI36" s="535"/>
      <c r="AJ36" s="243"/>
      <c r="AK36" s="243"/>
    </row>
    <row r="37" spans="1:37">
      <c r="A37" s="63" t="str">
        <f>IF('Information sur les Gènes'!A37="","",'Information sur les Gènes'!A37)</f>
        <v>C11</v>
      </c>
      <c r="B37" s="64" t="str">
        <f>IF('Information sur les Gènes'!D37="","",'Information sur les Gènes'!D37)</f>
        <v/>
      </c>
      <c r="C37" s="533" t="str">
        <f>IF('Feuille de Calcul'!C37:E37="","",'Feuille de Calcul'!C37:E37)</f>
        <v/>
      </c>
      <c r="D37" s="534"/>
      <c r="E37" s="535"/>
      <c r="F37" s="533" t="str">
        <f>IF('Feuille de Calcul'!F37:H37="","",'Feuille de Calcul'!F37:H37)</f>
        <v/>
      </c>
      <c r="G37" s="534"/>
      <c r="H37" s="535"/>
      <c r="I37" s="533" t="str">
        <f>IF('Feuille de Calcul'!I37:K37="","",'Feuille de Calcul'!I37:K37)</f>
        <v/>
      </c>
      <c r="J37" s="534"/>
      <c r="K37" s="535"/>
      <c r="L37" s="533" t="str">
        <f>IF('Feuille de Calcul'!L37:N37="","",'Feuille de Calcul'!L37:N37)</f>
        <v/>
      </c>
      <c r="M37" s="534"/>
      <c r="N37" s="535"/>
      <c r="O37" s="533" t="str">
        <f>IF('Feuille de Calcul'!O37:Q37="","",'Feuille de Calcul'!O37:Q37)</f>
        <v/>
      </c>
      <c r="P37" s="534"/>
      <c r="Q37" s="535"/>
      <c r="R37" s="533" t="str">
        <f>IF('Feuille de Calcul'!R37:T37="","",'Feuille de Calcul'!R37:T37)</f>
        <v/>
      </c>
      <c r="S37" s="534"/>
      <c r="T37" s="535"/>
      <c r="U37" s="533" t="str">
        <f>IF('Feuille de Calcul'!U37:W37="","",'Feuille de Calcul'!U37:W37)</f>
        <v/>
      </c>
      <c r="V37" s="534"/>
      <c r="W37" s="535"/>
      <c r="X37" s="533" t="str">
        <f>IF('Feuille de Calcul'!X37:Z37="","",'Feuille de Calcul'!X37:Z37)</f>
        <v/>
      </c>
      <c r="Y37" s="534"/>
      <c r="Z37" s="535"/>
      <c r="AA37" s="533" t="str">
        <f>IF('Feuille de Calcul'!AA37:AC37="","",'Feuille de Calcul'!AA37:AC37)</f>
        <v/>
      </c>
      <c r="AB37" s="534"/>
      <c r="AC37" s="535"/>
      <c r="AD37" s="533" t="str">
        <f>IF('Feuille de Calcul'!AD37:AF37="","",'Feuille de Calcul'!AD37:AF37)</f>
        <v/>
      </c>
      <c r="AE37" s="534"/>
      <c r="AF37" s="535"/>
      <c r="AG37" s="533" t="str">
        <f>IF('Feuille de Calcul'!AG37:AI37="","",'Feuille de Calcul'!AG37:AI37)</f>
        <v/>
      </c>
      <c r="AH37" s="534"/>
      <c r="AI37" s="535"/>
      <c r="AJ37" s="243"/>
      <c r="AK37" s="243"/>
    </row>
    <row r="38" spans="1:37">
      <c r="A38" s="63" t="str">
        <f>IF('Information sur les Gènes'!A38="","",'Information sur les Gènes'!A38)</f>
        <v>C12</v>
      </c>
      <c r="B38" s="64" t="str">
        <f>IF('Information sur les Gènes'!D38="","",'Information sur les Gènes'!D38)</f>
        <v/>
      </c>
      <c r="C38" s="533" t="str">
        <f>IF('Feuille de Calcul'!C38:E38="","",'Feuille de Calcul'!C38:E38)</f>
        <v/>
      </c>
      <c r="D38" s="534"/>
      <c r="E38" s="535"/>
      <c r="F38" s="533" t="str">
        <f>IF('Feuille de Calcul'!F38:H38="","",'Feuille de Calcul'!F38:H38)</f>
        <v/>
      </c>
      <c r="G38" s="534"/>
      <c r="H38" s="535"/>
      <c r="I38" s="533" t="str">
        <f>IF('Feuille de Calcul'!I38:K38="","",'Feuille de Calcul'!I38:K38)</f>
        <v/>
      </c>
      <c r="J38" s="534"/>
      <c r="K38" s="535"/>
      <c r="L38" s="533" t="str">
        <f>IF('Feuille de Calcul'!L38:N38="","",'Feuille de Calcul'!L38:N38)</f>
        <v/>
      </c>
      <c r="M38" s="534"/>
      <c r="N38" s="535"/>
      <c r="O38" s="533" t="str">
        <f>IF('Feuille de Calcul'!O38:Q38="","",'Feuille de Calcul'!O38:Q38)</f>
        <v/>
      </c>
      <c r="P38" s="534"/>
      <c r="Q38" s="535"/>
      <c r="R38" s="533" t="str">
        <f>IF('Feuille de Calcul'!R38:T38="","",'Feuille de Calcul'!R38:T38)</f>
        <v/>
      </c>
      <c r="S38" s="534"/>
      <c r="T38" s="535"/>
      <c r="U38" s="533" t="str">
        <f>IF('Feuille de Calcul'!U38:W38="","",'Feuille de Calcul'!U38:W38)</f>
        <v/>
      </c>
      <c r="V38" s="534"/>
      <c r="W38" s="535"/>
      <c r="X38" s="533" t="str">
        <f>IF('Feuille de Calcul'!X38:Z38="","",'Feuille de Calcul'!X38:Z38)</f>
        <v/>
      </c>
      <c r="Y38" s="534"/>
      <c r="Z38" s="535"/>
      <c r="AA38" s="533" t="str">
        <f>IF('Feuille de Calcul'!AA38:AC38="","",'Feuille de Calcul'!AA38:AC38)</f>
        <v/>
      </c>
      <c r="AB38" s="534"/>
      <c r="AC38" s="535"/>
      <c r="AD38" s="533" t="str">
        <f>IF('Feuille de Calcul'!AD38:AF38="","",'Feuille de Calcul'!AD38:AF38)</f>
        <v/>
      </c>
      <c r="AE38" s="534"/>
      <c r="AF38" s="535"/>
      <c r="AG38" s="533" t="str">
        <f>IF('Feuille de Calcul'!AG38:AI38="","",'Feuille de Calcul'!AG38:AI38)</f>
        <v/>
      </c>
      <c r="AH38" s="534"/>
      <c r="AI38" s="535"/>
      <c r="AJ38" s="243"/>
      <c r="AK38" s="243"/>
    </row>
    <row r="39" spans="1:37">
      <c r="A39" s="63" t="str">
        <f>IF('Information sur les Gènes'!A39="","",'Information sur les Gènes'!A39)</f>
        <v>D1</v>
      </c>
      <c r="B39" s="64" t="str">
        <f>IF('Information sur les Gènes'!D39="","",'Information sur les Gènes'!D39)</f>
        <v/>
      </c>
      <c r="C39" s="533" t="str">
        <f>IF('Feuille de Calcul'!C39:E39="","",'Feuille de Calcul'!C39:E39)</f>
        <v/>
      </c>
      <c r="D39" s="534"/>
      <c r="E39" s="535"/>
      <c r="F39" s="533" t="str">
        <f>IF('Feuille de Calcul'!F39:H39="","",'Feuille de Calcul'!F39:H39)</f>
        <v/>
      </c>
      <c r="G39" s="534"/>
      <c r="H39" s="535"/>
      <c r="I39" s="533" t="str">
        <f>IF('Feuille de Calcul'!I39:K39="","",'Feuille de Calcul'!I39:K39)</f>
        <v/>
      </c>
      <c r="J39" s="534"/>
      <c r="K39" s="535"/>
      <c r="L39" s="533" t="str">
        <f>IF('Feuille de Calcul'!L39:N39="","",'Feuille de Calcul'!L39:N39)</f>
        <v/>
      </c>
      <c r="M39" s="534"/>
      <c r="N39" s="535"/>
      <c r="O39" s="533" t="str">
        <f>IF('Feuille de Calcul'!O39:Q39="","",'Feuille de Calcul'!O39:Q39)</f>
        <v/>
      </c>
      <c r="P39" s="534"/>
      <c r="Q39" s="535"/>
      <c r="R39" s="533" t="str">
        <f>IF('Feuille de Calcul'!R39:T39="","",'Feuille de Calcul'!R39:T39)</f>
        <v/>
      </c>
      <c r="S39" s="534"/>
      <c r="T39" s="535"/>
      <c r="U39" s="533" t="str">
        <f>IF('Feuille de Calcul'!U39:W39="","",'Feuille de Calcul'!U39:W39)</f>
        <v/>
      </c>
      <c r="V39" s="534"/>
      <c r="W39" s="535"/>
      <c r="X39" s="533" t="str">
        <f>IF('Feuille de Calcul'!X39:Z39="","",'Feuille de Calcul'!X39:Z39)</f>
        <v/>
      </c>
      <c r="Y39" s="534"/>
      <c r="Z39" s="535"/>
      <c r="AA39" s="533" t="str">
        <f>IF('Feuille de Calcul'!AA39:AC39="","",'Feuille de Calcul'!AA39:AC39)</f>
        <v/>
      </c>
      <c r="AB39" s="534"/>
      <c r="AC39" s="535"/>
      <c r="AD39" s="533" t="str">
        <f>IF('Feuille de Calcul'!AD39:AF39="","",'Feuille de Calcul'!AD39:AF39)</f>
        <v/>
      </c>
      <c r="AE39" s="534"/>
      <c r="AF39" s="535"/>
      <c r="AG39" s="533" t="str">
        <f>IF('Feuille de Calcul'!AG39:AI39="","",'Feuille de Calcul'!AG39:AI39)</f>
        <v/>
      </c>
      <c r="AH39" s="534"/>
      <c r="AI39" s="535"/>
      <c r="AJ39" s="243"/>
      <c r="AK39" s="243"/>
    </row>
    <row r="40" spans="1:37">
      <c r="A40" s="63" t="str">
        <f>IF('Information sur les Gènes'!A40="","",'Information sur les Gènes'!A40)</f>
        <v>D2</v>
      </c>
      <c r="B40" s="64" t="str">
        <f>IF('Information sur les Gènes'!D40="","",'Information sur les Gènes'!D40)</f>
        <v/>
      </c>
      <c r="C40" s="533" t="str">
        <f>IF('Feuille de Calcul'!C40:E40="","",'Feuille de Calcul'!C40:E40)</f>
        <v/>
      </c>
      <c r="D40" s="534"/>
      <c r="E40" s="535"/>
      <c r="F40" s="533" t="str">
        <f>IF('Feuille de Calcul'!F40:H40="","",'Feuille de Calcul'!F40:H40)</f>
        <v/>
      </c>
      <c r="G40" s="534"/>
      <c r="H40" s="535"/>
      <c r="I40" s="533" t="str">
        <f>IF('Feuille de Calcul'!I40:K40="","",'Feuille de Calcul'!I40:K40)</f>
        <v/>
      </c>
      <c r="J40" s="534"/>
      <c r="K40" s="535"/>
      <c r="L40" s="533" t="str">
        <f>IF('Feuille de Calcul'!L40:N40="","",'Feuille de Calcul'!L40:N40)</f>
        <v/>
      </c>
      <c r="M40" s="534"/>
      <c r="N40" s="535"/>
      <c r="O40" s="533" t="str">
        <f>IF('Feuille de Calcul'!O40:Q40="","",'Feuille de Calcul'!O40:Q40)</f>
        <v/>
      </c>
      <c r="P40" s="534"/>
      <c r="Q40" s="535"/>
      <c r="R40" s="533" t="str">
        <f>IF('Feuille de Calcul'!R40:T40="","",'Feuille de Calcul'!R40:T40)</f>
        <v/>
      </c>
      <c r="S40" s="534"/>
      <c r="T40" s="535"/>
      <c r="U40" s="533" t="str">
        <f>IF('Feuille de Calcul'!U40:W40="","",'Feuille de Calcul'!U40:W40)</f>
        <v/>
      </c>
      <c r="V40" s="534"/>
      <c r="W40" s="535"/>
      <c r="X40" s="533" t="str">
        <f>IF('Feuille de Calcul'!X40:Z40="","",'Feuille de Calcul'!X40:Z40)</f>
        <v/>
      </c>
      <c r="Y40" s="534"/>
      <c r="Z40" s="535"/>
      <c r="AA40" s="533" t="str">
        <f>IF('Feuille de Calcul'!AA40:AC40="","",'Feuille de Calcul'!AA40:AC40)</f>
        <v/>
      </c>
      <c r="AB40" s="534"/>
      <c r="AC40" s="535"/>
      <c r="AD40" s="533" t="str">
        <f>IF('Feuille de Calcul'!AD40:AF40="","",'Feuille de Calcul'!AD40:AF40)</f>
        <v/>
      </c>
      <c r="AE40" s="534"/>
      <c r="AF40" s="535"/>
      <c r="AG40" s="533" t="str">
        <f>IF('Feuille de Calcul'!AG40:AI40="","",'Feuille de Calcul'!AG40:AI40)</f>
        <v/>
      </c>
      <c r="AH40" s="534"/>
      <c r="AI40" s="535"/>
      <c r="AJ40" s="243"/>
      <c r="AK40" s="243"/>
    </row>
    <row r="41" spans="1:37">
      <c r="A41" s="63" t="str">
        <f>IF('Information sur les Gènes'!A41="","",'Information sur les Gènes'!A41)</f>
        <v>D3</v>
      </c>
      <c r="B41" s="64" t="str">
        <f>IF('Information sur les Gènes'!D41="","",'Information sur les Gènes'!D41)</f>
        <v/>
      </c>
      <c r="C41" s="533" t="str">
        <f>IF('Feuille de Calcul'!C41:E41="","",'Feuille de Calcul'!C41:E41)</f>
        <v/>
      </c>
      <c r="D41" s="534"/>
      <c r="E41" s="535"/>
      <c r="F41" s="533" t="str">
        <f>IF('Feuille de Calcul'!F41:H41="","",'Feuille de Calcul'!F41:H41)</f>
        <v/>
      </c>
      <c r="G41" s="534"/>
      <c r="H41" s="535"/>
      <c r="I41" s="533" t="str">
        <f>IF('Feuille de Calcul'!I41:K41="","",'Feuille de Calcul'!I41:K41)</f>
        <v/>
      </c>
      <c r="J41" s="534"/>
      <c r="K41" s="535"/>
      <c r="L41" s="533" t="str">
        <f>IF('Feuille de Calcul'!L41:N41="","",'Feuille de Calcul'!L41:N41)</f>
        <v/>
      </c>
      <c r="M41" s="534"/>
      <c r="N41" s="535"/>
      <c r="O41" s="533" t="str">
        <f>IF('Feuille de Calcul'!O41:Q41="","",'Feuille de Calcul'!O41:Q41)</f>
        <v/>
      </c>
      <c r="P41" s="534"/>
      <c r="Q41" s="535"/>
      <c r="R41" s="533" t="str">
        <f>IF('Feuille de Calcul'!R41:T41="","",'Feuille de Calcul'!R41:T41)</f>
        <v/>
      </c>
      <c r="S41" s="534"/>
      <c r="T41" s="535"/>
      <c r="U41" s="533" t="str">
        <f>IF('Feuille de Calcul'!U41:W41="","",'Feuille de Calcul'!U41:W41)</f>
        <v/>
      </c>
      <c r="V41" s="534"/>
      <c r="W41" s="535"/>
      <c r="X41" s="533" t="str">
        <f>IF('Feuille de Calcul'!X41:Z41="","",'Feuille de Calcul'!X41:Z41)</f>
        <v/>
      </c>
      <c r="Y41" s="534"/>
      <c r="Z41" s="535"/>
      <c r="AA41" s="533" t="str">
        <f>IF('Feuille de Calcul'!AA41:AC41="","",'Feuille de Calcul'!AA41:AC41)</f>
        <v/>
      </c>
      <c r="AB41" s="534"/>
      <c r="AC41" s="535"/>
      <c r="AD41" s="533" t="str">
        <f>IF('Feuille de Calcul'!AD41:AF41="","",'Feuille de Calcul'!AD41:AF41)</f>
        <v/>
      </c>
      <c r="AE41" s="534"/>
      <c r="AF41" s="535"/>
      <c r="AG41" s="533" t="str">
        <f>IF('Feuille de Calcul'!AG41:AI41="","",'Feuille de Calcul'!AG41:AI41)</f>
        <v/>
      </c>
      <c r="AH41" s="534"/>
      <c r="AI41" s="535"/>
      <c r="AJ41" s="243"/>
      <c r="AK41" s="243"/>
    </row>
    <row r="42" spans="1:37">
      <c r="A42" s="63" t="str">
        <f>IF('Information sur les Gènes'!A42="","",'Information sur les Gènes'!A42)</f>
        <v>D4</v>
      </c>
      <c r="B42" s="64" t="str">
        <f>IF('Information sur les Gènes'!D42="","",'Information sur les Gènes'!D42)</f>
        <v/>
      </c>
      <c r="C42" s="533" t="str">
        <f>IF('Feuille de Calcul'!C42:E42="","",'Feuille de Calcul'!C42:E42)</f>
        <v/>
      </c>
      <c r="D42" s="534"/>
      <c r="E42" s="535"/>
      <c r="F42" s="533" t="str">
        <f>IF('Feuille de Calcul'!F42:H42="","",'Feuille de Calcul'!F42:H42)</f>
        <v/>
      </c>
      <c r="G42" s="534"/>
      <c r="H42" s="535"/>
      <c r="I42" s="533" t="str">
        <f>IF('Feuille de Calcul'!I42:K42="","",'Feuille de Calcul'!I42:K42)</f>
        <v/>
      </c>
      <c r="J42" s="534"/>
      <c r="K42" s="535"/>
      <c r="L42" s="533" t="str">
        <f>IF('Feuille de Calcul'!L42:N42="","",'Feuille de Calcul'!L42:N42)</f>
        <v/>
      </c>
      <c r="M42" s="534"/>
      <c r="N42" s="535"/>
      <c r="O42" s="533" t="str">
        <f>IF('Feuille de Calcul'!O42:Q42="","",'Feuille de Calcul'!O42:Q42)</f>
        <v/>
      </c>
      <c r="P42" s="534"/>
      <c r="Q42" s="535"/>
      <c r="R42" s="533" t="str">
        <f>IF('Feuille de Calcul'!R42:T42="","",'Feuille de Calcul'!R42:T42)</f>
        <v/>
      </c>
      <c r="S42" s="534"/>
      <c r="T42" s="535"/>
      <c r="U42" s="533" t="str">
        <f>IF('Feuille de Calcul'!U42:W42="","",'Feuille de Calcul'!U42:W42)</f>
        <v/>
      </c>
      <c r="V42" s="534"/>
      <c r="W42" s="535"/>
      <c r="X42" s="533" t="str">
        <f>IF('Feuille de Calcul'!X42:Z42="","",'Feuille de Calcul'!X42:Z42)</f>
        <v/>
      </c>
      <c r="Y42" s="534"/>
      <c r="Z42" s="535"/>
      <c r="AA42" s="533" t="str">
        <f>IF('Feuille de Calcul'!AA42:AC42="","",'Feuille de Calcul'!AA42:AC42)</f>
        <v/>
      </c>
      <c r="AB42" s="534"/>
      <c r="AC42" s="535"/>
      <c r="AD42" s="533" t="str">
        <f>IF('Feuille de Calcul'!AD42:AF42="","",'Feuille de Calcul'!AD42:AF42)</f>
        <v/>
      </c>
      <c r="AE42" s="534"/>
      <c r="AF42" s="535"/>
      <c r="AG42" s="533" t="str">
        <f>IF('Feuille de Calcul'!AG42:AI42="","",'Feuille de Calcul'!AG42:AI42)</f>
        <v/>
      </c>
      <c r="AH42" s="534"/>
      <c r="AI42" s="535"/>
      <c r="AJ42" s="243"/>
      <c r="AK42" s="243"/>
    </row>
    <row r="43" spans="1:37">
      <c r="A43" s="63" t="str">
        <f>IF('Information sur les Gènes'!A43="","",'Information sur les Gènes'!A43)</f>
        <v>D5</v>
      </c>
      <c r="B43" s="64" t="str">
        <f>IF('Information sur les Gènes'!D43="","",'Information sur les Gènes'!D43)</f>
        <v/>
      </c>
      <c r="C43" s="533" t="str">
        <f>IF('Feuille de Calcul'!C43:E43="","",'Feuille de Calcul'!C43:E43)</f>
        <v/>
      </c>
      <c r="D43" s="534"/>
      <c r="E43" s="535"/>
      <c r="F43" s="533" t="str">
        <f>IF('Feuille de Calcul'!F43:H43="","",'Feuille de Calcul'!F43:H43)</f>
        <v/>
      </c>
      <c r="G43" s="534"/>
      <c r="H43" s="535"/>
      <c r="I43" s="533" t="str">
        <f>IF('Feuille de Calcul'!I43:K43="","",'Feuille de Calcul'!I43:K43)</f>
        <v/>
      </c>
      <c r="J43" s="534"/>
      <c r="K43" s="535"/>
      <c r="L43" s="533" t="str">
        <f>IF('Feuille de Calcul'!L43:N43="","",'Feuille de Calcul'!L43:N43)</f>
        <v/>
      </c>
      <c r="M43" s="534"/>
      <c r="N43" s="535"/>
      <c r="O43" s="533" t="str">
        <f>IF('Feuille de Calcul'!O43:Q43="","",'Feuille de Calcul'!O43:Q43)</f>
        <v/>
      </c>
      <c r="P43" s="534"/>
      <c r="Q43" s="535"/>
      <c r="R43" s="533" t="str">
        <f>IF('Feuille de Calcul'!R43:T43="","",'Feuille de Calcul'!R43:T43)</f>
        <v/>
      </c>
      <c r="S43" s="534"/>
      <c r="T43" s="535"/>
      <c r="U43" s="533" t="str">
        <f>IF('Feuille de Calcul'!U43:W43="","",'Feuille de Calcul'!U43:W43)</f>
        <v/>
      </c>
      <c r="V43" s="534"/>
      <c r="W43" s="535"/>
      <c r="X43" s="533" t="str">
        <f>IF('Feuille de Calcul'!X43:Z43="","",'Feuille de Calcul'!X43:Z43)</f>
        <v/>
      </c>
      <c r="Y43" s="534"/>
      <c r="Z43" s="535"/>
      <c r="AA43" s="533" t="str">
        <f>IF('Feuille de Calcul'!AA43:AC43="","",'Feuille de Calcul'!AA43:AC43)</f>
        <v/>
      </c>
      <c r="AB43" s="534"/>
      <c r="AC43" s="535"/>
      <c r="AD43" s="533" t="str">
        <f>IF('Feuille de Calcul'!AD43:AF43="","",'Feuille de Calcul'!AD43:AF43)</f>
        <v/>
      </c>
      <c r="AE43" s="534"/>
      <c r="AF43" s="535"/>
      <c r="AG43" s="533" t="str">
        <f>IF('Feuille de Calcul'!AG43:AI43="","",'Feuille de Calcul'!AG43:AI43)</f>
        <v/>
      </c>
      <c r="AH43" s="534"/>
      <c r="AI43" s="535"/>
      <c r="AJ43" s="243"/>
      <c r="AK43" s="243"/>
    </row>
    <row r="44" spans="1:37">
      <c r="A44" s="63" t="str">
        <f>IF('Information sur les Gènes'!A44="","",'Information sur les Gènes'!A44)</f>
        <v>D6</v>
      </c>
      <c r="B44" s="64" t="str">
        <f>IF('Information sur les Gènes'!D44="","",'Information sur les Gènes'!D44)</f>
        <v/>
      </c>
      <c r="C44" s="533" t="str">
        <f>IF('Feuille de Calcul'!C44:E44="","",'Feuille de Calcul'!C44:E44)</f>
        <v/>
      </c>
      <c r="D44" s="534"/>
      <c r="E44" s="535"/>
      <c r="F44" s="533" t="str">
        <f>IF('Feuille de Calcul'!F44:H44="","",'Feuille de Calcul'!F44:H44)</f>
        <v/>
      </c>
      <c r="G44" s="534"/>
      <c r="H44" s="535"/>
      <c r="I44" s="533" t="str">
        <f>IF('Feuille de Calcul'!I44:K44="","",'Feuille de Calcul'!I44:K44)</f>
        <v/>
      </c>
      <c r="J44" s="534"/>
      <c r="K44" s="535"/>
      <c r="L44" s="533" t="str">
        <f>IF('Feuille de Calcul'!L44:N44="","",'Feuille de Calcul'!L44:N44)</f>
        <v/>
      </c>
      <c r="M44" s="534"/>
      <c r="N44" s="535"/>
      <c r="O44" s="533" t="str">
        <f>IF('Feuille de Calcul'!O44:Q44="","",'Feuille de Calcul'!O44:Q44)</f>
        <v/>
      </c>
      <c r="P44" s="534"/>
      <c r="Q44" s="535"/>
      <c r="R44" s="533" t="str">
        <f>IF('Feuille de Calcul'!R44:T44="","",'Feuille de Calcul'!R44:T44)</f>
        <v/>
      </c>
      <c r="S44" s="534"/>
      <c r="T44" s="535"/>
      <c r="U44" s="533" t="str">
        <f>IF('Feuille de Calcul'!U44:W44="","",'Feuille de Calcul'!U44:W44)</f>
        <v/>
      </c>
      <c r="V44" s="534"/>
      <c r="W44" s="535"/>
      <c r="X44" s="533" t="str">
        <f>IF('Feuille de Calcul'!X44:Z44="","",'Feuille de Calcul'!X44:Z44)</f>
        <v/>
      </c>
      <c r="Y44" s="534"/>
      <c r="Z44" s="535"/>
      <c r="AA44" s="533" t="str">
        <f>IF('Feuille de Calcul'!AA44:AC44="","",'Feuille de Calcul'!AA44:AC44)</f>
        <v/>
      </c>
      <c r="AB44" s="534"/>
      <c r="AC44" s="535"/>
      <c r="AD44" s="533" t="str">
        <f>IF('Feuille de Calcul'!AD44:AF44="","",'Feuille de Calcul'!AD44:AF44)</f>
        <v/>
      </c>
      <c r="AE44" s="534"/>
      <c r="AF44" s="535"/>
      <c r="AG44" s="533" t="str">
        <f>IF('Feuille de Calcul'!AG44:AI44="","",'Feuille de Calcul'!AG44:AI44)</f>
        <v/>
      </c>
      <c r="AH44" s="534"/>
      <c r="AI44" s="535"/>
      <c r="AJ44" s="243"/>
      <c r="AK44" s="243"/>
    </row>
    <row r="45" spans="1:37">
      <c r="A45" s="63" t="str">
        <f>IF('Information sur les Gènes'!A45="","",'Information sur les Gènes'!A45)</f>
        <v>D7</v>
      </c>
      <c r="B45" s="64" t="str">
        <f>IF('Information sur les Gènes'!D45="","",'Information sur les Gènes'!D45)</f>
        <v/>
      </c>
      <c r="C45" s="533" t="str">
        <f>IF('Feuille de Calcul'!C45:E45="","",'Feuille de Calcul'!C45:E45)</f>
        <v/>
      </c>
      <c r="D45" s="534"/>
      <c r="E45" s="535"/>
      <c r="F45" s="533" t="str">
        <f>IF('Feuille de Calcul'!F45:H45="","",'Feuille de Calcul'!F45:H45)</f>
        <v/>
      </c>
      <c r="G45" s="534"/>
      <c r="H45" s="535"/>
      <c r="I45" s="533" t="str">
        <f>IF('Feuille de Calcul'!I45:K45="","",'Feuille de Calcul'!I45:K45)</f>
        <v/>
      </c>
      <c r="J45" s="534"/>
      <c r="K45" s="535"/>
      <c r="L45" s="533" t="str">
        <f>IF('Feuille de Calcul'!L45:N45="","",'Feuille de Calcul'!L45:N45)</f>
        <v/>
      </c>
      <c r="M45" s="534"/>
      <c r="N45" s="535"/>
      <c r="O45" s="533" t="str">
        <f>IF('Feuille de Calcul'!O45:Q45="","",'Feuille de Calcul'!O45:Q45)</f>
        <v/>
      </c>
      <c r="P45" s="534"/>
      <c r="Q45" s="535"/>
      <c r="R45" s="533" t="str">
        <f>IF('Feuille de Calcul'!R45:T45="","",'Feuille de Calcul'!R45:T45)</f>
        <v/>
      </c>
      <c r="S45" s="534"/>
      <c r="T45" s="535"/>
      <c r="U45" s="533" t="str">
        <f>IF('Feuille de Calcul'!U45:W45="","",'Feuille de Calcul'!U45:W45)</f>
        <v/>
      </c>
      <c r="V45" s="534"/>
      <c r="W45" s="535"/>
      <c r="X45" s="533" t="str">
        <f>IF('Feuille de Calcul'!X45:Z45="","",'Feuille de Calcul'!X45:Z45)</f>
        <v/>
      </c>
      <c r="Y45" s="534"/>
      <c r="Z45" s="535"/>
      <c r="AA45" s="533" t="str">
        <f>IF('Feuille de Calcul'!AA45:AC45="","",'Feuille de Calcul'!AA45:AC45)</f>
        <v/>
      </c>
      <c r="AB45" s="534"/>
      <c r="AC45" s="535"/>
      <c r="AD45" s="533" t="str">
        <f>IF('Feuille de Calcul'!AD45:AF45="","",'Feuille de Calcul'!AD45:AF45)</f>
        <v/>
      </c>
      <c r="AE45" s="534"/>
      <c r="AF45" s="535"/>
      <c r="AG45" s="533" t="str">
        <f>IF('Feuille de Calcul'!AG45:AI45="","",'Feuille de Calcul'!AG45:AI45)</f>
        <v/>
      </c>
      <c r="AH45" s="534"/>
      <c r="AI45" s="535"/>
      <c r="AJ45" s="243"/>
      <c r="AK45" s="243"/>
    </row>
    <row r="46" spans="1:37">
      <c r="A46" s="63" t="str">
        <f>IF('Information sur les Gènes'!A46="","",'Information sur les Gènes'!A46)</f>
        <v>D8</v>
      </c>
      <c r="B46" s="64" t="str">
        <f>IF('Information sur les Gènes'!D46="","",'Information sur les Gènes'!D46)</f>
        <v/>
      </c>
      <c r="C46" s="533" t="str">
        <f>IF('Feuille de Calcul'!C46:E46="","",'Feuille de Calcul'!C46:E46)</f>
        <v/>
      </c>
      <c r="D46" s="534"/>
      <c r="E46" s="535"/>
      <c r="F46" s="533" t="str">
        <f>IF('Feuille de Calcul'!F46:H46="","",'Feuille de Calcul'!F46:H46)</f>
        <v/>
      </c>
      <c r="G46" s="534"/>
      <c r="H46" s="535"/>
      <c r="I46" s="533" t="str">
        <f>IF('Feuille de Calcul'!I46:K46="","",'Feuille de Calcul'!I46:K46)</f>
        <v/>
      </c>
      <c r="J46" s="534"/>
      <c r="K46" s="535"/>
      <c r="L46" s="533" t="str">
        <f>IF('Feuille de Calcul'!L46:N46="","",'Feuille de Calcul'!L46:N46)</f>
        <v/>
      </c>
      <c r="M46" s="534"/>
      <c r="N46" s="535"/>
      <c r="O46" s="533" t="str">
        <f>IF('Feuille de Calcul'!O46:Q46="","",'Feuille de Calcul'!O46:Q46)</f>
        <v/>
      </c>
      <c r="P46" s="534"/>
      <c r="Q46" s="535"/>
      <c r="R46" s="533" t="str">
        <f>IF('Feuille de Calcul'!R46:T46="","",'Feuille de Calcul'!R46:T46)</f>
        <v/>
      </c>
      <c r="S46" s="534"/>
      <c r="T46" s="535"/>
      <c r="U46" s="533" t="str">
        <f>IF('Feuille de Calcul'!U46:W46="","",'Feuille de Calcul'!U46:W46)</f>
        <v/>
      </c>
      <c r="V46" s="534"/>
      <c r="W46" s="535"/>
      <c r="X46" s="533" t="str">
        <f>IF('Feuille de Calcul'!X46:Z46="","",'Feuille de Calcul'!X46:Z46)</f>
        <v/>
      </c>
      <c r="Y46" s="534"/>
      <c r="Z46" s="535"/>
      <c r="AA46" s="533" t="str">
        <f>IF('Feuille de Calcul'!AA46:AC46="","",'Feuille de Calcul'!AA46:AC46)</f>
        <v/>
      </c>
      <c r="AB46" s="534"/>
      <c r="AC46" s="535"/>
      <c r="AD46" s="533" t="str">
        <f>IF('Feuille de Calcul'!AD46:AF46="","",'Feuille de Calcul'!AD46:AF46)</f>
        <v/>
      </c>
      <c r="AE46" s="534"/>
      <c r="AF46" s="535"/>
      <c r="AG46" s="533" t="str">
        <f>IF('Feuille de Calcul'!AG46:AI46="","",'Feuille de Calcul'!AG46:AI46)</f>
        <v/>
      </c>
      <c r="AH46" s="534"/>
      <c r="AI46" s="535"/>
      <c r="AJ46" s="243"/>
      <c r="AK46" s="243"/>
    </row>
    <row r="47" spans="1:37">
      <c r="A47" s="63" t="str">
        <f>IF('Information sur les Gènes'!A47="","",'Information sur les Gènes'!A47)</f>
        <v>D9</v>
      </c>
      <c r="B47" s="64" t="str">
        <f>IF('Information sur les Gènes'!D47="","",'Information sur les Gènes'!D47)</f>
        <v/>
      </c>
      <c r="C47" s="533" t="str">
        <f>IF('Feuille de Calcul'!C47:E47="","",'Feuille de Calcul'!C47:E47)</f>
        <v/>
      </c>
      <c r="D47" s="534"/>
      <c r="E47" s="535"/>
      <c r="F47" s="533" t="str">
        <f>IF('Feuille de Calcul'!F47:H47="","",'Feuille de Calcul'!F47:H47)</f>
        <v/>
      </c>
      <c r="G47" s="534"/>
      <c r="H47" s="535"/>
      <c r="I47" s="533" t="str">
        <f>IF('Feuille de Calcul'!I47:K47="","",'Feuille de Calcul'!I47:K47)</f>
        <v/>
      </c>
      <c r="J47" s="534"/>
      <c r="K47" s="535"/>
      <c r="L47" s="533" t="str">
        <f>IF('Feuille de Calcul'!L47:N47="","",'Feuille de Calcul'!L47:N47)</f>
        <v/>
      </c>
      <c r="M47" s="534"/>
      <c r="N47" s="535"/>
      <c r="O47" s="533" t="str">
        <f>IF('Feuille de Calcul'!O47:Q47="","",'Feuille de Calcul'!O47:Q47)</f>
        <v/>
      </c>
      <c r="P47" s="534"/>
      <c r="Q47" s="535"/>
      <c r="R47" s="533" t="str">
        <f>IF('Feuille de Calcul'!R47:T47="","",'Feuille de Calcul'!R47:T47)</f>
        <v/>
      </c>
      <c r="S47" s="534"/>
      <c r="T47" s="535"/>
      <c r="U47" s="533" t="str">
        <f>IF('Feuille de Calcul'!U47:W47="","",'Feuille de Calcul'!U47:W47)</f>
        <v/>
      </c>
      <c r="V47" s="534"/>
      <c r="W47" s="535"/>
      <c r="X47" s="533" t="str">
        <f>IF('Feuille de Calcul'!X47:Z47="","",'Feuille de Calcul'!X47:Z47)</f>
        <v/>
      </c>
      <c r="Y47" s="534"/>
      <c r="Z47" s="535"/>
      <c r="AA47" s="533" t="str">
        <f>IF('Feuille de Calcul'!AA47:AC47="","",'Feuille de Calcul'!AA47:AC47)</f>
        <v/>
      </c>
      <c r="AB47" s="534"/>
      <c r="AC47" s="535"/>
      <c r="AD47" s="533" t="str">
        <f>IF('Feuille de Calcul'!AD47:AF47="","",'Feuille de Calcul'!AD47:AF47)</f>
        <v/>
      </c>
      <c r="AE47" s="534"/>
      <c r="AF47" s="535"/>
      <c r="AG47" s="533" t="str">
        <f>IF('Feuille de Calcul'!AG47:AI47="","",'Feuille de Calcul'!AG47:AI47)</f>
        <v/>
      </c>
      <c r="AH47" s="534"/>
      <c r="AI47" s="535"/>
      <c r="AJ47" s="243"/>
      <c r="AK47" s="243"/>
    </row>
    <row r="48" spans="1:37">
      <c r="A48" s="63" t="str">
        <f>IF('Information sur les Gènes'!A48="","",'Information sur les Gènes'!A48)</f>
        <v>D10</v>
      </c>
      <c r="B48" s="64" t="str">
        <f>IF('Information sur les Gènes'!D48="","",'Information sur les Gènes'!D48)</f>
        <v/>
      </c>
      <c r="C48" s="533" t="str">
        <f>IF('Feuille de Calcul'!C48:E48="","",'Feuille de Calcul'!C48:E48)</f>
        <v/>
      </c>
      <c r="D48" s="534"/>
      <c r="E48" s="535"/>
      <c r="F48" s="533" t="str">
        <f>IF('Feuille de Calcul'!F48:H48="","",'Feuille de Calcul'!F48:H48)</f>
        <v/>
      </c>
      <c r="G48" s="534"/>
      <c r="H48" s="535"/>
      <c r="I48" s="533" t="str">
        <f>IF('Feuille de Calcul'!I48:K48="","",'Feuille de Calcul'!I48:K48)</f>
        <v/>
      </c>
      <c r="J48" s="534"/>
      <c r="K48" s="535"/>
      <c r="L48" s="533" t="str">
        <f>IF('Feuille de Calcul'!L48:N48="","",'Feuille de Calcul'!L48:N48)</f>
        <v/>
      </c>
      <c r="M48" s="534"/>
      <c r="N48" s="535"/>
      <c r="O48" s="533" t="str">
        <f>IF('Feuille de Calcul'!O48:Q48="","",'Feuille de Calcul'!O48:Q48)</f>
        <v/>
      </c>
      <c r="P48" s="534"/>
      <c r="Q48" s="535"/>
      <c r="R48" s="533" t="str">
        <f>IF('Feuille de Calcul'!R48:T48="","",'Feuille de Calcul'!R48:T48)</f>
        <v/>
      </c>
      <c r="S48" s="534"/>
      <c r="T48" s="535"/>
      <c r="U48" s="533" t="str">
        <f>IF('Feuille de Calcul'!U48:W48="","",'Feuille de Calcul'!U48:W48)</f>
        <v/>
      </c>
      <c r="V48" s="534"/>
      <c r="W48" s="535"/>
      <c r="X48" s="533" t="str">
        <f>IF('Feuille de Calcul'!X48:Z48="","",'Feuille de Calcul'!X48:Z48)</f>
        <v/>
      </c>
      <c r="Y48" s="534"/>
      <c r="Z48" s="535"/>
      <c r="AA48" s="533" t="str">
        <f>IF('Feuille de Calcul'!AA48:AC48="","",'Feuille de Calcul'!AA48:AC48)</f>
        <v/>
      </c>
      <c r="AB48" s="534"/>
      <c r="AC48" s="535"/>
      <c r="AD48" s="533" t="str">
        <f>IF('Feuille de Calcul'!AD48:AF48="","",'Feuille de Calcul'!AD48:AF48)</f>
        <v/>
      </c>
      <c r="AE48" s="534"/>
      <c r="AF48" s="535"/>
      <c r="AG48" s="533" t="str">
        <f>IF('Feuille de Calcul'!AG48:AI48="","",'Feuille de Calcul'!AG48:AI48)</f>
        <v/>
      </c>
      <c r="AH48" s="534"/>
      <c r="AI48" s="535"/>
      <c r="AJ48" s="243"/>
      <c r="AK48" s="243"/>
    </row>
    <row r="49" spans="1:37">
      <c r="A49" s="63" t="str">
        <f>IF('Information sur les Gènes'!A49="","",'Information sur les Gènes'!A49)</f>
        <v>D11</v>
      </c>
      <c r="B49" s="64" t="str">
        <f>IF('Information sur les Gènes'!D49="","",'Information sur les Gènes'!D49)</f>
        <v/>
      </c>
      <c r="C49" s="533" t="str">
        <f>IF('Feuille de Calcul'!C49:E49="","",'Feuille de Calcul'!C49:E49)</f>
        <v/>
      </c>
      <c r="D49" s="534"/>
      <c r="E49" s="535"/>
      <c r="F49" s="533" t="str">
        <f>IF('Feuille de Calcul'!F49:H49="","",'Feuille de Calcul'!F49:H49)</f>
        <v/>
      </c>
      <c r="G49" s="534"/>
      <c r="H49" s="535"/>
      <c r="I49" s="533" t="str">
        <f>IF('Feuille de Calcul'!I49:K49="","",'Feuille de Calcul'!I49:K49)</f>
        <v/>
      </c>
      <c r="J49" s="534"/>
      <c r="K49" s="535"/>
      <c r="L49" s="533" t="str">
        <f>IF('Feuille de Calcul'!L49:N49="","",'Feuille de Calcul'!L49:N49)</f>
        <v/>
      </c>
      <c r="M49" s="534"/>
      <c r="N49" s="535"/>
      <c r="O49" s="533" t="str">
        <f>IF('Feuille de Calcul'!O49:Q49="","",'Feuille de Calcul'!O49:Q49)</f>
        <v/>
      </c>
      <c r="P49" s="534"/>
      <c r="Q49" s="535"/>
      <c r="R49" s="533" t="str">
        <f>IF('Feuille de Calcul'!R49:T49="","",'Feuille de Calcul'!R49:T49)</f>
        <v/>
      </c>
      <c r="S49" s="534"/>
      <c r="T49" s="535"/>
      <c r="U49" s="533" t="str">
        <f>IF('Feuille de Calcul'!U49:W49="","",'Feuille de Calcul'!U49:W49)</f>
        <v/>
      </c>
      <c r="V49" s="534"/>
      <c r="W49" s="535"/>
      <c r="X49" s="533" t="str">
        <f>IF('Feuille de Calcul'!X49:Z49="","",'Feuille de Calcul'!X49:Z49)</f>
        <v/>
      </c>
      <c r="Y49" s="534"/>
      <c r="Z49" s="535"/>
      <c r="AA49" s="533" t="str">
        <f>IF('Feuille de Calcul'!AA49:AC49="","",'Feuille de Calcul'!AA49:AC49)</f>
        <v/>
      </c>
      <c r="AB49" s="534"/>
      <c r="AC49" s="535"/>
      <c r="AD49" s="533" t="str">
        <f>IF('Feuille de Calcul'!AD49:AF49="","",'Feuille de Calcul'!AD49:AF49)</f>
        <v/>
      </c>
      <c r="AE49" s="534"/>
      <c r="AF49" s="535"/>
      <c r="AG49" s="533" t="str">
        <f>IF('Feuille de Calcul'!AG49:AI49="","",'Feuille de Calcul'!AG49:AI49)</f>
        <v/>
      </c>
      <c r="AH49" s="534"/>
      <c r="AI49" s="535"/>
      <c r="AJ49" s="243"/>
      <c r="AK49" s="243"/>
    </row>
    <row r="50" spans="1:37">
      <c r="A50" s="63" t="str">
        <f>IF('Information sur les Gènes'!A50="","",'Information sur les Gènes'!A50)</f>
        <v>D12</v>
      </c>
      <c r="B50" s="64" t="str">
        <f>IF('Information sur les Gènes'!D50="","",'Information sur les Gènes'!D50)</f>
        <v/>
      </c>
      <c r="C50" s="533" t="str">
        <f>IF('Feuille de Calcul'!C50:E50="","",'Feuille de Calcul'!C50:E50)</f>
        <v/>
      </c>
      <c r="D50" s="534"/>
      <c r="E50" s="535"/>
      <c r="F50" s="533" t="str">
        <f>IF('Feuille de Calcul'!F50:H50="","",'Feuille de Calcul'!F50:H50)</f>
        <v/>
      </c>
      <c r="G50" s="534"/>
      <c r="H50" s="535"/>
      <c r="I50" s="533" t="str">
        <f>IF('Feuille de Calcul'!I50:K50="","",'Feuille de Calcul'!I50:K50)</f>
        <v/>
      </c>
      <c r="J50" s="534"/>
      <c r="K50" s="535"/>
      <c r="L50" s="533" t="str">
        <f>IF('Feuille de Calcul'!L50:N50="","",'Feuille de Calcul'!L50:N50)</f>
        <v/>
      </c>
      <c r="M50" s="534"/>
      <c r="N50" s="535"/>
      <c r="O50" s="533" t="str">
        <f>IF('Feuille de Calcul'!O50:Q50="","",'Feuille de Calcul'!O50:Q50)</f>
        <v/>
      </c>
      <c r="P50" s="534"/>
      <c r="Q50" s="535"/>
      <c r="R50" s="533" t="str">
        <f>IF('Feuille de Calcul'!R50:T50="","",'Feuille de Calcul'!R50:T50)</f>
        <v/>
      </c>
      <c r="S50" s="534"/>
      <c r="T50" s="535"/>
      <c r="U50" s="533" t="str">
        <f>IF('Feuille de Calcul'!U50:W50="","",'Feuille de Calcul'!U50:W50)</f>
        <v/>
      </c>
      <c r="V50" s="534"/>
      <c r="W50" s="535"/>
      <c r="X50" s="533" t="str">
        <f>IF('Feuille de Calcul'!X50:Z50="","",'Feuille de Calcul'!X50:Z50)</f>
        <v/>
      </c>
      <c r="Y50" s="534"/>
      <c r="Z50" s="535"/>
      <c r="AA50" s="533" t="str">
        <f>IF('Feuille de Calcul'!AA50:AC50="","",'Feuille de Calcul'!AA50:AC50)</f>
        <v/>
      </c>
      <c r="AB50" s="534"/>
      <c r="AC50" s="535"/>
      <c r="AD50" s="533" t="str">
        <f>IF('Feuille de Calcul'!AD50:AF50="","",'Feuille de Calcul'!AD50:AF50)</f>
        <v/>
      </c>
      <c r="AE50" s="534"/>
      <c r="AF50" s="535"/>
      <c r="AG50" s="533" t="str">
        <f>IF('Feuille de Calcul'!AG50:AI50="","",'Feuille de Calcul'!AG50:AI50)</f>
        <v/>
      </c>
      <c r="AH50" s="534"/>
      <c r="AI50" s="535"/>
      <c r="AJ50" s="243"/>
      <c r="AK50" s="243"/>
    </row>
    <row r="51" spans="1:37">
      <c r="A51" s="63" t="str">
        <f>IF('Information sur les Gènes'!A51="","",'Information sur les Gènes'!A51)</f>
        <v>E1</v>
      </c>
      <c r="B51" s="64" t="str">
        <f>IF('Information sur les Gènes'!D51="","",'Information sur les Gènes'!D51)</f>
        <v/>
      </c>
      <c r="C51" s="533" t="str">
        <f>IF('Feuille de Calcul'!C51:E51="","",'Feuille de Calcul'!C51:E51)</f>
        <v/>
      </c>
      <c r="D51" s="534"/>
      <c r="E51" s="535"/>
      <c r="F51" s="533" t="str">
        <f>IF('Feuille de Calcul'!F51:H51="","",'Feuille de Calcul'!F51:H51)</f>
        <v/>
      </c>
      <c r="G51" s="534"/>
      <c r="H51" s="535"/>
      <c r="I51" s="533" t="str">
        <f>IF('Feuille de Calcul'!I51:K51="","",'Feuille de Calcul'!I51:K51)</f>
        <v/>
      </c>
      <c r="J51" s="534"/>
      <c r="K51" s="535"/>
      <c r="L51" s="533" t="str">
        <f>IF('Feuille de Calcul'!L51:N51="","",'Feuille de Calcul'!L51:N51)</f>
        <v/>
      </c>
      <c r="M51" s="534"/>
      <c r="N51" s="535"/>
      <c r="O51" s="533" t="str">
        <f>IF('Feuille de Calcul'!O51:Q51="","",'Feuille de Calcul'!O51:Q51)</f>
        <v/>
      </c>
      <c r="P51" s="534"/>
      <c r="Q51" s="535"/>
      <c r="R51" s="533" t="str">
        <f>IF('Feuille de Calcul'!R51:T51="","",'Feuille de Calcul'!R51:T51)</f>
        <v/>
      </c>
      <c r="S51" s="534"/>
      <c r="T51" s="535"/>
      <c r="U51" s="533" t="str">
        <f>IF('Feuille de Calcul'!U51:W51="","",'Feuille de Calcul'!U51:W51)</f>
        <v/>
      </c>
      <c r="V51" s="534"/>
      <c r="W51" s="535"/>
      <c r="X51" s="533" t="str">
        <f>IF('Feuille de Calcul'!X51:Z51="","",'Feuille de Calcul'!X51:Z51)</f>
        <v/>
      </c>
      <c r="Y51" s="534"/>
      <c r="Z51" s="535"/>
      <c r="AA51" s="533" t="str">
        <f>IF('Feuille de Calcul'!AA51:AC51="","",'Feuille de Calcul'!AA51:AC51)</f>
        <v/>
      </c>
      <c r="AB51" s="534"/>
      <c r="AC51" s="535"/>
      <c r="AD51" s="533" t="str">
        <f>IF('Feuille de Calcul'!AD51:AF51="","",'Feuille de Calcul'!AD51:AF51)</f>
        <v/>
      </c>
      <c r="AE51" s="534"/>
      <c r="AF51" s="535"/>
      <c r="AG51" s="533" t="str">
        <f>IF('Feuille de Calcul'!AG51:AI51="","",'Feuille de Calcul'!AG51:AI51)</f>
        <v/>
      </c>
      <c r="AH51" s="534"/>
      <c r="AI51" s="535"/>
      <c r="AJ51" s="243"/>
      <c r="AK51" s="243"/>
    </row>
    <row r="52" spans="1:37">
      <c r="A52" s="63" t="str">
        <f>IF('Information sur les Gènes'!A52="","",'Information sur les Gènes'!A52)</f>
        <v>E2</v>
      </c>
      <c r="B52" s="64" t="str">
        <f>IF('Information sur les Gènes'!D52="","",'Information sur les Gènes'!D52)</f>
        <v/>
      </c>
      <c r="C52" s="533" t="str">
        <f>IF('Feuille de Calcul'!C52:E52="","",'Feuille de Calcul'!C52:E52)</f>
        <v/>
      </c>
      <c r="D52" s="534"/>
      <c r="E52" s="535"/>
      <c r="F52" s="533" t="str">
        <f>IF('Feuille de Calcul'!F52:H52="","",'Feuille de Calcul'!F52:H52)</f>
        <v/>
      </c>
      <c r="G52" s="534"/>
      <c r="H52" s="535"/>
      <c r="I52" s="533" t="str">
        <f>IF('Feuille de Calcul'!I52:K52="","",'Feuille de Calcul'!I52:K52)</f>
        <v/>
      </c>
      <c r="J52" s="534"/>
      <c r="K52" s="535"/>
      <c r="L52" s="533" t="str">
        <f>IF('Feuille de Calcul'!L52:N52="","",'Feuille de Calcul'!L52:N52)</f>
        <v/>
      </c>
      <c r="M52" s="534"/>
      <c r="N52" s="535"/>
      <c r="O52" s="533" t="str">
        <f>IF('Feuille de Calcul'!O52:Q52="","",'Feuille de Calcul'!O52:Q52)</f>
        <v/>
      </c>
      <c r="P52" s="534"/>
      <c r="Q52" s="535"/>
      <c r="R52" s="533" t="str">
        <f>IF('Feuille de Calcul'!R52:T52="","",'Feuille de Calcul'!R52:T52)</f>
        <v/>
      </c>
      <c r="S52" s="534"/>
      <c r="T52" s="535"/>
      <c r="U52" s="533" t="str">
        <f>IF('Feuille de Calcul'!U52:W52="","",'Feuille de Calcul'!U52:W52)</f>
        <v/>
      </c>
      <c r="V52" s="534"/>
      <c r="W52" s="535"/>
      <c r="X52" s="533" t="str">
        <f>IF('Feuille de Calcul'!X52:Z52="","",'Feuille de Calcul'!X52:Z52)</f>
        <v/>
      </c>
      <c r="Y52" s="534"/>
      <c r="Z52" s="535"/>
      <c r="AA52" s="533" t="str">
        <f>IF('Feuille de Calcul'!AA52:AC52="","",'Feuille de Calcul'!AA52:AC52)</f>
        <v/>
      </c>
      <c r="AB52" s="534"/>
      <c r="AC52" s="535"/>
      <c r="AD52" s="533" t="str">
        <f>IF('Feuille de Calcul'!AD52:AF52="","",'Feuille de Calcul'!AD52:AF52)</f>
        <v/>
      </c>
      <c r="AE52" s="534"/>
      <c r="AF52" s="535"/>
      <c r="AG52" s="533" t="str">
        <f>IF('Feuille de Calcul'!AG52:AI52="","",'Feuille de Calcul'!AG52:AI52)</f>
        <v/>
      </c>
      <c r="AH52" s="534"/>
      <c r="AI52" s="535"/>
      <c r="AJ52" s="243"/>
      <c r="AK52" s="243"/>
    </row>
    <row r="53" spans="1:37">
      <c r="A53" s="63" t="str">
        <f>IF('Information sur les Gènes'!A53="","",'Information sur les Gènes'!A53)</f>
        <v>E3</v>
      </c>
      <c r="B53" s="64" t="str">
        <f>IF('Information sur les Gènes'!D53="","",'Information sur les Gènes'!D53)</f>
        <v/>
      </c>
      <c r="C53" s="533" t="str">
        <f>IF('Feuille de Calcul'!C53:E53="","",'Feuille de Calcul'!C53:E53)</f>
        <v/>
      </c>
      <c r="D53" s="534"/>
      <c r="E53" s="535"/>
      <c r="F53" s="533" t="str">
        <f>IF('Feuille de Calcul'!F53:H53="","",'Feuille de Calcul'!F53:H53)</f>
        <v/>
      </c>
      <c r="G53" s="534"/>
      <c r="H53" s="535"/>
      <c r="I53" s="533" t="str">
        <f>IF('Feuille de Calcul'!I53:K53="","",'Feuille de Calcul'!I53:K53)</f>
        <v/>
      </c>
      <c r="J53" s="534"/>
      <c r="K53" s="535"/>
      <c r="L53" s="533" t="str">
        <f>IF('Feuille de Calcul'!L53:N53="","",'Feuille de Calcul'!L53:N53)</f>
        <v/>
      </c>
      <c r="M53" s="534"/>
      <c r="N53" s="535"/>
      <c r="O53" s="533" t="str">
        <f>IF('Feuille de Calcul'!O53:Q53="","",'Feuille de Calcul'!O53:Q53)</f>
        <v/>
      </c>
      <c r="P53" s="534"/>
      <c r="Q53" s="535"/>
      <c r="R53" s="533" t="str">
        <f>IF('Feuille de Calcul'!R53:T53="","",'Feuille de Calcul'!R53:T53)</f>
        <v/>
      </c>
      <c r="S53" s="534"/>
      <c r="T53" s="535"/>
      <c r="U53" s="533" t="str">
        <f>IF('Feuille de Calcul'!U53:W53="","",'Feuille de Calcul'!U53:W53)</f>
        <v/>
      </c>
      <c r="V53" s="534"/>
      <c r="W53" s="535"/>
      <c r="X53" s="533" t="str">
        <f>IF('Feuille de Calcul'!X53:Z53="","",'Feuille de Calcul'!X53:Z53)</f>
        <v/>
      </c>
      <c r="Y53" s="534"/>
      <c r="Z53" s="535"/>
      <c r="AA53" s="533" t="str">
        <f>IF('Feuille de Calcul'!AA53:AC53="","",'Feuille de Calcul'!AA53:AC53)</f>
        <v/>
      </c>
      <c r="AB53" s="534"/>
      <c r="AC53" s="535"/>
      <c r="AD53" s="533" t="str">
        <f>IF('Feuille de Calcul'!AD53:AF53="","",'Feuille de Calcul'!AD53:AF53)</f>
        <v/>
      </c>
      <c r="AE53" s="534"/>
      <c r="AF53" s="535"/>
      <c r="AG53" s="533" t="str">
        <f>IF('Feuille de Calcul'!AG53:AI53="","",'Feuille de Calcul'!AG53:AI53)</f>
        <v/>
      </c>
      <c r="AH53" s="534"/>
      <c r="AI53" s="535"/>
      <c r="AJ53" s="243"/>
      <c r="AK53" s="243"/>
    </row>
    <row r="54" spans="1:37">
      <c r="A54" s="63" t="str">
        <f>IF('Information sur les Gènes'!A54="","",'Information sur les Gènes'!A54)</f>
        <v>E4</v>
      </c>
      <c r="B54" s="64" t="str">
        <f>IF('Information sur les Gènes'!D54="","",'Information sur les Gènes'!D54)</f>
        <v/>
      </c>
      <c r="C54" s="533" t="str">
        <f>IF('Feuille de Calcul'!C54:E54="","",'Feuille de Calcul'!C54:E54)</f>
        <v/>
      </c>
      <c r="D54" s="534"/>
      <c r="E54" s="535"/>
      <c r="F54" s="533" t="str">
        <f>IF('Feuille de Calcul'!F54:H54="","",'Feuille de Calcul'!F54:H54)</f>
        <v/>
      </c>
      <c r="G54" s="534"/>
      <c r="H54" s="535"/>
      <c r="I54" s="533" t="str">
        <f>IF('Feuille de Calcul'!I54:K54="","",'Feuille de Calcul'!I54:K54)</f>
        <v/>
      </c>
      <c r="J54" s="534"/>
      <c r="K54" s="535"/>
      <c r="L54" s="533" t="str">
        <f>IF('Feuille de Calcul'!L54:N54="","",'Feuille de Calcul'!L54:N54)</f>
        <v/>
      </c>
      <c r="M54" s="534"/>
      <c r="N54" s="535"/>
      <c r="O54" s="533" t="str">
        <f>IF('Feuille de Calcul'!O54:Q54="","",'Feuille de Calcul'!O54:Q54)</f>
        <v/>
      </c>
      <c r="P54" s="534"/>
      <c r="Q54" s="535"/>
      <c r="R54" s="533" t="str">
        <f>IF('Feuille de Calcul'!R54:T54="","",'Feuille de Calcul'!R54:T54)</f>
        <v/>
      </c>
      <c r="S54" s="534"/>
      <c r="T54" s="535"/>
      <c r="U54" s="533" t="str">
        <f>IF('Feuille de Calcul'!U54:W54="","",'Feuille de Calcul'!U54:W54)</f>
        <v/>
      </c>
      <c r="V54" s="534"/>
      <c r="W54" s="535"/>
      <c r="X54" s="533" t="str">
        <f>IF('Feuille de Calcul'!X54:Z54="","",'Feuille de Calcul'!X54:Z54)</f>
        <v/>
      </c>
      <c r="Y54" s="534"/>
      <c r="Z54" s="535"/>
      <c r="AA54" s="533" t="str">
        <f>IF('Feuille de Calcul'!AA54:AC54="","",'Feuille de Calcul'!AA54:AC54)</f>
        <v/>
      </c>
      <c r="AB54" s="534"/>
      <c r="AC54" s="535"/>
      <c r="AD54" s="533" t="str">
        <f>IF('Feuille de Calcul'!AD54:AF54="","",'Feuille de Calcul'!AD54:AF54)</f>
        <v/>
      </c>
      <c r="AE54" s="534"/>
      <c r="AF54" s="535"/>
      <c r="AG54" s="533" t="str">
        <f>IF('Feuille de Calcul'!AG54:AI54="","",'Feuille de Calcul'!AG54:AI54)</f>
        <v/>
      </c>
      <c r="AH54" s="534"/>
      <c r="AI54" s="535"/>
      <c r="AJ54" s="243"/>
      <c r="AK54" s="243"/>
    </row>
    <row r="55" spans="1:37">
      <c r="A55" s="63" t="str">
        <f>IF('Information sur les Gènes'!A55="","",'Information sur les Gènes'!A55)</f>
        <v>E5</v>
      </c>
      <c r="B55" s="64" t="str">
        <f>IF('Information sur les Gènes'!D55="","",'Information sur les Gènes'!D55)</f>
        <v/>
      </c>
      <c r="C55" s="533" t="str">
        <f>IF('Feuille de Calcul'!C55:E55="","",'Feuille de Calcul'!C55:E55)</f>
        <v/>
      </c>
      <c r="D55" s="534"/>
      <c r="E55" s="535"/>
      <c r="F55" s="533" t="str">
        <f>IF('Feuille de Calcul'!F55:H55="","",'Feuille de Calcul'!F55:H55)</f>
        <v/>
      </c>
      <c r="G55" s="534"/>
      <c r="H55" s="535"/>
      <c r="I55" s="533" t="str">
        <f>IF('Feuille de Calcul'!I55:K55="","",'Feuille de Calcul'!I55:K55)</f>
        <v/>
      </c>
      <c r="J55" s="534"/>
      <c r="K55" s="535"/>
      <c r="L55" s="533" t="str">
        <f>IF('Feuille de Calcul'!L55:N55="","",'Feuille de Calcul'!L55:N55)</f>
        <v/>
      </c>
      <c r="M55" s="534"/>
      <c r="N55" s="535"/>
      <c r="O55" s="533" t="str">
        <f>IF('Feuille de Calcul'!O55:Q55="","",'Feuille de Calcul'!O55:Q55)</f>
        <v/>
      </c>
      <c r="P55" s="534"/>
      <c r="Q55" s="535"/>
      <c r="R55" s="533" t="str">
        <f>IF('Feuille de Calcul'!R55:T55="","",'Feuille de Calcul'!R55:T55)</f>
        <v/>
      </c>
      <c r="S55" s="534"/>
      <c r="T55" s="535"/>
      <c r="U55" s="533" t="str">
        <f>IF('Feuille de Calcul'!U55:W55="","",'Feuille de Calcul'!U55:W55)</f>
        <v/>
      </c>
      <c r="V55" s="534"/>
      <c r="W55" s="535"/>
      <c r="X55" s="533" t="str">
        <f>IF('Feuille de Calcul'!X55:Z55="","",'Feuille de Calcul'!X55:Z55)</f>
        <v/>
      </c>
      <c r="Y55" s="534"/>
      <c r="Z55" s="535"/>
      <c r="AA55" s="533" t="str">
        <f>IF('Feuille de Calcul'!AA55:AC55="","",'Feuille de Calcul'!AA55:AC55)</f>
        <v/>
      </c>
      <c r="AB55" s="534"/>
      <c r="AC55" s="535"/>
      <c r="AD55" s="533" t="str">
        <f>IF('Feuille de Calcul'!AD55:AF55="","",'Feuille de Calcul'!AD55:AF55)</f>
        <v/>
      </c>
      <c r="AE55" s="534"/>
      <c r="AF55" s="535"/>
      <c r="AG55" s="533" t="str">
        <f>IF('Feuille de Calcul'!AG55:AI55="","",'Feuille de Calcul'!AG55:AI55)</f>
        <v/>
      </c>
      <c r="AH55" s="534"/>
      <c r="AI55" s="535"/>
      <c r="AJ55" s="243"/>
      <c r="AK55" s="243"/>
    </row>
    <row r="56" spans="1:37">
      <c r="A56" s="63" t="str">
        <f>IF('Information sur les Gènes'!A56="","",'Information sur les Gènes'!A56)</f>
        <v>E6</v>
      </c>
      <c r="B56" s="64" t="str">
        <f>IF('Information sur les Gènes'!D56="","",'Information sur les Gènes'!D56)</f>
        <v/>
      </c>
      <c r="C56" s="533" t="str">
        <f>IF('Feuille de Calcul'!C56:E56="","",'Feuille de Calcul'!C56:E56)</f>
        <v/>
      </c>
      <c r="D56" s="534"/>
      <c r="E56" s="535"/>
      <c r="F56" s="533" t="str">
        <f>IF('Feuille de Calcul'!F56:H56="","",'Feuille de Calcul'!F56:H56)</f>
        <v/>
      </c>
      <c r="G56" s="534"/>
      <c r="H56" s="535"/>
      <c r="I56" s="533" t="str">
        <f>IF('Feuille de Calcul'!I56:K56="","",'Feuille de Calcul'!I56:K56)</f>
        <v/>
      </c>
      <c r="J56" s="534"/>
      <c r="K56" s="535"/>
      <c r="L56" s="533" t="str">
        <f>IF('Feuille de Calcul'!L56:N56="","",'Feuille de Calcul'!L56:N56)</f>
        <v/>
      </c>
      <c r="M56" s="534"/>
      <c r="N56" s="535"/>
      <c r="O56" s="533" t="str">
        <f>IF('Feuille de Calcul'!O56:Q56="","",'Feuille de Calcul'!O56:Q56)</f>
        <v/>
      </c>
      <c r="P56" s="534"/>
      <c r="Q56" s="535"/>
      <c r="R56" s="533" t="str">
        <f>IF('Feuille de Calcul'!R56:T56="","",'Feuille de Calcul'!R56:T56)</f>
        <v/>
      </c>
      <c r="S56" s="534"/>
      <c r="T56" s="535"/>
      <c r="U56" s="533" t="str">
        <f>IF('Feuille de Calcul'!U56:W56="","",'Feuille de Calcul'!U56:W56)</f>
        <v/>
      </c>
      <c r="V56" s="534"/>
      <c r="W56" s="535"/>
      <c r="X56" s="533" t="str">
        <f>IF('Feuille de Calcul'!X56:Z56="","",'Feuille de Calcul'!X56:Z56)</f>
        <v/>
      </c>
      <c r="Y56" s="534"/>
      <c r="Z56" s="535"/>
      <c r="AA56" s="533" t="str">
        <f>IF('Feuille de Calcul'!AA56:AC56="","",'Feuille de Calcul'!AA56:AC56)</f>
        <v/>
      </c>
      <c r="AB56" s="534"/>
      <c r="AC56" s="535"/>
      <c r="AD56" s="533" t="str">
        <f>IF('Feuille de Calcul'!AD56:AF56="","",'Feuille de Calcul'!AD56:AF56)</f>
        <v/>
      </c>
      <c r="AE56" s="534"/>
      <c r="AF56" s="535"/>
      <c r="AG56" s="533" t="str">
        <f>IF('Feuille de Calcul'!AG56:AI56="","",'Feuille de Calcul'!AG56:AI56)</f>
        <v/>
      </c>
      <c r="AH56" s="534"/>
      <c r="AI56" s="535"/>
      <c r="AJ56" s="243"/>
      <c r="AK56" s="243"/>
    </row>
    <row r="57" spans="1:37">
      <c r="A57" s="63" t="str">
        <f>IF('Information sur les Gènes'!A57="","",'Information sur les Gènes'!A57)</f>
        <v>E7</v>
      </c>
      <c r="B57" s="64" t="str">
        <f>IF('Information sur les Gènes'!D57="","",'Information sur les Gènes'!D57)</f>
        <v/>
      </c>
      <c r="C57" s="533" t="str">
        <f>IF('Feuille de Calcul'!C57:E57="","",'Feuille de Calcul'!C57:E57)</f>
        <v/>
      </c>
      <c r="D57" s="534"/>
      <c r="E57" s="535"/>
      <c r="F57" s="533" t="str">
        <f>IF('Feuille de Calcul'!F57:H57="","",'Feuille de Calcul'!F57:H57)</f>
        <v/>
      </c>
      <c r="G57" s="534"/>
      <c r="H57" s="535"/>
      <c r="I57" s="533" t="str">
        <f>IF('Feuille de Calcul'!I57:K57="","",'Feuille de Calcul'!I57:K57)</f>
        <v/>
      </c>
      <c r="J57" s="534"/>
      <c r="K57" s="535"/>
      <c r="L57" s="533" t="str">
        <f>IF('Feuille de Calcul'!L57:N57="","",'Feuille de Calcul'!L57:N57)</f>
        <v/>
      </c>
      <c r="M57" s="534"/>
      <c r="N57" s="535"/>
      <c r="O57" s="533" t="str">
        <f>IF('Feuille de Calcul'!O57:Q57="","",'Feuille de Calcul'!O57:Q57)</f>
        <v/>
      </c>
      <c r="P57" s="534"/>
      <c r="Q57" s="535"/>
      <c r="R57" s="533" t="str">
        <f>IF('Feuille de Calcul'!R57:T57="","",'Feuille de Calcul'!R57:T57)</f>
        <v/>
      </c>
      <c r="S57" s="534"/>
      <c r="T57" s="535"/>
      <c r="U57" s="533" t="str">
        <f>IF('Feuille de Calcul'!U57:W57="","",'Feuille de Calcul'!U57:W57)</f>
        <v/>
      </c>
      <c r="V57" s="534"/>
      <c r="W57" s="535"/>
      <c r="X57" s="533" t="str">
        <f>IF('Feuille de Calcul'!X57:Z57="","",'Feuille de Calcul'!X57:Z57)</f>
        <v/>
      </c>
      <c r="Y57" s="534"/>
      <c r="Z57" s="535"/>
      <c r="AA57" s="533" t="str">
        <f>IF('Feuille de Calcul'!AA57:AC57="","",'Feuille de Calcul'!AA57:AC57)</f>
        <v/>
      </c>
      <c r="AB57" s="534"/>
      <c r="AC57" s="535"/>
      <c r="AD57" s="533" t="str">
        <f>IF('Feuille de Calcul'!AD57:AF57="","",'Feuille de Calcul'!AD57:AF57)</f>
        <v/>
      </c>
      <c r="AE57" s="534"/>
      <c r="AF57" s="535"/>
      <c r="AG57" s="533" t="str">
        <f>IF('Feuille de Calcul'!AG57:AI57="","",'Feuille de Calcul'!AG57:AI57)</f>
        <v/>
      </c>
      <c r="AH57" s="534"/>
      <c r="AI57" s="535"/>
      <c r="AJ57" s="243"/>
      <c r="AK57" s="243"/>
    </row>
    <row r="58" spans="1:37">
      <c r="A58" s="63" t="str">
        <f>IF('Information sur les Gènes'!A58="","",'Information sur les Gènes'!A58)</f>
        <v>E8</v>
      </c>
      <c r="B58" s="64" t="str">
        <f>IF('Information sur les Gènes'!D58="","",'Information sur les Gènes'!D58)</f>
        <v/>
      </c>
      <c r="C58" s="533" t="str">
        <f>IF('Feuille de Calcul'!C58:E58="","",'Feuille de Calcul'!C58:E58)</f>
        <v/>
      </c>
      <c r="D58" s="534"/>
      <c r="E58" s="535"/>
      <c r="F58" s="533" t="str">
        <f>IF('Feuille de Calcul'!F58:H58="","",'Feuille de Calcul'!F58:H58)</f>
        <v/>
      </c>
      <c r="G58" s="534"/>
      <c r="H58" s="535"/>
      <c r="I58" s="533" t="str">
        <f>IF('Feuille de Calcul'!I58:K58="","",'Feuille de Calcul'!I58:K58)</f>
        <v/>
      </c>
      <c r="J58" s="534"/>
      <c r="K58" s="535"/>
      <c r="L58" s="533" t="str">
        <f>IF('Feuille de Calcul'!L58:N58="","",'Feuille de Calcul'!L58:N58)</f>
        <v/>
      </c>
      <c r="M58" s="534"/>
      <c r="N58" s="535"/>
      <c r="O58" s="533" t="str">
        <f>IF('Feuille de Calcul'!O58:Q58="","",'Feuille de Calcul'!O58:Q58)</f>
        <v/>
      </c>
      <c r="P58" s="534"/>
      <c r="Q58" s="535"/>
      <c r="R58" s="533" t="str">
        <f>IF('Feuille de Calcul'!R58:T58="","",'Feuille de Calcul'!R58:T58)</f>
        <v/>
      </c>
      <c r="S58" s="534"/>
      <c r="T58" s="535"/>
      <c r="U58" s="533" t="str">
        <f>IF('Feuille de Calcul'!U58:W58="","",'Feuille de Calcul'!U58:W58)</f>
        <v/>
      </c>
      <c r="V58" s="534"/>
      <c r="W58" s="535"/>
      <c r="X58" s="533" t="str">
        <f>IF('Feuille de Calcul'!X58:Z58="","",'Feuille de Calcul'!X58:Z58)</f>
        <v/>
      </c>
      <c r="Y58" s="534"/>
      <c r="Z58" s="535"/>
      <c r="AA58" s="533" t="str">
        <f>IF('Feuille de Calcul'!AA58:AC58="","",'Feuille de Calcul'!AA58:AC58)</f>
        <v/>
      </c>
      <c r="AB58" s="534"/>
      <c r="AC58" s="535"/>
      <c r="AD58" s="533" t="str">
        <f>IF('Feuille de Calcul'!AD58:AF58="","",'Feuille de Calcul'!AD58:AF58)</f>
        <v/>
      </c>
      <c r="AE58" s="534"/>
      <c r="AF58" s="535"/>
      <c r="AG58" s="533" t="str">
        <f>IF('Feuille de Calcul'!AG58:AI58="","",'Feuille de Calcul'!AG58:AI58)</f>
        <v/>
      </c>
      <c r="AH58" s="534"/>
      <c r="AI58" s="535"/>
      <c r="AJ58" s="243"/>
      <c r="AK58" s="243"/>
    </row>
    <row r="59" spans="1:37">
      <c r="A59" s="63" t="str">
        <f>IF('Information sur les Gènes'!A59="","",'Information sur les Gènes'!A59)</f>
        <v>E9</v>
      </c>
      <c r="B59" s="64" t="str">
        <f>IF('Information sur les Gènes'!D59="","",'Information sur les Gènes'!D59)</f>
        <v/>
      </c>
      <c r="C59" s="533" t="str">
        <f>IF('Feuille de Calcul'!C59:E59="","",'Feuille de Calcul'!C59:E59)</f>
        <v/>
      </c>
      <c r="D59" s="534"/>
      <c r="E59" s="535"/>
      <c r="F59" s="533" t="str">
        <f>IF('Feuille de Calcul'!F59:H59="","",'Feuille de Calcul'!F59:H59)</f>
        <v/>
      </c>
      <c r="G59" s="534"/>
      <c r="H59" s="535"/>
      <c r="I59" s="533" t="str">
        <f>IF('Feuille de Calcul'!I59:K59="","",'Feuille de Calcul'!I59:K59)</f>
        <v/>
      </c>
      <c r="J59" s="534"/>
      <c r="K59" s="535"/>
      <c r="L59" s="533" t="str">
        <f>IF('Feuille de Calcul'!L59:N59="","",'Feuille de Calcul'!L59:N59)</f>
        <v/>
      </c>
      <c r="M59" s="534"/>
      <c r="N59" s="535"/>
      <c r="O59" s="533" t="str">
        <f>IF('Feuille de Calcul'!O59:Q59="","",'Feuille de Calcul'!O59:Q59)</f>
        <v/>
      </c>
      <c r="P59" s="534"/>
      <c r="Q59" s="535"/>
      <c r="R59" s="533" t="str">
        <f>IF('Feuille de Calcul'!R59:T59="","",'Feuille de Calcul'!R59:T59)</f>
        <v/>
      </c>
      <c r="S59" s="534"/>
      <c r="T59" s="535"/>
      <c r="U59" s="533" t="str">
        <f>IF('Feuille de Calcul'!U59:W59="","",'Feuille de Calcul'!U59:W59)</f>
        <v/>
      </c>
      <c r="V59" s="534"/>
      <c r="W59" s="535"/>
      <c r="X59" s="533" t="str">
        <f>IF('Feuille de Calcul'!X59:Z59="","",'Feuille de Calcul'!X59:Z59)</f>
        <v/>
      </c>
      <c r="Y59" s="534"/>
      <c r="Z59" s="535"/>
      <c r="AA59" s="533" t="str">
        <f>IF('Feuille de Calcul'!AA59:AC59="","",'Feuille de Calcul'!AA59:AC59)</f>
        <v/>
      </c>
      <c r="AB59" s="534"/>
      <c r="AC59" s="535"/>
      <c r="AD59" s="533" t="str">
        <f>IF('Feuille de Calcul'!AD59:AF59="","",'Feuille de Calcul'!AD59:AF59)</f>
        <v/>
      </c>
      <c r="AE59" s="534"/>
      <c r="AF59" s="535"/>
      <c r="AG59" s="533" t="str">
        <f>IF('Feuille de Calcul'!AG59:AI59="","",'Feuille de Calcul'!AG59:AI59)</f>
        <v/>
      </c>
      <c r="AH59" s="534"/>
      <c r="AI59" s="535"/>
      <c r="AJ59" s="243"/>
      <c r="AK59" s="243"/>
    </row>
    <row r="60" spans="1:37">
      <c r="A60" s="63" t="str">
        <f>IF('Information sur les Gènes'!A60="","",'Information sur les Gènes'!A60)</f>
        <v>E10</v>
      </c>
      <c r="B60" s="64" t="str">
        <f>IF('Information sur les Gènes'!D60="","",'Information sur les Gènes'!D60)</f>
        <v/>
      </c>
      <c r="C60" s="533" t="str">
        <f>IF('Feuille de Calcul'!C60:E60="","",'Feuille de Calcul'!C60:E60)</f>
        <v/>
      </c>
      <c r="D60" s="534"/>
      <c r="E60" s="535"/>
      <c r="F60" s="533" t="str">
        <f>IF('Feuille de Calcul'!F60:H60="","",'Feuille de Calcul'!F60:H60)</f>
        <v/>
      </c>
      <c r="G60" s="534"/>
      <c r="H60" s="535"/>
      <c r="I60" s="533" t="str">
        <f>IF('Feuille de Calcul'!I60:K60="","",'Feuille de Calcul'!I60:K60)</f>
        <v/>
      </c>
      <c r="J60" s="534"/>
      <c r="K60" s="535"/>
      <c r="L60" s="533" t="str">
        <f>IF('Feuille de Calcul'!L60:N60="","",'Feuille de Calcul'!L60:N60)</f>
        <v/>
      </c>
      <c r="M60" s="534"/>
      <c r="N60" s="535"/>
      <c r="O60" s="533" t="str">
        <f>IF('Feuille de Calcul'!O60:Q60="","",'Feuille de Calcul'!O60:Q60)</f>
        <v/>
      </c>
      <c r="P60" s="534"/>
      <c r="Q60" s="535"/>
      <c r="R60" s="533" t="str">
        <f>IF('Feuille de Calcul'!R60:T60="","",'Feuille de Calcul'!R60:T60)</f>
        <v/>
      </c>
      <c r="S60" s="534"/>
      <c r="T60" s="535"/>
      <c r="U60" s="533" t="str">
        <f>IF('Feuille de Calcul'!U60:W60="","",'Feuille de Calcul'!U60:W60)</f>
        <v/>
      </c>
      <c r="V60" s="534"/>
      <c r="W60" s="535"/>
      <c r="X60" s="533" t="str">
        <f>IF('Feuille de Calcul'!X60:Z60="","",'Feuille de Calcul'!X60:Z60)</f>
        <v/>
      </c>
      <c r="Y60" s="534"/>
      <c r="Z60" s="535"/>
      <c r="AA60" s="533" t="str">
        <f>IF('Feuille de Calcul'!AA60:AC60="","",'Feuille de Calcul'!AA60:AC60)</f>
        <v/>
      </c>
      <c r="AB60" s="534"/>
      <c r="AC60" s="535"/>
      <c r="AD60" s="533" t="str">
        <f>IF('Feuille de Calcul'!AD60:AF60="","",'Feuille de Calcul'!AD60:AF60)</f>
        <v/>
      </c>
      <c r="AE60" s="534"/>
      <c r="AF60" s="535"/>
      <c r="AG60" s="533" t="str">
        <f>IF('Feuille de Calcul'!AG60:AI60="","",'Feuille de Calcul'!AG60:AI60)</f>
        <v/>
      </c>
      <c r="AH60" s="534"/>
      <c r="AI60" s="535"/>
      <c r="AJ60" s="243"/>
      <c r="AK60" s="243"/>
    </row>
    <row r="61" spans="1:37">
      <c r="A61" s="63" t="str">
        <f>IF('Information sur les Gènes'!A61="","",'Information sur les Gènes'!A61)</f>
        <v>E11</v>
      </c>
      <c r="B61" s="64" t="str">
        <f>IF('Information sur les Gènes'!D61="","",'Information sur les Gènes'!D61)</f>
        <v/>
      </c>
      <c r="C61" s="533" t="str">
        <f>IF('Feuille de Calcul'!C61:E61="","",'Feuille de Calcul'!C61:E61)</f>
        <v/>
      </c>
      <c r="D61" s="534"/>
      <c r="E61" s="535"/>
      <c r="F61" s="533" t="str">
        <f>IF('Feuille de Calcul'!F61:H61="","",'Feuille de Calcul'!F61:H61)</f>
        <v/>
      </c>
      <c r="G61" s="534"/>
      <c r="H61" s="535"/>
      <c r="I61" s="533" t="str">
        <f>IF('Feuille de Calcul'!I61:K61="","",'Feuille de Calcul'!I61:K61)</f>
        <v/>
      </c>
      <c r="J61" s="534"/>
      <c r="K61" s="535"/>
      <c r="L61" s="533" t="str">
        <f>IF('Feuille de Calcul'!L61:N61="","",'Feuille de Calcul'!L61:N61)</f>
        <v/>
      </c>
      <c r="M61" s="534"/>
      <c r="N61" s="535"/>
      <c r="O61" s="533" t="str">
        <f>IF('Feuille de Calcul'!O61:Q61="","",'Feuille de Calcul'!O61:Q61)</f>
        <v/>
      </c>
      <c r="P61" s="534"/>
      <c r="Q61" s="535"/>
      <c r="R61" s="533" t="str">
        <f>IF('Feuille de Calcul'!R61:T61="","",'Feuille de Calcul'!R61:T61)</f>
        <v/>
      </c>
      <c r="S61" s="534"/>
      <c r="T61" s="535"/>
      <c r="U61" s="533" t="str">
        <f>IF('Feuille de Calcul'!U61:W61="","",'Feuille de Calcul'!U61:W61)</f>
        <v/>
      </c>
      <c r="V61" s="534"/>
      <c r="W61" s="535"/>
      <c r="X61" s="533" t="str">
        <f>IF('Feuille de Calcul'!X61:Z61="","",'Feuille de Calcul'!X61:Z61)</f>
        <v/>
      </c>
      <c r="Y61" s="534"/>
      <c r="Z61" s="535"/>
      <c r="AA61" s="533" t="str">
        <f>IF('Feuille de Calcul'!AA61:AC61="","",'Feuille de Calcul'!AA61:AC61)</f>
        <v/>
      </c>
      <c r="AB61" s="534"/>
      <c r="AC61" s="535"/>
      <c r="AD61" s="533" t="str">
        <f>IF('Feuille de Calcul'!AD61:AF61="","",'Feuille de Calcul'!AD61:AF61)</f>
        <v/>
      </c>
      <c r="AE61" s="534"/>
      <c r="AF61" s="535"/>
      <c r="AG61" s="533" t="str">
        <f>IF('Feuille de Calcul'!AG61:AI61="","",'Feuille de Calcul'!AG61:AI61)</f>
        <v/>
      </c>
      <c r="AH61" s="534"/>
      <c r="AI61" s="535"/>
      <c r="AJ61" s="243"/>
      <c r="AK61" s="243"/>
    </row>
    <row r="62" spans="1:37">
      <c r="A62" s="63" t="str">
        <f>IF('Information sur les Gènes'!A62="","",'Information sur les Gènes'!A62)</f>
        <v>E12</v>
      </c>
      <c r="B62" s="64" t="str">
        <f>IF('Information sur les Gènes'!D62="","",'Information sur les Gènes'!D62)</f>
        <v/>
      </c>
      <c r="C62" s="533" t="str">
        <f>IF('Feuille de Calcul'!C62:E62="","",'Feuille de Calcul'!C62:E62)</f>
        <v/>
      </c>
      <c r="D62" s="534"/>
      <c r="E62" s="535"/>
      <c r="F62" s="533" t="str">
        <f>IF('Feuille de Calcul'!F62:H62="","",'Feuille de Calcul'!F62:H62)</f>
        <v/>
      </c>
      <c r="G62" s="534"/>
      <c r="H62" s="535"/>
      <c r="I62" s="533" t="str">
        <f>IF('Feuille de Calcul'!I62:K62="","",'Feuille de Calcul'!I62:K62)</f>
        <v/>
      </c>
      <c r="J62" s="534"/>
      <c r="K62" s="535"/>
      <c r="L62" s="533" t="str">
        <f>IF('Feuille de Calcul'!L62:N62="","",'Feuille de Calcul'!L62:N62)</f>
        <v/>
      </c>
      <c r="M62" s="534"/>
      <c r="N62" s="535"/>
      <c r="O62" s="533" t="str">
        <f>IF('Feuille de Calcul'!O62:Q62="","",'Feuille de Calcul'!O62:Q62)</f>
        <v/>
      </c>
      <c r="P62" s="534"/>
      <c r="Q62" s="535"/>
      <c r="R62" s="533" t="str">
        <f>IF('Feuille de Calcul'!R62:T62="","",'Feuille de Calcul'!R62:T62)</f>
        <v/>
      </c>
      <c r="S62" s="534"/>
      <c r="T62" s="535"/>
      <c r="U62" s="533" t="str">
        <f>IF('Feuille de Calcul'!U62:W62="","",'Feuille de Calcul'!U62:W62)</f>
        <v/>
      </c>
      <c r="V62" s="534"/>
      <c r="W62" s="535"/>
      <c r="X62" s="533" t="str">
        <f>IF('Feuille de Calcul'!X62:Z62="","",'Feuille de Calcul'!X62:Z62)</f>
        <v/>
      </c>
      <c r="Y62" s="534"/>
      <c r="Z62" s="535"/>
      <c r="AA62" s="533" t="str">
        <f>IF('Feuille de Calcul'!AA62:AC62="","",'Feuille de Calcul'!AA62:AC62)</f>
        <v/>
      </c>
      <c r="AB62" s="534"/>
      <c r="AC62" s="535"/>
      <c r="AD62" s="533" t="str">
        <f>IF('Feuille de Calcul'!AD62:AF62="","",'Feuille de Calcul'!AD62:AF62)</f>
        <v/>
      </c>
      <c r="AE62" s="534"/>
      <c r="AF62" s="535"/>
      <c r="AG62" s="533" t="str">
        <f>IF('Feuille de Calcul'!AG62:AI62="","",'Feuille de Calcul'!AG62:AI62)</f>
        <v/>
      </c>
      <c r="AH62" s="534"/>
      <c r="AI62" s="535"/>
      <c r="AJ62" s="243"/>
      <c r="AK62" s="243"/>
    </row>
    <row r="63" spans="1:37">
      <c r="A63" s="63" t="str">
        <f>IF('Information sur les Gènes'!A63="","",'Information sur les Gènes'!A63)</f>
        <v>F1</v>
      </c>
      <c r="B63" s="64" t="str">
        <f>IF('Information sur les Gènes'!D63="","",'Information sur les Gènes'!D63)</f>
        <v/>
      </c>
      <c r="C63" s="533" t="str">
        <f>IF('Feuille de Calcul'!C63:E63="","",'Feuille de Calcul'!C63:E63)</f>
        <v/>
      </c>
      <c r="D63" s="534"/>
      <c r="E63" s="535"/>
      <c r="F63" s="533" t="str">
        <f>IF('Feuille de Calcul'!F63:H63="","",'Feuille de Calcul'!F63:H63)</f>
        <v/>
      </c>
      <c r="G63" s="534"/>
      <c r="H63" s="535"/>
      <c r="I63" s="533" t="str">
        <f>IF('Feuille de Calcul'!I63:K63="","",'Feuille de Calcul'!I63:K63)</f>
        <v/>
      </c>
      <c r="J63" s="534"/>
      <c r="K63" s="535"/>
      <c r="L63" s="533" t="str">
        <f>IF('Feuille de Calcul'!L63:N63="","",'Feuille de Calcul'!L63:N63)</f>
        <v/>
      </c>
      <c r="M63" s="534"/>
      <c r="N63" s="535"/>
      <c r="O63" s="533" t="str">
        <f>IF('Feuille de Calcul'!O63:Q63="","",'Feuille de Calcul'!O63:Q63)</f>
        <v/>
      </c>
      <c r="P63" s="534"/>
      <c r="Q63" s="535"/>
      <c r="R63" s="533" t="str">
        <f>IF('Feuille de Calcul'!R63:T63="","",'Feuille de Calcul'!R63:T63)</f>
        <v/>
      </c>
      <c r="S63" s="534"/>
      <c r="T63" s="535"/>
      <c r="U63" s="533" t="str">
        <f>IF('Feuille de Calcul'!U63:W63="","",'Feuille de Calcul'!U63:W63)</f>
        <v/>
      </c>
      <c r="V63" s="534"/>
      <c r="W63" s="535"/>
      <c r="X63" s="533" t="str">
        <f>IF('Feuille de Calcul'!X63:Z63="","",'Feuille de Calcul'!X63:Z63)</f>
        <v/>
      </c>
      <c r="Y63" s="534"/>
      <c r="Z63" s="535"/>
      <c r="AA63" s="533" t="str">
        <f>IF('Feuille de Calcul'!AA63:AC63="","",'Feuille de Calcul'!AA63:AC63)</f>
        <v/>
      </c>
      <c r="AB63" s="534"/>
      <c r="AC63" s="535"/>
      <c r="AD63" s="533" t="str">
        <f>IF('Feuille de Calcul'!AD63:AF63="","",'Feuille de Calcul'!AD63:AF63)</f>
        <v/>
      </c>
      <c r="AE63" s="534"/>
      <c r="AF63" s="535"/>
      <c r="AG63" s="533" t="str">
        <f>IF('Feuille de Calcul'!AG63:AI63="","",'Feuille de Calcul'!AG63:AI63)</f>
        <v/>
      </c>
      <c r="AH63" s="534"/>
      <c r="AI63" s="535"/>
      <c r="AJ63" s="243"/>
      <c r="AK63" s="243"/>
    </row>
    <row r="64" spans="1:37">
      <c r="A64" s="63" t="str">
        <f>IF('Information sur les Gènes'!A64="","",'Information sur les Gènes'!A64)</f>
        <v>F2</v>
      </c>
      <c r="B64" s="64" t="str">
        <f>IF('Information sur les Gènes'!D64="","",'Information sur les Gènes'!D64)</f>
        <v/>
      </c>
      <c r="C64" s="533" t="str">
        <f>IF('Feuille de Calcul'!C64:E64="","",'Feuille de Calcul'!C64:E64)</f>
        <v/>
      </c>
      <c r="D64" s="534"/>
      <c r="E64" s="535"/>
      <c r="F64" s="533" t="str">
        <f>IF('Feuille de Calcul'!F64:H64="","",'Feuille de Calcul'!F64:H64)</f>
        <v/>
      </c>
      <c r="G64" s="534"/>
      <c r="H64" s="535"/>
      <c r="I64" s="533" t="str">
        <f>IF('Feuille de Calcul'!I64:K64="","",'Feuille de Calcul'!I64:K64)</f>
        <v/>
      </c>
      <c r="J64" s="534"/>
      <c r="K64" s="535"/>
      <c r="L64" s="533" t="str">
        <f>IF('Feuille de Calcul'!L64:N64="","",'Feuille de Calcul'!L64:N64)</f>
        <v/>
      </c>
      <c r="M64" s="534"/>
      <c r="N64" s="535"/>
      <c r="O64" s="533" t="str">
        <f>IF('Feuille de Calcul'!O64:Q64="","",'Feuille de Calcul'!O64:Q64)</f>
        <v/>
      </c>
      <c r="P64" s="534"/>
      <c r="Q64" s="535"/>
      <c r="R64" s="533" t="str">
        <f>IF('Feuille de Calcul'!R64:T64="","",'Feuille de Calcul'!R64:T64)</f>
        <v/>
      </c>
      <c r="S64" s="534"/>
      <c r="T64" s="535"/>
      <c r="U64" s="533" t="str">
        <f>IF('Feuille de Calcul'!U64:W64="","",'Feuille de Calcul'!U64:W64)</f>
        <v/>
      </c>
      <c r="V64" s="534"/>
      <c r="W64" s="535"/>
      <c r="X64" s="533" t="str">
        <f>IF('Feuille de Calcul'!X64:Z64="","",'Feuille de Calcul'!X64:Z64)</f>
        <v/>
      </c>
      <c r="Y64" s="534"/>
      <c r="Z64" s="535"/>
      <c r="AA64" s="533" t="str">
        <f>IF('Feuille de Calcul'!AA64:AC64="","",'Feuille de Calcul'!AA64:AC64)</f>
        <v/>
      </c>
      <c r="AB64" s="534"/>
      <c r="AC64" s="535"/>
      <c r="AD64" s="533" t="str">
        <f>IF('Feuille de Calcul'!AD64:AF64="","",'Feuille de Calcul'!AD64:AF64)</f>
        <v/>
      </c>
      <c r="AE64" s="534"/>
      <c r="AF64" s="535"/>
      <c r="AG64" s="533" t="str">
        <f>IF('Feuille de Calcul'!AG64:AI64="","",'Feuille de Calcul'!AG64:AI64)</f>
        <v/>
      </c>
      <c r="AH64" s="534"/>
      <c r="AI64" s="535"/>
      <c r="AJ64" s="243"/>
      <c r="AK64" s="243"/>
    </row>
    <row r="65" spans="1:37">
      <c r="A65" s="63" t="str">
        <f>IF('Information sur les Gènes'!A65="","",'Information sur les Gènes'!A65)</f>
        <v>F3</v>
      </c>
      <c r="B65" s="64" t="str">
        <f>IF('Information sur les Gènes'!D65="","",'Information sur les Gènes'!D65)</f>
        <v/>
      </c>
      <c r="C65" s="533" t="str">
        <f>IF('Feuille de Calcul'!C65:E65="","",'Feuille de Calcul'!C65:E65)</f>
        <v/>
      </c>
      <c r="D65" s="534"/>
      <c r="E65" s="535"/>
      <c r="F65" s="533" t="str">
        <f>IF('Feuille de Calcul'!F65:H65="","",'Feuille de Calcul'!F65:H65)</f>
        <v/>
      </c>
      <c r="G65" s="534"/>
      <c r="H65" s="535"/>
      <c r="I65" s="533" t="str">
        <f>IF('Feuille de Calcul'!I65:K65="","",'Feuille de Calcul'!I65:K65)</f>
        <v/>
      </c>
      <c r="J65" s="534"/>
      <c r="K65" s="535"/>
      <c r="L65" s="533" t="str">
        <f>IF('Feuille de Calcul'!L65:N65="","",'Feuille de Calcul'!L65:N65)</f>
        <v/>
      </c>
      <c r="M65" s="534"/>
      <c r="N65" s="535"/>
      <c r="O65" s="533" t="str">
        <f>IF('Feuille de Calcul'!O65:Q65="","",'Feuille de Calcul'!O65:Q65)</f>
        <v/>
      </c>
      <c r="P65" s="534"/>
      <c r="Q65" s="535"/>
      <c r="R65" s="533" t="str">
        <f>IF('Feuille de Calcul'!R65:T65="","",'Feuille de Calcul'!R65:T65)</f>
        <v/>
      </c>
      <c r="S65" s="534"/>
      <c r="T65" s="535"/>
      <c r="U65" s="533" t="str">
        <f>IF('Feuille de Calcul'!U65:W65="","",'Feuille de Calcul'!U65:W65)</f>
        <v/>
      </c>
      <c r="V65" s="534"/>
      <c r="W65" s="535"/>
      <c r="X65" s="533" t="str">
        <f>IF('Feuille de Calcul'!X65:Z65="","",'Feuille de Calcul'!X65:Z65)</f>
        <v/>
      </c>
      <c r="Y65" s="534"/>
      <c r="Z65" s="535"/>
      <c r="AA65" s="533" t="str">
        <f>IF('Feuille de Calcul'!AA65:AC65="","",'Feuille de Calcul'!AA65:AC65)</f>
        <v/>
      </c>
      <c r="AB65" s="534"/>
      <c r="AC65" s="535"/>
      <c r="AD65" s="533" t="str">
        <f>IF('Feuille de Calcul'!AD65:AF65="","",'Feuille de Calcul'!AD65:AF65)</f>
        <v/>
      </c>
      <c r="AE65" s="534"/>
      <c r="AF65" s="535"/>
      <c r="AG65" s="533" t="str">
        <f>IF('Feuille de Calcul'!AG65:AI65="","",'Feuille de Calcul'!AG65:AI65)</f>
        <v/>
      </c>
      <c r="AH65" s="534"/>
      <c r="AI65" s="535"/>
      <c r="AJ65" s="243"/>
      <c r="AK65" s="243"/>
    </row>
    <row r="66" spans="1:37">
      <c r="A66" s="63" t="str">
        <f>IF('Information sur les Gènes'!A66="","",'Information sur les Gènes'!A66)</f>
        <v>F4</v>
      </c>
      <c r="B66" s="64" t="str">
        <f>IF('Information sur les Gènes'!D66="","",'Information sur les Gènes'!D66)</f>
        <v/>
      </c>
      <c r="C66" s="533" t="str">
        <f>IF('Feuille de Calcul'!C66:E66="","",'Feuille de Calcul'!C66:E66)</f>
        <v/>
      </c>
      <c r="D66" s="534"/>
      <c r="E66" s="535"/>
      <c r="F66" s="533" t="str">
        <f>IF('Feuille de Calcul'!F66:H66="","",'Feuille de Calcul'!F66:H66)</f>
        <v/>
      </c>
      <c r="G66" s="534"/>
      <c r="H66" s="535"/>
      <c r="I66" s="533" t="str">
        <f>IF('Feuille de Calcul'!I66:K66="","",'Feuille de Calcul'!I66:K66)</f>
        <v/>
      </c>
      <c r="J66" s="534"/>
      <c r="K66" s="535"/>
      <c r="L66" s="533" t="str">
        <f>IF('Feuille de Calcul'!L66:N66="","",'Feuille de Calcul'!L66:N66)</f>
        <v/>
      </c>
      <c r="M66" s="534"/>
      <c r="N66" s="535"/>
      <c r="O66" s="533" t="str">
        <f>IF('Feuille de Calcul'!O66:Q66="","",'Feuille de Calcul'!O66:Q66)</f>
        <v/>
      </c>
      <c r="P66" s="534"/>
      <c r="Q66" s="535"/>
      <c r="R66" s="533" t="str">
        <f>IF('Feuille de Calcul'!R66:T66="","",'Feuille de Calcul'!R66:T66)</f>
        <v/>
      </c>
      <c r="S66" s="534"/>
      <c r="T66" s="535"/>
      <c r="U66" s="533" t="str">
        <f>IF('Feuille de Calcul'!U66:W66="","",'Feuille de Calcul'!U66:W66)</f>
        <v/>
      </c>
      <c r="V66" s="534"/>
      <c r="W66" s="535"/>
      <c r="X66" s="533" t="str">
        <f>IF('Feuille de Calcul'!X66:Z66="","",'Feuille de Calcul'!X66:Z66)</f>
        <v/>
      </c>
      <c r="Y66" s="534"/>
      <c r="Z66" s="535"/>
      <c r="AA66" s="533" t="str">
        <f>IF('Feuille de Calcul'!AA66:AC66="","",'Feuille de Calcul'!AA66:AC66)</f>
        <v/>
      </c>
      <c r="AB66" s="534"/>
      <c r="AC66" s="535"/>
      <c r="AD66" s="533" t="str">
        <f>IF('Feuille de Calcul'!AD66:AF66="","",'Feuille de Calcul'!AD66:AF66)</f>
        <v/>
      </c>
      <c r="AE66" s="534"/>
      <c r="AF66" s="535"/>
      <c r="AG66" s="533" t="str">
        <f>IF('Feuille de Calcul'!AG66:AI66="","",'Feuille de Calcul'!AG66:AI66)</f>
        <v/>
      </c>
      <c r="AH66" s="534"/>
      <c r="AI66" s="535"/>
      <c r="AJ66" s="243"/>
      <c r="AK66" s="243"/>
    </row>
    <row r="67" spans="1:37">
      <c r="A67" s="63" t="str">
        <f>IF('Information sur les Gènes'!A67="","",'Information sur les Gènes'!A67)</f>
        <v>F5</v>
      </c>
      <c r="B67" s="64" t="str">
        <f>IF('Information sur les Gènes'!D67="","",'Information sur les Gènes'!D67)</f>
        <v/>
      </c>
      <c r="C67" s="533" t="str">
        <f>IF('Feuille de Calcul'!C67:E67="","",'Feuille de Calcul'!C67:E67)</f>
        <v/>
      </c>
      <c r="D67" s="534"/>
      <c r="E67" s="535"/>
      <c r="F67" s="533" t="str">
        <f>IF('Feuille de Calcul'!F67:H67="","",'Feuille de Calcul'!F67:H67)</f>
        <v/>
      </c>
      <c r="G67" s="534"/>
      <c r="H67" s="535"/>
      <c r="I67" s="533" t="str">
        <f>IF('Feuille de Calcul'!I67:K67="","",'Feuille de Calcul'!I67:K67)</f>
        <v/>
      </c>
      <c r="J67" s="534"/>
      <c r="K67" s="535"/>
      <c r="L67" s="533" t="str">
        <f>IF('Feuille de Calcul'!L67:N67="","",'Feuille de Calcul'!L67:N67)</f>
        <v/>
      </c>
      <c r="M67" s="534"/>
      <c r="N67" s="535"/>
      <c r="O67" s="533" t="str">
        <f>IF('Feuille de Calcul'!O67:Q67="","",'Feuille de Calcul'!O67:Q67)</f>
        <v/>
      </c>
      <c r="P67" s="534"/>
      <c r="Q67" s="535"/>
      <c r="R67" s="533" t="str">
        <f>IF('Feuille de Calcul'!R67:T67="","",'Feuille de Calcul'!R67:T67)</f>
        <v/>
      </c>
      <c r="S67" s="534"/>
      <c r="T67" s="535"/>
      <c r="U67" s="533" t="str">
        <f>IF('Feuille de Calcul'!U67:W67="","",'Feuille de Calcul'!U67:W67)</f>
        <v/>
      </c>
      <c r="V67" s="534"/>
      <c r="W67" s="535"/>
      <c r="X67" s="533" t="str">
        <f>IF('Feuille de Calcul'!X67:Z67="","",'Feuille de Calcul'!X67:Z67)</f>
        <v/>
      </c>
      <c r="Y67" s="534"/>
      <c r="Z67" s="535"/>
      <c r="AA67" s="533" t="str">
        <f>IF('Feuille de Calcul'!AA67:AC67="","",'Feuille de Calcul'!AA67:AC67)</f>
        <v/>
      </c>
      <c r="AB67" s="534"/>
      <c r="AC67" s="535"/>
      <c r="AD67" s="533" t="str">
        <f>IF('Feuille de Calcul'!AD67:AF67="","",'Feuille de Calcul'!AD67:AF67)</f>
        <v/>
      </c>
      <c r="AE67" s="534"/>
      <c r="AF67" s="535"/>
      <c r="AG67" s="533" t="str">
        <f>IF('Feuille de Calcul'!AG67:AI67="","",'Feuille de Calcul'!AG67:AI67)</f>
        <v/>
      </c>
      <c r="AH67" s="534"/>
      <c r="AI67" s="535"/>
      <c r="AJ67" s="243"/>
      <c r="AK67" s="243"/>
    </row>
    <row r="68" spans="1:37">
      <c r="A68" s="63" t="str">
        <f>IF('Information sur les Gènes'!A68="","",'Information sur les Gènes'!A68)</f>
        <v>F6</v>
      </c>
      <c r="B68" s="64" t="str">
        <f>IF('Information sur les Gènes'!D68="","",'Information sur les Gènes'!D68)</f>
        <v/>
      </c>
      <c r="C68" s="533" t="str">
        <f>IF('Feuille de Calcul'!C68:E68="","",'Feuille de Calcul'!C68:E68)</f>
        <v/>
      </c>
      <c r="D68" s="534"/>
      <c r="E68" s="535"/>
      <c r="F68" s="533" t="str">
        <f>IF('Feuille de Calcul'!F68:H68="","",'Feuille de Calcul'!F68:H68)</f>
        <v/>
      </c>
      <c r="G68" s="534"/>
      <c r="H68" s="535"/>
      <c r="I68" s="533" t="str">
        <f>IF('Feuille de Calcul'!I68:K68="","",'Feuille de Calcul'!I68:K68)</f>
        <v/>
      </c>
      <c r="J68" s="534"/>
      <c r="K68" s="535"/>
      <c r="L68" s="533" t="str">
        <f>IF('Feuille de Calcul'!L68:N68="","",'Feuille de Calcul'!L68:N68)</f>
        <v/>
      </c>
      <c r="M68" s="534"/>
      <c r="N68" s="535"/>
      <c r="O68" s="533" t="str">
        <f>IF('Feuille de Calcul'!O68:Q68="","",'Feuille de Calcul'!O68:Q68)</f>
        <v/>
      </c>
      <c r="P68" s="534"/>
      <c r="Q68" s="535"/>
      <c r="R68" s="533" t="str">
        <f>IF('Feuille de Calcul'!R68:T68="","",'Feuille de Calcul'!R68:T68)</f>
        <v/>
      </c>
      <c r="S68" s="534"/>
      <c r="T68" s="535"/>
      <c r="U68" s="533" t="str">
        <f>IF('Feuille de Calcul'!U68:W68="","",'Feuille de Calcul'!U68:W68)</f>
        <v/>
      </c>
      <c r="V68" s="534"/>
      <c r="W68" s="535"/>
      <c r="X68" s="533" t="str">
        <f>IF('Feuille de Calcul'!X68:Z68="","",'Feuille de Calcul'!X68:Z68)</f>
        <v/>
      </c>
      <c r="Y68" s="534"/>
      <c r="Z68" s="535"/>
      <c r="AA68" s="533" t="str">
        <f>IF('Feuille de Calcul'!AA68:AC68="","",'Feuille de Calcul'!AA68:AC68)</f>
        <v/>
      </c>
      <c r="AB68" s="534"/>
      <c r="AC68" s="535"/>
      <c r="AD68" s="533" t="str">
        <f>IF('Feuille de Calcul'!AD68:AF68="","",'Feuille de Calcul'!AD68:AF68)</f>
        <v/>
      </c>
      <c r="AE68" s="534"/>
      <c r="AF68" s="535"/>
      <c r="AG68" s="533" t="str">
        <f>IF('Feuille de Calcul'!AG68:AI68="","",'Feuille de Calcul'!AG68:AI68)</f>
        <v/>
      </c>
      <c r="AH68" s="534"/>
      <c r="AI68" s="535"/>
      <c r="AJ68" s="243"/>
      <c r="AK68" s="243"/>
    </row>
    <row r="69" spans="1:37">
      <c r="A69" s="63" t="str">
        <f>IF('Information sur les Gènes'!A69="","",'Information sur les Gènes'!A69)</f>
        <v>F7</v>
      </c>
      <c r="B69" s="64" t="str">
        <f>IF('Information sur les Gènes'!D69="","",'Information sur les Gènes'!D69)</f>
        <v/>
      </c>
      <c r="C69" s="533" t="str">
        <f>IF('Feuille de Calcul'!C69:E69="","",'Feuille de Calcul'!C69:E69)</f>
        <v/>
      </c>
      <c r="D69" s="534"/>
      <c r="E69" s="535"/>
      <c r="F69" s="533" t="str">
        <f>IF('Feuille de Calcul'!F69:H69="","",'Feuille de Calcul'!F69:H69)</f>
        <v/>
      </c>
      <c r="G69" s="534"/>
      <c r="H69" s="535"/>
      <c r="I69" s="533" t="str">
        <f>IF('Feuille de Calcul'!I69:K69="","",'Feuille de Calcul'!I69:K69)</f>
        <v/>
      </c>
      <c r="J69" s="534"/>
      <c r="K69" s="535"/>
      <c r="L69" s="533" t="str">
        <f>IF('Feuille de Calcul'!L69:N69="","",'Feuille de Calcul'!L69:N69)</f>
        <v/>
      </c>
      <c r="M69" s="534"/>
      <c r="N69" s="535"/>
      <c r="O69" s="533" t="str">
        <f>IF('Feuille de Calcul'!O69:Q69="","",'Feuille de Calcul'!O69:Q69)</f>
        <v/>
      </c>
      <c r="P69" s="534"/>
      <c r="Q69" s="535"/>
      <c r="R69" s="533" t="str">
        <f>IF('Feuille de Calcul'!R69:T69="","",'Feuille de Calcul'!R69:T69)</f>
        <v/>
      </c>
      <c r="S69" s="534"/>
      <c r="T69" s="535"/>
      <c r="U69" s="533" t="str">
        <f>IF('Feuille de Calcul'!U69:W69="","",'Feuille de Calcul'!U69:W69)</f>
        <v/>
      </c>
      <c r="V69" s="534"/>
      <c r="W69" s="535"/>
      <c r="X69" s="533" t="str">
        <f>IF('Feuille de Calcul'!X69:Z69="","",'Feuille de Calcul'!X69:Z69)</f>
        <v/>
      </c>
      <c r="Y69" s="534"/>
      <c r="Z69" s="535"/>
      <c r="AA69" s="533" t="str">
        <f>IF('Feuille de Calcul'!AA69:AC69="","",'Feuille de Calcul'!AA69:AC69)</f>
        <v/>
      </c>
      <c r="AB69" s="534"/>
      <c r="AC69" s="535"/>
      <c r="AD69" s="533" t="str">
        <f>IF('Feuille de Calcul'!AD69:AF69="","",'Feuille de Calcul'!AD69:AF69)</f>
        <v/>
      </c>
      <c r="AE69" s="534"/>
      <c r="AF69" s="535"/>
      <c r="AG69" s="533" t="str">
        <f>IF('Feuille de Calcul'!AG69:AI69="","",'Feuille de Calcul'!AG69:AI69)</f>
        <v/>
      </c>
      <c r="AH69" s="534"/>
      <c r="AI69" s="535"/>
      <c r="AJ69" s="243"/>
      <c r="AK69" s="243"/>
    </row>
    <row r="70" spans="1:37">
      <c r="A70" s="63" t="str">
        <f>IF('Information sur les Gènes'!A70="","",'Information sur les Gènes'!A70)</f>
        <v>F8</v>
      </c>
      <c r="B70" s="64" t="str">
        <f>IF('Information sur les Gènes'!D70="","",'Information sur les Gènes'!D70)</f>
        <v/>
      </c>
      <c r="C70" s="533" t="str">
        <f>IF('Feuille de Calcul'!C70:E70="","",'Feuille de Calcul'!C70:E70)</f>
        <v/>
      </c>
      <c r="D70" s="534"/>
      <c r="E70" s="535"/>
      <c r="F70" s="533" t="str">
        <f>IF('Feuille de Calcul'!F70:H70="","",'Feuille de Calcul'!F70:H70)</f>
        <v/>
      </c>
      <c r="G70" s="534"/>
      <c r="H70" s="535"/>
      <c r="I70" s="533" t="str">
        <f>IF('Feuille de Calcul'!I70:K70="","",'Feuille de Calcul'!I70:K70)</f>
        <v/>
      </c>
      <c r="J70" s="534"/>
      <c r="K70" s="535"/>
      <c r="L70" s="533" t="str">
        <f>IF('Feuille de Calcul'!L70:N70="","",'Feuille de Calcul'!L70:N70)</f>
        <v/>
      </c>
      <c r="M70" s="534"/>
      <c r="N70" s="535"/>
      <c r="O70" s="533" t="str">
        <f>IF('Feuille de Calcul'!O70:Q70="","",'Feuille de Calcul'!O70:Q70)</f>
        <v/>
      </c>
      <c r="P70" s="534"/>
      <c r="Q70" s="535"/>
      <c r="R70" s="533" t="str">
        <f>IF('Feuille de Calcul'!R70:T70="","",'Feuille de Calcul'!R70:T70)</f>
        <v/>
      </c>
      <c r="S70" s="534"/>
      <c r="T70" s="535"/>
      <c r="U70" s="533" t="str">
        <f>IF('Feuille de Calcul'!U70:W70="","",'Feuille de Calcul'!U70:W70)</f>
        <v/>
      </c>
      <c r="V70" s="534"/>
      <c r="W70" s="535"/>
      <c r="X70" s="533" t="str">
        <f>IF('Feuille de Calcul'!X70:Z70="","",'Feuille de Calcul'!X70:Z70)</f>
        <v/>
      </c>
      <c r="Y70" s="534"/>
      <c r="Z70" s="535"/>
      <c r="AA70" s="533" t="str">
        <f>IF('Feuille de Calcul'!AA70:AC70="","",'Feuille de Calcul'!AA70:AC70)</f>
        <v/>
      </c>
      <c r="AB70" s="534"/>
      <c r="AC70" s="535"/>
      <c r="AD70" s="533" t="str">
        <f>IF('Feuille de Calcul'!AD70:AF70="","",'Feuille de Calcul'!AD70:AF70)</f>
        <v/>
      </c>
      <c r="AE70" s="534"/>
      <c r="AF70" s="535"/>
      <c r="AG70" s="533" t="str">
        <f>IF('Feuille de Calcul'!AG70:AI70="","",'Feuille de Calcul'!AG70:AI70)</f>
        <v/>
      </c>
      <c r="AH70" s="534"/>
      <c r="AI70" s="535"/>
      <c r="AJ70" s="243"/>
      <c r="AK70" s="243"/>
    </row>
    <row r="71" spans="1:37">
      <c r="A71" s="63" t="str">
        <f>IF('Information sur les Gènes'!A71="","",'Information sur les Gènes'!A71)</f>
        <v>F9</v>
      </c>
      <c r="B71" s="64" t="str">
        <f>IF('Information sur les Gènes'!D71="","",'Information sur les Gènes'!D71)</f>
        <v/>
      </c>
      <c r="C71" s="533" t="str">
        <f>IF('Feuille de Calcul'!C71:E71="","",'Feuille de Calcul'!C71:E71)</f>
        <v/>
      </c>
      <c r="D71" s="534"/>
      <c r="E71" s="535"/>
      <c r="F71" s="533" t="str">
        <f>IF('Feuille de Calcul'!F71:H71="","",'Feuille de Calcul'!F71:H71)</f>
        <v/>
      </c>
      <c r="G71" s="534"/>
      <c r="H71" s="535"/>
      <c r="I71" s="533" t="str">
        <f>IF('Feuille de Calcul'!I71:K71="","",'Feuille de Calcul'!I71:K71)</f>
        <v/>
      </c>
      <c r="J71" s="534"/>
      <c r="K71" s="535"/>
      <c r="L71" s="533" t="str">
        <f>IF('Feuille de Calcul'!L71:N71="","",'Feuille de Calcul'!L71:N71)</f>
        <v/>
      </c>
      <c r="M71" s="534"/>
      <c r="N71" s="535"/>
      <c r="O71" s="533" t="str">
        <f>IF('Feuille de Calcul'!O71:Q71="","",'Feuille de Calcul'!O71:Q71)</f>
        <v/>
      </c>
      <c r="P71" s="534"/>
      <c r="Q71" s="535"/>
      <c r="R71" s="533" t="str">
        <f>IF('Feuille de Calcul'!R71:T71="","",'Feuille de Calcul'!R71:T71)</f>
        <v/>
      </c>
      <c r="S71" s="534"/>
      <c r="T71" s="535"/>
      <c r="U71" s="533" t="str">
        <f>IF('Feuille de Calcul'!U71:W71="","",'Feuille de Calcul'!U71:W71)</f>
        <v/>
      </c>
      <c r="V71" s="534"/>
      <c r="W71" s="535"/>
      <c r="X71" s="533" t="str">
        <f>IF('Feuille de Calcul'!X71:Z71="","",'Feuille de Calcul'!X71:Z71)</f>
        <v/>
      </c>
      <c r="Y71" s="534"/>
      <c r="Z71" s="535"/>
      <c r="AA71" s="533" t="str">
        <f>IF('Feuille de Calcul'!AA71:AC71="","",'Feuille de Calcul'!AA71:AC71)</f>
        <v/>
      </c>
      <c r="AB71" s="534"/>
      <c r="AC71" s="535"/>
      <c r="AD71" s="533" t="str">
        <f>IF('Feuille de Calcul'!AD71:AF71="","",'Feuille de Calcul'!AD71:AF71)</f>
        <v/>
      </c>
      <c r="AE71" s="534"/>
      <c r="AF71" s="535"/>
      <c r="AG71" s="533" t="str">
        <f>IF('Feuille de Calcul'!AG71:AI71="","",'Feuille de Calcul'!AG71:AI71)</f>
        <v/>
      </c>
      <c r="AH71" s="534"/>
      <c r="AI71" s="535"/>
      <c r="AJ71" s="243"/>
      <c r="AK71" s="243"/>
    </row>
    <row r="72" spans="1:37">
      <c r="A72" s="63" t="str">
        <f>IF('Information sur les Gènes'!A72="","",'Information sur les Gènes'!A72)</f>
        <v>F10</v>
      </c>
      <c r="B72" s="64" t="str">
        <f>IF('Information sur les Gènes'!D72="","",'Information sur les Gènes'!D72)</f>
        <v/>
      </c>
      <c r="C72" s="533" t="str">
        <f>IF('Feuille de Calcul'!C72:E72="","",'Feuille de Calcul'!C72:E72)</f>
        <v/>
      </c>
      <c r="D72" s="534"/>
      <c r="E72" s="535"/>
      <c r="F72" s="533" t="str">
        <f>IF('Feuille de Calcul'!F72:H72="","",'Feuille de Calcul'!F72:H72)</f>
        <v/>
      </c>
      <c r="G72" s="534"/>
      <c r="H72" s="535"/>
      <c r="I72" s="533" t="str">
        <f>IF('Feuille de Calcul'!I72:K72="","",'Feuille de Calcul'!I72:K72)</f>
        <v/>
      </c>
      <c r="J72" s="534"/>
      <c r="K72" s="535"/>
      <c r="L72" s="533" t="str">
        <f>IF('Feuille de Calcul'!L72:N72="","",'Feuille de Calcul'!L72:N72)</f>
        <v/>
      </c>
      <c r="M72" s="534"/>
      <c r="N72" s="535"/>
      <c r="O72" s="533" t="str">
        <f>IF('Feuille de Calcul'!O72:Q72="","",'Feuille de Calcul'!O72:Q72)</f>
        <v/>
      </c>
      <c r="P72" s="534"/>
      <c r="Q72" s="535"/>
      <c r="R72" s="533" t="str">
        <f>IF('Feuille de Calcul'!R72:T72="","",'Feuille de Calcul'!R72:T72)</f>
        <v/>
      </c>
      <c r="S72" s="534"/>
      <c r="T72" s="535"/>
      <c r="U72" s="533" t="str">
        <f>IF('Feuille de Calcul'!U72:W72="","",'Feuille de Calcul'!U72:W72)</f>
        <v/>
      </c>
      <c r="V72" s="534"/>
      <c r="W72" s="535"/>
      <c r="X72" s="533" t="str">
        <f>IF('Feuille de Calcul'!X72:Z72="","",'Feuille de Calcul'!X72:Z72)</f>
        <v/>
      </c>
      <c r="Y72" s="534"/>
      <c r="Z72" s="535"/>
      <c r="AA72" s="533" t="str">
        <f>IF('Feuille de Calcul'!AA72:AC72="","",'Feuille de Calcul'!AA72:AC72)</f>
        <v/>
      </c>
      <c r="AB72" s="534"/>
      <c r="AC72" s="535"/>
      <c r="AD72" s="533" t="str">
        <f>IF('Feuille de Calcul'!AD72:AF72="","",'Feuille de Calcul'!AD72:AF72)</f>
        <v/>
      </c>
      <c r="AE72" s="534"/>
      <c r="AF72" s="535"/>
      <c r="AG72" s="533" t="str">
        <f>IF('Feuille de Calcul'!AG72:AI72="","",'Feuille de Calcul'!AG72:AI72)</f>
        <v/>
      </c>
      <c r="AH72" s="534"/>
      <c r="AI72" s="535"/>
      <c r="AJ72" s="243"/>
      <c r="AK72" s="243"/>
    </row>
    <row r="73" spans="1:37">
      <c r="A73" s="63" t="str">
        <f>IF('Information sur les Gènes'!A73="","",'Information sur les Gènes'!A73)</f>
        <v>F11</v>
      </c>
      <c r="B73" s="64" t="str">
        <f>IF('Information sur les Gènes'!D73="","",'Information sur les Gènes'!D73)</f>
        <v/>
      </c>
      <c r="C73" s="533" t="str">
        <f>IF('Feuille de Calcul'!C73:E73="","",'Feuille de Calcul'!C73:E73)</f>
        <v/>
      </c>
      <c r="D73" s="534"/>
      <c r="E73" s="535"/>
      <c r="F73" s="533" t="str">
        <f>IF('Feuille de Calcul'!F73:H73="","",'Feuille de Calcul'!F73:H73)</f>
        <v/>
      </c>
      <c r="G73" s="534"/>
      <c r="H73" s="535"/>
      <c r="I73" s="533" t="str">
        <f>IF('Feuille de Calcul'!I73:K73="","",'Feuille de Calcul'!I73:K73)</f>
        <v/>
      </c>
      <c r="J73" s="534"/>
      <c r="K73" s="535"/>
      <c r="L73" s="533" t="str">
        <f>IF('Feuille de Calcul'!L73:N73="","",'Feuille de Calcul'!L73:N73)</f>
        <v/>
      </c>
      <c r="M73" s="534"/>
      <c r="N73" s="535"/>
      <c r="O73" s="533" t="str">
        <f>IF('Feuille de Calcul'!O73:Q73="","",'Feuille de Calcul'!O73:Q73)</f>
        <v/>
      </c>
      <c r="P73" s="534"/>
      <c r="Q73" s="535"/>
      <c r="R73" s="533" t="str">
        <f>IF('Feuille de Calcul'!R73:T73="","",'Feuille de Calcul'!R73:T73)</f>
        <v/>
      </c>
      <c r="S73" s="534"/>
      <c r="T73" s="535"/>
      <c r="U73" s="533" t="str">
        <f>IF('Feuille de Calcul'!U73:W73="","",'Feuille de Calcul'!U73:W73)</f>
        <v/>
      </c>
      <c r="V73" s="534"/>
      <c r="W73" s="535"/>
      <c r="X73" s="533" t="str">
        <f>IF('Feuille de Calcul'!X73:Z73="","",'Feuille de Calcul'!X73:Z73)</f>
        <v/>
      </c>
      <c r="Y73" s="534"/>
      <c r="Z73" s="535"/>
      <c r="AA73" s="533" t="str">
        <f>IF('Feuille de Calcul'!AA73:AC73="","",'Feuille de Calcul'!AA73:AC73)</f>
        <v/>
      </c>
      <c r="AB73" s="534"/>
      <c r="AC73" s="535"/>
      <c r="AD73" s="533" t="str">
        <f>IF('Feuille de Calcul'!AD73:AF73="","",'Feuille de Calcul'!AD73:AF73)</f>
        <v/>
      </c>
      <c r="AE73" s="534"/>
      <c r="AF73" s="535"/>
      <c r="AG73" s="533" t="str">
        <f>IF('Feuille de Calcul'!AG73:AI73="","",'Feuille de Calcul'!AG73:AI73)</f>
        <v/>
      </c>
      <c r="AH73" s="534"/>
      <c r="AI73" s="535"/>
      <c r="AJ73" s="243"/>
      <c r="AK73" s="243"/>
    </row>
    <row r="74" spans="1:37">
      <c r="A74" s="63" t="str">
        <f>IF('Information sur les Gènes'!A74="","",'Information sur les Gènes'!A74)</f>
        <v>F12</v>
      </c>
      <c r="B74" s="64" t="str">
        <f>IF('Information sur les Gènes'!D74="","",'Information sur les Gènes'!D74)</f>
        <v/>
      </c>
      <c r="C74" s="533" t="str">
        <f>IF('Feuille de Calcul'!C74:E74="","",'Feuille de Calcul'!C74:E74)</f>
        <v/>
      </c>
      <c r="D74" s="534"/>
      <c r="E74" s="535"/>
      <c r="F74" s="533" t="str">
        <f>IF('Feuille de Calcul'!F74:H74="","",'Feuille de Calcul'!F74:H74)</f>
        <v/>
      </c>
      <c r="G74" s="534"/>
      <c r="H74" s="535"/>
      <c r="I74" s="533" t="str">
        <f>IF('Feuille de Calcul'!I74:K74="","",'Feuille de Calcul'!I74:K74)</f>
        <v/>
      </c>
      <c r="J74" s="534"/>
      <c r="K74" s="535"/>
      <c r="L74" s="533" t="str">
        <f>IF('Feuille de Calcul'!L74:N74="","",'Feuille de Calcul'!L74:N74)</f>
        <v/>
      </c>
      <c r="M74" s="534"/>
      <c r="N74" s="535"/>
      <c r="O74" s="533" t="str">
        <f>IF('Feuille de Calcul'!O74:Q74="","",'Feuille de Calcul'!O74:Q74)</f>
        <v/>
      </c>
      <c r="P74" s="534"/>
      <c r="Q74" s="535"/>
      <c r="R74" s="533" t="str">
        <f>IF('Feuille de Calcul'!R74:T74="","",'Feuille de Calcul'!R74:T74)</f>
        <v/>
      </c>
      <c r="S74" s="534"/>
      <c r="T74" s="535"/>
      <c r="U74" s="533" t="str">
        <f>IF('Feuille de Calcul'!U74:W74="","",'Feuille de Calcul'!U74:W74)</f>
        <v/>
      </c>
      <c r="V74" s="534"/>
      <c r="W74" s="535"/>
      <c r="X74" s="533" t="str">
        <f>IF('Feuille de Calcul'!X74:Z74="","",'Feuille de Calcul'!X74:Z74)</f>
        <v/>
      </c>
      <c r="Y74" s="534"/>
      <c r="Z74" s="535"/>
      <c r="AA74" s="533" t="str">
        <f>IF('Feuille de Calcul'!AA74:AC74="","",'Feuille de Calcul'!AA74:AC74)</f>
        <v/>
      </c>
      <c r="AB74" s="534"/>
      <c r="AC74" s="535"/>
      <c r="AD74" s="533" t="str">
        <f>IF('Feuille de Calcul'!AD74:AF74="","",'Feuille de Calcul'!AD74:AF74)</f>
        <v/>
      </c>
      <c r="AE74" s="534"/>
      <c r="AF74" s="535"/>
      <c r="AG74" s="533" t="str">
        <f>IF('Feuille de Calcul'!AG74:AI74="","",'Feuille de Calcul'!AG74:AI74)</f>
        <v/>
      </c>
      <c r="AH74" s="534"/>
      <c r="AI74" s="535"/>
      <c r="AJ74" s="243"/>
      <c r="AK74" s="243"/>
    </row>
    <row r="75" spans="1:37">
      <c r="A75" s="63" t="str">
        <f>IF('Information sur les Gènes'!A75="","",'Information sur les Gènes'!A75)</f>
        <v>G1</v>
      </c>
      <c r="B75" s="64" t="str">
        <f>IF('Information sur les Gènes'!D75="","",'Information sur les Gènes'!D75)</f>
        <v/>
      </c>
      <c r="C75" s="533" t="str">
        <f>IF('Feuille de Calcul'!C75:E75="","",'Feuille de Calcul'!C75:E75)</f>
        <v/>
      </c>
      <c r="D75" s="534"/>
      <c r="E75" s="535"/>
      <c r="F75" s="533" t="str">
        <f>IF('Feuille de Calcul'!F75:H75="","",'Feuille de Calcul'!F75:H75)</f>
        <v/>
      </c>
      <c r="G75" s="534"/>
      <c r="H75" s="535"/>
      <c r="I75" s="533" t="str">
        <f>IF('Feuille de Calcul'!I75:K75="","",'Feuille de Calcul'!I75:K75)</f>
        <v/>
      </c>
      <c r="J75" s="534"/>
      <c r="K75" s="535"/>
      <c r="L75" s="533" t="str">
        <f>IF('Feuille de Calcul'!L75:N75="","",'Feuille de Calcul'!L75:N75)</f>
        <v/>
      </c>
      <c r="M75" s="534"/>
      <c r="N75" s="535"/>
      <c r="O75" s="533" t="str">
        <f>IF('Feuille de Calcul'!O75:Q75="","",'Feuille de Calcul'!O75:Q75)</f>
        <v/>
      </c>
      <c r="P75" s="534"/>
      <c r="Q75" s="535"/>
      <c r="R75" s="533" t="str">
        <f>IF('Feuille de Calcul'!R75:T75="","",'Feuille de Calcul'!R75:T75)</f>
        <v/>
      </c>
      <c r="S75" s="534"/>
      <c r="T75" s="535"/>
      <c r="U75" s="533" t="str">
        <f>IF('Feuille de Calcul'!U75:W75="","",'Feuille de Calcul'!U75:W75)</f>
        <v/>
      </c>
      <c r="V75" s="534"/>
      <c r="W75" s="535"/>
      <c r="X75" s="533" t="str">
        <f>IF('Feuille de Calcul'!X75:Z75="","",'Feuille de Calcul'!X75:Z75)</f>
        <v/>
      </c>
      <c r="Y75" s="534"/>
      <c r="Z75" s="535"/>
      <c r="AA75" s="533" t="str">
        <f>IF('Feuille de Calcul'!AA75:AC75="","",'Feuille de Calcul'!AA75:AC75)</f>
        <v/>
      </c>
      <c r="AB75" s="534"/>
      <c r="AC75" s="535"/>
      <c r="AD75" s="533" t="str">
        <f>IF('Feuille de Calcul'!AD75:AF75="","",'Feuille de Calcul'!AD75:AF75)</f>
        <v/>
      </c>
      <c r="AE75" s="534"/>
      <c r="AF75" s="535"/>
      <c r="AG75" s="533" t="str">
        <f>IF('Feuille de Calcul'!AG75:AI75="","",'Feuille de Calcul'!AG75:AI75)</f>
        <v/>
      </c>
      <c r="AH75" s="534"/>
      <c r="AI75" s="535"/>
      <c r="AJ75" s="243"/>
      <c r="AK75" s="243"/>
    </row>
    <row r="76" spans="1:37">
      <c r="A76" s="63" t="str">
        <f>IF('Information sur les Gènes'!A76="","",'Information sur les Gènes'!A76)</f>
        <v>G2</v>
      </c>
      <c r="B76" s="64" t="str">
        <f>IF('Information sur les Gènes'!D76="","",'Information sur les Gènes'!D76)</f>
        <v/>
      </c>
      <c r="C76" s="533" t="str">
        <f>IF('Feuille de Calcul'!C76:E76="","",'Feuille de Calcul'!C76:E76)</f>
        <v/>
      </c>
      <c r="D76" s="534"/>
      <c r="E76" s="535"/>
      <c r="F76" s="533" t="str">
        <f>IF('Feuille de Calcul'!F76:H76="","",'Feuille de Calcul'!F76:H76)</f>
        <v/>
      </c>
      <c r="G76" s="534"/>
      <c r="H76" s="535"/>
      <c r="I76" s="533" t="str">
        <f>IF('Feuille de Calcul'!I76:K76="","",'Feuille de Calcul'!I76:K76)</f>
        <v/>
      </c>
      <c r="J76" s="534"/>
      <c r="K76" s="535"/>
      <c r="L76" s="533" t="str">
        <f>IF('Feuille de Calcul'!L76:N76="","",'Feuille de Calcul'!L76:N76)</f>
        <v/>
      </c>
      <c r="M76" s="534"/>
      <c r="N76" s="535"/>
      <c r="O76" s="533" t="str">
        <f>IF('Feuille de Calcul'!O76:Q76="","",'Feuille de Calcul'!O76:Q76)</f>
        <v/>
      </c>
      <c r="P76" s="534"/>
      <c r="Q76" s="535"/>
      <c r="R76" s="533" t="str">
        <f>IF('Feuille de Calcul'!R76:T76="","",'Feuille de Calcul'!R76:T76)</f>
        <v/>
      </c>
      <c r="S76" s="534"/>
      <c r="T76" s="535"/>
      <c r="U76" s="533" t="str">
        <f>IF('Feuille de Calcul'!U76:W76="","",'Feuille de Calcul'!U76:W76)</f>
        <v/>
      </c>
      <c r="V76" s="534"/>
      <c r="W76" s="535"/>
      <c r="X76" s="533" t="str">
        <f>IF('Feuille de Calcul'!X76:Z76="","",'Feuille de Calcul'!X76:Z76)</f>
        <v/>
      </c>
      <c r="Y76" s="534"/>
      <c r="Z76" s="535"/>
      <c r="AA76" s="533" t="str">
        <f>IF('Feuille de Calcul'!AA76:AC76="","",'Feuille de Calcul'!AA76:AC76)</f>
        <v/>
      </c>
      <c r="AB76" s="534"/>
      <c r="AC76" s="535"/>
      <c r="AD76" s="533" t="str">
        <f>IF('Feuille de Calcul'!AD76:AF76="","",'Feuille de Calcul'!AD76:AF76)</f>
        <v/>
      </c>
      <c r="AE76" s="534"/>
      <c r="AF76" s="535"/>
      <c r="AG76" s="533" t="str">
        <f>IF('Feuille de Calcul'!AG76:AI76="","",'Feuille de Calcul'!AG76:AI76)</f>
        <v/>
      </c>
      <c r="AH76" s="534"/>
      <c r="AI76" s="535"/>
      <c r="AJ76" s="243"/>
      <c r="AK76" s="243"/>
    </row>
    <row r="77" spans="1:37">
      <c r="A77" s="63" t="str">
        <f>IF('Information sur les Gènes'!A77="","",'Information sur les Gènes'!A77)</f>
        <v>G3</v>
      </c>
      <c r="B77" s="64" t="str">
        <f>IF('Information sur les Gènes'!D77="","",'Information sur les Gènes'!D77)</f>
        <v/>
      </c>
      <c r="C77" s="533" t="str">
        <f>IF('Feuille de Calcul'!C77:E77="","",'Feuille de Calcul'!C77:E77)</f>
        <v/>
      </c>
      <c r="D77" s="534"/>
      <c r="E77" s="535"/>
      <c r="F77" s="533" t="str">
        <f>IF('Feuille de Calcul'!F77:H77="","",'Feuille de Calcul'!F77:H77)</f>
        <v/>
      </c>
      <c r="G77" s="534"/>
      <c r="H77" s="535"/>
      <c r="I77" s="533" t="str">
        <f>IF('Feuille de Calcul'!I77:K77="","",'Feuille de Calcul'!I77:K77)</f>
        <v/>
      </c>
      <c r="J77" s="534"/>
      <c r="K77" s="535"/>
      <c r="L77" s="533" t="str">
        <f>IF('Feuille de Calcul'!L77:N77="","",'Feuille de Calcul'!L77:N77)</f>
        <v/>
      </c>
      <c r="M77" s="534"/>
      <c r="N77" s="535"/>
      <c r="O77" s="533" t="str">
        <f>IF('Feuille de Calcul'!O77:Q77="","",'Feuille de Calcul'!O77:Q77)</f>
        <v/>
      </c>
      <c r="P77" s="534"/>
      <c r="Q77" s="535"/>
      <c r="R77" s="533" t="str">
        <f>IF('Feuille de Calcul'!R77:T77="","",'Feuille de Calcul'!R77:T77)</f>
        <v/>
      </c>
      <c r="S77" s="534"/>
      <c r="T77" s="535"/>
      <c r="U77" s="533" t="str">
        <f>IF('Feuille de Calcul'!U77:W77="","",'Feuille de Calcul'!U77:W77)</f>
        <v/>
      </c>
      <c r="V77" s="534"/>
      <c r="W77" s="535"/>
      <c r="X77" s="533" t="str">
        <f>IF('Feuille de Calcul'!X77:Z77="","",'Feuille de Calcul'!X77:Z77)</f>
        <v/>
      </c>
      <c r="Y77" s="534"/>
      <c r="Z77" s="535"/>
      <c r="AA77" s="533" t="str">
        <f>IF('Feuille de Calcul'!AA77:AC77="","",'Feuille de Calcul'!AA77:AC77)</f>
        <v/>
      </c>
      <c r="AB77" s="534"/>
      <c r="AC77" s="535"/>
      <c r="AD77" s="533" t="str">
        <f>IF('Feuille de Calcul'!AD77:AF77="","",'Feuille de Calcul'!AD77:AF77)</f>
        <v/>
      </c>
      <c r="AE77" s="534"/>
      <c r="AF77" s="535"/>
      <c r="AG77" s="533" t="str">
        <f>IF('Feuille de Calcul'!AG77:AI77="","",'Feuille de Calcul'!AG77:AI77)</f>
        <v/>
      </c>
      <c r="AH77" s="534"/>
      <c r="AI77" s="535"/>
      <c r="AJ77" s="243"/>
      <c r="AK77" s="243"/>
    </row>
    <row r="78" spans="1:37">
      <c r="A78" s="63" t="str">
        <f>IF('Information sur les Gènes'!A78="","",'Information sur les Gènes'!A78)</f>
        <v>G4</v>
      </c>
      <c r="B78" s="64" t="str">
        <f>IF('Information sur les Gènes'!D78="","",'Information sur les Gènes'!D78)</f>
        <v/>
      </c>
      <c r="C78" s="533" t="str">
        <f>IF('Feuille de Calcul'!C78:E78="","",'Feuille de Calcul'!C78:E78)</f>
        <v/>
      </c>
      <c r="D78" s="534"/>
      <c r="E78" s="535"/>
      <c r="F78" s="533" t="str">
        <f>IF('Feuille de Calcul'!F78:H78="","",'Feuille de Calcul'!F78:H78)</f>
        <v/>
      </c>
      <c r="G78" s="534"/>
      <c r="H78" s="535"/>
      <c r="I78" s="533" t="str">
        <f>IF('Feuille de Calcul'!I78:K78="","",'Feuille de Calcul'!I78:K78)</f>
        <v/>
      </c>
      <c r="J78" s="534"/>
      <c r="K78" s="535"/>
      <c r="L78" s="533" t="str">
        <f>IF('Feuille de Calcul'!L78:N78="","",'Feuille de Calcul'!L78:N78)</f>
        <v/>
      </c>
      <c r="M78" s="534"/>
      <c r="N78" s="535"/>
      <c r="O78" s="533" t="str">
        <f>IF('Feuille de Calcul'!O78:Q78="","",'Feuille de Calcul'!O78:Q78)</f>
        <v/>
      </c>
      <c r="P78" s="534"/>
      <c r="Q78" s="535"/>
      <c r="R78" s="533" t="str">
        <f>IF('Feuille de Calcul'!R78:T78="","",'Feuille de Calcul'!R78:T78)</f>
        <v/>
      </c>
      <c r="S78" s="534"/>
      <c r="T78" s="535"/>
      <c r="U78" s="533" t="str">
        <f>IF('Feuille de Calcul'!U78:W78="","",'Feuille de Calcul'!U78:W78)</f>
        <v/>
      </c>
      <c r="V78" s="534"/>
      <c r="W78" s="535"/>
      <c r="X78" s="533" t="str">
        <f>IF('Feuille de Calcul'!X78:Z78="","",'Feuille de Calcul'!X78:Z78)</f>
        <v/>
      </c>
      <c r="Y78" s="534"/>
      <c r="Z78" s="535"/>
      <c r="AA78" s="533" t="str">
        <f>IF('Feuille de Calcul'!AA78:AC78="","",'Feuille de Calcul'!AA78:AC78)</f>
        <v/>
      </c>
      <c r="AB78" s="534"/>
      <c r="AC78" s="535"/>
      <c r="AD78" s="533" t="str">
        <f>IF('Feuille de Calcul'!AD78:AF78="","",'Feuille de Calcul'!AD78:AF78)</f>
        <v/>
      </c>
      <c r="AE78" s="534"/>
      <c r="AF78" s="535"/>
      <c r="AG78" s="533" t="str">
        <f>IF('Feuille de Calcul'!AG78:AI78="","",'Feuille de Calcul'!AG78:AI78)</f>
        <v/>
      </c>
      <c r="AH78" s="534"/>
      <c r="AI78" s="535"/>
      <c r="AJ78" s="243"/>
      <c r="AK78" s="243"/>
    </row>
    <row r="79" spans="1:37">
      <c r="A79" s="63" t="str">
        <f>IF('Information sur les Gènes'!A79="","",'Information sur les Gènes'!A79)</f>
        <v>G5</v>
      </c>
      <c r="B79" s="64" t="str">
        <f>IF('Information sur les Gènes'!D79="","",'Information sur les Gènes'!D79)</f>
        <v/>
      </c>
      <c r="C79" s="533" t="str">
        <f>IF('Feuille de Calcul'!C79:E79="","",'Feuille de Calcul'!C79:E79)</f>
        <v/>
      </c>
      <c r="D79" s="534"/>
      <c r="E79" s="535"/>
      <c r="F79" s="533" t="str">
        <f>IF('Feuille de Calcul'!F79:H79="","",'Feuille de Calcul'!F79:H79)</f>
        <v/>
      </c>
      <c r="G79" s="534"/>
      <c r="H79" s="535"/>
      <c r="I79" s="533" t="str">
        <f>IF('Feuille de Calcul'!I79:K79="","",'Feuille de Calcul'!I79:K79)</f>
        <v/>
      </c>
      <c r="J79" s="534"/>
      <c r="K79" s="535"/>
      <c r="L79" s="533" t="str">
        <f>IF('Feuille de Calcul'!L79:N79="","",'Feuille de Calcul'!L79:N79)</f>
        <v/>
      </c>
      <c r="M79" s="534"/>
      <c r="N79" s="535"/>
      <c r="O79" s="533" t="str">
        <f>IF('Feuille de Calcul'!O79:Q79="","",'Feuille de Calcul'!O79:Q79)</f>
        <v/>
      </c>
      <c r="P79" s="534"/>
      <c r="Q79" s="535"/>
      <c r="R79" s="533" t="str">
        <f>IF('Feuille de Calcul'!R79:T79="","",'Feuille de Calcul'!R79:T79)</f>
        <v/>
      </c>
      <c r="S79" s="534"/>
      <c r="T79" s="535"/>
      <c r="U79" s="533" t="str">
        <f>IF('Feuille de Calcul'!U79:W79="","",'Feuille de Calcul'!U79:W79)</f>
        <v/>
      </c>
      <c r="V79" s="534"/>
      <c r="W79" s="535"/>
      <c r="X79" s="533" t="str">
        <f>IF('Feuille de Calcul'!X79:Z79="","",'Feuille de Calcul'!X79:Z79)</f>
        <v/>
      </c>
      <c r="Y79" s="534"/>
      <c r="Z79" s="535"/>
      <c r="AA79" s="533" t="str">
        <f>IF('Feuille de Calcul'!AA79:AC79="","",'Feuille de Calcul'!AA79:AC79)</f>
        <v/>
      </c>
      <c r="AB79" s="534"/>
      <c r="AC79" s="535"/>
      <c r="AD79" s="533" t="str">
        <f>IF('Feuille de Calcul'!AD79:AF79="","",'Feuille de Calcul'!AD79:AF79)</f>
        <v/>
      </c>
      <c r="AE79" s="534"/>
      <c r="AF79" s="535"/>
      <c r="AG79" s="533" t="str">
        <f>IF('Feuille de Calcul'!AG79:AI79="","",'Feuille de Calcul'!AG79:AI79)</f>
        <v/>
      </c>
      <c r="AH79" s="534"/>
      <c r="AI79" s="535"/>
      <c r="AJ79" s="243"/>
      <c r="AK79" s="243"/>
    </row>
    <row r="80" spans="1:37">
      <c r="A80" s="63" t="str">
        <f>IF('Information sur les Gènes'!A80="","",'Information sur les Gènes'!A80)</f>
        <v>G6</v>
      </c>
      <c r="B80" s="64" t="str">
        <f>IF('Information sur les Gènes'!D80="","",'Information sur les Gènes'!D80)</f>
        <v/>
      </c>
      <c r="C80" s="533" t="str">
        <f>IF('Feuille de Calcul'!C80:E80="","",'Feuille de Calcul'!C80:E80)</f>
        <v/>
      </c>
      <c r="D80" s="534"/>
      <c r="E80" s="535"/>
      <c r="F80" s="533" t="str">
        <f>IF('Feuille de Calcul'!F80:H80="","",'Feuille de Calcul'!F80:H80)</f>
        <v/>
      </c>
      <c r="G80" s="534"/>
      <c r="H80" s="535"/>
      <c r="I80" s="533" t="str">
        <f>IF('Feuille de Calcul'!I80:K80="","",'Feuille de Calcul'!I80:K80)</f>
        <v/>
      </c>
      <c r="J80" s="534"/>
      <c r="K80" s="535"/>
      <c r="L80" s="533" t="str">
        <f>IF('Feuille de Calcul'!L80:N80="","",'Feuille de Calcul'!L80:N80)</f>
        <v/>
      </c>
      <c r="M80" s="534"/>
      <c r="N80" s="535"/>
      <c r="O80" s="533" t="str">
        <f>IF('Feuille de Calcul'!O80:Q80="","",'Feuille de Calcul'!O80:Q80)</f>
        <v/>
      </c>
      <c r="P80" s="534"/>
      <c r="Q80" s="535"/>
      <c r="R80" s="533" t="str">
        <f>IF('Feuille de Calcul'!R80:T80="","",'Feuille de Calcul'!R80:T80)</f>
        <v/>
      </c>
      <c r="S80" s="534"/>
      <c r="T80" s="535"/>
      <c r="U80" s="533" t="str">
        <f>IF('Feuille de Calcul'!U80:W80="","",'Feuille de Calcul'!U80:W80)</f>
        <v/>
      </c>
      <c r="V80" s="534"/>
      <c r="W80" s="535"/>
      <c r="X80" s="533" t="str">
        <f>IF('Feuille de Calcul'!X80:Z80="","",'Feuille de Calcul'!X80:Z80)</f>
        <v/>
      </c>
      <c r="Y80" s="534"/>
      <c r="Z80" s="535"/>
      <c r="AA80" s="533" t="str">
        <f>IF('Feuille de Calcul'!AA80:AC80="","",'Feuille de Calcul'!AA80:AC80)</f>
        <v/>
      </c>
      <c r="AB80" s="534"/>
      <c r="AC80" s="535"/>
      <c r="AD80" s="533" t="str">
        <f>IF('Feuille de Calcul'!AD80:AF80="","",'Feuille de Calcul'!AD80:AF80)</f>
        <v/>
      </c>
      <c r="AE80" s="534"/>
      <c r="AF80" s="535"/>
      <c r="AG80" s="533" t="str">
        <f>IF('Feuille de Calcul'!AG80:AI80="","",'Feuille de Calcul'!AG80:AI80)</f>
        <v/>
      </c>
      <c r="AH80" s="534"/>
      <c r="AI80" s="535"/>
      <c r="AJ80" s="243"/>
      <c r="AK80" s="243"/>
    </row>
    <row r="81" spans="1:37">
      <c r="A81" s="63" t="str">
        <f>IF('Information sur les Gènes'!A81="","",'Information sur les Gènes'!A81)</f>
        <v>G7</v>
      </c>
      <c r="B81" s="64" t="str">
        <f>IF('Information sur les Gènes'!D81="","",'Information sur les Gènes'!D81)</f>
        <v/>
      </c>
      <c r="C81" s="533" t="str">
        <f>IF('Feuille de Calcul'!C81:E81="","",'Feuille de Calcul'!C81:E81)</f>
        <v/>
      </c>
      <c r="D81" s="534"/>
      <c r="E81" s="535"/>
      <c r="F81" s="533" t="str">
        <f>IF('Feuille de Calcul'!F81:H81="","",'Feuille de Calcul'!F81:H81)</f>
        <v/>
      </c>
      <c r="G81" s="534"/>
      <c r="H81" s="535"/>
      <c r="I81" s="533" t="str">
        <f>IF('Feuille de Calcul'!I81:K81="","",'Feuille de Calcul'!I81:K81)</f>
        <v/>
      </c>
      <c r="J81" s="534"/>
      <c r="K81" s="535"/>
      <c r="L81" s="533" t="str">
        <f>IF('Feuille de Calcul'!L81:N81="","",'Feuille de Calcul'!L81:N81)</f>
        <v/>
      </c>
      <c r="M81" s="534"/>
      <c r="N81" s="535"/>
      <c r="O81" s="533" t="str">
        <f>IF('Feuille de Calcul'!O81:Q81="","",'Feuille de Calcul'!O81:Q81)</f>
        <v/>
      </c>
      <c r="P81" s="534"/>
      <c r="Q81" s="535"/>
      <c r="R81" s="533" t="str">
        <f>IF('Feuille de Calcul'!R81:T81="","",'Feuille de Calcul'!R81:T81)</f>
        <v/>
      </c>
      <c r="S81" s="534"/>
      <c r="T81" s="535"/>
      <c r="U81" s="533" t="str">
        <f>IF('Feuille de Calcul'!U81:W81="","",'Feuille de Calcul'!U81:W81)</f>
        <v/>
      </c>
      <c r="V81" s="534"/>
      <c r="W81" s="535"/>
      <c r="X81" s="533" t="str">
        <f>IF('Feuille de Calcul'!X81:Z81="","",'Feuille de Calcul'!X81:Z81)</f>
        <v/>
      </c>
      <c r="Y81" s="534"/>
      <c r="Z81" s="535"/>
      <c r="AA81" s="533" t="str">
        <f>IF('Feuille de Calcul'!AA81:AC81="","",'Feuille de Calcul'!AA81:AC81)</f>
        <v/>
      </c>
      <c r="AB81" s="534"/>
      <c r="AC81" s="535"/>
      <c r="AD81" s="533" t="str">
        <f>IF('Feuille de Calcul'!AD81:AF81="","",'Feuille de Calcul'!AD81:AF81)</f>
        <v/>
      </c>
      <c r="AE81" s="534"/>
      <c r="AF81" s="535"/>
      <c r="AG81" s="533" t="str">
        <f>IF('Feuille de Calcul'!AG81:AI81="","",'Feuille de Calcul'!AG81:AI81)</f>
        <v/>
      </c>
      <c r="AH81" s="534"/>
      <c r="AI81" s="535"/>
      <c r="AJ81" s="243"/>
      <c r="AK81" s="243"/>
    </row>
    <row r="82" spans="1:37">
      <c r="A82" s="63" t="str">
        <f>IF('Information sur les Gènes'!A82="","",'Information sur les Gènes'!A82)</f>
        <v>G8</v>
      </c>
      <c r="B82" s="64" t="str">
        <f>IF('Information sur les Gènes'!D82="","",'Information sur les Gènes'!D82)</f>
        <v/>
      </c>
      <c r="C82" s="533" t="str">
        <f>IF('Feuille de Calcul'!C82:E82="","",'Feuille de Calcul'!C82:E82)</f>
        <v/>
      </c>
      <c r="D82" s="534"/>
      <c r="E82" s="535"/>
      <c r="F82" s="533" t="str">
        <f>IF('Feuille de Calcul'!F82:H82="","",'Feuille de Calcul'!F82:H82)</f>
        <v/>
      </c>
      <c r="G82" s="534"/>
      <c r="H82" s="535"/>
      <c r="I82" s="533" t="str">
        <f>IF('Feuille de Calcul'!I82:K82="","",'Feuille de Calcul'!I82:K82)</f>
        <v/>
      </c>
      <c r="J82" s="534"/>
      <c r="K82" s="535"/>
      <c r="L82" s="533" t="str">
        <f>IF('Feuille de Calcul'!L82:N82="","",'Feuille de Calcul'!L82:N82)</f>
        <v/>
      </c>
      <c r="M82" s="534"/>
      <c r="N82" s="535"/>
      <c r="O82" s="533" t="str">
        <f>IF('Feuille de Calcul'!O82:Q82="","",'Feuille de Calcul'!O82:Q82)</f>
        <v/>
      </c>
      <c r="P82" s="534"/>
      <c r="Q82" s="535"/>
      <c r="R82" s="533" t="str">
        <f>IF('Feuille de Calcul'!R82:T82="","",'Feuille de Calcul'!R82:T82)</f>
        <v/>
      </c>
      <c r="S82" s="534"/>
      <c r="T82" s="535"/>
      <c r="U82" s="533" t="str">
        <f>IF('Feuille de Calcul'!U82:W82="","",'Feuille de Calcul'!U82:W82)</f>
        <v/>
      </c>
      <c r="V82" s="534"/>
      <c r="W82" s="535"/>
      <c r="X82" s="533" t="str">
        <f>IF('Feuille de Calcul'!X82:Z82="","",'Feuille de Calcul'!X82:Z82)</f>
        <v/>
      </c>
      <c r="Y82" s="534"/>
      <c r="Z82" s="535"/>
      <c r="AA82" s="533" t="str">
        <f>IF('Feuille de Calcul'!AA82:AC82="","",'Feuille de Calcul'!AA82:AC82)</f>
        <v/>
      </c>
      <c r="AB82" s="534"/>
      <c r="AC82" s="535"/>
      <c r="AD82" s="533" t="str">
        <f>IF('Feuille de Calcul'!AD82:AF82="","",'Feuille de Calcul'!AD82:AF82)</f>
        <v/>
      </c>
      <c r="AE82" s="534"/>
      <c r="AF82" s="535"/>
      <c r="AG82" s="533" t="str">
        <f>IF('Feuille de Calcul'!AG82:AI82="","",'Feuille de Calcul'!AG82:AI82)</f>
        <v/>
      </c>
      <c r="AH82" s="534"/>
      <c r="AI82" s="535"/>
      <c r="AJ82" s="243"/>
      <c r="AK82" s="243"/>
    </row>
    <row r="83" spans="1:37">
      <c r="A83" s="63" t="str">
        <f>IF('Information sur les Gènes'!A83="","",'Information sur les Gènes'!A83)</f>
        <v>G9</v>
      </c>
      <c r="B83" s="64" t="str">
        <f>IF('Information sur les Gènes'!D83="","",'Information sur les Gènes'!D83)</f>
        <v/>
      </c>
      <c r="C83" s="533" t="str">
        <f>IF('Feuille de Calcul'!C83:E83="","",'Feuille de Calcul'!C83:E83)</f>
        <v/>
      </c>
      <c r="D83" s="534"/>
      <c r="E83" s="535"/>
      <c r="F83" s="533" t="str">
        <f>IF('Feuille de Calcul'!F83:H83="","",'Feuille de Calcul'!F83:H83)</f>
        <v/>
      </c>
      <c r="G83" s="534"/>
      <c r="H83" s="535"/>
      <c r="I83" s="533" t="str">
        <f>IF('Feuille de Calcul'!I83:K83="","",'Feuille de Calcul'!I83:K83)</f>
        <v/>
      </c>
      <c r="J83" s="534"/>
      <c r="K83" s="535"/>
      <c r="L83" s="533" t="str">
        <f>IF('Feuille de Calcul'!L83:N83="","",'Feuille de Calcul'!L83:N83)</f>
        <v/>
      </c>
      <c r="M83" s="534"/>
      <c r="N83" s="535"/>
      <c r="O83" s="533" t="str">
        <f>IF('Feuille de Calcul'!O83:Q83="","",'Feuille de Calcul'!O83:Q83)</f>
        <v/>
      </c>
      <c r="P83" s="534"/>
      <c r="Q83" s="535"/>
      <c r="R83" s="533" t="str">
        <f>IF('Feuille de Calcul'!R83:T83="","",'Feuille de Calcul'!R83:T83)</f>
        <v/>
      </c>
      <c r="S83" s="534"/>
      <c r="T83" s="535"/>
      <c r="U83" s="533" t="str">
        <f>IF('Feuille de Calcul'!U83:W83="","",'Feuille de Calcul'!U83:W83)</f>
        <v/>
      </c>
      <c r="V83" s="534"/>
      <c r="W83" s="535"/>
      <c r="X83" s="533" t="str">
        <f>IF('Feuille de Calcul'!X83:Z83="","",'Feuille de Calcul'!X83:Z83)</f>
        <v/>
      </c>
      <c r="Y83" s="534"/>
      <c r="Z83" s="535"/>
      <c r="AA83" s="533" t="str">
        <f>IF('Feuille de Calcul'!AA83:AC83="","",'Feuille de Calcul'!AA83:AC83)</f>
        <v/>
      </c>
      <c r="AB83" s="534"/>
      <c r="AC83" s="535"/>
      <c r="AD83" s="533" t="str">
        <f>IF('Feuille de Calcul'!AD83:AF83="","",'Feuille de Calcul'!AD83:AF83)</f>
        <v/>
      </c>
      <c r="AE83" s="534"/>
      <c r="AF83" s="535"/>
      <c r="AG83" s="533" t="str">
        <f>IF('Feuille de Calcul'!AG83:AI83="","",'Feuille de Calcul'!AG83:AI83)</f>
        <v/>
      </c>
      <c r="AH83" s="534"/>
      <c r="AI83" s="535"/>
      <c r="AJ83" s="243"/>
      <c r="AK83" s="243"/>
    </row>
    <row r="84" spans="1:37">
      <c r="A84" s="63" t="str">
        <f>IF('Information sur les Gènes'!A84="","",'Information sur les Gènes'!A84)</f>
        <v>G10</v>
      </c>
      <c r="B84" s="64" t="str">
        <f>IF('Information sur les Gènes'!D84="","",'Information sur les Gènes'!D84)</f>
        <v/>
      </c>
      <c r="C84" s="533" t="str">
        <f>IF('Feuille de Calcul'!C84:E84="","",'Feuille de Calcul'!C84:E84)</f>
        <v/>
      </c>
      <c r="D84" s="534"/>
      <c r="E84" s="535"/>
      <c r="F84" s="533" t="str">
        <f>IF('Feuille de Calcul'!F84:H84="","",'Feuille de Calcul'!F84:H84)</f>
        <v/>
      </c>
      <c r="G84" s="534"/>
      <c r="H84" s="535"/>
      <c r="I84" s="533" t="str">
        <f>IF('Feuille de Calcul'!I84:K84="","",'Feuille de Calcul'!I84:K84)</f>
        <v/>
      </c>
      <c r="J84" s="534"/>
      <c r="K84" s="535"/>
      <c r="L84" s="533" t="str">
        <f>IF('Feuille de Calcul'!L84:N84="","",'Feuille de Calcul'!L84:N84)</f>
        <v/>
      </c>
      <c r="M84" s="534"/>
      <c r="N84" s="535"/>
      <c r="O84" s="533" t="str">
        <f>IF('Feuille de Calcul'!O84:Q84="","",'Feuille de Calcul'!O84:Q84)</f>
        <v/>
      </c>
      <c r="P84" s="534"/>
      <c r="Q84" s="535"/>
      <c r="R84" s="533" t="str">
        <f>IF('Feuille de Calcul'!R84:T84="","",'Feuille de Calcul'!R84:T84)</f>
        <v/>
      </c>
      <c r="S84" s="534"/>
      <c r="T84" s="535"/>
      <c r="U84" s="533" t="str">
        <f>IF('Feuille de Calcul'!U84:W84="","",'Feuille de Calcul'!U84:W84)</f>
        <v/>
      </c>
      <c r="V84" s="534"/>
      <c r="W84" s="535"/>
      <c r="X84" s="533" t="str">
        <f>IF('Feuille de Calcul'!X84:Z84="","",'Feuille de Calcul'!X84:Z84)</f>
        <v/>
      </c>
      <c r="Y84" s="534"/>
      <c r="Z84" s="535"/>
      <c r="AA84" s="533" t="str">
        <f>IF('Feuille de Calcul'!AA84:AC84="","",'Feuille de Calcul'!AA84:AC84)</f>
        <v/>
      </c>
      <c r="AB84" s="534"/>
      <c r="AC84" s="535"/>
      <c r="AD84" s="533" t="str">
        <f>IF('Feuille de Calcul'!AD84:AF84="","",'Feuille de Calcul'!AD84:AF84)</f>
        <v/>
      </c>
      <c r="AE84" s="534"/>
      <c r="AF84" s="535"/>
      <c r="AG84" s="533" t="str">
        <f>IF('Feuille de Calcul'!AG84:AI84="","",'Feuille de Calcul'!AG84:AI84)</f>
        <v/>
      </c>
      <c r="AH84" s="534"/>
      <c r="AI84" s="535"/>
      <c r="AJ84" s="243"/>
      <c r="AK84" s="243"/>
    </row>
    <row r="85" spans="1:37">
      <c r="A85" s="63" t="str">
        <f>IF('Information sur les Gènes'!A85="","",'Information sur les Gènes'!A85)</f>
        <v>G11</v>
      </c>
      <c r="B85" s="64" t="str">
        <f>IF('Information sur les Gènes'!D85="","",'Information sur les Gènes'!D85)</f>
        <v/>
      </c>
      <c r="C85" s="533" t="str">
        <f>IF('Feuille de Calcul'!C85:E85="","",'Feuille de Calcul'!C85:E85)</f>
        <v/>
      </c>
      <c r="D85" s="534"/>
      <c r="E85" s="535"/>
      <c r="F85" s="533" t="str">
        <f>IF('Feuille de Calcul'!F85:H85="","",'Feuille de Calcul'!F85:H85)</f>
        <v/>
      </c>
      <c r="G85" s="534"/>
      <c r="H85" s="535"/>
      <c r="I85" s="533" t="str">
        <f>IF('Feuille de Calcul'!I85:K85="","",'Feuille de Calcul'!I85:K85)</f>
        <v/>
      </c>
      <c r="J85" s="534"/>
      <c r="K85" s="535"/>
      <c r="L85" s="533" t="str">
        <f>IF('Feuille de Calcul'!L85:N85="","",'Feuille de Calcul'!L85:N85)</f>
        <v/>
      </c>
      <c r="M85" s="534"/>
      <c r="N85" s="535"/>
      <c r="O85" s="533" t="str">
        <f>IF('Feuille de Calcul'!O85:Q85="","",'Feuille de Calcul'!O85:Q85)</f>
        <v/>
      </c>
      <c r="P85" s="534"/>
      <c r="Q85" s="535"/>
      <c r="R85" s="533" t="str">
        <f>IF('Feuille de Calcul'!R85:T85="","",'Feuille de Calcul'!R85:T85)</f>
        <v/>
      </c>
      <c r="S85" s="534"/>
      <c r="T85" s="535"/>
      <c r="U85" s="533" t="str">
        <f>IF('Feuille de Calcul'!U85:W85="","",'Feuille de Calcul'!U85:W85)</f>
        <v/>
      </c>
      <c r="V85" s="534"/>
      <c r="W85" s="535"/>
      <c r="X85" s="533" t="str">
        <f>IF('Feuille de Calcul'!X85:Z85="","",'Feuille de Calcul'!X85:Z85)</f>
        <v/>
      </c>
      <c r="Y85" s="534"/>
      <c r="Z85" s="535"/>
      <c r="AA85" s="533" t="str">
        <f>IF('Feuille de Calcul'!AA85:AC85="","",'Feuille de Calcul'!AA85:AC85)</f>
        <v/>
      </c>
      <c r="AB85" s="534"/>
      <c r="AC85" s="535"/>
      <c r="AD85" s="533" t="str">
        <f>IF('Feuille de Calcul'!AD85:AF85="","",'Feuille de Calcul'!AD85:AF85)</f>
        <v/>
      </c>
      <c r="AE85" s="534"/>
      <c r="AF85" s="535"/>
      <c r="AG85" s="533" t="str">
        <f>IF('Feuille de Calcul'!AG85:AI85="","",'Feuille de Calcul'!AG85:AI85)</f>
        <v/>
      </c>
      <c r="AH85" s="534"/>
      <c r="AI85" s="535"/>
      <c r="AJ85" s="243"/>
      <c r="AK85" s="243"/>
    </row>
    <row r="86" spans="1:37">
      <c r="A86" s="63" t="str">
        <f>IF('Information sur les Gènes'!A86="","",'Information sur les Gènes'!A86)</f>
        <v>G12</v>
      </c>
      <c r="B86" s="64" t="str">
        <f>IF('Information sur les Gènes'!D86="","",'Information sur les Gènes'!D86)</f>
        <v/>
      </c>
      <c r="C86" s="533" t="str">
        <f>IF('Feuille de Calcul'!C86:E86="","",'Feuille de Calcul'!C86:E86)</f>
        <v/>
      </c>
      <c r="D86" s="534"/>
      <c r="E86" s="535"/>
      <c r="F86" s="533" t="str">
        <f>IF('Feuille de Calcul'!F86:H86="","",'Feuille de Calcul'!F86:H86)</f>
        <v/>
      </c>
      <c r="G86" s="534"/>
      <c r="H86" s="535"/>
      <c r="I86" s="533" t="str">
        <f>IF('Feuille de Calcul'!I86:K86="","",'Feuille de Calcul'!I86:K86)</f>
        <v/>
      </c>
      <c r="J86" s="534"/>
      <c r="K86" s="535"/>
      <c r="L86" s="533" t="str">
        <f>IF('Feuille de Calcul'!L86:N86="","",'Feuille de Calcul'!L86:N86)</f>
        <v/>
      </c>
      <c r="M86" s="534"/>
      <c r="N86" s="535"/>
      <c r="O86" s="533" t="str">
        <f>IF('Feuille de Calcul'!O86:Q86="","",'Feuille de Calcul'!O86:Q86)</f>
        <v/>
      </c>
      <c r="P86" s="534"/>
      <c r="Q86" s="535"/>
      <c r="R86" s="533" t="str">
        <f>IF('Feuille de Calcul'!R86:T86="","",'Feuille de Calcul'!R86:T86)</f>
        <v/>
      </c>
      <c r="S86" s="534"/>
      <c r="T86" s="535"/>
      <c r="U86" s="533" t="str">
        <f>IF('Feuille de Calcul'!U86:W86="","",'Feuille de Calcul'!U86:W86)</f>
        <v/>
      </c>
      <c r="V86" s="534"/>
      <c r="W86" s="535"/>
      <c r="X86" s="533" t="str">
        <f>IF('Feuille de Calcul'!X86:Z86="","",'Feuille de Calcul'!X86:Z86)</f>
        <v/>
      </c>
      <c r="Y86" s="534"/>
      <c r="Z86" s="535"/>
      <c r="AA86" s="533" t="str">
        <f>IF('Feuille de Calcul'!AA86:AC86="","",'Feuille de Calcul'!AA86:AC86)</f>
        <v/>
      </c>
      <c r="AB86" s="534"/>
      <c r="AC86" s="535"/>
      <c r="AD86" s="533" t="str">
        <f>IF('Feuille de Calcul'!AD86:AF86="","",'Feuille de Calcul'!AD86:AF86)</f>
        <v/>
      </c>
      <c r="AE86" s="534"/>
      <c r="AF86" s="535"/>
      <c r="AG86" s="533" t="str">
        <f>IF('Feuille de Calcul'!AG86:AI86="","",'Feuille de Calcul'!AG86:AI86)</f>
        <v/>
      </c>
      <c r="AH86" s="534"/>
      <c r="AI86" s="535"/>
      <c r="AJ86" s="243"/>
      <c r="AK86" s="243"/>
    </row>
    <row r="87" spans="1:37">
      <c r="A87" s="63" t="str">
        <f>IF('Information sur les Gènes'!A87="","",'Information sur les Gènes'!A87)</f>
        <v>H1</v>
      </c>
      <c r="B87" s="64" t="str">
        <f>IF('Information sur les Gènes'!D87="","",'Information sur les Gènes'!D87)</f>
        <v/>
      </c>
      <c r="C87" s="533" t="str">
        <f>IF('Feuille de Calcul'!C87:E87="","",'Feuille de Calcul'!C87:E87)</f>
        <v/>
      </c>
      <c r="D87" s="534"/>
      <c r="E87" s="535"/>
      <c r="F87" s="533" t="str">
        <f>IF('Feuille de Calcul'!F87:H87="","",'Feuille de Calcul'!F87:H87)</f>
        <v/>
      </c>
      <c r="G87" s="534"/>
      <c r="H87" s="535"/>
      <c r="I87" s="533" t="str">
        <f>IF('Feuille de Calcul'!I87:K87="","",'Feuille de Calcul'!I87:K87)</f>
        <v/>
      </c>
      <c r="J87" s="534"/>
      <c r="K87" s="535"/>
      <c r="L87" s="533" t="str">
        <f>IF('Feuille de Calcul'!L87:N87="","",'Feuille de Calcul'!L87:N87)</f>
        <v/>
      </c>
      <c r="M87" s="534"/>
      <c r="N87" s="535"/>
      <c r="O87" s="533" t="str">
        <f>IF('Feuille de Calcul'!O87:Q87="","",'Feuille de Calcul'!O87:Q87)</f>
        <v/>
      </c>
      <c r="P87" s="534"/>
      <c r="Q87" s="535"/>
      <c r="R87" s="533" t="str">
        <f>IF('Feuille de Calcul'!R87:T87="","",'Feuille de Calcul'!R87:T87)</f>
        <v/>
      </c>
      <c r="S87" s="534"/>
      <c r="T87" s="535"/>
      <c r="U87" s="533" t="str">
        <f>IF('Feuille de Calcul'!U87:W87="","",'Feuille de Calcul'!U87:W87)</f>
        <v/>
      </c>
      <c r="V87" s="534"/>
      <c r="W87" s="535"/>
      <c r="X87" s="533" t="str">
        <f>IF('Feuille de Calcul'!X87:Z87="","",'Feuille de Calcul'!X87:Z87)</f>
        <v/>
      </c>
      <c r="Y87" s="534"/>
      <c r="Z87" s="535"/>
      <c r="AA87" s="533" t="str">
        <f>IF('Feuille de Calcul'!AA87:AC87="","",'Feuille de Calcul'!AA87:AC87)</f>
        <v/>
      </c>
      <c r="AB87" s="534"/>
      <c r="AC87" s="535"/>
      <c r="AD87" s="533" t="str">
        <f>IF('Feuille de Calcul'!AD87:AF87="","",'Feuille de Calcul'!AD87:AF87)</f>
        <v/>
      </c>
      <c r="AE87" s="534"/>
      <c r="AF87" s="535"/>
      <c r="AG87" s="533" t="str">
        <f>IF('Feuille de Calcul'!AG87:AI87="","",'Feuille de Calcul'!AG87:AI87)</f>
        <v/>
      </c>
      <c r="AH87" s="534"/>
      <c r="AI87" s="535"/>
      <c r="AJ87" s="243"/>
      <c r="AK87" s="243"/>
    </row>
    <row r="88" spans="1:37">
      <c r="A88" s="63" t="str">
        <f>IF('Information sur les Gènes'!A88="","",'Information sur les Gènes'!A88)</f>
        <v>H2</v>
      </c>
      <c r="B88" s="64" t="str">
        <f>IF('Information sur les Gènes'!D88="","",'Information sur les Gènes'!D88)</f>
        <v/>
      </c>
      <c r="C88" s="533" t="str">
        <f>IF('Feuille de Calcul'!C88:E88="","",'Feuille de Calcul'!C88:E88)</f>
        <v/>
      </c>
      <c r="D88" s="534"/>
      <c r="E88" s="535"/>
      <c r="F88" s="533" t="str">
        <f>IF('Feuille de Calcul'!F88:H88="","",'Feuille de Calcul'!F88:H88)</f>
        <v/>
      </c>
      <c r="G88" s="534"/>
      <c r="H88" s="535"/>
      <c r="I88" s="533" t="str">
        <f>IF('Feuille de Calcul'!I88:K88="","",'Feuille de Calcul'!I88:K88)</f>
        <v/>
      </c>
      <c r="J88" s="534"/>
      <c r="K88" s="535"/>
      <c r="L88" s="533" t="str">
        <f>IF('Feuille de Calcul'!L88:N88="","",'Feuille de Calcul'!L88:N88)</f>
        <v/>
      </c>
      <c r="M88" s="534"/>
      <c r="N88" s="535"/>
      <c r="O88" s="533" t="str">
        <f>IF('Feuille de Calcul'!O88:Q88="","",'Feuille de Calcul'!O88:Q88)</f>
        <v/>
      </c>
      <c r="P88" s="534"/>
      <c r="Q88" s="535"/>
      <c r="R88" s="533" t="str">
        <f>IF('Feuille de Calcul'!R88:T88="","",'Feuille de Calcul'!R88:T88)</f>
        <v/>
      </c>
      <c r="S88" s="534"/>
      <c r="T88" s="535"/>
      <c r="U88" s="533" t="str">
        <f>IF('Feuille de Calcul'!U88:W88="","",'Feuille de Calcul'!U88:W88)</f>
        <v/>
      </c>
      <c r="V88" s="534"/>
      <c r="W88" s="535"/>
      <c r="X88" s="533" t="str">
        <f>IF('Feuille de Calcul'!X88:Z88="","",'Feuille de Calcul'!X88:Z88)</f>
        <v/>
      </c>
      <c r="Y88" s="534"/>
      <c r="Z88" s="535"/>
      <c r="AA88" s="533" t="str">
        <f>IF('Feuille de Calcul'!AA88:AC88="","",'Feuille de Calcul'!AA88:AC88)</f>
        <v/>
      </c>
      <c r="AB88" s="534"/>
      <c r="AC88" s="535"/>
      <c r="AD88" s="533" t="str">
        <f>IF('Feuille de Calcul'!AD88:AF88="","",'Feuille de Calcul'!AD88:AF88)</f>
        <v/>
      </c>
      <c r="AE88" s="534"/>
      <c r="AF88" s="535"/>
      <c r="AG88" s="533" t="str">
        <f>IF('Feuille de Calcul'!AG88:AI88="","",'Feuille de Calcul'!AG88:AI88)</f>
        <v/>
      </c>
      <c r="AH88" s="534"/>
      <c r="AI88" s="535"/>
      <c r="AJ88" s="243"/>
      <c r="AK88" s="243"/>
    </row>
    <row r="89" spans="1:37">
      <c r="A89" s="63" t="str">
        <f>IF('Information sur les Gènes'!A89="","",'Information sur les Gènes'!A89)</f>
        <v>H3</v>
      </c>
      <c r="B89" s="64" t="str">
        <f>IF('Information sur les Gènes'!D89="","",'Information sur les Gènes'!D89)</f>
        <v/>
      </c>
      <c r="C89" s="533" t="str">
        <f>IF('Feuille de Calcul'!C89:E89="","",'Feuille de Calcul'!C89:E89)</f>
        <v/>
      </c>
      <c r="D89" s="534"/>
      <c r="E89" s="535"/>
      <c r="F89" s="533" t="str">
        <f>IF('Feuille de Calcul'!F89:H89="","",'Feuille de Calcul'!F89:H89)</f>
        <v/>
      </c>
      <c r="G89" s="534"/>
      <c r="H89" s="535"/>
      <c r="I89" s="533" t="str">
        <f>IF('Feuille de Calcul'!I89:K89="","",'Feuille de Calcul'!I89:K89)</f>
        <v/>
      </c>
      <c r="J89" s="534"/>
      <c r="K89" s="535"/>
      <c r="L89" s="533" t="str">
        <f>IF('Feuille de Calcul'!L89:N89="","",'Feuille de Calcul'!L89:N89)</f>
        <v/>
      </c>
      <c r="M89" s="534"/>
      <c r="N89" s="535"/>
      <c r="O89" s="533" t="str">
        <f>IF('Feuille de Calcul'!O89:Q89="","",'Feuille de Calcul'!O89:Q89)</f>
        <v/>
      </c>
      <c r="P89" s="534"/>
      <c r="Q89" s="535"/>
      <c r="R89" s="533" t="str">
        <f>IF('Feuille de Calcul'!R89:T89="","",'Feuille de Calcul'!R89:T89)</f>
        <v/>
      </c>
      <c r="S89" s="534"/>
      <c r="T89" s="535"/>
      <c r="U89" s="533" t="str">
        <f>IF('Feuille de Calcul'!U89:W89="","",'Feuille de Calcul'!U89:W89)</f>
        <v/>
      </c>
      <c r="V89" s="534"/>
      <c r="W89" s="535"/>
      <c r="X89" s="533" t="str">
        <f>IF('Feuille de Calcul'!X89:Z89="","",'Feuille de Calcul'!X89:Z89)</f>
        <v/>
      </c>
      <c r="Y89" s="534"/>
      <c r="Z89" s="535"/>
      <c r="AA89" s="533" t="str">
        <f>IF('Feuille de Calcul'!AA89:AC89="","",'Feuille de Calcul'!AA89:AC89)</f>
        <v/>
      </c>
      <c r="AB89" s="534"/>
      <c r="AC89" s="535"/>
      <c r="AD89" s="533" t="str">
        <f>IF('Feuille de Calcul'!AD89:AF89="","",'Feuille de Calcul'!AD89:AF89)</f>
        <v/>
      </c>
      <c r="AE89" s="534"/>
      <c r="AF89" s="535"/>
      <c r="AG89" s="533" t="str">
        <f>IF('Feuille de Calcul'!AG89:AI89="","",'Feuille de Calcul'!AG89:AI89)</f>
        <v/>
      </c>
      <c r="AH89" s="534"/>
      <c r="AI89" s="535"/>
      <c r="AJ89" s="243"/>
      <c r="AK89" s="243"/>
    </row>
    <row r="90" spans="1:37">
      <c r="A90" s="63" t="str">
        <f>IF('Information sur les Gènes'!A90="","",'Information sur les Gènes'!A90)</f>
        <v>H4</v>
      </c>
      <c r="B90" s="64" t="str">
        <f>IF('Information sur les Gènes'!D90="","",'Information sur les Gènes'!D90)</f>
        <v/>
      </c>
      <c r="C90" s="533" t="str">
        <f>IF('Feuille de Calcul'!C90:E90="","",'Feuille de Calcul'!C90:E90)</f>
        <v/>
      </c>
      <c r="D90" s="534"/>
      <c r="E90" s="535"/>
      <c r="F90" s="533" t="str">
        <f>IF('Feuille de Calcul'!F90:H90="","",'Feuille de Calcul'!F90:H90)</f>
        <v/>
      </c>
      <c r="G90" s="534"/>
      <c r="H90" s="535"/>
      <c r="I90" s="533" t="str">
        <f>IF('Feuille de Calcul'!I90:K90="","",'Feuille de Calcul'!I90:K90)</f>
        <v/>
      </c>
      <c r="J90" s="534"/>
      <c r="K90" s="535"/>
      <c r="L90" s="533" t="str">
        <f>IF('Feuille de Calcul'!L90:N90="","",'Feuille de Calcul'!L90:N90)</f>
        <v/>
      </c>
      <c r="M90" s="534"/>
      <c r="N90" s="535"/>
      <c r="O90" s="533" t="str">
        <f>IF('Feuille de Calcul'!O90:Q90="","",'Feuille de Calcul'!O90:Q90)</f>
        <v/>
      </c>
      <c r="P90" s="534"/>
      <c r="Q90" s="535"/>
      <c r="R90" s="533" t="str">
        <f>IF('Feuille de Calcul'!R90:T90="","",'Feuille de Calcul'!R90:T90)</f>
        <v/>
      </c>
      <c r="S90" s="534"/>
      <c r="T90" s="535"/>
      <c r="U90" s="533" t="str">
        <f>IF('Feuille de Calcul'!U90:W90="","",'Feuille de Calcul'!U90:W90)</f>
        <v/>
      </c>
      <c r="V90" s="534"/>
      <c r="W90" s="535"/>
      <c r="X90" s="533" t="str">
        <f>IF('Feuille de Calcul'!X90:Z90="","",'Feuille de Calcul'!X90:Z90)</f>
        <v/>
      </c>
      <c r="Y90" s="534"/>
      <c r="Z90" s="535"/>
      <c r="AA90" s="533" t="str">
        <f>IF('Feuille de Calcul'!AA90:AC90="","",'Feuille de Calcul'!AA90:AC90)</f>
        <v/>
      </c>
      <c r="AB90" s="534"/>
      <c r="AC90" s="535"/>
      <c r="AD90" s="533" t="str">
        <f>IF('Feuille de Calcul'!AD90:AF90="","",'Feuille de Calcul'!AD90:AF90)</f>
        <v/>
      </c>
      <c r="AE90" s="534"/>
      <c r="AF90" s="535"/>
      <c r="AG90" s="533" t="str">
        <f>IF('Feuille de Calcul'!AG90:AI90="","",'Feuille de Calcul'!AG90:AI90)</f>
        <v/>
      </c>
      <c r="AH90" s="534"/>
      <c r="AI90" s="535"/>
      <c r="AJ90" s="243"/>
      <c r="AK90" s="243"/>
    </row>
    <row r="91" spans="1:37">
      <c r="A91" s="63" t="str">
        <f>IF('Information sur les Gènes'!A91="","",'Information sur les Gènes'!A91)</f>
        <v>H5</v>
      </c>
      <c r="B91" s="64" t="str">
        <f>IF('Information sur les Gènes'!D91="","",'Information sur les Gènes'!D91)</f>
        <v/>
      </c>
      <c r="C91" s="533" t="str">
        <f>IF('Feuille de Calcul'!C91:E91="","",'Feuille de Calcul'!C91:E91)</f>
        <v/>
      </c>
      <c r="D91" s="534"/>
      <c r="E91" s="535"/>
      <c r="F91" s="533" t="str">
        <f>IF('Feuille de Calcul'!F91:H91="","",'Feuille de Calcul'!F91:H91)</f>
        <v/>
      </c>
      <c r="G91" s="534"/>
      <c r="H91" s="535"/>
      <c r="I91" s="533" t="str">
        <f>IF('Feuille de Calcul'!I91:K91="","",'Feuille de Calcul'!I91:K91)</f>
        <v/>
      </c>
      <c r="J91" s="534"/>
      <c r="K91" s="535"/>
      <c r="L91" s="533" t="str">
        <f>IF('Feuille de Calcul'!L91:N91="","",'Feuille de Calcul'!L91:N91)</f>
        <v/>
      </c>
      <c r="M91" s="534"/>
      <c r="N91" s="535"/>
      <c r="O91" s="533" t="str">
        <f>IF('Feuille de Calcul'!O91:Q91="","",'Feuille de Calcul'!O91:Q91)</f>
        <v/>
      </c>
      <c r="P91" s="534"/>
      <c r="Q91" s="535"/>
      <c r="R91" s="533" t="str">
        <f>IF('Feuille de Calcul'!R91:T91="","",'Feuille de Calcul'!R91:T91)</f>
        <v/>
      </c>
      <c r="S91" s="534"/>
      <c r="T91" s="535"/>
      <c r="U91" s="533" t="str">
        <f>IF('Feuille de Calcul'!U91:W91="","",'Feuille de Calcul'!U91:W91)</f>
        <v/>
      </c>
      <c r="V91" s="534"/>
      <c r="W91" s="535"/>
      <c r="X91" s="533" t="str">
        <f>IF('Feuille de Calcul'!X91:Z91="","",'Feuille de Calcul'!X91:Z91)</f>
        <v/>
      </c>
      <c r="Y91" s="534"/>
      <c r="Z91" s="535"/>
      <c r="AA91" s="533" t="str">
        <f>IF('Feuille de Calcul'!AA91:AC91="","",'Feuille de Calcul'!AA91:AC91)</f>
        <v/>
      </c>
      <c r="AB91" s="534"/>
      <c r="AC91" s="535"/>
      <c r="AD91" s="533" t="str">
        <f>IF('Feuille de Calcul'!AD91:AF91="","",'Feuille de Calcul'!AD91:AF91)</f>
        <v/>
      </c>
      <c r="AE91" s="534"/>
      <c r="AF91" s="535"/>
      <c r="AG91" s="533" t="str">
        <f>IF('Feuille de Calcul'!AG91:AI91="","",'Feuille de Calcul'!AG91:AI91)</f>
        <v/>
      </c>
      <c r="AH91" s="534"/>
      <c r="AI91" s="535"/>
      <c r="AJ91" s="243"/>
      <c r="AK91" s="243"/>
    </row>
    <row r="92" spans="1:37">
      <c r="A92" s="63" t="str">
        <f>IF('Information sur les Gènes'!A92="","",'Information sur les Gènes'!A92)</f>
        <v>H6</v>
      </c>
      <c r="B92" s="64" t="str">
        <f>IF('Information sur les Gènes'!D92="","",'Information sur les Gènes'!D92)</f>
        <v/>
      </c>
      <c r="C92" s="533" t="str">
        <f>IF('Feuille de Calcul'!C92:E92="","",'Feuille de Calcul'!C92:E92)</f>
        <v/>
      </c>
      <c r="D92" s="534"/>
      <c r="E92" s="535"/>
      <c r="F92" s="533" t="str">
        <f>IF('Feuille de Calcul'!F92:H92="","",'Feuille de Calcul'!F92:H92)</f>
        <v/>
      </c>
      <c r="G92" s="534"/>
      <c r="H92" s="535"/>
      <c r="I92" s="533" t="str">
        <f>IF('Feuille de Calcul'!I92:K92="","",'Feuille de Calcul'!I92:K92)</f>
        <v/>
      </c>
      <c r="J92" s="534"/>
      <c r="K92" s="535"/>
      <c r="L92" s="533" t="str">
        <f>IF('Feuille de Calcul'!L92:N92="","",'Feuille de Calcul'!L92:N92)</f>
        <v/>
      </c>
      <c r="M92" s="534"/>
      <c r="N92" s="535"/>
      <c r="O92" s="533" t="str">
        <f>IF('Feuille de Calcul'!O92:Q92="","",'Feuille de Calcul'!O92:Q92)</f>
        <v/>
      </c>
      <c r="P92" s="534"/>
      <c r="Q92" s="535"/>
      <c r="R92" s="533" t="str">
        <f>IF('Feuille de Calcul'!R92:T92="","",'Feuille de Calcul'!R92:T92)</f>
        <v/>
      </c>
      <c r="S92" s="534"/>
      <c r="T92" s="535"/>
      <c r="U92" s="533" t="str">
        <f>IF('Feuille de Calcul'!U92:W92="","",'Feuille de Calcul'!U92:W92)</f>
        <v/>
      </c>
      <c r="V92" s="534"/>
      <c r="W92" s="535"/>
      <c r="X92" s="533" t="str">
        <f>IF('Feuille de Calcul'!X92:Z92="","",'Feuille de Calcul'!X92:Z92)</f>
        <v/>
      </c>
      <c r="Y92" s="534"/>
      <c r="Z92" s="535"/>
      <c r="AA92" s="533" t="str">
        <f>IF('Feuille de Calcul'!AA92:AC92="","",'Feuille de Calcul'!AA92:AC92)</f>
        <v/>
      </c>
      <c r="AB92" s="534"/>
      <c r="AC92" s="535"/>
      <c r="AD92" s="533" t="str">
        <f>IF('Feuille de Calcul'!AD92:AF92="","",'Feuille de Calcul'!AD92:AF92)</f>
        <v/>
      </c>
      <c r="AE92" s="534"/>
      <c r="AF92" s="535"/>
      <c r="AG92" s="533" t="str">
        <f>IF('Feuille de Calcul'!AG92:AI92="","",'Feuille de Calcul'!AG92:AI92)</f>
        <v/>
      </c>
      <c r="AH92" s="534"/>
      <c r="AI92" s="535"/>
      <c r="AJ92" s="243"/>
      <c r="AK92" s="243"/>
    </row>
    <row r="93" spans="1:37">
      <c r="A93" s="63" t="str">
        <f>IF('Information sur les Gènes'!A93="","",'Information sur les Gènes'!A93)</f>
        <v>H7</v>
      </c>
      <c r="B93" s="64" t="str">
        <f>IF('Information sur les Gènes'!D93="","",'Information sur les Gènes'!D93)</f>
        <v/>
      </c>
      <c r="C93" s="533" t="str">
        <f>IF('Feuille de Calcul'!C93:E93="","",'Feuille de Calcul'!C93:E93)</f>
        <v/>
      </c>
      <c r="D93" s="534"/>
      <c r="E93" s="535"/>
      <c r="F93" s="533" t="str">
        <f>IF('Feuille de Calcul'!F93:H93="","",'Feuille de Calcul'!F93:H93)</f>
        <v/>
      </c>
      <c r="G93" s="534"/>
      <c r="H93" s="535"/>
      <c r="I93" s="533" t="str">
        <f>IF('Feuille de Calcul'!I93:K93="","",'Feuille de Calcul'!I93:K93)</f>
        <v/>
      </c>
      <c r="J93" s="534"/>
      <c r="K93" s="535"/>
      <c r="L93" s="533" t="str">
        <f>IF('Feuille de Calcul'!L93:N93="","",'Feuille de Calcul'!L93:N93)</f>
        <v/>
      </c>
      <c r="M93" s="534"/>
      <c r="N93" s="535"/>
      <c r="O93" s="533" t="str">
        <f>IF('Feuille de Calcul'!O93:Q93="","",'Feuille de Calcul'!O93:Q93)</f>
        <v/>
      </c>
      <c r="P93" s="534"/>
      <c r="Q93" s="535"/>
      <c r="R93" s="533" t="str">
        <f>IF('Feuille de Calcul'!R93:T93="","",'Feuille de Calcul'!R93:T93)</f>
        <v/>
      </c>
      <c r="S93" s="534"/>
      <c r="T93" s="535"/>
      <c r="U93" s="533" t="str">
        <f>IF('Feuille de Calcul'!U93:W93="","",'Feuille de Calcul'!U93:W93)</f>
        <v/>
      </c>
      <c r="V93" s="534"/>
      <c r="W93" s="535"/>
      <c r="X93" s="533" t="str">
        <f>IF('Feuille de Calcul'!X93:Z93="","",'Feuille de Calcul'!X93:Z93)</f>
        <v/>
      </c>
      <c r="Y93" s="534"/>
      <c r="Z93" s="535"/>
      <c r="AA93" s="533" t="str">
        <f>IF('Feuille de Calcul'!AA93:AC93="","",'Feuille de Calcul'!AA93:AC93)</f>
        <v/>
      </c>
      <c r="AB93" s="534"/>
      <c r="AC93" s="535"/>
      <c r="AD93" s="533" t="str">
        <f>IF('Feuille de Calcul'!AD93:AF93="","",'Feuille de Calcul'!AD93:AF93)</f>
        <v/>
      </c>
      <c r="AE93" s="534"/>
      <c r="AF93" s="535"/>
      <c r="AG93" s="533" t="str">
        <f>IF('Feuille de Calcul'!AG93:AI93="","",'Feuille de Calcul'!AG93:AI93)</f>
        <v/>
      </c>
      <c r="AH93" s="534"/>
      <c r="AI93" s="535"/>
      <c r="AJ93" s="243"/>
      <c r="AK93" s="243"/>
    </row>
    <row r="94" spans="1:37" ht="15.75" thickBot="1">
      <c r="A94" s="65" t="str">
        <f>IF('Information sur les Gènes'!A94="","",'Information sur les Gènes'!A94)</f>
        <v>H8</v>
      </c>
      <c r="B94" s="66" t="str">
        <f>IF('Information sur les Gènes'!D94="","",'Information sur les Gènes'!D94)</f>
        <v/>
      </c>
      <c r="C94" s="539" t="str">
        <f>IF('Feuille de Calcul'!C94:E94="","",'Feuille de Calcul'!C94:E94)</f>
        <v/>
      </c>
      <c r="D94" s="540"/>
      <c r="E94" s="541"/>
      <c r="F94" s="539" t="str">
        <f>IF('Feuille de Calcul'!F94:H94="","",'Feuille de Calcul'!F94:H94)</f>
        <v/>
      </c>
      <c r="G94" s="540"/>
      <c r="H94" s="541"/>
      <c r="I94" s="539" t="str">
        <f>IF('Feuille de Calcul'!I94:K94="","",'Feuille de Calcul'!I94:K94)</f>
        <v/>
      </c>
      <c r="J94" s="540"/>
      <c r="K94" s="541"/>
      <c r="L94" s="539" t="str">
        <f>IF('Feuille de Calcul'!L94:N94="","",'Feuille de Calcul'!L94:N94)</f>
        <v/>
      </c>
      <c r="M94" s="540"/>
      <c r="N94" s="541"/>
      <c r="O94" s="539" t="str">
        <f>IF('Feuille de Calcul'!O94:Q94="","",'Feuille de Calcul'!O94:Q94)</f>
        <v/>
      </c>
      <c r="P94" s="540"/>
      <c r="Q94" s="541"/>
      <c r="R94" s="539" t="str">
        <f>IF('Feuille de Calcul'!R94:T94="","",'Feuille de Calcul'!R94:T94)</f>
        <v/>
      </c>
      <c r="S94" s="540"/>
      <c r="T94" s="541"/>
      <c r="U94" s="539" t="str">
        <f>IF('Feuille de Calcul'!U94:W94="","",'Feuille de Calcul'!U94:W94)</f>
        <v/>
      </c>
      <c r="V94" s="540"/>
      <c r="W94" s="541"/>
      <c r="X94" s="539" t="str">
        <f>IF('Feuille de Calcul'!X94:Z94="","",'Feuille de Calcul'!X94:Z94)</f>
        <v/>
      </c>
      <c r="Y94" s="540"/>
      <c r="Z94" s="541"/>
      <c r="AA94" s="539" t="str">
        <f>IF('Feuille de Calcul'!AA94:AC94="","",'Feuille de Calcul'!AA94:AC94)</f>
        <v/>
      </c>
      <c r="AB94" s="540"/>
      <c r="AC94" s="541"/>
      <c r="AD94" s="539" t="str">
        <f>IF('Feuille de Calcul'!AD94:AF94="","",'Feuille de Calcul'!AD94:AF94)</f>
        <v/>
      </c>
      <c r="AE94" s="540"/>
      <c r="AF94" s="541"/>
      <c r="AG94" s="539" t="str">
        <f>IF('Feuille de Calcul'!AG94:AI94="","",'Feuille de Calcul'!AG94:AI94)</f>
        <v/>
      </c>
      <c r="AH94" s="540"/>
      <c r="AI94" s="541"/>
      <c r="AJ94" s="243"/>
      <c r="AK94" s="243"/>
    </row>
    <row r="95" spans="1:37" ht="15.75" thickTop="1">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row>
    <row r="96" spans="1:37">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row>
    <row r="97" spans="1:37">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row>
    <row r="98" spans="1:37">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c r="AI98" s="243"/>
      <c r="AJ98" s="243"/>
      <c r="AK98" s="243"/>
    </row>
    <row r="99" spans="1:37">
      <c r="A99" s="243"/>
      <c r="B99" s="243"/>
      <c r="C99" s="243"/>
      <c r="D99" s="243"/>
      <c r="E99" s="243"/>
      <c r="F99" s="243"/>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c r="AG99" s="243"/>
      <c r="AH99" s="243"/>
      <c r="AI99" s="243"/>
      <c r="AJ99" s="243"/>
      <c r="AK99" s="243"/>
    </row>
    <row r="100" spans="1:37">
      <c r="A100" s="243"/>
      <c r="B100" s="243"/>
      <c r="C100" s="243"/>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c r="AG100" s="243"/>
      <c r="AH100" s="243"/>
      <c r="AI100" s="243"/>
      <c r="AJ100" s="243"/>
      <c r="AK100" s="243"/>
    </row>
    <row r="101" spans="1:37">
      <c r="A101" s="243"/>
      <c r="B101" s="243"/>
      <c r="C101" s="243"/>
      <c r="D101" s="243"/>
      <c r="E101" s="243"/>
      <c r="F101" s="243"/>
      <c r="G101" s="243"/>
      <c r="H101" s="243"/>
      <c r="I101" s="243"/>
      <c r="J101" s="243"/>
      <c r="K101" s="243"/>
      <c r="L101" s="243"/>
      <c r="M101" s="243"/>
      <c r="N101" s="243"/>
      <c r="O101" s="243"/>
      <c r="P101" s="243"/>
      <c r="Q101" s="243"/>
      <c r="R101" s="243"/>
      <c r="S101" s="243"/>
      <c r="T101" s="243"/>
      <c r="U101" s="243"/>
      <c r="V101" s="243"/>
      <c r="W101" s="243"/>
      <c r="X101" s="243"/>
      <c r="Y101" s="243"/>
      <c r="Z101" s="243"/>
      <c r="AA101" s="243"/>
      <c r="AB101" s="243"/>
      <c r="AC101" s="243"/>
      <c r="AD101" s="243"/>
      <c r="AE101" s="243"/>
      <c r="AF101" s="243"/>
      <c r="AG101" s="243"/>
      <c r="AH101" s="243"/>
      <c r="AI101" s="243"/>
      <c r="AJ101" s="243"/>
      <c r="AK101" s="243"/>
    </row>
    <row r="102" spans="1:37">
      <c r="A102" s="243"/>
      <c r="B102" s="243"/>
      <c r="C102" s="243"/>
      <c r="D102" s="243"/>
      <c r="E102" s="243"/>
      <c r="F102" s="243"/>
      <c r="G102" s="243"/>
      <c r="H102" s="243"/>
      <c r="I102" s="243"/>
      <c r="J102" s="243"/>
      <c r="K102" s="243"/>
      <c r="L102" s="243"/>
      <c r="M102" s="243"/>
      <c r="N102" s="243"/>
      <c r="O102" s="243"/>
      <c r="P102" s="243"/>
      <c r="Q102" s="243"/>
      <c r="R102" s="243"/>
      <c r="S102" s="243"/>
      <c r="T102" s="243"/>
      <c r="U102" s="243"/>
      <c r="V102" s="243"/>
      <c r="W102" s="243"/>
      <c r="X102" s="243"/>
      <c r="Y102" s="243"/>
      <c r="Z102" s="243"/>
      <c r="AA102" s="243"/>
      <c r="AB102" s="243"/>
      <c r="AC102" s="243"/>
      <c r="AD102" s="243"/>
      <c r="AE102" s="243"/>
      <c r="AF102" s="243"/>
      <c r="AG102" s="243"/>
      <c r="AH102" s="243"/>
      <c r="AI102" s="243"/>
      <c r="AJ102" s="243"/>
      <c r="AK102" s="243"/>
    </row>
    <row r="103" spans="1:37">
      <c r="A103" s="243"/>
      <c r="B103" s="243"/>
      <c r="C103" s="243"/>
      <c r="D103" s="243"/>
      <c r="E103" s="243"/>
      <c r="F103" s="243"/>
      <c r="G103" s="243"/>
      <c r="H103" s="243"/>
      <c r="I103" s="243"/>
      <c r="J103" s="243"/>
      <c r="K103" s="243"/>
      <c r="L103" s="243"/>
      <c r="M103" s="243"/>
      <c r="N103" s="243"/>
      <c r="O103" s="243"/>
      <c r="P103" s="243"/>
      <c r="Q103" s="243"/>
      <c r="R103" s="243"/>
      <c r="S103" s="243"/>
      <c r="T103" s="243"/>
      <c r="U103" s="243"/>
      <c r="V103" s="243"/>
      <c r="W103" s="243"/>
      <c r="X103" s="243"/>
      <c r="Y103" s="243"/>
      <c r="Z103" s="243"/>
      <c r="AA103" s="243"/>
      <c r="AB103" s="243"/>
      <c r="AC103" s="243"/>
      <c r="AD103" s="243"/>
      <c r="AE103" s="243"/>
      <c r="AF103" s="243"/>
      <c r="AG103" s="243"/>
      <c r="AH103" s="243"/>
      <c r="AI103" s="243"/>
      <c r="AJ103" s="243"/>
      <c r="AK103" s="243"/>
    </row>
    <row r="104" spans="1:37">
      <c r="A104" s="243"/>
      <c r="B104" s="243"/>
      <c r="C104" s="243"/>
      <c r="D104" s="243"/>
      <c r="E104" s="243"/>
      <c r="F104" s="243"/>
      <c r="G104" s="243"/>
      <c r="H104" s="243"/>
      <c r="I104" s="243"/>
      <c r="J104" s="243"/>
      <c r="K104" s="243"/>
      <c r="L104" s="243"/>
      <c r="M104" s="243"/>
      <c r="N104" s="243"/>
      <c r="O104" s="243"/>
      <c r="P104" s="243"/>
      <c r="Q104" s="243"/>
      <c r="R104" s="243"/>
      <c r="S104" s="243"/>
      <c r="T104" s="243"/>
      <c r="U104" s="243"/>
      <c r="V104" s="243"/>
      <c r="W104" s="243"/>
      <c r="X104" s="243"/>
      <c r="Y104" s="243"/>
      <c r="Z104" s="243"/>
      <c r="AA104" s="243"/>
      <c r="AB104" s="243"/>
      <c r="AC104" s="243"/>
      <c r="AD104" s="243"/>
      <c r="AE104" s="243"/>
      <c r="AF104" s="243"/>
      <c r="AG104" s="243"/>
      <c r="AH104" s="243"/>
      <c r="AI104" s="243"/>
      <c r="AJ104" s="243"/>
      <c r="AK104" s="243"/>
    </row>
    <row r="105" spans="1:37">
      <c r="A105" s="243"/>
      <c r="B105" s="243"/>
      <c r="C105" s="243"/>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3"/>
      <c r="AJ105" s="243"/>
      <c r="AK105" s="243"/>
    </row>
    <row r="106" spans="1:37">
      <c r="A106" s="243"/>
      <c r="B106" s="243"/>
      <c r="C106" s="243"/>
      <c r="D106" s="243"/>
      <c r="E106" s="243"/>
      <c r="F106" s="243"/>
      <c r="G106" s="243"/>
      <c r="H106" s="243"/>
      <c r="I106" s="243"/>
      <c r="J106" s="243"/>
      <c r="K106" s="243"/>
      <c r="L106" s="243"/>
      <c r="M106" s="243"/>
      <c r="N106" s="243"/>
      <c r="O106" s="243"/>
      <c r="P106" s="243"/>
      <c r="Q106" s="243"/>
      <c r="R106" s="243"/>
      <c r="S106" s="243"/>
      <c r="T106" s="243"/>
      <c r="U106" s="243"/>
      <c r="V106" s="243"/>
      <c r="W106" s="243"/>
      <c r="X106" s="243"/>
      <c r="Y106" s="243"/>
      <c r="Z106" s="243"/>
      <c r="AA106" s="243"/>
      <c r="AB106" s="243"/>
      <c r="AC106" s="243"/>
      <c r="AD106" s="243"/>
      <c r="AE106" s="243"/>
      <c r="AF106" s="243"/>
      <c r="AG106" s="243"/>
      <c r="AH106" s="243"/>
      <c r="AI106" s="243"/>
      <c r="AJ106" s="243"/>
      <c r="AK106" s="243"/>
    </row>
    <row r="107" spans="1:37">
      <c r="A107" s="243"/>
      <c r="B107" s="243"/>
      <c r="C107" s="243"/>
      <c r="D107" s="243"/>
      <c r="E107" s="243"/>
      <c r="F107" s="243"/>
      <c r="G107" s="243"/>
      <c r="H107" s="243"/>
      <c r="I107" s="243"/>
      <c r="J107" s="243"/>
      <c r="K107" s="243"/>
      <c r="L107" s="243"/>
      <c r="M107" s="243"/>
      <c r="N107" s="243"/>
      <c r="O107" s="243"/>
      <c r="P107" s="243"/>
      <c r="Q107" s="243"/>
      <c r="R107" s="243"/>
      <c r="S107" s="243"/>
      <c r="T107" s="243"/>
      <c r="U107" s="243"/>
      <c r="V107" s="243"/>
      <c r="W107" s="243"/>
      <c r="X107" s="243"/>
      <c r="Y107" s="243"/>
      <c r="Z107" s="243"/>
      <c r="AA107" s="243"/>
      <c r="AB107" s="243"/>
      <c r="AC107" s="243"/>
      <c r="AD107" s="243"/>
      <c r="AE107" s="243"/>
      <c r="AF107" s="243"/>
      <c r="AG107" s="243"/>
      <c r="AH107" s="243"/>
      <c r="AI107" s="243"/>
      <c r="AJ107" s="243"/>
      <c r="AK107" s="243"/>
    </row>
    <row r="108" spans="1:37">
      <c r="A108" s="243"/>
      <c r="B108" s="243"/>
      <c r="C108" s="243"/>
      <c r="D108" s="243"/>
      <c r="E108" s="243"/>
      <c r="F108" s="243"/>
      <c r="G108" s="243"/>
      <c r="H108" s="243"/>
      <c r="I108" s="243"/>
      <c r="J108" s="243"/>
      <c r="K108" s="243"/>
      <c r="L108" s="243"/>
      <c r="M108" s="243"/>
      <c r="N108" s="243"/>
      <c r="O108" s="243"/>
      <c r="P108" s="243"/>
      <c r="Q108" s="243"/>
      <c r="R108" s="243"/>
      <c r="S108" s="243"/>
      <c r="T108" s="243"/>
      <c r="U108" s="243"/>
      <c r="V108" s="243"/>
      <c r="W108" s="243"/>
      <c r="X108" s="243"/>
      <c r="Y108" s="243"/>
      <c r="Z108" s="243"/>
      <c r="AA108" s="243"/>
      <c r="AB108" s="243"/>
      <c r="AC108" s="243"/>
      <c r="AD108" s="243"/>
      <c r="AE108" s="243"/>
      <c r="AF108" s="243"/>
      <c r="AG108" s="243"/>
      <c r="AH108" s="243"/>
      <c r="AI108" s="243"/>
      <c r="AJ108" s="243"/>
      <c r="AK108" s="243"/>
    </row>
    <row r="109" spans="1:37">
      <c r="A109" s="243"/>
      <c r="B109" s="243"/>
      <c r="C109" s="243"/>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c r="AG109" s="243"/>
      <c r="AH109" s="243"/>
      <c r="AI109" s="243"/>
    </row>
    <row r="110" spans="1:37">
      <c r="A110" s="243"/>
      <c r="B110" s="243"/>
      <c r="C110" s="243"/>
      <c r="D110" s="243"/>
      <c r="E110" s="243"/>
      <c r="F110" s="243"/>
      <c r="G110" s="243"/>
      <c r="H110" s="243"/>
      <c r="I110" s="243"/>
      <c r="J110" s="243"/>
      <c r="K110" s="243"/>
      <c r="L110" s="243"/>
      <c r="M110" s="243"/>
      <c r="N110" s="243"/>
      <c r="O110" s="243"/>
      <c r="P110" s="243"/>
      <c r="Q110" s="243"/>
      <c r="R110" s="243"/>
      <c r="S110" s="243"/>
      <c r="T110" s="243"/>
      <c r="U110" s="243"/>
      <c r="V110" s="243"/>
      <c r="W110" s="243"/>
      <c r="X110" s="243"/>
      <c r="Y110" s="243"/>
      <c r="Z110" s="243"/>
      <c r="AA110" s="243"/>
      <c r="AB110" s="243"/>
      <c r="AC110" s="243"/>
      <c r="AD110" s="243"/>
      <c r="AE110" s="243"/>
      <c r="AF110" s="243"/>
      <c r="AG110" s="243"/>
      <c r="AH110" s="243"/>
      <c r="AI110" s="243"/>
    </row>
    <row r="111" spans="1:37">
      <c r="A111" s="243"/>
      <c r="B111" s="243"/>
      <c r="C111" s="243"/>
      <c r="D111" s="243"/>
      <c r="E111" s="243"/>
      <c r="F111" s="243"/>
      <c r="G111" s="243"/>
      <c r="H111" s="243"/>
      <c r="I111" s="243"/>
      <c r="J111" s="243"/>
      <c r="K111" s="243"/>
      <c r="L111" s="243"/>
      <c r="M111" s="243"/>
      <c r="N111" s="243"/>
      <c r="O111" s="243"/>
      <c r="P111" s="243"/>
      <c r="Q111" s="243"/>
      <c r="R111" s="243"/>
      <c r="S111" s="243"/>
      <c r="T111" s="243"/>
      <c r="U111" s="243"/>
      <c r="V111" s="243"/>
      <c r="W111" s="243"/>
      <c r="X111" s="243"/>
      <c r="Y111" s="243"/>
      <c r="Z111" s="243"/>
      <c r="AA111" s="243"/>
      <c r="AB111" s="243"/>
      <c r="AC111" s="243"/>
      <c r="AD111" s="243"/>
      <c r="AE111" s="243"/>
      <c r="AF111" s="243"/>
      <c r="AG111" s="243"/>
      <c r="AH111" s="243"/>
      <c r="AI111" s="243"/>
    </row>
    <row r="112" spans="1:37">
      <c r="A112" s="243"/>
      <c r="B112" s="243"/>
      <c r="C112" s="243"/>
      <c r="D112" s="243"/>
      <c r="E112" s="243"/>
      <c r="F112" s="243"/>
      <c r="G112" s="243"/>
      <c r="H112" s="243"/>
      <c r="I112" s="243"/>
      <c r="J112" s="243"/>
      <c r="K112" s="243"/>
      <c r="L112" s="243"/>
      <c r="M112" s="243"/>
      <c r="N112" s="243"/>
      <c r="O112" s="243"/>
      <c r="P112" s="243"/>
      <c r="Q112" s="243"/>
      <c r="R112" s="243"/>
      <c r="S112" s="243"/>
      <c r="T112" s="243"/>
      <c r="U112" s="243"/>
      <c r="V112" s="243"/>
      <c r="W112" s="243"/>
      <c r="X112" s="243"/>
      <c r="Y112" s="243"/>
      <c r="Z112" s="243"/>
      <c r="AA112" s="243"/>
      <c r="AB112" s="243"/>
      <c r="AC112" s="243"/>
      <c r="AD112" s="243"/>
      <c r="AE112" s="243"/>
      <c r="AF112" s="243"/>
      <c r="AG112" s="243"/>
      <c r="AH112" s="243"/>
      <c r="AI112" s="243"/>
    </row>
  </sheetData>
  <mergeCells count="1026">
    <mergeCell ref="R94:T94"/>
    <mergeCell ref="U94:W94"/>
    <mergeCell ref="X94:Z94"/>
    <mergeCell ref="AA94:AC94"/>
    <mergeCell ref="AD94:AF94"/>
    <mergeCell ref="AG94:AI94"/>
    <mergeCell ref="U93:W93"/>
    <mergeCell ref="X93:Z93"/>
    <mergeCell ref="AA93:AC93"/>
    <mergeCell ref="AD93:AF93"/>
    <mergeCell ref="AG93:AI93"/>
    <mergeCell ref="C94:E94"/>
    <mergeCell ref="F94:H94"/>
    <mergeCell ref="I94:K94"/>
    <mergeCell ref="L94:N94"/>
    <mergeCell ref="O94:Q94"/>
    <mergeCell ref="C93:E93"/>
    <mergeCell ref="F93:H93"/>
    <mergeCell ref="I93:K93"/>
    <mergeCell ref="L93:N93"/>
    <mergeCell ref="O93:Q93"/>
    <mergeCell ref="R93:T93"/>
    <mergeCell ref="R92:T92"/>
    <mergeCell ref="U92:W92"/>
    <mergeCell ref="X92:Z92"/>
    <mergeCell ref="AA92:AC92"/>
    <mergeCell ref="AD92:AF92"/>
    <mergeCell ref="AG92:AI92"/>
    <mergeCell ref="U91:W91"/>
    <mergeCell ref="X91:Z91"/>
    <mergeCell ref="AA91:AC91"/>
    <mergeCell ref="AD91:AF91"/>
    <mergeCell ref="AG91:AI91"/>
    <mergeCell ref="C92:E92"/>
    <mergeCell ref="F92:H92"/>
    <mergeCell ref="I92:K92"/>
    <mergeCell ref="L92:N92"/>
    <mergeCell ref="O92:Q92"/>
    <mergeCell ref="C91:E91"/>
    <mergeCell ref="F91:H91"/>
    <mergeCell ref="I91:K91"/>
    <mergeCell ref="L91:N91"/>
    <mergeCell ref="O91:Q91"/>
    <mergeCell ref="R91:T91"/>
    <mergeCell ref="R90:T90"/>
    <mergeCell ref="U90:W90"/>
    <mergeCell ref="X90:Z90"/>
    <mergeCell ref="AA90:AC90"/>
    <mergeCell ref="AD90:AF90"/>
    <mergeCell ref="AG90:AI90"/>
    <mergeCell ref="U89:W89"/>
    <mergeCell ref="X89:Z89"/>
    <mergeCell ref="AA89:AC89"/>
    <mergeCell ref="AD89:AF89"/>
    <mergeCell ref="AG89:AI89"/>
    <mergeCell ref="C90:E90"/>
    <mergeCell ref="F90:H90"/>
    <mergeCell ref="I90:K90"/>
    <mergeCell ref="L90:N90"/>
    <mergeCell ref="O90:Q90"/>
    <mergeCell ref="C89:E89"/>
    <mergeCell ref="F89:H89"/>
    <mergeCell ref="I89:K89"/>
    <mergeCell ref="L89:N89"/>
    <mergeCell ref="O89:Q89"/>
    <mergeCell ref="R89:T89"/>
    <mergeCell ref="R88:T88"/>
    <mergeCell ref="U88:W88"/>
    <mergeCell ref="X88:Z88"/>
    <mergeCell ref="AA88:AC88"/>
    <mergeCell ref="AD88:AF88"/>
    <mergeCell ref="AG88:AI88"/>
    <mergeCell ref="U87:W87"/>
    <mergeCell ref="X87:Z87"/>
    <mergeCell ref="AA87:AC87"/>
    <mergeCell ref="AD87:AF87"/>
    <mergeCell ref="AG87:AI87"/>
    <mergeCell ref="C88:E88"/>
    <mergeCell ref="F88:H88"/>
    <mergeCell ref="I88:K88"/>
    <mergeCell ref="L88:N88"/>
    <mergeCell ref="O88:Q88"/>
    <mergeCell ref="C87:E87"/>
    <mergeCell ref="F87:H87"/>
    <mergeCell ref="I87:K87"/>
    <mergeCell ref="L87:N87"/>
    <mergeCell ref="O87:Q87"/>
    <mergeCell ref="R87:T87"/>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 ref="R84:T84"/>
    <mergeCell ref="U84:W84"/>
    <mergeCell ref="X84:Z84"/>
    <mergeCell ref="AA84:AC84"/>
    <mergeCell ref="AD84:AF84"/>
    <mergeCell ref="AG84:AI84"/>
    <mergeCell ref="U83:W83"/>
    <mergeCell ref="X83:Z83"/>
    <mergeCell ref="AA83:AC83"/>
    <mergeCell ref="AD83:AF83"/>
    <mergeCell ref="AG83:AI83"/>
    <mergeCell ref="C84:E84"/>
    <mergeCell ref="F84:H84"/>
    <mergeCell ref="I84:K84"/>
    <mergeCell ref="L84:N84"/>
    <mergeCell ref="O84:Q84"/>
    <mergeCell ref="C83:E83"/>
    <mergeCell ref="F83:H83"/>
    <mergeCell ref="I83:K83"/>
    <mergeCell ref="L83:N83"/>
    <mergeCell ref="O83:Q83"/>
    <mergeCell ref="R83:T83"/>
    <mergeCell ref="R82:T82"/>
    <mergeCell ref="U82:W82"/>
    <mergeCell ref="X82:Z82"/>
    <mergeCell ref="AA82:AC82"/>
    <mergeCell ref="AD82:AF82"/>
    <mergeCell ref="AG82:AI82"/>
    <mergeCell ref="U81:W81"/>
    <mergeCell ref="X81:Z81"/>
    <mergeCell ref="AA81:AC81"/>
    <mergeCell ref="AD81:AF81"/>
    <mergeCell ref="AG81:AI81"/>
    <mergeCell ref="C82:E82"/>
    <mergeCell ref="F82:H82"/>
    <mergeCell ref="I82:K82"/>
    <mergeCell ref="L82:N82"/>
    <mergeCell ref="O82:Q82"/>
    <mergeCell ref="C81:E81"/>
    <mergeCell ref="F81:H81"/>
    <mergeCell ref="I81:K81"/>
    <mergeCell ref="L81:N81"/>
    <mergeCell ref="O81:Q81"/>
    <mergeCell ref="R81:T81"/>
    <mergeCell ref="R80:T80"/>
    <mergeCell ref="U80:W80"/>
    <mergeCell ref="X80:Z80"/>
    <mergeCell ref="AA80:AC80"/>
    <mergeCell ref="AD80:AF80"/>
    <mergeCell ref="AG80:AI80"/>
    <mergeCell ref="U79:W79"/>
    <mergeCell ref="X79:Z79"/>
    <mergeCell ref="AA79:AC79"/>
    <mergeCell ref="AD79:AF79"/>
    <mergeCell ref="AG79:AI79"/>
    <mergeCell ref="C80:E80"/>
    <mergeCell ref="F80:H80"/>
    <mergeCell ref="I80:K80"/>
    <mergeCell ref="L80:N80"/>
    <mergeCell ref="O80:Q80"/>
    <mergeCell ref="C79:E79"/>
    <mergeCell ref="F79:H79"/>
    <mergeCell ref="I79:K79"/>
    <mergeCell ref="L79:N79"/>
    <mergeCell ref="O79:Q79"/>
    <mergeCell ref="R79:T79"/>
    <mergeCell ref="R78:T78"/>
    <mergeCell ref="U78:W78"/>
    <mergeCell ref="X78:Z78"/>
    <mergeCell ref="AA78:AC78"/>
    <mergeCell ref="AD78:AF78"/>
    <mergeCell ref="AG78:AI78"/>
    <mergeCell ref="U77:W77"/>
    <mergeCell ref="X77:Z77"/>
    <mergeCell ref="AA77:AC77"/>
    <mergeCell ref="AD77:AF77"/>
    <mergeCell ref="AG77:AI77"/>
    <mergeCell ref="C78:E78"/>
    <mergeCell ref="F78:H78"/>
    <mergeCell ref="I78:K78"/>
    <mergeCell ref="L78:N78"/>
    <mergeCell ref="O78:Q78"/>
    <mergeCell ref="C77:E77"/>
    <mergeCell ref="F77:H77"/>
    <mergeCell ref="I77:K77"/>
    <mergeCell ref="L77:N77"/>
    <mergeCell ref="O77:Q77"/>
    <mergeCell ref="R77:T77"/>
    <mergeCell ref="R76:T76"/>
    <mergeCell ref="U76:W76"/>
    <mergeCell ref="X76:Z76"/>
    <mergeCell ref="AA76:AC76"/>
    <mergeCell ref="AD76:AF76"/>
    <mergeCell ref="AG76:AI76"/>
    <mergeCell ref="U75:W75"/>
    <mergeCell ref="X75:Z75"/>
    <mergeCell ref="AA75:AC75"/>
    <mergeCell ref="AD75:AF75"/>
    <mergeCell ref="AG75:AI75"/>
    <mergeCell ref="C76:E76"/>
    <mergeCell ref="F76:H76"/>
    <mergeCell ref="I76:K76"/>
    <mergeCell ref="L76:N76"/>
    <mergeCell ref="O76:Q76"/>
    <mergeCell ref="C75:E75"/>
    <mergeCell ref="F75:H75"/>
    <mergeCell ref="I75:K75"/>
    <mergeCell ref="L75:N75"/>
    <mergeCell ref="O75:Q75"/>
    <mergeCell ref="R75:T75"/>
    <mergeCell ref="R74:T74"/>
    <mergeCell ref="U74:W74"/>
    <mergeCell ref="X74:Z74"/>
    <mergeCell ref="AA74:AC74"/>
    <mergeCell ref="AD74:AF74"/>
    <mergeCell ref="AG74:AI74"/>
    <mergeCell ref="U73:W73"/>
    <mergeCell ref="X73:Z73"/>
    <mergeCell ref="AA73:AC73"/>
    <mergeCell ref="AD73:AF73"/>
    <mergeCell ref="AG73:AI73"/>
    <mergeCell ref="C74:E74"/>
    <mergeCell ref="F74:H74"/>
    <mergeCell ref="I74:K74"/>
    <mergeCell ref="L74:N74"/>
    <mergeCell ref="O74:Q74"/>
    <mergeCell ref="C73:E73"/>
    <mergeCell ref="F73:H73"/>
    <mergeCell ref="I73:K73"/>
    <mergeCell ref="L73:N73"/>
    <mergeCell ref="O73:Q73"/>
    <mergeCell ref="R73:T73"/>
    <mergeCell ref="R72:T72"/>
    <mergeCell ref="U72:W72"/>
    <mergeCell ref="X72:Z72"/>
    <mergeCell ref="AA72:AC72"/>
    <mergeCell ref="AD72:AF72"/>
    <mergeCell ref="AG72:AI72"/>
    <mergeCell ref="U71:W71"/>
    <mergeCell ref="X71:Z71"/>
    <mergeCell ref="AA71:AC71"/>
    <mergeCell ref="AD71:AF71"/>
    <mergeCell ref="AG71:AI71"/>
    <mergeCell ref="C72:E72"/>
    <mergeCell ref="F72:H72"/>
    <mergeCell ref="I72:K72"/>
    <mergeCell ref="L72:N72"/>
    <mergeCell ref="O72:Q72"/>
    <mergeCell ref="C71:E71"/>
    <mergeCell ref="F71:H71"/>
    <mergeCell ref="I71:K71"/>
    <mergeCell ref="L71:N71"/>
    <mergeCell ref="O71:Q71"/>
    <mergeCell ref="R71:T71"/>
    <mergeCell ref="R70:T70"/>
    <mergeCell ref="U70:W70"/>
    <mergeCell ref="X70:Z70"/>
    <mergeCell ref="AA70:AC70"/>
    <mergeCell ref="AD70:AF70"/>
    <mergeCell ref="AG70:AI70"/>
    <mergeCell ref="U69:W69"/>
    <mergeCell ref="X69:Z69"/>
    <mergeCell ref="AA69:AC69"/>
    <mergeCell ref="AD69:AF69"/>
    <mergeCell ref="AG69:AI69"/>
    <mergeCell ref="C70:E70"/>
    <mergeCell ref="F70:H70"/>
    <mergeCell ref="I70:K70"/>
    <mergeCell ref="L70:N70"/>
    <mergeCell ref="O70:Q70"/>
    <mergeCell ref="C69:E69"/>
    <mergeCell ref="F69:H69"/>
    <mergeCell ref="I69:K69"/>
    <mergeCell ref="L69:N69"/>
    <mergeCell ref="O69:Q69"/>
    <mergeCell ref="R69:T69"/>
    <mergeCell ref="R68:T68"/>
    <mergeCell ref="U68:W68"/>
    <mergeCell ref="X68:Z68"/>
    <mergeCell ref="AA68:AC68"/>
    <mergeCell ref="AD68:AF68"/>
    <mergeCell ref="AG68:AI68"/>
    <mergeCell ref="U67:W67"/>
    <mergeCell ref="X67:Z67"/>
    <mergeCell ref="AA67:AC67"/>
    <mergeCell ref="AD67:AF67"/>
    <mergeCell ref="AG67:AI67"/>
    <mergeCell ref="C68:E68"/>
    <mergeCell ref="F68:H68"/>
    <mergeCell ref="I68:K68"/>
    <mergeCell ref="L68:N68"/>
    <mergeCell ref="O68:Q68"/>
    <mergeCell ref="C67:E67"/>
    <mergeCell ref="F67:H67"/>
    <mergeCell ref="I67:K67"/>
    <mergeCell ref="L67:N67"/>
    <mergeCell ref="O67:Q67"/>
    <mergeCell ref="R67:T67"/>
    <mergeCell ref="R66:T66"/>
    <mergeCell ref="U66:W66"/>
    <mergeCell ref="X66:Z66"/>
    <mergeCell ref="AA66:AC66"/>
    <mergeCell ref="AD66:AF66"/>
    <mergeCell ref="AG66:AI66"/>
    <mergeCell ref="U65:W65"/>
    <mergeCell ref="X65:Z65"/>
    <mergeCell ref="AA65:AC65"/>
    <mergeCell ref="AD65:AF65"/>
    <mergeCell ref="AG65:AI65"/>
    <mergeCell ref="C66:E66"/>
    <mergeCell ref="F66:H66"/>
    <mergeCell ref="I66:K66"/>
    <mergeCell ref="L66:N66"/>
    <mergeCell ref="O66:Q66"/>
    <mergeCell ref="C65:E65"/>
    <mergeCell ref="F65:H65"/>
    <mergeCell ref="I65:K65"/>
    <mergeCell ref="L65:N65"/>
    <mergeCell ref="O65:Q65"/>
    <mergeCell ref="R65:T65"/>
    <mergeCell ref="R64:T64"/>
    <mergeCell ref="U64:W64"/>
    <mergeCell ref="X64:Z64"/>
    <mergeCell ref="AA64:AC64"/>
    <mergeCell ref="AD64:AF64"/>
    <mergeCell ref="AG64:AI64"/>
    <mergeCell ref="U63:W63"/>
    <mergeCell ref="X63:Z63"/>
    <mergeCell ref="AA63:AC63"/>
    <mergeCell ref="AD63:AF63"/>
    <mergeCell ref="AG63:AI63"/>
    <mergeCell ref="C64:E64"/>
    <mergeCell ref="F64:H64"/>
    <mergeCell ref="I64:K64"/>
    <mergeCell ref="L64:N64"/>
    <mergeCell ref="O64:Q64"/>
    <mergeCell ref="C63:E63"/>
    <mergeCell ref="F63:H63"/>
    <mergeCell ref="I63:K63"/>
    <mergeCell ref="L63:N63"/>
    <mergeCell ref="O63:Q63"/>
    <mergeCell ref="R63:T63"/>
    <mergeCell ref="R62:T62"/>
    <mergeCell ref="U62:W62"/>
    <mergeCell ref="X62:Z62"/>
    <mergeCell ref="AA62:AC62"/>
    <mergeCell ref="AD62:AF62"/>
    <mergeCell ref="AG62:AI62"/>
    <mergeCell ref="U61:W61"/>
    <mergeCell ref="X61:Z61"/>
    <mergeCell ref="AA61:AC61"/>
    <mergeCell ref="AD61:AF61"/>
    <mergeCell ref="AG61:AI61"/>
    <mergeCell ref="C62:E62"/>
    <mergeCell ref="F62:H62"/>
    <mergeCell ref="I62:K62"/>
    <mergeCell ref="L62:N62"/>
    <mergeCell ref="O62:Q62"/>
    <mergeCell ref="C61:E61"/>
    <mergeCell ref="F61:H61"/>
    <mergeCell ref="I61:K61"/>
    <mergeCell ref="L61:N61"/>
    <mergeCell ref="O61:Q61"/>
    <mergeCell ref="R61:T61"/>
    <mergeCell ref="R60:T60"/>
    <mergeCell ref="U60:W60"/>
    <mergeCell ref="X60:Z60"/>
    <mergeCell ref="AA60:AC60"/>
    <mergeCell ref="AD60:AF60"/>
    <mergeCell ref="AG60:AI60"/>
    <mergeCell ref="U59:W59"/>
    <mergeCell ref="X59:Z59"/>
    <mergeCell ref="AA59:AC59"/>
    <mergeCell ref="AD59:AF59"/>
    <mergeCell ref="AG59:AI59"/>
    <mergeCell ref="C60:E60"/>
    <mergeCell ref="F60:H60"/>
    <mergeCell ref="I60:K60"/>
    <mergeCell ref="L60:N60"/>
    <mergeCell ref="O60:Q60"/>
    <mergeCell ref="C59:E59"/>
    <mergeCell ref="F59:H59"/>
    <mergeCell ref="I59:K59"/>
    <mergeCell ref="L59:N59"/>
    <mergeCell ref="O59:Q59"/>
    <mergeCell ref="R59:T59"/>
    <mergeCell ref="R58:T58"/>
    <mergeCell ref="U58:W58"/>
    <mergeCell ref="X58:Z58"/>
    <mergeCell ref="AA58:AC58"/>
    <mergeCell ref="AD58:AF58"/>
    <mergeCell ref="AG58:AI58"/>
    <mergeCell ref="U57:W57"/>
    <mergeCell ref="X57:Z57"/>
    <mergeCell ref="AA57:AC57"/>
    <mergeCell ref="AD57:AF57"/>
    <mergeCell ref="AG57:AI57"/>
    <mergeCell ref="C58:E58"/>
    <mergeCell ref="F58:H58"/>
    <mergeCell ref="I58:K58"/>
    <mergeCell ref="L58:N58"/>
    <mergeCell ref="O58:Q58"/>
    <mergeCell ref="C57:E57"/>
    <mergeCell ref="F57:H57"/>
    <mergeCell ref="I57:K57"/>
    <mergeCell ref="L57:N57"/>
    <mergeCell ref="O57:Q57"/>
    <mergeCell ref="R57:T57"/>
    <mergeCell ref="R56:T56"/>
    <mergeCell ref="U56:W56"/>
    <mergeCell ref="X56:Z56"/>
    <mergeCell ref="AA56:AC56"/>
    <mergeCell ref="AD56:AF56"/>
    <mergeCell ref="AG56:AI56"/>
    <mergeCell ref="U55:W55"/>
    <mergeCell ref="X55:Z55"/>
    <mergeCell ref="AA55:AC55"/>
    <mergeCell ref="AD55:AF55"/>
    <mergeCell ref="AG55:AI55"/>
    <mergeCell ref="C56:E56"/>
    <mergeCell ref="F56:H56"/>
    <mergeCell ref="I56:K56"/>
    <mergeCell ref="L56:N56"/>
    <mergeCell ref="O56:Q56"/>
    <mergeCell ref="C55:E55"/>
    <mergeCell ref="F55:H55"/>
    <mergeCell ref="I55:K55"/>
    <mergeCell ref="L55:N55"/>
    <mergeCell ref="O55:Q55"/>
    <mergeCell ref="R55:T55"/>
    <mergeCell ref="R54:T54"/>
    <mergeCell ref="U54:W54"/>
    <mergeCell ref="X54:Z54"/>
    <mergeCell ref="AA54:AC54"/>
    <mergeCell ref="AD54:AF54"/>
    <mergeCell ref="AG54:AI54"/>
    <mergeCell ref="U53:W53"/>
    <mergeCell ref="X53:Z53"/>
    <mergeCell ref="AA53:AC53"/>
    <mergeCell ref="AD53:AF53"/>
    <mergeCell ref="AG53:AI53"/>
    <mergeCell ref="C54:E54"/>
    <mergeCell ref="F54:H54"/>
    <mergeCell ref="I54:K54"/>
    <mergeCell ref="L54:N54"/>
    <mergeCell ref="O54:Q54"/>
    <mergeCell ref="C53:E53"/>
    <mergeCell ref="F53:H53"/>
    <mergeCell ref="I53:K53"/>
    <mergeCell ref="L53:N53"/>
    <mergeCell ref="O53:Q53"/>
    <mergeCell ref="R53:T53"/>
    <mergeCell ref="R52:T52"/>
    <mergeCell ref="U52:W52"/>
    <mergeCell ref="X52:Z52"/>
    <mergeCell ref="AA52:AC52"/>
    <mergeCell ref="AD52:AF52"/>
    <mergeCell ref="AG52:AI52"/>
    <mergeCell ref="U51:W51"/>
    <mergeCell ref="X51:Z51"/>
    <mergeCell ref="AA51:AC51"/>
    <mergeCell ref="AD51:AF51"/>
    <mergeCell ref="AG51:AI51"/>
    <mergeCell ref="C52:E52"/>
    <mergeCell ref="F52:H52"/>
    <mergeCell ref="I52:K52"/>
    <mergeCell ref="L52:N52"/>
    <mergeCell ref="O52:Q52"/>
    <mergeCell ref="C51:E51"/>
    <mergeCell ref="F51:H51"/>
    <mergeCell ref="I51:K51"/>
    <mergeCell ref="L51:N51"/>
    <mergeCell ref="O51:Q51"/>
    <mergeCell ref="R51:T51"/>
    <mergeCell ref="R50:T50"/>
    <mergeCell ref="U50:W50"/>
    <mergeCell ref="X50:Z50"/>
    <mergeCell ref="AA50:AC50"/>
    <mergeCell ref="AD50:AF50"/>
    <mergeCell ref="AG50:AI50"/>
    <mergeCell ref="U49:W49"/>
    <mergeCell ref="X49:Z49"/>
    <mergeCell ref="AA49:AC49"/>
    <mergeCell ref="AD49:AF49"/>
    <mergeCell ref="AG49:AI49"/>
    <mergeCell ref="C50:E50"/>
    <mergeCell ref="F50:H50"/>
    <mergeCell ref="I50:K50"/>
    <mergeCell ref="L50:N50"/>
    <mergeCell ref="O50:Q50"/>
    <mergeCell ref="C49:E49"/>
    <mergeCell ref="F49:H49"/>
    <mergeCell ref="I49:K49"/>
    <mergeCell ref="L49:N49"/>
    <mergeCell ref="O49:Q49"/>
    <mergeCell ref="R49:T49"/>
    <mergeCell ref="R48:T48"/>
    <mergeCell ref="U48:W48"/>
    <mergeCell ref="X48:Z48"/>
    <mergeCell ref="AA48:AC48"/>
    <mergeCell ref="AD48:AF48"/>
    <mergeCell ref="AG48:AI48"/>
    <mergeCell ref="U47:W47"/>
    <mergeCell ref="X47:Z47"/>
    <mergeCell ref="AA47:AC47"/>
    <mergeCell ref="AD47:AF47"/>
    <mergeCell ref="AG47:AI47"/>
    <mergeCell ref="C48:E48"/>
    <mergeCell ref="F48:H48"/>
    <mergeCell ref="I48:K48"/>
    <mergeCell ref="L48:N48"/>
    <mergeCell ref="O48:Q48"/>
    <mergeCell ref="C47:E47"/>
    <mergeCell ref="F47:H47"/>
    <mergeCell ref="I47:K47"/>
    <mergeCell ref="L47:N47"/>
    <mergeCell ref="O47:Q47"/>
    <mergeCell ref="R47:T47"/>
    <mergeCell ref="R46:T46"/>
    <mergeCell ref="U46:W46"/>
    <mergeCell ref="X46:Z46"/>
    <mergeCell ref="AA46:AC46"/>
    <mergeCell ref="AD46:AF46"/>
    <mergeCell ref="AG46:AI46"/>
    <mergeCell ref="U45:W45"/>
    <mergeCell ref="X45:Z45"/>
    <mergeCell ref="AA45:AC45"/>
    <mergeCell ref="AD45:AF45"/>
    <mergeCell ref="AG45:AI45"/>
    <mergeCell ref="C46:E46"/>
    <mergeCell ref="F46:H46"/>
    <mergeCell ref="I46:K46"/>
    <mergeCell ref="L46:N46"/>
    <mergeCell ref="O46:Q46"/>
    <mergeCell ref="C45:E45"/>
    <mergeCell ref="F45:H45"/>
    <mergeCell ref="I45:K45"/>
    <mergeCell ref="L45:N45"/>
    <mergeCell ref="O45:Q45"/>
    <mergeCell ref="R45:T45"/>
    <mergeCell ref="R44:T44"/>
    <mergeCell ref="U44:W44"/>
    <mergeCell ref="X44:Z44"/>
    <mergeCell ref="AA44:AC44"/>
    <mergeCell ref="AD44:AF44"/>
    <mergeCell ref="AG44:AI44"/>
    <mergeCell ref="U43:W43"/>
    <mergeCell ref="X43:Z43"/>
    <mergeCell ref="AA43:AC43"/>
    <mergeCell ref="AD43:AF43"/>
    <mergeCell ref="AG43:AI43"/>
    <mergeCell ref="C44:E44"/>
    <mergeCell ref="F44:H44"/>
    <mergeCell ref="I44:K44"/>
    <mergeCell ref="L44:N44"/>
    <mergeCell ref="O44:Q44"/>
    <mergeCell ref="C43:E43"/>
    <mergeCell ref="F43:H43"/>
    <mergeCell ref="I43:K43"/>
    <mergeCell ref="L43:N43"/>
    <mergeCell ref="O43:Q43"/>
    <mergeCell ref="R43:T43"/>
    <mergeCell ref="R42:T42"/>
    <mergeCell ref="U42:W42"/>
    <mergeCell ref="X42:Z42"/>
    <mergeCell ref="AA42:AC42"/>
    <mergeCell ref="AD42:AF42"/>
    <mergeCell ref="AG42:AI42"/>
    <mergeCell ref="U41:W41"/>
    <mergeCell ref="X41:Z41"/>
    <mergeCell ref="AA41:AC41"/>
    <mergeCell ref="AD41:AF41"/>
    <mergeCell ref="AG41:AI41"/>
    <mergeCell ref="C42:E42"/>
    <mergeCell ref="F42:H42"/>
    <mergeCell ref="I42:K42"/>
    <mergeCell ref="L42:N42"/>
    <mergeCell ref="O42:Q42"/>
    <mergeCell ref="C41:E41"/>
    <mergeCell ref="F41:H41"/>
    <mergeCell ref="I41:K41"/>
    <mergeCell ref="L41:N41"/>
    <mergeCell ref="O41:Q41"/>
    <mergeCell ref="R41:T41"/>
    <mergeCell ref="R40:T40"/>
    <mergeCell ref="U40:W40"/>
    <mergeCell ref="X40:Z40"/>
    <mergeCell ref="AA40:AC40"/>
    <mergeCell ref="AD40:AF40"/>
    <mergeCell ref="AG40:AI40"/>
    <mergeCell ref="U39:W39"/>
    <mergeCell ref="X39:Z39"/>
    <mergeCell ref="AA39:AC39"/>
    <mergeCell ref="AD39:AF39"/>
    <mergeCell ref="AG39:AI39"/>
    <mergeCell ref="C40:E40"/>
    <mergeCell ref="F40:H40"/>
    <mergeCell ref="I40:K40"/>
    <mergeCell ref="L40:N40"/>
    <mergeCell ref="O40:Q40"/>
    <mergeCell ref="C39:E39"/>
    <mergeCell ref="F39:H39"/>
    <mergeCell ref="I39:K39"/>
    <mergeCell ref="L39:N39"/>
    <mergeCell ref="O39:Q39"/>
    <mergeCell ref="R39:T39"/>
    <mergeCell ref="R38:T38"/>
    <mergeCell ref="U38:W38"/>
    <mergeCell ref="X38:Z38"/>
    <mergeCell ref="AA38:AC38"/>
    <mergeCell ref="AD38:AF38"/>
    <mergeCell ref="AG38:AI38"/>
    <mergeCell ref="U37:W37"/>
    <mergeCell ref="X37:Z37"/>
    <mergeCell ref="AA37:AC37"/>
    <mergeCell ref="AD37:AF37"/>
    <mergeCell ref="AG37:AI37"/>
    <mergeCell ref="C38:E38"/>
    <mergeCell ref="F38:H38"/>
    <mergeCell ref="I38:K38"/>
    <mergeCell ref="L38:N38"/>
    <mergeCell ref="O38:Q38"/>
    <mergeCell ref="C37:E37"/>
    <mergeCell ref="F37:H37"/>
    <mergeCell ref="I37:K37"/>
    <mergeCell ref="L37:N37"/>
    <mergeCell ref="O37:Q37"/>
    <mergeCell ref="R37:T37"/>
    <mergeCell ref="R36:T36"/>
    <mergeCell ref="U36:W36"/>
    <mergeCell ref="X36:Z36"/>
    <mergeCell ref="AA36:AC36"/>
    <mergeCell ref="AD36:AF36"/>
    <mergeCell ref="AG36:AI36"/>
    <mergeCell ref="U35:W35"/>
    <mergeCell ref="X35:Z35"/>
    <mergeCell ref="AA35:AC35"/>
    <mergeCell ref="AD35:AF35"/>
    <mergeCell ref="AG35:AI35"/>
    <mergeCell ref="C36:E36"/>
    <mergeCell ref="F36:H36"/>
    <mergeCell ref="I36:K36"/>
    <mergeCell ref="L36:N36"/>
    <mergeCell ref="O36:Q36"/>
    <mergeCell ref="C35:E35"/>
    <mergeCell ref="F35:H35"/>
    <mergeCell ref="I35:K35"/>
    <mergeCell ref="L35:N35"/>
    <mergeCell ref="O35:Q35"/>
    <mergeCell ref="R35:T35"/>
    <mergeCell ref="R34:T34"/>
    <mergeCell ref="U34:W34"/>
    <mergeCell ref="X34:Z34"/>
    <mergeCell ref="AA34:AC34"/>
    <mergeCell ref="AD34:AF34"/>
    <mergeCell ref="AG34:AI34"/>
    <mergeCell ref="U33:W33"/>
    <mergeCell ref="X33:Z33"/>
    <mergeCell ref="AA33:AC33"/>
    <mergeCell ref="AD33:AF33"/>
    <mergeCell ref="AG33:AI33"/>
    <mergeCell ref="C34:E34"/>
    <mergeCell ref="F34:H34"/>
    <mergeCell ref="I34:K34"/>
    <mergeCell ref="L34:N34"/>
    <mergeCell ref="O34:Q34"/>
    <mergeCell ref="C33:E33"/>
    <mergeCell ref="F33:H33"/>
    <mergeCell ref="I33:K33"/>
    <mergeCell ref="L33:N33"/>
    <mergeCell ref="O33:Q33"/>
    <mergeCell ref="R33:T33"/>
    <mergeCell ref="R32:T32"/>
    <mergeCell ref="U32:W32"/>
    <mergeCell ref="X32:Z32"/>
    <mergeCell ref="AA32:AC32"/>
    <mergeCell ref="AD32:AF32"/>
    <mergeCell ref="AG32:AI32"/>
    <mergeCell ref="U31:W31"/>
    <mergeCell ref="X31:Z31"/>
    <mergeCell ref="AA31:AC31"/>
    <mergeCell ref="AD31:AF31"/>
    <mergeCell ref="AG31:AI31"/>
    <mergeCell ref="C32:E32"/>
    <mergeCell ref="F32:H32"/>
    <mergeCell ref="I32:K32"/>
    <mergeCell ref="L32:N32"/>
    <mergeCell ref="O32:Q32"/>
    <mergeCell ref="C31:E31"/>
    <mergeCell ref="F31:H31"/>
    <mergeCell ref="I31:K31"/>
    <mergeCell ref="L31:N31"/>
    <mergeCell ref="O31:Q31"/>
    <mergeCell ref="R31:T31"/>
    <mergeCell ref="R30:T30"/>
    <mergeCell ref="U30:W30"/>
    <mergeCell ref="X30:Z30"/>
    <mergeCell ref="AA30:AC30"/>
    <mergeCell ref="AD30:AF30"/>
    <mergeCell ref="AG30:AI30"/>
    <mergeCell ref="U29:W29"/>
    <mergeCell ref="X29:Z29"/>
    <mergeCell ref="AA29:AC29"/>
    <mergeCell ref="AD29:AF29"/>
    <mergeCell ref="AG29:AI29"/>
    <mergeCell ref="C30:E30"/>
    <mergeCell ref="F30:H30"/>
    <mergeCell ref="I30:K30"/>
    <mergeCell ref="L30:N30"/>
    <mergeCell ref="O30:Q30"/>
    <mergeCell ref="C29:E29"/>
    <mergeCell ref="F29:H29"/>
    <mergeCell ref="I29:K29"/>
    <mergeCell ref="L29:N29"/>
    <mergeCell ref="O29:Q29"/>
    <mergeCell ref="R29:T29"/>
    <mergeCell ref="R28:T28"/>
    <mergeCell ref="U28:W28"/>
    <mergeCell ref="X28:Z28"/>
    <mergeCell ref="AA28:AC28"/>
    <mergeCell ref="AD28:AF28"/>
    <mergeCell ref="AG28:AI28"/>
    <mergeCell ref="U27:W27"/>
    <mergeCell ref="X27:Z27"/>
    <mergeCell ref="AA27:AC27"/>
    <mergeCell ref="AD27:AF27"/>
    <mergeCell ref="AG27:AI27"/>
    <mergeCell ref="C28:E28"/>
    <mergeCell ref="F28:H28"/>
    <mergeCell ref="I28:K28"/>
    <mergeCell ref="L28:N28"/>
    <mergeCell ref="O28:Q28"/>
    <mergeCell ref="C27:E27"/>
    <mergeCell ref="F27:H27"/>
    <mergeCell ref="I27:K27"/>
    <mergeCell ref="L27:N27"/>
    <mergeCell ref="O27:Q27"/>
    <mergeCell ref="R27:T27"/>
    <mergeCell ref="R26:T26"/>
    <mergeCell ref="U26:W26"/>
    <mergeCell ref="X26:Z26"/>
    <mergeCell ref="AA26:AC26"/>
    <mergeCell ref="AD26:AF26"/>
    <mergeCell ref="AG26:AI26"/>
    <mergeCell ref="U25:W25"/>
    <mergeCell ref="X25:Z25"/>
    <mergeCell ref="AA25:AC25"/>
    <mergeCell ref="AD25:AF25"/>
    <mergeCell ref="AG25:AI25"/>
    <mergeCell ref="C26:E26"/>
    <mergeCell ref="F26:H26"/>
    <mergeCell ref="I26:K26"/>
    <mergeCell ref="L26:N26"/>
    <mergeCell ref="O26:Q26"/>
    <mergeCell ref="C25:E25"/>
    <mergeCell ref="F25:H25"/>
    <mergeCell ref="I25:K25"/>
    <mergeCell ref="L25:N25"/>
    <mergeCell ref="O25:Q25"/>
    <mergeCell ref="R25:T25"/>
    <mergeCell ref="R24:T24"/>
    <mergeCell ref="U24:W24"/>
    <mergeCell ref="X24:Z24"/>
    <mergeCell ref="AA24:AC24"/>
    <mergeCell ref="AD24:AF24"/>
    <mergeCell ref="AG24:AI24"/>
    <mergeCell ref="U23:W23"/>
    <mergeCell ref="X23:Z23"/>
    <mergeCell ref="AA23:AC23"/>
    <mergeCell ref="AD23:AF23"/>
    <mergeCell ref="AG23:AI23"/>
    <mergeCell ref="C24:E24"/>
    <mergeCell ref="F24:H24"/>
    <mergeCell ref="I24:K24"/>
    <mergeCell ref="L24:N24"/>
    <mergeCell ref="O24:Q24"/>
    <mergeCell ref="C23:E23"/>
    <mergeCell ref="F23:H23"/>
    <mergeCell ref="I23:K23"/>
    <mergeCell ref="L23:N23"/>
    <mergeCell ref="O23:Q23"/>
    <mergeCell ref="R23:T23"/>
    <mergeCell ref="R22:T22"/>
    <mergeCell ref="U22:W22"/>
    <mergeCell ref="X22:Z22"/>
    <mergeCell ref="AA22:AC22"/>
    <mergeCell ref="AD22:AF22"/>
    <mergeCell ref="AG22:AI22"/>
    <mergeCell ref="U21:W21"/>
    <mergeCell ref="X21:Z21"/>
    <mergeCell ref="AA21:AC21"/>
    <mergeCell ref="AD21:AF21"/>
    <mergeCell ref="AG21:AI21"/>
    <mergeCell ref="C22:E22"/>
    <mergeCell ref="F22:H22"/>
    <mergeCell ref="I22:K22"/>
    <mergeCell ref="L22:N22"/>
    <mergeCell ref="O22:Q22"/>
    <mergeCell ref="C21:E21"/>
    <mergeCell ref="F21:H21"/>
    <mergeCell ref="I21:K21"/>
    <mergeCell ref="L21:N21"/>
    <mergeCell ref="O21:Q21"/>
    <mergeCell ref="R21:T21"/>
    <mergeCell ref="R20:T20"/>
    <mergeCell ref="U20:W20"/>
    <mergeCell ref="X20:Z20"/>
    <mergeCell ref="AA20:AC20"/>
    <mergeCell ref="AD20:AF20"/>
    <mergeCell ref="AG20:AI20"/>
    <mergeCell ref="U19:W19"/>
    <mergeCell ref="X19:Z19"/>
    <mergeCell ref="AA19:AC19"/>
    <mergeCell ref="AD19:AF19"/>
    <mergeCell ref="AG19:AI19"/>
    <mergeCell ref="C20:E20"/>
    <mergeCell ref="F20:H20"/>
    <mergeCell ref="I20:K20"/>
    <mergeCell ref="L20:N20"/>
    <mergeCell ref="O20:Q20"/>
    <mergeCell ref="C19:E19"/>
    <mergeCell ref="F19:H19"/>
    <mergeCell ref="I19:K19"/>
    <mergeCell ref="L19:N19"/>
    <mergeCell ref="O19:Q19"/>
    <mergeCell ref="R19:T19"/>
    <mergeCell ref="R18:T18"/>
    <mergeCell ref="U18:W18"/>
    <mergeCell ref="X18:Z18"/>
    <mergeCell ref="AA18:AC18"/>
    <mergeCell ref="AD18:AF18"/>
    <mergeCell ref="AG18:AI18"/>
    <mergeCell ref="U17:W17"/>
    <mergeCell ref="X17:Z17"/>
    <mergeCell ref="AA17:AC17"/>
    <mergeCell ref="AD17:AF17"/>
    <mergeCell ref="AG17:AI17"/>
    <mergeCell ref="C18:E18"/>
    <mergeCell ref="F18:H18"/>
    <mergeCell ref="I18:K18"/>
    <mergeCell ref="L18:N18"/>
    <mergeCell ref="O18:Q18"/>
    <mergeCell ref="C17:E17"/>
    <mergeCell ref="F17:H17"/>
    <mergeCell ref="I17:K17"/>
    <mergeCell ref="L17:N17"/>
    <mergeCell ref="O17:Q17"/>
    <mergeCell ref="R17:T17"/>
    <mergeCell ref="R16:T16"/>
    <mergeCell ref="U16:W16"/>
    <mergeCell ref="X16:Z16"/>
    <mergeCell ref="AA16:AC16"/>
    <mergeCell ref="AD16:AF16"/>
    <mergeCell ref="AG16:AI16"/>
    <mergeCell ref="U15:W15"/>
    <mergeCell ref="X15:Z15"/>
    <mergeCell ref="AA15:AC15"/>
    <mergeCell ref="AD15:AF15"/>
    <mergeCell ref="AG15:AI15"/>
    <mergeCell ref="C16:E16"/>
    <mergeCell ref="F16:H16"/>
    <mergeCell ref="I16:K16"/>
    <mergeCell ref="L16:N16"/>
    <mergeCell ref="O16:Q16"/>
    <mergeCell ref="C15:E15"/>
    <mergeCell ref="F15:H15"/>
    <mergeCell ref="I15:K15"/>
    <mergeCell ref="L15:N15"/>
    <mergeCell ref="O15:Q15"/>
    <mergeCell ref="R15:T15"/>
    <mergeCell ref="R14:T14"/>
    <mergeCell ref="U14:W14"/>
    <mergeCell ref="X14:Z14"/>
    <mergeCell ref="AA14:AC14"/>
    <mergeCell ref="AD14:AF14"/>
    <mergeCell ref="AG14:AI14"/>
    <mergeCell ref="U13:W13"/>
    <mergeCell ref="X13:Z13"/>
    <mergeCell ref="AA13:AC13"/>
    <mergeCell ref="AD13:AF13"/>
    <mergeCell ref="AG13:AI13"/>
    <mergeCell ref="C14:E14"/>
    <mergeCell ref="F14:H14"/>
    <mergeCell ref="I14:K14"/>
    <mergeCell ref="L14:N14"/>
    <mergeCell ref="O14:Q14"/>
    <mergeCell ref="C13:E13"/>
    <mergeCell ref="F13:H13"/>
    <mergeCell ref="I13:K13"/>
    <mergeCell ref="L13:N13"/>
    <mergeCell ref="O13:Q13"/>
    <mergeCell ref="R13:T13"/>
    <mergeCell ref="R12:T12"/>
    <mergeCell ref="U12:W12"/>
    <mergeCell ref="X12:Z12"/>
    <mergeCell ref="AA12:AC12"/>
    <mergeCell ref="AD12:AF12"/>
    <mergeCell ref="AG12:AI12"/>
    <mergeCell ref="U11:W11"/>
    <mergeCell ref="X11:Z11"/>
    <mergeCell ref="AA11:AC11"/>
    <mergeCell ref="AD11:AF11"/>
    <mergeCell ref="AG11:AI11"/>
    <mergeCell ref="C12:E12"/>
    <mergeCell ref="F12:H12"/>
    <mergeCell ref="I12:K12"/>
    <mergeCell ref="L12:N12"/>
    <mergeCell ref="O12:Q12"/>
    <mergeCell ref="C11:E11"/>
    <mergeCell ref="F11:H11"/>
    <mergeCell ref="I11:K11"/>
    <mergeCell ref="L11:N11"/>
    <mergeCell ref="O11:Q11"/>
    <mergeCell ref="R11:T11"/>
    <mergeCell ref="R10:T10"/>
    <mergeCell ref="U10:W10"/>
    <mergeCell ref="X10:Z10"/>
    <mergeCell ref="AA10:AC10"/>
    <mergeCell ref="AD10:AF10"/>
    <mergeCell ref="AG10:AI10"/>
    <mergeCell ref="U9:W9"/>
    <mergeCell ref="X9:Z9"/>
    <mergeCell ref="AA9:AC9"/>
    <mergeCell ref="AD9:AF9"/>
    <mergeCell ref="AG9:AI9"/>
    <mergeCell ref="C10:E10"/>
    <mergeCell ref="F10:H10"/>
    <mergeCell ref="I10:K10"/>
    <mergeCell ref="L10:N10"/>
    <mergeCell ref="O10:Q10"/>
    <mergeCell ref="C9:E9"/>
    <mergeCell ref="F9:H9"/>
    <mergeCell ref="I9:K9"/>
    <mergeCell ref="L9:N9"/>
    <mergeCell ref="O9:Q9"/>
    <mergeCell ref="R9:T9"/>
    <mergeCell ref="R8:T8"/>
    <mergeCell ref="U8:W8"/>
    <mergeCell ref="X8:Z8"/>
    <mergeCell ref="AA8:AC8"/>
    <mergeCell ref="AD8:AF8"/>
    <mergeCell ref="AG8:AI8"/>
    <mergeCell ref="U7:W7"/>
    <mergeCell ref="X7:Z7"/>
    <mergeCell ref="AA7:AC7"/>
    <mergeCell ref="AD7:AF7"/>
    <mergeCell ref="AG7:AI7"/>
    <mergeCell ref="C8:E8"/>
    <mergeCell ref="F8:H8"/>
    <mergeCell ref="I8:K8"/>
    <mergeCell ref="L8:N8"/>
    <mergeCell ref="O8:Q8"/>
    <mergeCell ref="C7:E7"/>
    <mergeCell ref="F7:H7"/>
    <mergeCell ref="I7:K7"/>
    <mergeCell ref="L7:N7"/>
    <mergeCell ref="O7:Q7"/>
    <mergeCell ref="R7:T7"/>
    <mergeCell ref="I3:K3"/>
    <mergeCell ref="L3:N3"/>
    <mergeCell ref="O3:Q3"/>
    <mergeCell ref="R3:T3"/>
    <mergeCell ref="R6:T6"/>
    <mergeCell ref="U6:W6"/>
    <mergeCell ref="X6:Z6"/>
    <mergeCell ref="AA6:AC6"/>
    <mergeCell ref="AD6:AF6"/>
    <mergeCell ref="AG6:AI6"/>
    <mergeCell ref="U5:W5"/>
    <mergeCell ref="X5:Z5"/>
    <mergeCell ref="AA5:AC5"/>
    <mergeCell ref="AD5:AF5"/>
    <mergeCell ref="AG5:AI5"/>
    <mergeCell ref="C6:E6"/>
    <mergeCell ref="F6:H6"/>
    <mergeCell ref="I6:K6"/>
    <mergeCell ref="L6:N6"/>
    <mergeCell ref="O6:Q6"/>
    <mergeCell ref="C5:E5"/>
    <mergeCell ref="F5:H5"/>
    <mergeCell ref="I5:K5"/>
    <mergeCell ref="L5:N5"/>
    <mergeCell ref="O5:Q5"/>
    <mergeCell ref="R5:T5"/>
    <mergeCell ref="A1:A2"/>
    <mergeCell ref="B1:B2"/>
    <mergeCell ref="C1:AI1"/>
    <mergeCell ref="C2:E2"/>
    <mergeCell ref="F2:H2"/>
    <mergeCell ref="I2:K2"/>
    <mergeCell ref="L2:N2"/>
    <mergeCell ref="O2:Q2"/>
    <mergeCell ref="R2:T2"/>
    <mergeCell ref="U2:W2"/>
    <mergeCell ref="R4:T4"/>
    <mergeCell ref="U4:W4"/>
    <mergeCell ref="X4:Z4"/>
    <mergeCell ref="AA4:AC4"/>
    <mergeCell ref="AD4:AF4"/>
    <mergeCell ref="AG4:AI4"/>
    <mergeCell ref="U3:W3"/>
    <mergeCell ref="X3:Z3"/>
    <mergeCell ref="AA3:AC3"/>
    <mergeCell ref="AD3:AF3"/>
    <mergeCell ref="AG3:AI3"/>
    <mergeCell ref="C4:E4"/>
    <mergeCell ref="F4:H4"/>
    <mergeCell ref="I4:K4"/>
    <mergeCell ref="L4:N4"/>
    <mergeCell ref="O4:Q4"/>
    <mergeCell ref="X2:Z2"/>
    <mergeCell ref="AA2:AC2"/>
    <mergeCell ref="AD2:AF2"/>
    <mergeCell ref="AG2:AI2"/>
    <mergeCell ref="C3:E3"/>
    <mergeCell ref="F3:H3"/>
  </mergeCells>
  <hyperlinks>
    <hyperlink ref="A1:A2" location="'Indications d''Utilisation'!A45" tooltip="Lien vers &quot;Indications d'Utilisation&quot;" display="Lien vers Indications d'Utilisation"/>
  </hyperlink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Feuil19"/>
  <dimension ref="A1:AK106"/>
  <sheetViews>
    <sheetView zoomScaleNormal="100"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1" max="1" width="12" style="4" customWidth="1"/>
    <col min="2" max="2" width="11.42578125" style="4"/>
    <col min="3" max="35" width="6.28515625" style="10" customWidth="1"/>
    <col min="36" max="16384" width="11.42578125" style="4"/>
  </cols>
  <sheetData>
    <row r="1" spans="1:37">
      <c r="A1" s="523" t="s">
        <v>206</v>
      </c>
      <c r="B1" s="414" t="s">
        <v>3</v>
      </c>
      <c r="C1" s="542" t="s">
        <v>189</v>
      </c>
      <c r="D1" s="543"/>
      <c r="E1" s="543"/>
      <c r="F1" s="542" t="s">
        <v>245</v>
      </c>
      <c r="G1" s="543"/>
      <c r="H1" s="543"/>
      <c r="I1" s="542" t="s">
        <v>246</v>
      </c>
      <c r="J1" s="543"/>
      <c r="K1" s="543"/>
      <c r="L1" s="542" t="s">
        <v>247</v>
      </c>
      <c r="M1" s="543"/>
      <c r="N1" s="543"/>
      <c r="O1" s="542" t="s">
        <v>248</v>
      </c>
      <c r="P1" s="543"/>
      <c r="Q1" s="543"/>
      <c r="R1" s="542" t="s">
        <v>249</v>
      </c>
      <c r="S1" s="543"/>
      <c r="T1" s="543"/>
      <c r="U1" s="542" t="s">
        <v>250</v>
      </c>
      <c r="V1" s="543"/>
      <c r="W1" s="543"/>
      <c r="X1" s="542" t="s">
        <v>251</v>
      </c>
      <c r="Y1" s="543"/>
      <c r="Z1" s="543"/>
      <c r="AA1" s="542" t="s">
        <v>252</v>
      </c>
      <c r="AB1" s="543"/>
      <c r="AC1" s="543"/>
      <c r="AD1" s="542" t="s">
        <v>253</v>
      </c>
      <c r="AE1" s="543"/>
      <c r="AF1" s="543"/>
      <c r="AG1" s="542" t="s">
        <v>254</v>
      </c>
      <c r="AH1" s="543"/>
      <c r="AI1" s="543"/>
      <c r="AJ1" s="243"/>
      <c r="AK1" s="243"/>
    </row>
    <row r="2" spans="1:37" ht="33" customHeight="1" thickBot="1">
      <c r="A2" s="524"/>
      <c r="B2" s="544"/>
      <c r="C2" s="84" t="s">
        <v>5</v>
      </c>
      <c r="D2" s="85" t="s">
        <v>6</v>
      </c>
      <c r="E2" s="85" t="s">
        <v>7</v>
      </c>
      <c r="F2" s="84" t="s">
        <v>5</v>
      </c>
      <c r="G2" s="85" t="s">
        <v>6</v>
      </c>
      <c r="H2" s="85" t="s">
        <v>7</v>
      </c>
      <c r="I2" s="84" t="s">
        <v>5</v>
      </c>
      <c r="J2" s="85" t="s">
        <v>6</v>
      </c>
      <c r="K2" s="85" t="s">
        <v>7</v>
      </c>
      <c r="L2" s="84" t="s">
        <v>5</v>
      </c>
      <c r="M2" s="85" t="s">
        <v>6</v>
      </c>
      <c r="N2" s="85" t="s">
        <v>7</v>
      </c>
      <c r="O2" s="84" t="s">
        <v>5</v>
      </c>
      <c r="P2" s="85" t="s">
        <v>6</v>
      </c>
      <c r="Q2" s="85" t="s">
        <v>7</v>
      </c>
      <c r="R2" s="84" t="s">
        <v>5</v>
      </c>
      <c r="S2" s="85" t="s">
        <v>6</v>
      </c>
      <c r="T2" s="85" t="s">
        <v>7</v>
      </c>
      <c r="U2" s="84" t="s">
        <v>5</v>
      </c>
      <c r="V2" s="85" t="s">
        <v>6</v>
      </c>
      <c r="W2" s="85" t="s">
        <v>7</v>
      </c>
      <c r="X2" s="84" t="s">
        <v>5</v>
      </c>
      <c r="Y2" s="85" t="s">
        <v>6</v>
      </c>
      <c r="Z2" s="85" t="s">
        <v>7</v>
      </c>
      <c r="AA2" s="84" t="s">
        <v>5</v>
      </c>
      <c r="AB2" s="85" t="s">
        <v>6</v>
      </c>
      <c r="AC2" s="85" t="s">
        <v>7</v>
      </c>
      <c r="AD2" s="84" t="s">
        <v>5</v>
      </c>
      <c r="AE2" s="85" t="s">
        <v>6</v>
      </c>
      <c r="AF2" s="85" t="s">
        <v>7</v>
      </c>
      <c r="AG2" s="84" t="s">
        <v>5</v>
      </c>
      <c r="AH2" s="85" t="s">
        <v>6</v>
      </c>
      <c r="AI2" s="86" t="s">
        <v>7</v>
      </c>
      <c r="AJ2" s="243"/>
      <c r="AK2" s="243"/>
    </row>
    <row r="3" spans="1:37" ht="15.75" thickTop="1">
      <c r="A3" s="82" t="str">
        <f>IF('Information sur les Gènes'!A3="","",'Information sur les Gènes'!A3)</f>
        <v>A1</v>
      </c>
      <c r="B3" s="83" t="str">
        <f>IF('Information sur les Gènes'!D3="","",'Information sur les Gènes'!D3)</f>
        <v/>
      </c>
      <c r="C3" s="159" t="str">
        <f>IF(ISERROR('Données Echantillon Contrôle'!C4-'Selection Gènes de Référence'!C$11),"",'Données Echantillon Contrôle'!C4-'Selection Gènes de Référence'!C$11)</f>
        <v/>
      </c>
      <c r="D3" s="160" t="str">
        <f>IF(ISERROR('Données Echantillon Contrôle'!D4-'Selection Gènes de Référence'!D$11),"",'Données Echantillon Contrôle'!D4-'Selection Gènes de Référence'!D$11)</f>
        <v/>
      </c>
      <c r="E3" s="161" t="str">
        <f>IF(ISERROR('Données Echantillon Contrôle'!E4-'Selection Gènes de Référence'!E$11),"",'Données Echantillon Contrôle'!E4-'Selection Gènes de Référence'!E$11)</f>
        <v/>
      </c>
      <c r="F3" s="159" t="str">
        <f>IF(ISERROR('Données Echantillon 1'!C4-'Selection Gènes de Référence'!H$11),"",'Données Echantillon 1'!C4-'Selection Gènes de Référence'!H$11)</f>
        <v/>
      </c>
      <c r="G3" s="160" t="str">
        <f>IF(ISERROR('Données Echantillon 1'!D4-'Selection Gènes de Référence'!I$11),"",'Données Echantillon 1'!D4-'Selection Gènes de Référence'!I$11)</f>
        <v/>
      </c>
      <c r="H3" s="161" t="str">
        <f>IF(ISERROR('Données Echantillon 1'!E4-'Selection Gènes de Référence'!J$11),"",'Données Echantillon 1'!E4-'Selection Gènes de Référence'!J$11)</f>
        <v/>
      </c>
      <c r="I3" s="159" t="str">
        <f>IF(ISERROR('Données Echantillon 2'!C4-'Selection Gènes de Référence'!M$11),"",'Données Echantillon 2'!C4-'Selection Gènes de Référence'!M$11)</f>
        <v/>
      </c>
      <c r="J3" s="160" t="str">
        <f>IF(ISERROR('Données Echantillon 2'!D4-'Selection Gènes de Référence'!N$11),"",'Données Echantillon 2'!D4-'Selection Gènes de Référence'!N$11)</f>
        <v/>
      </c>
      <c r="K3" s="161" t="str">
        <f>IF(ISERROR('Données Echantillon 2'!E4-'Selection Gènes de Référence'!O$11),"",'Données Echantillon 2'!E4-'Selection Gènes de Référence'!O$11)</f>
        <v/>
      </c>
      <c r="L3" s="159" t="str">
        <f>IF(ISERROR('Données Echantillon 3'!C4-'Selection Gènes de Référence'!R$11),"",'Données Echantillon 3'!C4-'Selection Gènes de Référence'!R$11)</f>
        <v/>
      </c>
      <c r="M3" s="160" t="str">
        <f>IF(ISERROR('Données Echantillon 3'!D4-'Selection Gènes de Référence'!S$11),"",'Données Echantillon 3'!D4-'Selection Gènes de Référence'!S$11)</f>
        <v/>
      </c>
      <c r="N3" s="161" t="str">
        <f>IF(ISERROR('Données Echantillon 3'!E4-'Selection Gènes de Référence'!T$11),"",'Données Echantillon 3'!E4-'Selection Gènes de Référence'!T$11)</f>
        <v/>
      </c>
      <c r="O3" s="159" t="str">
        <f>IF(ISERROR('Données Echantillon 4'!C4-'Selection Gènes de Référence'!W$11),"",'Données Echantillon 4'!C4-'Selection Gènes de Référence'!W$11)</f>
        <v/>
      </c>
      <c r="P3" s="160" t="str">
        <f>IF(ISERROR('Données Echantillon 4'!D4-'Selection Gènes de Référence'!X$11),"",'Données Echantillon 4'!D4-'Selection Gènes de Référence'!X$11)</f>
        <v/>
      </c>
      <c r="Q3" s="161" t="str">
        <f>IF(ISERROR('Données Echantillon 4'!E4-'Selection Gènes de Référence'!Y$11),"",'Données Echantillon 4'!E4-'Selection Gènes de Référence'!Y$11)</f>
        <v/>
      </c>
      <c r="R3" s="159" t="str">
        <f>IF(ISERROR('Données Echantillon 5'!C4-'Selection Gènes de Référence'!AB$11),"",'Données Echantillon 5'!C4-'Selection Gènes de Référence'!AB$11)</f>
        <v/>
      </c>
      <c r="S3" s="160" t="str">
        <f>IF(ISERROR('Données Echantillon 5'!D4-'Selection Gènes de Référence'!AC$11),"",'Données Echantillon 5'!D4-'Selection Gènes de Référence'!AC$11)</f>
        <v/>
      </c>
      <c r="T3" s="161" t="str">
        <f>IF(ISERROR('Données Echantillon 5'!E4-'Selection Gènes de Référence'!AD$11),"",'Données Echantillon 5'!E4-'Selection Gènes de Référence'!AD$11)</f>
        <v/>
      </c>
      <c r="U3" s="159" t="str">
        <f>IF(ISERROR('Données Echantillon 6'!C4-'Selection Gènes de Référence'!AG$11),"",'Données Echantillon 6'!C4-'Selection Gènes de Référence'!AG$11)</f>
        <v/>
      </c>
      <c r="V3" s="160" t="str">
        <f>IF(ISERROR('Données Echantillon 6'!D4-'Selection Gènes de Référence'!AH$11),"",'Données Echantillon 6'!D4-'Selection Gènes de Référence'!AH$11)</f>
        <v/>
      </c>
      <c r="W3" s="161" t="str">
        <f>IF(ISERROR('Données Echantillon 6'!E4-'Selection Gènes de Référence'!AI$11),"",'Données Echantillon 6'!E4-'Selection Gènes de Référence'!AI$11)</f>
        <v/>
      </c>
      <c r="X3" s="159" t="str">
        <f>IF(ISERROR('Données Echantillon 7'!C4-'Selection Gènes de Référence'!AL$11),"",'Données Echantillon 7'!C4-'Selection Gènes de Référence'!AL$11)</f>
        <v/>
      </c>
      <c r="Y3" s="160" t="str">
        <f>IF(ISERROR('Données Echantillon 7'!D4-'Selection Gènes de Référence'!AM$11),"",'Données Echantillon 7'!D4-'Selection Gènes de Référence'!AM$11)</f>
        <v/>
      </c>
      <c r="Z3" s="161" t="str">
        <f>IF(ISERROR('Données Echantillon 7'!E4-'Selection Gènes de Référence'!AN$11),"",'Données Echantillon 7'!E4-'Selection Gènes de Référence'!AN$11)</f>
        <v/>
      </c>
      <c r="AA3" s="159" t="str">
        <f>IF(ISERROR('Données Echantillon 8'!C4-'Selection Gènes de Référence'!AQ$11),"",'Données Echantillon 8'!C4-'Selection Gènes de Référence'!AQ$11)</f>
        <v/>
      </c>
      <c r="AB3" s="160" t="str">
        <f>IF(ISERROR('Données Echantillon 8'!D4-'Selection Gènes de Référence'!AR$11),"",'Données Echantillon 8'!D4-'Selection Gènes de Référence'!AR$11)</f>
        <v/>
      </c>
      <c r="AC3" s="161" t="str">
        <f>IF(ISERROR('Données Echantillon 8'!E4-'Selection Gènes de Référence'!AS$11),"",'Données Echantillon 8'!E4-'Selection Gènes de Référence'!AS$11)</f>
        <v/>
      </c>
      <c r="AD3" s="159" t="str">
        <f>IF(ISERROR('Données Echantillon 9'!C4-'Selection Gènes de Référence'!AV$11),"",'Données Echantillon 9'!C4-'Selection Gènes de Référence'!AV$11)</f>
        <v/>
      </c>
      <c r="AE3" s="160" t="str">
        <f>IF(ISERROR('Données Echantillon 9'!D4-'Selection Gènes de Référence'!AW$11),"",'Données Echantillon 9'!D4-'Selection Gènes de Référence'!AW$11)</f>
        <v/>
      </c>
      <c r="AF3" s="161" t="str">
        <f>IF(ISERROR('Données Echantillon 9'!E4-'Selection Gènes de Référence'!AX$11),"",'Données Echantillon 9'!E4-'Selection Gènes de Référence'!AX$11)</f>
        <v/>
      </c>
      <c r="AG3" s="159" t="str">
        <f>IF(ISERROR('Données Echantillon 10'!C4-'Selection Gènes de Référence'!BA$11),"",'Données Echantillon 10'!C4-'Selection Gènes de Référence'!BA$11)</f>
        <v/>
      </c>
      <c r="AH3" s="160" t="str">
        <f>IF(ISERROR('Données Echantillon 10'!D4-'Selection Gènes de Référence'!BB$11),"",'Données Echantillon 10'!D4-'Selection Gènes de Référence'!BB$11)</f>
        <v/>
      </c>
      <c r="AI3" s="161" t="str">
        <f>IF(ISERROR('Données Echantillon 10'!E4-'Selection Gènes de Référence'!BC$11),"",'Données Echantillon 10'!E4-'Selection Gènes de Référence'!BC$11)</f>
        <v/>
      </c>
      <c r="AJ3" s="243"/>
      <c r="AK3" s="243"/>
    </row>
    <row r="4" spans="1:37">
      <c r="A4" s="59" t="str">
        <f>IF('Information sur les Gènes'!A4="","",'Information sur les Gènes'!A4)</f>
        <v>A2</v>
      </c>
      <c r="B4" s="57" t="str">
        <f>IF('Information sur les Gènes'!D4="","",'Information sur les Gènes'!D4)</f>
        <v/>
      </c>
      <c r="C4" s="67" t="str">
        <f>IF(ISERROR('Données Echantillon Contrôle'!C5-'Selection Gènes de Référence'!C$11),"",'Données Echantillon Contrôle'!C5-'Selection Gènes de Référence'!C$11)</f>
        <v/>
      </c>
      <c r="D4" s="68" t="str">
        <f>IF(ISERROR('Données Echantillon Contrôle'!D5-'Selection Gènes de Référence'!D$11),"",'Données Echantillon Contrôle'!D5-'Selection Gènes de Référence'!D$11)</f>
        <v/>
      </c>
      <c r="E4" s="69" t="str">
        <f>IF(ISERROR('Données Echantillon Contrôle'!E5-'Selection Gènes de Référence'!E$11),"",'Données Echantillon Contrôle'!E5-'Selection Gènes de Référence'!E$11)</f>
        <v/>
      </c>
      <c r="F4" s="67" t="str">
        <f>IF(ISERROR('Données Echantillon 1'!C5-'Selection Gènes de Référence'!H$11),"",'Données Echantillon 1'!C5-'Selection Gènes de Référence'!H$11)</f>
        <v/>
      </c>
      <c r="G4" s="68" t="str">
        <f>IF(ISERROR('Données Echantillon 1'!D5-'Selection Gènes de Référence'!I$11),"",'Données Echantillon 1'!D5-'Selection Gènes de Référence'!I$11)</f>
        <v/>
      </c>
      <c r="H4" s="69" t="str">
        <f>IF(ISERROR('Données Echantillon 1'!E5-'Selection Gènes de Référence'!J$11),"",'Données Echantillon 1'!E5-'Selection Gènes de Référence'!J$11)</f>
        <v/>
      </c>
      <c r="I4" s="67" t="str">
        <f>IF(ISERROR('Données Echantillon 2'!C5-'Selection Gènes de Référence'!M$11),"",'Données Echantillon 2'!C5-'Selection Gènes de Référence'!M$11)</f>
        <v/>
      </c>
      <c r="J4" s="68" t="str">
        <f>IF(ISERROR('Données Echantillon 2'!D5-'Selection Gènes de Référence'!N$11),"",'Données Echantillon 2'!D5-'Selection Gènes de Référence'!N$11)</f>
        <v/>
      </c>
      <c r="K4" s="69" t="str">
        <f>IF(ISERROR('Données Echantillon 2'!E5-'Selection Gènes de Référence'!O$11),"",'Données Echantillon 2'!E5-'Selection Gènes de Référence'!O$11)</f>
        <v/>
      </c>
      <c r="L4" s="67" t="str">
        <f>IF(ISERROR('Données Echantillon 3'!C5-'Selection Gènes de Référence'!R$11),"",'Données Echantillon 3'!C5-'Selection Gènes de Référence'!R$11)</f>
        <v/>
      </c>
      <c r="M4" s="68" t="str">
        <f>IF(ISERROR('Données Echantillon 3'!D5-'Selection Gènes de Référence'!S$11),"",'Données Echantillon 3'!D5-'Selection Gènes de Référence'!S$11)</f>
        <v/>
      </c>
      <c r="N4" s="69" t="str">
        <f>IF(ISERROR('Données Echantillon 3'!E5-'Selection Gènes de Référence'!T$11),"",'Données Echantillon 3'!E5-'Selection Gènes de Référence'!T$11)</f>
        <v/>
      </c>
      <c r="O4" s="67" t="str">
        <f>IF(ISERROR('Données Echantillon 4'!C5-'Selection Gènes de Référence'!W$11),"",'Données Echantillon 4'!C5-'Selection Gènes de Référence'!W$11)</f>
        <v/>
      </c>
      <c r="P4" s="68" t="str">
        <f>IF(ISERROR('Données Echantillon 4'!D5-'Selection Gènes de Référence'!X$11),"",'Données Echantillon 4'!D5-'Selection Gènes de Référence'!X$11)</f>
        <v/>
      </c>
      <c r="Q4" s="69" t="str">
        <f>IF(ISERROR('Données Echantillon 4'!E5-'Selection Gènes de Référence'!Y$11),"",'Données Echantillon 4'!E5-'Selection Gènes de Référence'!Y$11)</f>
        <v/>
      </c>
      <c r="R4" s="67" t="str">
        <f>IF(ISERROR('Données Echantillon 5'!C5-'Selection Gènes de Référence'!AB$11),"",'Données Echantillon 5'!C5-'Selection Gènes de Référence'!AB$11)</f>
        <v/>
      </c>
      <c r="S4" s="68" t="str">
        <f>IF(ISERROR('Données Echantillon 5'!D5-'Selection Gènes de Référence'!AC$11),"",'Données Echantillon 5'!D5-'Selection Gènes de Référence'!AC$11)</f>
        <v/>
      </c>
      <c r="T4" s="69" t="str">
        <f>IF(ISERROR('Données Echantillon 5'!E5-'Selection Gènes de Référence'!AD$11),"",'Données Echantillon 5'!E5-'Selection Gènes de Référence'!AD$11)</f>
        <v/>
      </c>
      <c r="U4" s="67" t="str">
        <f>IF(ISERROR('Données Echantillon 6'!C5-'Selection Gènes de Référence'!AG$11),"",'Données Echantillon 6'!C5-'Selection Gènes de Référence'!AG$11)</f>
        <v/>
      </c>
      <c r="V4" s="68" t="str">
        <f>IF(ISERROR('Données Echantillon 6'!D5-'Selection Gènes de Référence'!AH$11),"",'Données Echantillon 6'!D5-'Selection Gènes de Référence'!AH$11)</f>
        <v/>
      </c>
      <c r="W4" s="69" t="str">
        <f>IF(ISERROR('Données Echantillon 6'!E5-'Selection Gènes de Référence'!AI$11),"",'Données Echantillon 6'!E5-'Selection Gènes de Référence'!AI$11)</f>
        <v/>
      </c>
      <c r="X4" s="67" t="str">
        <f>IF(ISERROR('Données Echantillon 7'!C5-'Selection Gènes de Référence'!AL$11),"",'Données Echantillon 7'!C5-'Selection Gènes de Référence'!AL$11)</f>
        <v/>
      </c>
      <c r="Y4" s="68" t="str">
        <f>IF(ISERROR('Données Echantillon 7'!D5-'Selection Gènes de Référence'!AM$11),"",'Données Echantillon 7'!D5-'Selection Gènes de Référence'!AM$11)</f>
        <v/>
      </c>
      <c r="Z4" s="69" t="str">
        <f>IF(ISERROR('Données Echantillon 7'!E5-'Selection Gènes de Référence'!AN$11),"",'Données Echantillon 7'!E5-'Selection Gènes de Référence'!AN$11)</f>
        <v/>
      </c>
      <c r="AA4" s="67" t="str">
        <f>IF(ISERROR('Données Echantillon 8'!C5-'Selection Gènes de Référence'!AQ$11),"",'Données Echantillon 8'!C5-'Selection Gènes de Référence'!AQ$11)</f>
        <v/>
      </c>
      <c r="AB4" s="68" t="str">
        <f>IF(ISERROR('Données Echantillon 8'!D5-'Selection Gènes de Référence'!AR$11),"",'Données Echantillon 8'!D5-'Selection Gènes de Référence'!AR$11)</f>
        <v/>
      </c>
      <c r="AC4" s="69" t="str">
        <f>IF(ISERROR('Données Echantillon 8'!E5-'Selection Gènes de Référence'!AS$11),"",'Données Echantillon 8'!E5-'Selection Gènes de Référence'!AS$11)</f>
        <v/>
      </c>
      <c r="AD4" s="67" t="str">
        <f>IF(ISERROR('Données Echantillon 9'!C5-'Selection Gènes de Référence'!AV$11),"",'Données Echantillon 9'!C5-'Selection Gènes de Référence'!AV$11)</f>
        <v/>
      </c>
      <c r="AE4" s="68" t="str">
        <f>IF(ISERROR('Données Echantillon 9'!D5-'Selection Gènes de Référence'!AW$11),"",'Données Echantillon 9'!D5-'Selection Gènes de Référence'!AW$11)</f>
        <v/>
      </c>
      <c r="AF4" s="69" t="str">
        <f>IF(ISERROR('Données Echantillon 9'!E5-'Selection Gènes de Référence'!AX$11),"",'Données Echantillon 9'!E5-'Selection Gènes de Référence'!AX$11)</f>
        <v/>
      </c>
      <c r="AG4" s="67" t="str">
        <f>IF(ISERROR('Données Echantillon 10'!C5-'Selection Gènes de Référence'!BA$11),"",'Données Echantillon 10'!C5-'Selection Gènes de Référence'!BA$11)</f>
        <v/>
      </c>
      <c r="AH4" s="68" t="str">
        <f>IF(ISERROR('Données Echantillon 10'!D5-'Selection Gènes de Référence'!BB$11),"",'Données Echantillon 10'!D5-'Selection Gènes de Référence'!BB$11)</f>
        <v/>
      </c>
      <c r="AI4" s="69" t="str">
        <f>IF(ISERROR('Données Echantillon 10'!E5-'Selection Gènes de Référence'!BC$11),"",'Données Echantillon 10'!E5-'Selection Gènes de Référence'!BC$11)</f>
        <v/>
      </c>
      <c r="AJ4" s="243"/>
      <c r="AK4" s="243"/>
    </row>
    <row r="5" spans="1:37">
      <c r="A5" s="59" t="str">
        <f>IF('Information sur les Gènes'!A5="","",'Information sur les Gènes'!A5)</f>
        <v>A3</v>
      </c>
      <c r="B5" s="57" t="str">
        <f>IF('Information sur les Gènes'!D5="","",'Information sur les Gènes'!D5)</f>
        <v/>
      </c>
      <c r="C5" s="67" t="str">
        <f>IF(ISERROR('Données Echantillon Contrôle'!C6-'Selection Gènes de Référence'!C$11),"",'Données Echantillon Contrôle'!C6-'Selection Gènes de Référence'!C$11)</f>
        <v/>
      </c>
      <c r="D5" s="68" t="str">
        <f>IF(ISERROR('Données Echantillon Contrôle'!D6-'Selection Gènes de Référence'!D$11),"",'Données Echantillon Contrôle'!D6-'Selection Gènes de Référence'!D$11)</f>
        <v/>
      </c>
      <c r="E5" s="69" t="str">
        <f>IF(ISERROR('Données Echantillon Contrôle'!E6-'Selection Gènes de Référence'!E$11),"",'Données Echantillon Contrôle'!E6-'Selection Gènes de Référence'!E$11)</f>
        <v/>
      </c>
      <c r="F5" s="67" t="str">
        <f>IF(ISERROR('Données Echantillon 1'!C6-'Selection Gènes de Référence'!H$11),"",'Données Echantillon 1'!C6-'Selection Gènes de Référence'!H$11)</f>
        <v/>
      </c>
      <c r="G5" s="68" t="str">
        <f>IF(ISERROR('Données Echantillon 1'!D6-'Selection Gènes de Référence'!I$11),"",'Données Echantillon 1'!D6-'Selection Gènes de Référence'!I$11)</f>
        <v/>
      </c>
      <c r="H5" s="69" t="str">
        <f>IF(ISERROR('Données Echantillon 1'!E6-'Selection Gènes de Référence'!J$11),"",'Données Echantillon 1'!E6-'Selection Gènes de Référence'!J$11)</f>
        <v/>
      </c>
      <c r="I5" s="67" t="str">
        <f>IF(ISERROR('Données Echantillon 2'!C6-'Selection Gènes de Référence'!M$11),"",'Données Echantillon 2'!C6-'Selection Gènes de Référence'!M$11)</f>
        <v/>
      </c>
      <c r="J5" s="68" t="str">
        <f>IF(ISERROR('Données Echantillon 2'!D6-'Selection Gènes de Référence'!N$11),"",'Données Echantillon 2'!D6-'Selection Gènes de Référence'!N$11)</f>
        <v/>
      </c>
      <c r="K5" s="69" t="str">
        <f>IF(ISERROR('Données Echantillon 2'!E6-'Selection Gènes de Référence'!O$11),"",'Données Echantillon 2'!E6-'Selection Gènes de Référence'!O$11)</f>
        <v/>
      </c>
      <c r="L5" s="67" t="str">
        <f>IF(ISERROR('Données Echantillon 3'!C6-'Selection Gènes de Référence'!R$11),"",'Données Echantillon 3'!C6-'Selection Gènes de Référence'!R$11)</f>
        <v/>
      </c>
      <c r="M5" s="68" t="str">
        <f>IF(ISERROR('Données Echantillon 3'!D6-'Selection Gènes de Référence'!S$11),"",'Données Echantillon 3'!D6-'Selection Gènes de Référence'!S$11)</f>
        <v/>
      </c>
      <c r="N5" s="69" t="str">
        <f>IF(ISERROR('Données Echantillon 3'!E6-'Selection Gènes de Référence'!T$11),"",'Données Echantillon 3'!E6-'Selection Gènes de Référence'!T$11)</f>
        <v/>
      </c>
      <c r="O5" s="67" t="str">
        <f>IF(ISERROR('Données Echantillon 4'!C6-'Selection Gènes de Référence'!W$11),"",'Données Echantillon 4'!C6-'Selection Gènes de Référence'!W$11)</f>
        <v/>
      </c>
      <c r="P5" s="68" t="str">
        <f>IF(ISERROR('Données Echantillon 4'!D6-'Selection Gènes de Référence'!X$11),"",'Données Echantillon 4'!D6-'Selection Gènes de Référence'!X$11)</f>
        <v/>
      </c>
      <c r="Q5" s="69" t="str">
        <f>IF(ISERROR('Données Echantillon 4'!E6-'Selection Gènes de Référence'!Y$11),"",'Données Echantillon 4'!E6-'Selection Gènes de Référence'!Y$11)</f>
        <v/>
      </c>
      <c r="R5" s="67" t="str">
        <f>IF(ISERROR('Données Echantillon 5'!C6-'Selection Gènes de Référence'!AB$11),"",'Données Echantillon 5'!C6-'Selection Gènes de Référence'!AB$11)</f>
        <v/>
      </c>
      <c r="S5" s="68" t="str">
        <f>IF(ISERROR('Données Echantillon 5'!D6-'Selection Gènes de Référence'!AC$11),"",'Données Echantillon 5'!D6-'Selection Gènes de Référence'!AC$11)</f>
        <v/>
      </c>
      <c r="T5" s="69" t="str">
        <f>IF(ISERROR('Données Echantillon 5'!E6-'Selection Gènes de Référence'!AD$11),"",'Données Echantillon 5'!E6-'Selection Gènes de Référence'!AD$11)</f>
        <v/>
      </c>
      <c r="U5" s="67" t="str">
        <f>IF(ISERROR('Données Echantillon 6'!C6-'Selection Gènes de Référence'!AG$11),"",'Données Echantillon 6'!C6-'Selection Gènes de Référence'!AG$11)</f>
        <v/>
      </c>
      <c r="V5" s="68" t="str">
        <f>IF(ISERROR('Données Echantillon 6'!D6-'Selection Gènes de Référence'!AH$11),"",'Données Echantillon 6'!D6-'Selection Gènes de Référence'!AH$11)</f>
        <v/>
      </c>
      <c r="W5" s="69" t="str">
        <f>IF(ISERROR('Données Echantillon 6'!E6-'Selection Gènes de Référence'!AI$11),"",'Données Echantillon 6'!E6-'Selection Gènes de Référence'!AI$11)</f>
        <v/>
      </c>
      <c r="X5" s="67" t="str">
        <f>IF(ISERROR('Données Echantillon 7'!C6-'Selection Gènes de Référence'!AL$11),"",'Données Echantillon 7'!C6-'Selection Gènes de Référence'!AL$11)</f>
        <v/>
      </c>
      <c r="Y5" s="68" t="str">
        <f>IF(ISERROR('Données Echantillon 7'!D6-'Selection Gènes de Référence'!AM$11),"",'Données Echantillon 7'!D6-'Selection Gènes de Référence'!AM$11)</f>
        <v/>
      </c>
      <c r="Z5" s="69" t="str">
        <f>IF(ISERROR('Données Echantillon 7'!E6-'Selection Gènes de Référence'!AN$11),"",'Données Echantillon 7'!E6-'Selection Gènes de Référence'!AN$11)</f>
        <v/>
      </c>
      <c r="AA5" s="67" t="str">
        <f>IF(ISERROR('Données Echantillon 8'!C6-'Selection Gènes de Référence'!AQ$11),"",'Données Echantillon 8'!C6-'Selection Gènes de Référence'!AQ$11)</f>
        <v/>
      </c>
      <c r="AB5" s="68" t="str">
        <f>IF(ISERROR('Données Echantillon 8'!D6-'Selection Gènes de Référence'!AR$11),"",'Données Echantillon 8'!D6-'Selection Gènes de Référence'!AR$11)</f>
        <v/>
      </c>
      <c r="AC5" s="69" t="str">
        <f>IF(ISERROR('Données Echantillon 8'!E6-'Selection Gènes de Référence'!AS$11),"",'Données Echantillon 8'!E6-'Selection Gènes de Référence'!AS$11)</f>
        <v/>
      </c>
      <c r="AD5" s="67" t="str">
        <f>IF(ISERROR('Données Echantillon 9'!C6-'Selection Gènes de Référence'!AV$11),"",'Données Echantillon 9'!C6-'Selection Gènes de Référence'!AV$11)</f>
        <v/>
      </c>
      <c r="AE5" s="68" t="str">
        <f>IF(ISERROR('Données Echantillon 9'!D6-'Selection Gènes de Référence'!AW$11),"",'Données Echantillon 9'!D6-'Selection Gènes de Référence'!AW$11)</f>
        <v/>
      </c>
      <c r="AF5" s="69" t="str">
        <f>IF(ISERROR('Données Echantillon 9'!E6-'Selection Gènes de Référence'!AX$11),"",'Données Echantillon 9'!E6-'Selection Gènes de Référence'!AX$11)</f>
        <v/>
      </c>
      <c r="AG5" s="67" t="str">
        <f>IF(ISERROR('Données Echantillon 10'!C6-'Selection Gènes de Référence'!BA$11),"",'Données Echantillon 10'!C6-'Selection Gènes de Référence'!BA$11)</f>
        <v/>
      </c>
      <c r="AH5" s="68" t="str">
        <f>IF(ISERROR('Données Echantillon 10'!D6-'Selection Gènes de Référence'!BB$11),"",'Données Echantillon 10'!D6-'Selection Gènes de Référence'!BB$11)</f>
        <v/>
      </c>
      <c r="AI5" s="69" t="str">
        <f>IF(ISERROR('Données Echantillon 10'!E6-'Selection Gènes de Référence'!BC$11),"",'Données Echantillon 10'!E6-'Selection Gènes de Référence'!BC$11)</f>
        <v/>
      </c>
      <c r="AJ5" s="243"/>
      <c r="AK5" s="243"/>
    </row>
    <row r="6" spans="1:37">
      <c r="A6" s="59" t="str">
        <f>IF('Information sur les Gènes'!A6="","",'Information sur les Gènes'!A6)</f>
        <v>A4</v>
      </c>
      <c r="B6" s="57" t="str">
        <f>IF('Information sur les Gènes'!D6="","",'Information sur les Gènes'!D6)</f>
        <v/>
      </c>
      <c r="C6" s="67" t="str">
        <f>IF(ISERROR('Données Echantillon Contrôle'!C7-'Selection Gènes de Référence'!C$11),"",'Données Echantillon Contrôle'!C7-'Selection Gènes de Référence'!C$11)</f>
        <v/>
      </c>
      <c r="D6" s="68" t="str">
        <f>IF(ISERROR('Données Echantillon Contrôle'!D7-'Selection Gènes de Référence'!D$11),"",'Données Echantillon Contrôle'!D7-'Selection Gènes de Référence'!D$11)</f>
        <v/>
      </c>
      <c r="E6" s="69" t="str">
        <f>IF(ISERROR('Données Echantillon Contrôle'!E7-'Selection Gènes de Référence'!E$11),"",'Données Echantillon Contrôle'!E7-'Selection Gènes de Référence'!E$11)</f>
        <v/>
      </c>
      <c r="F6" s="67" t="str">
        <f>IF(ISERROR('Données Echantillon 1'!C7-'Selection Gènes de Référence'!H$11),"",'Données Echantillon 1'!C7-'Selection Gènes de Référence'!H$11)</f>
        <v/>
      </c>
      <c r="G6" s="68" t="str">
        <f>IF(ISERROR('Données Echantillon 1'!D7-'Selection Gènes de Référence'!I$11),"",'Données Echantillon 1'!D7-'Selection Gènes de Référence'!I$11)</f>
        <v/>
      </c>
      <c r="H6" s="69" t="str">
        <f>IF(ISERROR('Données Echantillon 1'!E7-'Selection Gènes de Référence'!J$11),"",'Données Echantillon 1'!E7-'Selection Gènes de Référence'!J$11)</f>
        <v/>
      </c>
      <c r="I6" s="67" t="str">
        <f>IF(ISERROR('Données Echantillon 2'!C7-'Selection Gènes de Référence'!M$11),"",'Données Echantillon 2'!C7-'Selection Gènes de Référence'!M$11)</f>
        <v/>
      </c>
      <c r="J6" s="68" t="str">
        <f>IF(ISERROR('Données Echantillon 2'!D7-'Selection Gènes de Référence'!N$11),"",'Données Echantillon 2'!D7-'Selection Gènes de Référence'!N$11)</f>
        <v/>
      </c>
      <c r="K6" s="69" t="str">
        <f>IF(ISERROR('Données Echantillon 2'!E7-'Selection Gènes de Référence'!O$11),"",'Données Echantillon 2'!E7-'Selection Gènes de Référence'!O$11)</f>
        <v/>
      </c>
      <c r="L6" s="67" t="str">
        <f>IF(ISERROR('Données Echantillon 3'!C7-'Selection Gènes de Référence'!R$11),"",'Données Echantillon 3'!C7-'Selection Gènes de Référence'!R$11)</f>
        <v/>
      </c>
      <c r="M6" s="68" t="str">
        <f>IF(ISERROR('Données Echantillon 3'!D7-'Selection Gènes de Référence'!S$11),"",'Données Echantillon 3'!D7-'Selection Gènes de Référence'!S$11)</f>
        <v/>
      </c>
      <c r="N6" s="69" t="str">
        <f>IF(ISERROR('Données Echantillon 3'!E7-'Selection Gènes de Référence'!T$11),"",'Données Echantillon 3'!E7-'Selection Gènes de Référence'!T$11)</f>
        <v/>
      </c>
      <c r="O6" s="67" t="str">
        <f>IF(ISERROR('Données Echantillon 4'!C7-'Selection Gènes de Référence'!W$11),"",'Données Echantillon 4'!C7-'Selection Gènes de Référence'!W$11)</f>
        <v/>
      </c>
      <c r="P6" s="68" t="str">
        <f>IF(ISERROR('Données Echantillon 4'!D7-'Selection Gènes de Référence'!X$11),"",'Données Echantillon 4'!D7-'Selection Gènes de Référence'!X$11)</f>
        <v/>
      </c>
      <c r="Q6" s="69" t="str">
        <f>IF(ISERROR('Données Echantillon 4'!E7-'Selection Gènes de Référence'!Y$11),"",'Données Echantillon 4'!E7-'Selection Gènes de Référence'!Y$11)</f>
        <v/>
      </c>
      <c r="R6" s="67" t="str">
        <f>IF(ISERROR('Données Echantillon 5'!C7-'Selection Gènes de Référence'!AB$11),"",'Données Echantillon 5'!C7-'Selection Gènes de Référence'!AB$11)</f>
        <v/>
      </c>
      <c r="S6" s="68" t="str">
        <f>IF(ISERROR('Données Echantillon 5'!D7-'Selection Gènes de Référence'!AC$11),"",'Données Echantillon 5'!D7-'Selection Gènes de Référence'!AC$11)</f>
        <v/>
      </c>
      <c r="T6" s="69" t="str">
        <f>IF(ISERROR('Données Echantillon 5'!E7-'Selection Gènes de Référence'!AD$11),"",'Données Echantillon 5'!E7-'Selection Gènes de Référence'!AD$11)</f>
        <v/>
      </c>
      <c r="U6" s="67" t="str">
        <f>IF(ISERROR('Données Echantillon 6'!C7-'Selection Gènes de Référence'!AG$11),"",'Données Echantillon 6'!C7-'Selection Gènes de Référence'!AG$11)</f>
        <v/>
      </c>
      <c r="V6" s="68" t="str">
        <f>IF(ISERROR('Données Echantillon 6'!D7-'Selection Gènes de Référence'!AH$11),"",'Données Echantillon 6'!D7-'Selection Gènes de Référence'!AH$11)</f>
        <v/>
      </c>
      <c r="W6" s="69" t="str">
        <f>IF(ISERROR('Données Echantillon 6'!E7-'Selection Gènes de Référence'!AI$11),"",'Données Echantillon 6'!E7-'Selection Gènes de Référence'!AI$11)</f>
        <v/>
      </c>
      <c r="X6" s="67" t="str">
        <f>IF(ISERROR('Données Echantillon 7'!C7-'Selection Gènes de Référence'!AL$11),"",'Données Echantillon 7'!C7-'Selection Gènes de Référence'!AL$11)</f>
        <v/>
      </c>
      <c r="Y6" s="68" t="str">
        <f>IF(ISERROR('Données Echantillon 7'!D7-'Selection Gènes de Référence'!AM$11),"",'Données Echantillon 7'!D7-'Selection Gènes de Référence'!AM$11)</f>
        <v/>
      </c>
      <c r="Z6" s="69" t="str">
        <f>IF(ISERROR('Données Echantillon 7'!E7-'Selection Gènes de Référence'!AN$11),"",'Données Echantillon 7'!E7-'Selection Gènes de Référence'!AN$11)</f>
        <v/>
      </c>
      <c r="AA6" s="67" t="str">
        <f>IF(ISERROR('Données Echantillon 8'!C7-'Selection Gènes de Référence'!AQ$11),"",'Données Echantillon 8'!C7-'Selection Gènes de Référence'!AQ$11)</f>
        <v/>
      </c>
      <c r="AB6" s="68" t="str">
        <f>IF(ISERROR('Données Echantillon 8'!D7-'Selection Gènes de Référence'!AR$11),"",'Données Echantillon 8'!D7-'Selection Gènes de Référence'!AR$11)</f>
        <v/>
      </c>
      <c r="AC6" s="69" t="str">
        <f>IF(ISERROR('Données Echantillon 8'!E7-'Selection Gènes de Référence'!AS$11),"",'Données Echantillon 8'!E7-'Selection Gènes de Référence'!AS$11)</f>
        <v/>
      </c>
      <c r="AD6" s="67" t="str">
        <f>IF(ISERROR('Données Echantillon 9'!C7-'Selection Gènes de Référence'!AV$11),"",'Données Echantillon 9'!C7-'Selection Gènes de Référence'!AV$11)</f>
        <v/>
      </c>
      <c r="AE6" s="68" t="str">
        <f>IF(ISERROR('Données Echantillon 9'!D7-'Selection Gènes de Référence'!AW$11),"",'Données Echantillon 9'!D7-'Selection Gènes de Référence'!AW$11)</f>
        <v/>
      </c>
      <c r="AF6" s="69" t="str">
        <f>IF(ISERROR('Données Echantillon 9'!E7-'Selection Gènes de Référence'!AX$11),"",'Données Echantillon 9'!E7-'Selection Gènes de Référence'!AX$11)</f>
        <v/>
      </c>
      <c r="AG6" s="67" t="str">
        <f>IF(ISERROR('Données Echantillon 10'!C7-'Selection Gènes de Référence'!BA$11),"",'Données Echantillon 10'!C7-'Selection Gènes de Référence'!BA$11)</f>
        <v/>
      </c>
      <c r="AH6" s="68" t="str">
        <f>IF(ISERROR('Données Echantillon 10'!D7-'Selection Gènes de Référence'!BB$11),"",'Données Echantillon 10'!D7-'Selection Gènes de Référence'!BB$11)</f>
        <v/>
      </c>
      <c r="AI6" s="69" t="str">
        <f>IF(ISERROR('Données Echantillon 10'!E7-'Selection Gènes de Référence'!BC$11),"",'Données Echantillon 10'!E7-'Selection Gènes de Référence'!BC$11)</f>
        <v/>
      </c>
      <c r="AJ6" s="243"/>
      <c r="AK6" s="243"/>
    </row>
    <row r="7" spans="1:37">
      <c r="A7" s="59" t="str">
        <f>IF('Information sur les Gènes'!A7="","",'Information sur les Gènes'!A7)</f>
        <v>A5</v>
      </c>
      <c r="B7" s="57" t="str">
        <f>IF('Information sur les Gènes'!D7="","",'Information sur les Gènes'!D7)</f>
        <v/>
      </c>
      <c r="C7" s="67" t="str">
        <f>IF(ISERROR('Données Echantillon Contrôle'!C8-'Selection Gènes de Référence'!C$11),"",'Données Echantillon Contrôle'!C8-'Selection Gènes de Référence'!C$11)</f>
        <v/>
      </c>
      <c r="D7" s="68" t="str">
        <f>IF(ISERROR('Données Echantillon Contrôle'!D8-'Selection Gènes de Référence'!D$11),"",'Données Echantillon Contrôle'!D8-'Selection Gènes de Référence'!D$11)</f>
        <v/>
      </c>
      <c r="E7" s="69" t="str">
        <f>IF(ISERROR('Données Echantillon Contrôle'!E8-'Selection Gènes de Référence'!E$11),"",'Données Echantillon Contrôle'!E8-'Selection Gènes de Référence'!E$11)</f>
        <v/>
      </c>
      <c r="F7" s="67" t="str">
        <f>IF(ISERROR('Données Echantillon 1'!C8-'Selection Gènes de Référence'!H$11),"",'Données Echantillon 1'!C8-'Selection Gènes de Référence'!H$11)</f>
        <v/>
      </c>
      <c r="G7" s="68" t="str">
        <f>IF(ISERROR('Données Echantillon 1'!D8-'Selection Gènes de Référence'!I$11),"",'Données Echantillon 1'!D8-'Selection Gènes de Référence'!I$11)</f>
        <v/>
      </c>
      <c r="H7" s="69" t="str">
        <f>IF(ISERROR('Données Echantillon 1'!E8-'Selection Gènes de Référence'!J$11),"",'Données Echantillon 1'!E8-'Selection Gènes de Référence'!J$11)</f>
        <v/>
      </c>
      <c r="I7" s="67" t="str">
        <f>IF(ISERROR('Données Echantillon 2'!C8-'Selection Gènes de Référence'!M$11),"",'Données Echantillon 2'!C8-'Selection Gènes de Référence'!M$11)</f>
        <v/>
      </c>
      <c r="J7" s="68" t="str">
        <f>IF(ISERROR('Données Echantillon 2'!D8-'Selection Gènes de Référence'!N$11),"",'Données Echantillon 2'!D8-'Selection Gènes de Référence'!N$11)</f>
        <v/>
      </c>
      <c r="K7" s="69" t="str">
        <f>IF(ISERROR('Données Echantillon 2'!E8-'Selection Gènes de Référence'!O$11),"",'Données Echantillon 2'!E8-'Selection Gènes de Référence'!O$11)</f>
        <v/>
      </c>
      <c r="L7" s="67" t="str">
        <f>IF(ISERROR('Données Echantillon 3'!C8-'Selection Gènes de Référence'!R$11),"",'Données Echantillon 3'!C8-'Selection Gènes de Référence'!R$11)</f>
        <v/>
      </c>
      <c r="M7" s="68" t="str">
        <f>IF(ISERROR('Données Echantillon 3'!D8-'Selection Gènes de Référence'!S$11),"",'Données Echantillon 3'!D8-'Selection Gènes de Référence'!S$11)</f>
        <v/>
      </c>
      <c r="N7" s="69" t="str">
        <f>IF(ISERROR('Données Echantillon 3'!E8-'Selection Gènes de Référence'!T$11),"",'Données Echantillon 3'!E8-'Selection Gènes de Référence'!T$11)</f>
        <v/>
      </c>
      <c r="O7" s="67" t="str">
        <f>IF(ISERROR('Données Echantillon 4'!C8-'Selection Gènes de Référence'!W$11),"",'Données Echantillon 4'!C8-'Selection Gènes de Référence'!W$11)</f>
        <v/>
      </c>
      <c r="P7" s="68" t="str">
        <f>IF(ISERROR('Données Echantillon 4'!D8-'Selection Gènes de Référence'!X$11),"",'Données Echantillon 4'!D8-'Selection Gènes de Référence'!X$11)</f>
        <v/>
      </c>
      <c r="Q7" s="69" t="str">
        <f>IF(ISERROR('Données Echantillon 4'!E8-'Selection Gènes de Référence'!Y$11),"",'Données Echantillon 4'!E8-'Selection Gènes de Référence'!Y$11)</f>
        <v/>
      </c>
      <c r="R7" s="67" t="str">
        <f>IF(ISERROR('Données Echantillon 5'!C8-'Selection Gènes de Référence'!AB$11),"",'Données Echantillon 5'!C8-'Selection Gènes de Référence'!AB$11)</f>
        <v/>
      </c>
      <c r="S7" s="68" t="str">
        <f>IF(ISERROR('Données Echantillon 5'!D8-'Selection Gènes de Référence'!AC$11),"",'Données Echantillon 5'!D8-'Selection Gènes de Référence'!AC$11)</f>
        <v/>
      </c>
      <c r="T7" s="69" t="str">
        <f>IF(ISERROR('Données Echantillon 5'!E8-'Selection Gènes de Référence'!AD$11),"",'Données Echantillon 5'!E8-'Selection Gènes de Référence'!AD$11)</f>
        <v/>
      </c>
      <c r="U7" s="67" t="str">
        <f>IF(ISERROR('Données Echantillon 6'!C8-'Selection Gènes de Référence'!AG$11),"",'Données Echantillon 6'!C8-'Selection Gènes de Référence'!AG$11)</f>
        <v/>
      </c>
      <c r="V7" s="68" t="str">
        <f>IF(ISERROR('Données Echantillon 6'!D8-'Selection Gènes de Référence'!AH$11),"",'Données Echantillon 6'!D8-'Selection Gènes de Référence'!AH$11)</f>
        <v/>
      </c>
      <c r="W7" s="69" t="str">
        <f>IF(ISERROR('Données Echantillon 6'!E8-'Selection Gènes de Référence'!AI$11),"",'Données Echantillon 6'!E8-'Selection Gènes de Référence'!AI$11)</f>
        <v/>
      </c>
      <c r="X7" s="67" t="str">
        <f>IF(ISERROR('Données Echantillon 7'!C8-'Selection Gènes de Référence'!AL$11),"",'Données Echantillon 7'!C8-'Selection Gènes de Référence'!AL$11)</f>
        <v/>
      </c>
      <c r="Y7" s="68" t="str">
        <f>IF(ISERROR('Données Echantillon 7'!D8-'Selection Gènes de Référence'!AM$11),"",'Données Echantillon 7'!D8-'Selection Gènes de Référence'!AM$11)</f>
        <v/>
      </c>
      <c r="Z7" s="69" t="str">
        <f>IF(ISERROR('Données Echantillon 7'!E8-'Selection Gènes de Référence'!AN$11),"",'Données Echantillon 7'!E8-'Selection Gènes de Référence'!AN$11)</f>
        <v/>
      </c>
      <c r="AA7" s="67" t="str">
        <f>IF(ISERROR('Données Echantillon 8'!C8-'Selection Gènes de Référence'!AQ$11),"",'Données Echantillon 8'!C8-'Selection Gènes de Référence'!AQ$11)</f>
        <v/>
      </c>
      <c r="AB7" s="68" t="str">
        <f>IF(ISERROR('Données Echantillon 8'!D8-'Selection Gènes de Référence'!AR$11),"",'Données Echantillon 8'!D8-'Selection Gènes de Référence'!AR$11)</f>
        <v/>
      </c>
      <c r="AC7" s="69" t="str">
        <f>IF(ISERROR('Données Echantillon 8'!E8-'Selection Gènes de Référence'!AS$11),"",'Données Echantillon 8'!E8-'Selection Gènes de Référence'!AS$11)</f>
        <v/>
      </c>
      <c r="AD7" s="67" t="str">
        <f>IF(ISERROR('Données Echantillon 9'!C8-'Selection Gènes de Référence'!AV$11),"",'Données Echantillon 9'!C8-'Selection Gènes de Référence'!AV$11)</f>
        <v/>
      </c>
      <c r="AE7" s="68" t="str">
        <f>IF(ISERROR('Données Echantillon 9'!D8-'Selection Gènes de Référence'!AW$11),"",'Données Echantillon 9'!D8-'Selection Gènes de Référence'!AW$11)</f>
        <v/>
      </c>
      <c r="AF7" s="69" t="str">
        <f>IF(ISERROR('Données Echantillon 9'!E8-'Selection Gènes de Référence'!AX$11),"",'Données Echantillon 9'!E8-'Selection Gènes de Référence'!AX$11)</f>
        <v/>
      </c>
      <c r="AG7" s="67" t="str">
        <f>IF(ISERROR('Données Echantillon 10'!C8-'Selection Gènes de Référence'!BA$11),"",'Données Echantillon 10'!C8-'Selection Gènes de Référence'!BA$11)</f>
        <v/>
      </c>
      <c r="AH7" s="68" t="str">
        <f>IF(ISERROR('Données Echantillon 10'!D8-'Selection Gènes de Référence'!BB$11),"",'Données Echantillon 10'!D8-'Selection Gènes de Référence'!BB$11)</f>
        <v/>
      </c>
      <c r="AI7" s="69" t="str">
        <f>IF(ISERROR('Données Echantillon 10'!E8-'Selection Gènes de Référence'!BC$11),"",'Données Echantillon 10'!E8-'Selection Gènes de Référence'!BC$11)</f>
        <v/>
      </c>
      <c r="AJ7" s="243"/>
      <c r="AK7" s="243"/>
    </row>
    <row r="8" spans="1:37">
      <c r="A8" s="59" t="str">
        <f>IF('Information sur les Gènes'!A8="","",'Information sur les Gènes'!A8)</f>
        <v>A6</v>
      </c>
      <c r="B8" s="57" t="str">
        <f>IF('Information sur les Gènes'!D8="","",'Information sur les Gènes'!D8)</f>
        <v/>
      </c>
      <c r="C8" s="67" t="str">
        <f>IF(ISERROR('Données Echantillon Contrôle'!C9-'Selection Gènes de Référence'!C$11),"",'Données Echantillon Contrôle'!C9-'Selection Gènes de Référence'!C$11)</f>
        <v/>
      </c>
      <c r="D8" s="68" t="str">
        <f>IF(ISERROR('Données Echantillon Contrôle'!D9-'Selection Gènes de Référence'!D$11),"",'Données Echantillon Contrôle'!D9-'Selection Gènes de Référence'!D$11)</f>
        <v/>
      </c>
      <c r="E8" s="69" t="str">
        <f>IF(ISERROR('Données Echantillon Contrôle'!E9-'Selection Gènes de Référence'!E$11),"",'Données Echantillon Contrôle'!E9-'Selection Gènes de Référence'!E$11)</f>
        <v/>
      </c>
      <c r="F8" s="67" t="str">
        <f>IF(ISERROR('Données Echantillon 1'!C9-'Selection Gènes de Référence'!H$11),"",'Données Echantillon 1'!C9-'Selection Gènes de Référence'!H$11)</f>
        <v/>
      </c>
      <c r="G8" s="68" t="str">
        <f>IF(ISERROR('Données Echantillon 1'!D9-'Selection Gènes de Référence'!I$11),"",'Données Echantillon 1'!D9-'Selection Gènes de Référence'!I$11)</f>
        <v/>
      </c>
      <c r="H8" s="69" t="str">
        <f>IF(ISERROR('Données Echantillon 1'!E9-'Selection Gènes de Référence'!J$11),"",'Données Echantillon 1'!E9-'Selection Gènes de Référence'!J$11)</f>
        <v/>
      </c>
      <c r="I8" s="67" t="str">
        <f>IF(ISERROR('Données Echantillon 2'!C9-'Selection Gènes de Référence'!M$11),"",'Données Echantillon 2'!C9-'Selection Gènes de Référence'!M$11)</f>
        <v/>
      </c>
      <c r="J8" s="68" t="str">
        <f>IF(ISERROR('Données Echantillon 2'!D9-'Selection Gènes de Référence'!N$11),"",'Données Echantillon 2'!D9-'Selection Gènes de Référence'!N$11)</f>
        <v/>
      </c>
      <c r="K8" s="69" t="str">
        <f>IF(ISERROR('Données Echantillon 2'!E9-'Selection Gènes de Référence'!O$11),"",'Données Echantillon 2'!E9-'Selection Gènes de Référence'!O$11)</f>
        <v/>
      </c>
      <c r="L8" s="67" t="str">
        <f>IF(ISERROR('Données Echantillon 3'!C9-'Selection Gènes de Référence'!R$11),"",'Données Echantillon 3'!C9-'Selection Gènes de Référence'!R$11)</f>
        <v/>
      </c>
      <c r="M8" s="68" t="str">
        <f>IF(ISERROR('Données Echantillon 3'!D9-'Selection Gènes de Référence'!S$11),"",'Données Echantillon 3'!D9-'Selection Gènes de Référence'!S$11)</f>
        <v/>
      </c>
      <c r="N8" s="69" t="str">
        <f>IF(ISERROR('Données Echantillon 3'!E9-'Selection Gènes de Référence'!T$11),"",'Données Echantillon 3'!E9-'Selection Gènes de Référence'!T$11)</f>
        <v/>
      </c>
      <c r="O8" s="67" t="str">
        <f>IF(ISERROR('Données Echantillon 4'!C9-'Selection Gènes de Référence'!W$11),"",'Données Echantillon 4'!C9-'Selection Gènes de Référence'!W$11)</f>
        <v/>
      </c>
      <c r="P8" s="68" t="str">
        <f>IF(ISERROR('Données Echantillon 4'!D9-'Selection Gènes de Référence'!X$11),"",'Données Echantillon 4'!D9-'Selection Gènes de Référence'!X$11)</f>
        <v/>
      </c>
      <c r="Q8" s="69" t="str">
        <f>IF(ISERROR('Données Echantillon 4'!E9-'Selection Gènes de Référence'!Y$11),"",'Données Echantillon 4'!E9-'Selection Gènes de Référence'!Y$11)</f>
        <v/>
      </c>
      <c r="R8" s="67" t="str">
        <f>IF(ISERROR('Données Echantillon 5'!C9-'Selection Gènes de Référence'!AB$11),"",'Données Echantillon 5'!C9-'Selection Gènes de Référence'!AB$11)</f>
        <v/>
      </c>
      <c r="S8" s="68" t="str">
        <f>IF(ISERROR('Données Echantillon 5'!D9-'Selection Gènes de Référence'!AC$11),"",'Données Echantillon 5'!D9-'Selection Gènes de Référence'!AC$11)</f>
        <v/>
      </c>
      <c r="T8" s="69" t="str">
        <f>IF(ISERROR('Données Echantillon 5'!E9-'Selection Gènes de Référence'!AD$11),"",'Données Echantillon 5'!E9-'Selection Gènes de Référence'!AD$11)</f>
        <v/>
      </c>
      <c r="U8" s="67" t="str">
        <f>IF(ISERROR('Données Echantillon 6'!C9-'Selection Gènes de Référence'!AG$11),"",'Données Echantillon 6'!C9-'Selection Gènes de Référence'!AG$11)</f>
        <v/>
      </c>
      <c r="V8" s="68" t="str">
        <f>IF(ISERROR('Données Echantillon 6'!D9-'Selection Gènes de Référence'!AH$11),"",'Données Echantillon 6'!D9-'Selection Gènes de Référence'!AH$11)</f>
        <v/>
      </c>
      <c r="W8" s="69" t="str">
        <f>IF(ISERROR('Données Echantillon 6'!E9-'Selection Gènes de Référence'!AI$11),"",'Données Echantillon 6'!E9-'Selection Gènes de Référence'!AI$11)</f>
        <v/>
      </c>
      <c r="X8" s="67" t="str">
        <f>IF(ISERROR('Données Echantillon 7'!C9-'Selection Gènes de Référence'!AL$11),"",'Données Echantillon 7'!C9-'Selection Gènes de Référence'!AL$11)</f>
        <v/>
      </c>
      <c r="Y8" s="68" t="str">
        <f>IF(ISERROR('Données Echantillon 7'!D9-'Selection Gènes de Référence'!AM$11),"",'Données Echantillon 7'!D9-'Selection Gènes de Référence'!AM$11)</f>
        <v/>
      </c>
      <c r="Z8" s="69" t="str">
        <f>IF(ISERROR('Données Echantillon 7'!E9-'Selection Gènes de Référence'!AN$11),"",'Données Echantillon 7'!E9-'Selection Gènes de Référence'!AN$11)</f>
        <v/>
      </c>
      <c r="AA8" s="67" t="str">
        <f>IF(ISERROR('Données Echantillon 8'!C9-'Selection Gènes de Référence'!AQ$11),"",'Données Echantillon 8'!C9-'Selection Gènes de Référence'!AQ$11)</f>
        <v/>
      </c>
      <c r="AB8" s="68" t="str">
        <f>IF(ISERROR('Données Echantillon 8'!D9-'Selection Gènes de Référence'!AR$11),"",'Données Echantillon 8'!D9-'Selection Gènes de Référence'!AR$11)</f>
        <v/>
      </c>
      <c r="AC8" s="69" t="str">
        <f>IF(ISERROR('Données Echantillon 8'!E9-'Selection Gènes de Référence'!AS$11),"",'Données Echantillon 8'!E9-'Selection Gènes de Référence'!AS$11)</f>
        <v/>
      </c>
      <c r="AD8" s="67" t="str">
        <f>IF(ISERROR('Données Echantillon 9'!C9-'Selection Gènes de Référence'!AV$11),"",'Données Echantillon 9'!C9-'Selection Gènes de Référence'!AV$11)</f>
        <v/>
      </c>
      <c r="AE8" s="68" t="str">
        <f>IF(ISERROR('Données Echantillon 9'!D9-'Selection Gènes de Référence'!AW$11),"",'Données Echantillon 9'!D9-'Selection Gènes de Référence'!AW$11)</f>
        <v/>
      </c>
      <c r="AF8" s="69" t="str">
        <f>IF(ISERROR('Données Echantillon 9'!E9-'Selection Gènes de Référence'!AX$11),"",'Données Echantillon 9'!E9-'Selection Gènes de Référence'!AX$11)</f>
        <v/>
      </c>
      <c r="AG8" s="67" t="str">
        <f>IF(ISERROR('Données Echantillon 10'!C9-'Selection Gènes de Référence'!BA$11),"",'Données Echantillon 10'!C9-'Selection Gènes de Référence'!BA$11)</f>
        <v/>
      </c>
      <c r="AH8" s="68" t="str">
        <f>IF(ISERROR('Données Echantillon 10'!D9-'Selection Gènes de Référence'!BB$11),"",'Données Echantillon 10'!D9-'Selection Gènes de Référence'!BB$11)</f>
        <v/>
      </c>
      <c r="AI8" s="69" t="str">
        <f>IF(ISERROR('Données Echantillon 10'!E9-'Selection Gènes de Référence'!BC$11),"",'Données Echantillon 10'!E9-'Selection Gènes de Référence'!BC$11)</f>
        <v/>
      </c>
      <c r="AJ8" s="243"/>
      <c r="AK8" s="243"/>
    </row>
    <row r="9" spans="1:37">
      <c r="A9" s="59" t="str">
        <f>IF('Information sur les Gènes'!A9="","",'Information sur les Gènes'!A9)</f>
        <v>A7</v>
      </c>
      <c r="B9" s="57" t="str">
        <f>IF('Information sur les Gènes'!D9="","",'Information sur les Gènes'!D9)</f>
        <v/>
      </c>
      <c r="C9" s="67" t="str">
        <f>IF(ISERROR('Données Echantillon Contrôle'!C10-'Selection Gènes de Référence'!C$11),"",'Données Echantillon Contrôle'!C10-'Selection Gènes de Référence'!C$11)</f>
        <v/>
      </c>
      <c r="D9" s="68" t="str">
        <f>IF(ISERROR('Données Echantillon Contrôle'!D10-'Selection Gènes de Référence'!D$11),"",'Données Echantillon Contrôle'!D10-'Selection Gènes de Référence'!D$11)</f>
        <v/>
      </c>
      <c r="E9" s="69" t="str">
        <f>IF(ISERROR('Données Echantillon Contrôle'!E10-'Selection Gènes de Référence'!E$11),"",'Données Echantillon Contrôle'!E10-'Selection Gènes de Référence'!E$11)</f>
        <v/>
      </c>
      <c r="F9" s="67" t="str">
        <f>IF(ISERROR('Données Echantillon 1'!C10-'Selection Gènes de Référence'!H$11),"",'Données Echantillon 1'!C10-'Selection Gènes de Référence'!H$11)</f>
        <v/>
      </c>
      <c r="G9" s="68" t="str">
        <f>IF(ISERROR('Données Echantillon 1'!D10-'Selection Gènes de Référence'!I$11),"",'Données Echantillon 1'!D10-'Selection Gènes de Référence'!I$11)</f>
        <v/>
      </c>
      <c r="H9" s="69" t="str">
        <f>IF(ISERROR('Données Echantillon 1'!E10-'Selection Gènes de Référence'!J$11),"",'Données Echantillon 1'!E10-'Selection Gènes de Référence'!J$11)</f>
        <v/>
      </c>
      <c r="I9" s="67" t="str">
        <f>IF(ISERROR('Données Echantillon 2'!C10-'Selection Gènes de Référence'!M$11),"",'Données Echantillon 2'!C10-'Selection Gènes de Référence'!M$11)</f>
        <v/>
      </c>
      <c r="J9" s="68" t="str">
        <f>IF(ISERROR('Données Echantillon 2'!D10-'Selection Gènes de Référence'!N$11),"",'Données Echantillon 2'!D10-'Selection Gènes de Référence'!N$11)</f>
        <v/>
      </c>
      <c r="K9" s="69" t="str">
        <f>IF(ISERROR('Données Echantillon 2'!E10-'Selection Gènes de Référence'!O$11),"",'Données Echantillon 2'!E10-'Selection Gènes de Référence'!O$11)</f>
        <v/>
      </c>
      <c r="L9" s="67" t="str">
        <f>IF(ISERROR('Données Echantillon 3'!C10-'Selection Gènes de Référence'!R$11),"",'Données Echantillon 3'!C10-'Selection Gènes de Référence'!R$11)</f>
        <v/>
      </c>
      <c r="M9" s="68" t="str">
        <f>IF(ISERROR('Données Echantillon 3'!D10-'Selection Gènes de Référence'!S$11),"",'Données Echantillon 3'!D10-'Selection Gènes de Référence'!S$11)</f>
        <v/>
      </c>
      <c r="N9" s="69" t="str">
        <f>IF(ISERROR('Données Echantillon 3'!E10-'Selection Gènes de Référence'!T$11),"",'Données Echantillon 3'!E10-'Selection Gènes de Référence'!T$11)</f>
        <v/>
      </c>
      <c r="O9" s="67" t="str">
        <f>IF(ISERROR('Données Echantillon 4'!C10-'Selection Gènes de Référence'!W$11),"",'Données Echantillon 4'!C10-'Selection Gènes de Référence'!W$11)</f>
        <v/>
      </c>
      <c r="P9" s="68" t="str">
        <f>IF(ISERROR('Données Echantillon 4'!D10-'Selection Gènes de Référence'!X$11),"",'Données Echantillon 4'!D10-'Selection Gènes de Référence'!X$11)</f>
        <v/>
      </c>
      <c r="Q9" s="69" t="str">
        <f>IF(ISERROR('Données Echantillon 4'!E10-'Selection Gènes de Référence'!Y$11),"",'Données Echantillon 4'!E10-'Selection Gènes de Référence'!Y$11)</f>
        <v/>
      </c>
      <c r="R9" s="67" t="str">
        <f>IF(ISERROR('Données Echantillon 5'!C10-'Selection Gènes de Référence'!AB$11),"",'Données Echantillon 5'!C10-'Selection Gènes de Référence'!AB$11)</f>
        <v/>
      </c>
      <c r="S9" s="68" t="str">
        <f>IF(ISERROR('Données Echantillon 5'!D10-'Selection Gènes de Référence'!AC$11),"",'Données Echantillon 5'!D10-'Selection Gènes de Référence'!AC$11)</f>
        <v/>
      </c>
      <c r="T9" s="69" t="str">
        <f>IF(ISERROR('Données Echantillon 5'!E10-'Selection Gènes de Référence'!AD$11),"",'Données Echantillon 5'!E10-'Selection Gènes de Référence'!AD$11)</f>
        <v/>
      </c>
      <c r="U9" s="67" t="str">
        <f>IF(ISERROR('Données Echantillon 6'!C10-'Selection Gènes de Référence'!AG$11),"",'Données Echantillon 6'!C10-'Selection Gènes de Référence'!AG$11)</f>
        <v/>
      </c>
      <c r="V9" s="68" t="str">
        <f>IF(ISERROR('Données Echantillon 6'!D10-'Selection Gènes de Référence'!AH$11),"",'Données Echantillon 6'!D10-'Selection Gènes de Référence'!AH$11)</f>
        <v/>
      </c>
      <c r="W9" s="69" t="str">
        <f>IF(ISERROR('Données Echantillon 6'!E10-'Selection Gènes de Référence'!AI$11),"",'Données Echantillon 6'!E10-'Selection Gènes de Référence'!AI$11)</f>
        <v/>
      </c>
      <c r="X9" s="67" t="str">
        <f>IF(ISERROR('Données Echantillon 7'!C10-'Selection Gènes de Référence'!AL$11),"",'Données Echantillon 7'!C10-'Selection Gènes de Référence'!AL$11)</f>
        <v/>
      </c>
      <c r="Y9" s="68" t="str">
        <f>IF(ISERROR('Données Echantillon 7'!D10-'Selection Gènes de Référence'!AM$11),"",'Données Echantillon 7'!D10-'Selection Gènes de Référence'!AM$11)</f>
        <v/>
      </c>
      <c r="Z9" s="69" t="str">
        <f>IF(ISERROR('Données Echantillon 7'!E10-'Selection Gènes de Référence'!AN$11),"",'Données Echantillon 7'!E10-'Selection Gènes de Référence'!AN$11)</f>
        <v/>
      </c>
      <c r="AA9" s="67" t="str">
        <f>IF(ISERROR('Données Echantillon 8'!C10-'Selection Gènes de Référence'!AQ$11),"",'Données Echantillon 8'!C10-'Selection Gènes de Référence'!AQ$11)</f>
        <v/>
      </c>
      <c r="AB9" s="68" t="str">
        <f>IF(ISERROR('Données Echantillon 8'!D10-'Selection Gènes de Référence'!AR$11),"",'Données Echantillon 8'!D10-'Selection Gènes de Référence'!AR$11)</f>
        <v/>
      </c>
      <c r="AC9" s="69" t="str">
        <f>IF(ISERROR('Données Echantillon 8'!E10-'Selection Gènes de Référence'!AS$11),"",'Données Echantillon 8'!E10-'Selection Gènes de Référence'!AS$11)</f>
        <v/>
      </c>
      <c r="AD9" s="67" t="str">
        <f>IF(ISERROR('Données Echantillon 9'!C10-'Selection Gènes de Référence'!AV$11),"",'Données Echantillon 9'!C10-'Selection Gènes de Référence'!AV$11)</f>
        <v/>
      </c>
      <c r="AE9" s="68" t="str">
        <f>IF(ISERROR('Données Echantillon 9'!D10-'Selection Gènes de Référence'!AW$11),"",'Données Echantillon 9'!D10-'Selection Gènes de Référence'!AW$11)</f>
        <v/>
      </c>
      <c r="AF9" s="69" t="str">
        <f>IF(ISERROR('Données Echantillon 9'!E10-'Selection Gènes de Référence'!AX$11),"",'Données Echantillon 9'!E10-'Selection Gènes de Référence'!AX$11)</f>
        <v/>
      </c>
      <c r="AG9" s="67" t="str">
        <f>IF(ISERROR('Données Echantillon 10'!C10-'Selection Gènes de Référence'!BA$11),"",'Données Echantillon 10'!C10-'Selection Gènes de Référence'!BA$11)</f>
        <v/>
      </c>
      <c r="AH9" s="68" t="str">
        <f>IF(ISERROR('Données Echantillon 10'!D10-'Selection Gènes de Référence'!BB$11),"",'Données Echantillon 10'!D10-'Selection Gènes de Référence'!BB$11)</f>
        <v/>
      </c>
      <c r="AI9" s="69" t="str">
        <f>IF(ISERROR('Données Echantillon 10'!E10-'Selection Gènes de Référence'!BC$11),"",'Données Echantillon 10'!E10-'Selection Gènes de Référence'!BC$11)</f>
        <v/>
      </c>
      <c r="AJ9" s="243"/>
      <c r="AK9" s="243"/>
    </row>
    <row r="10" spans="1:37">
      <c r="A10" s="59" t="str">
        <f>IF('Information sur les Gènes'!A10="","",'Information sur les Gènes'!A10)</f>
        <v>A8</v>
      </c>
      <c r="B10" s="57" t="str">
        <f>IF('Information sur les Gènes'!D10="","",'Information sur les Gènes'!D10)</f>
        <v/>
      </c>
      <c r="C10" s="67" t="str">
        <f>IF(ISERROR('Données Echantillon Contrôle'!C11-'Selection Gènes de Référence'!C$11),"",'Données Echantillon Contrôle'!C11-'Selection Gènes de Référence'!C$11)</f>
        <v/>
      </c>
      <c r="D10" s="68" t="str">
        <f>IF(ISERROR('Données Echantillon Contrôle'!D11-'Selection Gènes de Référence'!D$11),"",'Données Echantillon Contrôle'!D11-'Selection Gènes de Référence'!D$11)</f>
        <v/>
      </c>
      <c r="E10" s="69" t="str">
        <f>IF(ISERROR('Données Echantillon Contrôle'!E11-'Selection Gènes de Référence'!E$11),"",'Données Echantillon Contrôle'!E11-'Selection Gènes de Référence'!E$11)</f>
        <v/>
      </c>
      <c r="F10" s="67" t="str">
        <f>IF(ISERROR('Données Echantillon 1'!C11-'Selection Gènes de Référence'!H$11),"",'Données Echantillon 1'!C11-'Selection Gènes de Référence'!H$11)</f>
        <v/>
      </c>
      <c r="G10" s="68" t="str">
        <f>IF(ISERROR('Données Echantillon 1'!D11-'Selection Gènes de Référence'!I$11),"",'Données Echantillon 1'!D11-'Selection Gènes de Référence'!I$11)</f>
        <v/>
      </c>
      <c r="H10" s="69" t="str">
        <f>IF(ISERROR('Données Echantillon 1'!E11-'Selection Gènes de Référence'!J$11),"",'Données Echantillon 1'!E11-'Selection Gènes de Référence'!J$11)</f>
        <v/>
      </c>
      <c r="I10" s="67" t="str">
        <f>IF(ISERROR('Données Echantillon 2'!C11-'Selection Gènes de Référence'!M$11),"",'Données Echantillon 2'!C11-'Selection Gènes de Référence'!M$11)</f>
        <v/>
      </c>
      <c r="J10" s="68" t="str">
        <f>IF(ISERROR('Données Echantillon 2'!D11-'Selection Gènes de Référence'!N$11),"",'Données Echantillon 2'!D11-'Selection Gènes de Référence'!N$11)</f>
        <v/>
      </c>
      <c r="K10" s="69" t="str">
        <f>IF(ISERROR('Données Echantillon 2'!E11-'Selection Gènes de Référence'!O$11),"",'Données Echantillon 2'!E11-'Selection Gènes de Référence'!O$11)</f>
        <v/>
      </c>
      <c r="L10" s="67" t="str">
        <f>IF(ISERROR('Données Echantillon 3'!C11-'Selection Gènes de Référence'!R$11),"",'Données Echantillon 3'!C11-'Selection Gènes de Référence'!R$11)</f>
        <v/>
      </c>
      <c r="M10" s="68" t="str">
        <f>IF(ISERROR('Données Echantillon 3'!D11-'Selection Gènes de Référence'!S$11),"",'Données Echantillon 3'!D11-'Selection Gènes de Référence'!S$11)</f>
        <v/>
      </c>
      <c r="N10" s="69" t="str">
        <f>IF(ISERROR('Données Echantillon 3'!E11-'Selection Gènes de Référence'!T$11),"",'Données Echantillon 3'!E11-'Selection Gènes de Référence'!T$11)</f>
        <v/>
      </c>
      <c r="O10" s="67" t="str">
        <f>IF(ISERROR('Données Echantillon 4'!C11-'Selection Gènes de Référence'!W$11),"",'Données Echantillon 4'!C11-'Selection Gènes de Référence'!W$11)</f>
        <v/>
      </c>
      <c r="P10" s="68" t="str">
        <f>IF(ISERROR('Données Echantillon 4'!D11-'Selection Gènes de Référence'!X$11),"",'Données Echantillon 4'!D11-'Selection Gènes de Référence'!X$11)</f>
        <v/>
      </c>
      <c r="Q10" s="69" t="str">
        <f>IF(ISERROR('Données Echantillon 4'!E11-'Selection Gènes de Référence'!Y$11),"",'Données Echantillon 4'!E11-'Selection Gènes de Référence'!Y$11)</f>
        <v/>
      </c>
      <c r="R10" s="67" t="str">
        <f>IF(ISERROR('Données Echantillon 5'!C11-'Selection Gènes de Référence'!AB$11),"",'Données Echantillon 5'!C11-'Selection Gènes de Référence'!AB$11)</f>
        <v/>
      </c>
      <c r="S10" s="68" t="str">
        <f>IF(ISERROR('Données Echantillon 5'!D11-'Selection Gènes de Référence'!AC$11),"",'Données Echantillon 5'!D11-'Selection Gènes de Référence'!AC$11)</f>
        <v/>
      </c>
      <c r="T10" s="69" t="str">
        <f>IF(ISERROR('Données Echantillon 5'!E11-'Selection Gènes de Référence'!AD$11),"",'Données Echantillon 5'!E11-'Selection Gènes de Référence'!AD$11)</f>
        <v/>
      </c>
      <c r="U10" s="67" t="str">
        <f>IF(ISERROR('Données Echantillon 6'!C11-'Selection Gènes de Référence'!AG$11),"",'Données Echantillon 6'!C11-'Selection Gènes de Référence'!AG$11)</f>
        <v/>
      </c>
      <c r="V10" s="68" t="str">
        <f>IF(ISERROR('Données Echantillon 6'!D11-'Selection Gènes de Référence'!AH$11),"",'Données Echantillon 6'!D11-'Selection Gènes de Référence'!AH$11)</f>
        <v/>
      </c>
      <c r="W10" s="69" t="str">
        <f>IF(ISERROR('Données Echantillon 6'!E11-'Selection Gènes de Référence'!AI$11),"",'Données Echantillon 6'!E11-'Selection Gènes de Référence'!AI$11)</f>
        <v/>
      </c>
      <c r="X10" s="67" t="str">
        <f>IF(ISERROR('Données Echantillon 7'!C11-'Selection Gènes de Référence'!AL$11),"",'Données Echantillon 7'!C11-'Selection Gènes de Référence'!AL$11)</f>
        <v/>
      </c>
      <c r="Y10" s="68" t="str">
        <f>IF(ISERROR('Données Echantillon 7'!D11-'Selection Gènes de Référence'!AM$11),"",'Données Echantillon 7'!D11-'Selection Gènes de Référence'!AM$11)</f>
        <v/>
      </c>
      <c r="Z10" s="69" t="str">
        <f>IF(ISERROR('Données Echantillon 7'!E11-'Selection Gènes de Référence'!AN$11),"",'Données Echantillon 7'!E11-'Selection Gènes de Référence'!AN$11)</f>
        <v/>
      </c>
      <c r="AA10" s="67" t="str">
        <f>IF(ISERROR('Données Echantillon 8'!C11-'Selection Gènes de Référence'!AQ$11),"",'Données Echantillon 8'!C11-'Selection Gènes de Référence'!AQ$11)</f>
        <v/>
      </c>
      <c r="AB10" s="68" t="str">
        <f>IF(ISERROR('Données Echantillon 8'!D11-'Selection Gènes de Référence'!AR$11),"",'Données Echantillon 8'!D11-'Selection Gènes de Référence'!AR$11)</f>
        <v/>
      </c>
      <c r="AC10" s="69" t="str">
        <f>IF(ISERROR('Données Echantillon 8'!E11-'Selection Gènes de Référence'!AS$11),"",'Données Echantillon 8'!E11-'Selection Gènes de Référence'!AS$11)</f>
        <v/>
      </c>
      <c r="AD10" s="67" t="str">
        <f>IF(ISERROR('Données Echantillon 9'!C11-'Selection Gènes de Référence'!AV$11),"",'Données Echantillon 9'!C11-'Selection Gènes de Référence'!AV$11)</f>
        <v/>
      </c>
      <c r="AE10" s="68" t="str">
        <f>IF(ISERROR('Données Echantillon 9'!D11-'Selection Gènes de Référence'!AW$11),"",'Données Echantillon 9'!D11-'Selection Gènes de Référence'!AW$11)</f>
        <v/>
      </c>
      <c r="AF10" s="69" t="str">
        <f>IF(ISERROR('Données Echantillon 9'!E11-'Selection Gènes de Référence'!AX$11),"",'Données Echantillon 9'!E11-'Selection Gènes de Référence'!AX$11)</f>
        <v/>
      </c>
      <c r="AG10" s="67" t="str">
        <f>IF(ISERROR('Données Echantillon 10'!C11-'Selection Gènes de Référence'!BA$11),"",'Données Echantillon 10'!C11-'Selection Gènes de Référence'!BA$11)</f>
        <v/>
      </c>
      <c r="AH10" s="68" t="str">
        <f>IF(ISERROR('Données Echantillon 10'!D11-'Selection Gènes de Référence'!BB$11),"",'Données Echantillon 10'!D11-'Selection Gènes de Référence'!BB$11)</f>
        <v/>
      </c>
      <c r="AI10" s="69" t="str">
        <f>IF(ISERROR('Données Echantillon 10'!E11-'Selection Gènes de Référence'!BC$11),"",'Données Echantillon 10'!E11-'Selection Gènes de Référence'!BC$11)</f>
        <v/>
      </c>
      <c r="AJ10" s="243"/>
      <c r="AK10" s="243"/>
    </row>
    <row r="11" spans="1:37">
      <c r="A11" s="59" t="str">
        <f>IF('Information sur les Gènes'!A11="","",'Information sur les Gènes'!A11)</f>
        <v>A9</v>
      </c>
      <c r="B11" s="57" t="str">
        <f>IF('Information sur les Gènes'!D11="","",'Information sur les Gènes'!D11)</f>
        <v/>
      </c>
      <c r="C11" s="67" t="str">
        <f>IF(ISERROR('Données Echantillon Contrôle'!C12-'Selection Gènes de Référence'!C$11),"",'Données Echantillon Contrôle'!C12-'Selection Gènes de Référence'!C$11)</f>
        <v/>
      </c>
      <c r="D11" s="68" t="str">
        <f>IF(ISERROR('Données Echantillon Contrôle'!D12-'Selection Gènes de Référence'!D$11),"",'Données Echantillon Contrôle'!D12-'Selection Gènes de Référence'!D$11)</f>
        <v/>
      </c>
      <c r="E11" s="69" t="str">
        <f>IF(ISERROR('Données Echantillon Contrôle'!E12-'Selection Gènes de Référence'!E$11),"",'Données Echantillon Contrôle'!E12-'Selection Gènes de Référence'!E$11)</f>
        <v/>
      </c>
      <c r="F11" s="67" t="str">
        <f>IF(ISERROR('Données Echantillon 1'!C12-'Selection Gènes de Référence'!H$11),"",'Données Echantillon 1'!C12-'Selection Gènes de Référence'!H$11)</f>
        <v/>
      </c>
      <c r="G11" s="68" t="str">
        <f>IF(ISERROR('Données Echantillon 1'!D12-'Selection Gènes de Référence'!I$11),"",'Données Echantillon 1'!D12-'Selection Gènes de Référence'!I$11)</f>
        <v/>
      </c>
      <c r="H11" s="69" t="str">
        <f>IF(ISERROR('Données Echantillon 1'!E12-'Selection Gènes de Référence'!J$11),"",'Données Echantillon 1'!E12-'Selection Gènes de Référence'!J$11)</f>
        <v/>
      </c>
      <c r="I11" s="67" t="str">
        <f>IF(ISERROR('Données Echantillon 2'!C12-'Selection Gènes de Référence'!M$11),"",'Données Echantillon 2'!C12-'Selection Gènes de Référence'!M$11)</f>
        <v/>
      </c>
      <c r="J11" s="68" t="str">
        <f>IF(ISERROR('Données Echantillon 2'!D12-'Selection Gènes de Référence'!N$11),"",'Données Echantillon 2'!D12-'Selection Gènes de Référence'!N$11)</f>
        <v/>
      </c>
      <c r="K11" s="69" t="str">
        <f>IF(ISERROR('Données Echantillon 2'!E12-'Selection Gènes de Référence'!O$11),"",'Données Echantillon 2'!E12-'Selection Gènes de Référence'!O$11)</f>
        <v/>
      </c>
      <c r="L11" s="67" t="str">
        <f>IF(ISERROR('Données Echantillon 3'!C12-'Selection Gènes de Référence'!R$11),"",'Données Echantillon 3'!C12-'Selection Gènes de Référence'!R$11)</f>
        <v/>
      </c>
      <c r="M11" s="68" t="str">
        <f>IF(ISERROR('Données Echantillon 3'!D12-'Selection Gènes de Référence'!S$11),"",'Données Echantillon 3'!D12-'Selection Gènes de Référence'!S$11)</f>
        <v/>
      </c>
      <c r="N11" s="69" t="str">
        <f>IF(ISERROR('Données Echantillon 3'!E12-'Selection Gènes de Référence'!T$11),"",'Données Echantillon 3'!E12-'Selection Gènes de Référence'!T$11)</f>
        <v/>
      </c>
      <c r="O11" s="67" t="str">
        <f>IF(ISERROR('Données Echantillon 4'!C12-'Selection Gènes de Référence'!W$11),"",'Données Echantillon 4'!C12-'Selection Gènes de Référence'!W$11)</f>
        <v/>
      </c>
      <c r="P11" s="68" t="str">
        <f>IF(ISERROR('Données Echantillon 4'!D12-'Selection Gènes de Référence'!X$11),"",'Données Echantillon 4'!D12-'Selection Gènes de Référence'!X$11)</f>
        <v/>
      </c>
      <c r="Q11" s="69" t="str">
        <f>IF(ISERROR('Données Echantillon 4'!E12-'Selection Gènes de Référence'!Y$11),"",'Données Echantillon 4'!E12-'Selection Gènes de Référence'!Y$11)</f>
        <v/>
      </c>
      <c r="R11" s="67" t="str">
        <f>IF(ISERROR('Données Echantillon 5'!C12-'Selection Gènes de Référence'!AB$11),"",'Données Echantillon 5'!C12-'Selection Gènes de Référence'!AB$11)</f>
        <v/>
      </c>
      <c r="S11" s="68" t="str">
        <f>IF(ISERROR('Données Echantillon 5'!D12-'Selection Gènes de Référence'!AC$11),"",'Données Echantillon 5'!D12-'Selection Gènes de Référence'!AC$11)</f>
        <v/>
      </c>
      <c r="T11" s="69" t="str">
        <f>IF(ISERROR('Données Echantillon 5'!E12-'Selection Gènes de Référence'!AD$11),"",'Données Echantillon 5'!E12-'Selection Gènes de Référence'!AD$11)</f>
        <v/>
      </c>
      <c r="U11" s="67" t="str">
        <f>IF(ISERROR('Données Echantillon 6'!C12-'Selection Gènes de Référence'!AG$11),"",'Données Echantillon 6'!C12-'Selection Gènes de Référence'!AG$11)</f>
        <v/>
      </c>
      <c r="V11" s="68" t="str">
        <f>IF(ISERROR('Données Echantillon 6'!D12-'Selection Gènes de Référence'!AH$11),"",'Données Echantillon 6'!D12-'Selection Gènes de Référence'!AH$11)</f>
        <v/>
      </c>
      <c r="W11" s="69" t="str">
        <f>IF(ISERROR('Données Echantillon 6'!E12-'Selection Gènes de Référence'!AI$11),"",'Données Echantillon 6'!E12-'Selection Gènes de Référence'!AI$11)</f>
        <v/>
      </c>
      <c r="X11" s="67" t="str">
        <f>IF(ISERROR('Données Echantillon 7'!C12-'Selection Gènes de Référence'!AL$11),"",'Données Echantillon 7'!C12-'Selection Gènes de Référence'!AL$11)</f>
        <v/>
      </c>
      <c r="Y11" s="68" t="str">
        <f>IF(ISERROR('Données Echantillon 7'!D12-'Selection Gènes de Référence'!AM$11),"",'Données Echantillon 7'!D12-'Selection Gènes de Référence'!AM$11)</f>
        <v/>
      </c>
      <c r="Z11" s="69" t="str">
        <f>IF(ISERROR('Données Echantillon 7'!E12-'Selection Gènes de Référence'!AN$11),"",'Données Echantillon 7'!E12-'Selection Gènes de Référence'!AN$11)</f>
        <v/>
      </c>
      <c r="AA11" s="67" t="str">
        <f>IF(ISERROR('Données Echantillon 8'!C12-'Selection Gènes de Référence'!AQ$11),"",'Données Echantillon 8'!C12-'Selection Gènes de Référence'!AQ$11)</f>
        <v/>
      </c>
      <c r="AB11" s="68" t="str">
        <f>IF(ISERROR('Données Echantillon 8'!D12-'Selection Gènes de Référence'!AR$11),"",'Données Echantillon 8'!D12-'Selection Gènes de Référence'!AR$11)</f>
        <v/>
      </c>
      <c r="AC11" s="69" t="str">
        <f>IF(ISERROR('Données Echantillon 8'!E12-'Selection Gènes de Référence'!AS$11),"",'Données Echantillon 8'!E12-'Selection Gènes de Référence'!AS$11)</f>
        <v/>
      </c>
      <c r="AD11" s="67" t="str">
        <f>IF(ISERROR('Données Echantillon 9'!C12-'Selection Gènes de Référence'!AV$11),"",'Données Echantillon 9'!C12-'Selection Gènes de Référence'!AV$11)</f>
        <v/>
      </c>
      <c r="AE11" s="68" t="str">
        <f>IF(ISERROR('Données Echantillon 9'!D12-'Selection Gènes de Référence'!AW$11),"",'Données Echantillon 9'!D12-'Selection Gènes de Référence'!AW$11)</f>
        <v/>
      </c>
      <c r="AF11" s="69" t="str">
        <f>IF(ISERROR('Données Echantillon 9'!E12-'Selection Gènes de Référence'!AX$11),"",'Données Echantillon 9'!E12-'Selection Gènes de Référence'!AX$11)</f>
        <v/>
      </c>
      <c r="AG11" s="67" t="str">
        <f>IF(ISERROR('Données Echantillon 10'!C12-'Selection Gènes de Référence'!BA$11),"",'Données Echantillon 10'!C12-'Selection Gènes de Référence'!BA$11)</f>
        <v/>
      </c>
      <c r="AH11" s="68" t="str">
        <f>IF(ISERROR('Données Echantillon 10'!D12-'Selection Gènes de Référence'!BB$11),"",'Données Echantillon 10'!D12-'Selection Gènes de Référence'!BB$11)</f>
        <v/>
      </c>
      <c r="AI11" s="69" t="str">
        <f>IF(ISERROR('Données Echantillon 10'!E12-'Selection Gènes de Référence'!BC$11),"",'Données Echantillon 10'!E12-'Selection Gènes de Référence'!BC$11)</f>
        <v/>
      </c>
      <c r="AJ11" s="243"/>
      <c r="AK11" s="243"/>
    </row>
    <row r="12" spans="1:37">
      <c r="A12" s="59" t="str">
        <f>IF('Information sur les Gènes'!A12="","",'Information sur les Gènes'!A12)</f>
        <v>A10</v>
      </c>
      <c r="B12" s="57" t="str">
        <f>IF('Information sur les Gènes'!D12="","",'Information sur les Gènes'!D12)</f>
        <v/>
      </c>
      <c r="C12" s="67" t="str">
        <f>IF(ISERROR('Données Echantillon Contrôle'!C13-'Selection Gènes de Référence'!C$11),"",'Données Echantillon Contrôle'!C13-'Selection Gènes de Référence'!C$11)</f>
        <v/>
      </c>
      <c r="D12" s="68" t="str">
        <f>IF(ISERROR('Données Echantillon Contrôle'!D13-'Selection Gènes de Référence'!D$11),"",'Données Echantillon Contrôle'!D13-'Selection Gènes de Référence'!D$11)</f>
        <v/>
      </c>
      <c r="E12" s="69" t="str">
        <f>IF(ISERROR('Données Echantillon Contrôle'!E13-'Selection Gènes de Référence'!E$11),"",'Données Echantillon Contrôle'!E13-'Selection Gènes de Référence'!E$11)</f>
        <v/>
      </c>
      <c r="F12" s="67" t="str">
        <f>IF(ISERROR('Données Echantillon 1'!C13-'Selection Gènes de Référence'!H$11),"",'Données Echantillon 1'!C13-'Selection Gènes de Référence'!H$11)</f>
        <v/>
      </c>
      <c r="G12" s="68" t="str">
        <f>IF(ISERROR('Données Echantillon 1'!D13-'Selection Gènes de Référence'!I$11),"",'Données Echantillon 1'!D13-'Selection Gènes de Référence'!I$11)</f>
        <v/>
      </c>
      <c r="H12" s="69" t="str">
        <f>IF(ISERROR('Données Echantillon 1'!E13-'Selection Gènes de Référence'!J$11),"",'Données Echantillon 1'!E13-'Selection Gènes de Référence'!J$11)</f>
        <v/>
      </c>
      <c r="I12" s="67" t="str">
        <f>IF(ISERROR('Données Echantillon 2'!C13-'Selection Gènes de Référence'!M$11),"",'Données Echantillon 2'!C13-'Selection Gènes de Référence'!M$11)</f>
        <v/>
      </c>
      <c r="J12" s="68" t="str">
        <f>IF(ISERROR('Données Echantillon 2'!D13-'Selection Gènes de Référence'!N$11),"",'Données Echantillon 2'!D13-'Selection Gènes de Référence'!N$11)</f>
        <v/>
      </c>
      <c r="K12" s="69" t="str">
        <f>IF(ISERROR('Données Echantillon 2'!E13-'Selection Gènes de Référence'!O$11),"",'Données Echantillon 2'!E13-'Selection Gènes de Référence'!O$11)</f>
        <v/>
      </c>
      <c r="L12" s="67" t="str">
        <f>IF(ISERROR('Données Echantillon 3'!C13-'Selection Gènes de Référence'!R$11),"",'Données Echantillon 3'!C13-'Selection Gènes de Référence'!R$11)</f>
        <v/>
      </c>
      <c r="M12" s="68" t="str">
        <f>IF(ISERROR('Données Echantillon 3'!D13-'Selection Gènes de Référence'!S$11),"",'Données Echantillon 3'!D13-'Selection Gènes de Référence'!S$11)</f>
        <v/>
      </c>
      <c r="N12" s="69" t="str">
        <f>IF(ISERROR('Données Echantillon 3'!E13-'Selection Gènes de Référence'!T$11),"",'Données Echantillon 3'!E13-'Selection Gènes de Référence'!T$11)</f>
        <v/>
      </c>
      <c r="O12" s="67" t="str">
        <f>IF(ISERROR('Données Echantillon 4'!C13-'Selection Gènes de Référence'!W$11),"",'Données Echantillon 4'!C13-'Selection Gènes de Référence'!W$11)</f>
        <v/>
      </c>
      <c r="P12" s="68" t="str">
        <f>IF(ISERROR('Données Echantillon 4'!D13-'Selection Gènes de Référence'!X$11),"",'Données Echantillon 4'!D13-'Selection Gènes de Référence'!X$11)</f>
        <v/>
      </c>
      <c r="Q12" s="69" t="str">
        <f>IF(ISERROR('Données Echantillon 4'!E13-'Selection Gènes de Référence'!Y$11),"",'Données Echantillon 4'!E13-'Selection Gènes de Référence'!Y$11)</f>
        <v/>
      </c>
      <c r="R12" s="67" t="str">
        <f>IF(ISERROR('Données Echantillon 5'!C13-'Selection Gènes de Référence'!AB$11),"",'Données Echantillon 5'!C13-'Selection Gènes de Référence'!AB$11)</f>
        <v/>
      </c>
      <c r="S12" s="68" t="str">
        <f>IF(ISERROR('Données Echantillon 5'!D13-'Selection Gènes de Référence'!AC$11),"",'Données Echantillon 5'!D13-'Selection Gènes de Référence'!AC$11)</f>
        <v/>
      </c>
      <c r="T12" s="69" t="str">
        <f>IF(ISERROR('Données Echantillon 5'!E13-'Selection Gènes de Référence'!AD$11),"",'Données Echantillon 5'!E13-'Selection Gènes de Référence'!AD$11)</f>
        <v/>
      </c>
      <c r="U12" s="67" t="str">
        <f>IF(ISERROR('Données Echantillon 6'!C13-'Selection Gènes de Référence'!AG$11),"",'Données Echantillon 6'!C13-'Selection Gènes de Référence'!AG$11)</f>
        <v/>
      </c>
      <c r="V12" s="68" t="str">
        <f>IF(ISERROR('Données Echantillon 6'!D13-'Selection Gènes de Référence'!AH$11),"",'Données Echantillon 6'!D13-'Selection Gènes de Référence'!AH$11)</f>
        <v/>
      </c>
      <c r="W12" s="69" t="str">
        <f>IF(ISERROR('Données Echantillon 6'!E13-'Selection Gènes de Référence'!AI$11),"",'Données Echantillon 6'!E13-'Selection Gènes de Référence'!AI$11)</f>
        <v/>
      </c>
      <c r="X12" s="67" t="str">
        <f>IF(ISERROR('Données Echantillon 7'!C13-'Selection Gènes de Référence'!AL$11),"",'Données Echantillon 7'!C13-'Selection Gènes de Référence'!AL$11)</f>
        <v/>
      </c>
      <c r="Y12" s="68" t="str">
        <f>IF(ISERROR('Données Echantillon 7'!D13-'Selection Gènes de Référence'!AM$11),"",'Données Echantillon 7'!D13-'Selection Gènes de Référence'!AM$11)</f>
        <v/>
      </c>
      <c r="Z12" s="69" t="str">
        <f>IF(ISERROR('Données Echantillon 7'!E13-'Selection Gènes de Référence'!AN$11),"",'Données Echantillon 7'!E13-'Selection Gènes de Référence'!AN$11)</f>
        <v/>
      </c>
      <c r="AA12" s="67" t="str">
        <f>IF(ISERROR('Données Echantillon 8'!C13-'Selection Gènes de Référence'!AQ$11),"",'Données Echantillon 8'!C13-'Selection Gènes de Référence'!AQ$11)</f>
        <v/>
      </c>
      <c r="AB12" s="68" t="str">
        <f>IF(ISERROR('Données Echantillon 8'!D13-'Selection Gènes de Référence'!AR$11),"",'Données Echantillon 8'!D13-'Selection Gènes de Référence'!AR$11)</f>
        <v/>
      </c>
      <c r="AC12" s="69" t="str">
        <f>IF(ISERROR('Données Echantillon 8'!E13-'Selection Gènes de Référence'!AS$11),"",'Données Echantillon 8'!E13-'Selection Gènes de Référence'!AS$11)</f>
        <v/>
      </c>
      <c r="AD12" s="67" t="str">
        <f>IF(ISERROR('Données Echantillon 9'!C13-'Selection Gènes de Référence'!AV$11),"",'Données Echantillon 9'!C13-'Selection Gènes de Référence'!AV$11)</f>
        <v/>
      </c>
      <c r="AE12" s="68" t="str">
        <f>IF(ISERROR('Données Echantillon 9'!D13-'Selection Gènes de Référence'!AW$11),"",'Données Echantillon 9'!D13-'Selection Gènes de Référence'!AW$11)</f>
        <v/>
      </c>
      <c r="AF12" s="69" t="str">
        <f>IF(ISERROR('Données Echantillon 9'!E13-'Selection Gènes de Référence'!AX$11),"",'Données Echantillon 9'!E13-'Selection Gènes de Référence'!AX$11)</f>
        <v/>
      </c>
      <c r="AG12" s="67" t="str">
        <f>IF(ISERROR('Données Echantillon 10'!C13-'Selection Gènes de Référence'!BA$11),"",'Données Echantillon 10'!C13-'Selection Gènes de Référence'!BA$11)</f>
        <v/>
      </c>
      <c r="AH12" s="68" t="str">
        <f>IF(ISERROR('Données Echantillon 10'!D13-'Selection Gènes de Référence'!BB$11),"",'Données Echantillon 10'!D13-'Selection Gènes de Référence'!BB$11)</f>
        <v/>
      </c>
      <c r="AI12" s="69" t="str">
        <f>IF(ISERROR('Données Echantillon 10'!E13-'Selection Gènes de Référence'!BC$11),"",'Données Echantillon 10'!E13-'Selection Gènes de Référence'!BC$11)</f>
        <v/>
      </c>
      <c r="AJ12" s="243"/>
      <c r="AK12" s="243"/>
    </row>
    <row r="13" spans="1:37">
      <c r="A13" s="59" t="str">
        <f>IF('Information sur les Gènes'!A13="","",'Information sur les Gènes'!A13)</f>
        <v>A11</v>
      </c>
      <c r="B13" s="57" t="str">
        <f>IF('Information sur les Gènes'!D13="","",'Information sur les Gènes'!D13)</f>
        <v/>
      </c>
      <c r="C13" s="67" t="str">
        <f>IF(ISERROR('Données Echantillon Contrôle'!C14-'Selection Gènes de Référence'!C$11),"",'Données Echantillon Contrôle'!C14-'Selection Gènes de Référence'!C$11)</f>
        <v/>
      </c>
      <c r="D13" s="68" t="str">
        <f>IF(ISERROR('Données Echantillon Contrôle'!D14-'Selection Gènes de Référence'!D$11),"",'Données Echantillon Contrôle'!D14-'Selection Gènes de Référence'!D$11)</f>
        <v/>
      </c>
      <c r="E13" s="69" t="str">
        <f>IF(ISERROR('Données Echantillon Contrôle'!E14-'Selection Gènes de Référence'!E$11),"",'Données Echantillon Contrôle'!E14-'Selection Gènes de Référence'!E$11)</f>
        <v/>
      </c>
      <c r="F13" s="67" t="str">
        <f>IF(ISERROR('Données Echantillon 1'!C14-'Selection Gènes de Référence'!H$11),"",'Données Echantillon 1'!C14-'Selection Gènes de Référence'!H$11)</f>
        <v/>
      </c>
      <c r="G13" s="68" t="str">
        <f>IF(ISERROR('Données Echantillon 1'!D14-'Selection Gènes de Référence'!I$11),"",'Données Echantillon 1'!D14-'Selection Gènes de Référence'!I$11)</f>
        <v/>
      </c>
      <c r="H13" s="69" t="str">
        <f>IF(ISERROR('Données Echantillon 1'!E14-'Selection Gènes de Référence'!J$11),"",'Données Echantillon 1'!E14-'Selection Gènes de Référence'!J$11)</f>
        <v/>
      </c>
      <c r="I13" s="67" t="str">
        <f>IF(ISERROR('Données Echantillon 2'!C14-'Selection Gènes de Référence'!M$11),"",'Données Echantillon 2'!C14-'Selection Gènes de Référence'!M$11)</f>
        <v/>
      </c>
      <c r="J13" s="68" t="str">
        <f>IF(ISERROR('Données Echantillon 2'!D14-'Selection Gènes de Référence'!N$11),"",'Données Echantillon 2'!D14-'Selection Gènes de Référence'!N$11)</f>
        <v/>
      </c>
      <c r="K13" s="69" t="str">
        <f>IF(ISERROR('Données Echantillon 2'!E14-'Selection Gènes de Référence'!O$11),"",'Données Echantillon 2'!E14-'Selection Gènes de Référence'!O$11)</f>
        <v/>
      </c>
      <c r="L13" s="67" t="str">
        <f>IF(ISERROR('Données Echantillon 3'!C14-'Selection Gènes de Référence'!R$11),"",'Données Echantillon 3'!C14-'Selection Gènes de Référence'!R$11)</f>
        <v/>
      </c>
      <c r="M13" s="68" t="str">
        <f>IF(ISERROR('Données Echantillon 3'!D14-'Selection Gènes de Référence'!S$11),"",'Données Echantillon 3'!D14-'Selection Gènes de Référence'!S$11)</f>
        <v/>
      </c>
      <c r="N13" s="69" t="str">
        <f>IF(ISERROR('Données Echantillon 3'!E14-'Selection Gènes de Référence'!T$11),"",'Données Echantillon 3'!E14-'Selection Gènes de Référence'!T$11)</f>
        <v/>
      </c>
      <c r="O13" s="67" t="str">
        <f>IF(ISERROR('Données Echantillon 4'!C14-'Selection Gènes de Référence'!W$11),"",'Données Echantillon 4'!C14-'Selection Gènes de Référence'!W$11)</f>
        <v/>
      </c>
      <c r="P13" s="68" t="str">
        <f>IF(ISERROR('Données Echantillon 4'!D14-'Selection Gènes de Référence'!X$11),"",'Données Echantillon 4'!D14-'Selection Gènes de Référence'!X$11)</f>
        <v/>
      </c>
      <c r="Q13" s="69" t="str">
        <f>IF(ISERROR('Données Echantillon 4'!E14-'Selection Gènes de Référence'!Y$11),"",'Données Echantillon 4'!E14-'Selection Gènes de Référence'!Y$11)</f>
        <v/>
      </c>
      <c r="R13" s="67" t="str">
        <f>IF(ISERROR('Données Echantillon 5'!C14-'Selection Gènes de Référence'!AB$11),"",'Données Echantillon 5'!C14-'Selection Gènes de Référence'!AB$11)</f>
        <v/>
      </c>
      <c r="S13" s="68" t="str">
        <f>IF(ISERROR('Données Echantillon 5'!D14-'Selection Gènes de Référence'!AC$11),"",'Données Echantillon 5'!D14-'Selection Gènes de Référence'!AC$11)</f>
        <v/>
      </c>
      <c r="T13" s="69" t="str">
        <f>IF(ISERROR('Données Echantillon 5'!E14-'Selection Gènes de Référence'!AD$11),"",'Données Echantillon 5'!E14-'Selection Gènes de Référence'!AD$11)</f>
        <v/>
      </c>
      <c r="U13" s="67" t="str">
        <f>IF(ISERROR('Données Echantillon 6'!C14-'Selection Gènes de Référence'!AG$11),"",'Données Echantillon 6'!C14-'Selection Gènes de Référence'!AG$11)</f>
        <v/>
      </c>
      <c r="V13" s="68" t="str">
        <f>IF(ISERROR('Données Echantillon 6'!D14-'Selection Gènes de Référence'!AH$11),"",'Données Echantillon 6'!D14-'Selection Gènes de Référence'!AH$11)</f>
        <v/>
      </c>
      <c r="W13" s="69" t="str">
        <f>IF(ISERROR('Données Echantillon 6'!E14-'Selection Gènes de Référence'!AI$11),"",'Données Echantillon 6'!E14-'Selection Gènes de Référence'!AI$11)</f>
        <v/>
      </c>
      <c r="X13" s="67" t="str">
        <f>IF(ISERROR('Données Echantillon 7'!C14-'Selection Gènes de Référence'!AL$11),"",'Données Echantillon 7'!C14-'Selection Gènes de Référence'!AL$11)</f>
        <v/>
      </c>
      <c r="Y13" s="68" t="str">
        <f>IF(ISERROR('Données Echantillon 7'!D14-'Selection Gènes de Référence'!AM$11),"",'Données Echantillon 7'!D14-'Selection Gènes de Référence'!AM$11)</f>
        <v/>
      </c>
      <c r="Z13" s="69" t="str">
        <f>IF(ISERROR('Données Echantillon 7'!E14-'Selection Gènes de Référence'!AN$11),"",'Données Echantillon 7'!E14-'Selection Gènes de Référence'!AN$11)</f>
        <v/>
      </c>
      <c r="AA13" s="67" t="str">
        <f>IF(ISERROR('Données Echantillon 8'!C14-'Selection Gènes de Référence'!AQ$11),"",'Données Echantillon 8'!C14-'Selection Gènes de Référence'!AQ$11)</f>
        <v/>
      </c>
      <c r="AB13" s="68" t="str">
        <f>IF(ISERROR('Données Echantillon 8'!D14-'Selection Gènes de Référence'!AR$11),"",'Données Echantillon 8'!D14-'Selection Gènes de Référence'!AR$11)</f>
        <v/>
      </c>
      <c r="AC13" s="69" t="str">
        <f>IF(ISERROR('Données Echantillon 8'!E14-'Selection Gènes de Référence'!AS$11),"",'Données Echantillon 8'!E14-'Selection Gènes de Référence'!AS$11)</f>
        <v/>
      </c>
      <c r="AD13" s="67" t="str">
        <f>IF(ISERROR('Données Echantillon 9'!C14-'Selection Gènes de Référence'!AV$11),"",'Données Echantillon 9'!C14-'Selection Gènes de Référence'!AV$11)</f>
        <v/>
      </c>
      <c r="AE13" s="68" t="str">
        <f>IF(ISERROR('Données Echantillon 9'!D14-'Selection Gènes de Référence'!AW$11),"",'Données Echantillon 9'!D14-'Selection Gènes de Référence'!AW$11)</f>
        <v/>
      </c>
      <c r="AF13" s="69" t="str">
        <f>IF(ISERROR('Données Echantillon 9'!E14-'Selection Gènes de Référence'!AX$11),"",'Données Echantillon 9'!E14-'Selection Gènes de Référence'!AX$11)</f>
        <v/>
      </c>
      <c r="AG13" s="67" t="str">
        <f>IF(ISERROR('Données Echantillon 10'!C14-'Selection Gènes de Référence'!BA$11),"",'Données Echantillon 10'!C14-'Selection Gènes de Référence'!BA$11)</f>
        <v/>
      </c>
      <c r="AH13" s="68" t="str">
        <f>IF(ISERROR('Données Echantillon 10'!D14-'Selection Gènes de Référence'!BB$11),"",'Données Echantillon 10'!D14-'Selection Gènes de Référence'!BB$11)</f>
        <v/>
      </c>
      <c r="AI13" s="69" t="str">
        <f>IF(ISERROR('Données Echantillon 10'!E14-'Selection Gènes de Référence'!BC$11),"",'Données Echantillon 10'!E14-'Selection Gènes de Référence'!BC$11)</f>
        <v/>
      </c>
      <c r="AJ13" s="243"/>
      <c r="AK13" s="243"/>
    </row>
    <row r="14" spans="1:37">
      <c r="A14" s="59" t="str">
        <f>IF('Information sur les Gènes'!A14="","",'Information sur les Gènes'!A14)</f>
        <v>A12</v>
      </c>
      <c r="B14" s="57" t="str">
        <f>IF('Information sur les Gènes'!D14="","",'Information sur les Gènes'!D14)</f>
        <v/>
      </c>
      <c r="C14" s="67" t="str">
        <f>IF(ISERROR('Données Echantillon Contrôle'!C15-'Selection Gènes de Référence'!C$11),"",'Données Echantillon Contrôle'!C15-'Selection Gènes de Référence'!C$11)</f>
        <v/>
      </c>
      <c r="D14" s="68" t="str">
        <f>IF(ISERROR('Données Echantillon Contrôle'!D15-'Selection Gènes de Référence'!D$11),"",'Données Echantillon Contrôle'!D15-'Selection Gènes de Référence'!D$11)</f>
        <v/>
      </c>
      <c r="E14" s="69" t="str">
        <f>IF(ISERROR('Données Echantillon Contrôle'!E15-'Selection Gènes de Référence'!E$11),"",'Données Echantillon Contrôle'!E15-'Selection Gènes de Référence'!E$11)</f>
        <v/>
      </c>
      <c r="F14" s="67" t="str">
        <f>IF(ISERROR('Données Echantillon 1'!C15-'Selection Gènes de Référence'!H$11),"",'Données Echantillon 1'!C15-'Selection Gènes de Référence'!H$11)</f>
        <v/>
      </c>
      <c r="G14" s="68" t="str">
        <f>IF(ISERROR('Données Echantillon 1'!D15-'Selection Gènes de Référence'!I$11),"",'Données Echantillon 1'!D15-'Selection Gènes de Référence'!I$11)</f>
        <v/>
      </c>
      <c r="H14" s="69" t="str">
        <f>IF(ISERROR('Données Echantillon 1'!E15-'Selection Gènes de Référence'!J$11),"",'Données Echantillon 1'!E15-'Selection Gènes de Référence'!J$11)</f>
        <v/>
      </c>
      <c r="I14" s="67" t="str">
        <f>IF(ISERROR('Données Echantillon 2'!C15-'Selection Gènes de Référence'!M$11),"",'Données Echantillon 2'!C15-'Selection Gènes de Référence'!M$11)</f>
        <v/>
      </c>
      <c r="J14" s="68" t="str">
        <f>IF(ISERROR('Données Echantillon 2'!D15-'Selection Gènes de Référence'!N$11),"",'Données Echantillon 2'!D15-'Selection Gènes de Référence'!N$11)</f>
        <v/>
      </c>
      <c r="K14" s="69" t="str">
        <f>IF(ISERROR('Données Echantillon 2'!E15-'Selection Gènes de Référence'!O$11),"",'Données Echantillon 2'!E15-'Selection Gènes de Référence'!O$11)</f>
        <v/>
      </c>
      <c r="L14" s="67" t="str">
        <f>IF(ISERROR('Données Echantillon 3'!C15-'Selection Gènes de Référence'!R$11),"",'Données Echantillon 3'!C15-'Selection Gènes de Référence'!R$11)</f>
        <v/>
      </c>
      <c r="M14" s="68" t="str">
        <f>IF(ISERROR('Données Echantillon 3'!D15-'Selection Gènes de Référence'!S$11),"",'Données Echantillon 3'!D15-'Selection Gènes de Référence'!S$11)</f>
        <v/>
      </c>
      <c r="N14" s="69" t="str">
        <f>IF(ISERROR('Données Echantillon 3'!E15-'Selection Gènes de Référence'!T$11),"",'Données Echantillon 3'!E15-'Selection Gènes de Référence'!T$11)</f>
        <v/>
      </c>
      <c r="O14" s="67" t="str">
        <f>IF(ISERROR('Données Echantillon 4'!C15-'Selection Gènes de Référence'!W$11),"",'Données Echantillon 4'!C15-'Selection Gènes de Référence'!W$11)</f>
        <v/>
      </c>
      <c r="P14" s="68" t="str">
        <f>IF(ISERROR('Données Echantillon 4'!D15-'Selection Gènes de Référence'!X$11),"",'Données Echantillon 4'!D15-'Selection Gènes de Référence'!X$11)</f>
        <v/>
      </c>
      <c r="Q14" s="69" t="str">
        <f>IF(ISERROR('Données Echantillon 4'!E15-'Selection Gènes de Référence'!Y$11),"",'Données Echantillon 4'!E15-'Selection Gènes de Référence'!Y$11)</f>
        <v/>
      </c>
      <c r="R14" s="67" t="str">
        <f>IF(ISERROR('Données Echantillon 5'!C15-'Selection Gènes de Référence'!AB$11),"",'Données Echantillon 5'!C15-'Selection Gènes de Référence'!AB$11)</f>
        <v/>
      </c>
      <c r="S14" s="68" t="str">
        <f>IF(ISERROR('Données Echantillon 5'!D15-'Selection Gènes de Référence'!AC$11),"",'Données Echantillon 5'!D15-'Selection Gènes de Référence'!AC$11)</f>
        <v/>
      </c>
      <c r="T14" s="69" t="str">
        <f>IF(ISERROR('Données Echantillon 5'!E15-'Selection Gènes de Référence'!AD$11),"",'Données Echantillon 5'!E15-'Selection Gènes de Référence'!AD$11)</f>
        <v/>
      </c>
      <c r="U14" s="67" t="str">
        <f>IF(ISERROR('Données Echantillon 6'!C15-'Selection Gènes de Référence'!AG$11),"",'Données Echantillon 6'!C15-'Selection Gènes de Référence'!AG$11)</f>
        <v/>
      </c>
      <c r="V14" s="68" t="str">
        <f>IF(ISERROR('Données Echantillon 6'!D15-'Selection Gènes de Référence'!AH$11),"",'Données Echantillon 6'!D15-'Selection Gènes de Référence'!AH$11)</f>
        <v/>
      </c>
      <c r="W14" s="69" t="str">
        <f>IF(ISERROR('Données Echantillon 6'!E15-'Selection Gènes de Référence'!AI$11),"",'Données Echantillon 6'!E15-'Selection Gènes de Référence'!AI$11)</f>
        <v/>
      </c>
      <c r="X14" s="67" t="str">
        <f>IF(ISERROR('Données Echantillon 7'!C15-'Selection Gènes de Référence'!AL$11),"",'Données Echantillon 7'!C15-'Selection Gènes de Référence'!AL$11)</f>
        <v/>
      </c>
      <c r="Y14" s="68" t="str">
        <f>IF(ISERROR('Données Echantillon 7'!D15-'Selection Gènes de Référence'!AM$11),"",'Données Echantillon 7'!D15-'Selection Gènes de Référence'!AM$11)</f>
        <v/>
      </c>
      <c r="Z14" s="69" t="str">
        <f>IF(ISERROR('Données Echantillon 7'!E15-'Selection Gènes de Référence'!AN$11),"",'Données Echantillon 7'!E15-'Selection Gènes de Référence'!AN$11)</f>
        <v/>
      </c>
      <c r="AA14" s="67" t="str">
        <f>IF(ISERROR('Données Echantillon 8'!C15-'Selection Gènes de Référence'!AQ$11),"",'Données Echantillon 8'!C15-'Selection Gènes de Référence'!AQ$11)</f>
        <v/>
      </c>
      <c r="AB14" s="68" t="str">
        <f>IF(ISERROR('Données Echantillon 8'!D15-'Selection Gènes de Référence'!AR$11),"",'Données Echantillon 8'!D15-'Selection Gènes de Référence'!AR$11)</f>
        <v/>
      </c>
      <c r="AC14" s="69" t="str">
        <f>IF(ISERROR('Données Echantillon 8'!E15-'Selection Gènes de Référence'!AS$11),"",'Données Echantillon 8'!E15-'Selection Gènes de Référence'!AS$11)</f>
        <v/>
      </c>
      <c r="AD14" s="67" t="str">
        <f>IF(ISERROR('Données Echantillon 9'!C15-'Selection Gènes de Référence'!AV$11),"",'Données Echantillon 9'!C15-'Selection Gènes de Référence'!AV$11)</f>
        <v/>
      </c>
      <c r="AE14" s="68" t="str">
        <f>IF(ISERROR('Données Echantillon 9'!D15-'Selection Gènes de Référence'!AW$11),"",'Données Echantillon 9'!D15-'Selection Gènes de Référence'!AW$11)</f>
        <v/>
      </c>
      <c r="AF14" s="69" t="str">
        <f>IF(ISERROR('Données Echantillon 9'!E15-'Selection Gènes de Référence'!AX$11),"",'Données Echantillon 9'!E15-'Selection Gènes de Référence'!AX$11)</f>
        <v/>
      </c>
      <c r="AG14" s="67" t="str">
        <f>IF(ISERROR('Données Echantillon 10'!C15-'Selection Gènes de Référence'!BA$11),"",'Données Echantillon 10'!C15-'Selection Gènes de Référence'!BA$11)</f>
        <v/>
      </c>
      <c r="AH14" s="68" t="str">
        <f>IF(ISERROR('Données Echantillon 10'!D15-'Selection Gènes de Référence'!BB$11),"",'Données Echantillon 10'!D15-'Selection Gènes de Référence'!BB$11)</f>
        <v/>
      </c>
      <c r="AI14" s="69" t="str">
        <f>IF(ISERROR('Données Echantillon 10'!E15-'Selection Gènes de Référence'!BC$11),"",'Données Echantillon 10'!E15-'Selection Gènes de Référence'!BC$11)</f>
        <v/>
      </c>
      <c r="AJ14" s="243"/>
      <c r="AK14" s="243"/>
    </row>
    <row r="15" spans="1:37">
      <c r="A15" s="59" t="str">
        <f>IF('Information sur les Gènes'!A15="","",'Information sur les Gènes'!A15)</f>
        <v>B1</v>
      </c>
      <c r="B15" s="57" t="str">
        <f>IF('Information sur les Gènes'!D15="","",'Information sur les Gènes'!D15)</f>
        <v/>
      </c>
      <c r="C15" s="67" t="str">
        <f>IF(ISERROR('Données Echantillon Contrôle'!C16-'Selection Gènes de Référence'!C$11),"",'Données Echantillon Contrôle'!C16-'Selection Gènes de Référence'!C$11)</f>
        <v/>
      </c>
      <c r="D15" s="68" t="str">
        <f>IF(ISERROR('Données Echantillon Contrôle'!D16-'Selection Gènes de Référence'!D$11),"",'Données Echantillon Contrôle'!D16-'Selection Gènes de Référence'!D$11)</f>
        <v/>
      </c>
      <c r="E15" s="69" t="str">
        <f>IF(ISERROR('Données Echantillon Contrôle'!E16-'Selection Gènes de Référence'!E$11),"",'Données Echantillon Contrôle'!E16-'Selection Gènes de Référence'!E$11)</f>
        <v/>
      </c>
      <c r="F15" s="67" t="str">
        <f>IF(ISERROR('Données Echantillon 1'!C16-'Selection Gènes de Référence'!H$11),"",'Données Echantillon 1'!C16-'Selection Gènes de Référence'!H$11)</f>
        <v/>
      </c>
      <c r="G15" s="68" t="str">
        <f>IF(ISERROR('Données Echantillon 1'!D16-'Selection Gènes de Référence'!I$11),"",'Données Echantillon 1'!D16-'Selection Gènes de Référence'!I$11)</f>
        <v/>
      </c>
      <c r="H15" s="69" t="str">
        <f>IF(ISERROR('Données Echantillon 1'!E16-'Selection Gènes de Référence'!J$11),"",'Données Echantillon 1'!E16-'Selection Gènes de Référence'!J$11)</f>
        <v/>
      </c>
      <c r="I15" s="67" t="str">
        <f>IF(ISERROR('Données Echantillon 2'!C16-'Selection Gènes de Référence'!M$11),"",'Données Echantillon 2'!C16-'Selection Gènes de Référence'!M$11)</f>
        <v/>
      </c>
      <c r="J15" s="68" t="str">
        <f>IF(ISERROR('Données Echantillon 2'!D16-'Selection Gènes de Référence'!N$11),"",'Données Echantillon 2'!D16-'Selection Gènes de Référence'!N$11)</f>
        <v/>
      </c>
      <c r="K15" s="69" t="str">
        <f>IF(ISERROR('Données Echantillon 2'!E16-'Selection Gènes de Référence'!O$11),"",'Données Echantillon 2'!E16-'Selection Gènes de Référence'!O$11)</f>
        <v/>
      </c>
      <c r="L15" s="67" t="str">
        <f>IF(ISERROR('Données Echantillon 3'!C16-'Selection Gènes de Référence'!R$11),"",'Données Echantillon 3'!C16-'Selection Gènes de Référence'!R$11)</f>
        <v/>
      </c>
      <c r="M15" s="68" t="str">
        <f>IF(ISERROR('Données Echantillon 3'!D16-'Selection Gènes de Référence'!S$11),"",'Données Echantillon 3'!D16-'Selection Gènes de Référence'!S$11)</f>
        <v/>
      </c>
      <c r="N15" s="69" t="str">
        <f>IF(ISERROR('Données Echantillon 3'!E16-'Selection Gènes de Référence'!T$11),"",'Données Echantillon 3'!E16-'Selection Gènes de Référence'!T$11)</f>
        <v/>
      </c>
      <c r="O15" s="67" t="str">
        <f>IF(ISERROR('Données Echantillon 4'!C16-'Selection Gènes de Référence'!W$11),"",'Données Echantillon 4'!C16-'Selection Gènes de Référence'!W$11)</f>
        <v/>
      </c>
      <c r="P15" s="68" t="str">
        <f>IF(ISERROR('Données Echantillon 4'!D16-'Selection Gènes de Référence'!X$11),"",'Données Echantillon 4'!D16-'Selection Gènes de Référence'!X$11)</f>
        <v/>
      </c>
      <c r="Q15" s="69" t="str">
        <f>IF(ISERROR('Données Echantillon 4'!E16-'Selection Gènes de Référence'!Y$11),"",'Données Echantillon 4'!E16-'Selection Gènes de Référence'!Y$11)</f>
        <v/>
      </c>
      <c r="R15" s="67" t="str">
        <f>IF(ISERROR('Données Echantillon 5'!C16-'Selection Gènes de Référence'!AB$11),"",'Données Echantillon 5'!C16-'Selection Gènes de Référence'!AB$11)</f>
        <v/>
      </c>
      <c r="S15" s="68" t="str">
        <f>IF(ISERROR('Données Echantillon 5'!D16-'Selection Gènes de Référence'!AC$11),"",'Données Echantillon 5'!D16-'Selection Gènes de Référence'!AC$11)</f>
        <v/>
      </c>
      <c r="T15" s="69" t="str">
        <f>IF(ISERROR('Données Echantillon 5'!E16-'Selection Gènes de Référence'!AD$11),"",'Données Echantillon 5'!E16-'Selection Gènes de Référence'!AD$11)</f>
        <v/>
      </c>
      <c r="U15" s="67" t="str">
        <f>IF(ISERROR('Données Echantillon 6'!C16-'Selection Gènes de Référence'!AG$11),"",'Données Echantillon 6'!C16-'Selection Gènes de Référence'!AG$11)</f>
        <v/>
      </c>
      <c r="V15" s="68" t="str">
        <f>IF(ISERROR('Données Echantillon 6'!D16-'Selection Gènes de Référence'!AH$11),"",'Données Echantillon 6'!D16-'Selection Gènes de Référence'!AH$11)</f>
        <v/>
      </c>
      <c r="W15" s="69" t="str">
        <f>IF(ISERROR('Données Echantillon 6'!E16-'Selection Gènes de Référence'!AI$11),"",'Données Echantillon 6'!E16-'Selection Gènes de Référence'!AI$11)</f>
        <v/>
      </c>
      <c r="X15" s="67" t="str">
        <f>IF(ISERROR('Données Echantillon 7'!C16-'Selection Gènes de Référence'!AL$11),"",'Données Echantillon 7'!C16-'Selection Gènes de Référence'!AL$11)</f>
        <v/>
      </c>
      <c r="Y15" s="68" t="str">
        <f>IF(ISERROR('Données Echantillon 7'!D16-'Selection Gènes de Référence'!AM$11),"",'Données Echantillon 7'!D16-'Selection Gènes de Référence'!AM$11)</f>
        <v/>
      </c>
      <c r="Z15" s="69" t="str">
        <f>IF(ISERROR('Données Echantillon 7'!E16-'Selection Gènes de Référence'!AN$11),"",'Données Echantillon 7'!E16-'Selection Gènes de Référence'!AN$11)</f>
        <v/>
      </c>
      <c r="AA15" s="67" t="str">
        <f>IF(ISERROR('Données Echantillon 8'!C16-'Selection Gènes de Référence'!AQ$11),"",'Données Echantillon 8'!C16-'Selection Gènes de Référence'!AQ$11)</f>
        <v/>
      </c>
      <c r="AB15" s="68" t="str">
        <f>IF(ISERROR('Données Echantillon 8'!D16-'Selection Gènes de Référence'!AR$11),"",'Données Echantillon 8'!D16-'Selection Gènes de Référence'!AR$11)</f>
        <v/>
      </c>
      <c r="AC15" s="69" t="str">
        <f>IF(ISERROR('Données Echantillon 8'!E16-'Selection Gènes de Référence'!AS$11),"",'Données Echantillon 8'!E16-'Selection Gènes de Référence'!AS$11)</f>
        <v/>
      </c>
      <c r="AD15" s="67" t="str">
        <f>IF(ISERROR('Données Echantillon 9'!C16-'Selection Gènes de Référence'!AV$11),"",'Données Echantillon 9'!C16-'Selection Gènes de Référence'!AV$11)</f>
        <v/>
      </c>
      <c r="AE15" s="68" t="str">
        <f>IF(ISERROR('Données Echantillon 9'!D16-'Selection Gènes de Référence'!AW$11),"",'Données Echantillon 9'!D16-'Selection Gènes de Référence'!AW$11)</f>
        <v/>
      </c>
      <c r="AF15" s="69" t="str">
        <f>IF(ISERROR('Données Echantillon 9'!E16-'Selection Gènes de Référence'!AX$11),"",'Données Echantillon 9'!E16-'Selection Gènes de Référence'!AX$11)</f>
        <v/>
      </c>
      <c r="AG15" s="67" t="str">
        <f>IF(ISERROR('Données Echantillon 10'!C16-'Selection Gènes de Référence'!BA$11),"",'Données Echantillon 10'!C16-'Selection Gènes de Référence'!BA$11)</f>
        <v/>
      </c>
      <c r="AH15" s="68" t="str">
        <f>IF(ISERROR('Données Echantillon 10'!D16-'Selection Gènes de Référence'!BB$11),"",'Données Echantillon 10'!D16-'Selection Gènes de Référence'!BB$11)</f>
        <v/>
      </c>
      <c r="AI15" s="69" t="str">
        <f>IF(ISERROR('Données Echantillon 10'!E16-'Selection Gènes de Référence'!BC$11),"",'Données Echantillon 10'!E16-'Selection Gènes de Référence'!BC$11)</f>
        <v/>
      </c>
      <c r="AJ15" s="243"/>
      <c r="AK15" s="243"/>
    </row>
    <row r="16" spans="1:37">
      <c r="A16" s="59" t="str">
        <f>IF('Information sur les Gènes'!A16="","",'Information sur les Gènes'!A16)</f>
        <v>B2</v>
      </c>
      <c r="B16" s="57" t="str">
        <f>IF('Information sur les Gènes'!D16="","",'Information sur les Gènes'!D16)</f>
        <v/>
      </c>
      <c r="C16" s="67" t="str">
        <f>IF(ISERROR('Données Echantillon Contrôle'!C17-'Selection Gènes de Référence'!C$11),"",'Données Echantillon Contrôle'!C17-'Selection Gènes de Référence'!C$11)</f>
        <v/>
      </c>
      <c r="D16" s="68" t="str">
        <f>IF(ISERROR('Données Echantillon Contrôle'!D17-'Selection Gènes de Référence'!D$11),"",'Données Echantillon Contrôle'!D17-'Selection Gènes de Référence'!D$11)</f>
        <v/>
      </c>
      <c r="E16" s="69" t="str">
        <f>IF(ISERROR('Données Echantillon Contrôle'!E17-'Selection Gènes de Référence'!E$11),"",'Données Echantillon Contrôle'!E17-'Selection Gènes de Référence'!E$11)</f>
        <v/>
      </c>
      <c r="F16" s="67" t="str">
        <f>IF(ISERROR('Données Echantillon 1'!C17-'Selection Gènes de Référence'!H$11),"",'Données Echantillon 1'!C17-'Selection Gènes de Référence'!H$11)</f>
        <v/>
      </c>
      <c r="G16" s="68" t="str">
        <f>IF(ISERROR('Données Echantillon 1'!D17-'Selection Gènes de Référence'!I$11),"",'Données Echantillon 1'!D17-'Selection Gènes de Référence'!I$11)</f>
        <v/>
      </c>
      <c r="H16" s="69" t="str">
        <f>IF(ISERROR('Données Echantillon 1'!E17-'Selection Gènes de Référence'!J$11),"",'Données Echantillon 1'!E17-'Selection Gènes de Référence'!J$11)</f>
        <v/>
      </c>
      <c r="I16" s="67" t="str">
        <f>IF(ISERROR('Données Echantillon 2'!C17-'Selection Gènes de Référence'!M$11),"",'Données Echantillon 2'!C17-'Selection Gènes de Référence'!M$11)</f>
        <v/>
      </c>
      <c r="J16" s="68" t="str">
        <f>IF(ISERROR('Données Echantillon 2'!D17-'Selection Gènes de Référence'!N$11),"",'Données Echantillon 2'!D17-'Selection Gènes de Référence'!N$11)</f>
        <v/>
      </c>
      <c r="K16" s="69" t="str">
        <f>IF(ISERROR('Données Echantillon 2'!E17-'Selection Gènes de Référence'!O$11),"",'Données Echantillon 2'!E17-'Selection Gènes de Référence'!O$11)</f>
        <v/>
      </c>
      <c r="L16" s="67" t="str">
        <f>IF(ISERROR('Données Echantillon 3'!C17-'Selection Gènes de Référence'!R$11),"",'Données Echantillon 3'!C17-'Selection Gènes de Référence'!R$11)</f>
        <v/>
      </c>
      <c r="M16" s="68" t="str">
        <f>IF(ISERROR('Données Echantillon 3'!D17-'Selection Gènes de Référence'!S$11),"",'Données Echantillon 3'!D17-'Selection Gènes de Référence'!S$11)</f>
        <v/>
      </c>
      <c r="N16" s="69" t="str">
        <f>IF(ISERROR('Données Echantillon 3'!E17-'Selection Gènes de Référence'!T$11),"",'Données Echantillon 3'!E17-'Selection Gènes de Référence'!T$11)</f>
        <v/>
      </c>
      <c r="O16" s="67" t="str">
        <f>IF(ISERROR('Données Echantillon 4'!C17-'Selection Gènes de Référence'!W$11),"",'Données Echantillon 4'!C17-'Selection Gènes de Référence'!W$11)</f>
        <v/>
      </c>
      <c r="P16" s="68" t="str">
        <f>IF(ISERROR('Données Echantillon 4'!D17-'Selection Gènes de Référence'!X$11),"",'Données Echantillon 4'!D17-'Selection Gènes de Référence'!X$11)</f>
        <v/>
      </c>
      <c r="Q16" s="69" t="str">
        <f>IF(ISERROR('Données Echantillon 4'!E17-'Selection Gènes de Référence'!Y$11),"",'Données Echantillon 4'!E17-'Selection Gènes de Référence'!Y$11)</f>
        <v/>
      </c>
      <c r="R16" s="67" t="str">
        <f>IF(ISERROR('Données Echantillon 5'!C17-'Selection Gènes de Référence'!AB$11),"",'Données Echantillon 5'!C17-'Selection Gènes de Référence'!AB$11)</f>
        <v/>
      </c>
      <c r="S16" s="68" t="str">
        <f>IF(ISERROR('Données Echantillon 5'!D17-'Selection Gènes de Référence'!AC$11),"",'Données Echantillon 5'!D17-'Selection Gènes de Référence'!AC$11)</f>
        <v/>
      </c>
      <c r="T16" s="69" t="str">
        <f>IF(ISERROR('Données Echantillon 5'!E17-'Selection Gènes de Référence'!AD$11),"",'Données Echantillon 5'!E17-'Selection Gènes de Référence'!AD$11)</f>
        <v/>
      </c>
      <c r="U16" s="67" t="str">
        <f>IF(ISERROR('Données Echantillon 6'!C17-'Selection Gènes de Référence'!AG$11),"",'Données Echantillon 6'!C17-'Selection Gènes de Référence'!AG$11)</f>
        <v/>
      </c>
      <c r="V16" s="68" t="str">
        <f>IF(ISERROR('Données Echantillon 6'!D17-'Selection Gènes de Référence'!AH$11),"",'Données Echantillon 6'!D17-'Selection Gènes de Référence'!AH$11)</f>
        <v/>
      </c>
      <c r="W16" s="69" t="str">
        <f>IF(ISERROR('Données Echantillon 6'!E17-'Selection Gènes de Référence'!AI$11),"",'Données Echantillon 6'!E17-'Selection Gènes de Référence'!AI$11)</f>
        <v/>
      </c>
      <c r="X16" s="67" t="str">
        <f>IF(ISERROR('Données Echantillon 7'!C17-'Selection Gènes de Référence'!AL$11),"",'Données Echantillon 7'!C17-'Selection Gènes de Référence'!AL$11)</f>
        <v/>
      </c>
      <c r="Y16" s="68" t="str">
        <f>IF(ISERROR('Données Echantillon 7'!D17-'Selection Gènes de Référence'!AM$11),"",'Données Echantillon 7'!D17-'Selection Gènes de Référence'!AM$11)</f>
        <v/>
      </c>
      <c r="Z16" s="69" t="str">
        <f>IF(ISERROR('Données Echantillon 7'!E17-'Selection Gènes de Référence'!AN$11),"",'Données Echantillon 7'!E17-'Selection Gènes de Référence'!AN$11)</f>
        <v/>
      </c>
      <c r="AA16" s="67" t="str">
        <f>IF(ISERROR('Données Echantillon 8'!C17-'Selection Gènes de Référence'!AQ$11),"",'Données Echantillon 8'!C17-'Selection Gènes de Référence'!AQ$11)</f>
        <v/>
      </c>
      <c r="AB16" s="68" t="str">
        <f>IF(ISERROR('Données Echantillon 8'!D17-'Selection Gènes de Référence'!AR$11),"",'Données Echantillon 8'!D17-'Selection Gènes de Référence'!AR$11)</f>
        <v/>
      </c>
      <c r="AC16" s="69" t="str">
        <f>IF(ISERROR('Données Echantillon 8'!E17-'Selection Gènes de Référence'!AS$11),"",'Données Echantillon 8'!E17-'Selection Gènes de Référence'!AS$11)</f>
        <v/>
      </c>
      <c r="AD16" s="67" t="str">
        <f>IF(ISERROR('Données Echantillon 9'!C17-'Selection Gènes de Référence'!AV$11),"",'Données Echantillon 9'!C17-'Selection Gènes de Référence'!AV$11)</f>
        <v/>
      </c>
      <c r="AE16" s="68" t="str">
        <f>IF(ISERROR('Données Echantillon 9'!D17-'Selection Gènes de Référence'!AW$11),"",'Données Echantillon 9'!D17-'Selection Gènes de Référence'!AW$11)</f>
        <v/>
      </c>
      <c r="AF16" s="69" t="str">
        <f>IF(ISERROR('Données Echantillon 9'!E17-'Selection Gènes de Référence'!AX$11),"",'Données Echantillon 9'!E17-'Selection Gènes de Référence'!AX$11)</f>
        <v/>
      </c>
      <c r="AG16" s="67" t="str">
        <f>IF(ISERROR('Données Echantillon 10'!C17-'Selection Gènes de Référence'!BA$11),"",'Données Echantillon 10'!C17-'Selection Gènes de Référence'!BA$11)</f>
        <v/>
      </c>
      <c r="AH16" s="68" t="str">
        <f>IF(ISERROR('Données Echantillon 10'!D17-'Selection Gènes de Référence'!BB$11),"",'Données Echantillon 10'!D17-'Selection Gènes de Référence'!BB$11)</f>
        <v/>
      </c>
      <c r="AI16" s="69" t="str">
        <f>IF(ISERROR('Données Echantillon 10'!E17-'Selection Gènes de Référence'!BC$11),"",'Données Echantillon 10'!E17-'Selection Gènes de Référence'!BC$11)</f>
        <v/>
      </c>
      <c r="AJ16" s="243"/>
      <c r="AK16" s="243"/>
    </row>
    <row r="17" spans="1:37">
      <c r="A17" s="59" t="str">
        <f>IF('Information sur les Gènes'!A17="","",'Information sur les Gènes'!A17)</f>
        <v>B3</v>
      </c>
      <c r="B17" s="57" t="str">
        <f>IF('Information sur les Gènes'!D17="","",'Information sur les Gènes'!D17)</f>
        <v/>
      </c>
      <c r="C17" s="67" t="str">
        <f>IF(ISERROR('Données Echantillon Contrôle'!C18-'Selection Gènes de Référence'!C$11),"",'Données Echantillon Contrôle'!C18-'Selection Gènes de Référence'!C$11)</f>
        <v/>
      </c>
      <c r="D17" s="68" t="str">
        <f>IF(ISERROR('Données Echantillon Contrôle'!D18-'Selection Gènes de Référence'!D$11),"",'Données Echantillon Contrôle'!D18-'Selection Gènes de Référence'!D$11)</f>
        <v/>
      </c>
      <c r="E17" s="69" t="str">
        <f>IF(ISERROR('Données Echantillon Contrôle'!E18-'Selection Gènes de Référence'!E$11),"",'Données Echantillon Contrôle'!E18-'Selection Gènes de Référence'!E$11)</f>
        <v/>
      </c>
      <c r="F17" s="67" t="str">
        <f>IF(ISERROR('Données Echantillon 1'!C18-'Selection Gènes de Référence'!H$11),"",'Données Echantillon 1'!C18-'Selection Gènes de Référence'!H$11)</f>
        <v/>
      </c>
      <c r="G17" s="68" t="str">
        <f>IF(ISERROR('Données Echantillon 1'!D18-'Selection Gènes de Référence'!I$11),"",'Données Echantillon 1'!D18-'Selection Gènes de Référence'!I$11)</f>
        <v/>
      </c>
      <c r="H17" s="69" t="str">
        <f>IF(ISERROR('Données Echantillon 1'!E18-'Selection Gènes de Référence'!J$11),"",'Données Echantillon 1'!E18-'Selection Gènes de Référence'!J$11)</f>
        <v/>
      </c>
      <c r="I17" s="67" t="str">
        <f>IF(ISERROR('Données Echantillon 2'!C18-'Selection Gènes de Référence'!M$11),"",'Données Echantillon 2'!C18-'Selection Gènes de Référence'!M$11)</f>
        <v/>
      </c>
      <c r="J17" s="68" t="str">
        <f>IF(ISERROR('Données Echantillon 2'!D18-'Selection Gènes de Référence'!N$11),"",'Données Echantillon 2'!D18-'Selection Gènes de Référence'!N$11)</f>
        <v/>
      </c>
      <c r="K17" s="69" t="str">
        <f>IF(ISERROR('Données Echantillon 2'!E18-'Selection Gènes de Référence'!O$11),"",'Données Echantillon 2'!E18-'Selection Gènes de Référence'!O$11)</f>
        <v/>
      </c>
      <c r="L17" s="67" t="str">
        <f>IF(ISERROR('Données Echantillon 3'!C18-'Selection Gènes de Référence'!R$11),"",'Données Echantillon 3'!C18-'Selection Gènes de Référence'!R$11)</f>
        <v/>
      </c>
      <c r="M17" s="68" t="str">
        <f>IF(ISERROR('Données Echantillon 3'!D18-'Selection Gènes de Référence'!S$11),"",'Données Echantillon 3'!D18-'Selection Gènes de Référence'!S$11)</f>
        <v/>
      </c>
      <c r="N17" s="69" t="str">
        <f>IF(ISERROR('Données Echantillon 3'!E18-'Selection Gènes de Référence'!T$11),"",'Données Echantillon 3'!E18-'Selection Gènes de Référence'!T$11)</f>
        <v/>
      </c>
      <c r="O17" s="67" t="str">
        <f>IF(ISERROR('Données Echantillon 4'!C18-'Selection Gènes de Référence'!W$11),"",'Données Echantillon 4'!C18-'Selection Gènes de Référence'!W$11)</f>
        <v/>
      </c>
      <c r="P17" s="68" t="str">
        <f>IF(ISERROR('Données Echantillon 4'!D18-'Selection Gènes de Référence'!X$11),"",'Données Echantillon 4'!D18-'Selection Gènes de Référence'!X$11)</f>
        <v/>
      </c>
      <c r="Q17" s="69" t="str">
        <f>IF(ISERROR('Données Echantillon 4'!E18-'Selection Gènes de Référence'!Y$11),"",'Données Echantillon 4'!E18-'Selection Gènes de Référence'!Y$11)</f>
        <v/>
      </c>
      <c r="R17" s="67" t="str">
        <f>IF(ISERROR('Données Echantillon 5'!C18-'Selection Gènes de Référence'!AB$11),"",'Données Echantillon 5'!C18-'Selection Gènes de Référence'!AB$11)</f>
        <v/>
      </c>
      <c r="S17" s="68" t="str">
        <f>IF(ISERROR('Données Echantillon 5'!D18-'Selection Gènes de Référence'!AC$11),"",'Données Echantillon 5'!D18-'Selection Gènes de Référence'!AC$11)</f>
        <v/>
      </c>
      <c r="T17" s="69" t="str">
        <f>IF(ISERROR('Données Echantillon 5'!E18-'Selection Gènes de Référence'!AD$11),"",'Données Echantillon 5'!E18-'Selection Gènes de Référence'!AD$11)</f>
        <v/>
      </c>
      <c r="U17" s="67" t="str">
        <f>IF(ISERROR('Données Echantillon 6'!C18-'Selection Gènes de Référence'!AG$11),"",'Données Echantillon 6'!C18-'Selection Gènes de Référence'!AG$11)</f>
        <v/>
      </c>
      <c r="V17" s="68" t="str">
        <f>IF(ISERROR('Données Echantillon 6'!D18-'Selection Gènes de Référence'!AH$11),"",'Données Echantillon 6'!D18-'Selection Gènes de Référence'!AH$11)</f>
        <v/>
      </c>
      <c r="W17" s="69" t="str">
        <f>IF(ISERROR('Données Echantillon 6'!E18-'Selection Gènes de Référence'!AI$11),"",'Données Echantillon 6'!E18-'Selection Gènes de Référence'!AI$11)</f>
        <v/>
      </c>
      <c r="X17" s="67" t="str">
        <f>IF(ISERROR('Données Echantillon 7'!C18-'Selection Gènes de Référence'!AL$11),"",'Données Echantillon 7'!C18-'Selection Gènes de Référence'!AL$11)</f>
        <v/>
      </c>
      <c r="Y17" s="68" t="str">
        <f>IF(ISERROR('Données Echantillon 7'!D18-'Selection Gènes de Référence'!AM$11),"",'Données Echantillon 7'!D18-'Selection Gènes de Référence'!AM$11)</f>
        <v/>
      </c>
      <c r="Z17" s="69" t="str">
        <f>IF(ISERROR('Données Echantillon 7'!E18-'Selection Gènes de Référence'!AN$11),"",'Données Echantillon 7'!E18-'Selection Gènes de Référence'!AN$11)</f>
        <v/>
      </c>
      <c r="AA17" s="67" t="str">
        <f>IF(ISERROR('Données Echantillon 8'!C18-'Selection Gènes de Référence'!AQ$11),"",'Données Echantillon 8'!C18-'Selection Gènes de Référence'!AQ$11)</f>
        <v/>
      </c>
      <c r="AB17" s="68" t="str">
        <f>IF(ISERROR('Données Echantillon 8'!D18-'Selection Gènes de Référence'!AR$11),"",'Données Echantillon 8'!D18-'Selection Gènes de Référence'!AR$11)</f>
        <v/>
      </c>
      <c r="AC17" s="69" t="str">
        <f>IF(ISERROR('Données Echantillon 8'!E18-'Selection Gènes de Référence'!AS$11),"",'Données Echantillon 8'!E18-'Selection Gènes de Référence'!AS$11)</f>
        <v/>
      </c>
      <c r="AD17" s="67" t="str">
        <f>IF(ISERROR('Données Echantillon 9'!C18-'Selection Gènes de Référence'!AV$11),"",'Données Echantillon 9'!C18-'Selection Gènes de Référence'!AV$11)</f>
        <v/>
      </c>
      <c r="AE17" s="68" t="str">
        <f>IF(ISERROR('Données Echantillon 9'!D18-'Selection Gènes de Référence'!AW$11),"",'Données Echantillon 9'!D18-'Selection Gènes de Référence'!AW$11)</f>
        <v/>
      </c>
      <c r="AF17" s="69" t="str">
        <f>IF(ISERROR('Données Echantillon 9'!E18-'Selection Gènes de Référence'!AX$11),"",'Données Echantillon 9'!E18-'Selection Gènes de Référence'!AX$11)</f>
        <v/>
      </c>
      <c r="AG17" s="67" t="str">
        <f>IF(ISERROR('Données Echantillon 10'!C18-'Selection Gènes de Référence'!BA$11),"",'Données Echantillon 10'!C18-'Selection Gènes de Référence'!BA$11)</f>
        <v/>
      </c>
      <c r="AH17" s="68" t="str">
        <f>IF(ISERROR('Données Echantillon 10'!D18-'Selection Gènes de Référence'!BB$11),"",'Données Echantillon 10'!D18-'Selection Gènes de Référence'!BB$11)</f>
        <v/>
      </c>
      <c r="AI17" s="69" t="str">
        <f>IF(ISERROR('Données Echantillon 10'!E18-'Selection Gènes de Référence'!BC$11),"",'Données Echantillon 10'!E18-'Selection Gènes de Référence'!BC$11)</f>
        <v/>
      </c>
      <c r="AJ17" s="243"/>
      <c r="AK17" s="243"/>
    </row>
    <row r="18" spans="1:37">
      <c r="A18" s="59" t="str">
        <f>IF('Information sur les Gènes'!A18="","",'Information sur les Gènes'!A18)</f>
        <v>B4</v>
      </c>
      <c r="B18" s="57" t="str">
        <f>IF('Information sur les Gènes'!D18="","",'Information sur les Gènes'!D18)</f>
        <v/>
      </c>
      <c r="C18" s="67" t="str">
        <f>IF(ISERROR('Données Echantillon Contrôle'!C19-'Selection Gènes de Référence'!C$11),"",'Données Echantillon Contrôle'!C19-'Selection Gènes de Référence'!C$11)</f>
        <v/>
      </c>
      <c r="D18" s="68" t="str">
        <f>IF(ISERROR('Données Echantillon Contrôle'!D19-'Selection Gènes de Référence'!D$11),"",'Données Echantillon Contrôle'!D19-'Selection Gènes de Référence'!D$11)</f>
        <v/>
      </c>
      <c r="E18" s="69" t="str">
        <f>IF(ISERROR('Données Echantillon Contrôle'!E19-'Selection Gènes de Référence'!E$11),"",'Données Echantillon Contrôle'!E19-'Selection Gènes de Référence'!E$11)</f>
        <v/>
      </c>
      <c r="F18" s="67" t="str">
        <f>IF(ISERROR('Données Echantillon 1'!C19-'Selection Gènes de Référence'!H$11),"",'Données Echantillon 1'!C19-'Selection Gènes de Référence'!H$11)</f>
        <v/>
      </c>
      <c r="G18" s="68" t="str">
        <f>IF(ISERROR('Données Echantillon 1'!D19-'Selection Gènes de Référence'!I$11),"",'Données Echantillon 1'!D19-'Selection Gènes de Référence'!I$11)</f>
        <v/>
      </c>
      <c r="H18" s="69" t="str">
        <f>IF(ISERROR('Données Echantillon 1'!E19-'Selection Gènes de Référence'!J$11),"",'Données Echantillon 1'!E19-'Selection Gènes de Référence'!J$11)</f>
        <v/>
      </c>
      <c r="I18" s="67" t="str">
        <f>IF(ISERROR('Données Echantillon 2'!C19-'Selection Gènes de Référence'!M$11),"",'Données Echantillon 2'!C19-'Selection Gènes de Référence'!M$11)</f>
        <v/>
      </c>
      <c r="J18" s="68" t="str">
        <f>IF(ISERROR('Données Echantillon 2'!D19-'Selection Gènes de Référence'!N$11),"",'Données Echantillon 2'!D19-'Selection Gènes de Référence'!N$11)</f>
        <v/>
      </c>
      <c r="K18" s="69" t="str">
        <f>IF(ISERROR('Données Echantillon 2'!E19-'Selection Gènes de Référence'!O$11),"",'Données Echantillon 2'!E19-'Selection Gènes de Référence'!O$11)</f>
        <v/>
      </c>
      <c r="L18" s="67" t="str">
        <f>IF(ISERROR('Données Echantillon 3'!C19-'Selection Gènes de Référence'!R$11),"",'Données Echantillon 3'!C19-'Selection Gènes de Référence'!R$11)</f>
        <v/>
      </c>
      <c r="M18" s="68" t="str">
        <f>IF(ISERROR('Données Echantillon 3'!D19-'Selection Gènes de Référence'!S$11),"",'Données Echantillon 3'!D19-'Selection Gènes de Référence'!S$11)</f>
        <v/>
      </c>
      <c r="N18" s="69" t="str">
        <f>IF(ISERROR('Données Echantillon 3'!E19-'Selection Gènes de Référence'!T$11),"",'Données Echantillon 3'!E19-'Selection Gènes de Référence'!T$11)</f>
        <v/>
      </c>
      <c r="O18" s="67" t="str">
        <f>IF(ISERROR('Données Echantillon 4'!C19-'Selection Gènes de Référence'!W$11),"",'Données Echantillon 4'!C19-'Selection Gènes de Référence'!W$11)</f>
        <v/>
      </c>
      <c r="P18" s="68" t="str">
        <f>IF(ISERROR('Données Echantillon 4'!D19-'Selection Gènes de Référence'!X$11),"",'Données Echantillon 4'!D19-'Selection Gènes de Référence'!X$11)</f>
        <v/>
      </c>
      <c r="Q18" s="69" t="str">
        <f>IF(ISERROR('Données Echantillon 4'!E19-'Selection Gènes de Référence'!Y$11),"",'Données Echantillon 4'!E19-'Selection Gènes de Référence'!Y$11)</f>
        <v/>
      </c>
      <c r="R18" s="67" t="str">
        <f>IF(ISERROR('Données Echantillon 5'!C19-'Selection Gènes de Référence'!AB$11),"",'Données Echantillon 5'!C19-'Selection Gènes de Référence'!AB$11)</f>
        <v/>
      </c>
      <c r="S18" s="68" t="str">
        <f>IF(ISERROR('Données Echantillon 5'!D19-'Selection Gènes de Référence'!AC$11),"",'Données Echantillon 5'!D19-'Selection Gènes de Référence'!AC$11)</f>
        <v/>
      </c>
      <c r="T18" s="69" t="str">
        <f>IF(ISERROR('Données Echantillon 5'!E19-'Selection Gènes de Référence'!AD$11),"",'Données Echantillon 5'!E19-'Selection Gènes de Référence'!AD$11)</f>
        <v/>
      </c>
      <c r="U18" s="67" t="str">
        <f>IF(ISERROR('Données Echantillon 6'!C19-'Selection Gènes de Référence'!AG$11),"",'Données Echantillon 6'!C19-'Selection Gènes de Référence'!AG$11)</f>
        <v/>
      </c>
      <c r="V18" s="68" t="str">
        <f>IF(ISERROR('Données Echantillon 6'!D19-'Selection Gènes de Référence'!AH$11),"",'Données Echantillon 6'!D19-'Selection Gènes de Référence'!AH$11)</f>
        <v/>
      </c>
      <c r="W18" s="69" t="str">
        <f>IF(ISERROR('Données Echantillon 6'!E19-'Selection Gènes de Référence'!AI$11),"",'Données Echantillon 6'!E19-'Selection Gènes de Référence'!AI$11)</f>
        <v/>
      </c>
      <c r="X18" s="67" t="str">
        <f>IF(ISERROR('Données Echantillon 7'!C19-'Selection Gènes de Référence'!AL$11),"",'Données Echantillon 7'!C19-'Selection Gènes de Référence'!AL$11)</f>
        <v/>
      </c>
      <c r="Y18" s="68" t="str">
        <f>IF(ISERROR('Données Echantillon 7'!D19-'Selection Gènes de Référence'!AM$11),"",'Données Echantillon 7'!D19-'Selection Gènes de Référence'!AM$11)</f>
        <v/>
      </c>
      <c r="Z18" s="69" t="str">
        <f>IF(ISERROR('Données Echantillon 7'!E19-'Selection Gènes de Référence'!AN$11),"",'Données Echantillon 7'!E19-'Selection Gènes de Référence'!AN$11)</f>
        <v/>
      </c>
      <c r="AA18" s="67" t="str">
        <f>IF(ISERROR('Données Echantillon 8'!C19-'Selection Gènes de Référence'!AQ$11),"",'Données Echantillon 8'!C19-'Selection Gènes de Référence'!AQ$11)</f>
        <v/>
      </c>
      <c r="AB18" s="68" t="str">
        <f>IF(ISERROR('Données Echantillon 8'!D19-'Selection Gènes de Référence'!AR$11),"",'Données Echantillon 8'!D19-'Selection Gènes de Référence'!AR$11)</f>
        <v/>
      </c>
      <c r="AC18" s="69" t="str">
        <f>IF(ISERROR('Données Echantillon 8'!E19-'Selection Gènes de Référence'!AS$11),"",'Données Echantillon 8'!E19-'Selection Gènes de Référence'!AS$11)</f>
        <v/>
      </c>
      <c r="AD18" s="67" t="str">
        <f>IF(ISERROR('Données Echantillon 9'!C19-'Selection Gènes de Référence'!AV$11),"",'Données Echantillon 9'!C19-'Selection Gènes de Référence'!AV$11)</f>
        <v/>
      </c>
      <c r="AE18" s="68" t="str">
        <f>IF(ISERROR('Données Echantillon 9'!D19-'Selection Gènes de Référence'!AW$11),"",'Données Echantillon 9'!D19-'Selection Gènes de Référence'!AW$11)</f>
        <v/>
      </c>
      <c r="AF18" s="69" t="str">
        <f>IF(ISERROR('Données Echantillon 9'!E19-'Selection Gènes de Référence'!AX$11),"",'Données Echantillon 9'!E19-'Selection Gènes de Référence'!AX$11)</f>
        <v/>
      </c>
      <c r="AG18" s="67" t="str">
        <f>IF(ISERROR('Données Echantillon 10'!C19-'Selection Gènes de Référence'!BA$11),"",'Données Echantillon 10'!C19-'Selection Gènes de Référence'!BA$11)</f>
        <v/>
      </c>
      <c r="AH18" s="68" t="str">
        <f>IF(ISERROR('Données Echantillon 10'!D19-'Selection Gènes de Référence'!BB$11),"",'Données Echantillon 10'!D19-'Selection Gènes de Référence'!BB$11)</f>
        <v/>
      </c>
      <c r="AI18" s="69" t="str">
        <f>IF(ISERROR('Données Echantillon 10'!E19-'Selection Gènes de Référence'!BC$11),"",'Données Echantillon 10'!E19-'Selection Gènes de Référence'!BC$11)</f>
        <v/>
      </c>
      <c r="AJ18" s="243"/>
      <c r="AK18" s="243"/>
    </row>
    <row r="19" spans="1:37">
      <c r="A19" s="59" t="str">
        <f>IF('Information sur les Gènes'!A19="","",'Information sur les Gènes'!A19)</f>
        <v>B5</v>
      </c>
      <c r="B19" s="57" t="str">
        <f>IF('Information sur les Gènes'!D19="","",'Information sur les Gènes'!D19)</f>
        <v/>
      </c>
      <c r="C19" s="67" t="str">
        <f>IF(ISERROR('Données Echantillon Contrôle'!C20-'Selection Gènes de Référence'!C$11),"",'Données Echantillon Contrôle'!C20-'Selection Gènes de Référence'!C$11)</f>
        <v/>
      </c>
      <c r="D19" s="68" t="str">
        <f>IF(ISERROR('Données Echantillon Contrôle'!D20-'Selection Gènes de Référence'!D$11),"",'Données Echantillon Contrôle'!D20-'Selection Gènes de Référence'!D$11)</f>
        <v/>
      </c>
      <c r="E19" s="69" t="str">
        <f>IF(ISERROR('Données Echantillon Contrôle'!E20-'Selection Gènes de Référence'!E$11),"",'Données Echantillon Contrôle'!E20-'Selection Gènes de Référence'!E$11)</f>
        <v/>
      </c>
      <c r="F19" s="67" t="str">
        <f>IF(ISERROR('Données Echantillon 1'!C20-'Selection Gènes de Référence'!H$11),"",'Données Echantillon 1'!C20-'Selection Gènes de Référence'!H$11)</f>
        <v/>
      </c>
      <c r="G19" s="68" t="str">
        <f>IF(ISERROR('Données Echantillon 1'!D20-'Selection Gènes de Référence'!I$11),"",'Données Echantillon 1'!D20-'Selection Gènes de Référence'!I$11)</f>
        <v/>
      </c>
      <c r="H19" s="69" t="str">
        <f>IF(ISERROR('Données Echantillon 1'!E20-'Selection Gènes de Référence'!J$11),"",'Données Echantillon 1'!E20-'Selection Gènes de Référence'!J$11)</f>
        <v/>
      </c>
      <c r="I19" s="67" t="str">
        <f>IF(ISERROR('Données Echantillon 2'!C20-'Selection Gènes de Référence'!M$11),"",'Données Echantillon 2'!C20-'Selection Gènes de Référence'!M$11)</f>
        <v/>
      </c>
      <c r="J19" s="68" t="str">
        <f>IF(ISERROR('Données Echantillon 2'!D20-'Selection Gènes de Référence'!N$11),"",'Données Echantillon 2'!D20-'Selection Gènes de Référence'!N$11)</f>
        <v/>
      </c>
      <c r="K19" s="69" t="str">
        <f>IF(ISERROR('Données Echantillon 2'!E20-'Selection Gènes de Référence'!O$11),"",'Données Echantillon 2'!E20-'Selection Gènes de Référence'!O$11)</f>
        <v/>
      </c>
      <c r="L19" s="67" t="str">
        <f>IF(ISERROR('Données Echantillon 3'!C20-'Selection Gènes de Référence'!R$11),"",'Données Echantillon 3'!C20-'Selection Gènes de Référence'!R$11)</f>
        <v/>
      </c>
      <c r="M19" s="68" t="str">
        <f>IF(ISERROR('Données Echantillon 3'!D20-'Selection Gènes de Référence'!S$11),"",'Données Echantillon 3'!D20-'Selection Gènes de Référence'!S$11)</f>
        <v/>
      </c>
      <c r="N19" s="69" t="str">
        <f>IF(ISERROR('Données Echantillon 3'!E20-'Selection Gènes de Référence'!T$11),"",'Données Echantillon 3'!E20-'Selection Gènes de Référence'!T$11)</f>
        <v/>
      </c>
      <c r="O19" s="67" t="str">
        <f>IF(ISERROR('Données Echantillon 4'!C20-'Selection Gènes de Référence'!W$11),"",'Données Echantillon 4'!C20-'Selection Gènes de Référence'!W$11)</f>
        <v/>
      </c>
      <c r="P19" s="68" t="str">
        <f>IF(ISERROR('Données Echantillon 4'!D20-'Selection Gènes de Référence'!X$11),"",'Données Echantillon 4'!D20-'Selection Gènes de Référence'!X$11)</f>
        <v/>
      </c>
      <c r="Q19" s="69" t="str">
        <f>IF(ISERROR('Données Echantillon 4'!E20-'Selection Gènes de Référence'!Y$11),"",'Données Echantillon 4'!E20-'Selection Gènes de Référence'!Y$11)</f>
        <v/>
      </c>
      <c r="R19" s="67" t="str">
        <f>IF(ISERROR('Données Echantillon 5'!C20-'Selection Gènes de Référence'!AB$11),"",'Données Echantillon 5'!C20-'Selection Gènes de Référence'!AB$11)</f>
        <v/>
      </c>
      <c r="S19" s="68" t="str">
        <f>IF(ISERROR('Données Echantillon 5'!D20-'Selection Gènes de Référence'!AC$11),"",'Données Echantillon 5'!D20-'Selection Gènes de Référence'!AC$11)</f>
        <v/>
      </c>
      <c r="T19" s="69" t="str">
        <f>IF(ISERROR('Données Echantillon 5'!E20-'Selection Gènes de Référence'!AD$11),"",'Données Echantillon 5'!E20-'Selection Gènes de Référence'!AD$11)</f>
        <v/>
      </c>
      <c r="U19" s="67" t="str">
        <f>IF(ISERROR('Données Echantillon 6'!C20-'Selection Gènes de Référence'!AG$11),"",'Données Echantillon 6'!C20-'Selection Gènes de Référence'!AG$11)</f>
        <v/>
      </c>
      <c r="V19" s="68" t="str">
        <f>IF(ISERROR('Données Echantillon 6'!D20-'Selection Gènes de Référence'!AH$11),"",'Données Echantillon 6'!D20-'Selection Gènes de Référence'!AH$11)</f>
        <v/>
      </c>
      <c r="W19" s="69" t="str">
        <f>IF(ISERROR('Données Echantillon 6'!E20-'Selection Gènes de Référence'!AI$11),"",'Données Echantillon 6'!E20-'Selection Gènes de Référence'!AI$11)</f>
        <v/>
      </c>
      <c r="X19" s="67" t="str">
        <f>IF(ISERROR('Données Echantillon 7'!C20-'Selection Gènes de Référence'!AL$11),"",'Données Echantillon 7'!C20-'Selection Gènes de Référence'!AL$11)</f>
        <v/>
      </c>
      <c r="Y19" s="68" t="str">
        <f>IF(ISERROR('Données Echantillon 7'!D20-'Selection Gènes de Référence'!AM$11),"",'Données Echantillon 7'!D20-'Selection Gènes de Référence'!AM$11)</f>
        <v/>
      </c>
      <c r="Z19" s="69" t="str">
        <f>IF(ISERROR('Données Echantillon 7'!E20-'Selection Gènes de Référence'!AN$11),"",'Données Echantillon 7'!E20-'Selection Gènes de Référence'!AN$11)</f>
        <v/>
      </c>
      <c r="AA19" s="67" t="str">
        <f>IF(ISERROR('Données Echantillon 8'!C20-'Selection Gènes de Référence'!AQ$11),"",'Données Echantillon 8'!C20-'Selection Gènes de Référence'!AQ$11)</f>
        <v/>
      </c>
      <c r="AB19" s="68" t="str">
        <f>IF(ISERROR('Données Echantillon 8'!D20-'Selection Gènes de Référence'!AR$11),"",'Données Echantillon 8'!D20-'Selection Gènes de Référence'!AR$11)</f>
        <v/>
      </c>
      <c r="AC19" s="69" t="str">
        <f>IF(ISERROR('Données Echantillon 8'!E20-'Selection Gènes de Référence'!AS$11),"",'Données Echantillon 8'!E20-'Selection Gènes de Référence'!AS$11)</f>
        <v/>
      </c>
      <c r="AD19" s="67" t="str">
        <f>IF(ISERROR('Données Echantillon 9'!C20-'Selection Gènes de Référence'!AV$11),"",'Données Echantillon 9'!C20-'Selection Gènes de Référence'!AV$11)</f>
        <v/>
      </c>
      <c r="AE19" s="68" t="str">
        <f>IF(ISERROR('Données Echantillon 9'!D20-'Selection Gènes de Référence'!AW$11),"",'Données Echantillon 9'!D20-'Selection Gènes de Référence'!AW$11)</f>
        <v/>
      </c>
      <c r="AF19" s="69" t="str">
        <f>IF(ISERROR('Données Echantillon 9'!E20-'Selection Gènes de Référence'!AX$11),"",'Données Echantillon 9'!E20-'Selection Gènes de Référence'!AX$11)</f>
        <v/>
      </c>
      <c r="AG19" s="67" t="str">
        <f>IF(ISERROR('Données Echantillon 10'!C20-'Selection Gènes de Référence'!BA$11),"",'Données Echantillon 10'!C20-'Selection Gènes de Référence'!BA$11)</f>
        <v/>
      </c>
      <c r="AH19" s="68" t="str">
        <f>IF(ISERROR('Données Echantillon 10'!D20-'Selection Gènes de Référence'!BB$11),"",'Données Echantillon 10'!D20-'Selection Gènes de Référence'!BB$11)</f>
        <v/>
      </c>
      <c r="AI19" s="69" t="str">
        <f>IF(ISERROR('Données Echantillon 10'!E20-'Selection Gènes de Référence'!BC$11),"",'Données Echantillon 10'!E20-'Selection Gènes de Référence'!BC$11)</f>
        <v/>
      </c>
      <c r="AJ19" s="243"/>
      <c r="AK19" s="243"/>
    </row>
    <row r="20" spans="1:37">
      <c r="A20" s="59" t="str">
        <f>IF('Information sur les Gènes'!A20="","",'Information sur les Gènes'!A20)</f>
        <v>B6</v>
      </c>
      <c r="B20" s="57" t="str">
        <f>IF('Information sur les Gènes'!D20="","",'Information sur les Gènes'!D20)</f>
        <v/>
      </c>
      <c r="C20" s="67" t="str">
        <f>IF(ISERROR('Données Echantillon Contrôle'!C21-'Selection Gènes de Référence'!C$11),"",'Données Echantillon Contrôle'!C21-'Selection Gènes de Référence'!C$11)</f>
        <v/>
      </c>
      <c r="D20" s="68" t="str">
        <f>IF(ISERROR('Données Echantillon Contrôle'!D21-'Selection Gènes de Référence'!D$11),"",'Données Echantillon Contrôle'!D21-'Selection Gènes de Référence'!D$11)</f>
        <v/>
      </c>
      <c r="E20" s="69" t="str">
        <f>IF(ISERROR('Données Echantillon Contrôle'!E21-'Selection Gènes de Référence'!E$11),"",'Données Echantillon Contrôle'!E21-'Selection Gènes de Référence'!E$11)</f>
        <v/>
      </c>
      <c r="F20" s="67" t="str">
        <f>IF(ISERROR('Données Echantillon 1'!C21-'Selection Gènes de Référence'!H$11),"",'Données Echantillon 1'!C21-'Selection Gènes de Référence'!H$11)</f>
        <v/>
      </c>
      <c r="G20" s="68" t="str">
        <f>IF(ISERROR('Données Echantillon 1'!D21-'Selection Gènes de Référence'!I$11),"",'Données Echantillon 1'!D21-'Selection Gènes de Référence'!I$11)</f>
        <v/>
      </c>
      <c r="H20" s="69" t="str">
        <f>IF(ISERROR('Données Echantillon 1'!E21-'Selection Gènes de Référence'!J$11),"",'Données Echantillon 1'!E21-'Selection Gènes de Référence'!J$11)</f>
        <v/>
      </c>
      <c r="I20" s="67" t="str">
        <f>IF(ISERROR('Données Echantillon 2'!C21-'Selection Gènes de Référence'!M$11),"",'Données Echantillon 2'!C21-'Selection Gènes de Référence'!M$11)</f>
        <v/>
      </c>
      <c r="J20" s="68" t="str">
        <f>IF(ISERROR('Données Echantillon 2'!D21-'Selection Gènes de Référence'!N$11),"",'Données Echantillon 2'!D21-'Selection Gènes de Référence'!N$11)</f>
        <v/>
      </c>
      <c r="K20" s="69" t="str">
        <f>IF(ISERROR('Données Echantillon 2'!E21-'Selection Gènes de Référence'!O$11),"",'Données Echantillon 2'!E21-'Selection Gènes de Référence'!O$11)</f>
        <v/>
      </c>
      <c r="L20" s="67" t="str">
        <f>IF(ISERROR('Données Echantillon 3'!C21-'Selection Gènes de Référence'!R$11),"",'Données Echantillon 3'!C21-'Selection Gènes de Référence'!R$11)</f>
        <v/>
      </c>
      <c r="M20" s="68" t="str">
        <f>IF(ISERROR('Données Echantillon 3'!D21-'Selection Gènes de Référence'!S$11),"",'Données Echantillon 3'!D21-'Selection Gènes de Référence'!S$11)</f>
        <v/>
      </c>
      <c r="N20" s="69" t="str">
        <f>IF(ISERROR('Données Echantillon 3'!E21-'Selection Gènes de Référence'!T$11),"",'Données Echantillon 3'!E21-'Selection Gènes de Référence'!T$11)</f>
        <v/>
      </c>
      <c r="O20" s="67" t="str">
        <f>IF(ISERROR('Données Echantillon 4'!C21-'Selection Gènes de Référence'!W$11),"",'Données Echantillon 4'!C21-'Selection Gènes de Référence'!W$11)</f>
        <v/>
      </c>
      <c r="P20" s="68" t="str">
        <f>IF(ISERROR('Données Echantillon 4'!D21-'Selection Gènes de Référence'!X$11),"",'Données Echantillon 4'!D21-'Selection Gènes de Référence'!X$11)</f>
        <v/>
      </c>
      <c r="Q20" s="69" t="str">
        <f>IF(ISERROR('Données Echantillon 4'!E21-'Selection Gènes de Référence'!Y$11),"",'Données Echantillon 4'!E21-'Selection Gènes de Référence'!Y$11)</f>
        <v/>
      </c>
      <c r="R20" s="67" t="str">
        <f>IF(ISERROR('Données Echantillon 5'!C21-'Selection Gènes de Référence'!AB$11),"",'Données Echantillon 5'!C21-'Selection Gènes de Référence'!AB$11)</f>
        <v/>
      </c>
      <c r="S20" s="68" t="str">
        <f>IF(ISERROR('Données Echantillon 5'!D21-'Selection Gènes de Référence'!AC$11),"",'Données Echantillon 5'!D21-'Selection Gènes de Référence'!AC$11)</f>
        <v/>
      </c>
      <c r="T20" s="69" t="str">
        <f>IF(ISERROR('Données Echantillon 5'!E21-'Selection Gènes de Référence'!AD$11),"",'Données Echantillon 5'!E21-'Selection Gènes de Référence'!AD$11)</f>
        <v/>
      </c>
      <c r="U20" s="67" t="str">
        <f>IF(ISERROR('Données Echantillon 6'!C21-'Selection Gènes de Référence'!AG$11),"",'Données Echantillon 6'!C21-'Selection Gènes de Référence'!AG$11)</f>
        <v/>
      </c>
      <c r="V20" s="68" t="str">
        <f>IF(ISERROR('Données Echantillon 6'!D21-'Selection Gènes de Référence'!AH$11),"",'Données Echantillon 6'!D21-'Selection Gènes de Référence'!AH$11)</f>
        <v/>
      </c>
      <c r="W20" s="69" t="str">
        <f>IF(ISERROR('Données Echantillon 6'!E21-'Selection Gènes de Référence'!AI$11),"",'Données Echantillon 6'!E21-'Selection Gènes de Référence'!AI$11)</f>
        <v/>
      </c>
      <c r="X20" s="67" t="str">
        <f>IF(ISERROR('Données Echantillon 7'!C21-'Selection Gènes de Référence'!AL$11),"",'Données Echantillon 7'!C21-'Selection Gènes de Référence'!AL$11)</f>
        <v/>
      </c>
      <c r="Y20" s="68" t="str">
        <f>IF(ISERROR('Données Echantillon 7'!D21-'Selection Gènes de Référence'!AM$11),"",'Données Echantillon 7'!D21-'Selection Gènes de Référence'!AM$11)</f>
        <v/>
      </c>
      <c r="Z20" s="69" t="str">
        <f>IF(ISERROR('Données Echantillon 7'!E21-'Selection Gènes de Référence'!AN$11),"",'Données Echantillon 7'!E21-'Selection Gènes de Référence'!AN$11)</f>
        <v/>
      </c>
      <c r="AA20" s="67" t="str">
        <f>IF(ISERROR('Données Echantillon 8'!C21-'Selection Gènes de Référence'!AQ$11),"",'Données Echantillon 8'!C21-'Selection Gènes de Référence'!AQ$11)</f>
        <v/>
      </c>
      <c r="AB20" s="68" t="str">
        <f>IF(ISERROR('Données Echantillon 8'!D21-'Selection Gènes de Référence'!AR$11),"",'Données Echantillon 8'!D21-'Selection Gènes de Référence'!AR$11)</f>
        <v/>
      </c>
      <c r="AC20" s="69" t="str">
        <f>IF(ISERROR('Données Echantillon 8'!E21-'Selection Gènes de Référence'!AS$11),"",'Données Echantillon 8'!E21-'Selection Gènes de Référence'!AS$11)</f>
        <v/>
      </c>
      <c r="AD20" s="67" t="str">
        <f>IF(ISERROR('Données Echantillon 9'!C21-'Selection Gènes de Référence'!AV$11),"",'Données Echantillon 9'!C21-'Selection Gènes de Référence'!AV$11)</f>
        <v/>
      </c>
      <c r="AE20" s="68" t="str">
        <f>IF(ISERROR('Données Echantillon 9'!D21-'Selection Gènes de Référence'!AW$11),"",'Données Echantillon 9'!D21-'Selection Gènes de Référence'!AW$11)</f>
        <v/>
      </c>
      <c r="AF20" s="69" t="str">
        <f>IF(ISERROR('Données Echantillon 9'!E21-'Selection Gènes de Référence'!AX$11),"",'Données Echantillon 9'!E21-'Selection Gènes de Référence'!AX$11)</f>
        <v/>
      </c>
      <c r="AG20" s="67" t="str">
        <f>IF(ISERROR('Données Echantillon 10'!C21-'Selection Gènes de Référence'!BA$11),"",'Données Echantillon 10'!C21-'Selection Gènes de Référence'!BA$11)</f>
        <v/>
      </c>
      <c r="AH20" s="68" t="str">
        <f>IF(ISERROR('Données Echantillon 10'!D21-'Selection Gènes de Référence'!BB$11),"",'Données Echantillon 10'!D21-'Selection Gènes de Référence'!BB$11)</f>
        <v/>
      </c>
      <c r="AI20" s="69" t="str">
        <f>IF(ISERROR('Données Echantillon 10'!E21-'Selection Gènes de Référence'!BC$11),"",'Données Echantillon 10'!E21-'Selection Gènes de Référence'!BC$11)</f>
        <v/>
      </c>
      <c r="AJ20" s="243"/>
      <c r="AK20" s="243"/>
    </row>
    <row r="21" spans="1:37">
      <c r="A21" s="59" t="str">
        <f>IF('Information sur les Gènes'!A21="","",'Information sur les Gènes'!A21)</f>
        <v>B7</v>
      </c>
      <c r="B21" s="57" t="str">
        <f>IF('Information sur les Gènes'!D21="","",'Information sur les Gènes'!D21)</f>
        <v/>
      </c>
      <c r="C21" s="67" t="str">
        <f>IF(ISERROR('Données Echantillon Contrôle'!C22-'Selection Gènes de Référence'!C$11),"",'Données Echantillon Contrôle'!C22-'Selection Gènes de Référence'!C$11)</f>
        <v/>
      </c>
      <c r="D21" s="68" t="str">
        <f>IF(ISERROR('Données Echantillon Contrôle'!D22-'Selection Gènes de Référence'!D$11),"",'Données Echantillon Contrôle'!D22-'Selection Gènes de Référence'!D$11)</f>
        <v/>
      </c>
      <c r="E21" s="69" t="str">
        <f>IF(ISERROR('Données Echantillon Contrôle'!E22-'Selection Gènes de Référence'!E$11),"",'Données Echantillon Contrôle'!E22-'Selection Gènes de Référence'!E$11)</f>
        <v/>
      </c>
      <c r="F21" s="67" t="str">
        <f>IF(ISERROR('Données Echantillon 1'!C22-'Selection Gènes de Référence'!H$11),"",'Données Echantillon 1'!C22-'Selection Gènes de Référence'!H$11)</f>
        <v/>
      </c>
      <c r="G21" s="68" t="str">
        <f>IF(ISERROR('Données Echantillon 1'!D22-'Selection Gènes de Référence'!I$11),"",'Données Echantillon 1'!D22-'Selection Gènes de Référence'!I$11)</f>
        <v/>
      </c>
      <c r="H21" s="69" t="str">
        <f>IF(ISERROR('Données Echantillon 1'!E22-'Selection Gènes de Référence'!J$11),"",'Données Echantillon 1'!E22-'Selection Gènes de Référence'!J$11)</f>
        <v/>
      </c>
      <c r="I21" s="67" t="str">
        <f>IF(ISERROR('Données Echantillon 2'!C22-'Selection Gènes de Référence'!M$11),"",'Données Echantillon 2'!C22-'Selection Gènes de Référence'!M$11)</f>
        <v/>
      </c>
      <c r="J21" s="68" t="str">
        <f>IF(ISERROR('Données Echantillon 2'!D22-'Selection Gènes de Référence'!N$11),"",'Données Echantillon 2'!D22-'Selection Gènes de Référence'!N$11)</f>
        <v/>
      </c>
      <c r="K21" s="69" t="str">
        <f>IF(ISERROR('Données Echantillon 2'!E22-'Selection Gènes de Référence'!O$11),"",'Données Echantillon 2'!E22-'Selection Gènes de Référence'!O$11)</f>
        <v/>
      </c>
      <c r="L21" s="67" t="str">
        <f>IF(ISERROR('Données Echantillon 3'!C22-'Selection Gènes de Référence'!R$11),"",'Données Echantillon 3'!C22-'Selection Gènes de Référence'!R$11)</f>
        <v/>
      </c>
      <c r="M21" s="68" t="str">
        <f>IF(ISERROR('Données Echantillon 3'!D22-'Selection Gènes de Référence'!S$11),"",'Données Echantillon 3'!D22-'Selection Gènes de Référence'!S$11)</f>
        <v/>
      </c>
      <c r="N21" s="69" t="str">
        <f>IF(ISERROR('Données Echantillon 3'!E22-'Selection Gènes de Référence'!T$11),"",'Données Echantillon 3'!E22-'Selection Gènes de Référence'!T$11)</f>
        <v/>
      </c>
      <c r="O21" s="67" t="str">
        <f>IF(ISERROR('Données Echantillon 4'!C22-'Selection Gènes de Référence'!W$11),"",'Données Echantillon 4'!C22-'Selection Gènes de Référence'!W$11)</f>
        <v/>
      </c>
      <c r="P21" s="68" t="str">
        <f>IF(ISERROR('Données Echantillon 4'!D22-'Selection Gènes de Référence'!X$11),"",'Données Echantillon 4'!D22-'Selection Gènes de Référence'!X$11)</f>
        <v/>
      </c>
      <c r="Q21" s="69" t="str">
        <f>IF(ISERROR('Données Echantillon 4'!E22-'Selection Gènes de Référence'!Y$11),"",'Données Echantillon 4'!E22-'Selection Gènes de Référence'!Y$11)</f>
        <v/>
      </c>
      <c r="R21" s="67" t="str">
        <f>IF(ISERROR('Données Echantillon 5'!C22-'Selection Gènes de Référence'!AB$11),"",'Données Echantillon 5'!C22-'Selection Gènes de Référence'!AB$11)</f>
        <v/>
      </c>
      <c r="S21" s="68" t="str">
        <f>IF(ISERROR('Données Echantillon 5'!D22-'Selection Gènes de Référence'!AC$11),"",'Données Echantillon 5'!D22-'Selection Gènes de Référence'!AC$11)</f>
        <v/>
      </c>
      <c r="T21" s="69" t="str">
        <f>IF(ISERROR('Données Echantillon 5'!E22-'Selection Gènes de Référence'!AD$11),"",'Données Echantillon 5'!E22-'Selection Gènes de Référence'!AD$11)</f>
        <v/>
      </c>
      <c r="U21" s="67" t="str">
        <f>IF(ISERROR('Données Echantillon 6'!C22-'Selection Gènes de Référence'!AG$11),"",'Données Echantillon 6'!C22-'Selection Gènes de Référence'!AG$11)</f>
        <v/>
      </c>
      <c r="V21" s="68" t="str">
        <f>IF(ISERROR('Données Echantillon 6'!D22-'Selection Gènes de Référence'!AH$11),"",'Données Echantillon 6'!D22-'Selection Gènes de Référence'!AH$11)</f>
        <v/>
      </c>
      <c r="W21" s="69" t="str">
        <f>IF(ISERROR('Données Echantillon 6'!E22-'Selection Gènes de Référence'!AI$11),"",'Données Echantillon 6'!E22-'Selection Gènes de Référence'!AI$11)</f>
        <v/>
      </c>
      <c r="X21" s="67" t="str">
        <f>IF(ISERROR('Données Echantillon 7'!C22-'Selection Gènes de Référence'!AL$11),"",'Données Echantillon 7'!C22-'Selection Gènes de Référence'!AL$11)</f>
        <v/>
      </c>
      <c r="Y21" s="68" t="str">
        <f>IF(ISERROR('Données Echantillon 7'!D22-'Selection Gènes de Référence'!AM$11),"",'Données Echantillon 7'!D22-'Selection Gènes de Référence'!AM$11)</f>
        <v/>
      </c>
      <c r="Z21" s="69" t="str">
        <f>IF(ISERROR('Données Echantillon 7'!E22-'Selection Gènes de Référence'!AN$11),"",'Données Echantillon 7'!E22-'Selection Gènes de Référence'!AN$11)</f>
        <v/>
      </c>
      <c r="AA21" s="67" t="str">
        <f>IF(ISERROR('Données Echantillon 8'!C22-'Selection Gènes de Référence'!AQ$11),"",'Données Echantillon 8'!C22-'Selection Gènes de Référence'!AQ$11)</f>
        <v/>
      </c>
      <c r="AB21" s="68" t="str">
        <f>IF(ISERROR('Données Echantillon 8'!D22-'Selection Gènes de Référence'!AR$11),"",'Données Echantillon 8'!D22-'Selection Gènes de Référence'!AR$11)</f>
        <v/>
      </c>
      <c r="AC21" s="69" t="str">
        <f>IF(ISERROR('Données Echantillon 8'!E22-'Selection Gènes de Référence'!AS$11),"",'Données Echantillon 8'!E22-'Selection Gènes de Référence'!AS$11)</f>
        <v/>
      </c>
      <c r="AD21" s="67" t="str">
        <f>IF(ISERROR('Données Echantillon 9'!C22-'Selection Gènes de Référence'!AV$11),"",'Données Echantillon 9'!C22-'Selection Gènes de Référence'!AV$11)</f>
        <v/>
      </c>
      <c r="AE21" s="68" t="str">
        <f>IF(ISERROR('Données Echantillon 9'!D22-'Selection Gènes de Référence'!AW$11),"",'Données Echantillon 9'!D22-'Selection Gènes de Référence'!AW$11)</f>
        <v/>
      </c>
      <c r="AF21" s="69" t="str">
        <f>IF(ISERROR('Données Echantillon 9'!E22-'Selection Gènes de Référence'!AX$11),"",'Données Echantillon 9'!E22-'Selection Gènes de Référence'!AX$11)</f>
        <v/>
      </c>
      <c r="AG21" s="67" t="str">
        <f>IF(ISERROR('Données Echantillon 10'!C22-'Selection Gènes de Référence'!BA$11),"",'Données Echantillon 10'!C22-'Selection Gènes de Référence'!BA$11)</f>
        <v/>
      </c>
      <c r="AH21" s="68" t="str">
        <f>IF(ISERROR('Données Echantillon 10'!D22-'Selection Gènes de Référence'!BB$11),"",'Données Echantillon 10'!D22-'Selection Gènes de Référence'!BB$11)</f>
        <v/>
      </c>
      <c r="AI21" s="69" t="str">
        <f>IF(ISERROR('Données Echantillon 10'!E22-'Selection Gènes de Référence'!BC$11),"",'Données Echantillon 10'!E22-'Selection Gènes de Référence'!BC$11)</f>
        <v/>
      </c>
      <c r="AJ21" s="243"/>
      <c r="AK21" s="243"/>
    </row>
    <row r="22" spans="1:37">
      <c r="A22" s="59" t="str">
        <f>IF('Information sur les Gènes'!A22="","",'Information sur les Gènes'!A22)</f>
        <v>B8</v>
      </c>
      <c r="B22" s="57" t="str">
        <f>IF('Information sur les Gènes'!D22="","",'Information sur les Gènes'!D22)</f>
        <v/>
      </c>
      <c r="C22" s="67" t="str">
        <f>IF(ISERROR('Données Echantillon Contrôle'!C23-'Selection Gènes de Référence'!C$11),"",'Données Echantillon Contrôle'!C23-'Selection Gènes de Référence'!C$11)</f>
        <v/>
      </c>
      <c r="D22" s="68" t="str">
        <f>IF(ISERROR('Données Echantillon Contrôle'!D23-'Selection Gènes de Référence'!D$11),"",'Données Echantillon Contrôle'!D23-'Selection Gènes de Référence'!D$11)</f>
        <v/>
      </c>
      <c r="E22" s="69" t="str">
        <f>IF(ISERROR('Données Echantillon Contrôle'!E23-'Selection Gènes de Référence'!E$11),"",'Données Echantillon Contrôle'!E23-'Selection Gènes de Référence'!E$11)</f>
        <v/>
      </c>
      <c r="F22" s="67" t="str">
        <f>IF(ISERROR('Données Echantillon 1'!C23-'Selection Gènes de Référence'!H$11),"",'Données Echantillon 1'!C23-'Selection Gènes de Référence'!H$11)</f>
        <v/>
      </c>
      <c r="G22" s="68" t="str">
        <f>IF(ISERROR('Données Echantillon 1'!D23-'Selection Gènes de Référence'!I$11),"",'Données Echantillon 1'!D23-'Selection Gènes de Référence'!I$11)</f>
        <v/>
      </c>
      <c r="H22" s="69" t="str">
        <f>IF(ISERROR('Données Echantillon 1'!E23-'Selection Gènes de Référence'!J$11),"",'Données Echantillon 1'!E23-'Selection Gènes de Référence'!J$11)</f>
        <v/>
      </c>
      <c r="I22" s="67" t="str">
        <f>IF(ISERROR('Données Echantillon 2'!C23-'Selection Gènes de Référence'!M$11),"",'Données Echantillon 2'!C23-'Selection Gènes de Référence'!M$11)</f>
        <v/>
      </c>
      <c r="J22" s="68" t="str">
        <f>IF(ISERROR('Données Echantillon 2'!D23-'Selection Gènes de Référence'!N$11),"",'Données Echantillon 2'!D23-'Selection Gènes de Référence'!N$11)</f>
        <v/>
      </c>
      <c r="K22" s="69" t="str">
        <f>IF(ISERROR('Données Echantillon 2'!E23-'Selection Gènes de Référence'!O$11),"",'Données Echantillon 2'!E23-'Selection Gènes de Référence'!O$11)</f>
        <v/>
      </c>
      <c r="L22" s="67" t="str">
        <f>IF(ISERROR('Données Echantillon 3'!C23-'Selection Gènes de Référence'!R$11),"",'Données Echantillon 3'!C23-'Selection Gènes de Référence'!R$11)</f>
        <v/>
      </c>
      <c r="M22" s="68" t="str">
        <f>IF(ISERROR('Données Echantillon 3'!D23-'Selection Gènes de Référence'!S$11),"",'Données Echantillon 3'!D23-'Selection Gènes de Référence'!S$11)</f>
        <v/>
      </c>
      <c r="N22" s="69" t="str">
        <f>IF(ISERROR('Données Echantillon 3'!E23-'Selection Gènes de Référence'!T$11),"",'Données Echantillon 3'!E23-'Selection Gènes de Référence'!T$11)</f>
        <v/>
      </c>
      <c r="O22" s="67" t="str">
        <f>IF(ISERROR('Données Echantillon 4'!C23-'Selection Gènes de Référence'!W$11),"",'Données Echantillon 4'!C23-'Selection Gènes de Référence'!W$11)</f>
        <v/>
      </c>
      <c r="P22" s="68" t="str">
        <f>IF(ISERROR('Données Echantillon 4'!D23-'Selection Gènes de Référence'!X$11),"",'Données Echantillon 4'!D23-'Selection Gènes de Référence'!X$11)</f>
        <v/>
      </c>
      <c r="Q22" s="69" t="str">
        <f>IF(ISERROR('Données Echantillon 4'!E23-'Selection Gènes de Référence'!Y$11),"",'Données Echantillon 4'!E23-'Selection Gènes de Référence'!Y$11)</f>
        <v/>
      </c>
      <c r="R22" s="67" t="str">
        <f>IF(ISERROR('Données Echantillon 5'!C23-'Selection Gènes de Référence'!AB$11),"",'Données Echantillon 5'!C23-'Selection Gènes de Référence'!AB$11)</f>
        <v/>
      </c>
      <c r="S22" s="68" t="str">
        <f>IF(ISERROR('Données Echantillon 5'!D23-'Selection Gènes de Référence'!AC$11),"",'Données Echantillon 5'!D23-'Selection Gènes de Référence'!AC$11)</f>
        <v/>
      </c>
      <c r="T22" s="69" t="str">
        <f>IF(ISERROR('Données Echantillon 5'!E23-'Selection Gènes de Référence'!AD$11),"",'Données Echantillon 5'!E23-'Selection Gènes de Référence'!AD$11)</f>
        <v/>
      </c>
      <c r="U22" s="67" t="str">
        <f>IF(ISERROR('Données Echantillon 6'!C23-'Selection Gènes de Référence'!AG$11),"",'Données Echantillon 6'!C23-'Selection Gènes de Référence'!AG$11)</f>
        <v/>
      </c>
      <c r="V22" s="68" t="str">
        <f>IF(ISERROR('Données Echantillon 6'!D23-'Selection Gènes de Référence'!AH$11),"",'Données Echantillon 6'!D23-'Selection Gènes de Référence'!AH$11)</f>
        <v/>
      </c>
      <c r="W22" s="69" t="str">
        <f>IF(ISERROR('Données Echantillon 6'!E23-'Selection Gènes de Référence'!AI$11),"",'Données Echantillon 6'!E23-'Selection Gènes de Référence'!AI$11)</f>
        <v/>
      </c>
      <c r="X22" s="67" t="str">
        <f>IF(ISERROR('Données Echantillon 7'!C23-'Selection Gènes de Référence'!AL$11),"",'Données Echantillon 7'!C23-'Selection Gènes de Référence'!AL$11)</f>
        <v/>
      </c>
      <c r="Y22" s="68" t="str">
        <f>IF(ISERROR('Données Echantillon 7'!D23-'Selection Gènes de Référence'!AM$11),"",'Données Echantillon 7'!D23-'Selection Gènes de Référence'!AM$11)</f>
        <v/>
      </c>
      <c r="Z22" s="69" t="str">
        <f>IF(ISERROR('Données Echantillon 7'!E23-'Selection Gènes de Référence'!AN$11),"",'Données Echantillon 7'!E23-'Selection Gènes de Référence'!AN$11)</f>
        <v/>
      </c>
      <c r="AA22" s="67" t="str">
        <f>IF(ISERROR('Données Echantillon 8'!C23-'Selection Gènes de Référence'!AQ$11),"",'Données Echantillon 8'!C23-'Selection Gènes de Référence'!AQ$11)</f>
        <v/>
      </c>
      <c r="AB22" s="68" t="str">
        <f>IF(ISERROR('Données Echantillon 8'!D23-'Selection Gènes de Référence'!AR$11),"",'Données Echantillon 8'!D23-'Selection Gènes de Référence'!AR$11)</f>
        <v/>
      </c>
      <c r="AC22" s="69" t="str">
        <f>IF(ISERROR('Données Echantillon 8'!E23-'Selection Gènes de Référence'!AS$11),"",'Données Echantillon 8'!E23-'Selection Gènes de Référence'!AS$11)</f>
        <v/>
      </c>
      <c r="AD22" s="67" t="str">
        <f>IF(ISERROR('Données Echantillon 9'!C23-'Selection Gènes de Référence'!AV$11),"",'Données Echantillon 9'!C23-'Selection Gènes de Référence'!AV$11)</f>
        <v/>
      </c>
      <c r="AE22" s="68" t="str">
        <f>IF(ISERROR('Données Echantillon 9'!D23-'Selection Gènes de Référence'!AW$11),"",'Données Echantillon 9'!D23-'Selection Gènes de Référence'!AW$11)</f>
        <v/>
      </c>
      <c r="AF22" s="69" t="str">
        <f>IF(ISERROR('Données Echantillon 9'!E23-'Selection Gènes de Référence'!AX$11),"",'Données Echantillon 9'!E23-'Selection Gènes de Référence'!AX$11)</f>
        <v/>
      </c>
      <c r="AG22" s="67" t="str">
        <f>IF(ISERROR('Données Echantillon 10'!C23-'Selection Gènes de Référence'!BA$11),"",'Données Echantillon 10'!C23-'Selection Gènes de Référence'!BA$11)</f>
        <v/>
      </c>
      <c r="AH22" s="68" t="str">
        <f>IF(ISERROR('Données Echantillon 10'!D23-'Selection Gènes de Référence'!BB$11),"",'Données Echantillon 10'!D23-'Selection Gènes de Référence'!BB$11)</f>
        <v/>
      </c>
      <c r="AI22" s="69" t="str">
        <f>IF(ISERROR('Données Echantillon 10'!E23-'Selection Gènes de Référence'!BC$11),"",'Données Echantillon 10'!E23-'Selection Gènes de Référence'!BC$11)</f>
        <v/>
      </c>
      <c r="AJ22" s="243"/>
      <c r="AK22" s="243"/>
    </row>
    <row r="23" spans="1:37">
      <c r="A23" s="59" t="str">
        <f>IF('Information sur les Gènes'!A23="","",'Information sur les Gènes'!A23)</f>
        <v>B9</v>
      </c>
      <c r="B23" s="57" t="str">
        <f>IF('Information sur les Gènes'!D23="","",'Information sur les Gènes'!D23)</f>
        <v/>
      </c>
      <c r="C23" s="67" t="str">
        <f>IF(ISERROR('Données Echantillon Contrôle'!C24-'Selection Gènes de Référence'!C$11),"",'Données Echantillon Contrôle'!C24-'Selection Gènes de Référence'!C$11)</f>
        <v/>
      </c>
      <c r="D23" s="68" t="str">
        <f>IF(ISERROR('Données Echantillon Contrôle'!D24-'Selection Gènes de Référence'!D$11),"",'Données Echantillon Contrôle'!D24-'Selection Gènes de Référence'!D$11)</f>
        <v/>
      </c>
      <c r="E23" s="69" t="str">
        <f>IF(ISERROR('Données Echantillon Contrôle'!E24-'Selection Gènes de Référence'!E$11),"",'Données Echantillon Contrôle'!E24-'Selection Gènes de Référence'!E$11)</f>
        <v/>
      </c>
      <c r="F23" s="67" t="str">
        <f>IF(ISERROR('Données Echantillon 1'!C24-'Selection Gènes de Référence'!H$11),"",'Données Echantillon 1'!C24-'Selection Gènes de Référence'!H$11)</f>
        <v/>
      </c>
      <c r="G23" s="68" t="str">
        <f>IF(ISERROR('Données Echantillon 1'!D24-'Selection Gènes de Référence'!I$11),"",'Données Echantillon 1'!D24-'Selection Gènes de Référence'!I$11)</f>
        <v/>
      </c>
      <c r="H23" s="69" t="str">
        <f>IF(ISERROR('Données Echantillon 1'!E24-'Selection Gènes de Référence'!J$11),"",'Données Echantillon 1'!E24-'Selection Gènes de Référence'!J$11)</f>
        <v/>
      </c>
      <c r="I23" s="67" t="str">
        <f>IF(ISERROR('Données Echantillon 2'!C24-'Selection Gènes de Référence'!M$11),"",'Données Echantillon 2'!C24-'Selection Gènes de Référence'!M$11)</f>
        <v/>
      </c>
      <c r="J23" s="68" t="str">
        <f>IF(ISERROR('Données Echantillon 2'!D24-'Selection Gènes de Référence'!N$11),"",'Données Echantillon 2'!D24-'Selection Gènes de Référence'!N$11)</f>
        <v/>
      </c>
      <c r="K23" s="69" t="str">
        <f>IF(ISERROR('Données Echantillon 2'!E24-'Selection Gènes de Référence'!O$11),"",'Données Echantillon 2'!E24-'Selection Gènes de Référence'!O$11)</f>
        <v/>
      </c>
      <c r="L23" s="67" t="str">
        <f>IF(ISERROR('Données Echantillon 3'!C24-'Selection Gènes de Référence'!R$11),"",'Données Echantillon 3'!C24-'Selection Gènes de Référence'!R$11)</f>
        <v/>
      </c>
      <c r="M23" s="68" t="str">
        <f>IF(ISERROR('Données Echantillon 3'!D24-'Selection Gènes de Référence'!S$11),"",'Données Echantillon 3'!D24-'Selection Gènes de Référence'!S$11)</f>
        <v/>
      </c>
      <c r="N23" s="69" t="str">
        <f>IF(ISERROR('Données Echantillon 3'!E24-'Selection Gènes de Référence'!T$11),"",'Données Echantillon 3'!E24-'Selection Gènes de Référence'!T$11)</f>
        <v/>
      </c>
      <c r="O23" s="67" t="str">
        <f>IF(ISERROR('Données Echantillon 4'!C24-'Selection Gènes de Référence'!W$11),"",'Données Echantillon 4'!C24-'Selection Gènes de Référence'!W$11)</f>
        <v/>
      </c>
      <c r="P23" s="68" t="str">
        <f>IF(ISERROR('Données Echantillon 4'!D24-'Selection Gènes de Référence'!X$11),"",'Données Echantillon 4'!D24-'Selection Gènes de Référence'!X$11)</f>
        <v/>
      </c>
      <c r="Q23" s="69" t="str">
        <f>IF(ISERROR('Données Echantillon 4'!E24-'Selection Gènes de Référence'!Y$11),"",'Données Echantillon 4'!E24-'Selection Gènes de Référence'!Y$11)</f>
        <v/>
      </c>
      <c r="R23" s="67" t="str">
        <f>IF(ISERROR('Données Echantillon 5'!C24-'Selection Gènes de Référence'!AB$11),"",'Données Echantillon 5'!C24-'Selection Gènes de Référence'!AB$11)</f>
        <v/>
      </c>
      <c r="S23" s="68" t="str">
        <f>IF(ISERROR('Données Echantillon 5'!D24-'Selection Gènes de Référence'!AC$11),"",'Données Echantillon 5'!D24-'Selection Gènes de Référence'!AC$11)</f>
        <v/>
      </c>
      <c r="T23" s="69" t="str">
        <f>IF(ISERROR('Données Echantillon 5'!E24-'Selection Gènes de Référence'!AD$11),"",'Données Echantillon 5'!E24-'Selection Gènes de Référence'!AD$11)</f>
        <v/>
      </c>
      <c r="U23" s="67" t="str">
        <f>IF(ISERROR('Données Echantillon 6'!C24-'Selection Gènes de Référence'!AG$11),"",'Données Echantillon 6'!C24-'Selection Gènes de Référence'!AG$11)</f>
        <v/>
      </c>
      <c r="V23" s="68" t="str">
        <f>IF(ISERROR('Données Echantillon 6'!D24-'Selection Gènes de Référence'!AH$11),"",'Données Echantillon 6'!D24-'Selection Gènes de Référence'!AH$11)</f>
        <v/>
      </c>
      <c r="W23" s="69" t="str">
        <f>IF(ISERROR('Données Echantillon 6'!E24-'Selection Gènes de Référence'!AI$11),"",'Données Echantillon 6'!E24-'Selection Gènes de Référence'!AI$11)</f>
        <v/>
      </c>
      <c r="X23" s="67" t="str">
        <f>IF(ISERROR('Données Echantillon 7'!C24-'Selection Gènes de Référence'!AL$11),"",'Données Echantillon 7'!C24-'Selection Gènes de Référence'!AL$11)</f>
        <v/>
      </c>
      <c r="Y23" s="68" t="str">
        <f>IF(ISERROR('Données Echantillon 7'!D24-'Selection Gènes de Référence'!AM$11),"",'Données Echantillon 7'!D24-'Selection Gènes de Référence'!AM$11)</f>
        <v/>
      </c>
      <c r="Z23" s="69" t="str">
        <f>IF(ISERROR('Données Echantillon 7'!E24-'Selection Gènes de Référence'!AN$11),"",'Données Echantillon 7'!E24-'Selection Gènes de Référence'!AN$11)</f>
        <v/>
      </c>
      <c r="AA23" s="67" t="str">
        <f>IF(ISERROR('Données Echantillon 8'!C24-'Selection Gènes de Référence'!AQ$11),"",'Données Echantillon 8'!C24-'Selection Gènes de Référence'!AQ$11)</f>
        <v/>
      </c>
      <c r="AB23" s="68" t="str">
        <f>IF(ISERROR('Données Echantillon 8'!D24-'Selection Gènes de Référence'!AR$11),"",'Données Echantillon 8'!D24-'Selection Gènes de Référence'!AR$11)</f>
        <v/>
      </c>
      <c r="AC23" s="69" t="str">
        <f>IF(ISERROR('Données Echantillon 8'!E24-'Selection Gènes de Référence'!AS$11),"",'Données Echantillon 8'!E24-'Selection Gènes de Référence'!AS$11)</f>
        <v/>
      </c>
      <c r="AD23" s="67" t="str">
        <f>IF(ISERROR('Données Echantillon 9'!C24-'Selection Gènes de Référence'!AV$11),"",'Données Echantillon 9'!C24-'Selection Gènes de Référence'!AV$11)</f>
        <v/>
      </c>
      <c r="AE23" s="68" t="str">
        <f>IF(ISERROR('Données Echantillon 9'!D24-'Selection Gènes de Référence'!AW$11),"",'Données Echantillon 9'!D24-'Selection Gènes de Référence'!AW$11)</f>
        <v/>
      </c>
      <c r="AF23" s="69" t="str">
        <f>IF(ISERROR('Données Echantillon 9'!E24-'Selection Gènes de Référence'!AX$11),"",'Données Echantillon 9'!E24-'Selection Gènes de Référence'!AX$11)</f>
        <v/>
      </c>
      <c r="AG23" s="67" t="str">
        <f>IF(ISERROR('Données Echantillon 10'!C24-'Selection Gènes de Référence'!BA$11),"",'Données Echantillon 10'!C24-'Selection Gènes de Référence'!BA$11)</f>
        <v/>
      </c>
      <c r="AH23" s="68" t="str">
        <f>IF(ISERROR('Données Echantillon 10'!D24-'Selection Gènes de Référence'!BB$11),"",'Données Echantillon 10'!D24-'Selection Gènes de Référence'!BB$11)</f>
        <v/>
      </c>
      <c r="AI23" s="69" t="str">
        <f>IF(ISERROR('Données Echantillon 10'!E24-'Selection Gènes de Référence'!BC$11),"",'Données Echantillon 10'!E24-'Selection Gènes de Référence'!BC$11)</f>
        <v/>
      </c>
      <c r="AJ23" s="243"/>
      <c r="AK23" s="243"/>
    </row>
    <row r="24" spans="1:37">
      <c r="A24" s="59" t="str">
        <f>IF('Information sur les Gènes'!A24="","",'Information sur les Gènes'!A24)</f>
        <v>B10</v>
      </c>
      <c r="B24" s="57" t="str">
        <f>IF('Information sur les Gènes'!D24="","",'Information sur les Gènes'!D24)</f>
        <v/>
      </c>
      <c r="C24" s="67" t="str">
        <f>IF(ISERROR('Données Echantillon Contrôle'!C25-'Selection Gènes de Référence'!C$11),"",'Données Echantillon Contrôle'!C25-'Selection Gènes de Référence'!C$11)</f>
        <v/>
      </c>
      <c r="D24" s="68" t="str">
        <f>IF(ISERROR('Données Echantillon Contrôle'!D25-'Selection Gènes de Référence'!D$11),"",'Données Echantillon Contrôle'!D25-'Selection Gènes de Référence'!D$11)</f>
        <v/>
      </c>
      <c r="E24" s="69" t="str">
        <f>IF(ISERROR('Données Echantillon Contrôle'!E25-'Selection Gènes de Référence'!E$11),"",'Données Echantillon Contrôle'!E25-'Selection Gènes de Référence'!E$11)</f>
        <v/>
      </c>
      <c r="F24" s="67" t="str">
        <f>IF(ISERROR('Données Echantillon 1'!C25-'Selection Gènes de Référence'!H$11),"",'Données Echantillon 1'!C25-'Selection Gènes de Référence'!H$11)</f>
        <v/>
      </c>
      <c r="G24" s="68" t="str">
        <f>IF(ISERROR('Données Echantillon 1'!D25-'Selection Gènes de Référence'!I$11),"",'Données Echantillon 1'!D25-'Selection Gènes de Référence'!I$11)</f>
        <v/>
      </c>
      <c r="H24" s="69" t="str">
        <f>IF(ISERROR('Données Echantillon 1'!E25-'Selection Gènes de Référence'!J$11),"",'Données Echantillon 1'!E25-'Selection Gènes de Référence'!J$11)</f>
        <v/>
      </c>
      <c r="I24" s="67" t="str">
        <f>IF(ISERROR('Données Echantillon 2'!C25-'Selection Gènes de Référence'!M$11),"",'Données Echantillon 2'!C25-'Selection Gènes de Référence'!M$11)</f>
        <v/>
      </c>
      <c r="J24" s="68" t="str">
        <f>IF(ISERROR('Données Echantillon 2'!D25-'Selection Gènes de Référence'!N$11),"",'Données Echantillon 2'!D25-'Selection Gènes de Référence'!N$11)</f>
        <v/>
      </c>
      <c r="K24" s="69" t="str">
        <f>IF(ISERROR('Données Echantillon 2'!E25-'Selection Gènes de Référence'!O$11),"",'Données Echantillon 2'!E25-'Selection Gènes de Référence'!O$11)</f>
        <v/>
      </c>
      <c r="L24" s="67" t="str">
        <f>IF(ISERROR('Données Echantillon 3'!C25-'Selection Gènes de Référence'!R$11),"",'Données Echantillon 3'!C25-'Selection Gènes de Référence'!R$11)</f>
        <v/>
      </c>
      <c r="M24" s="68" t="str">
        <f>IF(ISERROR('Données Echantillon 3'!D25-'Selection Gènes de Référence'!S$11),"",'Données Echantillon 3'!D25-'Selection Gènes de Référence'!S$11)</f>
        <v/>
      </c>
      <c r="N24" s="69" t="str">
        <f>IF(ISERROR('Données Echantillon 3'!E25-'Selection Gènes de Référence'!T$11),"",'Données Echantillon 3'!E25-'Selection Gènes de Référence'!T$11)</f>
        <v/>
      </c>
      <c r="O24" s="67" t="str">
        <f>IF(ISERROR('Données Echantillon 4'!C25-'Selection Gènes de Référence'!W$11),"",'Données Echantillon 4'!C25-'Selection Gènes de Référence'!W$11)</f>
        <v/>
      </c>
      <c r="P24" s="68" t="str">
        <f>IF(ISERROR('Données Echantillon 4'!D25-'Selection Gènes de Référence'!X$11),"",'Données Echantillon 4'!D25-'Selection Gènes de Référence'!X$11)</f>
        <v/>
      </c>
      <c r="Q24" s="69" t="str">
        <f>IF(ISERROR('Données Echantillon 4'!E25-'Selection Gènes de Référence'!Y$11),"",'Données Echantillon 4'!E25-'Selection Gènes de Référence'!Y$11)</f>
        <v/>
      </c>
      <c r="R24" s="67" t="str">
        <f>IF(ISERROR('Données Echantillon 5'!C25-'Selection Gènes de Référence'!AB$11),"",'Données Echantillon 5'!C25-'Selection Gènes de Référence'!AB$11)</f>
        <v/>
      </c>
      <c r="S24" s="68" t="str">
        <f>IF(ISERROR('Données Echantillon 5'!D25-'Selection Gènes de Référence'!AC$11),"",'Données Echantillon 5'!D25-'Selection Gènes de Référence'!AC$11)</f>
        <v/>
      </c>
      <c r="T24" s="69" t="str">
        <f>IF(ISERROR('Données Echantillon 5'!E25-'Selection Gènes de Référence'!AD$11),"",'Données Echantillon 5'!E25-'Selection Gènes de Référence'!AD$11)</f>
        <v/>
      </c>
      <c r="U24" s="67" t="str">
        <f>IF(ISERROR('Données Echantillon 6'!C25-'Selection Gènes de Référence'!AG$11),"",'Données Echantillon 6'!C25-'Selection Gènes de Référence'!AG$11)</f>
        <v/>
      </c>
      <c r="V24" s="68" t="str">
        <f>IF(ISERROR('Données Echantillon 6'!D25-'Selection Gènes de Référence'!AH$11),"",'Données Echantillon 6'!D25-'Selection Gènes de Référence'!AH$11)</f>
        <v/>
      </c>
      <c r="W24" s="69" t="str">
        <f>IF(ISERROR('Données Echantillon 6'!E25-'Selection Gènes de Référence'!AI$11),"",'Données Echantillon 6'!E25-'Selection Gènes de Référence'!AI$11)</f>
        <v/>
      </c>
      <c r="X24" s="67" t="str">
        <f>IF(ISERROR('Données Echantillon 7'!C25-'Selection Gènes de Référence'!AL$11),"",'Données Echantillon 7'!C25-'Selection Gènes de Référence'!AL$11)</f>
        <v/>
      </c>
      <c r="Y24" s="68" t="str">
        <f>IF(ISERROR('Données Echantillon 7'!D25-'Selection Gènes de Référence'!AM$11),"",'Données Echantillon 7'!D25-'Selection Gènes de Référence'!AM$11)</f>
        <v/>
      </c>
      <c r="Z24" s="69" t="str">
        <f>IF(ISERROR('Données Echantillon 7'!E25-'Selection Gènes de Référence'!AN$11),"",'Données Echantillon 7'!E25-'Selection Gènes de Référence'!AN$11)</f>
        <v/>
      </c>
      <c r="AA24" s="67" t="str">
        <f>IF(ISERROR('Données Echantillon 8'!C25-'Selection Gènes de Référence'!AQ$11),"",'Données Echantillon 8'!C25-'Selection Gènes de Référence'!AQ$11)</f>
        <v/>
      </c>
      <c r="AB24" s="68" t="str">
        <f>IF(ISERROR('Données Echantillon 8'!D25-'Selection Gènes de Référence'!AR$11),"",'Données Echantillon 8'!D25-'Selection Gènes de Référence'!AR$11)</f>
        <v/>
      </c>
      <c r="AC24" s="69" t="str">
        <f>IF(ISERROR('Données Echantillon 8'!E25-'Selection Gènes de Référence'!AS$11),"",'Données Echantillon 8'!E25-'Selection Gènes de Référence'!AS$11)</f>
        <v/>
      </c>
      <c r="AD24" s="67" t="str">
        <f>IF(ISERROR('Données Echantillon 9'!C25-'Selection Gènes de Référence'!AV$11),"",'Données Echantillon 9'!C25-'Selection Gènes de Référence'!AV$11)</f>
        <v/>
      </c>
      <c r="AE24" s="68" t="str">
        <f>IF(ISERROR('Données Echantillon 9'!D25-'Selection Gènes de Référence'!AW$11),"",'Données Echantillon 9'!D25-'Selection Gènes de Référence'!AW$11)</f>
        <v/>
      </c>
      <c r="AF24" s="69" t="str">
        <f>IF(ISERROR('Données Echantillon 9'!E25-'Selection Gènes de Référence'!AX$11),"",'Données Echantillon 9'!E25-'Selection Gènes de Référence'!AX$11)</f>
        <v/>
      </c>
      <c r="AG24" s="67" t="str">
        <f>IF(ISERROR('Données Echantillon 10'!C25-'Selection Gènes de Référence'!BA$11),"",'Données Echantillon 10'!C25-'Selection Gènes de Référence'!BA$11)</f>
        <v/>
      </c>
      <c r="AH24" s="68" t="str">
        <f>IF(ISERROR('Données Echantillon 10'!D25-'Selection Gènes de Référence'!BB$11),"",'Données Echantillon 10'!D25-'Selection Gènes de Référence'!BB$11)</f>
        <v/>
      </c>
      <c r="AI24" s="69" t="str">
        <f>IF(ISERROR('Données Echantillon 10'!E25-'Selection Gènes de Référence'!BC$11),"",'Données Echantillon 10'!E25-'Selection Gènes de Référence'!BC$11)</f>
        <v/>
      </c>
      <c r="AJ24" s="243"/>
      <c r="AK24" s="243"/>
    </row>
    <row r="25" spans="1:37">
      <c r="A25" s="59" t="str">
        <f>IF('Information sur les Gènes'!A25="","",'Information sur les Gènes'!A25)</f>
        <v>B11</v>
      </c>
      <c r="B25" s="57" t="str">
        <f>IF('Information sur les Gènes'!D25="","",'Information sur les Gènes'!D25)</f>
        <v/>
      </c>
      <c r="C25" s="67" t="str">
        <f>IF(ISERROR('Données Echantillon Contrôle'!C26-'Selection Gènes de Référence'!C$11),"",'Données Echantillon Contrôle'!C26-'Selection Gènes de Référence'!C$11)</f>
        <v/>
      </c>
      <c r="D25" s="68" t="str">
        <f>IF(ISERROR('Données Echantillon Contrôle'!D26-'Selection Gènes de Référence'!D$11),"",'Données Echantillon Contrôle'!D26-'Selection Gènes de Référence'!D$11)</f>
        <v/>
      </c>
      <c r="E25" s="69" t="str">
        <f>IF(ISERROR('Données Echantillon Contrôle'!E26-'Selection Gènes de Référence'!E$11),"",'Données Echantillon Contrôle'!E26-'Selection Gènes de Référence'!E$11)</f>
        <v/>
      </c>
      <c r="F25" s="67" t="str">
        <f>IF(ISERROR('Données Echantillon 1'!C26-'Selection Gènes de Référence'!H$11),"",'Données Echantillon 1'!C26-'Selection Gènes de Référence'!H$11)</f>
        <v/>
      </c>
      <c r="G25" s="68" t="str">
        <f>IF(ISERROR('Données Echantillon 1'!D26-'Selection Gènes de Référence'!I$11),"",'Données Echantillon 1'!D26-'Selection Gènes de Référence'!I$11)</f>
        <v/>
      </c>
      <c r="H25" s="69" t="str">
        <f>IF(ISERROR('Données Echantillon 1'!E26-'Selection Gènes de Référence'!J$11),"",'Données Echantillon 1'!E26-'Selection Gènes de Référence'!J$11)</f>
        <v/>
      </c>
      <c r="I25" s="67" t="str">
        <f>IF(ISERROR('Données Echantillon 2'!C26-'Selection Gènes de Référence'!M$11),"",'Données Echantillon 2'!C26-'Selection Gènes de Référence'!M$11)</f>
        <v/>
      </c>
      <c r="J25" s="68" t="str">
        <f>IF(ISERROR('Données Echantillon 2'!D26-'Selection Gènes de Référence'!N$11),"",'Données Echantillon 2'!D26-'Selection Gènes de Référence'!N$11)</f>
        <v/>
      </c>
      <c r="K25" s="69" t="str">
        <f>IF(ISERROR('Données Echantillon 2'!E26-'Selection Gènes de Référence'!O$11),"",'Données Echantillon 2'!E26-'Selection Gènes de Référence'!O$11)</f>
        <v/>
      </c>
      <c r="L25" s="67" t="str">
        <f>IF(ISERROR('Données Echantillon 3'!C26-'Selection Gènes de Référence'!R$11),"",'Données Echantillon 3'!C26-'Selection Gènes de Référence'!R$11)</f>
        <v/>
      </c>
      <c r="M25" s="68" t="str">
        <f>IF(ISERROR('Données Echantillon 3'!D26-'Selection Gènes de Référence'!S$11),"",'Données Echantillon 3'!D26-'Selection Gènes de Référence'!S$11)</f>
        <v/>
      </c>
      <c r="N25" s="69" t="str">
        <f>IF(ISERROR('Données Echantillon 3'!E26-'Selection Gènes de Référence'!T$11),"",'Données Echantillon 3'!E26-'Selection Gènes de Référence'!T$11)</f>
        <v/>
      </c>
      <c r="O25" s="67" t="str">
        <f>IF(ISERROR('Données Echantillon 4'!C26-'Selection Gènes de Référence'!W$11),"",'Données Echantillon 4'!C26-'Selection Gènes de Référence'!W$11)</f>
        <v/>
      </c>
      <c r="P25" s="68" t="str">
        <f>IF(ISERROR('Données Echantillon 4'!D26-'Selection Gènes de Référence'!X$11),"",'Données Echantillon 4'!D26-'Selection Gènes de Référence'!X$11)</f>
        <v/>
      </c>
      <c r="Q25" s="69" t="str">
        <f>IF(ISERROR('Données Echantillon 4'!E26-'Selection Gènes de Référence'!Y$11),"",'Données Echantillon 4'!E26-'Selection Gènes de Référence'!Y$11)</f>
        <v/>
      </c>
      <c r="R25" s="67" t="str">
        <f>IF(ISERROR('Données Echantillon 5'!C26-'Selection Gènes de Référence'!AB$11),"",'Données Echantillon 5'!C26-'Selection Gènes de Référence'!AB$11)</f>
        <v/>
      </c>
      <c r="S25" s="68" t="str">
        <f>IF(ISERROR('Données Echantillon 5'!D26-'Selection Gènes de Référence'!AC$11),"",'Données Echantillon 5'!D26-'Selection Gènes de Référence'!AC$11)</f>
        <v/>
      </c>
      <c r="T25" s="69" t="str">
        <f>IF(ISERROR('Données Echantillon 5'!E26-'Selection Gènes de Référence'!AD$11),"",'Données Echantillon 5'!E26-'Selection Gènes de Référence'!AD$11)</f>
        <v/>
      </c>
      <c r="U25" s="67" t="str">
        <f>IF(ISERROR('Données Echantillon 6'!C26-'Selection Gènes de Référence'!AG$11),"",'Données Echantillon 6'!C26-'Selection Gènes de Référence'!AG$11)</f>
        <v/>
      </c>
      <c r="V25" s="68" t="str">
        <f>IF(ISERROR('Données Echantillon 6'!D26-'Selection Gènes de Référence'!AH$11),"",'Données Echantillon 6'!D26-'Selection Gènes de Référence'!AH$11)</f>
        <v/>
      </c>
      <c r="W25" s="69" t="str">
        <f>IF(ISERROR('Données Echantillon 6'!E26-'Selection Gènes de Référence'!AI$11),"",'Données Echantillon 6'!E26-'Selection Gènes de Référence'!AI$11)</f>
        <v/>
      </c>
      <c r="X25" s="67" t="str">
        <f>IF(ISERROR('Données Echantillon 7'!C26-'Selection Gènes de Référence'!AL$11),"",'Données Echantillon 7'!C26-'Selection Gènes de Référence'!AL$11)</f>
        <v/>
      </c>
      <c r="Y25" s="68" t="str">
        <f>IF(ISERROR('Données Echantillon 7'!D26-'Selection Gènes de Référence'!AM$11),"",'Données Echantillon 7'!D26-'Selection Gènes de Référence'!AM$11)</f>
        <v/>
      </c>
      <c r="Z25" s="69" t="str">
        <f>IF(ISERROR('Données Echantillon 7'!E26-'Selection Gènes de Référence'!AN$11),"",'Données Echantillon 7'!E26-'Selection Gènes de Référence'!AN$11)</f>
        <v/>
      </c>
      <c r="AA25" s="67" t="str">
        <f>IF(ISERROR('Données Echantillon 8'!C26-'Selection Gènes de Référence'!AQ$11),"",'Données Echantillon 8'!C26-'Selection Gènes de Référence'!AQ$11)</f>
        <v/>
      </c>
      <c r="AB25" s="68" t="str">
        <f>IF(ISERROR('Données Echantillon 8'!D26-'Selection Gènes de Référence'!AR$11),"",'Données Echantillon 8'!D26-'Selection Gènes de Référence'!AR$11)</f>
        <v/>
      </c>
      <c r="AC25" s="69" t="str">
        <f>IF(ISERROR('Données Echantillon 8'!E26-'Selection Gènes de Référence'!AS$11),"",'Données Echantillon 8'!E26-'Selection Gènes de Référence'!AS$11)</f>
        <v/>
      </c>
      <c r="AD25" s="67" t="str">
        <f>IF(ISERROR('Données Echantillon 9'!C26-'Selection Gènes de Référence'!AV$11),"",'Données Echantillon 9'!C26-'Selection Gènes de Référence'!AV$11)</f>
        <v/>
      </c>
      <c r="AE25" s="68" t="str">
        <f>IF(ISERROR('Données Echantillon 9'!D26-'Selection Gènes de Référence'!AW$11),"",'Données Echantillon 9'!D26-'Selection Gènes de Référence'!AW$11)</f>
        <v/>
      </c>
      <c r="AF25" s="69" t="str">
        <f>IF(ISERROR('Données Echantillon 9'!E26-'Selection Gènes de Référence'!AX$11),"",'Données Echantillon 9'!E26-'Selection Gènes de Référence'!AX$11)</f>
        <v/>
      </c>
      <c r="AG25" s="67" t="str">
        <f>IF(ISERROR('Données Echantillon 10'!C26-'Selection Gènes de Référence'!BA$11),"",'Données Echantillon 10'!C26-'Selection Gènes de Référence'!BA$11)</f>
        <v/>
      </c>
      <c r="AH25" s="68" t="str">
        <f>IF(ISERROR('Données Echantillon 10'!D26-'Selection Gènes de Référence'!BB$11),"",'Données Echantillon 10'!D26-'Selection Gènes de Référence'!BB$11)</f>
        <v/>
      </c>
      <c r="AI25" s="69" t="str">
        <f>IF(ISERROR('Données Echantillon 10'!E26-'Selection Gènes de Référence'!BC$11),"",'Données Echantillon 10'!E26-'Selection Gènes de Référence'!BC$11)</f>
        <v/>
      </c>
      <c r="AJ25" s="243"/>
      <c r="AK25" s="243"/>
    </row>
    <row r="26" spans="1:37">
      <c r="A26" s="59" t="str">
        <f>IF('Information sur les Gènes'!A26="","",'Information sur les Gènes'!A26)</f>
        <v>B12</v>
      </c>
      <c r="B26" s="57" t="str">
        <f>IF('Information sur les Gènes'!D26="","",'Information sur les Gènes'!D26)</f>
        <v/>
      </c>
      <c r="C26" s="67" t="str">
        <f>IF(ISERROR('Données Echantillon Contrôle'!C27-'Selection Gènes de Référence'!C$11),"",'Données Echantillon Contrôle'!C27-'Selection Gènes de Référence'!C$11)</f>
        <v/>
      </c>
      <c r="D26" s="68" t="str">
        <f>IF(ISERROR('Données Echantillon Contrôle'!D27-'Selection Gènes de Référence'!D$11),"",'Données Echantillon Contrôle'!D27-'Selection Gènes de Référence'!D$11)</f>
        <v/>
      </c>
      <c r="E26" s="69" t="str">
        <f>IF(ISERROR('Données Echantillon Contrôle'!E27-'Selection Gènes de Référence'!E$11),"",'Données Echantillon Contrôle'!E27-'Selection Gènes de Référence'!E$11)</f>
        <v/>
      </c>
      <c r="F26" s="67" t="str">
        <f>IF(ISERROR('Données Echantillon 1'!C27-'Selection Gènes de Référence'!H$11),"",'Données Echantillon 1'!C27-'Selection Gènes de Référence'!H$11)</f>
        <v/>
      </c>
      <c r="G26" s="68" t="str">
        <f>IF(ISERROR('Données Echantillon 1'!D27-'Selection Gènes de Référence'!I$11),"",'Données Echantillon 1'!D27-'Selection Gènes de Référence'!I$11)</f>
        <v/>
      </c>
      <c r="H26" s="69" t="str">
        <f>IF(ISERROR('Données Echantillon 1'!E27-'Selection Gènes de Référence'!J$11),"",'Données Echantillon 1'!E27-'Selection Gènes de Référence'!J$11)</f>
        <v/>
      </c>
      <c r="I26" s="67" t="str">
        <f>IF(ISERROR('Données Echantillon 2'!C27-'Selection Gènes de Référence'!M$11),"",'Données Echantillon 2'!C27-'Selection Gènes de Référence'!M$11)</f>
        <v/>
      </c>
      <c r="J26" s="68" t="str">
        <f>IF(ISERROR('Données Echantillon 2'!D27-'Selection Gènes de Référence'!N$11),"",'Données Echantillon 2'!D27-'Selection Gènes de Référence'!N$11)</f>
        <v/>
      </c>
      <c r="K26" s="69" t="str">
        <f>IF(ISERROR('Données Echantillon 2'!E27-'Selection Gènes de Référence'!O$11),"",'Données Echantillon 2'!E27-'Selection Gènes de Référence'!O$11)</f>
        <v/>
      </c>
      <c r="L26" s="67" t="str">
        <f>IF(ISERROR('Données Echantillon 3'!C27-'Selection Gènes de Référence'!R$11),"",'Données Echantillon 3'!C27-'Selection Gènes de Référence'!R$11)</f>
        <v/>
      </c>
      <c r="M26" s="68" t="str">
        <f>IF(ISERROR('Données Echantillon 3'!D27-'Selection Gènes de Référence'!S$11),"",'Données Echantillon 3'!D27-'Selection Gènes de Référence'!S$11)</f>
        <v/>
      </c>
      <c r="N26" s="69" t="str">
        <f>IF(ISERROR('Données Echantillon 3'!E27-'Selection Gènes de Référence'!T$11),"",'Données Echantillon 3'!E27-'Selection Gènes de Référence'!T$11)</f>
        <v/>
      </c>
      <c r="O26" s="67" t="str">
        <f>IF(ISERROR('Données Echantillon 4'!C27-'Selection Gènes de Référence'!W$11),"",'Données Echantillon 4'!C27-'Selection Gènes de Référence'!W$11)</f>
        <v/>
      </c>
      <c r="P26" s="68" t="str">
        <f>IF(ISERROR('Données Echantillon 4'!D27-'Selection Gènes de Référence'!X$11),"",'Données Echantillon 4'!D27-'Selection Gènes de Référence'!X$11)</f>
        <v/>
      </c>
      <c r="Q26" s="69" t="str">
        <f>IF(ISERROR('Données Echantillon 4'!E27-'Selection Gènes de Référence'!Y$11),"",'Données Echantillon 4'!E27-'Selection Gènes de Référence'!Y$11)</f>
        <v/>
      </c>
      <c r="R26" s="67" t="str">
        <f>IF(ISERROR('Données Echantillon 5'!C27-'Selection Gènes de Référence'!AB$11),"",'Données Echantillon 5'!C27-'Selection Gènes de Référence'!AB$11)</f>
        <v/>
      </c>
      <c r="S26" s="68" t="str">
        <f>IF(ISERROR('Données Echantillon 5'!D27-'Selection Gènes de Référence'!AC$11),"",'Données Echantillon 5'!D27-'Selection Gènes de Référence'!AC$11)</f>
        <v/>
      </c>
      <c r="T26" s="69" t="str">
        <f>IF(ISERROR('Données Echantillon 5'!E27-'Selection Gènes de Référence'!AD$11),"",'Données Echantillon 5'!E27-'Selection Gènes de Référence'!AD$11)</f>
        <v/>
      </c>
      <c r="U26" s="67" t="str">
        <f>IF(ISERROR('Données Echantillon 6'!C27-'Selection Gènes de Référence'!AG$11),"",'Données Echantillon 6'!C27-'Selection Gènes de Référence'!AG$11)</f>
        <v/>
      </c>
      <c r="V26" s="68" t="str">
        <f>IF(ISERROR('Données Echantillon 6'!D27-'Selection Gènes de Référence'!AH$11),"",'Données Echantillon 6'!D27-'Selection Gènes de Référence'!AH$11)</f>
        <v/>
      </c>
      <c r="W26" s="69" t="str">
        <f>IF(ISERROR('Données Echantillon 6'!E27-'Selection Gènes de Référence'!AI$11),"",'Données Echantillon 6'!E27-'Selection Gènes de Référence'!AI$11)</f>
        <v/>
      </c>
      <c r="X26" s="67" t="str">
        <f>IF(ISERROR('Données Echantillon 7'!C27-'Selection Gènes de Référence'!AL$11),"",'Données Echantillon 7'!C27-'Selection Gènes de Référence'!AL$11)</f>
        <v/>
      </c>
      <c r="Y26" s="68" t="str">
        <f>IF(ISERROR('Données Echantillon 7'!D27-'Selection Gènes de Référence'!AM$11),"",'Données Echantillon 7'!D27-'Selection Gènes de Référence'!AM$11)</f>
        <v/>
      </c>
      <c r="Z26" s="69" t="str">
        <f>IF(ISERROR('Données Echantillon 7'!E27-'Selection Gènes de Référence'!AN$11),"",'Données Echantillon 7'!E27-'Selection Gènes de Référence'!AN$11)</f>
        <v/>
      </c>
      <c r="AA26" s="67" t="str">
        <f>IF(ISERROR('Données Echantillon 8'!C27-'Selection Gènes de Référence'!AQ$11),"",'Données Echantillon 8'!C27-'Selection Gènes de Référence'!AQ$11)</f>
        <v/>
      </c>
      <c r="AB26" s="68" t="str">
        <f>IF(ISERROR('Données Echantillon 8'!D27-'Selection Gènes de Référence'!AR$11),"",'Données Echantillon 8'!D27-'Selection Gènes de Référence'!AR$11)</f>
        <v/>
      </c>
      <c r="AC26" s="69" t="str">
        <f>IF(ISERROR('Données Echantillon 8'!E27-'Selection Gènes de Référence'!AS$11),"",'Données Echantillon 8'!E27-'Selection Gènes de Référence'!AS$11)</f>
        <v/>
      </c>
      <c r="AD26" s="67" t="str">
        <f>IF(ISERROR('Données Echantillon 9'!C27-'Selection Gènes de Référence'!AV$11),"",'Données Echantillon 9'!C27-'Selection Gènes de Référence'!AV$11)</f>
        <v/>
      </c>
      <c r="AE26" s="68" t="str">
        <f>IF(ISERROR('Données Echantillon 9'!D27-'Selection Gènes de Référence'!AW$11),"",'Données Echantillon 9'!D27-'Selection Gènes de Référence'!AW$11)</f>
        <v/>
      </c>
      <c r="AF26" s="69" t="str">
        <f>IF(ISERROR('Données Echantillon 9'!E27-'Selection Gènes de Référence'!AX$11),"",'Données Echantillon 9'!E27-'Selection Gènes de Référence'!AX$11)</f>
        <v/>
      </c>
      <c r="AG26" s="67" t="str">
        <f>IF(ISERROR('Données Echantillon 10'!C27-'Selection Gènes de Référence'!BA$11),"",'Données Echantillon 10'!C27-'Selection Gènes de Référence'!BA$11)</f>
        <v/>
      </c>
      <c r="AH26" s="68" t="str">
        <f>IF(ISERROR('Données Echantillon 10'!D27-'Selection Gènes de Référence'!BB$11),"",'Données Echantillon 10'!D27-'Selection Gènes de Référence'!BB$11)</f>
        <v/>
      </c>
      <c r="AI26" s="69" t="str">
        <f>IF(ISERROR('Données Echantillon 10'!E27-'Selection Gènes de Référence'!BC$11),"",'Données Echantillon 10'!E27-'Selection Gènes de Référence'!BC$11)</f>
        <v/>
      </c>
      <c r="AJ26" s="243"/>
      <c r="AK26" s="243"/>
    </row>
    <row r="27" spans="1:37">
      <c r="A27" s="59" t="str">
        <f>IF('Information sur les Gènes'!A27="","",'Information sur les Gènes'!A27)</f>
        <v>C1</v>
      </c>
      <c r="B27" s="57" t="str">
        <f>IF('Information sur les Gènes'!D27="","",'Information sur les Gènes'!D27)</f>
        <v/>
      </c>
      <c r="C27" s="67" t="str">
        <f>IF(ISERROR('Données Echantillon Contrôle'!C28-'Selection Gènes de Référence'!C$11),"",'Données Echantillon Contrôle'!C28-'Selection Gènes de Référence'!C$11)</f>
        <v/>
      </c>
      <c r="D27" s="68" t="str">
        <f>IF(ISERROR('Données Echantillon Contrôle'!D28-'Selection Gènes de Référence'!D$11),"",'Données Echantillon Contrôle'!D28-'Selection Gènes de Référence'!D$11)</f>
        <v/>
      </c>
      <c r="E27" s="69" t="str">
        <f>IF(ISERROR('Données Echantillon Contrôle'!E28-'Selection Gènes de Référence'!E$11),"",'Données Echantillon Contrôle'!E28-'Selection Gènes de Référence'!E$11)</f>
        <v/>
      </c>
      <c r="F27" s="67" t="str">
        <f>IF(ISERROR('Données Echantillon 1'!C28-'Selection Gènes de Référence'!H$11),"",'Données Echantillon 1'!C28-'Selection Gènes de Référence'!H$11)</f>
        <v/>
      </c>
      <c r="G27" s="68" t="str">
        <f>IF(ISERROR('Données Echantillon 1'!D28-'Selection Gènes de Référence'!I$11),"",'Données Echantillon 1'!D28-'Selection Gènes de Référence'!I$11)</f>
        <v/>
      </c>
      <c r="H27" s="69" t="str">
        <f>IF(ISERROR('Données Echantillon 1'!E28-'Selection Gènes de Référence'!J$11),"",'Données Echantillon 1'!E28-'Selection Gènes de Référence'!J$11)</f>
        <v/>
      </c>
      <c r="I27" s="67" t="str">
        <f>IF(ISERROR('Données Echantillon 2'!C28-'Selection Gènes de Référence'!M$11),"",'Données Echantillon 2'!C28-'Selection Gènes de Référence'!M$11)</f>
        <v/>
      </c>
      <c r="J27" s="68" t="str">
        <f>IF(ISERROR('Données Echantillon 2'!D28-'Selection Gènes de Référence'!N$11),"",'Données Echantillon 2'!D28-'Selection Gènes de Référence'!N$11)</f>
        <v/>
      </c>
      <c r="K27" s="69" t="str">
        <f>IF(ISERROR('Données Echantillon 2'!E28-'Selection Gènes de Référence'!O$11),"",'Données Echantillon 2'!E28-'Selection Gènes de Référence'!O$11)</f>
        <v/>
      </c>
      <c r="L27" s="67" t="str">
        <f>IF(ISERROR('Données Echantillon 3'!C28-'Selection Gènes de Référence'!R$11),"",'Données Echantillon 3'!C28-'Selection Gènes de Référence'!R$11)</f>
        <v/>
      </c>
      <c r="M27" s="68" t="str">
        <f>IF(ISERROR('Données Echantillon 3'!D28-'Selection Gènes de Référence'!S$11),"",'Données Echantillon 3'!D28-'Selection Gènes de Référence'!S$11)</f>
        <v/>
      </c>
      <c r="N27" s="69" t="str">
        <f>IF(ISERROR('Données Echantillon 3'!E28-'Selection Gènes de Référence'!T$11),"",'Données Echantillon 3'!E28-'Selection Gènes de Référence'!T$11)</f>
        <v/>
      </c>
      <c r="O27" s="67" t="str">
        <f>IF(ISERROR('Données Echantillon 4'!C28-'Selection Gènes de Référence'!W$11),"",'Données Echantillon 4'!C28-'Selection Gènes de Référence'!W$11)</f>
        <v/>
      </c>
      <c r="P27" s="68" t="str">
        <f>IF(ISERROR('Données Echantillon 4'!D28-'Selection Gènes de Référence'!X$11),"",'Données Echantillon 4'!D28-'Selection Gènes de Référence'!X$11)</f>
        <v/>
      </c>
      <c r="Q27" s="69" t="str">
        <f>IF(ISERROR('Données Echantillon 4'!E28-'Selection Gènes de Référence'!Y$11),"",'Données Echantillon 4'!E28-'Selection Gènes de Référence'!Y$11)</f>
        <v/>
      </c>
      <c r="R27" s="67" t="str">
        <f>IF(ISERROR('Données Echantillon 5'!C28-'Selection Gènes de Référence'!AB$11),"",'Données Echantillon 5'!C28-'Selection Gènes de Référence'!AB$11)</f>
        <v/>
      </c>
      <c r="S27" s="68" t="str">
        <f>IF(ISERROR('Données Echantillon 5'!D28-'Selection Gènes de Référence'!AC$11),"",'Données Echantillon 5'!D28-'Selection Gènes de Référence'!AC$11)</f>
        <v/>
      </c>
      <c r="T27" s="69" t="str">
        <f>IF(ISERROR('Données Echantillon 5'!E28-'Selection Gènes de Référence'!AD$11),"",'Données Echantillon 5'!E28-'Selection Gènes de Référence'!AD$11)</f>
        <v/>
      </c>
      <c r="U27" s="67" t="str">
        <f>IF(ISERROR('Données Echantillon 6'!C28-'Selection Gènes de Référence'!AG$11),"",'Données Echantillon 6'!C28-'Selection Gènes de Référence'!AG$11)</f>
        <v/>
      </c>
      <c r="V27" s="68" t="str">
        <f>IF(ISERROR('Données Echantillon 6'!D28-'Selection Gènes de Référence'!AH$11),"",'Données Echantillon 6'!D28-'Selection Gènes de Référence'!AH$11)</f>
        <v/>
      </c>
      <c r="W27" s="69" t="str">
        <f>IF(ISERROR('Données Echantillon 6'!E28-'Selection Gènes de Référence'!AI$11),"",'Données Echantillon 6'!E28-'Selection Gènes de Référence'!AI$11)</f>
        <v/>
      </c>
      <c r="X27" s="67" t="str">
        <f>IF(ISERROR('Données Echantillon 7'!C28-'Selection Gènes de Référence'!AL$11),"",'Données Echantillon 7'!C28-'Selection Gènes de Référence'!AL$11)</f>
        <v/>
      </c>
      <c r="Y27" s="68" t="str">
        <f>IF(ISERROR('Données Echantillon 7'!D28-'Selection Gènes de Référence'!AM$11),"",'Données Echantillon 7'!D28-'Selection Gènes de Référence'!AM$11)</f>
        <v/>
      </c>
      <c r="Z27" s="69" t="str">
        <f>IF(ISERROR('Données Echantillon 7'!E28-'Selection Gènes de Référence'!AN$11),"",'Données Echantillon 7'!E28-'Selection Gènes de Référence'!AN$11)</f>
        <v/>
      </c>
      <c r="AA27" s="67" t="str">
        <f>IF(ISERROR('Données Echantillon 8'!C28-'Selection Gènes de Référence'!AQ$11),"",'Données Echantillon 8'!C28-'Selection Gènes de Référence'!AQ$11)</f>
        <v/>
      </c>
      <c r="AB27" s="68" t="str">
        <f>IF(ISERROR('Données Echantillon 8'!D28-'Selection Gènes de Référence'!AR$11),"",'Données Echantillon 8'!D28-'Selection Gènes de Référence'!AR$11)</f>
        <v/>
      </c>
      <c r="AC27" s="69" t="str">
        <f>IF(ISERROR('Données Echantillon 8'!E28-'Selection Gènes de Référence'!AS$11),"",'Données Echantillon 8'!E28-'Selection Gènes de Référence'!AS$11)</f>
        <v/>
      </c>
      <c r="AD27" s="67" t="str">
        <f>IF(ISERROR('Données Echantillon 9'!C28-'Selection Gènes de Référence'!AV$11),"",'Données Echantillon 9'!C28-'Selection Gènes de Référence'!AV$11)</f>
        <v/>
      </c>
      <c r="AE27" s="68" t="str">
        <f>IF(ISERROR('Données Echantillon 9'!D28-'Selection Gènes de Référence'!AW$11),"",'Données Echantillon 9'!D28-'Selection Gènes de Référence'!AW$11)</f>
        <v/>
      </c>
      <c r="AF27" s="69" t="str">
        <f>IF(ISERROR('Données Echantillon 9'!E28-'Selection Gènes de Référence'!AX$11),"",'Données Echantillon 9'!E28-'Selection Gènes de Référence'!AX$11)</f>
        <v/>
      </c>
      <c r="AG27" s="67" t="str">
        <f>IF(ISERROR('Données Echantillon 10'!C28-'Selection Gènes de Référence'!BA$11),"",'Données Echantillon 10'!C28-'Selection Gènes de Référence'!BA$11)</f>
        <v/>
      </c>
      <c r="AH27" s="68" t="str">
        <f>IF(ISERROR('Données Echantillon 10'!D28-'Selection Gènes de Référence'!BB$11),"",'Données Echantillon 10'!D28-'Selection Gènes de Référence'!BB$11)</f>
        <v/>
      </c>
      <c r="AI27" s="69" t="str">
        <f>IF(ISERROR('Données Echantillon 10'!E28-'Selection Gènes de Référence'!BC$11),"",'Données Echantillon 10'!E28-'Selection Gènes de Référence'!BC$11)</f>
        <v/>
      </c>
      <c r="AJ27" s="243"/>
      <c r="AK27" s="243"/>
    </row>
    <row r="28" spans="1:37">
      <c r="A28" s="59" t="str">
        <f>IF('Information sur les Gènes'!A28="","",'Information sur les Gènes'!A28)</f>
        <v>C2</v>
      </c>
      <c r="B28" s="57" t="str">
        <f>IF('Information sur les Gènes'!D28="","",'Information sur les Gènes'!D28)</f>
        <v/>
      </c>
      <c r="C28" s="67" t="str">
        <f>IF(ISERROR('Données Echantillon Contrôle'!C29-'Selection Gènes de Référence'!C$11),"",'Données Echantillon Contrôle'!C29-'Selection Gènes de Référence'!C$11)</f>
        <v/>
      </c>
      <c r="D28" s="68" t="str">
        <f>IF(ISERROR('Données Echantillon Contrôle'!D29-'Selection Gènes de Référence'!D$11),"",'Données Echantillon Contrôle'!D29-'Selection Gènes de Référence'!D$11)</f>
        <v/>
      </c>
      <c r="E28" s="69" t="str">
        <f>IF(ISERROR('Données Echantillon Contrôle'!E29-'Selection Gènes de Référence'!E$11),"",'Données Echantillon Contrôle'!E29-'Selection Gènes de Référence'!E$11)</f>
        <v/>
      </c>
      <c r="F28" s="67" t="str">
        <f>IF(ISERROR('Données Echantillon 1'!C29-'Selection Gènes de Référence'!H$11),"",'Données Echantillon 1'!C29-'Selection Gènes de Référence'!H$11)</f>
        <v/>
      </c>
      <c r="G28" s="68" t="str">
        <f>IF(ISERROR('Données Echantillon 1'!D29-'Selection Gènes de Référence'!I$11),"",'Données Echantillon 1'!D29-'Selection Gènes de Référence'!I$11)</f>
        <v/>
      </c>
      <c r="H28" s="69" t="str">
        <f>IF(ISERROR('Données Echantillon 1'!E29-'Selection Gènes de Référence'!J$11),"",'Données Echantillon 1'!E29-'Selection Gènes de Référence'!J$11)</f>
        <v/>
      </c>
      <c r="I28" s="67" t="str">
        <f>IF(ISERROR('Données Echantillon 2'!C29-'Selection Gènes de Référence'!M$11),"",'Données Echantillon 2'!C29-'Selection Gènes de Référence'!M$11)</f>
        <v/>
      </c>
      <c r="J28" s="68" t="str">
        <f>IF(ISERROR('Données Echantillon 2'!D29-'Selection Gènes de Référence'!N$11),"",'Données Echantillon 2'!D29-'Selection Gènes de Référence'!N$11)</f>
        <v/>
      </c>
      <c r="K28" s="69" t="str">
        <f>IF(ISERROR('Données Echantillon 2'!E29-'Selection Gènes de Référence'!O$11),"",'Données Echantillon 2'!E29-'Selection Gènes de Référence'!O$11)</f>
        <v/>
      </c>
      <c r="L28" s="67" t="str">
        <f>IF(ISERROR('Données Echantillon 3'!C29-'Selection Gènes de Référence'!R$11),"",'Données Echantillon 3'!C29-'Selection Gènes de Référence'!R$11)</f>
        <v/>
      </c>
      <c r="M28" s="68" t="str">
        <f>IF(ISERROR('Données Echantillon 3'!D29-'Selection Gènes de Référence'!S$11),"",'Données Echantillon 3'!D29-'Selection Gènes de Référence'!S$11)</f>
        <v/>
      </c>
      <c r="N28" s="69" t="str">
        <f>IF(ISERROR('Données Echantillon 3'!E29-'Selection Gènes de Référence'!T$11),"",'Données Echantillon 3'!E29-'Selection Gènes de Référence'!T$11)</f>
        <v/>
      </c>
      <c r="O28" s="67" t="str">
        <f>IF(ISERROR('Données Echantillon 4'!C29-'Selection Gènes de Référence'!W$11),"",'Données Echantillon 4'!C29-'Selection Gènes de Référence'!W$11)</f>
        <v/>
      </c>
      <c r="P28" s="68" t="str">
        <f>IF(ISERROR('Données Echantillon 4'!D29-'Selection Gènes de Référence'!X$11),"",'Données Echantillon 4'!D29-'Selection Gènes de Référence'!X$11)</f>
        <v/>
      </c>
      <c r="Q28" s="69" t="str">
        <f>IF(ISERROR('Données Echantillon 4'!E29-'Selection Gènes de Référence'!Y$11),"",'Données Echantillon 4'!E29-'Selection Gènes de Référence'!Y$11)</f>
        <v/>
      </c>
      <c r="R28" s="67" t="str">
        <f>IF(ISERROR('Données Echantillon 5'!C29-'Selection Gènes de Référence'!AB$11),"",'Données Echantillon 5'!C29-'Selection Gènes de Référence'!AB$11)</f>
        <v/>
      </c>
      <c r="S28" s="68" t="str">
        <f>IF(ISERROR('Données Echantillon 5'!D29-'Selection Gènes de Référence'!AC$11),"",'Données Echantillon 5'!D29-'Selection Gènes de Référence'!AC$11)</f>
        <v/>
      </c>
      <c r="T28" s="69" t="str">
        <f>IF(ISERROR('Données Echantillon 5'!E29-'Selection Gènes de Référence'!AD$11),"",'Données Echantillon 5'!E29-'Selection Gènes de Référence'!AD$11)</f>
        <v/>
      </c>
      <c r="U28" s="67" t="str">
        <f>IF(ISERROR('Données Echantillon 6'!C29-'Selection Gènes de Référence'!AG$11),"",'Données Echantillon 6'!C29-'Selection Gènes de Référence'!AG$11)</f>
        <v/>
      </c>
      <c r="V28" s="68" t="str">
        <f>IF(ISERROR('Données Echantillon 6'!D29-'Selection Gènes de Référence'!AH$11),"",'Données Echantillon 6'!D29-'Selection Gènes de Référence'!AH$11)</f>
        <v/>
      </c>
      <c r="W28" s="69" t="str">
        <f>IF(ISERROR('Données Echantillon 6'!E29-'Selection Gènes de Référence'!AI$11),"",'Données Echantillon 6'!E29-'Selection Gènes de Référence'!AI$11)</f>
        <v/>
      </c>
      <c r="X28" s="67" t="str">
        <f>IF(ISERROR('Données Echantillon 7'!C29-'Selection Gènes de Référence'!AL$11),"",'Données Echantillon 7'!C29-'Selection Gènes de Référence'!AL$11)</f>
        <v/>
      </c>
      <c r="Y28" s="68" t="str">
        <f>IF(ISERROR('Données Echantillon 7'!D29-'Selection Gènes de Référence'!AM$11),"",'Données Echantillon 7'!D29-'Selection Gènes de Référence'!AM$11)</f>
        <v/>
      </c>
      <c r="Z28" s="69" t="str">
        <f>IF(ISERROR('Données Echantillon 7'!E29-'Selection Gènes de Référence'!AN$11),"",'Données Echantillon 7'!E29-'Selection Gènes de Référence'!AN$11)</f>
        <v/>
      </c>
      <c r="AA28" s="67" t="str">
        <f>IF(ISERROR('Données Echantillon 8'!C29-'Selection Gènes de Référence'!AQ$11),"",'Données Echantillon 8'!C29-'Selection Gènes de Référence'!AQ$11)</f>
        <v/>
      </c>
      <c r="AB28" s="68" t="str">
        <f>IF(ISERROR('Données Echantillon 8'!D29-'Selection Gènes de Référence'!AR$11),"",'Données Echantillon 8'!D29-'Selection Gènes de Référence'!AR$11)</f>
        <v/>
      </c>
      <c r="AC28" s="69" t="str">
        <f>IF(ISERROR('Données Echantillon 8'!E29-'Selection Gènes de Référence'!AS$11),"",'Données Echantillon 8'!E29-'Selection Gènes de Référence'!AS$11)</f>
        <v/>
      </c>
      <c r="AD28" s="67" t="str">
        <f>IF(ISERROR('Données Echantillon 9'!C29-'Selection Gènes de Référence'!AV$11),"",'Données Echantillon 9'!C29-'Selection Gènes de Référence'!AV$11)</f>
        <v/>
      </c>
      <c r="AE28" s="68" t="str">
        <f>IF(ISERROR('Données Echantillon 9'!D29-'Selection Gènes de Référence'!AW$11),"",'Données Echantillon 9'!D29-'Selection Gènes de Référence'!AW$11)</f>
        <v/>
      </c>
      <c r="AF28" s="69" t="str">
        <f>IF(ISERROR('Données Echantillon 9'!E29-'Selection Gènes de Référence'!AX$11),"",'Données Echantillon 9'!E29-'Selection Gènes de Référence'!AX$11)</f>
        <v/>
      </c>
      <c r="AG28" s="67" t="str">
        <f>IF(ISERROR('Données Echantillon 10'!C29-'Selection Gènes de Référence'!BA$11),"",'Données Echantillon 10'!C29-'Selection Gènes de Référence'!BA$11)</f>
        <v/>
      </c>
      <c r="AH28" s="68" t="str">
        <f>IF(ISERROR('Données Echantillon 10'!D29-'Selection Gènes de Référence'!BB$11),"",'Données Echantillon 10'!D29-'Selection Gènes de Référence'!BB$11)</f>
        <v/>
      </c>
      <c r="AI28" s="69" t="str">
        <f>IF(ISERROR('Données Echantillon 10'!E29-'Selection Gènes de Référence'!BC$11),"",'Données Echantillon 10'!E29-'Selection Gènes de Référence'!BC$11)</f>
        <v/>
      </c>
      <c r="AJ28" s="243"/>
      <c r="AK28" s="243"/>
    </row>
    <row r="29" spans="1:37">
      <c r="A29" s="59" t="str">
        <f>IF('Information sur les Gènes'!A29="","",'Information sur les Gènes'!A29)</f>
        <v>C3</v>
      </c>
      <c r="B29" s="57" t="str">
        <f>IF('Information sur les Gènes'!D29="","",'Information sur les Gènes'!D29)</f>
        <v/>
      </c>
      <c r="C29" s="67" t="str">
        <f>IF(ISERROR('Données Echantillon Contrôle'!C30-'Selection Gènes de Référence'!C$11),"",'Données Echantillon Contrôle'!C30-'Selection Gènes de Référence'!C$11)</f>
        <v/>
      </c>
      <c r="D29" s="68" t="str">
        <f>IF(ISERROR('Données Echantillon Contrôle'!D30-'Selection Gènes de Référence'!D$11),"",'Données Echantillon Contrôle'!D30-'Selection Gènes de Référence'!D$11)</f>
        <v/>
      </c>
      <c r="E29" s="69" t="str">
        <f>IF(ISERROR('Données Echantillon Contrôle'!E30-'Selection Gènes de Référence'!E$11),"",'Données Echantillon Contrôle'!E30-'Selection Gènes de Référence'!E$11)</f>
        <v/>
      </c>
      <c r="F29" s="67" t="str">
        <f>IF(ISERROR('Données Echantillon 1'!C30-'Selection Gènes de Référence'!H$11),"",'Données Echantillon 1'!C30-'Selection Gènes de Référence'!H$11)</f>
        <v/>
      </c>
      <c r="G29" s="68" t="str">
        <f>IF(ISERROR('Données Echantillon 1'!D30-'Selection Gènes de Référence'!I$11),"",'Données Echantillon 1'!D30-'Selection Gènes de Référence'!I$11)</f>
        <v/>
      </c>
      <c r="H29" s="69" t="str">
        <f>IF(ISERROR('Données Echantillon 1'!E30-'Selection Gènes de Référence'!J$11),"",'Données Echantillon 1'!E30-'Selection Gènes de Référence'!J$11)</f>
        <v/>
      </c>
      <c r="I29" s="67" t="str">
        <f>IF(ISERROR('Données Echantillon 2'!C30-'Selection Gènes de Référence'!M$11),"",'Données Echantillon 2'!C30-'Selection Gènes de Référence'!M$11)</f>
        <v/>
      </c>
      <c r="J29" s="68" t="str">
        <f>IF(ISERROR('Données Echantillon 2'!D30-'Selection Gènes de Référence'!N$11),"",'Données Echantillon 2'!D30-'Selection Gènes de Référence'!N$11)</f>
        <v/>
      </c>
      <c r="K29" s="69" t="str">
        <f>IF(ISERROR('Données Echantillon 2'!E30-'Selection Gènes de Référence'!O$11),"",'Données Echantillon 2'!E30-'Selection Gènes de Référence'!O$11)</f>
        <v/>
      </c>
      <c r="L29" s="67" t="str">
        <f>IF(ISERROR('Données Echantillon 3'!C30-'Selection Gènes de Référence'!R$11),"",'Données Echantillon 3'!C30-'Selection Gènes de Référence'!R$11)</f>
        <v/>
      </c>
      <c r="M29" s="68" t="str">
        <f>IF(ISERROR('Données Echantillon 3'!D30-'Selection Gènes de Référence'!S$11),"",'Données Echantillon 3'!D30-'Selection Gènes de Référence'!S$11)</f>
        <v/>
      </c>
      <c r="N29" s="69" t="str">
        <f>IF(ISERROR('Données Echantillon 3'!E30-'Selection Gènes de Référence'!T$11),"",'Données Echantillon 3'!E30-'Selection Gènes de Référence'!T$11)</f>
        <v/>
      </c>
      <c r="O29" s="67" t="str">
        <f>IF(ISERROR('Données Echantillon 4'!C30-'Selection Gènes de Référence'!W$11),"",'Données Echantillon 4'!C30-'Selection Gènes de Référence'!W$11)</f>
        <v/>
      </c>
      <c r="P29" s="68" t="str">
        <f>IF(ISERROR('Données Echantillon 4'!D30-'Selection Gènes de Référence'!X$11),"",'Données Echantillon 4'!D30-'Selection Gènes de Référence'!X$11)</f>
        <v/>
      </c>
      <c r="Q29" s="69" t="str">
        <f>IF(ISERROR('Données Echantillon 4'!E30-'Selection Gènes de Référence'!Y$11),"",'Données Echantillon 4'!E30-'Selection Gènes de Référence'!Y$11)</f>
        <v/>
      </c>
      <c r="R29" s="67" t="str">
        <f>IF(ISERROR('Données Echantillon 5'!C30-'Selection Gènes de Référence'!AB$11),"",'Données Echantillon 5'!C30-'Selection Gènes de Référence'!AB$11)</f>
        <v/>
      </c>
      <c r="S29" s="68" t="str">
        <f>IF(ISERROR('Données Echantillon 5'!D30-'Selection Gènes de Référence'!AC$11),"",'Données Echantillon 5'!D30-'Selection Gènes de Référence'!AC$11)</f>
        <v/>
      </c>
      <c r="T29" s="69" t="str">
        <f>IF(ISERROR('Données Echantillon 5'!E30-'Selection Gènes de Référence'!AD$11),"",'Données Echantillon 5'!E30-'Selection Gènes de Référence'!AD$11)</f>
        <v/>
      </c>
      <c r="U29" s="67" t="str">
        <f>IF(ISERROR('Données Echantillon 6'!C30-'Selection Gènes de Référence'!AG$11),"",'Données Echantillon 6'!C30-'Selection Gènes de Référence'!AG$11)</f>
        <v/>
      </c>
      <c r="V29" s="68" t="str">
        <f>IF(ISERROR('Données Echantillon 6'!D30-'Selection Gènes de Référence'!AH$11),"",'Données Echantillon 6'!D30-'Selection Gènes de Référence'!AH$11)</f>
        <v/>
      </c>
      <c r="W29" s="69" t="str">
        <f>IF(ISERROR('Données Echantillon 6'!E30-'Selection Gènes de Référence'!AI$11),"",'Données Echantillon 6'!E30-'Selection Gènes de Référence'!AI$11)</f>
        <v/>
      </c>
      <c r="X29" s="67" t="str">
        <f>IF(ISERROR('Données Echantillon 7'!C30-'Selection Gènes de Référence'!AL$11),"",'Données Echantillon 7'!C30-'Selection Gènes de Référence'!AL$11)</f>
        <v/>
      </c>
      <c r="Y29" s="68" t="str">
        <f>IF(ISERROR('Données Echantillon 7'!D30-'Selection Gènes de Référence'!AM$11),"",'Données Echantillon 7'!D30-'Selection Gènes de Référence'!AM$11)</f>
        <v/>
      </c>
      <c r="Z29" s="69" t="str">
        <f>IF(ISERROR('Données Echantillon 7'!E30-'Selection Gènes de Référence'!AN$11),"",'Données Echantillon 7'!E30-'Selection Gènes de Référence'!AN$11)</f>
        <v/>
      </c>
      <c r="AA29" s="67" t="str">
        <f>IF(ISERROR('Données Echantillon 8'!C30-'Selection Gènes de Référence'!AQ$11),"",'Données Echantillon 8'!C30-'Selection Gènes de Référence'!AQ$11)</f>
        <v/>
      </c>
      <c r="AB29" s="68" t="str">
        <f>IF(ISERROR('Données Echantillon 8'!D30-'Selection Gènes de Référence'!AR$11),"",'Données Echantillon 8'!D30-'Selection Gènes de Référence'!AR$11)</f>
        <v/>
      </c>
      <c r="AC29" s="69" t="str">
        <f>IF(ISERROR('Données Echantillon 8'!E30-'Selection Gènes de Référence'!AS$11),"",'Données Echantillon 8'!E30-'Selection Gènes de Référence'!AS$11)</f>
        <v/>
      </c>
      <c r="AD29" s="67" t="str">
        <f>IF(ISERROR('Données Echantillon 9'!C30-'Selection Gènes de Référence'!AV$11),"",'Données Echantillon 9'!C30-'Selection Gènes de Référence'!AV$11)</f>
        <v/>
      </c>
      <c r="AE29" s="68" t="str">
        <f>IF(ISERROR('Données Echantillon 9'!D30-'Selection Gènes de Référence'!AW$11),"",'Données Echantillon 9'!D30-'Selection Gènes de Référence'!AW$11)</f>
        <v/>
      </c>
      <c r="AF29" s="69" t="str">
        <f>IF(ISERROR('Données Echantillon 9'!E30-'Selection Gènes de Référence'!AX$11),"",'Données Echantillon 9'!E30-'Selection Gènes de Référence'!AX$11)</f>
        <v/>
      </c>
      <c r="AG29" s="67" t="str">
        <f>IF(ISERROR('Données Echantillon 10'!C30-'Selection Gènes de Référence'!BA$11),"",'Données Echantillon 10'!C30-'Selection Gènes de Référence'!BA$11)</f>
        <v/>
      </c>
      <c r="AH29" s="68" t="str">
        <f>IF(ISERROR('Données Echantillon 10'!D30-'Selection Gènes de Référence'!BB$11),"",'Données Echantillon 10'!D30-'Selection Gènes de Référence'!BB$11)</f>
        <v/>
      </c>
      <c r="AI29" s="69" t="str">
        <f>IF(ISERROR('Données Echantillon 10'!E30-'Selection Gènes de Référence'!BC$11),"",'Données Echantillon 10'!E30-'Selection Gènes de Référence'!BC$11)</f>
        <v/>
      </c>
      <c r="AJ29" s="243"/>
      <c r="AK29" s="243"/>
    </row>
    <row r="30" spans="1:37">
      <c r="A30" s="59" t="str">
        <f>IF('Information sur les Gènes'!A30="","",'Information sur les Gènes'!A30)</f>
        <v>C4</v>
      </c>
      <c r="B30" s="57" t="str">
        <f>IF('Information sur les Gènes'!D30="","",'Information sur les Gènes'!D30)</f>
        <v/>
      </c>
      <c r="C30" s="67" t="str">
        <f>IF(ISERROR('Données Echantillon Contrôle'!C31-'Selection Gènes de Référence'!C$11),"",'Données Echantillon Contrôle'!C31-'Selection Gènes de Référence'!C$11)</f>
        <v/>
      </c>
      <c r="D30" s="68" t="str">
        <f>IF(ISERROR('Données Echantillon Contrôle'!D31-'Selection Gènes de Référence'!D$11),"",'Données Echantillon Contrôle'!D31-'Selection Gènes de Référence'!D$11)</f>
        <v/>
      </c>
      <c r="E30" s="69" t="str">
        <f>IF(ISERROR('Données Echantillon Contrôle'!E31-'Selection Gènes de Référence'!E$11),"",'Données Echantillon Contrôle'!E31-'Selection Gènes de Référence'!E$11)</f>
        <v/>
      </c>
      <c r="F30" s="67" t="str">
        <f>IF(ISERROR('Données Echantillon 1'!C31-'Selection Gènes de Référence'!H$11),"",'Données Echantillon 1'!C31-'Selection Gènes de Référence'!H$11)</f>
        <v/>
      </c>
      <c r="G30" s="68" t="str">
        <f>IF(ISERROR('Données Echantillon 1'!D31-'Selection Gènes de Référence'!I$11),"",'Données Echantillon 1'!D31-'Selection Gènes de Référence'!I$11)</f>
        <v/>
      </c>
      <c r="H30" s="69" t="str">
        <f>IF(ISERROR('Données Echantillon 1'!E31-'Selection Gènes de Référence'!J$11),"",'Données Echantillon 1'!E31-'Selection Gènes de Référence'!J$11)</f>
        <v/>
      </c>
      <c r="I30" s="67" t="str">
        <f>IF(ISERROR('Données Echantillon 2'!C31-'Selection Gènes de Référence'!M$11),"",'Données Echantillon 2'!C31-'Selection Gènes de Référence'!M$11)</f>
        <v/>
      </c>
      <c r="J30" s="68" t="str">
        <f>IF(ISERROR('Données Echantillon 2'!D31-'Selection Gènes de Référence'!N$11),"",'Données Echantillon 2'!D31-'Selection Gènes de Référence'!N$11)</f>
        <v/>
      </c>
      <c r="K30" s="69" t="str">
        <f>IF(ISERROR('Données Echantillon 2'!E31-'Selection Gènes de Référence'!O$11),"",'Données Echantillon 2'!E31-'Selection Gènes de Référence'!O$11)</f>
        <v/>
      </c>
      <c r="L30" s="67" t="str">
        <f>IF(ISERROR('Données Echantillon 3'!C31-'Selection Gènes de Référence'!R$11),"",'Données Echantillon 3'!C31-'Selection Gènes de Référence'!R$11)</f>
        <v/>
      </c>
      <c r="M30" s="68" t="str">
        <f>IF(ISERROR('Données Echantillon 3'!D31-'Selection Gènes de Référence'!S$11),"",'Données Echantillon 3'!D31-'Selection Gènes de Référence'!S$11)</f>
        <v/>
      </c>
      <c r="N30" s="69" t="str">
        <f>IF(ISERROR('Données Echantillon 3'!E31-'Selection Gènes de Référence'!T$11),"",'Données Echantillon 3'!E31-'Selection Gènes de Référence'!T$11)</f>
        <v/>
      </c>
      <c r="O30" s="67" t="str">
        <f>IF(ISERROR('Données Echantillon 4'!C31-'Selection Gènes de Référence'!W$11),"",'Données Echantillon 4'!C31-'Selection Gènes de Référence'!W$11)</f>
        <v/>
      </c>
      <c r="P30" s="68" t="str">
        <f>IF(ISERROR('Données Echantillon 4'!D31-'Selection Gènes de Référence'!X$11),"",'Données Echantillon 4'!D31-'Selection Gènes de Référence'!X$11)</f>
        <v/>
      </c>
      <c r="Q30" s="69" t="str">
        <f>IF(ISERROR('Données Echantillon 4'!E31-'Selection Gènes de Référence'!Y$11),"",'Données Echantillon 4'!E31-'Selection Gènes de Référence'!Y$11)</f>
        <v/>
      </c>
      <c r="R30" s="67" t="str">
        <f>IF(ISERROR('Données Echantillon 5'!C31-'Selection Gènes de Référence'!AB$11),"",'Données Echantillon 5'!C31-'Selection Gènes de Référence'!AB$11)</f>
        <v/>
      </c>
      <c r="S30" s="68" t="str">
        <f>IF(ISERROR('Données Echantillon 5'!D31-'Selection Gènes de Référence'!AC$11),"",'Données Echantillon 5'!D31-'Selection Gènes de Référence'!AC$11)</f>
        <v/>
      </c>
      <c r="T30" s="69" t="str">
        <f>IF(ISERROR('Données Echantillon 5'!E31-'Selection Gènes de Référence'!AD$11),"",'Données Echantillon 5'!E31-'Selection Gènes de Référence'!AD$11)</f>
        <v/>
      </c>
      <c r="U30" s="67" t="str">
        <f>IF(ISERROR('Données Echantillon 6'!C31-'Selection Gènes de Référence'!AG$11),"",'Données Echantillon 6'!C31-'Selection Gènes de Référence'!AG$11)</f>
        <v/>
      </c>
      <c r="V30" s="68" t="str">
        <f>IF(ISERROR('Données Echantillon 6'!D31-'Selection Gènes de Référence'!AH$11),"",'Données Echantillon 6'!D31-'Selection Gènes de Référence'!AH$11)</f>
        <v/>
      </c>
      <c r="W30" s="69" t="str">
        <f>IF(ISERROR('Données Echantillon 6'!E31-'Selection Gènes de Référence'!AI$11),"",'Données Echantillon 6'!E31-'Selection Gènes de Référence'!AI$11)</f>
        <v/>
      </c>
      <c r="X30" s="67" t="str">
        <f>IF(ISERROR('Données Echantillon 7'!C31-'Selection Gènes de Référence'!AL$11),"",'Données Echantillon 7'!C31-'Selection Gènes de Référence'!AL$11)</f>
        <v/>
      </c>
      <c r="Y30" s="68" t="str">
        <f>IF(ISERROR('Données Echantillon 7'!D31-'Selection Gènes de Référence'!AM$11),"",'Données Echantillon 7'!D31-'Selection Gènes de Référence'!AM$11)</f>
        <v/>
      </c>
      <c r="Z30" s="69" t="str">
        <f>IF(ISERROR('Données Echantillon 7'!E31-'Selection Gènes de Référence'!AN$11),"",'Données Echantillon 7'!E31-'Selection Gènes de Référence'!AN$11)</f>
        <v/>
      </c>
      <c r="AA30" s="67" t="str">
        <f>IF(ISERROR('Données Echantillon 8'!C31-'Selection Gènes de Référence'!AQ$11),"",'Données Echantillon 8'!C31-'Selection Gènes de Référence'!AQ$11)</f>
        <v/>
      </c>
      <c r="AB30" s="68" t="str">
        <f>IF(ISERROR('Données Echantillon 8'!D31-'Selection Gènes de Référence'!AR$11),"",'Données Echantillon 8'!D31-'Selection Gènes de Référence'!AR$11)</f>
        <v/>
      </c>
      <c r="AC30" s="69" t="str">
        <f>IF(ISERROR('Données Echantillon 8'!E31-'Selection Gènes de Référence'!AS$11),"",'Données Echantillon 8'!E31-'Selection Gènes de Référence'!AS$11)</f>
        <v/>
      </c>
      <c r="AD30" s="67" t="str">
        <f>IF(ISERROR('Données Echantillon 9'!C31-'Selection Gènes de Référence'!AV$11),"",'Données Echantillon 9'!C31-'Selection Gènes de Référence'!AV$11)</f>
        <v/>
      </c>
      <c r="AE30" s="68" t="str">
        <f>IF(ISERROR('Données Echantillon 9'!D31-'Selection Gènes de Référence'!AW$11),"",'Données Echantillon 9'!D31-'Selection Gènes de Référence'!AW$11)</f>
        <v/>
      </c>
      <c r="AF30" s="69" t="str">
        <f>IF(ISERROR('Données Echantillon 9'!E31-'Selection Gènes de Référence'!AX$11),"",'Données Echantillon 9'!E31-'Selection Gènes de Référence'!AX$11)</f>
        <v/>
      </c>
      <c r="AG30" s="67" t="str">
        <f>IF(ISERROR('Données Echantillon 10'!C31-'Selection Gènes de Référence'!BA$11),"",'Données Echantillon 10'!C31-'Selection Gènes de Référence'!BA$11)</f>
        <v/>
      </c>
      <c r="AH30" s="68" t="str">
        <f>IF(ISERROR('Données Echantillon 10'!D31-'Selection Gènes de Référence'!BB$11),"",'Données Echantillon 10'!D31-'Selection Gènes de Référence'!BB$11)</f>
        <v/>
      </c>
      <c r="AI30" s="69" t="str">
        <f>IF(ISERROR('Données Echantillon 10'!E31-'Selection Gènes de Référence'!BC$11),"",'Données Echantillon 10'!E31-'Selection Gènes de Référence'!BC$11)</f>
        <v/>
      </c>
      <c r="AJ30" s="243"/>
      <c r="AK30" s="243"/>
    </row>
    <row r="31" spans="1:37">
      <c r="A31" s="59" t="str">
        <f>IF('Information sur les Gènes'!A31="","",'Information sur les Gènes'!A31)</f>
        <v>C5</v>
      </c>
      <c r="B31" s="57" t="str">
        <f>IF('Information sur les Gènes'!D31="","",'Information sur les Gènes'!D31)</f>
        <v/>
      </c>
      <c r="C31" s="67" t="str">
        <f>IF(ISERROR('Données Echantillon Contrôle'!C32-'Selection Gènes de Référence'!C$11),"",'Données Echantillon Contrôle'!C32-'Selection Gènes de Référence'!C$11)</f>
        <v/>
      </c>
      <c r="D31" s="68" t="str">
        <f>IF(ISERROR('Données Echantillon Contrôle'!D32-'Selection Gènes de Référence'!D$11),"",'Données Echantillon Contrôle'!D32-'Selection Gènes de Référence'!D$11)</f>
        <v/>
      </c>
      <c r="E31" s="69" t="str">
        <f>IF(ISERROR('Données Echantillon Contrôle'!E32-'Selection Gènes de Référence'!E$11),"",'Données Echantillon Contrôle'!E32-'Selection Gènes de Référence'!E$11)</f>
        <v/>
      </c>
      <c r="F31" s="67" t="str">
        <f>IF(ISERROR('Données Echantillon 1'!C32-'Selection Gènes de Référence'!H$11),"",'Données Echantillon 1'!C32-'Selection Gènes de Référence'!H$11)</f>
        <v/>
      </c>
      <c r="G31" s="68" t="str">
        <f>IF(ISERROR('Données Echantillon 1'!D32-'Selection Gènes de Référence'!I$11),"",'Données Echantillon 1'!D32-'Selection Gènes de Référence'!I$11)</f>
        <v/>
      </c>
      <c r="H31" s="69" t="str">
        <f>IF(ISERROR('Données Echantillon 1'!E32-'Selection Gènes de Référence'!J$11),"",'Données Echantillon 1'!E32-'Selection Gènes de Référence'!J$11)</f>
        <v/>
      </c>
      <c r="I31" s="67" t="str">
        <f>IF(ISERROR('Données Echantillon 2'!C32-'Selection Gènes de Référence'!M$11),"",'Données Echantillon 2'!C32-'Selection Gènes de Référence'!M$11)</f>
        <v/>
      </c>
      <c r="J31" s="68" t="str">
        <f>IF(ISERROR('Données Echantillon 2'!D32-'Selection Gènes de Référence'!N$11),"",'Données Echantillon 2'!D32-'Selection Gènes de Référence'!N$11)</f>
        <v/>
      </c>
      <c r="K31" s="69" t="str">
        <f>IF(ISERROR('Données Echantillon 2'!E32-'Selection Gènes de Référence'!O$11),"",'Données Echantillon 2'!E32-'Selection Gènes de Référence'!O$11)</f>
        <v/>
      </c>
      <c r="L31" s="67" t="str">
        <f>IF(ISERROR('Données Echantillon 3'!C32-'Selection Gènes de Référence'!R$11),"",'Données Echantillon 3'!C32-'Selection Gènes de Référence'!R$11)</f>
        <v/>
      </c>
      <c r="M31" s="68" t="str">
        <f>IF(ISERROR('Données Echantillon 3'!D32-'Selection Gènes de Référence'!S$11),"",'Données Echantillon 3'!D32-'Selection Gènes de Référence'!S$11)</f>
        <v/>
      </c>
      <c r="N31" s="69" t="str">
        <f>IF(ISERROR('Données Echantillon 3'!E32-'Selection Gènes de Référence'!T$11),"",'Données Echantillon 3'!E32-'Selection Gènes de Référence'!T$11)</f>
        <v/>
      </c>
      <c r="O31" s="67" t="str">
        <f>IF(ISERROR('Données Echantillon 4'!C32-'Selection Gènes de Référence'!W$11),"",'Données Echantillon 4'!C32-'Selection Gènes de Référence'!W$11)</f>
        <v/>
      </c>
      <c r="P31" s="68" t="str">
        <f>IF(ISERROR('Données Echantillon 4'!D32-'Selection Gènes de Référence'!X$11),"",'Données Echantillon 4'!D32-'Selection Gènes de Référence'!X$11)</f>
        <v/>
      </c>
      <c r="Q31" s="69" t="str">
        <f>IF(ISERROR('Données Echantillon 4'!E32-'Selection Gènes de Référence'!Y$11),"",'Données Echantillon 4'!E32-'Selection Gènes de Référence'!Y$11)</f>
        <v/>
      </c>
      <c r="R31" s="67" t="str">
        <f>IF(ISERROR('Données Echantillon 5'!C32-'Selection Gènes de Référence'!AB$11),"",'Données Echantillon 5'!C32-'Selection Gènes de Référence'!AB$11)</f>
        <v/>
      </c>
      <c r="S31" s="68" t="str">
        <f>IF(ISERROR('Données Echantillon 5'!D32-'Selection Gènes de Référence'!AC$11),"",'Données Echantillon 5'!D32-'Selection Gènes de Référence'!AC$11)</f>
        <v/>
      </c>
      <c r="T31" s="69" t="str">
        <f>IF(ISERROR('Données Echantillon 5'!E32-'Selection Gènes de Référence'!AD$11),"",'Données Echantillon 5'!E32-'Selection Gènes de Référence'!AD$11)</f>
        <v/>
      </c>
      <c r="U31" s="67" t="str">
        <f>IF(ISERROR('Données Echantillon 6'!C32-'Selection Gènes de Référence'!AG$11),"",'Données Echantillon 6'!C32-'Selection Gènes de Référence'!AG$11)</f>
        <v/>
      </c>
      <c r="V31" s="68" t="str">
        <f>IF(ISERROR('Données Echantillon 6'!D32-'Selection Gènes de Référence'!AH$11),"",'Données Echantillon 6'!D32-'Selection Gènes de Référence'!AH$11)</f>
        <v/>
      </c>
      <c r="W31" s="69" t="str">
        <f>IF(ISERROR('Données Echantillon 6'!E32-'Selection Gènes de Référence'!AI$11),"",'Données Echantillon 6'!E32-'Selection Gènes de Référence'!AI$11)</f>
        <v/>
      </c>
      <c r="X31" s="67" t="str">
        <f>IF(ISERROR('Données Echantillon 7'!C32-'Selection Gènes de Référence'!AL$11),"",'Données Echantillon 7'!C32-'Selection Gènes de Référence'!AL$11)</f>
        <v/>
      </c>
      <c r="Y31" s="68" t="str">
        <f>IF(ISERROR('Données Echantillon 7'!D32-'Selection Gènes de Référence'!AM$11),"",'Données Echantillon 7'!D32-'Selection Gènes de Référence'!AM$11)</f>
        <v/>
      </c>
      <c r="Z31" s="69" t="str">
        <f>IF(ISERROR('Données Echantillon 7'!E32-'Selection Gènes de Référence'!AN$11),"",'Données Echantillon 7'!E32-'Selection Gènes de Référence'!AN$11)</f>
        <v/>
      </c>
      <c r="AA31" s="67" t="str">
        <f>IF(ISERROR('Données Echantillon 8'!C32-'Selection Gènes de Référence'!AQ$11),"",'Données Echantillon 8'!C32-'Selection Gènes de Référence'!AQ$11)</f>
        <v/>
      </c>
      <c r="AB31" s="68" t="str">
        <f>IF(ISERROR('Données Echantillon 8'!D32-'Selection Gènes de Référence'!AR$11),"",'Données Echantillon 8'!D32-'Selection Gènes de Référence'!AR$11)</f>
        <v/>
      </c>
      <c r="AC31" s="69" t="str">
        <f>IF(ISERROR('Données Echantillon 8'!E32-'Selection Gènes de Référence'!AS$11),"",'Données Echantillon 8'!E32-'Selection Gènes de Référence'!AS$11)</f>
        <v/>
      </c>
      <c r="AD31" s="67" t="str">
        <f>IF(ISERROR('Données Echantillon 9'!C32-'Selection Gènes de Référence'!AV$11),"",'Données Echantillon 9'!C32-'Selection Gènes de Référence'!AV$11)</f>
        <v/>
      </c>
      <c r="AE31" s="68" t="str">
        <f>IF(ISERROR('Données Echantillon 9'!D32-'Selection Gènes de Référence'!AW$11),"",'Données Echantillon 9'!D32-'Selection Gènes de Référence'!AW$11)</f>
        <v/>
      </c>
      <c r="AF31" s="69" t="str">
        <f>IF(ISERROR('Données Echantillon 9'!E32-'Selection Gènes de Référence'!AX$11),"",'Données Echantillon 9'!E32-'Selection Gènes de Référence'!AX$11)</f>
        <v/>
      </c>
      <c r="AG31" s="67" t="str">
        <f>IF(ISERROR('Données Echantillon 10'!C32-'Selection Gènes de Référence'!BA$11),"",'Données Echantillon 10'!C32-'Selection Gènes de Référence'!BA$11)</f>
        <v/>
      </c>
      <c r="AH31" s="68" t="str">
        <f>IF(ISERROR('Données Echantillon 10'!D32-'Selection Gènes de Référence'!BB$11),"",'Données Echantillon 10'!D32-'Selection Gènes de Référence'!BB$11)</f>
        <v/>
      </c>
      <c r="AI31" s="69" t="str">
        <f>IF(ISERROR('Données Echantillon 10'!E32-'Selection Gènes de Référence'!BC$11),"",'Données Echantillon 10'!E32-'Selection Gènes de Référence'!BC$11)</f>
        <v/>
      </c>
      <c r="AJ31" s="243"/>
      <c r="AK31" s="243"/>
    </row>
    <row r="32" spans="1:37">
      <c r="A32" s="59" t="str">
        <f>IF('Information sur les Gènes'!A32="","",'Information sur les Gènes'!A32)</f>
        <v>C6</v>
      </c>
      <c r="B32" s="57" t="str">
        <f>IF('Information sur les Gènes'!D32="","",'Information sur les Gènes'!D32)</f>
        <v/>
      </c>
      <c r="C32" s="67" t="str">
        <f>IF(ISERROR('Données Echantillon Contrôle'!C33-'Selection Gènes de Référence'!C$11),"",'Données Echantillon Contrôle'!C33-'Selection Gènes de Référence'!C$11)</f>
        <v/>
      </c>
      <c r="D32" s="68" t="str">
        <f>IF(ISERROR('Données Echantillon Contrôle'!D33-'Selection Gènes de Référence'!D$11),"",'Données Echantillon Contrôle'!D33-'Selection Gènes de Référence'!D$11)</f>
        <v/>
      </c>
      <c r="E32" s="69" t="str">
        <f>IF(ISERROR('Données Echantillon Contrôle'!E33-'Selection Gènes de Référence'!E$11),"",'Données Echantillon Contrôle'!E33-'Selection Gènes de Référence'!E$11)</f>
        <v/>
      </c>
      <c r="F32" s="67" t="str">
        <f>IF(ISERROR('Données Echantillon 1'!C33-'Selection Gènes de Référence'!H$11),"",'Données Echantillon 1'!C33-'Selection Gènes de Référence'!H$11)</f>
        <v/>
      </c>
      <c r="G32" s="68" t="str">
        <f>IF(ISERROR('Données Echantillon 1'!D33-'Selection Gènes de Référence'!I$11),"",'Données Echantillon 1'!D33-'Selection Gènes de Référence'!I$11)</f>
        <v/>
      </c>
      <c r="H32" s="69" t="str">
        <f>IF(ISERROR('Données Echantillon 1'!E33-'Selection Gènes de Référence'!J$11),"",'Données Echantillon 1'!E33-'Selection Gènes de Référence'!J$11)</f>
        <v/>
      </c>
      <c r="I32" s="67" t="str">
        <f>IF(ISERROR('Données Echantillon 2'!C33-'Selection Gènes de Référence'!M$11),"",'Données Echantillon 2'!C33-'Selection Gènes de Référence'!M$11)</f>
        <v/>
      </c>
      <c r="J32" s="68" t="str">
        <f>IF(ISERROR('Données Echantillon 2'!D33-'Selection Gènes de Référence'!N$11),"",'Données Echantillon 2'!D33-'Selection Gènes de Référence'!N$11)</f>
        <v/>
      </c>
      <c r="K32" s="69" t="str">
        <f>IF(ISERROR('Données Echantillon 2'!E33-'Selection Gènes de Référence'!O$11),"",'Données Echantillon 2'!E33-'Selection Gènes de Référence'!O$11)</f>
        <v/>
      </c>
      <c r="L32" s="67" t="str">
        <f>IF(ISERROR('Données Echantillon 3'!C33-'Selection Gènes de Référence'!R$11),"",'Données Echantillon 3'!C33-'Selection Gènes de Référence'!R$11)</f>
        <v/>
      </c>
      <c r="M32" s="68" t="str">
        <f>IF(ISERROR('Données Echantillon 3'!D33-'Selection Gènes de Référence'!S$11),"",'Données Echantillon 3'!D33-'Selection Gènes de Référence'!S$11)</f>
        <v/>
      </c>
      <c r="N32" s="69" t="str">
        <f>IF(ISERROR('Données Echantillon 3'!E33-'Selection Gènes de Référence'!T$11),"",'Données Echantillon 3'!E33-'Selection Gènes de Référence'!T$11)</f>
        <v/>
      </c>
      <c r="O32" s="67" t="str">
        <f>IF(ISERROR('Données Echantillon 4'!C33-'Selection Gènes de Référence'!W$11),"",'Données Echantillon 4'!C33-'Selection Gènes de Référence'!W$11)</f>
        <v/>
      </c>
      <c r="P32" s="68" t="str">
        <f>IF(ISERROR('Données Echantillon 4'!D33-'Selection Gènes de Référence'!X$11),"",'Données Echantillon 4'!D33-'Selection Gènes de Référence'!X$11)</f>
        <v/>
      </c>
      <c r="Q32" s="69" t="str">
        <f>IF(ISERROR('Données Echantillon 4'!E33-'Selection Gènes de Référence'!Y$11),"",'Données Echantillon 4'!E33-'Selection Gènes de Référence'!Y$11)</f>
        <v/>
      </c>
      <c r="R32" s="67" t="str">
        <f>IF(ISERROR('Données Echantillon 5'!C33-'Selection Gènes de Référence'!AB$11),"",'Données Echantillon 5'!C33-'Selection Gènes de Référence'!AB$11)</f>
        <v/>
      </c>
      <c r="S32" s="68" t="str">
        <f>IF(ISERROR('Données Echantillon 5'!D33-'Selection Gènes de Référence'!AC$11),"",'Données Echantillon 5'!D33-'Selection Gènes de Référence'!AC$11)</f>
        <v/>
      </c>
      <c r="T32" s="69" t="str">
        <f>IF(ISERROR('Données Echantillon 5'!E33-'Selection Gènes de Référence'!AD$11),"",'Données Echantillon 5'!E33-'Selection Gènes de Référence'!AD$11)</f>
        <v/>
      </c>
      <c r="U32" s="67" t="str">
        <f>IF(ISERROR('Données Echantillon 6'!C33-'Selection Gènes de Référence'!AG$11),"",'Données Echantillon 6'!C33-'Selection Gènes de Référence'!AG$11)</f>
        <v/>
      </c>
      <c r="V32" s="68" t="str">
        <f>IF(ISERROR('Données Echantillon 6'!D33-'Selection Gènes de Référence'!AH$11),"",'Données Echantillon 6'!D33-'Selection Gènes de Référence'!AH$11)</f>
        <v/>
      </c>
      <c r="W32" s="69" t="str">
        <f>IF(ISERROR('Données Echantillon 6'!E33-'Selection Gènes de Référence'!AI$11),"",'Données Echantillon 6'!E33-'Selection Gènes de Référence'!AI$11)</f>
        <v/>
      </c>
      <c r="X32" s="67" t="str">
        <f>IF(ISERROR('Données Echantillon 7'!C33-'Selection Gènes de Référence'!AL$11),"",'Données Echantillon 7'!C33-'Selection Gènes de Référence'!AL$11)</f>
        <v/>
      </c>
      <c r="Y32" s="68" t="str">
        <f>IF(ISERROR('Données Echantillon 7'!D33-'Selection Gènes de Référence'!AM$11),"",'Données Echantillon 7'!D33-'Selection Gènes de Référence'!AM$11)</f>
        <v/>
      </c>
      <c r="Z32" s="69" t="str">
        <f>IF(ISERROR('Données Echantillon 7'!E33-'Selection Gènes de Référence'!AN$11),"",'Données Echantillon 7'!E33-'Selection Gènes de Référence'!AN$11)</f>
        <v/>
      </c>
      <c r="AA32" s="67" t="str">
        <f>IF(ISERROR('Données Echantillon 8'!C33-'Selection Gènes de Référence'!AQ$11),"",'Données Echantillon 8'!C33-'Selection Gènes de Référence'!AQ$11)</f>
        <v/>
      </c>
      <c r="AB32" s="68" t="str">
        <f>IF(ISERROR('Données Echantillon 8'!D33-'Selection Gènes de Référence'!AR$11),"",'Données Echantillon 8'!D33-'Selection Gènes de Référence'!AR$11)</f>
        <v/>
      </c>
      <c r="AC32" s="69" t="str">
        <f>IF(ISERROR('Données Echantillon 8'!E33-'Selection Gènes de Référence'!AS$11),"",'Données Echantillon 8'!E33-'Selection Gènes de Référence'!AS$11)</f>
        <v/>
      </c>
      <c r="AD32" s="67" t="str">
        <f>IF(ISERROR('Données Echantillon 9'!C33-'Selection Gènes de Référence'!AV$11),"",'Données Echantillon 9'!C33-'Selection Gènes de Référence'!AV$11)</f>
        <v/>
      </c>
      <c r="AE32" s="68" t="str">
        <f>IF(ISERROR('Données Echantillon 9'!D33-'Selection Gènes de Référence'!AW$11),"",'Données Echantillon 9'!D33-'Selection Gènes de Référence'!AW$11)</f>
        <v/>
      </c>
      <c r="AF32" s="69" t="str">
        <f>IF(ISERROR('Données Echantillon 9'!E33-'Selection Gènes de Référence'!AX$11),"",'Données Echantillon 9'!E33-'Selection Gènes de Référence'!AX$11)</f>
        <v/>
      </c>
      <c r="AG32" s="67" t="str">
        <f>IF(ISERROR('Données Echantillon 10'!C33-'Selection Gènes de Référence'!BA$11),"",'Données Echantillon 10'!C33-'Selection Gènes de Référence'!BA$11)</f>
        <v/>
      </c>
      <c r="AH32" s="68" t="str">
        <f>IF(ISERROR('Données Echantillon 10'!D33-'Selection Gènes de Référence'!BB$11),"",'Données Echantillon 10'!D33-'Selection Gènes de Référence'!BB$11)</f>
        <v/>
      </c>
      <c r="AI32" s="69" t="str">
        <f>IF(ISERROR('Données Echantillon 10'!E33-'Selection Gènes de Référence'!BC$11),"",'Données Echantillon 10'!E33-'Selection Gènes de Référence'!BC$11)</f>
        <v/>
      </c>
      <c r="AJ32" s="243"/>
      <c r="AK32" s="243"/>
    </row>
    <row r="33" spans="1:37">
      <c r="A33" s="59" t="str">
        <f>IF('Information sur les Gènes'!A33="","",'Information sur les Gènes'!A33)</f>
        <v>C7</v>
      </c>
      <c r="B33" s="57" t="str">
        <f>IF('Information sur les Gènes'!D33="","",'Information sur les Gènes'!D33)</f>
        <v/>
      </c>
      <c r="C33" s="67" t="str">
        <f>IF(ISERROR('Données Echantillon Contrôle'!C34-'Selection Gènes de Référence'!C$11),"",'Données Echantillon Contrôle'!C34-'Selection Gènes de Référence'!C$11)</f>
        <v/>
      </c>
      <c r="D33" s="68" t="str">
        <f>IF(ISERROR('Données Echantillon Contrôle'!D34-'Selection Gènes de Référence'!D$11),"",'Données Echantillon Contrôle'!D34-'Selection Gènes de Référence'!D$11)</f>
        <v/>
      </c>
      <c r="E33" s="69" t="str">
        <f>IF(ISERROR('Données Echantillon Contrôle'!E34-'Selection Gènes de Référence'!E$11),"",'Données Echantillon Contrôle'!E34-'Selection Gènes de Référence'!E$11)</f>
        <v/>
      </c>
      <c r="F33" s="67" t="str">
        <f>IF(ISERROR('Données Echantillon 1'!C34-'Selection Gènes de Référence'!H$11),"",'Données Echantillon 1'!C34-'Selection Gènes de Référence'!H$11)</f>
        <v/>
      </c>
      <c r="G33" s="68" t="str">
        <f>IF(ISERROR('Données Echantillon 1'!D34-'Selection Gènes de Référence'!I$11),"",'Données Echantillon 1'!D34-'Selection Gènes de Référence'!I$11)</f>
        <v/>
      </c>
      <c r="H33" s="69" t="str">
        <f>IF(ISERROR('Données Echantillon 1'!E34-'Selection Gènes de Référence'!J$11),"",'Données Echantillon 1'!E34-'Selection Gènes de Référence'!J$11)</f>
        <v/>
      </c>
      <c r="I33" s="67" t="str">
        <f>IF(ISERROR('Données Echantillon 2'!C34-'Selection Gènes de Référence'!M$11),"",'Données Echantillon 2'!C34-'Selection Gènes de Référence'!M$11)</f>
        <v/>
      </c>
      <c r="J33" s="68" t="str">
        <f>IF(ISERROR('Données Echantillon 2'!D34-'Selection Gènes de Référence'!N$11),"",'Données Echantillon 2'!D34-'Selection Gènes de Référence'!N$11)</f>
        <v/>
      </c>
      <c r="K33" s="69" t="str">
        <f>IF(ISERROR('Données Echantillon 2'!E34-'Selection Gènes de Référence'!O$11),"",'Données Echantillon 2'!E34-'Selection Gènes de Référence'!O$11)</f>
        <v/>
      </c>
      <c r="L33" s="67" t="str">
        <f>IF(ISERROR('Données Echantillon 3'!C34-'Selection Gènes de Référence'!R$11),"",'Données Echantillon 3'!C34-'Selection Gènes de Référence'!R$11)</f>
        <v/>
      </c>
      <c r="M33" s="68" t="str">
        <f>IF(ISERROR('Données Echantillon 3'!D34-'Selection Gènes de Référence'!S$11),"",'Données Echantillon 3'!D34-'Selection Gènes de Référence'!S$11)</f>
        <v/>
      </c>
      <c r="N33" s="69" t="str">
        <f>IF(ISERROR('Données Echantillon 3'!E34-'Selection Gènes de Référence'!T$11),"",'Données Echantillon 3'!E34-'Selection Gènes de Référence'!T$11)</f>
        <v/>
      </c>
      <c r="O33" s="67" t="str">
        <f>IF(ISERROR('Données Echantillon 4'!C34-'Selection Gènes de Référence'!W$11),"",'Données Echantillon 4'!C34-'Selection Gènes de Référence'!W$11)</f>
        <v/>
      </c>
      <c r="P33" s="68" t="str">
        <f>IF(ISERROR('Données Echantillon 4'!D34-'Selection Gènes de Référence'!X$11),"",'Données Echantillon 4'!D34-'Selection Gènes de Référence'!X$11)</f>
        <v/>
      </c>
      <c r="Q33" s="69" t="str">
        <f>IF(ISERROR('Données Echantillon 4'!E34-'Selection Gènes de Référence'!Y$11),"",'Données Echantillon 4'!E34-'Selection Gènes de Référence'!Y$11)</f>
        <v/>
      </c>
      <c r="R33" s="67" t="str">
        <f>IF(ISERROR('Données Echantillon 5'!C34-'Selection Gènes de Référence'!AB$11),"",'Données Echantillon 5'!C34-'Selection Gènes de Référence'!AB$11)</f>
        <v/>
      </c>
      <c r="S33" s="68" t="str">
        <f>IF(ISERROR('Données Echantillon 5'!D34-'Selection Gènes de Référence'!AC$11),"",'Données Echantillon 5'!D34-'Selection Gènes de Référence'!AC$11)</f>
        <v/>
      </c>
      <c r="T33" s="69" t="str">
        <f>IF(ISERROR('Données Echantillon 5'!E34-'Selection Gènes de Référence'!AD$11),"",'Données Echantillon 5'!E34-'Selection Gènes de Référence'!AD$11)</f>
        <v/>
      </c>
      <c r="U33" s="67" t="str">
        <f>IF(ISERROR('Données Echantillon 6'!C34-'Selection Gènes de Référence'!AG$11),"",'Données Echantillon 6'!C34-'Selection Gènes de Référence'!AG$11)</f>
        <v/>
      </c>
      <c r="V33" s="68" t="str">
        <f>IF(ISERROR('Données Echantillon 6'!D34-'Selection Gènes de Référence'!AH$11),"",'Données Echantillon 6'!D34-'Selection Gènes de Référence'!AH$11)</f>
        <v/>
      </c>
      <c r="W33" s="69" t="str">
        <f>IF(ISERROR('Données Echantillon 6'!E34-'Selection Gènes de Référence'!AI$11),"",'Données Echantillon 6'!E34-'Selection Gènes de Référence'!AI$11)</f>
        <v/>
      </c>
      <c r="X33" s="67" t="str">
        <f>IF(ISERROR('Données Echantillon 7'!C34-'Selection Gènes de Référence'!AL$11),"",'Données Echantillon 7'!C34-'Selection Gènes de Référence'!AL$11)</f>
        <v/>
      </c>
      <c r="Y33" s="68" t="str">
        <f>IF(ISERROR('Données Echantillon 7'!D34-'Selection Gènes de Référence'!AM$11),"",'Données Echantillon 7'!D34-'Selection Gènes de Référence'!AM$11)</f>
        <v/>
      </c>
      <c r="Z33" s="69" t="str">
        <f>IF(ISERROR('Données Echantillon 7'!E34-'Selection Gènes de Référence'!AN$11),"",'Données Echantillon 7'!E34-'Selection Gènes de Référence'!AN$11)</f>
        <v/>
      </c>
      <c r="AA33" s="67" t="str">
        <f>IF(ISERROR('Données Echantillon 8'!C34-'Selection Gènes de Référence'!AQ$11),"",'Données Echantillon 8'!C34-'Selection Gènes de Référence'!AQ$11)</f>
        <v/>
      </c>
      <c r="AB33" s="68" t="str">
        <f>IF(ISERROR('Données Echantillon 8'!D34-'Selection Gènes de Référence'!AR$11),"",'Données Echantillon 8'!D34-'Selection Gènes de Référence'!AR$11)</f>
        <v/>
      </c>
      <c r="AC33" s="69" t="str">
        <f>IF(ISERROR('Données Echantillon 8'!E34-'Selection Gènes de Référence'!AS$11),"",'Données Echantillon 8'!E34-'Selection Gènes de Référence'!AS$11)</f>
        <v/>
      </c>
      <c r="AD33" s="67" t="str">
        <f>IF(ISERROR('Données Echantillon 9'!C34-'Selection Gènes de Référence'!AV$11),"",'Données Echantillon 9'!C34-'Selection Gènes de Référence'!AV$11)</f>
        <v/>
      </c>
      <c r="AE33" s="68" t="str">
        <f>IF(ISERROR('Données Echantillon 9'!D34-'Selection Gènes de Référence'!AW$11),"",'Données Echantillon 9'!D34-'Selection Gènes de Référence'!AW$11)</f>
        <v/>
      </c>
      <c r="AF33" s="69" t="str">
        <f>IF(ISERROR('Données Echantillon 9'!E34-'Selection Gènes de Référence'!AX$11),"",'Données Echantillon 9'!E34-'Selection Gènes de Référence'!AX$11)</f>
        <v/>
      </c>
      <c r="AG33" s="67" t="str">
        <f>IF(ISERROR('Données Echantillon 10'!C34-'Selection Gènes de Référence'!BA$11),"",'Données Echantillon 10'!C34-'Selection Gènes de Référence'!BA$11)</f>
        <v/>
      </c>
      <c r="AH33" s="68" t="str">
        <f>IF(ISERROR('Données Echantillon 10'!D34-'Selection Gènes de Référence'!BB$11),"",'Données Echantillon 10'!D34-'Selection Gènes de Référence'!BB$11)</f>
        <v/>
      </c>
      <c r="AI33" s="69" t="str">
        <f>IF(ISERROR('Données Echantillon 10'!E34-'Selection Gènes de Référence'!BC$11),"",'Données Echantillon 10'!E34-'Selection Gènes de Référence'!BC$11)</f>
        <v/>
      </c>
      <c r="AJ33" s="243"/>
      <c r="AK33" s="243"/>
    </row>
    <row r="34" spans="1:37">
      <c r="A34" s="59" t="str">
        <f>IF('Information sur les Gènes'!A34="","",'Information sur les Gènes'!A34)</f>
        <v>C8</v>
      </c>
      <c r="B34" s="57" t="str">
        <f>IF('Information sur les Gènes'!D34="","",'Information sur les Gènes'!D34)</f>
        <v/>
      </c>
      <c r="C34" s="67" t="str">
        <f>IF(ISERROR('Données Echantillon Contrôle'!C35-'Selection Gènes de Référence'!C$11),"",'Données Echantillon Contrôle'!C35-'Selection Gènes de Référence'!C$11)</f>
        <v/>
      </c>
      <c r="D34" s="68" t="str">
        <f>IF(ISERROR('Données Echantillon Contrôle'!D35-'Selection Gènes de Référence'!D$11),"",'Données Echantillon Contrôle'!D35-'Selection Gènes de Référence'!D$11)</f>
        <v/>
      </c>
      <c r="E34" s="69" t="str">
        <f>IF(ISERROR('Données Echantillon Contrôle'!E35-'Selection Gènes de Référence'!E$11),"",'Données Echantillon Contrôle'!E35-'Selection Gènes de Référence'!E$11)</f>
        <v/>
      </c>
      <c r="F34" s="67" t="str">
        <f>IF(ISERROR('Données Echantillon 1'!C35-'Selection Gènes de Référence'!H$11),"",'Données Echantillon 1'!C35-'Selection Gènes de Référence'!H$11)</f>
        <v/>
      </c>
      <c r="G34" s="68" t="str">
        <f>IF(ISERROR('Données Echantillon 1'!D35-'Selection Gènes de Référence'!I$11),"",'Données Echantillon 1'!D35-'Selection Gènes de Référence'!I$11)</f>
        <v/>
      </c>
      <c r="H34" s="69" t="str">
        <f>IF(ISERROR('Données Echantillon 1'!E35-'Selection Gènes de Référence'!J$11),"",'Données Echantillon 1'!E35-'Selection Gènes de Référence'!J$11)</f>
        <v/>
      </c>
      <c r="I34" s="67" t="str">
        <f>IF(ISERROR('Données Echantillon 2'!C35-'Selection Gènes de Référence'!M$11),"",'Données Echantillon 2'!C35-'Selection Gènes de Référence'!M$11)</f>
        <v/>
      </c>
      <c r="J34" s="68" t="str">
        <f>IF(ISERROR('Données Echantillon 2'!D35-'Selection Gènes de Référence'!N$11),"",'Données Echantillon 2'!D35-'Selection Gènes de Référence'!N$11)</f>
        <v/>
      </c>
      <c r="K34" s="69" t="str">
        <f>IF(ISERROR('Données Echantillon 2'!E35-'Selection Gènes de Référence'!O$11),"",'Données Echantillon 2'!E35-'Selection Gènes de Référence'!O$11)</f>
        <v/>
      </c>
      <c r="L34" s="67" t="str">
        <f>IF(ISERROR('Données Echantillon 3'!C35-'Selection Gènes de Référence'!R$11),"",'Données Echantillon 3'!C35-'Selection Gènes de Référence'!R$11)</f>
        <v/>
      </c>
      <c r="M34" s="68" t="str">
        <f>IF(ISERROR('Données Echantillon 3'!D35-'Selection Gènes de Référence'!S$11),"",'Données Echantillon 3'!D35-'Selection Gènes de Référence'!S$11)</f>
        <v/>
      </c>
      <c r="N34" s="69" t="str">
        <f>IF(ISERROR('Données Echantillon 3'!E35-'Selection Gènes de Référence'!T$11),"",'Données Echantillon 3'!E35-'Selection Gènes de Référence'!T$11)</f>
        <v/>
      </c>
      <c r="O34" s="67" t="str">
        <f>IF(ISERROR('Données Echantillon 4'!C35-'Selection Gènes de Référence'!W$11),"",'Données Echantillon 4'!C35-'Selection Gènes de Référence'!W$11)</f>
        <v/>
      </c>
      <c r="P34" s="68" t="str">
        <f>IF(ISERROR('Données Echantillon 4'!D35-'Selection Gènes de Référence'!X$11),"",'Données Echantillon 4'!D35-'Selection Gènes de Référence'!X$11)</f>
        <v/>
      </c>
      <c r="Q34" s="69" t="str">
        <f>IF(ISERROR('Données Echantillon 4'!E35-'Selection Gènes de Référence'!Y$11),"",'Données Echantillon 4'!E35-'Selection Gènes de Référence'!Y$11)</f>
        <v/>
      </c>
      <c r="R34" s="67" t="str">
        <f>IF(ISERROR('Données Echantillon 5'!C35-'Selection Gènes de Référence'!AB$11),"",'Données Echantillon 5'!C35-'Selection Gènes de Référence'!AB$11)</f>
        <v/>
      </c>
      <c r="S34" s="68" t="str">
        <f>IF(ISERROR('Données Echantillon 5'!D35-'Selection Gènes de Référence'!AC$11),"",'Données Echantillon 5'!D35-'Selection Gènes de Référence'!AC$11)</f>
        <v/>
      </c>
      <c r="T34" s="69" t="str">
        <f>IF(ISERROR('Données Echantillon 5'!E35-'Selection Gènes de Référence'!AD$11),"",'Données Echantillon 5'!E35-'Selection Gènes de Référence'!AD$11)</f>
        <v/>
      </c>
      <c r="U34" s="67" t="str">
        <f>IF(ISERROR('Données Echantillon 6'!C35-'Selection Gènes de Référence'!AG$11),"",'Données Echantillon 6'!C35-'Selection Gènes de Référence'!AG$11)</f>
        <v/>
      </c>
      <c r="V34" s="68" t="str">
        <f>IF(ISERROR('Données Echantillon 6'!D35-'Selection Gènes de Référence'!AH$11),"",'Données Echantillon 6'!D35-'Selection Gènes de Référence'!AH$11)</f>
        <v/>
      </c>
      <c r="W34" s="69" t="str">
        <f>IF(ISERROR('Données Echantillon 6'!E35-'Selection Gènes de Référence'!AI$11),"",'Données Echantillon 6'!E35-'Selection Gènes de Référence'!AI$11)</f>
        <v/>
      </c>
      <c r="X34" s="67" t="str">
        <f>IF(ISERROR('Données Echantillon 7'!C35-'Selection Gènes de Référence'!AL$11),"",'Données Echantillon 7'!C35-'Selection Gènes de Référence'!AL$11)</f>
        <v/>
      </c>
      <c r="Y34" s="68" t="str">
        <f>IF(ISERROR('Données Echantillon 7'!D35-'Selection Gènes de Référence'!AM$11),"",'Données Echantillon 7'!D35-'Selection Gènes de Référence'!AM$11)</f>
        <v/>
      </c>
      <c r="Z34" s="69" t="str">
        <f>IF(ISERROR('Données Echantillon 7'!E35-'Selection Gènes de Référence'!AN$11),"",'Données Echantillon 7'!E35-'Selection Gènes de Référence'!AN$11)</f>
        <v/>
      </c>
      <c r="AA34" s="67" t="str">
        <f>IF(ISERROR('Données Echantillon 8'!C35-'Selection Gènes de Référence'!AQ$11),"",'Données Echantillon 8'!C35-'Selection Gènes de Référence'!AQ$11)</f>
        <v/>
      </c>
      <c r="AB34" s="68" t="str">
        <f>IF(ISERROR('Données Echantillon 8'!D35-'Selection Gènes de Référence'!AR$11),"",'Données Echantillon 8'!D35-'Selection Gènes de Référence'!AR$11)</f>
        <v/>
      </c>
      <c r="AC34" s="69" t="str">
        <f>IF(ISERROR('Données Echantillon 8'!E35-'Selection Gènes de Référence'!AS$11),"",'Données Echantillon 8'!E35-'Selection Gènes de Référence'!AS$11)</f>
        <v/>
      </c>
      <c r="AD34" s="67" t="str">
        <f>IF(ISERROR('Données Echantillon 9'!C35-'Selection Gènes de Référence'!AV$11),"",'Données Echantillon 9'!C35-'Selection Gènes de Référence'!AV$11)</f>
        <v/>
      </c>
      <c r="AE34" s="68" t="str">
        <f>IF(ISERROR('Données Echantillon 9'!D35-'Selection Gènes de Référence'!AW$11),"",'Données Echantillon 9'!D35-'Selection Gènes de Référence'!AW$11)</f>
        <v/>
      </c>
      <c r="AF34" s="69" t="str">
        <f>IF(ISERROR('Données Echantillon 9'!E35-'Selection Gènes de Référence'!AX$11),"",'Données Echantillon 9'!E35-'Selection Gènes de Référence'!AX$11)</f>
        <v/>
      </c>
      <c r="AG34" s="67" t="str">
        <f>IF(ISERROR('Données Echantillon 10'!C35-'Selection Gènes de Référence'!BA$11),"",'Données Echantillon 10'!C35-'Selection Gènes de Référence'!BA$11)</f>
        <v/>
      </c>
      <c r="AH34" s="68" t="str">
        <f>IF(ISERROR('Données Echantillon 10'!D35-'Selection Gènes de Référence'!BB$11),"",'Données Echantillon 10'!D35-'Selection Gènes de Référence'!BB$11)</f>
        <v/>
      </c>
      <c r="AI34" s="69" t="str">
        <f>IF(ISERROR('Données Echantillon 10'!E35-'Selection Gènes de Référence'!BC$11),"",'Données Echantillon 10'!E35-'Selection Gènes de Référence'!BC$11)</f>
        <v/>
      </c>
      <c r="AJ34" s="243"/>
      <c r="AK34" s="243"/>
    </row>
    <row r="35" spans="1:37">
      <c r="A35" s="59" t="str">
        <f>IF('Information sur les Gènes'!A35="","",'Information sur les Gènes'!A35)</f>
        <v>C9</v>
      </c>
      <c r="B35" s="57" t="str">
        <f>IF('Information sur les Gènes'!D35="","",'Information sur les Gènes'!D35)</f>
        <v/>
      </c>
      <c r="C35" s="67" t="str">
        <f>IF(ISERROR('Données Echantillon Contrôle'!C36-'Selection Gènes de Référence'!C$11),"",'Données Echantillon Contrôle'!C36-'Selection Gènes de Référence'!C$11)</f>
        <v/>
      </c>
      <c r="D35" s="68" t="str">
        <f>IF(ISERROR('Données Echantillon Contrôle'!D36-'Selection Gènes de Référence'!D$11),"",'Données Echantillon Contrôle'!D36-'Selection Gènes de Référence'!D$11)</f>
        <v/>
      </c>
      <c r="E35" s="69" t="str">
        <f>IF(ISERROR('Données Echantillon Contrôle'!E36-'Selection Gènes de Référence'!E$11),"",'Données Echantillon Contrôle'!E36-'Selection Gènes de Référence'!E$11)</f>
        <v/>
      </c>
      <c r="F35" s="67" t="str">
        <f>IF(ISERROR('Données Echantillon 1'!C36-'Selection Gènes de Référence'!H$11),"",'Données Echantillon 1'!C36-'Selection Gènes de Référence'!H$11)</f>
        <v/>
      </c>
      <c r="G35" s="68" t="str">
        <f>IF(ISERROR('Données Echantillon 1'!D36-'Selection Gènes de Référence'!I$11),"",'Données Echantillon 1'!D36-'Selection Gènes de Référence'!I$11)</f>
        <v/>
      </c>
      <c r="H35" s="69" t="str">
        <f>IF(ISERROR('Données Echantillon 1'!E36-'Selection Gènes de Référence'!J$11),"",'Données Echantillon 1'!E36-'Selection Gènes de Référence'!J$11)</f>
        <v/>
      </c>
      <c r="I35" s="67" t="str">
        <f>IF(ISERROR('Données Echantillon 2'!C36-'Selection Gènes de Référence'!M$11),"",'Données Echantillon 2'!C36-'Selection Gènes de Référence'!M$11)</f>
        <v/>
      </c>
      <c r="J35" s="68" t="str">
        <f>IF(ISERROR('Données Echantillon 2'!D36-'Selection Gènes de Référence'!N$11),"",'Données Echantillon 2'!D36-'Selection Gènes de Référence'!N$11)</f>
        <v/>
      </c>
      <c r="K35" s="69" t="str">
        <f>IF(ISERROR('Données Echantillon 2'!E36-'Selection Gènes de Référence'!O$11),"",'Données Echantillon 2'!E36-'Selection Gènes de Référence'!O$11)</f>
        <v/>
      </c>
      <c r="L35" s="67" t="str">
        <f>IF(ISERROR('Données Echantillon 3'!C36-'Selection Gènes de Référence'!R$11),"",'Données Echantillon 3'!C36-'Selection Gènes de Référence'!R$11)</f>
        <v/>
      </c>
      <c r="M35" s="68" t="str">
        <f>IF(ISERROR('Données Echantillon 3'!D36-'Selection Gènes de Référence'!S$11),"",'Données Echantillon 3'!D36-'Selection Gènes de Référence'!S$11)</f>
        <v/>
      </c>
      <c r="N35" s="69" t="str">
        <f>IF(ISERROR('Données Echantillon 3'!E36-'Selection Gènes de Référence'!T$11),"",'Données Echantillon 3'!E36-'Selection Gènes de Référence'!T$11)</f>
        <v/>
      </c>
      <c r="O35" s="67" t="str">
        <f>IF(ISERROR('Données Echantillon 4'!C36-'Selection Gènes de Référence'!W$11),"",'Données Echantillon 4'!C36-'Selection Gènes de Référence'!W$11)</f>
        <v/>
      </c>
      <c r="P35" s="68" t="str">
        <f>IF(ISERROR('Données Echantillon 4'!D36-'Selection Gènes de Référence'!X$11),"",'Données Echantillon 4'!D36-'Selection Gènes de Référence'!X$11)</f>
        <v/>
      </c>
      <c r="Q35" s="69" t="str">
        <f>IF(ISERROR('Données Echantillon 4'!E36-'Selection Gènes de Référence'!Y$11),"",'Données Echantillon 4'!E36-'Selection Gènes de Référence'!Y$11)</f>
        <v/>
      </c>
      <c r="R35" s="67" t="str">
        <f>IF(ISERROR('Données Echantillon 5'!C36-'Selection Gènes de Référence'!AB$11),"",'Données Echantillon 5'!C36-'Selection Gènes de Référence'!AB$11)</f>
        <v/>
      </c>
      <c r="S35" s="68" t="str">
        <f>IF(ISERROR('Données Echantillon 5'!D36-'Selection Gènes de Référence'!AC$11),"",'Données Echantillon 5'!D36-'Selection Gènes de Référence'!AC$11)</f>
        <v/>
      </c>
      <c r="T35" s="69" t="str">
        <f>IF(ISERROR('Données Echantillon 5'!E36-'Selection Gènes de Référence'!AD$11),"",'Données Echantillon 5'!E36-'Selection Gènes de Référence'!AD$11)</f>
        <v/>
      </c>
      <c r="U35" s="67" t="str">
        <f>IF(ISERROR('Données Echantillon 6'!C36-'Selection Gènes de Référence'!AG$11),"",'Données Echantillon 6'!C36-'Selection Gènes de Référence'!AG$11)</f>
        <v/>
      </c>
      <c r="V35" s="68" t="str">
        <f>IF(ISERROR('Données Echantillon 6'!D36-'Selection Gènes de Référence'!AH$11),"",'Données Echantillon 6'!D36-'Selection Gènes de Référence'!AH$11)</f>
        <v/>
      </c>
      <c r="W35" s="69" t="str">
        <f>IF(ISERROR('Données Echantillon 6'!E36-'Selection Gènes de Référence'!AI$11),"",'Données Echantillon 6'!E36-'Selection Gènes de Référence'!AI$11)</f>
        <v/>
      </c>
      <c r="X35" s="67" t="str">
        <f>IF(ISERROR('Données Echantillon 7'!C36-'Selection Gènes de Référence'!AL$11),"",'Données Echantillon 7'!C36-'Selection Gènes de Référence'!AL$11)</f>
        <v/>
      </c>
      <c r="Y35" s="68" t="str">
        <f>IF(ISERROR('Données Echantillon 7'!D36-'Selection Gènes de Référence'!AM$11),"",'Données Echantillon 7'!D36-'Selection Gènes de Référence'!AM$11)</f>
        <v/>
      </c>
      <c r="Z35" s="69" t="str">
        <f>IF(ISERROR('Données Echantillon 7'!E36-'Selection Gènes de Référence'!AN$11),"",'Données Echantillon 7'!E36-'Selection Gènes de Référence'!AN$11)</f>
        <v/>
      </c>
      <c r="AA35" s="67" t="str">
        <f>IF(ISERROR('Données Echantillon 8'!C36-'Selection Gènes de Référence'!AQ$11),"",'Données Echantillon 8'!C36-'Selection Gènes de Référence'!AQ$11)</f>
        <v/>
      </c>
      <c r="AB35" s="68" t="str">
        <f>IF(ISERROR('Données Echantillon 8'!D36-'Selection Gènes de Référence'!AR$11),"",'Données Echantillon 8'!D36-'Selection Gènes de Référence'!AR$11)</f>
        <v/>
      </c>
      <c r="AC35" s="69" t="str">
        <f>IF(ISERROR('Données Echantillon 8'!E36-'Selection Gènes de Référence'!AS$11),"",'Données Echantillon 8'!E36-'Selection Gènes de Référence'!AS$11)</f>
        <v/>
      </c>
      <c r="AD35" s="67" t="str">
        <f>IF(ISERROR('Données Echantillon 9'!C36-'Selection Gènes de Référence'!AV$11),"",'Données Echantillon 9'!C36-'Selection Gènes de Référence'!AV$11)</f>
        <v/>
      </c>
      <c r="AE35" s="68" t="str">
        <f>IF(ISERROR('Données Echantillon 9'!D36-'Selection Gènes de Référence'!AW$11),"",'Données Echantillon 9'!D36-'Selection Gènes de Référence'!AW$11)</f>
        <v/>
      </c>
      <c r="AF35" s="69" t="str">
        <f>IF(ISERROR('Données Echantillon 9'!E36-'Selection Gènes de Référence'!AX$11),"",'Données Echantillon 9'!E36-'Selection Gènes de Référence'!AX$11)</f>
        <v/>
      </c>
      <c r="AG35" s="67" t="str">
        <f>IF(ISERROR('Données Echantillon 10'!C36-'Selection Gènes de Référence'!BA$11),"",'Données Echantillon 10'!C36-'Selection Gènes de Référence'!BA$11)</f>
        <v/>
      </c>
      <c r="AH35" s="68" t="str">
        <f>IF(ISERROR('Données Echantillon 10'!D36-'Selection Gènes de Référence'!BB$11),"",'Données Echantillon 10'!D36-'Selection Gènes de Référence'!BB$11)</f>
        <v/>
      </c>
      <c r="AI35" s="69" t="str">
        <f>IF(ISERROR('Données Echantillon 10'!E36-'Selection Gènes de Référence'!BC$11),"",'Données Echantillon 10'!E36-'Selection Gènes de Référence'!BC$11)</f>
        <v/>
      </c>
      <c r="AJ35" s="243"/>
      <c r="AK35" s="243"/>
    </row>
    <row r="36" spans="1:37">
      <c r="A36" s="59" t="str">
        <f>IF('Information sur les Gènes'!A36="","",'Information sur les Gènes'!A36)</f>
        <v>C10</v>
      </c>
      <c r="B36" s="57" t="str">
        <f>IF('Information sur les Gènes'!D36="","",'Information sur les Gènes'!D36)</f>
        <v/>
      </c>
      <c r="C36" s="67" t="str">
        <f>IF(ISERROR('Données Echantillon Contrôle'!C37-'Selection Gènes de Référence'!C$11),"",'Données Echantillon Contrôle'!C37-'Selection Gènes de Référence'!C$11)</f>
        <v/>
      </c>
      <c r="D36" s="68" t="str">
        <f>IF(ISERROR('Données Echantillon Contrôle'!D37-'Selection Gènes de Référence'!D$11),"",'Données Echantillon Contrôle'!D37-'Selection Gènes de Référence'!D$11)</f>
        <v/>
      </c>
      <c r="E36" s="69" t="str">
        <f>IF(ISERROR('Données Echantillon Contrôle'!E37-'Selection Gènes de Référence'!E$11),"",'Données Echantillon Contrôle'!E37-'Selection Gènes de Référence'!E$11)</f>
        <v/>
      </c>
      <c r="F36" s="67" t="str">
        <f>IF(ISERROR('Données Echantillon 1'!C37-'Selection Gènes de Référence'!H$11),"",'Données Echantillon 1'!C37-'Selection Gènes de Référence'!H$11)</f>
        <v/>
      </c>
      <c r="G36" s="68" t="str">
        <f>IF(ISERROR('Données Echantillon 1'!D37-'Selection Gènes de Référence'!I$11),"",'Données Echantillon 1'!D37-'Selection Gènes de Référence'!I$11)</f>
        <v/>
      </c>
      <c r="H36" s="69" t="str">
        <f>IF(ISERROR('Données Echantillon 1'!E37-'Selection Gènes de Référence'!J$11),"",'Données Echantillon 1'!E37-'Selection Gènes de Référence'!J$11)</f>
        <v/>
      </c>
      <c r="I36" s="67" t="str">
        <f>IF(ISERROR('Données Echantillon 2'!C37-'Selection Gènes de Référence'!M$11),"",'Données Echantillon 2'!C37-'Selection Gènes de Référence'!M$11)</f>
        <v/>
      </c>
      <c r="J36" s="68" t="str">
        <f>IF(ISERROR('Données Echantillon 2'!D37-'Selection Gènes de Référence'!N$11),"",'Données Echantillon 2'!D37-'Selection Gènes de Référence'!N$11)</f>
        <v/>
      </c>
      <c r="K36" s="69" t="str">
        <f>IF(ISERROR('Données Echantillon 2'!E37-'Selection Gènes de Référence'!O$11),"",'Données Echantillon 2'!E37-'Selection Gènes de Référence'!O$11)</f>
        <v/>
      </c>
      <c r="L36" s="67" t="str">
        <f>IF(ISERROR('Données Echantillon 3'!C37-'Selection Gènes de Référence'!R$11),"",'Données Echantillon 3'!C37-'Selection Gènes de Référence'!R$11)</f>
        <v/>
      </c>
      <c r="M36" s="68" t="str">
        <f>IF(ISERROR('Données Echantillon 3'!D37-'Selection Gènes de Référence'!S$11),"",'Données Echantillon 3'!D37-'Selection Gènes de Référence'!S$11)</f>
        <v/>
      </c>
      <c r="N36" s="69" t="str">
        <f>IF(ISERROR('Données Echantillon 3'!E37-'Selection Gènes de Référence'!T$11),"",'Données Echantillon 3'!E37-'Selection Gènes de Référence'!T$11)</f>
        <v/>
      </c>
      <c r="O36" s="67" t="str">
        <f>IF(ISERROR('Données Echantillon 4'!C37-'Selection Gènes de Référence'!W$11),"",'Données Echantillon 4'!C37-'Selection Gènes de Référence'!W$11)</f>
        <v/>
      </c>
      <c r="P36" s="68" t="str">
        <f>IF(ISERROR('Données Echantillon 4'!D37-'Selection Gènes de Référence'!X$11),"",'Données Echantillon 4'!D37-'Selection Gènes de Référence'!X$11)</f>
        <v/>
      </c>
      <c r="Q36" s="69" t="str">
        <f>IF(ISERROR('Données Echantillon 4'!E37-'Selection Gènes de Référence'!Y$11),"",'Données Echantillon 4'!E37-'Selection Gènes de Référence'!Y$11)</f>
        <v/>
      </c>
      <c r="R36" s="67" t="str">
        <f>IF(ISERROR('Données Echantillon 5'!C37-'Selection Gènes de Référence'!AB$11),"",'Données Echantillon 5'!C37-'Selection Gènes de Référence'!AB$11)</f>
        <v/>
      </c>
      <c r="S36" s="68" t="str">
        <f>IF(ISERROR('Données Echantillon 5'!D37-'Selection Gènes de Référence'!AC$11),"",'Données Echantillon 5'!D37-'Selection Gènes de Référence'!AC$11)</f>
        <v/>
      </c>
      <c r="T36" s="69" t="str">
        <f>IF(ISERROR('Données Echantillon 5'!E37-'Selection Gènes de Référence'!AD$11),"",'Données Echantillon 5'!E37-'Selection Gènes de Référence'!AD$11)</f>
        <v/>
      </c>
      <c r="U36" s="67" t="str">
        <f>IF(ISERROR('Données Echantillon 6'!C37-'Selection Gènes de Référence'!AG$11),"",'Données Echantillon 6'!C37-'Selection Gènes de Référence'!AG$11)</f>
        <v/>
      </c>
      <c r="V36" s="68" t="str">
        <f>IF(ISERROR('Données Echantillon 6'!D37-'Selection Gènes de Référence'!AH$11),"",'Données Echantillon 6'!D37-'Selection Gènes de Référence'!AH$11)</f>
        <v/>
      </c>
      <c r="W36" s="69" t="str">
        <f>IF(ISERROR('Données Echantillon 6'!E37-'Selection Gènes de Référence'!AI$11),"",'Données Echantillon 6'!E37-'Selection Gènes de Référence'!AI$11)</f>
        <v/>
      </c>
      <c r="X36" s="67" t="str">
        <f>IF(ISERROR('Données Echantillon 7'!C37-'Selection Gènes de Référence'!AL$11),"",'Données Echantillon 7'!C37-'Selection Gènes de Référence'!AL$11)</f>
        <v/>
      </c>
      <c r="Y36" s="68" t="str">
        <f>IF(ISERROR('Données Echantillon 7'!D37-'Selection Gènes de Référence'!AM$11),"",'Données Echantillon 7'!D37-'Selection Gènes de Référence'!AM$11)</f>
        <v/>
      </c>
      <c r="Z36" s="69" t="str">
        <f>IF(ISERROR('Données Echantillon 7'!E37-'Selection Gènes de Référence'!AN$11),"",'Données Echantillon 7'!E37-'Selection Gènes de Référence'!AN$11)</f>
        <v/>
      </c>
      <c r="AA36" s="67" t="str">
        <f>IF(ISERROR('Données Echantillon 8'!C37-'Selection Gènes de Référence'!AQ$11),"",'Données Echantillon 8'!C37-'Selection Gènes de Référence'!AQ$11)</f>
        <v/>
      </c>
      <c r="AB36" s="68" t="str">
        <f>IF(ISERROR('Données Echantillon 8'!D37-'Selection Gènes de Référence'!AR$11),"",'Données Echantillon 8'!D37-'Selection Gènes de Référence'!AR$11)</f>
        <v/>
      </c>
      <c r="AC36" s="69" t="str">
        <f>IF(ISERROR('Données Echantillon 8'!E37-'Selection Gènes de Référence'!AS$11),"",'Données Echantillon 8'!E37-'Selection Gènes de Référence'!AS$11)</f>
        <v/>
      </c>
      <c r="AD36" s="67" t="str">
        <f>IF(ISERROR('Données Echantillon 9'!C37-'Selection Gènes de Référence'!AV$11),"",'Données Echantillon 9'!C37-'Selection Gènes de Référence'!AV$11)</f>
        <v/>
      </c>
      <c r="AE36" s="68" t="str">
        <f>IF(ISERROR('Données Echantillon 9'!D37-'Selection Gènes de Référence'!AW$11),"",'Données Echantillon 9'!D37-'Selection Gènes de Référence'!AW$11)</f>
        <v/>
      </c>
      <c r="AF36" s="69" t="str">
        <f>IF(ISERROR('Données Echantillon 9'!E37-'Selection Gènes de Référence'!AX$11),"",'Données Echantillon 9'!E37-'Selection Gènes de Référence'!AX$11)</f>
        <v/>
      </c>
      <c r="AG36" s="67" t="str">
        <f>IF(ISERROR('Données Echantillon 10'!C37-'Selection Gènes de Référence'!BA$11),"",'Données Echantillon 10'!C37-'Selection Gènes de Référence'!BA$11)</f>
        <v/>
      </c>
      <c r="AH36" s="68" t="str">
        <f>IF(ISERROR('Données Echantillon 10'!D37-'Selection Gènes de Référence'!BB$11),"",'Données Echantillon 10'!D37-'Selection Gènes de Référence'!BB$11)</f>
        <v/>
      </c>
      <c r="AI36" s="69" t="str">
        <f>IF(ISERROR('Données Echantillon 10'!E37-'Selection Gènes de Référence'!BC$11),"",'Données Echantillon 10'!E37-'Selection Gènes de Référence'!BC$11)</f>
        <v/>
      </c>
      <c r="AJ36" s="243"/>
      <c r="AK36" s="243"/>
    </row>
    <row r="37" spans="1:37">
      <c r="A37" s="59" t="str">
        <f>IF('Information sur les Gènes'!A37="","",'Information sur les Gènes'!A37)</f>
        <v>C11</v>
      </c>
      <c r="B37" s="57" t="str">
        <f>IF('Information sur les Gènes'!D37="","",'Information sur les Gènes'!D37)</f>
        <v/>
      </c>
      <c r="C37" s="67" t="str">
        <f>IF(ISERROR('Données Echantillon Contrôle'!C38-'Selection Gènes de Référence'!C$11),"",'Données Echantillon Contrôle'!C38-'Selection Gènes de Référence'!C$11)</f>
        <v/>
      </c>
      <c r="D37" s="68" t="str">
        <f>IF(ISERROR('Données Echantillon Contrôle'!D38-'Selection Gènes de Référence'!D$11),"",'Données Echantillon Contrôle'!D38-'Selection Gènes de Référence'!D$11)</f>
        <v/>
      </c>
      <c r="E37" s="69" t="str">
        <f>IF(ISERROR('Données Echantillon Contrôle'!E38-'Selection Gènes de Référence'!E$11),"",'Données Echantillon Contrôle'!E38-'Selection Gènes de Référence'!E$11)</f>
        <v/>
      </c>
      <c r="F37" s="67" t="str">
        <f>IF(ISERROR('Données Echantillon 1'!C38-'Selection Gènes de Référence'!H$11),"",'Données Echantillon 1'!C38-'Selection Gènes de Référence'!H$11)</f>
        <v/>
      </c>
      <c r="G37" s="68" t="str">
        <f>IF(ISERROR('Données Echantillon 1'!D38-'Selection Gènes de Référence'!I$11),"",'Données Echantillon 1'!D38-'Selection Gènes de Référence'!I$11)</f>
        <v/>
      </c>
      <c r="H37" s="69" t="str">
        <f>IF(ISERROR('Données Echantillon 1'!E38-'Selection Gènes de Référence'!J$11),"",'Données Echantillon 1'!E38-'Selection Gènes de Référence'!J$11)</f>
        <v/>
      </c>
      <c r="I37" s="67" t="str">
        <f>IF(ISERROR('Données Echantillon 2'!C38-'Selection Gènes de Référence'!M$11),"",'Données Echantillon 2'!C38-'Selection Gènes de Référence'!M$11)</f>
        <v/>
      </c>
      <c r="J37" s="68" t="str">
        <f>IF(ISERROR('Données Echantillon 2'!D38-'Selection Gènes de Référence'!N$11),"",'Données Echantillon 2'!D38-'Selection Gènes de Référence'!N$11)</f>
        <v/>
      </c>
      <c r="K37" s="69" t="str">
        <f>IF(ISERROR('Données Echantillon 2'!E38-'Selection Gènes de Référence'!O$11),"",'Données Echantillon 2'!E38-'Selection Gènes de Référence'!O$11)</f>
        <v/>
      </c>
      <c r="L37" s="67" t="str">
        <f>IF(ISERROR('Données Echantillon 3'!C38-'Selection Gènes de Référence'!R$11),"",'Données Echantillon 3'!C38-'Selection Gènes de Référence'!R$11)</f>
        <v/>
      </c>
      <c r="M37" s="68" t="str">
        <f>IF(ISERROR('Données Echantillon 3'!D38-'Selection Gènes de Référence'!S$11),"",'Données Echantillon 3'!D38-'Selection Gènes de Référence'!S$11)</f>
        <v/>
      </c>
      <c r="N37" s="69" t="str">
        <f>IF(ISERROR('Données Echantillon 3'!E38-'Selection Gènes de Référence'!T$11),"",'Données Echantillon 3'!E38-'Selection Gènes de Référence'!T$11)</f>
        <v/>
      </c>
      <c r="O37" s="67" t="str">
        <f>IF(ISERROR('Données Echantillon 4'!C38-'Selection Gènes de Référence'!W$11),"",'Données Echantillon 4'!C38-'Selection Gènes de Référence'!W$11)</f>
        <v/>
      </c>
      <c r="P37" s="68" t="str">
        <f>IF(ISERROR('Données Echantillon 4'!D38-'Selection Gènes de Référence'!X$11),"",'Données Echantillon 4'!D38-'Selection Gènes de Référence'!X$11)</f>
        <v/>
      </c>
      <c r="Q37" s="69" t="str">
        <f>IF(ISERROR('Données Echantillon 4'!E38-'Selection Gènes de Référence'!Y$11),"",'Données Echantillon 4'!E38-'Selection Gènes de Référence'!Y$11)</f>
        <v/>
      </c>
      <c r="R37" s="67" t="str">
        <f>IF(ISERROR('Données Echantillon 5'!C38-'Selection Gènes de Référence'!AB$11),"",'Données Echantillon 5'!C38-'Selection Gènes de Référence'!AB$11)</f>
        <v/>
      </c>
      <c r="S37" s="68" t="str">
        <f>IF(ISERROR('Données Echantillon 5'!D38-'Selection Gènes de Référence'!AC$11),"",'Données Echantillon 5'!D38-'Selection Gènes de Référence'!AC$11)</f>
        <v/>
      </c>
      <c r="T37" s="69" t="str">
        <f>IF(ISERROR('Données Echantillon 5'!E38-'Selection Gènes de Référence'!AD$11),"",'Données Echantillon 5'!E38-'Selection Gènes de Référence'!AD$11)</f>
        <v/>
      </c>
      <c r="U37" s="67" t="str">
        <f>IF(ISERROR('Données Echantillon 6'!C38-'Selection Gènes de Référence'!AG$11),"",'Données Echantillon 6'!C38-'Selection Gènes de Référence'!AG$11)</f>
        <v/>
      </c>
      <c r="V37" s="68" t="str">
        <f>IF(ISERROR('Données Echantillon 6'!D38-'Selection Gènes de Référence'!AH$11),"",'Données Echantillon 6'!D38-'Selection Gènes de Référence'!AH$11)</f>
        <v/>
      </c>
      <c r="W37" s="69" t="str">
        <f>IF(ISERROR('Données Echantillon 6'!E38-'Selection Gènes de Référence'!AI$11),"",'Données Echantillon 6'!E38-'Selection Gènes de Référence'!AI$11)</f>
        <v/>
      </c>
      <c r="X37" s="67" t="str">
        <f>IF(ISERROR('Données Echantillon 7'!C38-'Selection Gènes de Référence'!AL$11),"",'Données Echantillon 7'!C38-'Selection Gènes de Référence'!AL$11)</f>
        <v/>
      </c>
      <c r="Y37" s="68" t="str">
        <f>IF(ISERROR('Données Echantillon 7'!D38-'Selection Gènes de Référence'!AM$11),"",'Données Echantillon 7'!D38-'Selection Gènes de Référence'!AM$11)</f>
        <v/>
      </c>
      <c r="Z37" s="69" t="str">
        <f>IF(ISERROR('Données Echantillon 7'!E38-'Selection Gènes de Référence'!AN$11),"",'Données Echantillon 7'!E38-'Selection Gènes de Référence'!AN$11)</f>
        <v/>
      </c>
      <c r="AA37" s="67" t="str">
        <f>IF(ISERROR('Données Echantillon 8'!C38-'Selection Gènes de Référence'!AQ$11),"",'Données Echantillon 8'!C38-'Selection Gènes de Référence'!AQ$11)</f>
        <v/>
      </c>
      <c r="AB37" s="68" t="str">
        <f>IF(ISERROR('Données Echantillon 8'!D38-'Selection Gènes de Référence'!AR$11),"",'Données Echantillon 8'!D38-'Selection Gènes de Référence'!AR$11)</f>
        <v/>
      </c>
      <c r="AC37" s="69" t="str">
        <f>IF(ISERROR('Données Echantillon 8'!E38-'Selection Gènes de Référence'!AS$11),"",'Données Echantillon 8'!E38-'Selection Gènes de Référence'!AS$11)</f>
        <v/>
      </c>
      <c r="AD37" s="67" t="str">
        <f>IF(ISERROR('Données Echantillon 9'!C38-'Selection Gènes de Référence'!AV$11),"",'Données Echantillon 9'!C38-'Selection Gènes de Référence'!AV$11)</f>
        <v/>
      </c>
      <c r="AE37" s="68" t="str">
        <f>IF(ISERROR('Données Echantillon 9'!D38-'Selection Gènes de Référence'!AW$11),"",'Données Echantillon 9'!D38-'Selection Gènes de Référence'!AW$11)</f>
        <v/>
      </c>
      <c r="AF37" s="69" t="str">
        <f>IF(ISERROR('Données Echantillon 9'!E38-'Selection Gènes de Référence'!AX$11),"",'Données Echantillon 9'!E38-'Selection Gènes de Référence'!AX$11)</f>
        <v/>
      </c>
      <c r="AG37" s="67" t="str">
        <f>IF(ISERROR('Données Echantillon 10'!C38-'Selection Gènes de Référence'!BA$11),"",'Données Echantillon 10'!C38-'Selection Gènes de Référence'!BA$11)</f>
        <v/>
      </c>
      <c r="AH37" s="68" t="str">
        <f>IF(ISERROR('Données Echantillon 10'!D38-'Selection Gènes de Référence'!BB$11),"",'Données Echantillon 10'!D38-'Selection Gènes de Référence'!BB$11)</f>
        <v/>
      </c>
      <c r="AI37" s="69" t="str">
        <f>IF(ISERROR('Données Echantillon 10'!E38-'Selection Gènes de Référence'!BC$11),"",'Données Echantillon 10'!E38-'Selection Gènes de Référence'!BC$11)</f>
        <v/>
      </c>
      <c r="AJ37" s="243"/>
      <c r="AK37" s="243"/>
    </row>
    <row r="38" spans="1:37">
      <c r="A38" s="59" t="str">
        <f>IF('Information sur les Gènes'!A38="","",'Information sur les Gènes'!A38)</f>
        <v>C12</v>
      </c>
      <c r="B38" s="57" t="str">
        <f>IF('Information sur les Gènes'!D38="","",'Information sur les Gènes'!D38)</f>
        <v/>
      </c>
      <c r="C38" s="67" t="str">
        <f>IF(ISERROR('Données Echantillon Contrôle'!C39-'Selection Gènes de Référence'!C$11),"",'Données Echantillon Contrôle'!C39-'Selection Gènes de Référence'!C$11)</f>
        <v/>
      </c>
      <c r="D38" s="68" t="str">
        <f>IF(ISERROR('Données Echantillon Contrôle'!D39-'Selection Gènes de Référence'!D$11),"",'Données Echantillon Contrôle'!D39-'Selection Gènes de Référence'!D$11)</f>
        <v/>
      </c>
      <c r="E38" s="69" t="str">
        <f>IF(ISERROR('Données Echantillon Contrôle'!E39-'Selection Gènes de Référence'!E$11),"",'Données Echantillon Contrôle'!E39-'Selection Gènes de Référence'!E$11)</f>
        <v/>
      </c>
      <c r="F38" s="67" t="str">
        <f>IF(ISERROR('Données Echantillon 1'!C39-'Selection Gènes de Référence'!H$11),"",'Données Echantillon 1'!C39-'Selection Gènes de Référence'!H$11)</f>
        <v/>
      </c>
      <c r="G38" s="68" t="str">
        <f>IF(ISERROR('Données Echantillon 1'!D39-'Selection Gènes de Référence'!I$11),"",'Données Echantillon 1'!D39-'Selection Gènes de Référence'!I$11)</f>
        <v/>
      </c>
      <c r="H38" s="69" t="str">
        <f>IF(ISERROR('Données Echantillon 1'!E39-'Selection Gènes de Référence'!J$11),"",'Données Echantillon 1'!E39-'Selection Gènes de Référence'!J$11)</f>
        <v/>
      </c>
      <c r="I38" s="67" t="str">
        <f>IF(ISERROR('Données Echantillon 2'!C39-'Selection Gènes de Référence'!M$11),"",'Données Echantillon 2'!C39-'Selection Gènes de Référence'!M$11)</f>
        <v/>
      </c>
      <c r="J38" s="68" t="str">
        <f>IF(ISERROR('Données Echantillon 2'!D39-'Selection Gènes de Référence'!N$11),"",'Données Echantillon 2'!D39-'Selection Gènes de Référence'!N$11)</f>
        <v/>
      </c>
      <c r="K38" s="69" t="str">
        <f>IF(ISERROR('Données Echantillon 2'!E39-'Selection Gènes de Référence'!O$11),"",'Données Echantillon 2'!E39-'Selection Gènes de Référence'!O$11)</f>
        <v/>
      </c>
      <c r="L38" s="67" t="str">
        <f>IF(ISERROR('Données Echantillon 3'!C39-'Selection Gènes de Référence'!R$11),"",'Données Echantillon 3'!C39-'Selection Gènes de Référence'!R$11)</f>
        <v/>
      </c>
      <c r="M38" s="68" t="str">
        <f>IF(ISERROR('Données Echantillon 3'!D39-'Selection Gènes de Référence'!S$11),"",'Données Echantillon 3'!D39-'Selection Gènes de Référence'!S$11)</f>
        <v/>
      </c>
      <c r="N38" s="69" t="str">
        <f>IF(ISERROR('Données Echantillon 3'!E39-'Selection Gènes de Référence'!T$11),"",'Données Echantillon 3'!E39-'Selection Gènes de Référence'!T$11)</f>
        <v/>
      </c>
      <c r="O38" s="67" t="str">
        <f>IF(ISERROR('Données Echantillon 4'!C39-'Selection Gènes de Référence'!W$11),"",'Données Echantillon 4'!C39-'Selection Gènes de Référence'!W$11)</f>
        <v/>
      </c>
      <c r="P38" s="68" t="str">
        <f>IF(ISERROR('Données Echantillon 4'!D39-'Selection Gènes de Référence'!X$11),"",'Données Echantillon 4'!D39-'Selection Gènes de Référence'!X$11)</f>
        <v/>
      </c>
      <c r="Q38" s="69" t="str">
        <f>IF(ISERROR('Données Echantillon 4'!E39-'Selection Gènes de Référence'!Y$11),"",'Données Echantillon 4'!E39-'Selection Gènes de Référence'!Y$11)</f>
        <v/>
      </c>
      <c r="R38" s="67" t="str">
        <f>IF(ISERROR('Données Echantillon 5'!C39-'Selection Gènes de Référence'!AB$11),"",'Données Echantillon 5'!C39-'Selection Gènes de Référence'!AB$11)</f>
        <v/>
      </c>
      <c r="S38" s="68" t="str">
        <f>IF(ISERROR('Données Echantillon 5'!D39-'Selection Gènes de Référence'!AC$11),"",'Données Echantillon 5'!D39-'Selection Gènes de Référence'!AC$11)</f>
        <v/>
      </c>
      <c r="T38" s="69" t="str">
        <f>IF(ISERROR('Données Echantillon 5'!E39-'Selection Gènes de Référence'!AD$11),"",'Données Echantillon 5'!E39-'Selection Gènes de Référence'!AD$11)</f>
        <v/>
      </c>
      <c r="U38" s="67" t="str">
        <f>IF(ISERROR('Données Echantillon 6'!C39-'Selection Gènes de Référence'!AG$11),"",'Données Echantillon 6'!C39-'Selection Gènes de Référence'!AG$11)</f>
        <v/>
      </c>
      <c r="V38" s="68" t="str">
        <f>IF(ISERROR('Données Echantillon 6'!D39-'Selection Gènes de Référence'!AH$11),"",'Données Echantillon 6'!D39-'Selection Gènes de Référence'!AH$11)</f>
        <v/>
      </c>
      <c r="W38" s="69" t="str">
        <f>IF(ISERROR('Données Echantillon 6'!E39-'Selection Gènes de Référence'!AI$11),"",'Données Echantillon 6'!E39-'Selection Gènes de Référence'!AI$11)</f>
        <v/>
      </c>
      <c r="X38" s="67" t="str">
        <f>IF(ISERROR('Données Echantillon 7'!C39-'Selection Gènes de Référence'!AL$11),"",'Données Echantillon 7'!C39-'Selection Gènes de Référence'!AL$11)</f>
        <v/>
      </c>
      <c r="Y38" s="68" t="str">
        <f>IF(ISERROR('Données Echantillon 7'!D39-'Selection Gènes de Référence'!AM$11),"",'Données Echantillon 7'!D39-'Selection Gènes de Référence'!AM$11)</f>
        <v/>
      </c>
      <c r="Z38" s="69" t="str">
        <f>IF(ISERROR('Données Echantillon 7'!E39-'Selection Gènes de Référence'!AN$11),"",'Données Echantillon 7'!E39-'Selection Gènes de Référence'!AN$11)</f>
        <v/>
      </c>
      <c r="AA38" s="67" t="str">
        <f>IF(ISERROR('Données Echantillon 8'!C39-'Selection Gènes de Référence'!AQ$11),"",'Données Echantillon 8'!C39-'Selection Gènes de Référence'!AQ$11)</f>
        <v/>
      </c>
      <c r="AB38" s="68" t="str">
        <f>IF(ISERROR('Données Echantillon 8'!D39-'Selection Gènes de Référence'!AR$11),"",'Données Echantillon 8'!D39-'Selection Gènes de Référence'!AR$11)</f>
        <v/>
      </c>
      <c r="AC38" s="69" t="str">
        <f>IF(ISERROR('Données Echantillon 8'!E39-'Selection Gènes de Référence'!AS$11),"",'Données Echantillon 8'!E39-'Selection Gènes de Référence'!AS$11)</f>
        <v/>
      </c>
      <c r="AD38" s="67" t="str">
        <f>IF(ISERROR('Données Echantillon 9'!C39-'Selection Gènes de Référence'!AV$11),"",'Données Echantillon 9'!C39-'Selection Gènes de Référence'!AV$11)</f>
        <v/>
      </c>
      <c r="AE38" s="68" t="str">
        <f>IF(ISERROR('Données Echantillon 9'!D39-'Selection Gènes de Référence'!AW$11),"",'Données Echantillon 9'!D39-'Selection Gènes de Référence'!AW$11)</f>
        <v/>
      </c>
      <c r="AF38" s="69" t="str">
        <f>IF(ISERROR('Données Echantillon 9'!E39-'Selection Gènes de Référence'!AX$11),"",'Données Echantillon 9'!E39-'Selection Gènes de Référence'!AX$11)</f>
        <v/>
      </c>
      <c r="AG38" s="67" t="str">
        <f>IF(ISERROR('Données Echantillon 10'!C39-'Selection Gènes de Référence'!BA$11),"",'Données Echantillon 10'!C39-'Selection Gènes de Référence'!BA$11)</f>
        <v/>
      </c>
      <c r="AH38" s="68" t="str">
        <f>IF(ISERROR('Données Echantillon 10'!D39-'Selection Gènes de Référence'!BB$11),"",'Données Echantillon 10'!D39-'Selection Gènes de Référence'!BB$11)</f>
        <v/>
      </c>
      <c r="AI38" s="69" t="str">
        <f>IF(ISERROR('Données Echantillon 10'!E39-'Selection Gènes de Référence'!BC$11),"",'Données Echantillon 10'!E39-'Selection Gènes de Référence'!BC$11)</f>
        <v/>
      </c>
      <c r="AJ38" s="243"/>
      <c r="AK38" s="243"/>
    </row>
    <row r="39" spans="1:37">
      <c r="A39" s="59" t="str">
        <f>IF('Information sur les Gènes'!A39="","",'Information sur les Gènes'!A39)</f>
        <v>D1</v>
      </c>
      <c r="B39" s="57" t="str">
        <f>IF('Information sur les Gènes'!D39="","",'Information sur les Gènes'!D39)</f>
        <v/>
      </c>
      <c r="C39" s="67" t="str">
        <f>IF(ISERROR('Données Echantillon Contrôle'!C40-'Selection Gènes de Référence'!C$11),"",'Données Echantillon Contrôle'!C40-'Selection Gènes de Référence'!C$11)</f>
        <v/>
      </c>
      <c r="D39" s="68" t="str">
        <f>IF(ISERROR('Données Echantillon Contrôle'!D40-'Selection Gènes de Référence'!D$11),"",'Données Echantillon Contrôle'!D40-'Selection Gènes de Référence'!D$11)</f>
        <v/>
      </c>
      <c r="E39" s="69" t="str">
        <f>IF(ISERROR('Données Echantillon Contrôle'!E40-'Selection Gènes de Référence'!E$11),"",'Données Echantillon Contrôle'!E40-'Selection Gènes de Référence'!E$11)</f>
        <v/>
      </c>
      <c r="F39" s="67" t="str">
        <f>IF(ISERROR('Données Echantillon 1'!C40-'Selection Gènes de Référence'!H$11),"",'Données Echantillon 1'!C40-'Selection Gènes de Référence'!H$11)</f>
        <v/>
      </c>
      <c r="G39" s="68" t="str">
        <f>IF(ISERROR('Données Echantillon 1'!D40-'Selection Gènes de Référence'!I$11),"",'Données Echantillon 1'!D40-'Selection Gènes de Référence'!I$11)</f>
        <v/>
      </c>
      <c r="H39" s="69" t="str">
        <f>IF(ISERROR('Données Echantillon 1'!E40-'Selection Gènes de Référence'!J$11),"",'Données Echantillon 1'!E40-'Selection Gènes de Référence'!J$11)</f>
        <v/>
      </c>
      <c r="I39" s="67" t="str">
        <f>IF(ISERROR('Données Echantillon 2'!C40-'Selection Gènes de Référence'!M$11),"",'Données Echantillon 2'!C40-'Selection Gènes de Référence'!M$11)</f>
        <v/>
      </c>
      <c r="J39" s="68" t="str">
        <f>IF(ISERROR('Données Echantillon 2'!D40-'Selection Gènes de Référence'!N$11),"",'Données Echantillon 2'!D40-'Selection Gènes de Référence'!N$11)</f>
        <v/>
      </c>
      <c r="K39" s="69" t="str">
        <f>IF(ISERROR('Données Echantillon 2'!E40-'Selection Gènes de Référence'!O$11),"",'Données Echantillon 2'!E40-'Selection Gènes de Référence'!O$11)</f>
        <v/>
      </c>
      <c r="L39" s="67" t="str">
        <f>IF(ISERROR('Données Echantillon 3'!C40-'Selection Gènes de Référence'!R$11),"",'Données Echantillon 3'!C40-'Selection Gènes de Référence'!R$11)</f>
        <v/>
      </c>
      <c r="M39" s="68" t="str">
        <f>IF(ISERROR('Données Echantillon 3'!D40-'Selection Gènes de Référence'!S$11),"",'Données Echantillon 3'!D40-'Selection Gènes de Référence'!S$11)</f>
        <v/>
      </c>
      <c r="N39" s="69" t="str">
        <f>IF(ISERROR('Données Echantillon 3'!E40-'Selection Gènes de Référence'!T$11),"",'Données Echantillon 3'!E40-'Selection Gènes de Référence'!T$11)</f>
        <v/>
      </c>
      <c r="O39" s="67" t="str">
        <f>IF(ISERROR('Données Echantillon 4'!C40-'Selection Gènes de Référence'!W$11),"",'Données Echantillon 4'!C40-'Selection Gènes de Référence'!W$11)</f>
        <v/>
      </c>
      <c r="P39" s="68" t="str">
        <f>IF(ISERROR('Données Echantillon 4'!D40-'Selection Gènes de Référence'!X$11),"",'Données Echantillon 4'!D40-'Selection Gènes de Référence'!X$11)</f>
        <v/>
      </c>
      <c r="Q39" s="69" t="str">
        <f>IF(ISERROR('Données Echantillon 4'!E40-'Selection Gènes de Référence'!Y$11),"",'Données Echantillon 4'!E40-'Selection Gènes de Référence'!Y$11)</f>
        <v/>
      </c>
      <c r="R39" s="67" t="str">
        <f>IF(ISERROR('Données Echantillon 5'!C40-'Selection Gènes de Référence'!AB$11),"",'Données Echantillon 5'!C40-'Selection Gènes de Référence'!AB$11)</f>
        <v/>
      </c>
      <c r="S39" s="68" t="str">
        <f>IF(ISERROR('Données Echantillon 5'!D40-'Selection Gènes de Référence'!AC$11),"",'Données Echantillon 5'!D40-'Selection Gènes de Référence'!AC$11)</f>
        <v/>
      </c>
      <c r="T39" s="69" t="str">
        <f>IF(ISERROR('Données Echantillon 5'!E40-'Selection Gènes de Référence'!AD$11),"",'Données Echantillon 5'!E40-'Selection Gènes de Référence'!AD$11)</f>
        <v/>
      </c>
      <c r="U39" s="67" t="str">
        <f>IF(ISERROR('Données Echantillon 6'!C40-'Selection Gènes de Référence'!AG$11),"",'Données Echantillon 6'!C40-'Selection Gènes de Référence'!AG$11)</f>
        <v/>
      </c>
      <c r="V39" s="68" t="str">
        <f>IF(ISERROR('Données Echantillon 6'!D40-'Selection Gènes de Référence'!AH$11),"",'Données Echantillon 6'!D40-'Selection Gènes de Référence'!AH$11)</f>
        <v/>
      </c>
      <c r="W39" s="69" t="str">
        <f>IF(ISERROR('Données Echantillon 6'!E40-'Selection Gènes de Référence'!AI$11),"",'Données Echantillon 6'!E40-'Selection Gènes de Référence'!AI$11)</f>
        <v/>
      </c>
      <c r="X39" s="67" t="str">
        <f>IF(ISERROR('Données Echantillon 7'!C40-'Selection Gènes de Référence'!AL$11),"",'Données Echantillon 7'!C40-'Selection Gènes de Référence'!AL$11)</f>
        <v/>
      </c>
      <c r="Y39" s="68" t="str">
        <f>IF(ISERROR('Données Echantillon 7'!D40-'Selection Gènes de Référence'!AM$11),"",'Données Echantillon 7'!D40-'Selection Gènes de Référence'!AM$11)</f>
        <v/>
      </c>
      <c r="Z39" s="69" t="str">
        <f>IF(ISERROR('Données Echantillon 7'!E40-'Selection Gènes de Référence'!AN$11),"",'Données Echantillon 7'!E40-'Selection Gènes de Référence'!AN$11)</f>
        <v/>
      </c>
      <c r="AA39" s="67" t="str">
        <f>IF(ISERROR('Données Echantillon 8'!C40-'Selection Gènes de Référence'!AQ$11),"",'Données Echantillon 8'!C40-'Selection Gènes de Référence'!AQ$11)</f>
        <v/>
      </c>
      <c r="AB39" s="68" t="str">
        <f>IF(ISERROR('Données Echantillon 8'!D40-'Selection Gènes de Référence'!AR$11),"",'Données Echantillon 8'!D40-'Selection Gènes de Référence'!AR$11)</f>
        <v/>
      </c>
      <c r="AC39" s="69" t="str">
        <f>IF(ISERROR('Données Echantillon 8'!E40-'Selection Gènes de Référence'!AS$11),"",'Données Echantillon 8'!E40-'Selection Gènes de Référence'!AS$11)</f>
        <v/>
      </c>
      <c r="AD39" s="67" t="str">
        <f>IF(ISERROR('Données Echantillon 9'!C40-'Selection Gènes de Référence'!AV$11),"",'Données Echantillon 9'!C40-'Selection Gènes de Référence'!AV$11)</f>
        <v/>
      </c>
      <c r="AE39" s="68" t="str">
        <f>IF(ISERROR('Données Echantillon 9'!D40-'Selection Gènes de Référence'!AW$11),"",'Données Echantillon 9'!D40-'Selection Gènes de Référence'!AW$11)</f>
        <v/>
      </c>
      <c r="AF39" s="69" t="str">
        <f>IF(ISERROR('Données Echantillon 9'!E40-'Selection Gènes de Référence'!AX$11),"",'Données Echantillon 9'!E40-'Selection Gènes de Référence'!AX$11)</f>
        <v/>
      </c>
      <c r="AG39" s="67" t="str">
        <f>IF(ISERROR('Données Echantillon 10'!C40-'Selection Gènes de Référence'!BA$11),"",'Données Echantillon 10'!C40-'Selection Gènes de Référence'!BA$11)</f>
        <v/>
      </c>
      <c r="AH39" s="68" t="str">
        <f>IF(ISERROR('Données Echantillon 10'!D40-'Selection Gènes de Référence'!BB$11),"",'Données Echantillon 10'!D40-'Selection Gènes de Référence'!BB$11)</f>
        <v/>
      </c>
      <c r="AI39" s="69" t="str">
        <f>IF(ISERROR('Données Echantillon 10'!E40-'Selection Gènes de Référence'!BC$11),"",'Données Echantillon 10'!E40-'Selection Gènes de Référence'!BC$11)</f>
        <v/>
      </c>
      <c r="AJ39" s="243"/>
      <c r="AK39" s="243"/>
    </row>
    <row r="40" spans="1:37">
      <c r="A40" s="59" t="str">
        <f>IF('Information sur les Gènes'!A40="","",'Information sur les Gènes'!A40)</f>
        <v>D2</v>
      </c>
      <c r="B40" s="57" t="str">
        <f>IF('Information sur les Gènes'!D40="","",'Information sur les Gènes'!D40)</f>
        <v/>
      </c>
      <c r="C40" s="67" t="str">
        <f>IF(ISERROR('Données Echantillon Contrôle'!C41-'Selection Gènes de Référence'!C$11),"",'Données Echantillon Contrôle'!C41-'Selection Gènes de Référence'!C$11)</f>
        <v/>
      </c>
      <c r="D40" s="68" t="str">
        <f>IF(ISERROR('Données Echantillon Contrôle'!D41-'Selection Gènes de Référence'!D$11),"",'Données Echantillon Contrôle'!D41-'Selection Gènes de Référence'!D$11)</f>
        <v/>
      </c>
      <c r="E40" s="69" t="str">
        <f>IF(ISERROR('Données Echantillon Contrôle'!E41-'Selection Gènes de Référence'!E$11),"",'Données Echantillon Contrôle'!E41-'Selection Gènes de Référence'!E$11)</f>
        <v/>
      </c>
      <c r="F40" s="67" t="str">
        <f>IF(ISERROR('Données Echantillon 1'!C41-'Selection Gènes de Référence'!H$11),"",'Données Echantillon 1'!C41-'Selection Gènes de Référence'!H$11)</f>
        <v/>
      </c>
      <c r="G40" s="68" t="str">
        <f>IF(ISERROR('Données Echantillon 1'!D41-'Selection Gènes de Référence'!I$11),"",'Données Echantillon 1'!D41-'Selection Gènes de Référence'!I$11)</f>
        <v/>
      </c>
      <c r="H40" s="69" t="str">
        <f>IF(ISERROR('Données Echantillon 1'!E41-'Selection Gènes de Référence'!J$11),"",'Données Echantillon 1'!E41-'Selection Gènes de Référence'!J$11)</f>
        <v/>
      </c>
      <c r="I40" s="67" t="str">
        <f>IF(ISERROR('Données Echantillon 2'!C41-'Selection Gènes de Référence'!M$11),"",'Données Echantillon 2'!C41-'Selection Gènes de Référence'!M$11)</f>
        <v/>
      </c>
      <c r="J40" s="68" t="str">
        <f>IF(ISERROR('Données Echantillon 2'!D41-'Selection Gènes de Référence'!N$11),"",'Données Echantillon 2'!D41-'Selection Gènes de Référence'!N$11)</f>
        <v/>
      </c>
      <c r="K40" s="69" t="str">
        <f>IF(ISERROR('Données Echantillon 2'!E41-'Selection Gènes de Référence'!O$11),"",'Données Echantillon 2'!E41-'Selection Gènes de Référence'!O$11)</f>
        <v/>
      </c>
      <c r="L40" s="67" t="str">
        <f>IF(ISERROR('Données Echantillon 3'!C41-'Selection Gènes de Référence'!R$11),"",'Données Echantillon 3'!C41-'Selection Gènes de Référence'!R$11)</f>
        <v/>
      </c>
      <c r="M40" s="68" t="str">
        <f>IF(ISERROR('Données Echantillon 3'!D41-'Selection Gènes de Référence'!S$11),"",'Données Echantillon 3'!D41-'Selection Gènes de Référence'!S$11)</f>
        <v/>
      </c>
      <c r="N40" s="69" t="str">
        <f>IF(ISERROR('Données Echantillon 3'!E41-'Selection Gènes de Référence'!T$11),"",'Données Echantillon 3'!E41-'Selection Gènes de Référence'!T$11)</f>
        <v/>
      </c>
      <c r="O40" s="67" t="str">
        <f>IF(ISERROR('Données Echantillon 4'!C41-'Selection Gènes de Référence'!W$11),"",'Données Echantillon 4'!C41-'Selection Gènes de Référence'!W$11)</f>
        <v/>
      </c>
      <c r="P40" s="68" t="str">
        <f>IF(ISERROR('Données Echantillon 4'!D41-'Selection Gènes de Référence'!X$11),"",'Données Echantillon 4'!D41-'Selection Gènes de Référence'!X$11)</f>
        <v/>
      </c>
      <c r="Q40" s="69" t="str">
        <f>IF(ISERROR('Données Echantillon 4'!E41-'Selection Gènes de Référence'!Y$11),"",'Données Echantillon 4'!E41-'Selection Gènes de Référence'!Y$11)</f>
        <v/>
      </c>
      <c r="R40" s="67" t="str">
        <f>IF(ISERROR('Données Echantillon 5'!C41-'Selection Gènes de Référence'!AB$11),"",'Données Echantillon 5'!C41-'Selection Gènes de Référence'!AB$11)</f>
        <v/>
      </c>
      <c r="S40" s="68" t="str">
        <f>IF(ISERROR('Données Echantillon 5'!D41-'Selection Gènes de Référence'!AC$11),"",'Données Echantillon 5'!D41-'Selection Gènes de Référence'!AC$11)</f>
        <v/>
      </c>
      <c r="T40" s="69" t="str">
        <f>IF(ISERROR('Données Echantillon 5'!E41-'Selection Gènes de Référence'!AD$11),"",'Données Echantillon 5'!E41-'Selection Gènes de Référence'!AD$11)</f>
        <v/>
      </c>
      <c r="U40" s="67" t="str">
        <f>IF(ISERROR('Données Echantillon 6'!C41-'Selection Gènes de Référence'!AG$11),"",'Données Echantillon 6'!C41-'Selection Gènes de Référence'!AG$11)</f>
        <v/>
      </c>
      <c r="V40" s="68" t="str">
        <f>IF(ISERROR('Données Echantillon 6'!D41-'Selection Gènes de Référence'!AH$11),"",'Données Echantillon 6'!D41-'Selection Gènes de Référence'!AH$11)</f>
        <v/>
      </c>
      <c r="W40" s="69" t="str">
        <f>IF(ISERROR('Données Echantillon 6'!E41-'Selection Gènes de Référence'!AI$11),"",'Données Echantillon 6'!E41-'Selection Gènes de Référence'!AI$11)</f>
        <v/>
      </c>
      <c r="X40" s="67" t="str">
        <f>IF(ISERROR('Données Echantillon 7'!C41-'Selection Gènes de Référence'!AL$11),"",'Données Echantillon 7'!C41-'Selection Gènes de Référence'!AL$11)</f>
        <v/>
      </c>
      <c r="Y40" s="68" t="str">
        <f>IF(ISERROR('Données Echantillon 7'!D41-'Selection Gènes de Référence'!AM$11),"",'Données Echantillon 7'!D41-'Selection Gènes de Référence'!AM$11)</f>
        <v/>
      </c>
      <c r="Z40" s="69" t="str">
        <f>IF(ISERROR('Données Echantillon 7'!E41-'Selection Gènes de Référence'!AN$11),"",'Données Echantillon 7'!E41-'Selection Gènes de Référence'!AN$11)</f>
        <v/>
      </c>
      <c r="AA40" s="67" t="str">
        <f>IF(ISERROR('Données Echantillon 8'!C41-'Selection Gènes de Référence'!AQ$11),"",'Données Echantillon 8'!C41-'Selection Gènes de Référence'!AQ$11)</f>
        <v/>
      </c>
      <c r="AB40" s="68" t="str">
        <f>IF(ISERROR('Données Echantillon 8'!D41-'Selection Gènes de Référence'!AR$11),"",'Données Echantillon 8'!D41-'Selection Gènes de Référence'!AR$11)</f>
        <v/>
      </c>
      <c r="AC40" s="69" t="str">
        <f>IF(ISERROR('Données Echantillon 8'!E41-'Selection Gènes de Référence'!AS$11),"",'Données Echantillon 8'!E41-'Selection Gènes de Référence'!AS$11)</f>
        <v/>
      </c>
      <c r="AD40" s="67" t="str">
        <f>IF(ISERROR('Données Echantillon 9'!C41-'Selection Gènes de Référence'!AV$11),"",'Données Echantillon 9'!C41-'Selection Gènes de Référence'!AV$11)</f>
        <v/>
      </c>
      <c r="AE40" s="68" t="str">
        <f>IF(ISERROR('Données Echantillon 9'!D41-'Selection Gènes de Référence'!AW$11),"",'Données Echantillon 9'!D41-'Selection Gènes de Référence'!AW$11)</f>
        <v/>
      </c>
      <c r="AF40" s="69" t="str">
        <f>IF(ISERROR('Données Echantillon 9'!E41-'Selection Gènes de Référence'!AX$11),"",'Données Echantillon 9'!E41-'Selection Gènes de Référence'!AX$11)</f>
        <v/>
      </c>
      <c r="AG40" s="67" t="str">
        <f>IF(ISERROR('Données Echantillon 10'!C41-'Selection Gènes de Référence'!BA$11),"",'Données Echantillon 10'!C41-'Selection Gènes de Référence'!BA$11)</f>
        <v/>
      </c>
      <c r="AH40" s="68" t="str">
        <f>IF(ISERROR('Données Echantillon 10'!D41-'Selection Gènes de Référence'!BB$11),"",'Données Echantillon 10'!D41-'Selection Gènes de Référence'!BB$11)</f>
        <v/>
      </c>
      <c r="AI40" s="69" t="str">
        <f>IF(ISERROR('Données Echantillon 10'!E41-'Selection Gènes de Référence'!BC$11),"",'Données Echantillon 10'!E41-'Selection Gènes de Référence'!BC$11)</f>
        <v/>
      </c>
      <c r="AJ40" s="243"/>
      <c r="AK40" s="243"/>
    </row>
    <row r="41" spans="1:37">
      <c r="A41" s="59" t="str">
        <f>IF('Information sur les Gènes'!A41="","",'Information sur les Gènes'!A41)</f>
        <v>D3</v>
      </c>
      <c r="B41" s="57" t="str">
        <f>IF('Information sur les Gènes'!D41="","",'Information sur les Gènes'!D41)</f>
        <v/>
      </c>
      <c r="C41" s="67" t="str">
        <f>IF(ISERROR('Données Echantillon Contrôle'!C42-'Selection Gènes de Référence'!C$11),"",'Données Echantillon Contrôle'!C42-'Selection Gènes de Référence'!C$11)</f>
        <v/>
      </c>
      <c r="D41" s="68" t="str">
        <f>IF(ISERROR('Données Echantillon Contrôle'!D42-'Selection Gènes de Référence'!D$11),"",'Données Echantillon Contrôle'!D42-'Selection Gènes de Référence'!D$11)</f>
        <v/>
      </c>
      <c r="E41" s="69" t="str">
        <f>IF(ISERROR('Données Echantillon Contrôle'!E42-'Selection Gènes de Référence'!E$11),"",'Données Echantillon Contrôle'!E42-'Selection Gènes de Référence'!E$11)</f>
        <v/>
      </c>
      <c r="F41" s="67" t="str">
        <f>IF(ISERROR('Données Echantillon 1'!C42-'Selection Gènes de Référence'!H$11),"",'Données Echantillon 1'!C42-'Selection Gènes de Référence'!H$11)</f>
        <v/>
      </c>
      <c r="G41" s="68" t="str">
        <f>IF(ISERROR('Données Echantillon 1'!D42-'Selection Gènes de Référence'!I$11),"",'Données Echantillon 1'!D42-'Selection Gènes de Référence'!I$11)</f>
        <v/>
      </c>
      <c r="H41" s="69" t="str">
        <f>IF(ISERROR('Données Echantillon 1'!E42-'Selection Gènes de Référence'!J$11),"",'Données Echantillon 1'!E42-'Selection Gènes de Référence'!J$11)</f>
        <v/>
      </c>
      <c r="I41" s="67" t="str">
        <f>IF(ISERROR('Données Echantillon 2'!C42-'Selection Gènes de Référence'!M$11),"",'Données Echantillon 2'!C42-'Selection Gènes de Référence'!M$11)</f>
        <v/>
      </c>
      <c r="J41" s="68" t="str">
        <f>IF(ISERROR('Données Echantillon 2'!D42-'Selection Gènes de Référence'!N$11),"",'Données Echantillon 2'!D42-'Selection Gènes de Référence'!N$11)</f>
        <v/>
      </c>
      <c r="K41" s="69" t="str">
        <f>IF(ISERROR('Données Echantillon 2'!E42-'Selection Gènes de Référence'!O$11),"",'Données Echantillon 2'!E42-'Selection Gènes de Référence'!O$11)</f>
        <v/>
      </c>
      <c r="L41" s="67" t="str">
        <f>IF(ISERROR('Données Echantillon 3'!C42-'Selection Gènes de Référence'!R$11),"",'Données Echantillon 3'!C42-'Selection Gènes de Référence'!R$11)</f>
        <v/>
      </c>
      <c r="M41" s="68" t="str">
        <f>IF(ISERROR('Données Echantillon 3'!D42-'Selection Gènes de Référence'!S$11),"",'Données Echantillon 3'!D42-'Selection Gènes de Référence'!S$11)</f>
        <v/>
      </c>
      <c r="N41" s="69" t="str">
        <f>IF(ISERROR('Données Echantillon 3'!E42-'Selection Gènes de Référence'!T$11),"",'Données Echantillon 3'!E42-'Selection Gènes de Référence'!T$11)</f>
        <v/>
      </c>
      <c r="O41" s="67" t="str">
        <f>IF(ISERROR('Données Echantillon 4'!C42-'Selection Gènes de Référence'!W$11),"",'Données Echantillon 4'!C42-'Selection Gènes de Référence'!W$11)</f>
        <v/>
      </c>
      <c r="P41" s="68" t="str">
        <f>IF(ISERROR('Données Echantillon 4'!D42-'Selection Gènes de Référence'!X$11),"",'Données Echantillon 4'!D42-'Selection Gènes de Référence'!X$11)</f>
        <v/>
      </c>
      <c r="Q41" s="69" t="str">
        <f>IF(ISERROR('Données Echantillon 4'!E42-'Selection Gènes de Référence'!Y$11),"",'Données Echantillon 4'!E42-'Selection Gènes de Référence'!Y$11)</f>
        <v/>
      </c>
      <c r="R41" s="67" t="str">
        <f>IF(ISERROR('Données Echantillon 5'!C42-'Selection Gènes de Référence'!AB$11),"",'Données Echantillon 5'!C42-'Selection Gènes de Référence'!AB$11)</f>
        <v/>
      </c>
      <c r="S41" s="68" t="str">
        <f>IF(ISERROR('Données Echantillon 5'!D42-'Selection Gènes de Référence'!AC$11),"",'Données Echantillon 5'!D42-'Selection Gènes de Référence'!AC$11)</f>
        <v/>
      </c>
      <c r="T41" s="69" t="str">
        <f>IF(ISERROR('Données Echantillon 5'!E42-'Selection Gènes de Référence'!AD$11),"",'Données Echantillon 5'!E42-'Selection Gènes de Référence'!AD$11)</f>
        <v/>
      </c>
      <c r="U41" s="67" t="str">
        <f>IF(ISERROR('Données Echantillon 6'!C42-'Selection Gènes de Référence'!AG$11),"",'Données Echantillon 6'!C42-'Selection Gènes de Référence'!AG$11)</f>
        <v/>
      </c>
      <c r="V41" s="68" t="str">
        <f>IF(ISERROR('Données Echantillon 6'!D42-'Selection Gènes de Référence'!AH$11),"",'Données Echantillon 6'!D42-'Selection Gènes de Référence'!AH$11)</f>
        <v/>
      </c>
      <c r="W41" s="69" t="str">
        <f>IF(ISERROR('Données Echantillon 6'!E42-'Selection Gènes de Référence'!AI$11),"",'Données Echantillon 6'!E42-'Selection Gènes de Référence'!AI$11)</f>
        <v/>
      </c>
      <c r="X41" s="67" t="str">
        <f>IF(ISERROR('Données Echantillon 7'!C42-'Selection Gènes de Référence'!AL$11),"",'Données Echantillon 7'!C42-'Selection Gènes de Référence'!AL$11)</f>
        <v/>
      </c>
      <c r="Y41" s="68" t="str">
        <f>IF(ISERROR('Données Echantillon 7'!D42-'Selection Gènes de Référence'!AM$11),"",'Données Echantillon 7'!D42-'Selection Gènes de Référence'!AM$11)</f>
        <v/>
      </c>
      <c r="Z41" s="69" t="str">
        <f>IF(ISERROR('Données Echantillon 7'!E42-'Selection Gènes de Référence'!AN$11),"",'Données Echantillon 7'!E42-'Selection Gènes de Référence'!AN$11)</f>
        <v/>
      </c>
      <c r="AA41" s="67" t="str">
        <f>IF(ISERROR('Données Echantillon 8'!C42-'Selection Gènes de Référence'!AQ$11),"",'Données Echantillon 8'!C42-'Selection Gènes de Référence'!AQ$11)</f>
        <v/>
      </c>
      <c r="AB41" s="68" t="str">
        <f>IF(ISERROR('Données Echantillon 8'!D42-'Selection Gènes de Référence'!AR$11),"",'Données Echantillon 8'!D42-'Selection Gènes de Référence'!AR$11)</f>
        <v/>
      </c>
      <c r="AC41" s="69" t="str">
        <f>IF(ISERROR('Données Echantillon 8'!E42-'Selection Gènes de Référence'!AS$11),"",'Données Echantillon 8'!E42-'Selection Gènes de Référence'!AS$11)</f>
        <v/>
      </c>
      <c r="AD41" s="67" t="str">
        <f>IF(ISERROR('Données Echantillon 9'!C42-'Selection Gènes de Référence'!AV$11),"",'Données Echantillon 9'!C42-'Selection Gènes de Référence'!AV$11)</f>
        <v/>
      </c>
      <c r="AE41" s="68" t="str">
        <f>IF(ISERROR('Données Echantillon 9'!D42-'Selection Gènes de Référence'!AW$11),"",'Données Echantillon 9'!D42-'Selection Gènes de Référence'!AW$11)</f>
        <v/>
      </c>
      <c r="AF41" s="69" t="str">
        <f>IF(ISERROR('Données Echantillon 9'!E42-'Selection Gènes de Référence'!AX$11),"",'Données Echantillon 9'!E42-'Selection Gènes de Référence'!AX$11)</f>
        <v/>
      </c>
      <c r="AG41" s="67" t="str">
        <f>IF(ISERROR('Données Echantillon 10'!C42-'Selection Gènes de Référence'!BA$11),"",'Données Echantillon 10'!C42-'Selection Gènes de Référence'!BA$11)</f>
        <v/>
      </c>
      <c r="AH41" s="68" t="str">
        <f>IF(ISERROR('Données Echantillon 10'!D42-'Selection Gènes de Référence'!BB$11),"",'Données Echantillon 10'!D42-'Selection Gènes de Référence'!BB$11)</f>
        <v/>
      </c>
      <c r="AI41" s="69" t="str">
        <f>IF(ISERROR('Données Echantillon 10'!E42-'Selection Gènes de Référence'!BC$11),"",'Données Echantillon 10'!E42-'Selection Gènes de Référence'!BC$11)</f>
        <v/>
      </c>
      <c r="AJ41" s="243"/>
      <c r="AK41" s="243"/>
    </row>
    <row r="42" spans="1:37">
      <c r="A42" s="59" t="str">
        <f>IF('Information sur les Gènes'!A42="","",'Information sur les Gènes'!A42)</f>
        <v>D4</v>
      </c>
      <c r="B42" s="57" t="str">
        <f>IF('Information sur les Gènes'!D42="","",'Information sur les Gènes'!D42)</f>
        <v/>
      </c>
      <c r="C42" s="67" t="str">
        <f>IF(ISERROR('Données Echantillon Contrôle'!C43-'Selection Gènes de Référence'!C$11),"",'Données Echantillon Contrôle'!C43-'Selection Gènes de Référence'!C$11)</f>
        <v/>
      </c>
      <c r="D42" s="68" t="str">
        <f>IF(ISERROR('Données Echantillon Contrôle'!D43-'Selection Gènes de Référence'!D$11),"",'Données Echantillon Contrôle'!D43-'Selection Gènes de Référence'!D$11)</f>
        <v/>
      </c>
      <c r="E42" s="69" t="str">
        <f>IF(ISERROR('Données Echantillon Contrôle'!E43-'Selection Gènes de Référence'!E$11),"",'Données Echantillon Contrôle'!E43-'Selection Gènes de Référence'!E$11)</f>
        <v/>
      </c>
      <c r="F42" s="67" t="str">
        <f>IF(ISERROR('Données Echantillon 1'!C43-'Selection Gènes de Référence'!H$11),"",'Données Echantillon 1'!C43-'Selection Gènes de Référence'!H$11)</f>
        <v/>
      </c>
      <c r="G42" s="68" t="str">
        <f>IF(ISERROR('Données Echantillon 1'!D43-'Selection Gènes de Référence'!I$11),"",'Données Echantillon 1'!D43-'Selection Gènes de Référence'!I$11)</f>
        <v/>
      </c>
      <c r="H42" s="69" t="str">
        <f>IF(ISERROR('Données Echantillon 1'!E43-'Selection Gènes de Référence'!J$11),"",'Données Echantillon 1'!E43-'Selection Gènes de Référence'!J$11)</f>
        <v/>
      </c>
      <c r="I42" s="67" t="str">
        <f>IF(ISERROR('Données Echantillon 2'!C43-'Selection Gènes de Référence'!M$11),"",'Données Echantillon 2'!C43-'Selection Gènes de Référence'!M$11)</f>
        <v/>
      </c>
      <c r="J42" s="68" t="str">
        <f>IF(ISERROR('Données Echantillon 2'!D43-'Selection Gènes de Référence'!N$11),"",'Données Echantillon 2'!D43-'Selection Gènes de Référence'!N$11)</f>
        <v/>
      </c>
      <c r="K42" s="69" t="str">
        <f>IF(ISERROR('Données Echantillon 2'!E43-'Selection Gènes de Référence'!O$11),"",'Données Echantillon 2'!E43-'Selection Gènes de Référence'!O$11)</f>
        <v/>
      </c>
      <c r="L42" s="67" t="str">
        <f>IF(ISERROR('Données Echantillon 3'!C43-'Selection Gènes de Référence'!R$11),"",'Données Echantillon 3'!C43-'Selection Gènes de Référence'!R$11)</f>
        <v/>
      </c>
      <c r="M42" s="68" t="str">
        <f>IF(ISERROR('Données Echantillon 3'!D43-'Selection Gènes de Référence'!S$11),"",'Données Echantillon 3'!D43-'Selection Gènes de Référence'!S$11)</f>
        <v/>
      </c>
      <c r="N42" s="69" t="str">
        <f>IF(ISERROR('Données Echantillon 3'!E43-'Selection Gènes de Référence'!T$11),"",'Données Echantillon 3'!E43-'Selection Gènes de Référence'!T$11)</f>
        <v/>
      </c>
      <c r="O42" s="67" t="str">
        <f>IF(ISERROR('Données Echantillon 4'!C43-'Selection Gènes de Référence'!W$11),"",'Données Echantillon 4'!C43-'Selection Gènes de Référence'!W$11)</f>
        <v/>
      </c>
      <c r="P42" s="68" t="str">
        <f>IF(ISERROR('Données Echantillon 4'!D43-'Selection Gènes de Référence'!X$11),"",'Données Echantillon 4'!D43-'Selection Gènes de Référence'!X$11)</f>
        <v/>
      </c>
      <c r="Q42" s="69" t="str">
        <f>IF(ISERROR('Données Echantillon 4'!E43-'Selection Gènes de Référence'!Y$11),"",'Données Echantillon 4'!E43-'Selection Gènes de Référence'!Y$11)</f>
        <v/>
      </c>
      <c r="R42" s="67" t="str">
        <f>IF(ISERROR('Données Echantillon 5'!C43-'Selection Gènes de Référence'!AB$11),"",'Données Echantillon 5'!C43-'Selection Gènes de Référence'!AB$11)</f>
        <v/>
      </c>
      <c r="S42" s="68" t="str">
        <f>IF(ISERROR('Données Echantillon 5'!D43-'Selection Gènes de Référence'!AC$11),"",'Données Echantillon 5'!D43-'Selection Gènes de Référence'!AC$11)</f>
        <v/>
      </c>
      <c r="T42" s="69" t="str">
        <f>IF(ISERROR('Données Echantillon 5'!E43-'Selection Gènes de Référence'!AD$11),"",'Données Echantillon 5'!E43-'Selection Gènes de Référence'!AD$11)</f>
        <v/>
      </c>
      <c r="U42" s="67" t="str">
        <f>IF(ISERROR('Données Echantillon 6'!C43-'Selection Gènes de Référence'!AG$11),"",'Données Echantillon 6'!C43-'Selection Gènes de Référence'!AG$11)</f>
        <v/>
      </c>
      <c r="V42" s="68" t="str">
        <f>IF(ISERROR('Données Echantillon 6'!D43-'Selection Gènes de Référence'!AH$11),"",'Données Echantillon 6'!D43-'Selection Gènes de Référence'!AH$11)</f>
        <v/>
      </c>
      <c r="W42" s="69" t="str">
        <f>IF(ISERROR('Données Echantillon 6'!E43-'Selection Gènes de Référence'!AI$11),"",'Données Echantillon 6'!E43-'Selection Gènes de Référence'!AI$11)</f>
        <v/>
      </c>
      <c r="X42" s="67" t="str">
        <f>IF(ISERROR('Données Echantillon 7'!C43-'Selection Gènes de Référence'!AL$11),"",'Données Echantillon 7'!C43-'Selection Gènes de Référence'!AL$11)</f>
        <v/>
      </c>
      <c r="Y42" s="68" t="str">
        <f>IF(ISERROR('Données Echantillon 7'!D43-'Selection Gènes de Référence'!AM$11),"",'Données Echantillon 7'!D43-'Selection Gènes de Référence'!AM$11)</f>
        <v/>
      </c>
      <c r="Z42" s="69" t="str">
        <f>IF(ISERROR('Données Echantillon 7'!E43-'Selection Gènes de Référence'!AN$11),"",'Données Echantillon 7'!E43-'Selection Gènes de Référence'!AN$11)</f>
        <v/>
      </c>
      <c r="AA42" s="67" t="str">
        <f>IF(ISERROR('Données Echantillon 8'!C43-'Selection Gènes de Référence'!AQ$11),"",'Données Echantillon 8'!C43-'Selection Gènes de Référence'!AQ$11)</f>
        <v/>
      </c>
      <c r="AB42" s="68" t="str">
        <f>IF(ISERROR('Données Echantillon 8'!D43-'Selection Gènes de Référence'!AR$11),"",'Données Echantillon 8'!D43-'Selection Gènes de Référence'!AR$11)</f>
        <v/>
      </c>
      <c r="AC42" s="69" t="str">
        <f>IF(ISERROR('Données Echantillon 8'!E43-'Selection Gènes de Référence'!AS$11),"",'Données Echantillon 8'!E43-'Selection Gènes de Référence'!AS$11)</f>
        <v/>
      </c>
      <c r="AD42" s="67" t="str">
        <f>IF(ISERROR('Données Echantillon 9'!C43-'Selection Gènes de Référence'!AV$11),"",'Données Echantillon 9'!C43-'Selection Gènes de Référence'!AV$11)</f>
        <v/>
      </c>
      <c r="AE42" s="68" t="str">
        <f>IF(ISERROR('Données Echantillon 9'!D43-'Selection Gènes de Référence'!AW$11),"",'Données Echantillon 9'!D43-'Selection Gènes de Référence'!AW$11)</f>
        <v/>
      </c>
      <c r="AF42" s="69" t="str">
        <f>IF(ISERROR('Données Echantillon 9'!E43-'Selection Gènes de Référence'!AX$11),"",'Données Echantillon 9'!E43-'Selection Gènes de Référence'!AX$11)</f>
        <v/>
      </c>
      <c r="AG42" s="67" t="str">
        <f>IF(ISERROR('Données Echantillon 10'!C43-'Selection Gènes de Référence'!BA$11),"",'Données Echantillon 10'!C43-'Selection Gènes de Référence'!BA$11)</f>
        <v/>
      </c>
      <c r="AH42" s="68" t="str">
        <f>IF(ISERROR('Données Echantillon 10'!D43-'Selection Gènes de Référence'!BB$11),"",'Données Echantillon 10'!D43-'Selection Gènes de Référence'!BB$11)</f>
        <v/>
      </c>
      <c r="AI42" s="69" t="str">
        <f>IF(ISERROR('Données Echantillon 10'!E43-'Selection Gènes de Référence'!BC$11),"",'Données Echantillon 10'!E43-'Selection Gènes de Référence'!BC$11)</f>
        <v/>
      </c>
      <c r="AJ42" s="243"/>
      <c r="AK42" s="243"/>
    </row>
    <row r="43" spans="1:37">
      <c r="A43" s="59" t="str">
        <f>IF('Information sur les Gènes'!A43="","",'Information sur les Gènes'!A43)</f>
        <v>D5</v>
      </c>
      <c r="B43" s="57" t="str">
        <f>IF('Information sur les Gènes'!D43="","",'Information sur les Gènes'!D43)</f>
        <v/>
      </c>
      <c r="C43" s="67" t="str">
        <f>IF(ISERROR('Données Echantillon Contrôle'!C44-'Selection Gènes de Référence'!C$11),"",'Données Echantillon Contrôle'!C44-'Selection Gènes de Référence'!C$11)</f>
        <v/>
      </c>
      <c r="D43" s="68" t="str">
        <f>IF(ISERROR('Données Echantillon Contrôle'!D44-'Selection Gènes de Référence'!D$11),"",'Données Echantillon Contrôle'!D44-'Selection Gènes de Référence'!D$11)</f>
        <v/>
      </c>
      <c r="E43" s="69" t="str">
        <f>IF(ISERROR('Données Echantillon Contrôle'!E44-'Selection Gènes de Référence'!E$11),"",'Données Echantillon Contrôle'!E44-'Selection Gènes de Référence'!E$11)</f>
        <v/>
      </c>
      <c r="F43" s="67" t="str">
        <f>IF(ISERROR('Données Echantillon 1'!C44-'Selection Gènes de Référence'!H$11),"",'Données Echantillon 1'!C44-'Selection Gènes de Référence'!H$11)</f>
        <v/>
      </c>
      <c r="G43" s="68" t="str">
        <f>IF(ISERROR('Données Echantillon 1'!D44-'Selection Gènes de Référence'!I$11),"",'Données Echantillon 1'!D44-'Selection Gènes de Référence'!I$11)</f>
        <v/>
      </c>
      <c r="H43" s="69" t="str">
        <f>IF(ISERROR('Données Echantillon 1'!E44-'Selection Gènes de Référence'!J$11),"",'Données Echantillon 1'!E44-'Selection Gènes de Référence'!J$11)</f>
        <v/>
      </c>
      <c r="I43" s="67" t="str">
        <f>IF(ISERROR('Données Echantillon 2'!C44-'Selection Gènes de Référence'!M$11),"",'Données Echantillon 2'!C44-'Selection Gènes de Référence'!M$11)</f>
        <v/>
      </c>
      <c r="J43" s="68" t="str">
        <f>IF(ISERROR('Données Echantillon 2'!D44-'Selection Gènes de Référence'!N$11),"",'Données Echantillon 2'!D44-'Selection Gènes de Référence'!N$11)</f>
        <v/>
      </c>
      <c r="K43" s="69" t="str">
        <f>IF(ISERROR('Données Echantillon 2'!E44-'Selection Gènes de Référence'!O$11),"",'Données Echantillon 2'!E44-'Selection Gènes de Référence'!O$11)</f>
        <v/>
      </c>
      <c r="L43" s="67" t="str">
        <f>IF(ISERROR('Données Echantillon 3'!C44-'Selection Gènes de Référence'!R$11),"",'Données Echantillon 3'!C44-'Selection Gènes de Référence'!R$11)</f>
        <v/>
      </c>
      <c r="M43" s="68" t="str">
        <f>IF(ISERROR('Données Echantillon 3'!D44-'Selection Gènes de Référence'!S$11),"",'Données Echantillon 3'!D44-'Selection Gènes de Référence'!S$11)</f>
        <v/>
      </c>
      <c r="N43" s="69" t="str">
        <f>IF(ISERROR('Données Echantillon 3'!E44-'Selection Gènes de Référence'!T$11),"",'Données Echantillon 3'!E44-'Selection Gènes de Référence'!T$11)</f>
        <v/>
      </c>
      <c r="O43" s="67" t="str">
        <f>IF(ISERROR('Données Echantillon 4'!C44-'Selection Gènes de Référence'!W$11),"",'Données Echantillon 4'!C44-'Selection Gènes de Référence'!W$11)</f>
        <v/>
      </c>
      <c r="P43" s="68" t="str">
        <f>IF(ISERROR('Données Echantillon 4'!D44-'Selection Gènes de Référence'!X$11),"",'Données Echantillon 4'!D44-'Selection Gènes de Référence'!X$11)</f>
        <v/>
      </c>
      <c r="Q43" s="69" t="str">
        <f>IF(ISERROR('Données Echantillon 4'!E44-'Selection Gènes de Référence'!Y$11),"",'Données Echantillon 4'!E44-'Selection Gènes de Référence'!Y$11)</f>
        <v/>
      </c>
      <c r="R43" s="67" t="str">
        <f>IF(ISERROR('Données Echantillon 5'!C44-'Selection Gènes de Référence'!AB$11),"",'Données Echantillon 5'!C44-'Selection Gènes de Référence'!AB$11)</f>
        <v/>
      </c>
      <c r="S43" s="68" t="str">
        <f>IF(ISERROR('Données Echantillon 5'!D44-'Selection Gènes de Référence'!AC$11),"",'Données Echantillon 5'!D44-'Selection Gènes de Référence'!AC$11)</f>
        <v/>
      </c>
      <c r="T43" s="69" t="str">
        <f>IF(ISERROR('Données Echantillon 5'!E44-'Selection Gènes de Référence'!AD$11),"",'Données Echantillon 5'!E44-'Selection Gènes de Référence'!AD$11)</f>
        <v/>
      </c>
      <c r="U43" s="67" t="str">
        <f>IF(ISERROR('Données Echantillon 6'!C44-'Selection Gènes de Référence'!AG$11),"",'Données Echantillon 6'!C44-'Selection Gènes de Référence'!AG$11)</f>
        <v/>
      </c>
      <c r="V43" s="68" t="str">
        <f>IF(ISERROR('Données Echantillon 6'!D44-'Selection Gènes de Référence'!AH$11),"",'Données Echantillon 6'!D44-'Selection Gènes de Référence'!AH$11)</f>
        <v/>
      </c>
      <c r="W43" s="69" t="str">
        <f>IF(ISERROR('Données Echantillon 6'!E44-'Selection Gènes de Référence'!AI$11),"",'Données Echantillon 6'!E44-'Selection Gènes de Référence'!AI$11)</f>
        <v/>
      </c>
      <c r="X43" s="67" t="str">
        <f>IF(ISERROR('Données Echantillon 7'!C44-'Selection Gènes de Référence'!AL$11),"",'Données Echantillon 7'!C44-'Selection Gènes de Référence'!AL$11)</f>
        <v/>
      </c>
      <c r="Y43" s="68" t="str">
        <f>IF(ISERROR('Données Echantillon 7'!D44-'Selection Gènes de Référence'!AM$11),"",'Données Echantillon 7'!D44-'Selection Gènes de Référence'!AM$11)</f>
        <v/>
      </c>
      <c r="Z43" s="69" t="str">
        <f>IF(ISERROR('Données Echantillon 7'!E44-'Selection Gènes de Référence'!AN$11),"",'Données Echantillon 7'!E44-'Selection Gènes de Référence'!AN$11)</f>
        <v/>
      </c>
      <c r="AA43" s="67" t="str">
        <f>IF(ISERROR('Données Echantillon 8'!C44-'Selection Gènes de Référence'!AQ$11),"",'Données Echantillon 8'!C44-'Selection Gènes de Référence'!AQ$11)</f>
        <v/>
      </c>
      <c r="AB43" s="68" t="str">
        <f>IF(ISERROR('Données Echantillon 8'!D44-'Selection Gènes de Référence'!AR$11),"",'Données Echantillon 8'!D44-'Selection Gènes de Référence'!AR$11)</f>
        <v/>
      </c>
      <c r="AC43" s="69" t="str">
        <f>IF(ISERROR('Données Echantillon 8'!E44-'Selection Gènes de Référence'!AS$11),"",'Données Echantillon 8'!E44-'Selection Gènes de Référence'!AS$11)</f>
        <v/>
      </c>
      <c r="AD43" s="67" t="str">
        <f>IF(ISERROR('Données Echantillon 9'!C44-'Selection Gènes de Référence'!AV$11),"",'Données Echantillon 9'!C44-'Selection Gènes de Référence'!AV$11)</f>
        <v/>
      </c>
      <c r="AE43" s="68" t="str">
        <f>IF(ISERROR('Données Echantillon 9'!D44-'Selection Gènes de Référence'!AW$11),"",'Données Echantillon 9'!D44-'Selection Gènes de Référence'!AW$11)</f>
        <v/>
      </c>
      <c r="AF43" s="69" t="str">
        <f>IF(ISERROR('Données Echantillon 9'!E44-'Selection Gènes de Référence'!AX$11),"",'Données Echantillon 9'!E44-'Selection Gènes de Référence'!AX$11)</f>
        <v/>
      </c>
      <c r="AG43" s="67" t="str">
        <f>IF(ISERROR('Données Echantillon 10'!C44-'Selection Gènes de Référence'!BA$11),"",'Données Echantillon 10'!C44-'Selection Gènes de Référence'!BA$11)</f>
        <v/>
      </c>
      <c r="AH43" s="68" t="str">
        <f>IF(ISERROR('Données Echantillon 10'!D44-'Selection Gènes de Référence'!BB$11),"",'Données Echantillon 10'!D44-'Selection Gènes de Référence'!BB$11)</f>
        <v/>
      </c>
      <c r="AI43" s="69" t="str">
        <f>IF(ISERROR('Données Echantillon 10'!E44-'Selection Gènes de Référence'!BC$11),"",'Données Echantillon 10'!E44-'Selection Gènes de Référence'!BC$11)</f>
        <v/>
      </c>
      <c r="AJ43" s="243"/>
      <c r="AK43" s="243"/>
    </row>
    <row r="44" spans="1:37">
      <c r="A44" s="59" t="str">
        <f>IF('Information sur les Gènes'!A44="","",'Information sur les Gènes'!A44)</f>
        <v>D6</v>
      </c>
      <c r="B44" s="57" t="str">
        <f>IF('Information sur les Gènes'!D44="","",'Information sur les Gènes'!D44)</f>
        <v/>
      </c>
      <c r="C44" s="67" t="str">
        <f>IF(ISERROR('Données Echantillon Contrôle'!C45-'Selection Gènes de Référence'!C$11),"",'Données Echantillon Contrôle'!C45-'Selection Gènes de Référence'!C$11)</f>
        <v/>
      </c>
      <c r="D44" s="68" t="str">
        <f>IF(ISERROR('Données Echantillon Contrôle'!D45-'Selection Gènes de Référence'!D$11),"",'Données Echantillon Contrôle'!D45-'Selection Gènes de Référence'!D$11)</f>
        <v/>
      </c>
      <c r="E44" s="69" t="str">
        <f>IF(ISERROR('Données Echantillon Contrôle'!E45-'Selection Gènes de Référence'!E$11),"",'Données Echantillon Contrôle'!E45-'Selection Gènes de Référence'!E$11)</f>
        <v/>
      </c>
      <c r="F44" s="67" t="str">
        <f>IF(ISERROR('Données Echantillon 1'!C45-'Selection Gènes de Référence'!H$11),"",'Données Echantillon 1'!C45-'Selection Gènes de Référence'!H$11)</f>
        <v/>
      </c>
      <c r="G44" s="68" t="str">
        <f>IF(ISERROR('Données Echantillon 1'!D45-'Selection Gènes de Référence'!I$11),"",'Données Echantillon 1'!D45-'Selection Gènes de Référence'!I$11)</f>
        <v/>
      </c>
      <c r="H44" s="69" t="str">
        <f>IF(ISERROR('Données Echantillon 1'!E45-'Selection Gènes de Référence'!J$11),"",'Données Echantillon 1'!E45-'Selection Gènes de Référence'!J$11)</f>
        <v/>
      </c>
      <c r="I44" s="67" t="str">
        <f>IF(ISERROR('Données Echantillon 2'!C45-'Selection Gènes de Référence'!M$11),"",'Données Echantillon 2'!C45-'Selection Gènes de Référence'!M$11)</f>
        <v/>
      </c>
      <c r="J44" s="68" t="str">
        <f>IF(ISERROR('Données Echantillon 2'!D45-'Selection Gènes de Référence'!N$11),"",'Données Echantillon 2'!D45-'Selection Gènes de Référence'!N$11)</f>
        <v/>
      </c>
      <c r="K44" s="69" t="str">
        <f>IF(ISERROR('Données Echantillon 2'!E45-'Selection Gènes de Référence'!O$11),"",'Données Echantillon 2'!E45-'Selection Gènes de Référence'!O$11)</f>
        <v/>
      </c>
      <c r="L44" s="67" t="str">
        <f>IF(ISERROR('Données Echantillon 3'!C45-'Selection Gènes de Référence'!R$11),"",'Données Echantillon 3'!C45-'Selection Gènes de Référence'!R$11)</f>
        <v/>
      </c>
      <c r="M44" s="68" t="str">
        <f>IF(ISERROR('Données Echantillon 3'!D45-'Selection Gènes de Référence'!S$11),"",'Données Echantillon 3'!D45-'Selection Gènes de Référence'!S$11)</f>
        <v/>
      </c>
      <c r="N44" s="69" t="str">
        <f>IF(ISERROR('Données Echantillon 3'!E45-'Selection Gènes de Référence'!T$11),"",'Données Echantillon 3'!E45-'Selection Gènes de Référence'!T$11)</f>
        <v/>
      </c>
      <c r="O44" s="67" t="str">
        <f>IF(ISERROR('Données Echantillon 4'!C45-'Selection Gènes de Référence'!W$11),"",'Données Echantillon 4'!C45-'Selection Gènes de Référence'!W$11)</f>
        <v/>
      </c>
      <c r="P44" s="68" t="str">
        <f>IF(ISERROR('Données Echantillon 4'!D45-'Selection Gènes de Référence'!X$11),"",'Données Echantillon 4'!D45-'Selection Gènes de Référence'!X$11)</f>
        <v/>
      </c>
      <c r="Q44" s="69" t="str">
        <f>IF(ISERROR('Données Echantillon 4'!E45-'Selection Gènes de Référence'!Y$11),"",'Données Echantillon 4'!E45-'Selection Gènes de Référence'!Y$11)</f>
        <v/>
      </c>
      <c r="R44" s="67" t="str">
        <f>IF(ISERROR('Données Echantillon 5'!C45-'Selection Gènes de Référence'!AB$11),"",'Données Echantillon 5'!C45-'Selection Gènes de Référence'!AB$11)</f>
        <v/>
      </c>
      <c r="S44" s="68" t="str">
        <f>IF(ISERROR('Données Echantillon 5'!D45-'Selection Gènes de Référence'!AC$11),"",'Données Echantillon 5'!D45-'Selection Gènes de Référence'!AC$11)</f>
        <v/>
      </c>
      <c r="T44" s="69" t="str">
        <f>IF(ISERROR('Données Echantillon 5'!E45-'Selection Gènes de Référence'!AD$11),"",'Données Echantillon 5'!E45-'Selection Gènes de Référence'!AD$11)</f>
        <v/>
      </c>
      <c r="U44" s="67" t="str">
        <f>IF(ISERROR('Données Echantillon 6'!C45-'Selection Gènes de Référence'!AG$11),"",'Données Echantillon 6'!C45-'Selection Gènes de Référence'!AG$11)</f>
        <v/>
      </c>
      <c r="V44" s="68" t="str">
        <f>IF(ISERROR('Données Echantillon 6'!D45-'Selection Gènes de Référence'!AH$11),"",'Données Echantillon 6'!D45-'Selection Gènes de Référence'!AH$11)</f>
        <v/>
      </c>
      <c r="W44" s="69" t="str">
        <f>IF(ISERROR('Données Echantillon 6'!E45-'Selection Gènes de Référence'!AI$11),"",'Données Echantillon 6'!E45-'Selection Gènes de Référence'!AI$11)</f>
        <v/>
      </c>
      <c r="X44" s="67" t="str">
        <f>IF(ISERROR('Données Echantillon 7'!C45-'Selection Gènes de Référence'!AL$11),"",'Données Echantillon 7'!C45-'Selection Gènes de Référence'!AL$11)</f>
        <v/>
      </c>
      <c r="Y44" s="68" t="str">
        <f>IF(ISERROR('Données Echantillon 7'!D45-'Selection Gènes de Référence'!AM$11),"",'Données Echantillon 7'!D45-'Selection Gènes de Référence'!AM$11)</f>
        <v/>
      </c>
      <c r="Z44" s="69" t="str">
        <f>IF(ISERROR('Données Echantillon 7'!E45-'Selection Gènes de Référence'!AN$11),"",'Données Echantillon 7'!E45-'Selection Gènes de Référence'!AN$11)</f>
        <v/>
      </c>
      <c r="AA44" s="67" t="str">
        <f>IF(ISERROR('Données Echantillon 8'!C45-'Selection Gènes de Référence'!AQ$11),"",'Données Echantillon 8'!C45-'Selection Gènes de Référence'!AQ$11)</f>
        <v/>
      </c>
      <c r="AB44" s="68" t="str">
        <f>IF(ISERROR('Données Echantillon 8'!D45-'Selection Gènes de Référence'!AR$11),"",'Données Echantillon 8'!D45-'Selection Gènes de Référence'!AR$11)</f>
        <v/>
      </c>
      <c r="AC44" s="69" t="str">
        <f>IF(ISERROR('Données Echantillon 8'!E45-'Selection Gènes de Référence'!AS$11),"",'Données Echantillon 8'!E45-'Selection Gènes de Référence'!AS$11)</f>
        <v/>
      </c>
      <c r="AD44" s="67" t="str">
        <f>IF(ISERROR('Données Echantillon 9'!C45-'Selection Gènes de Référence'!AV$11),"",'Données Echantillon 9'!C45-'Selection Gènes de Référence'!AV$11)</f>
        <v/>
      </c>
      <c r="AE44" s="68" t="str">
        <f>IF(ISERROR('Données Echantillon 9'!D45-'Selection Gènes de Référence'!AW$11),"",'Données Echantillon 9'!D45-'Selection Gènes de Référence'!AW$11)</f>
        <v/>
      </c>
      <c r="AF44" s="69" t="str">
        <f>IF(ISERROR('Données Echantillon 9'!E45-'Selection Gènes de Référence'!AX$11),"",'Données Echantillon 9'!E45-'Selection Gènes de Référence'!AX$11)</f>
        <v/>
      </c>
      <c r="AG44" s="67" t="str">
        <f>IF(ISERROR('Données Echantillon 10'!C45-'Selection Gènes de Référence'!BA$11),"",'Données Echantillon 10'!C45-'Selection Gènes de Référence'!BA$11)</f>
        <v/>
      </c>
      <c r="AH44" s="68" t="str">
        <f>IF(ISERROR('Données Echantillon 10'!D45-'Selection Gènes de Référence'!BB$11),"",'Données Echantillon 10'!D45-'Selection Gènes de Référence'!BB$11)</f>
        <v/>
      </c>
      <c r="AI44" s="69" t="str">
        <f>IF(ISERROR('Données Echantillon 10'!E45-'Selection Gènes de Référence'!BC$11),"",'Données Echantillon 10'!E45-'Selection Gènes de Référence'!BC$11)</f>
        <v/>
      </c>
      <c r="AJ44" s="243"/>
      <c r="AK44" s="243"/>
    </row>
    <row r="45" spans="1:37">
      <c r="A45" s="59" t="str">
        <f>IF('Information sur les Gènes'!A45="","",'Information sur les Gènes'!A45)</f>
        <v>D7</v>
      </c>
      <c r="B45" s="57" t="str">
        <f>IF('Information sur les Gènes'!D45="","",'Information sur les Gènes'!D45)</f>
        <v/>
      </c>
      <c r="C45" s="67" t="str">
        <f>IF(ISERROR('Données Echantillon Contrôle'!C46-'Selection Gènes de Référence'!C$11),"",'Données Echantillon Contrôle'!C46-'Selection Gènes de Référence'!C$11)</f>
        <v/>
      </c>
      <c r="D45" s="68" t="str">
        <f>IF(ISERROR('Données Echantillon Contrôle'!D46-'Selection Gènes de Référence'!D$11),"",'Données Echantillon Contrôle'!D46-'Selection Gènes de Référence'!D$11)</f>
        <v/>
      </c>
      <c r="E45" s="69" t="str">
        <f>IF(ISERROR('Données Echantillon Contrôle'!E46-'Selection Gènes de Référence'!E$11),"",'Données Echantillon Contrôle'!E46-'Selection Gènes de Référence'!E$11)</f>
        <v/>
      </c>
      <c r="F45" s="67" t="str">
        <f>IF(ISERROR('Données Echantillon 1'!C46-'Selection Gènes de Référence'!H$11),"",'Données Echantillon 1'!C46-'Selection Gènes de Référence'!H$11)</f>
        <v/>
      </c>
      <c r="G45" s="68" t="str">
        <f>IF(ISERROR('Données Echantillon 1'!D46-'Selection Gènes de Référence'!I$11),"",'Données Echantillon 1'!D46-'Selection Gènes de Référence'!I$11)</f>
        <v/>
      </c>
      <c r="H45" s="69" t="str">
        <f>IF(ISERROR('Données Echantillon 1'!E46-'Selection Gènes de Référence'!J$11),"",'Données Echantillon 1'!E46-'Selection Gènes de Référence'!J$11)</f>
        <v/>
      </c>
      <c r="I45" s="67" t="str">
        <f>IF(ISERROR('Données Echantillon 2'!C46-'Selection Gènes de Référence'!M$11),"",'Données Echantillon 2'!C46-'Selection Gènes de Référence'!M$11)</f>
        <v/>
      </c>
      <c r="J45" s="68" t="str">
        <f>IF(ISERROR('Données Echantillon 2'!D46-'Selection Gènes de Référence'!N$11),"",'Données Echantillon 2'!D46-'Selection Gènes de Référence'!N$11)</f>
        <v/>
      </c>
      <c r="K45" s="69" t="str">
        <f>IF(ISERROR('Données Echantillon 2'!E46-'Selection Gènes de Référence'!O$11),"",'Données Echantillon 2'!E46-'Selection Gènes de Référence'!O$11)</f>
        <v/>
      </c>
      <c r="L45" s="67" t="str">
        <f>IF(ISERROR('Données Echantillon 3'!C46-'Selection Gènes de Référence'!R$11),"",'Données Echantillon 3'!C46-'Selection Gènes de Référence'!R$11)</f>
        <v/>
      </c>
      <c r="M45" s="68" t="str">
        <f>IF(ISERROR('Données Echantillon 3'!D46-'Selection Gènes de Référence'!S$11),"",'Données Echantillon 3'!D46-'Selection Gènes de Référence'!S$11)</f>
        <v/>
      </c>
      <c r="N45" s="69" t="str">
        <f>IF(ISERROR('Données Echantillon 3'!E46-'Selection Gènes de Référence'!T$11),"",'Données Echantillon 3'!E46-'Selection Gènes de Référence'!T$11)</f>
        <v/>
      </c>
      <c r="O45" s="67" t="str">
        <f>IF(ISERROR('Données Echantillon 4'!C46-'Selection Gènes de Référence'!W$11),"",'Données Echantillon 4'!C46-'Selection Gènes de Référence'!W$11)</f>
        <v/>
      </c>
      <c r="P45" s="68" t="str">
        <f>IF(ISERROR('Données Echantillon 4'!D46-'Selection Gènes de Référence'!X$11),"",'Données Echantillon 4'!D46-'Selection Gènes de Référence'!X$11)</f>
        <v/>
      </c>
      <c r="Q45" s="69" t="str">
        <f>IF(ISERROR('Données Echantillon 4'!E46-'Selection Gènes de Référence'!Y$11),"",'Données Echantillon 4'!E46-'Selection Gènes de Référence'!Y$11)</f>
        <v/>
      </c>
      <c r="R45" s="67" t="str">
        <f>IF(ISERROR('Données Echantillon 5'!C46-'Selection Gènes de Référence'!AB$11),"",'Données Echantillon 5'!C46-'Selection Gènes de Référence'!AB$11)</f>
        <v/>
      </c>
      <c r="S45" s="68" t="str">
        <f>IF(ISERROR('Données Echantillon 5'!D46-'Selection Gènes de Référence'!AC$11),"",'Données Echantillon 5'!D46-'Selection Gènes de Référence'!AC$11)</f>
        <v/>
      </c>
      <c r="T45" s="69" t="str">
        <f>IF(ISERROR('Données Echantillon 5'!E46-'Selection Gènes de Référence'!AD$11),"",'Données Echantillon 5'!E46-'Selection Gènes de Référence'!AD$11)</f>
        <v/>
      </c>
      <c r="U45" s="67" t="str">
        <f>IF(ISERROR('Données Echantillon 6'!C46-'Selection Gènes de Référence'!AG$11),"",'Données Echantillon 6'!C46-'Selection Gènes de Référence'!AG$11)</f>
        <v/>
      </c>
      <c r="V45" s="68" t="str">
        <f>IF(ISERROR('Données Echantillon 6'!D46-'Selection Gènes de Référence'!AH$11),"",'Données Echantillon 6'!D46-'Selection Gènes de Référence'!AH$11)</f>
        <v/>
      </c>
      <c r="W45" s="69" t="str">
        <f>IF(ISERROR('Données Echantillon 6'!E46-'Selection Gènes de Référence'!AI$11),"",'Données Echantillon 6'!E46-'Selection Gènes de Référence'!AI$11)</f>
        <v/>
      </c>
      <c r="X45" s="67" t="str">
        <f>IF(ISERROR('Données Echantillon 7'!C46-'Selection Gènes de Référence'!AL$11),"",'Données Echantillon 7'!C46-'Selection Gènes de Référence'!AL$11)</f>
        <v/>
      </c>
      <c r="Y45" s="68" t="str">
        <f>IF(ISERROR('Données Echantillon 7'!D46-'Selection Gènes de Référence'!AM$11),"",'Données Echantillon 7'!D46-'Selection Gènes de Référence'!AM$11)</f>
        <v/>
      </c>
      <c r="Z45" s="69" t="str">
        <f>IF(ISERROR('Données Echantillon 7'!E46-'Selection Gènes de Référence'!AN$11),"",'Données Echantillon 7'!E46-'Selection Gènes de Référence'!AN$11)</f>
        <v/>
      </c>
      <c r="AA45" s="67" t="str">
        <f>IF(ISERROR('Données Echantillon 8'!C46-'Selection Gènes de Référence'!AQ$11),"",'Données Echantillon 8'!C46-'Selection Gènes de Référence'!AQ$11)</f>
        <v/>
      </c>
      <c r="AB45" s="68" t="str">
        <f>IF(ISERROR('Données Echantillon 8'!D46-'Selection Gènes de Référence'!AR$11),"",'Données Echantillon 8'!D46-'Selection Gènes de Référence'!AR$11)</f>
        <v/>
      </c>
      <c r="AC45" s="69" t="str">
        <f>IF(ISERROR('Données Echantillon 8'!E46-'Selection Gènes de Référence'!AS$11),"",'Données Echantillon 8'!E46-'Selection Gènes de Référence'!AS$11)</f>
        <v/>
      </c>
      <c r="AD45" s="67" t="str">
        <f>IF(ISERROR('Données Echantillon 9'!C46-'Selection Gènes de Référence'!AV$11),"",'Données Echantillon 9'!C46-'Selection Gènes de Référence'!AV$11)</f>
        <v/>
      </c>
      <c r="AE45" s="68" t="str">
        <f>IF(ISERROR('Données Echantillon 9'!D46-'Selection Gènes de Référence'!AW$11),"",'Données Echantillon 9'!D46-'Selection Gènes de Référence'!AW$11)</f>
        <v/>
      </c>
      <c r="AF45" s="69" t="str">
        <f>IF(ISERROR('Données Echantillon 9'!E46-'Selection Gènes de Référence'!AX$11),"",'Données Echantillon 9'!E46-'Selection Gènes de Référence'!AX$11)</f>
        <v/>
      </c>
      <c r="AG45" s="67" t="str">
        <f>IF(ISERROR('Données Echantillon 10'!C46-'Selection Gènes de Référence'!BA$11),"",'Données Echantillon 10'!C46-'Selection Gènes de Référence'!BA$11)</f>
        <v/>
      </c>
      <c r="AH45" s="68" t="str">
        <f>IF(ISERROR('Données Echantillon 10'!D46-'Selection Gènes de Référence'!BB$11),"",'Données Echantillon 10'!D46-'Selection Gènes de Référence'!BB$11)</f>
        <v/>
      </c>
      <c r="AI45" s="69" t="str">
        <f>IF(ISERROR('Données Echantillon 10'!E46-'Selection Gènes de Référence'!BC$11),"",'Données Echantillon 10'!E46-'Selection Gènes de Référence'!BC$11)</f>
        <v/>
      </c>
      <c r="AJ45" s="243"/>
      <c r="AK45" s="243"/>
    </row>
    <row r="46" spans="1:37">
      <c r="A46" s="59" t="str">
        <f>IF('Information sur les Gènes'!A46="","",'Information sur les Gènes'!A46)</f>
        <v>D8</v>
      </c>
      <c r="B46" s="57" t="str">
        <f>IF('Information sur les Gènes'!D46="","",'Information sur les Gènes'!D46)</f>
        <v/>
      </c>
      <c r="C46" s="67" t="str">
        <f>IF(ISERROR('Données Echantillon Contrôle'!C47-'Selection Gènes de Référence'!C$11),"",'Données Echantillon Contrôle'!C47-'Selection Gènes de Référence'!C$11)</f>
        <v/>
      </c>
      <c r="D46" s="68" t="str">
        <f>IF(ISERROR('Données Echantillon Contrôle'!D47-'Selection Gènes de Référence'!D$11),"",'Données Echantillon Contrôle'!D47-'Selection Gènes de Référence'!D$11)</f>
        <v/>
      </c>
      <c r="E46" s="69" t="str">
        <f>IF(ISERROR('Données Echantillon Contrôle'!E47-'Selection Gènes de Référence'!E$11),"",'Données Echantillon Contrôle'!E47-'Selection Gènes de Référence'!E$11)</f>
        <v/>
      </c>
      <c r="F46" s="67" t="str">
        <f>IF(ISERROR('Données Echantillon 1'!C47-'Selection Gènes de Référence'!H$11),"",'Données Echantillon 1'!C47-'Selection Gènes de Référence'!H$11)</f>
        <v/>
      </c>
      <c r="G46" s="68" t="str">
        <f>IF(ISERROR('Données Echantillon 1'!D47-'Selection Gènes de Référence'!I$11),"",'Données Echantillon 1'!D47-'Selection Gènes de Référence'!I$11)</f>
        <v/>
      </c>
      <c r="H46" s="69" t="str">
        <f>IF(ISERROR('Données Echantillon 1'!E47-'Selection Gènes de Référence'!J$11),"",'Données Echantillon 1'!E47-'Selection Gènes de Référence'!J$11)</f>
        <v/>
      </c>
      <c r="I46" s="67" t="str">
        <f>IF(ISERROR('Données Echantillon 2'!C47-'Selection Gènes de Référence'!M$11),"",'Données Echantillon 2'!C47-'Selection Gènes de Référence'!M$11)</f>
        <v/>
      </c>
      <c r="J46" s="68" t="str">
        <f>IF(ISERROR('Données Echantillon 2'!D47-'Selection Gènes de Référence'!N$11),"",'Données Echantillon 2'!D47-'Selection Gènes de Référence'!N$11)</f>
        <v/>
      </c>
      <c r="K46" s="69" t="str">
        <f>IF(ISERROR('Données Echantillon 2'!E47-'Selection Gènes de Référence'!O$11),"",'Données Echantillon 2'!E47-'Selection Gènes de Référence'!O$11)</f>
        <v/>
      </c>
      <c r="L46" s="67" t="str">
        <f>IF(ISERROR('Données Echantillon 3'!C47-'Selection Gènes de Référence'!R$11),"",'Données Echantillon 3'!C47-'Selection Gènes de Référence'!R$11)</f>
        <v/>
      </c>
      <c r="M46" s="68" t="str">
        <f>IF(ISERROR('Données Echantillon 3'!D47-'Selection Gènes de Référence'!S$11),"",'Données Echantillon 3'!D47-'Selection Gènes de Référence'!S$11)</f>
        <v/>
      </c>
      <c r="N46" s="69" t="str">
        <f>IF(ISERROR('Données Echantillon 3'!E47-'Selection Gènes de Référence'!T$11),"",'Données Echantillon 3'!E47-'Selection Gènes de Référence'!T$11)</f>
        <v/>
      </c>
      <c r="O46" s="67" t="str">
        <f>IF(ISERROR('Données Echantillon 4'!C47-'Selection Gènes de Référence'!W$11),"",'Données Echantillon 4'!C47-'Selection Gènes de Référence'!W$11)</f>
        <v/>
      </c>
      <c r="P46" s="68" t="str">
        <f>IF(ISERROR('Données Echantillon 4'!D47-'Selection Gènes de Référence'!X$11),"",'Données Echantillon 4'!D47-'Selection Gènes de Référence'!X$11)</f>
        <v/>
      </c>
      <c r="Q46" s="69" t="str">
        <f>IF(ISERROR('Données Echantillon 4'!E47-'Selection Gènes de Référence'!Y$11),"",'Données Echantillon 4'!E47-'Selection Gènes de Référence'!Y$11)</f>
        <v/>
      </c>
      <c r="R46" s="67" t="str">
        <f>IF(ISERROR('Données Echantillon 5'!C47-'Selection Gènes de Référence'!AB$11),"",'Données Echantillon 5'!C47-'Selection Gènes de Référence'!AB$11)</f>
        <v/>
      </c>
      <c r="S46" s="68" t="str">
        <f>IF(ISERROR('Données Echantillon 5'!D47-'Selection Gènes de Référence'!AC$11),"",'Données Echantillon 5'!D47-'Selection Gènes de Référence'!AC$11)</f>
        <v/>
      </c>
      <c r="T46" s="69" t="str">
        <f>IF(ISERROR('Données Echantillon 5'!E47-'Selection Gènes de Référence'!AD$11),"",'Données Echantillon 5'!E47-'Selection Gènes de Référence'!AD$11)</f>
        <v/>
      </c>
      <c r="U46" s="67" t="str">
        <f>IF(ISERROR('Données Echantillon 6'!C47-'Selection Gènes de Référence'!AG$11),"",'Données Echantillon 6'!C47-'Selection Gènes de Référence'!AG$11)</f>
        <v/>
      </c>
      <c r="V46" s="68" t="str">
        <f>IF(ISERROR('Données Echantillon 6'!D47-'Selection Gènes de Référence'!AH$11),"",'Données Echantillon 6'!D47-'Selection Gènes de Référence'!AH$11)</f>
        <v/>
      </c>
      <c r="W46" s="69" t="str">
        <f>IF(ISERROR('Données Echantillon 6'!E47-'Selection Gènes de Référence'!AI$11),"",'Données Echantillon 6'!E47-'Selection Gènes de Référence'!AI$11)</f>
        <v/>
      </c>
      <c r="X46" s="67" t="str">
        <f>IF(ISERROR('Données Echantillon 7'!C47-'Selection Gènes de Référence'!AL$11),"",'Données Echantillon 7'!C47-'Selection Gènes de Référence'!AL$11)</f>
        <v/>
      </c>
      <c r="Y46" s="68" t="str">
        <f>IF(ISERROR('Données Echantillon 7'!D47-'Selection Gènes de Référence'!AM$11),"",'Données Echantillon 7'!D47-'Selection Gènes de Référence'!AM$11)</f>
        <v/>
      </c>
      <c r="Z46" s="69" t="str">
        <f>IF(ISERROR('Données Echantillon 7'!E47-'Selection Gènes de Référence'!AN$11),"",'Données Echantillon 7'!E47-'Selection Gènes de Référence'!AN$11)</f>
        <v/>
      </c>
      <c r="AA46" s="67" t="str">
        <f>IF(ISERROR('Données Echantillon 8'!C47-'Selection Gènes de Référence'!AQ$11),"",'Données Echantillon 8'!C47-'Selection Gènes de Référence'!AQ$11)</f>
        <v/>
      </c>
      <c r="AB46" s="68" t="str">
        <f>IF(ISERROR('Données Echantillon 8'!D47-'Selection Gènes de Référence'!AR$11),"",'Données Echantillon 8'!D47-'Selection Gènes de Référence'!AR$11)</f>
        <v/>
      </c>
      <c r="AC46" s="69" t="str">
        <f>IF(ISERROR('Données Echantillon 8'!E47-'Selection Gènes de Référence'!AS$11),"",'Données Echantillon 8'!E47-'Selection Gènes de Référence'!AS$11)</f>
        <v/>
      </c>
      <c r="AD46" s="67" t="str">
        <f>IF(ISERROR('Données Echantillon 9'!C47-'Selection Gènes de Référence'!AV$11),"",'Données Echantillon 9'!C47-'Selection Gènes de Référence'!AV$11)</f>
        <v/>
      </c>
      <c r="AE46" s="68" t="str">
        <f>IF(ISERROR('Données Echantillon 9'!D47-'Selection Gènes de Référence'!AW$11),"",'Données Echantillon 9'!D47-'Selection Gènes de Référence'!AW$11)</f>
        <v/>
      </c>
      <c r="AF46" s="69" t="str">
        <f>IF(ISERROR('Données Echantillon 9'!E47-'Selection Gènes de Référence'!AX$11),"",'Données Echantillon 9'!E47-'Selection Gènes de Référence'!AX$11)</f>
        <v/>
      </c>
      <c r="AG46" s="67" t="str">
        <f>IF(ISERROR('Données Echantillon 10'!C47-'Selection Gènes de Référence'!BA$11),"",'Données Echantillon 10'!C47-'Selection Gènes de Référence'!BA$11)</f>
        <v/>
      </c>
      <c r="AH46" s="68" t="str">
        <f>IF(ISERROR('Données Echantillon 10'!D47-'Selection Gènes de Référence'!BB$11),"",'Données Echantillon 10'!D47-'Selection Gènes de Référence'!BB$11)</f>
        <v/>
      </c>
      <c r="AI46" s="69" t="str">
        <f>IF(ISERROR('Données Echantillon 10'!E47-'Selection Gènes de Référence'!BC$11),"",'Données Echantillon 10'!E47-'Selection Gènes de Référence'!BC$11)</f>
        <v/>
      </c>
      <c r="AJ46" s="243"/>
      <c r="AK46" s="243"/>
    </row>
    <row r="47" spans="1:37">
      <c r="A47" s="59" t="str">
        <f>IF('Information sur les Gènes'!A47="","",'Information sur les Gènes'!A47)</f>
        <v>D9</v>
      </c>
      <c r="B47" s="57" t="str">
        <f>IF('Information sur les Gènes'!D47="","",'Information sur les Gènes'!D47)</f>
        <v/>
      </c>
      <c r="C47" s="67" t="str">
        <f>IF(ISERROR('Données Echantillon Contrôle'!C48-'Selection Gènes de Référence'!C$11),"",'Données Echantillon Contrôle'!C48-'Selection Gènes de Référence'!C$11)</f>
        <v/>
      </c>
      <c r="D47" s="68" t="str">
        <f>IF(ISERROR('Données Echantillon Contrôle'!D48-'Selection Gènes de Référence'!D$11),"",'Données Echantillon Contrôle'!D48-'Selection Gènes de Référence'!D$11)</f>
        <v/>
      </c>
      <c r="E47" s="69" t="str">
        <f>IF(ISERROR('Données Echantillon Contrôle'!E48-'Selection Gènes de Référence'!E$11),"",'Données Echantillon Contrôle'!E48-'Selection Gènes de Référence'!E$11)</f>
        <v/>
      </c>
      <c r="F47" s="67" t="str">
        <f>IF(ISERROR('Données Echantillon 1'!C48-'Selection Gènes de Référence'!H$11),"",'Données Echantillon 1'!C48-'Selection Gènes de Référence'!H$11)</f>
        <v/>
      </c>
      <c r="G47" s="68" t="str">
        <f>IF(ISERROR('Données Echantillon 1'!D48-'Selection Gènes de Référence'!I$11),"",'Données Echantillon 1'!D48-'Selection Gènes de Référence'!I$11)</f>
        <v/>
      </c>
      <c r="H47" s="69" t="str">
        <f>IF(ISERROR('Données Echantillon 1'!E48-'Selection Gènes de Référence'!J$11),"",'Données Echantillon 1'!E48-'Selection Gènes de Référence'!J$11)</f>
        <v/>
      </c>
      <c r="I47" s="67" t="str">
        <f>IF(ISERROR('Données Echantillon 2'!C48-'Selection Gènes de Référence'!M$11),"",'Données Echantillon 2'!C48-'Selection Gènes de Référence'!M$11)</f>
        <v/>
      </c>
      <c r="J47" s="68" t="str">
        <f>IF(ISERROR('Données Echantillon 2'!D48-'Selection Gènes de Référence'!N$11),"",'Données Echantillon 2'!D48-'Selection Gènes de Référence'!N$11)</f>
        <v/>
      </c>
      <c r="K47" s="69" t="str">
        <f>IF(ISERROR('Données Echantillon 2'!E48-'Selection Gènes de Référence'!O$11),"",'Données Echantillon 2'!E48-'Selection Gènes de Référence'!O$11)</f>
        <v/>
      </c>
      <c r="L47" s="67" t="str">
        <f>IF(ISERROR('Données Echantillon 3'!C48-'Selection Gènes de Référence'!R$11),"",'Données Echantillon 3'!C48-'Selection Gènes de Référence'!R$11)</f>
        <v/>
      </c>
      <c r="M47" s="68" t="str">
        <f>IF(ISERROR('Données Echantillon 3'!D48-'Selection Gènes de Référence'!S$11),"",'Données Echantillon 3'!D48-'Selection Gènes de Référence'!S$11)</f>
        <v/>
      </c>
      <c r="N47" s="69" t="str">
        <f>IF(ISERROR('Données Echantillon 3'!E48-'Selection Gènes de Référence'!T$11),"",'Données Echantillon 3'!E48-'Selection Gènes de Référence'!T$11)</f>
        <v/>
      </c>
      <c r="O47" s="67" t="str">
        <f>IF(ISERROR('Données Echantillon 4'!C48-'Selection Gènes de Référence'!W$11),"",'Données Echantillon 4'!C48-'Selection Gènes de Référence'!W$11)</f>
        <v/>
      </c>
      <c r="P47" s="68" t="str">
        <f>IF(ISERROR('Données Echantillon 4'!D48-'Selection Gènes de Référence'!X$11),"",'Données Echantillon 4'!D48-'Selection Gènes de Référence'!X$11)</f>
        <v/>
      </c>
      <c r="Q47" s="69" t="str">
        <f>IF(ISERROR('Données Echantillon 4'!E48-'Selection Gènes de Référence'!Y$11),"",'Données Echantillon 4'!E48-'Selection Gènes de Référence'!Y$11)</f>
        <v/>
      </c>
      <c r="R47" s="67" t="str">
        <f>IF(ISERROR('Données Echantillon 5'!C48-'Selection Gènes de Référence'!AB$11),"",'Données Echantillon 5'!C48-'Selection Gènes de Référence'!AB$11)</f>
        <v/>
      </c>
      <c r="S47" s="68" t="str">
        <f>IF(ISERROR('Données Echantillon 5'!D48-'Selection Gènes de Référence'!AC$11),"",'Données Echantillon 5'!D48-'Selection Gènes de Référence'!AC$11)</f>
        <v/>
      </c>
      <c r="T47" s="69" t="str">
        <f>IF(ISERROR('Données Echantillon 5'!E48-'Selection Gènes de Référence'!AD$11),"",'Données Echantillon 5'!E48-'Selection Gènes de Référence'!AD$11)</f>
        <v/>
      </c>
      <c r="U47" s="67" t="str">
        <f>IF(ISERROR('Données Echantillon 6'!C48-'Selection Gènes de Référence'!AG$11),"",'Données Echantillon 6'!C48-'Selection Gènes de Référence'!AG$11)</f>
        <v/>
      </c>
      <c r="V47" s="68" t="str">
        <f>IF(ISERROR('Données Echantillon 6'!D48-'Selection Gènes de Référence'!AH$11),"",'Données Echantillon 6'!D48-'Selection Gènes de Référence'!AH$11)</f>
        <v/>
      </c>
      <c r="W47" s="69" t="str">
        <f>IF(ISERROR('Données Echantillon 6'!E48-'Selection Gènes de Référence'!AI$11),"",'Données Echantillon 6'!E48-'Selection Gènes de Référence'!AI$11)</f>
        <v/>
      </c>
      <c r="X47" s="67" t="str">
        <f>IF(ISERROR('Données Echantillon 7'!C48-'Selection Gènes de Référence'!AL$11),"",'Données Echantillon 7'!C48-'Selection Gènes de Référence'!AL$11)</f>
        <v/>
      </c>
      <c r="Y47" s="68" t="str">
        <f>IF(ISERROR('Données Echantillon 7'!D48-'Selection Gènes de Référence'!AM$11),"",'Données Echantillon 7'!D48-'Selection Gènes de Référence'!AM$11)</f>
        <v/>
      </c>
      <c r="Z47" s="69" t="str">
        <f>IF(ISERROR('Données Echantillon 7'!E48-'Selection Gènes de Référence'!AN$11),"",'Données Echantillon 7'!E48-'Selection Gènes de Référence'!AN$11)</f>
        <v/>
      </c>
      <c r="AA47" s="67" t="str">
        <f>IF(ISERROR('Données Echantillon 8'!C48-'Selection Gènes de Référence'!AQ$11),"",'Données Echantillon 8'!C48-'Selection Gènes de Référence'!AQ$11)</f>
        <v/>
      </c>
      <c r="AB47" s="68" t="str">
        <f>IF(ISERROR('Données Echantillon 8'!D48-'Selection Gènes de Référence'!AR$11),"",'Données Echantillon 8'!D48-'Selection Gènes de Référence'!AR$11)</f>
        <v/>
      </c>
      <c r="AC47" s="69" t="str">
        <f>IF(ISERROR('Données Echantillon 8'!E48-'Selection Gènes de Référence'!AS$11),"",'Données Echantillon 8'!E48-'Selection Gènes de Référence'!AS$11)</f>
        <v/>
      </c>
      <c r="AD47" s="67" t="str">
        <f>IF(ISERROR('Données Echantillon 9'!C48-'Selection Gènes de Référence'!AV$11),"",'Données Echantillon 9'!C48-'Selection Gènes de Référence'!AV$11)</f>
        <v/>
      </c>
      <c r="AE47" s="68" t="str">
        <f>IF(ISERROR('Données Echantillon 9'!D48-'Selection Gènes de Référence'!AW$11),"",'Données Echantillon 9'!D48-'Selection Gènes de Référence'!AW$11)</f>
        <v/>
      </c>
      <c r="AF47" s="69" t="str">
        <f>IF(ISERROR('Données Echantillon 9'!E48-'Selection Gènes de Référence'!AX$11),"",'Données Echantillon 9'!E48-'Selection Gènes de Référence'!AX$11)</f>
        <v/>
      </c>
      <c r="AG47" s="67" t="str">
        <f>IF(ISERROR('Données Echantillon 10'!C48-'Selection Gènes de Référence'!BA$11),"",'Données Echantillon 10'!C48-'Selection Gènes de Référence'!BA$11)</f>
        <v/>
      </c>
      <c r="AH47" s="68" t="str">
        <f>IF(ISERROR('Données Echantillon 10'!D48-'Selection Gènes de Référence'!BB$11),"",'Données Echantillon 10'!D48-'Selection Gènes de Référence'!BB$11)</f>
        <v/>
      </c>
      <c r="AI47" s="69" t="str">
        <f>IF(ISERROR('Données Echantillon 10'!E48-'Selection Gènes de Référence'!BC$11),"",'Données Echantillon 10'!E48-'Selection Gènes de Référence'!BC$11)</f>
        <v/>
      </c>
      <c r="AJ47" s="243"/>
      <c r="AK47" s="243"/>
    </row>
    <row r="48" spans="1:37">
      <c r="A48" s="59" t="str">
        <f>IF('Information sur les Gènes'!A48="","",'Information sur les Gènes'!A48)</f>
        <v>D10</v>
      </c>
      <c r="B48" s="57" t="str">
        <f>IF('Information sur les Gènes'!D48="","",'Information sur les Gènes'!D48)</f>
        <v/>
      </c>
      <c r="C48" s="67" t="str">
        <f>IF(ISERROR('Données Echantillon Contrôle'!C49-'Selection Gènes de Référence'!C$11),"",'Données Echantillon Contrôle'!C49-'Selection Gènes de Référence'!C$11)</f>
        <v/>
      </c>
      <c r="D48" s="68" t="str">
        <f>IF(ISERROR('Données Echantillon Contrôle'!D49-'Selection Gènes de Référence'!D$11),"",'Données Echantillon Contrôle'!D49-'Selection Gènes de Référence'!D$11)</f>
        <v/>
      </c>
      <c r="E48" s="69" t="str">
        <f>IF(ISERROR('Données Echantillon Contrôle'!E49-'Selection Gènes de Référence'!E$11),"",'Données Echantillon Contrôle'!E49-'Selection Gènes de Référence'!E$11)</f>
        <v/>
      </c>
      <c r="F48" s="67" t="str">
        <f>IF(ISERROR('Données Echantillon 1'!C49-'Selection Gènes de Référence'!H$11),"",'Données Echantillon 1'!C49-'Selection Gènes de Référence'!H$11)</f>
        <v/>
      </c>
      <c r="G48" s="68" t="str">
        <f>IF(ISERROR('Données Echantillon 1'!D49-'Selection Gènes de Référence'!I$11),"",'Données Echantillon 1'!D49-'Selection Gènes de Référence'!I$11)</f>
        <v/>
      </c>
      <c r="H48" s="69" t="str">
        <f>IF(ISERROR('Données Echantillon 1'!E49-'Selection Gènes de Référence'!J$11),"",'Données Echantillon 1'!E49-'Selection Gènes de Référence'!J$11)</f>
        <v/>
      </c>
      <c r="I48" s="67" t="str">
        <f>IF(ISERROR('Données Echantillon 2'!C49-'Selection Gènes de Référence'!M$11),"",'Données Echantillon 2'!C49-'Selection Gènes de Référence'!M$11)</f>
        <v/>
      </c>
      <c r="J48" s="68" t="str">
        <f>IF(ISERROR('Données Echantillon 2'!D49-'Selection Gènes de Référence'!N$11),"",'Données Echantillon 2'!D49-'Selection Gènes de Référence'!N$11)</f>
        <v/>
      </c>
      <c r="K48" s="69" t="str">
        <f>IF(ISERROR('Données Echantillon 2'!E49-'Selection Gènes de Référence'!O$11),"",'Données Echantillon 2'!E49-'Selection Gènes de Référence'!O$11)</f>
        <v/>
      </c>
      <c r="L48" s="67" t="str">
        <f>IF(ISERROR('Données Echantillon 3'!C49-'Selection Gènes de Référence'!R$11),"",'Données Echantillon 3'!C49-'Selection Gènes de Référence'!R$11)</f>
        <v/>
      </c>
      <c r="M48" s="68" t="str">
        <f>IF(ISERROR('Données Echantillon 3'!D49-'Selection Gènes de Référence'!S$11),"",'Données Echantillon 3'!D49-'Selection Gènes de Référence'!S$11)</f>
        <v/>
      </c>
      <c r="N48" s="69" t="str">
        <f>IF(ISERROR('Données Echantillon 3'!E49-'Selection Gènes de Référence'!T$11),"",'Données Echantillon 3'!E49-'Selection Gènes de Référence'!T$11)</f>
        <v/>
      </c>
      <c r="O48" s="67" t="str">
        <f>IF(ISERROR('Données Echantillon 4'!C49-'Selection Gènes de Référence'!W$11),"",'Données Echantillon 4'!C49-'Selection Gènes de Référence'!W$11)</f>
        <v/>
      </c>
      <c r="P48" s="68" t="str">
        <f>IF(ISERROR('Données Echantillon 4'!D49-'Selection Gènes de Référence'!X$11),"",'Données Echantillon 4'!D49-'Selection Gènes de Référence'!X$11)</f>
        <v/>
      </c>
      <c r="Q48" s="69" t="str">
        <f>IF(ISERROR('Données Echantillon 4'!E49-'Selection Gènes de Référence'!Y$11),"",'Données Echantillon 4'!E49-'Selection Gènes de Référence'!Y$11)</f>
        <v/>
      </c>
      <c r="R48" s="67" t="str">
        <f>IF(ISERROR('Données Echantillon 5'!C49-'Selection Gènes de Référence'!AB$11),"",'Données Echantillon 5'!C49-'Selection Gènes de Référence'!AB$11)</f>
        <v/>
      </c>
      <c r="S48" s="68" t="str">
        <f>IF(ISERROR('Données Echantillon 5'!D49-'Selection Gènes de Référence'!AC$11),"",'Données Echantillon 5'!D49-'Selection Gènes de Référence'!AC$11)</f>
        <v/>
      </c>
      <c r="T48" s="69" t="str">
        <f>IF(ISERROR('Données Echantillon 5'!E49-'Selection Gènes de Référence'!AD$11),"",'Données Echantillon 5'!E49-'Selection Gènes de Référence'!AD$11)</f>
        <v/>
      </c>
      <c r="U48" s="67" t="str">
        <f>IF(ISERROR('Données Echantillon 6'!C49-'Selection Gènes de Référence'!AG$11),"",'Données Echantillon 6'!C49-'Selection Gènes de Référence'!AG$11)</f>
        <v/>
      </c>
      <c r="V48" s="68" t="str">
        <f>IF(ISERROR('Données Echantillon 6'!D49-'Selection Gènes de Référence'!AH$11),"",'Données Echantillon 6'!D49-'Selection Gènes de Référence'!AH$11)</f>
        <v/>
      </c>
      <c r="W48" s="69" t="str">
        <f>IF(ISERROR('Données Echantillon 6'!E49-'Selection Gènes de Référence'!AI$11),"",'Données Echantillon 6'!E49-'Selection Gènes de Référence'!AI$11)</f>
        <v/>
      </c>
      <c r="X48" s="67" t="str">
        <f>IF(ISERROR('Données Echantillon 7'!C49-'Selection Gènes de Référence'!AL$11),"",'Données Echantillon 7'!C49-'Selection Gènes de Référence'!AL$11)</f>
        <v/>
      </c>
      <c r="Y48" s="68" t="str">
        <f>IF(ISERROR('Données Echantillon 7'!D49-'Selection Gènes de Référence'!AM$11),"",'Données Echantillon 7'!D49-'Selection Gènes de Référence'!AM$11)</f>
        <v/>
      </c>
      <c r="Z48" s="69" t="str">
        <f>IF(ISERROR('Données Echantillon 7'!E49-'Selection Gènes de Référence'!AN$11),"",'Données Echantillon 7'!E49-'Selection Gènes de Référence'!AN$11)</f>
        <v/>
      </c>
      <c r="AA48" s="67" t="str">
        <f>IF(ISERROR('Données Echantillon 8'!C49-'Selection Gènes de Référence'!AQ$11),"",'Données Echantillon 8'!C49-'Selection Gènes de Référence'!AQ$11)</f>
        <v/>
      </c>
      <c r="AB48" s="68" t="str">
        <f>IF(ISERROR('Données Echantillon 8'!D49-'Selection Gènes de Référence'!AR$11),"",'Données Echantillon 8'!D49-'Selection Gènes de Référence'!AR$11)</f>
        <v/>
      </c>
      <c r="AC48" s="69" t="str">
        <f>IF(ISERROR('Données Echantillon 8'!E49-'Selection Gènes de Référence'!AS$11),"",'Données Echantillon 8'!E49-'Selection Gènes de Référence'!AS$11)</f>
        <v/>
      </c>
      <c r="AD48" s="67" t="str">
        <f>IF(ISERROR('Données Echantillon 9'!C49-'Selection Gènes de Référence'!AV$11),"",'Données Echantillon 9'!C49-'Selection Gènes de Référence'!AV$11)</f>
        <v/>
      </c>
      <c r="AE48" s="68" t="str">
        <f>IF(ISERROR('Données Echantillon 9'!D49-'Selection Gènes de Référence'!AW$11),"",'Données Echantillon 9'!D49-'Selection Gènes de Référence'!AW$11)</f>
        <v/>
      </c>
      <c r="AF48" s="69" t="str">
        <f>IF(ISERROR('Données Echantillon 9'!E49-'Selection Gènes de Référence'!AX$11),"",'Données Echantillon 9'!E49-'Selection Gènes de Référence'!AX$11)</f>
        <v/>
      </c>
      <c r="AG48" s="67" t="str">
        <f>IF(ISERROR('Données Echantillon 10'!C49-'Selection Gènes de Référence'!BA$11),"",'Données Echantillon 10'!C49-'Selection Gènes de Référence'!BA$11)</f>
        <v/>
      </c>
      <c r="AH48" s="68" t="str">
        <f>IF(ISERROR('Données Echantillon 10'!D49-'Selection Gènes de Référence'!BB$11),"",'Données Echantillon 10'!D49-'Selection Gènes de Référence'!BB$11)</f>
        <v/>
      </c>
      <c r="AI48" s="69" t="str">
        <f>IF(ISERROR('Données Echantillon 10'!E49-'Selection Gènes de Référence'!BC$11),"",'Données Echantillon 10'!E49-'Selection Gènes de Référence'!BC$11)</f>
        <v/>
      </c>
      <c r="AJ48" s="243"/>
      <c r="AK48" s="243"/>
    </row>
    <row r="49" spans="1:37">
      <c r="A49" s="59" t="str">
        <f>IF('Information sur les Gènes'!A49="","",'Information sur les Gènes'!A49)</f>
        <v>D11</v>
      </c>
      <c r="B49" s="57" t="str">
        <f>IF('Information sur les Gènes'!D49="","",'Information sur les Gènes'!D49)</f>
        <v/>
      </c>
      <c r="C49" s="67" t="str">
        <f>IF(ISERROR('Données Echantillon Contrôle'!C50-'Selection Gènes de Référence'!C$11),"",'Données Echantillon Contrôle'!C50-'Selection Gènes de Référence'!C$11)</f>
        <v/>
      </c>
      <c r="D49" s="68" t="str">
        <f>IF(ISERROR('Données Echantillon Contrôle'!D50-'Selection Gènes de Référence'!D$11),"",'Données Echantillon Contrôle'!D50-'Selection Gènes de Référence'!D$11)</f>
        <v/>
      </c>
      <c r="E49" s="69" t="str">
        <f>IF(ISERROR('Données Echantillon Contrôle'!E50-'Selection Gènes de Référence'!E$11),"",'Données Echantillon Contrôle'!E50-'Selection Gènes de Référence'!E$11)</f>
        <v/>
      </c>
      <c r="F49" s="67" t="str">
        <f>IF(ISERROR('Données Echantillon 1'!C50-'Selection Gènes de Référence'!H$11),"",'Données Echantillon 1'!C50-'Selection Gènes de Référence'!H$11)</f>
        <v/>
      </c>
      <c r="G49" s="68" t="str">
        <f>IF(ISERROR('Données Echantillon 1'!D50-'Selection Gènes de Référence'!I$11),"",'Données Echantillon 1'!D50-'Selection Gènes de Référence'!I$11)</f>
        <v/>
      </c>
      <c r="H49" s="69" t="str">
        <f>IF(ISERROR('Données Echantillon 1'!E50-'Selection Gènes de Référence'!J$11),"",'Données Echantillon 1'!E50-'Selection Gènes de Référence'!J$11)</f>
        <v/>
      </c>
      <c r="I49" s="67" t="str">
        <f>IF(ISERROR('Données Echantillon 2'!C50-'Selection Gènes de Référence'!M$11),"",'Données Echantillon 2'!C50-'Selection Gènes de Référence'!M$11)</f>
        <v/>
      </c>
      <c r="J49" s="68" t="str">
        <f>IF(ISERROR('Données Echantillon 2'!D50-'Selection Gènes de Référence'!N$11),"",'Données Echantillon 2'!D50-'Selection Gènes de Référence'!N$11)</f>
        <v/>
      </c>
      <c r="K49" s="69" t="str">
        <f>IF(ISERROR('Données Echantillon 2'!E50-'Selection Gènes de Référence'!O$11),"",'Données Echantillon 2'!E50-'Selection Gènes de Référence'!O$11)</f>
        <v/>
      </c>
      <c r="L49" s="67" t="str">
        <f>IF(ISERROR('Données Echantillon 3'!C50-'Selection Gènes de Référence'!R$11),"",'Données Echantillon 3'!C50-'Selection Gènes de Référence'!R$11)</f>
        <v/>
      </c>
      <c r="M49" s="68" t="str">
        <f>IF(ISERROR('Données Echantillon 3'!D50-'Selection Gènes de Référence'!S$11),"",'Données Echantillon 3'!D50-'Selection Gènes de Référence'!S$11)</f>
        <v/>
      </c>
      <c r="N49" s="69" t="str">
        <f>IF(ISERROR('Données Echantillon 3'!E50-'Selection Gènes de Référence'!T$11),"",'Données Echantillon 3'!E50-'Selection Gènes de Référence'!T$11)</f>
        <v/>
      </c>
      <c r="O49" s="67" t="str">
        <f>IF(ISERROR('Données Echantillon 4'!C50-'Selection Gènes de Référence'!W$11),"",'Données Echantillon 4'!C50-'Selection Gènes de Référence'!W$11)</f>
        <v/>
      </c>
      <c r="P49" s="68" t="str">
        <f>IF(ISERROR('Données Echantillon 4'!D50-'Selection Gènes de Référence'!X$11),"",'Données Echantillon 4'!D50-'Selection Gènes de Référence'!X$11)</f>
        <v/>
      </c>
      <c r="Q49" s="69" t="str">
        <f>IF(ISERROR('Données Echantillon 4'!E50-'Selection Gènes de Référence'!Y$11),"",'Données Echantillon 4'!E50-'Selection Gènes de Référence'!Y$11)</f>
        <v/>
      </c>
      <c r="R49" s="67" t="str">
        <f>IF(ISERROR('Données Echantillon 5'!C50-'Selection Gènes de Référence'!AB$11),"",'Données Echantillon 5'!C50-'Selection Gènes de Référence'!AB$11)</f>
        <v/>
      </c>
      <c r="S49" s="68" t="str">
        <f>IF(ISERROR('Données Echantillon 5'!D50-'Selection Gènes de Référence'!AC$11),"",'Données Echantillon 5'!D50-'Selection Gènes de Référence'!AC$11)</f>
        <v/>
      </c>
      <c r="T49" s="69" t="str">
        <f>IF(ISERROR('Données Echantillon 5'!E50-'Selection Gènes de Référence'!AD$11),"",'Données Echantillon 5'!E50-'Selection Gènes de Référence'!AD$11)</f>
        <v/>
      </c>
      <c r="U49" s="67" t="str">
        <f>IF(ISERROR('Données Echantillon 6'!C50-'Selection Gènes de Référence'!AG$11),"",'Données Echantillon 6'!C50-'Selection Gènes de Référence'!AG$11)</f>
        <v/>
      </c>
      <c r="V49" s="68" t="str">
        <f>IF(ISERROR('Données Echantillon 6'!D50-'Selection Gènes de Référence'!AH$11),"",'Données Echantillon 6'!D50-'Selection Gènes de Référence'!AH$11)</f>
        <v/>
      </c>
      <c r="W49" s="69" t="str">
        <f>IF(ISERROR('Données Echantillon 6'!E50-'Selection Gènes de Référence'!AI$11),"",'Données Echantillon 6'!E50-'Selection Gènes de Référence'!AI$11)</f>
        <v/>
      </c>
      <c r="X49" s="67" t="str">
        <f>IF(ISERROR('Données Echantillon 7'!C50-'Selection Gènes de Référence'!AL$11),"",'Données Echantillon 7'!C50-'Selection Gènes de Référence'!AL$11)</f>
        <v/>
      </c>
      <c r="Y49" s="68" t="str">
        <f>IF(ISERROR('Données Echantillon 7'!D50-'Selection Gènes de Référence'!AM$11),"",'Données Echantillon 7'!D50-'Selection Gènes de Référence'!AM$11)</f>
        <v/>
      </c>
      <c r="Z49" s="69" t="str">
        <f>IF(ISERROR('Données Echantillon 7'!E50-'Selection Gènes de Référence'!AN$11),"",'Données Echantillon 7'!E50-'Selection Gènes de Référence'!AN$11)</f>
        <v/>
      </c>
      <c r="AA49" s="67" t="str">
        <f>IF(ISERROR('Données Echantillon 8'!C50-'Selection Gènes de Référence'!AQ$11),"",'Données Echantillon 8'!C50-'Selection Gènes de Référence'!AQ$11)</f>
        <v/>
      </c>
      <c r="AB49" s="68" t="str">
        <f>IF(ISERROR('Données Echantillon 8'!D50-'Selection Gènes de Référence'!AR$11),"",'Données Echantillon 8'!D50-'Selection Gènes de Référence'!AR$11)</f>
        <v/>
      </c>
      <c r="AC49" s="69" t="str">
        <f>IF(ISERROR('Données Echantillon 8'!E50-'Selection Gènes de Référence'!AS$11),"",'Données Echantillon 8'!E50-'Selection Gènes de Référence'!AS$11)</f>
        <v/>
      </c>
      <c r="AD49" s="67" t="str">
        <f>IF(ISERROR('Données Echantillon 9'!C50-'Selection Gènes de Référence'!AV$11),"",'Données Echantillon 9'!C50-'Selection Gènes de Référence'!AV$11)</f>
        <v/>
      </c>
      <c r="AE49" s="68" t="str">
        <f>IF(ISERROR('Données Echantillon 9'!D50-'Selection Gènes de Référence'!AW$11),"",'Données Echantillon 9'!D50-'Selection Gènes de Référence'!AW$11)</f>
        <v/>
      </c>
      <c r="AF49" s="69" t="str">
        <f>IF(ISERROR('Données Echantillon 9'!E50-'Selection Gènes de Référence'!AX$11),"",'Données Echantillon 9'!E50-'Selection Gènes de Référence'!AX$11)</f>
        <v/>
      </c>
      <c r="AG49" s="67" t="str">
        <f>IF(ISERROR('Données Echantillon 10'!C50-'Selection Gènes de Référence'!BA$11),"",'Données Echantillon 10'!C50-'Selection Gènes de Référence'!BA$11)</f>
        <v/>
      </c>
      <c r="AH49" s="68" t="str">
        <f>IF(ISERROR('Données Echantillon 10'!D50-'Selection Gènes de Référence'!BB$11),"",'Données Echantillon 10'!D50-'Selection Gènes de Référence'!BB$11)</f>
        <v/>
      </c>
      <c r="AI49" s="69" t="str">
        <f>IF(ISERROR('Données Echantillon 10'!E50-'Selection Gènes de Référence'!BC$11),"",'Données Echantillon 10'!E50-'Selection Gènes de Référence'!BC$11)</f>
        <v/>
      </c>
      <c r="AJ49" s="243"/>
      <c r="AK49" s="243"/>
    </row>
    <row r="50" spans="1:37">
      <c r="A50" s="59" t="str">
        <f>IF('Information sur les Gènes'!A50="","",'Information sur les Gènes'!A50)</f>
        <v>D12</v>
      </c>
      <c r="B50" s="57" t="str">
        <f>IF('Information sur les Gènes'!D50="","",'Information sur les Gènes'!D50)</f>
        <v/>
      </c>
      <c r="C50" s="67" t="str">
        <f>IF(ISERROR('Données Echantillon Contrôle'!C51-'Selection Gènes de Référence'!C$11),"",'Données Echantillon Contrôle'!C51-'Selection Gènes de Référence'!C$11)</f>
        <v/>
      </c>
      <c r="D50" s="68" t="str">
        <f>IF(ISERROR('Données Echantillon Contrôle'!D51-'Selection Gènes de Référence'!D$11),"",'Données Echantillon Contrôle'!D51-'Selection Gènes de Référence'!D$11)</f>
        <v/>
      </c>
      <c r="E50" s="69" t="str">
        <f>IF(ISERROR('Données Echantillon Contrôle'!E51-'Selection Gènes de Référence'!E$11),"",'Données Echantillon Contrôle'!E51-'Selection Gènes de Référence'!E$11)</f>
        <v/>
      </c>
      <c r="F50" s="67" t="str">
        <f>IF(ISERROR('Données Echantillon 1'!C51-'Selection Gènes de Référence'!H$11),"",'Données Echantillon 1'!C51-'Selection Gènes de Référence'!H$11)</f>
        <v/>
      </c>
      <c r="G50" s="68" t="str">
        <f>IF(ISERROR('Données Echantillon 1'!D51-'Selection Gènes de Référence'!I$11),"",'Données Echantillon 1'!D51-'Selection Gènes de Référence'!I$11)</f>
        <v/>
      </c>
      <c r="H50" s="69" t="str">
        <f>IF(ISERROR('Données Echantillon 1'!E51-'Selection Gènes de Référence'!J$11),"",'Données Echantillon 1'!E51-'Selection Gènes de Référence'!J$11)</f>
        <v/>
      </c>
      <c r="I50" s="67" t="str">
        <f>IF(ISERROR('Données Echantillon 2'!C51-'Selection Gènes de Référence'!M$11),"",'Données Echantillon 2'!C51-'Selection Gènes de Référence'!M$11)</f>
        <v/>
      </c>
      <c r="J50" s="68" t="str">
        <f>IF(ISERROR('Données Echantillon 2'!D51-'Selection Gènes de Référence'!N$11),"",'Données Echantillon 2'!D51-'Selection Gènes de Référence'!N$11)</f>
        <v/>
      </c>
      <c r="K50" s="69" t="str">
        <f>IF(ISERROR('Données Echantillon 2'!E51-'Selection Gènes de Référence'!O$11),"",'Données Echantillon 2'!E51-'Selection Gènes de Référence'!O$11)</f>
        <v/>
      </c>
      <c r="L50" s="67" t="str">
        <f>IF(ISERROR('Données Echantillon 3'!C51-'Selection Gènes de Référence'!R$11),"",'Données Echantillon 3'!C51-'Selection Gènes de Référence'!R$11)</f>
        <v/>
      </c>
      <c r="M50" s="68" t="str">
        <f>IF(ISERROR('Données Echantillon 3'!D51-'Selection Gènes de Référence'!S$11),"",'Données Echantillon 3'!D51-'Selection Gènes de Référence'!S$11)</f>
        <v/>
      </c>
      <c r="N50" s="69" t="str">
        <f>IF(ISERROR('Données Echantillon 3'!E51-'Selection Gènes de Référence'!T$11),"",'Données Echantillon 3'!E51-'Selection Gènes de Référence'!T$11)</f>
        <v/>
      </c>
      <c r="O50" s="67" t="str">
        <f>IF(ISERROR('Données Echantillon 4'!C51-'Selection Gènes de Référence'!W$11),"",'Données Echantillon 4'!C51-'Selection Gènes de Référence'!W$11)</f>
        <v/>
      </c>
      <c r="P50" s="68" t="str">
        <f>IF(ISERROR('Données Echantillon 4'!D51-'Selection Gènes de Référence'!X$11),"",'Données Echantillon 4'!D51-'Selection Gènes de Référence'!X$11)</f>
        <v/>
      </c>
      <c r="Q50" s="69" t="str">
        <f>IF(ISERROR('Données Echantillon 4'!E51-'Selection Gènes de Référence'!Y$11),"",'Données Echantillon 4'!E51-'Selection Gènes de Référence'!Y$11)</f>
        <v/>
      </c>
      <c r="R50" s="67" t="str">
        <f>IF(ISERROR('Données Echantillon 5'!C51-'Selection Gènes de Référence'!AB$11),"",'Données Echantillon 5'!C51-'Selection Gènes de Référence'!AB$11)</f>
        <v/>
      </c>
      <c r="S50" s="68" t="str">
        <f>IF(ISERROR('Données Echantillon 5'!D51-'Selection Gènes de Référence'!AC$11),"",'Données Echantillon 5'!D51-'Selection Gènes de Référence'!AC$11)</f>
        <v/>
      </c>
      <c r="T50" s="69" t="str">
        <f>IF(ISERROR('Données Echantillon 5'!E51-'Selection Gènes de Référence'!AD$11),"",'Données Echantillon 5'!E51-'Selection Gènes de Référence'!AD$11)</f>
        <v/>
      </c>
      <c r="U50" s="67" t="str">
        <f>IF(ISERROR('Données Echantillon 6'!C51-'Selection Gènes de Référence'!AG$11),"",'Données Echantillon 6'!C51-'Selection Gènes de Référence'!AG$11)</f>
        <v/>
      </c>
      <c r="V50" s="68" t="str">
        <f>IF(ISERROR('Données Echantillon 6'!D51-'Selection Gènes de Référence'!AH$11),"",'Données Echantillon 6'!D51-'Selection Gènes de Référence'!AH$11)</f>
        <v/>
      </c>
      <c r="W50" s="69" t="str">
        <f>IF(ISERROR('Données Echantillon 6'!E51-'Selection Gènes de Référence'!AI$11),"",'Données Echantillon 6'!E51-'Selection Gènes de Référence'!AI$11)</f>
        <v/>
      </c>
      <c r="X50" s="67" t="str">
        <f>IF(ISERROR('Données Echantillon 7'!C51-'Selection Gènes de Référence'!AL$11),"",'Données Echantillon 7'!C51-'Selection Gènes de Référence'!AL$11)</f>
        <v/>
      </c>
      <c r="Y50" s="68" t="str">
        <f>IF(ISERROR('Données Echantillon 7'!D51-'Selection Gènes de Référence'!AM$11),"",'Données Echantillon 7'!D51-'Selection Gènes de Référence'!AM$11)</f>
        <v/>
      </c>
      <c r="Z50" s="69" t="str">
        <f>IF(ISERROR('Données Echantillon 7'!E51-'Selection Gènes de Référence'!AN$11),"",'Données Echantillon 7'!E51-'Selection Gènes de Référence'!AN$11)</f>
        <v/>
      </c>
      <c r="AA50" s="67" t="str">
        <f>IF(ISERROR('Données Echantillon 8'!C51-'Selection Gènes de Référence'!AQ$11),"",'Données Echantillon 8'!C51-'Selection Gènes de Référence'!AQ$11)</f>
        <v/>
      </c>
      <c r="AB50" s="68" t="str">
        <f>IF(ISERROR('Données Echantillon 8'!D51-'Selection Gènes de Référence'!AR$11),"",'Données Echantillon 8'!D51-'Selection Gènes de Référence'!AR$11)</f>
        <v/>
      </c>
      <c r="AC50" s="69" t="str">
        <f>IF(ISERROR('Données Echantillon 8'!E51-'Selection Gènes de Référence'!AS$11),"",'Données Echantillon 8'!E51-'Selection Gènes de Référence'!AS$11)</f>
        <v/>
      </c>
      <c r="AD50" s="67" t="str">
        <f>IF(ISERROR('Données Echantillon 9'!C51-'Selection Gènes de Référence'!AV$11),"",'Données Echantillon 9'!C51-'Selection Gènes de Référence'!AV$11)</f>
        <v/>
      </c>
      <c r="AE50" s="68" t="str">
        <f>IF(ISERROR('Données Echantillon 9'!D51-'Selection Gènes de Référence'!AW$11),"",'Données Echantillon 9'!D51-'Selection Gènes de Référence'!AW$11)</f>
        <v/>
      </c>
      <c r="AF50" s="69" t="str">
        <f>IF(ISERROR('Données Echantillon 9'!E51-'Selection Gènes de Référence'!AX$11),"",'Données Echantillon 9'!E51-'Selection Gènes de Référence'!AX$11)</f>
        <v/>
      </c>
      <c r="AG50" s="67" t="str">
        <f>IF(ISERROR('Données Echantillon 10'!C51-'Selection Gènes de Référence'!BA$11),"",'Données Echantillon 10'!C51-'Selection Gènes de Référence'!BA$11)</f>
        <v/>
      </c>
      <c r="AH50" s="68" t="str">
        <f>IF(ISERROR('Données Echantillon 10'!D51-'Selection Gènes de Référence'!BB$11),"",'Données Echantillon 10'!D51-'Selection Gènes de Référence'!BB$11)</f>
        <v/>
      </c>
      <c r="AI50" s="69" t="str">
        <f>IF(ISERROR('Données Echantillon 10'!E51-'Selection Gènes de Référence'!BC$11),"",'Données Echantillon 10'!E51-'Selection Gènes de Référence'!BC$11)</f>
        <v/>
      </c>
      <c r="AJ50" s="243"/>
      <c r="AK50" s="243"/>
    </row>
    <row r="51" spans="1:37">
      <c r="A51" s="59" t="str">
        <f>IF('Information sur les Gènes'!A51="","",'Information sur les Gènes'!A51)</f>
        <v>E1</v>
      </c>
      <c r="B51" s="57" t="str">
        <f>IF('Information sur les Gènes'!D51="","",'Information sur les Gènes'!D51)</f>
        <v/>
      </c>
      <c r="C51" s="67" t="str">
        <f>IF(ISERROR('Données Echantillon Contrôle'!C52-'Selection Gènes de Référence'!C$11),"",'Données Echantillon Contrôle'!C52-'Selection Gènes de Référence'!C$11)</f>
        <v/>
      </c>
      <c r="D51" s="68" t="str">
        <f>IF(ISERROR('Données Echantillon Contrôle'!D52-'Selection Gènes de Référence'!D$11),"",'Données Echantillon Contrôle'!D52-'Selection Gènes de Référence'!D$11)</f>
        <v/>
      </c>
      <c r="E51" s="69" t="str">
        <f>IF(ISERROR('Données Echantillon Contrôle'!E52-'Selection Gènes de Référence'!E$11),"",'Données Echantillon Contrôle'!E52-'Selection Gènes de Référence'!E$11)</f>
        <v/>
      </c>
      <c r="F51" s="67" t="str">
        <f>IF(ISERROR('Données Echantillon 1'!C52-'Selection Gènes de Référence'!H$11),"",'Données Echantillon 1'!C52-'Selection Gènes de Référence'!H$11)</f>
        <v/>
      </c>
      <c r="G51" s="68" t="str">
        <f>IF(ISERROR('Données Echantillon 1'!D52-'Selection Gènes de Référence'!I$11),"",'Données Echantillon 1'!D52-'Selection Gènes de Référence'!I$11)</f>
        <v/>
      </c>
      <c r="H51" s="69" t="str">
        <f>IF(ISERROR('Données Echantillon 1'!E52-'Selection Gènes de Référence'!J$11),"",'Données Echantillon 1'!E52-'Selection Gènes de Référence'!J$11)</f>
        <v/>
      </c>
      <c r="I51" s="67" t="str">
        <f>IF(ISERROR('Données Echantillon 2'!C52-'Selection Gènes de Référence'!M$11),"",'Données Echantillon 2'!C52-'Selection Gènes de Référence'!M$11)</f>
        <v/>
      </c>
      <c r="J51" s="68" t="str">
        <f>IF(ISERROR('Données Echantillon 2'!D52-'Selection Gènes de Référence'!N$11),"",'Données Echantillon 2'!D52-'Selection Gènes de Référence'!N$11)</f>
        <v/>
      </c>
      <c r="K51" s="69" t="str">
        <f>IF(ISERROR('Données Echantillon 2'!E52-'Selection Gènes de Référence'!O$11),"",'Données Echantillon 2'!E52-'Selection Gènes de Référence'!O$11)</f>
        <v/>
      </c>
      <c r="L51" s="67" t="str">
        <f>IF(ISERROR('Données Echantillon 3'!C52-'Selection Gènes de Référence'!R$11),"",'Données Echantillon 3'!C52-'Selection Gènes de Référence'!R$11)</f>
        <v/>
      </c>
      <c r="M51" s="68" t="str">
        <f>IF(ISERROR('Données Echantillon 3'!D52-'Selection Gènes de Référence'!S$11),"",'Données Echantillon 3'!D52-'Selection Gènes de Référence'!S$11)</f>
        <v/>
      </c>
      <c r="N51" s="69" t="str">
        <f>IF(ISERROR('Données Echantillon 3'!E52-'Selection Gènes de Référence'!T$11),"",'Données Echantillon 3'!E52-'Selection Gènes de Référence'!T$11)</f>
        <v/>
      </c>
      <c r="O51" s="67" t="str">
        <f>IF(ISERROR('Données Echantillon 4'!C52-'Selection Gènes de Référence'!W$11),"",'Données Echantillon 4'!C52-'Selection Gènes de Référence'!W$11)</f>
        <v/>
      </c>
      <c r="P51" s="68" t="str">
        <f>IF(ISERROR('Données Echantillon 4'!D52-'Selection Gènes de Référence'!X$11),"",'Données Echantillon 4'!D52-'Selection Gènes de Référence'!X$11)</f>
        <v/>
      </c>
      <c r="Q51" s="69" t="str">
        <f>IF(ISERROR('Données Echantillon 4'!E52-'Selection Gènes de Référence'!Y$11),"",'Données Echantillon 4'!E52-'Selection Gènes de Référence'!Y$11)</f>
        <v/>
      </c>
      <c r="R51" s="67" t="str">
        <f>IF(ISERROR('Données Echantillon 5'!C52-'Selection Gènes de Référence'!AB$11),"",'Données Echantillon 5'!C52-'Selection Gènes de Référence'!AB$11)</f>
        <v/>
      </c>
      <c r="S51" s="68" t="str">
        <f>IF(ISERROR('Données Echantillon 5'!D52-'Selection Gènes de Référence'!AC$11),"",'Données Echantillon 5'!D52-'Selection Gènes de Référence'!AC$11)</f>
        <v/>
      </c>
      <c r="T51" s="69" t="str">
        <f>IF(ISERROR('Données Echantillon 5'!E52-'Selection Gènes de Référence'!AD$11),"",'Données Echantillon 5'!E52-'Selection Gènes de Référence'!AD$11)</f>
        <v/>
      </c>
      <c r="U51" s="67" t="str">
        <f>IF(ISERROR('Données Echantillon 6'!C52-'Selection Gènes de Référence'!AG$11),"",'Données Echantillon 6'!C52-'Selection Gènes de Référence'!AG$11)</f>
        <v/>
      </c>
      <c r="V51" s="68" t="str">
        <f>IF(ISERROR('Données Echantillon 6'!D52-'Selection Gènes de Référence'!AH$11),"",'Données Echantillon 6'!D52-'Selection Gènes de Référence'!AH$11)</f>
        <v/>
      </c>
      <c r="W51" s="69" t="str">
        <f>IF(ISERROR('Données Echantillon 6'!E52-'Selection Gènes de Référence'!AI$11),"",'Données Echantillon 6'!E52-'Selection Gènes de Référence'!AI$11)</f>
        <v/>
      </c>
      <c r="X51" s="67" t="str">
        <f>IF(ISERROR('Données Echantillon 7'!C52-'Selection Gènes de Référence'!AL$11),"",'Données Echantillon 7'!C52-'Selection Gènes de Référence'!AL$11)</f>
        <v/>
      </c>
      <c r="Y51" s="68" t="str">
        <f>IF(ISERROR('Données Echantillon 7'!D52-'Selection Gènes de Référence'!AM$11),"",'Données Echantillon 7'!D52-'Selection Gènes de Référence'!AM$11)</f>
        <v/>
      </c>
      <c r="Z51" s="69" t="str">
        <f>IF(ISERROR('Données Echantillon 7'!E52-'Selection Gènes de Référence'!AN$11),"",'Données Echantillon 7'!E52-'Selection Gènes de Référence'!AN$11)</f>
        <v/>
      </c>
      <c r="AA51" s="67" t="str">
        <f>IF(ISERROR('Données Echantillon 8'!C52-'Selection Gènes de Référence'!AQ$11),"",'Données Echantillon 8'!C52-'Selection Gènes de Référence'!AQ$11)</f>
        <v/>
      </c>
      <c r="AB51" s="68" t="str">
        <f>IF(ISERROR('Données Echantillon 8'!D52-'Selection Gènes de Référence'!AR$11),"",'Données Echantillon 8'!D52-'Selection Gènes de Référence'!AR$11)</f>
        <v/>
      </c>
      <c r="AC51" s="69" t="str">
        <f>IF(ISERROR('Données Echantillon 8'!E52-'Selection Gènes de Référence'!AS$11),"",'Données Echantillon 8'!E52-'Selection Gènes de Référence'!AS$11)</f>
        <v/>
      </c>
      <c r="AD51" s="67" t="str">
        <f>IF(ISERROR('Données Echantillon 9'!C52-'Selection Gènes de Référence'!AV$11),"",'Données Echantillon 9'!C52-'Selection Gènes de Référence'!AV$11)</f>
        <v/>
      </c>
      <c r="AE51" s="68" t="str">
        <f>IF(ISERROR('Données Echantillon 9'!D52-'Selection Gènes de Référence'!AW$11),"",'Données Echantillon 9'!D52-'Selection Gènes de Référence'!AW$11)</f>
        <v/>
      </c>
      <c r="AF51" s="69" t="str">
        <f>IF(ISERROR('Données Echantillon 9'!E52-'Selection Gènes de Référence'!AX$11),"",'Données Echantillon 9'!E52-'Selection Gènes de Référence'!AX$11)</f>
        <v/>
      </c>
      <c r="AG51" s="67" t="str">
        <f>IF(ISERROR('Données Echantillon 10'!C52-'Selection Gènes de Référence'!BA$11),"",'Données Echantillon 10'!C52-'Selection Gènes de Référence'!BA$11)</f>
        <v/>
      </c>
      <c r="AH51" s="68" t="str">
        <f>IF(ISERROR('Données Echantillon 10'!D52-'Selection Gènes de Référence'!BB$11),"",'Données Echantillon 10'!D52-'Selection Gènes de Référence'!BB$11)</f>
        <v/>
      </c>
      <c r="AI51" s="69" t="str">
        <f>IF(ISERROR('Données Echantillon 10'!E52-'Selection Gènes de Référence'!BC$11),"",'Données Echantillon 10'!E52-'Selection Gènes de Référence'!BC$11)</f>
        <v/>
      </c>
      <c r="AJ51" s="243"/>
      <c r="AK51" s="243"/>
    </row>
    <row r="52" spans="1:37">
      <c r="A52" s="59" t="str">
        <f>IF('Information sur les Gènes'!A52="","",'Information sur les Gènes'!A52)</f>
        <v>E2</v>
      </c>
      <c r="B52" s="57" t="str">
        <f>IF('Information sur les Gènes'!D52="","",'Information sur les Gènes'!D52)</f>
        <v/>
      </c>
      <c r="C52" s="67" t="str">
        <f>IF(ISERROR('Données Echantillon Contrôle'!C53-'Selection Gènes de Référence'!C$11),"",'Données Echantillon Contrôle'!C53-'Selection Gènes de Référence'!C$11)</f>
        <v/>
      </c>
      <c r="D52" s="68" t="str">
        <f>IF(ISERROR('Données Echantillon Contrôle'!D53-'Selection Gènes de Référence'!D$11),"",'Données Echantillon Contrôle'!D53-'Selection Gènes de Référence'!D$11)</f>
        <v/>
      </c>
      <c r="E52" s="69" t="str">
        <f>IF(ISERROR('Données Echantillon Contrôle'!E53-'Selection Gènes de Référence'!E$11),"",'Données Echantillon Contrôle'!E53-'Selection Gènes de Référence'!E$11)</f>
        <v/>
      </c>
      <c r="F52" s="67" t="str">
        <f>IF(ISERROR('Données Echantillon 1'!C53-'Selection Gènes de Référence'!H$11),"",'Données Echantillon 1'!C53-'Selection Gènes de Référence'!H$11)</f>
        <v/>
      </c>
      <c r="G52" s="68" t="str">
        <f>IF(ISERROR('Données Echantillon 1'!D53-'Selection Gènes de Référence'!I$11),"",'Données Echantillon 1'!D53-'Selection Gènes de Référence'!I$11)</f>
        <v/>
      </c>
      <c r="H52" s="69" t="str">
        <f>IF(ISERROR('Données Echantillon 1'!E53-'Selection Gènes de Référence'!J$11),"",'Données Echantillon 1'!E53-'Selection Gènes de Référence'!J$11)</f>
        <v/>
      </c>
      <c r="I52" s="67" t="str">
        <f>IF(ISERROR('Données Echantillon 2'!C53-'Selection Gènes de Référence'!M$11),"",'Données Echantillon 2'!C53-'Selection Gènes de Référence'!M$11)</f>
        <v/>
      </c>
      <c r="J52" s="68" t="str">
        <f>IF(ISERROR('Données Echantillon 2'!D53-'Selection Gènes de Référence'!N$11),"",'Données Echantillon 2'!D53-'Selection Gènes de Référence'!N$11)</f>
        <v/>
      </c>
      <c r="K52" s="69" t="str">
        <f>IF(ISERROR('Données Echantillon 2'!E53-'Selection Gènes de Référence'!O$11),"",'Données Echantillon 2'!E53-'Selection Gènes de Référence'!O$11)</f>
        <v/>
      </c>
      <c r="L52" s="67" t="str">
        <f>IF(ISERROR('Données Echantillon 3'!C53-'Selection Gènes de Référence'!R$11),"",'Données Echantillon 3'!C53-'Selection Gènes de Référence'!R$11)</f>
        <v/>
      </c>
      <c r="M52" s="68" t="str">
        <f>IF(ISERROR('Données Echantillon 3'!D53-'Selection Gènes de Référence'!S$11),"",'Données Echantillon 3'!D53-'Selection Gènes de Référence'!S$11)</f>
        <v/>
      </c>
      <c r="N52" s="69" t="str">
        <f>IF(ISERROR('Données Echantillon 3'!E53-'Selection Gènes de Référence'!T$11),"",'Données Echantillon 3'!E53-'Selection Gènes de Référence'!T$11)</f>
        <v/>
      </c>
      <c r="O52" s="67" t="str">
        <f>IF(ISERROR('Données Echantillon 4'!C53-'Selection Gènes de Référence'!W$11),"",'Données Echantillon 4'!C53-'Selection Gènes de Référence'!W$11)</f>
        <v/>
      </c>
      <c r="P52" s="68" t="str">
        <f>IF(ISERROR('Données Echantillon 4'!D53-'Selection Gènes de Référence'!X$11),"",'Données Echantillon 4'!D53-'Selection Gènes de Référence'!X$11)</f>
        <v/>
      </c>
      <c r="Q52" s="69" t="str">
        <f>IF(ISERROR('Données Echantillon 4'!E53-'Selection Gènes de Référence'!Y$11),"",'Données Echantillon 4'!E53-'Selection Gènes de Référence'!Y$11)</f>
        <v/>
      </c>
      <c r="R52" s="67" t="str">
        <f>IF(ISERROR('Données Echantillon 5'!C53-'Selection Gènes de Référence'!AB$11),"",'Données Echantillon 5'!C53-'Selection Gènes de Référence'!AB$11)</f>
        <v/>
      </c>
      <c r="S52" s="68" t="str">
        <f>IF(ISERROR('Données Echantillon 5'!D53-'Selection Gènes de Référence'!AC$11),"",'Données Echantillon 5'!D53-'Selection Gènes de Référence'!AC$11)</f>
        <v/>
      </c>
      <c r="T52" s="69" t="str">
        <f>IF(ISERROR('Données Echantillon 5'!E53-'Selection Gènes de Référence'!AD$11),"",'Données Echantillon 5'!E53-'Selection Gènes de Référence'!AD$11)</f>
        <v/>
      </c>
      <c r="U52" s="67" t="str">
        <f>IF(ISERROR('Données Echantillon 6'!C53-'Selection Gènes de Référence'!AG$11),"",'Données Echantillon 6'!C53-'Selection Gènes de Référence'!AG$11)</f>
        <v/>
      </c>
      <c r="V52" s="68" t="str">
        <f>IF(ISERROR('Données Echantillon 6'!D53-'Selection Gènes de Référence'!AH$11),"",'Données Echantillon 6'!D53-'Selection Gènes de Référence'!AH$11)</f>
        <v/>
      </c>
      <c r="W52" s="69" t="str">
        <f>IF(ISERROR('Données Echantillon 6'!E53-'Selection Gènes de Référence'!AI$11),"",'Données Echantillon 6'!E53-'Selection Gènes de Référence'!AI$11)</f>
        <v/>
      </c>
      <c r="X52" s="67" t="str">
        <f>IF(ISERROR('Données Echantillon 7'!C53-'Selection Gènes de Référence'!AL$11),"",'Données Echantillon 7'!C53-'Selection Gènes de Référence'!AL$11)</f>
        <v/>
      </c>
      <c r="Y52" s="68" t="str">
        <f>IF(ISERROR('Données Echantillon 7'!D53-'Selection Gènes de Référence'!AM$11),"",'Données Echantillon 7'!D53-'Selection Gènes de Référence'!AM$11)</f>
        <v/>
      </c>
      <c r="Z52" s="69" t="str">
        <f>IF(ISERROR('Données Echantillon 7'!E53-'Selection Gènes de Référence'!AN$11),"",'Données Echantillon 7'!E53-'Selection Gènes de Référence'!AN$11)</f>
        <v/>
      </c>
      <c r="AA52" s="67" t="str">
        <f>IF(ISERROR('Données Echantillon 8'!C53-'Selection Gènes de Référence'!AQ$11),"",'Données Echantillon 8'!C53-'Selection Gènes de Référence'!AQ$11)</f>
        <v/>
      </c>
      <c r="AB52" s="68" t="str">
        <f>IF(ISERROR('Données Echantillon 8'!D53-'Selection Gènes de Référence'!AR$11),"",'Données Echantillon 8'!D53-'Selection Gènes de Référence'!AR$11)</f>
        <v/>
      </c>
      <c r="AC52" s="69" t="str">
        <f>IF(ISERROR('Données Echantillon 8'!E53-'Selection Gènes de Référence'!AS$11),"",'Données Echantillon 8'!E53-'Selection Gènes de Référence'!AS$11)</f>
        <v/>
      </c>
      <c r="AD52" s="67" t="str">
        <f>IF(ISERROR('Données Echantillon 9'!C53-'Selection Gènes de Référence'!AV$11),"",'Données Echantillon 9'!C53-'Selection Gènes de Référence'!AV$11)</f>
        <v/>
      </c>
      <c r="AE52" s="68" t="str">
        <f>IF(ISERROR('Données Echantillon 9'!D53-'Selection Gènes de Référence'!AW$11),"",'Données Echantillon 9'!D53-'Selection Gènes de Référence'!AW$11)</f>
        <v/>
      </c>
      <c r="AF52" s="69" t="str">
        <f>IF(ISERROR('Données Echantillon 9'!E53-'Selection Gènes de Référence'!AX$11),"",'Données Echantillon 9'!E53-'Selection Gènes de Référence'!AX$11)</f>
        <v/>
      </c>
      <c r="AG52" s="67" t="str">
        <f>IF(ISERROR('Données Echantillon 10'!C53-'Selection Gènes de Référence'!BA$11),"",'Données Echantillon 10'!C53-'Selection Gènes de Référence'!BA$11)</f>
        <v/>
      </c>
      <c r="AH52" s="68" t="str">
        <f>IF(ISERROR('Données Echantillon 10'!D53-'Selection Gènes de Référence'!BB$11),"",'Données Echantillon 10'!D53-'Selection Gènes de Référence'!BB$11)</f>
        <v/>
      </c>
      <c r="AI52" s="69" t="str">
        <f>IF(ISERROR('Données Echantillon 10'!E53-'Selection Gènes de Référence'!BC$11),"",'Données Echantillon 10'!E53-'Selection Gènes de Référence'!BC$11)</f>
        <v/>
      </c>
      <c r="AJ52" s="243"/>
      <c r="AK52" s="243"/>
    </row>
    <row r="53" spans="1:37">
      <c r="A53" s="59" t="str">
        <f>IF('Information sur les Gènes'!A53="","",'Information sur les Gènes'!A53)</f>
        <v>E3</v>
      </c>
      <c r="B53" s="57" t="str">
        <f>IF('Information sur les Gènes'!D53="","",'Information sur les Gènes'!D53)</f>
        <v/>
      </c>
      <c r="C53" s="67" t="str">
        <f>IF(ISERROR('Données Echantillon Contrôle'!C54-'Selection Gènes de Référence'!C$11),"",'Données Echantillon Contrôle'!C54-'Selection Gènes de Référence'!C$11)</f>
        <v/>
      </c>
      <c r="D53" s="68" t="str">
        <f>IF(ISERROR('Données Echantillon Contrôle'!D54-'Selection Gènes de Référence'!D$11),"",'Données Echantillon Contrôle'!D54-'Selection Gènes de Référence'!D$11)</f>
        <v/>
      </c>
      <c r="E53" s="69" t="str">
        <f>IF(ISERROR('Données Echantillon Contrôle'!E54-'Selection Gènes de Référence'!E$11),"",'Données Echantillon Contrôle'!E54-'Selection Gènes de Référence'!E$11)</f>
        <v/>
      </c>
      <c r="F53" s="67" t="str">
        <f>IF(ISERROR('Données Echantillon 1'!C54-'Selection Gènes de Référence'!H$11),"",'Données Echantillon 1'!C54-'Selection Gènes de Référence'!H$11)</f>
        <v/>
      </c>
      <c r="G53" s="68" t="str">
        <f>IF(ISERROR('Données Echantillon 1'!D54-'Selection Gènes de Référence'!I$11),"",'Données Echantillon 1'!D54-'Selection Gènes de Référence'!I$11)</f>
        <v/>
      </c>
      <c r="H53" s="69" t="str">
        <f>IF(ISERROR('Données Echantillon 1'!E54-'Selection Gènes de Référence'!J$11),"",'Données Echantillon 1'!E54-'Selection Gènes de Référence'!J$11)</f>
        <v/>
      </c>
      <c r="I53" s="67" t="str">
        <f>IF(ISERROR('Données Echantillon 2'!C54-'Selection Gènes de Référence'!M$11),"",'Données Echantillon 2'!C54-'Selection Gènes de Référence'!M$11)</f>
        <v/>
      </c>
      <c r="J53" s="68" t="str">
        <f>IF(ISERROR('Données Echantillon 2'!D54-'Selection Gènes de Référence'!N$11),"",'Données Echantillon 2'!D54-'Selection Gènes de Référence'!N$11)</f>
        <v/>
      </c>
      <c r="K53" s="69" t="str">
        <f>IF(ISERROR('Données Echantillon 2'!E54-'Selection Gènes de Référence'!O$11),"",'Données Echantillon 2'!E54-'Selection Gènes de Référence'!O$11)</f>
        <v/>
      </c>
      <c r="L53" s="67" t="str">
        <f>IF(ISERROR('Données Echantillon 3'!C54-'Selection Gènes de Référence'!R$11),"",'Données Echantillon 3'!C54-'Selection Gènes de Référence'!R$11)</f>
        <v/>
      </c>
      <c r="M53" s="68" t="str">
        <f>IF(ISERROR('Données Echantillon 3'!D54-'Selection Gènes de Référence'!S$11),"",'Données Echantillon 3'!D54-'Selection Gènes de Référence'!S$11)</f>
        <v/>
      </c>
      <c r="N53" s="69" t="str">
        <f>IF(ISERROR('Données Echantillon 3'!E54-'Selection Gènes de Référence'!T$11),"",'Données Echantillon 3'!E54-'Selection Gènes de Référence'!T$11)</f>
        <v/>
      </c>
      <c r="O53" s="67" t="str">
        <f>IF(ISERROR('Données Echantillon 4'!C54-'Selection Gènes de Référence'!W$11),"",'Données Echantillon 4'!C54-'Selection Gènes de Référence'!W$11)</f>
        <v/>
      </c>
      <c r="P53" s="68" t="str">
        <f>IF(ISERROR('Données Echantillon 4'!D54-'Selection Gènes de Référence'!X$11),"",'Données Echantillon 4'!D54-'Selection Gènes de Référence'!X$11)</f>
        <v/>
      </c>
      <c r="Q53" s="69" t="str">
        <f>IF(ISERROR('Données Echantillon 4'!E54-'Selection Gènes de Référence'!Y$11),"",'Données Echantillon 4'!E54-'Selection Gènes de Référence'!Y$11)</f>
        <v/>
      </c>
      <c r="R53" s="67" t="str">
        <f>IF(ISERROR('Données Echantillon 5'!C54-'Selection Gènes de Référence'!AB$11),"",'Données Echantillon 5'!C54-'Selection Gènes de Référence'!AB$11)</f>
        <v/>
      </c>
      <c r="S53" s="68" t="str">
        <f>IF(ISERROR('Données Echantillon 5'!D54-'Selection Gènes de Référence'!AC$11),"",'Données Echantillon 5'!D54-'Selection Gènes de Référence'!AC$11)</f>
        <v/>
      </c>
      <c r="T53" s="69" t="str">
        <f>IF(ISERROR('Données Echantillon 5'!E54-'Selection Gènes de Référence'!AD$11),"",'Données Echantillon 5'!E54-'Selection Gènes de Référence'!AD$11)</f>
        <v/>
      </c>
      <c r="U53" s="67" t="str">
        <f>IF(ISERROR('Données Echantillon 6'!C54-'Selection Gènes de Référence'!AG$11),"",'Données Echantillon 6'!C54-'Selection Gènes de Référence'!AG$11)</f>
        <v/>
      </c>
      <c r="V53" s="68" t="str">
        <f>IF(ISERROR('Données Echantillon 6'!D54-'Selection Gènes de Référence'!AH$11),"",'Données Echantillon 6'!D54-'Selection Gènes de Référence'!AH$11)</f>
        <v/>
      </c>
      <c r="W53" s="69" t="str">
        <f>IF(ISERROR('Données Echantillon 6'!E54-'Selection Gènes de Référence'!AI$11),"",'Données Echantillon 6'!E54-'Selection Gènes de Référence'!AI$11)</f>
        <v/>
      </c>
      <c r="X53" s="67" t="str">
        <f>IF(ISERROR('Données Echantillon 7'!C54-'Selection Gènes de Référence'!AL$11),"",'Données Echantillon 7'!C54-'Selection Gènes de Référence'!AL$11)</f>
        <v/>
      </c>
      <c r="Y53" s="68" t="str">
        <f>IF(ISERROR('Données Echantillon 7'!D54-'Selection Gènes de Référence'!AM$11),"",'Données Echantillon 7'!D54-'Selection Gènes de Référence'!AM$11)</f>
        <v/>
      </c>
      <c r="Z53" s="69" t="str">
        <f>IF(ISERROR('Données Echantillon 7'!E54-'Selection Gènes de Référence'!AN$11),"",'Données Echantillon 7'!E54-'Selection Gènes de Référence'!AN$11)</f>
        <v/>
      </c>
      <c r="AA53" s="67" t="str">
        <f>IF(ISERROR('Données Echantillon 8'!C54-'Selection Gènes de Référence'!AQ$11),"",'Données Echantillon 8'!C54-'Selection Gènes de Référence'!AQ$11)</f>
        <v/>
      </c>
      <c r="AB53" s="68" t="str">
        <f>IF(ISERROR('Données Echantillon 8'!D54-'Selection Gènes de Référence'!AR$11),"",'Données Echantillon 8'!D54-'Selection Gènes de Référence'!AR$11)</f>
        <v/>
      </c>
      <c r="AC53" s="69" t="str">
        <f>IF(ISERROR('Données Echantillon 8'!E54-'Selection Gènes de Référence'!AS$11),"",'Données Echantillon 8'!E54-'Selection Gènes de Référence'!AS$11)</f>
        <v/>
      </c>
      <c r="AD53" s="67" t="str">
        <f>IF(ISERROR('Données Echantillon 9'!C54-'Selection Gènes de Référence'!AV$11),"",'Données Echantillon 9'!C54-'Selection Gènes de Référence'!AV$11)</f>
        <v/>
      </c>
      <c r="AE53" s="68" t="str">
        <f>IF(ISERROR('Données Echantillon 9'!D54-'Selection Gènes de Référence'!AW$11),"",'Données Echantillon 9'!D54-'Selection Gènes de Référence'!AW$11)</f>
        <v/>
      </c>
      <c r="AF53" s="69" t="str">
        <f>IF(ISERROR('Données Echantillon 9'!E54-'Selection Gènes de Référence'!AX$11),"",'Données Echantillon 9'!E54-'Selection Gènes de Référence'!AX$11)</f>
        <v/>
      </c>
      <c r="AG53" s="67" t="str">
        <f>IF(ISERROR('Données Echantillon 10'!C54-'Selection Gènes de Référence'!BA$11),"",'Données Echantillon 10'!C54-'Selection Gènes de Référence'!BA$11)</f>
        <v/>
      </c>
      <c r="AH53" s="68" t="str">
        <f>IF(ISERROR('Données Echantillon 10'!D54-'Selection Gènes de Référence'!BB$11),"",'Données Echantillon 10'!D54-'Selection Gènes de Référence'!BB$11)</f>
        <v/>
      </c>
      <c r="AI53" s="69" t="str">
        <f>IF(ISERROR('Données Echantillon 10'!E54-'Selection Gènes de Référence'!BC$11),"",'Données Echantillon 10'!E54-'Selection Gènes de Référence'!BC$11)</f>
        <v/>
      </c>
      <c r="AJ53" s="243"/>
      <c r="AK53" s="243"/>
    </row>
    <row r="54" spans="1:37">
      <c r="A54" s="59" t="str">
        <f>IF('Information sur les Gènes'!A54="","",'Information sur les Gènes'!A54)</f>
        <v>E4</v>
      </c>
      <c r="B54" s="57" t="str">
        <f>IF('Information sur les Gènes'!D54="","",'Information sur les Gènes'!D54)</f>
        <v/>
      </c>
      <c r="C54" s="67" t="str">
        <f>IF(ISERROR('Données Echantillon Contrôle'!C55-'Selection Gènes de Référence'!C$11),"",'Données Echantillon Contrôle'!C55-'Selection Gènes de Référence'!C$11)</f>
        <v/>
      </c>
      <c r="D54" s="68" t="str">
        <f>IF(ISERROR('Données Echantillon Contrôle'!D55-'Selection Gènes de Référence'!D$11),"",'Données Echantillon Contrôle'!D55-'Selection Gènes de Référence'!D$11)</f>
        <v/>
      </c>
      <c r="E54" s="69" t="str">
        <f>IF(ISERROR('Données Echantillon Contrôle'!E55-'Selection Gènes de Référence'!E$11),"",'Données Echantillon Contrôle'!E55-'Selection Gènes de Référence'!E$11)</f>
        <v/>
      </c>
      <c r="F54" s="67" t="str">
        <f>IF(ISERROR('Données Echantillon 1'!C55-'Selection Gènes de Référence'!H$11),"",'Données Echantillon 1'!C55-'Selection Gènes de Référence'!H$11)</f>
        <v/>
      </c>
      <c r="G54" s="68" t="str">
        <f>IF(ISERROR('Données Echantillon 1'!D55-'Selection Gènes de Référence'!I$11),"",'Données Echantillon 1'!D55-'Selection Gènes de Référence'!I$11)</f>
        <v/>
      </c>
      <c r="H54" s="69" t="str">
        <f>IF(ISERROR('Données Echantillon 1'!E55-'Selection Gènes de Référence'!J$11),"",'Données Echantillon 1'!E55-'Selection Gènes de Référence'!J$11)</f>
        <v/>
      </c>
      <c r="I54" s="67" t="str">
        <f>IF(ISERROR('Données Echantillon 2'!C55-'Selection Gènes de Référence'!M$11),"",'Données Echantillon 2'!C55-'Selection Gènes de Référence'!M$11)</f>
        <v/>
      </c>
      <c r="J54" s="68" t="str">
        <f>IF(ISERROR('Données Echantillon 2'!D55-'Selection Gènes de Référence'!N$11),"",'Données Echantillon 2'!D55-'Selection Gènes de Référence'!N$11)</f>
        <v/>
      </c>
      <c r="K54" s="69" t="str">
        <f>IF(ISERROR('Données Echantillon 2'!E55-'Selection Gènes de Référence'!O$11),"",'Données Echantillon 2'!E55-'Selection Gènes de Référence'!O$11)</f>
        <v/>
      </c>
      <c r="L54" s="67" t="str">
        <f>IF(ISERROR('Données Echantillon 3'!C55-'Selection Gènes de Référence'!R$11),"",'Données Echantillon 3'!C55-'Selection Gènes de Référence'!R$11)</f>
        <v/>
      </c>
      <c r="M54" s="68" t="str">
        <f>IF(ISERROR('Données Echantillon 3'!D55-'Selection Gènes de Référence'!S$11),"",'Données Echantillon 3'!D55-'Selection Gènes de Référence'!S$11)</f>
        <v/>
      </c>
      <c r="N54" s="69" t="str">
        <f>IF(ISERROR('Données Echantillon 3'!E55-'Selection Gènes de Référence'!T$11),"",'Données Echantillon 3'!E55-'Selection Gènes de Référence'!T$11)</f>
        <v/>
      </c>
      <c r="O54" s="67" t="str">
        <f>IF(ISERROR('Données Echantillon 4'!C55-'Selection Gènes de Référence'!W$11),"",'Données Echantillon 4'!C55-'Selection Gènes de Référence'!W$11)</f>
        <v/>
      </c>
      <c r="P54" s="68" t="str">
        <f>IF(ISERROR('Données Echantillon 4'!D55-'Selection Gènes de Référence'!X$11),"",'Données Echantillon 4'!D55-'Selection Gènes de Référence'!X$11)</f>
        <v/>
      </c>
      <c r="Q54" s="69" t="str">
        <f>IF(ISERROR('Données Echantillon 4'!E55-'Selection Gènes de Référence'!Y$11),"",'Données Echantillon 4'!E55-'Selection Gènes de Référence'!Y$11)</f>
        <v/>
      </c>
      <c r="R54" s="67" t="str">
        <f>IF(ISERROR('Données Echantillon 5'!C55-'Selection Gènes de Référence'!AB$11),"",'Données Echantillon 5'!C55-'Selection Gènes de Référence'!AB$11)</f>
        <v/>
      </c>
      <c r="S54" s="68" t="str">
        <f>IF(ISERROR('Données Echantillon 5'!D55-'Selection Gènes de Référence'!AC$11),"",'Données Echantillon 5'!D55-'Selection Gènes de Référence'!AC$11)</f>
        <v/>
      </c>
      <c r="T54" s="69" t="str">
        <f>IF(ISERROR('Données Echantillon 5'!E55-'Selection Gènes de Référence'!AD$11),"",'Données Echantillon 5'!E55-'Selection Gènes de Référence'!AD$11)</f>
        <v/>
      </c>
      <c r="U54" s="67" t="str">
        <f>IF(ISERROR('Données Echantillon 6'!C55-'Selection Gènes de Référence'!AG$11),"",'Données Echantillon 6'!C55-'Selection Gènes de Référence'!AG$11)</f>
        <v/>
      </c>
      <c r="V54" s="68" t="str">
        <f>IF(ISERROR('Données Echantillon 6'!D55-'Selection Gènes de Référence'!AH$11),"",'Données Echantillon 6'!D55-'Selection Gènes de Référence'!AH$11)</f>
        <v/>
      </c>
      <c r="W54" s="69" t="str">
        <f>IF(ISERROR('Données Echantillon 6'!E55-'Selection Gènes de Référence'!AI$11),"",'Données Echantillon 6'!E55-'Selection Gènes de Référence'!AI$11)</f>
        <v/>
      </c>
      <c r="X54" s="67" t="str">
        <f>IF(ISERROR('Données Echantillon 7'!C55-'Selection Gènes de Référence'!AL$11),"",'Données Echantillon 7'!C55-'Selection Gènes de Référence'!AL$11)</f>
        <v/>
      </c>
      <c r="Y54" s="68" t="str">
        <f>IF(ISERROR('Données Echantillon 7'!D55-'Selection Gènes de Référence'!AM$11),"",'Données Echantillon 7'!D55-'Selection Gènes de Référence'!AM$11)</f>
        <v/>
      </c>
      <c r="Z54" s="69" t="str">
        <f>IF(ISERROR('Données Echantillon 7'!E55-'Selection Gènes de Référence'!AN$11),"",'Données Echantillon 7'!E55-'Selection Gènes de Référence'!AN$11)</f>
        <v/>
      </c>
      <c r="AA54" s="67" t="str">
        <f>IF(ISERROR('Données Echantillon 8'!C55-'Selection Gènes de Référence'!AQ$11),"",'Données Echantillon 8'!C55-'Selection Gènes de Référence'!AQ$11)</f>
        <v/>
      </c>
      <c r="AB54" s="68" t="str">
        <f>IF(ISERROR('Données Echantillon 8'!D55-'Selection Gènes de Référence'!AR$11),"",'Données Echantillon 8'!D55-'Selection Gènes de Référence'!AR$11)</f>
        <v/>
      </c>
      <c r="AC54" s="69" t="str">
        <f>IF(ISERROR('Données Echantillon 8'!E55-'Selection Gènes de Référence'!AS$11),"",'Données Echantillon 8'!E55-'Selection Gènes de Référence'!AS$11)</f>
        <v/>
      </c>
      <c r="AD54" s="67" t="str">
        <f>IF(ISERROR('Données Echantillon 9'!C55-'Selection Gènes de Référence'!AV$11),"",'Données Echantillon 9'!C55-'Selection Gènes de Référence'!AV$11)</f>
        <v/>
      </c>
      <c r="AE54" s="68" t="str">
        <f>IF(ISERROR('Données Echantillon 9'!D55-'Selection Gènes de Référence'!AW$11),"",'Données Echantillon 9'!D55-'Selection Gènes de Référence'!AW$11)</f>
        <v/>
      </c>
      <c r="AF54" s="69" t="str">
        <f>IF(ISERROR('Données Echantillon 9'!E55-'Selection Gènes de Référence'!AX$11),"",'Données Echantillon 9'!E55-'Selection Gènes de Référence'!AX$11)</f>
        <v/>
      </c>
      <c r="AG54" s="67" t="str">
        <f>IF(ISERROR('Données Echantillon 10'!C55-'Selection Gènes de Référence'!BA$11),"",'Données Echantillon 10'!C55-'Selection Gènes de Référence'!BA$11)</f>
        <v/>
      </c>
      <c r="AH54" s="68" t="str">
        <f>IF(ISERROR('Données Echantillon 10'!D55-'Selection Gènes de Référence'!BB$11),"",'Données Echantillon 10'!D55-'Selection Gènes de Référence'!BB$11)</f>
        <v/>
      </c>
      <c r="AI54" s="69" t="str">
        <f>IF(ISERROR('Données Echantillon 10'!E55-'Selection Gènes de Référence'!BC$11),"",'Données Echantillon 10'!E55-'Selection Gènes de Référence'!BC$11)</f>
        <v/>
      </c>
      <c r="AJ54" s="243"/>
      <c r="AK54" s="243"/>
    </row>
    <row r="55" spans="1:37">
      <c r="A55" s="59" t="str">
        <f>IF('Information sur les Gènes'!A55="","",'Information sur les Gènes'!A55)</f>
        <v>E5</v>
      </c>
      <c r="B55" s="57" t="str">
        <f>IF('Information sur les Gènes'!D55="","",'Information sur les Gènes'!D55)</f>
        <v/>
      </c>
      <c r="C55" s="67" t="str">
        <f>IF(ISERROR('Données Echantillon Contrôle'!C56-'Selection Gènes de Référence'!C$11),"",'Données Echantillon Contrôle'!C56-'Selection Gènes de Référence'!C$11)</f>
        <v/>
      </c>
      <c r="D55" s="68" t="str">
        <f>IF(ISERROR('Données Echantillon Contrôle'!D56-'Selection Gènes de Référence'!D$11),"",'Données Echantillon Contrôle'!D56-'Selection Gènes de Référence'!D$11)</f>
        <v/>
      </c>
      <c r="E55" s="69" t="str">
        <f>IF(ISERROR('Données Echantillon Contrôle'!E56-'Selection Gènes de Référence'!E$11),"",'Données Echantillon Contrôle'!E56-'Selection Gènes de Référence'!E$11)</f>
        <v/>
      </c>
      <c r="F55" s="67" t="str">
        <f>IF(ISERROR('Données Echantillon 1'!C56-'Selection Gènes de Référence'!H$11),"",'Données Echantillon 1'!C56-'Selection Gènes de Référence'!H$11)</f>
        <v/>
      </c>
      <c r="G55" s="68" t="str">
        <f>IF(ISERROR('Données Echantillon 1'!D56-'Selection Gènes de Référence'!I$11),"",'Données Echantillon 1'!D56-'Selection Gènes de Référence'!I$11)</f>
        <v/>
      </c>
      <c r="H55" s="69" t="str">
        <f>IF(ISERROR('Données Echantillon 1'!E56-'Selection Gènes de Référence'!J$11),"",'Données Echantillon 1'!E56-'Selection Gènes de Référence'!J$11)</f>
        <v/>
      </c>
      <c r="I55" s="67" t="str">
        <f>IF(ISERROR('Données Echantillon 2'!C56-'Selection Gènes de Référence'!M$11),"",'Données Echantillon 2'!C56-'Selection Gènes de Référence'!M$11)</f>
        <v/>
      </c>
      <c r="J55" s="68" t="str">
        <f>IF(ISERROR('Données Echantillon 2'!D56-'Selection Gènes de Référence'!N$11),"",'Données Echantillon 2'!D56-'Selection Gènes de Référence'!N$11)</f>
        <v/>
      </c>
      <c r="K55" s="69" t="str">
        <f>IF(ISERROR('Données Echantillon 2'!E56-'Selection Gènes de Référence'!O$11),"",'Données Echantillon 2'!E56-'Selection Gènes de Référence'!O$11)</f>
        <v/>
      </c>
      <c r="L55" s="67" t="str">
        <f>IF(ISERROR('Données Echantillon 3'!C56-'Selection Gènes de Référence'!R$11),"",'Données Echantillon 3'!C56-'Selection Gènes de Référence'!R$11)</f>
        <v/>
      </c>
      <c r="M55" s="68" t="str">
        <f>IF(ISERROR('Données Echantillon 3'!D56-'Selection Gènes de Référence'!S$11),"",'Données Echantillon 3'!D56-'Selection Gènes de Référence'!S$11)</f>
        <v/>
      </c>
      <c r="N55" s="69" t="str">
        <f>IF(ISERROR('Données Echantillon 3'!E56-'Selection Gènes de Référence'!T$11),"",'Données Echantillon 3'!E56-'Selection Gènes de Référence'!T$11)</f>
        <v/>
      </c>
      <c r="O55" s="67" t="str">
        <f>IF(ISERROR('Données Echantillon 4'!C56-'Selection Gènes de Référence'!W$11),"",'Données Echantillon 4'!C56-'Selection Gènes de Référence'!W$11)</f>
        <v/>
      </c>
      <c r="P55" s="68" t="str">
        <f>IF(ISERROR('Données Echantillon 4'!D56-'Selection Gènes de Référence'!X$11),"",'Données Echantillon 4'!D56-'Selection Gènes de Référence'!X$11)</f>
        <v/>
      </c>
      <c r="Q55" s="69" t="str">
        <f>IF(ISERROR('Données Echantillon 4'!E56-'Selection Gènes de Référence'!Y$11),"",'Données Echantillon 4'!E56-'Selection Gènes de Référence'!Y$11)</f>
        <v/>
      </c>
      <c r="R55" s="67" t="str">
        <f>IF(ISERROR('Données Echantillon 5'!C56-'Selection Gènes de Référence'!AB$11),"",'Données Echantillon 5'!C56-'Selection Gènes de Référence'!AB$11)</f>
        <v/>
      </c>
      <c r="S55" s="68" t="str">
        <f>IF(ISERROR('Données Echantillon 5'!D56-'Selection Gènes de Référence'!AC$11),"",'Données Echantillon 5'!D56-'Selection Gènes de Référence'!AC$11)</f>
        <v/>
      </c>
      <c r="T55" s="69" t="str">
        <f>IF(ISERROR('Données Echantillon 5'!E56-'Selection Gènes de Référence'!AD$11),"",'Données Echantillon 5'!E56-'Selection Gènes de Référence'!AD$11)</f>
        <v/>
      </c>
      <c r="U55" s="67" t="str">
        <f>IF(ISERROR('Données Echantillon 6'!C56-'Selection Gènes de Référence'!AG$11),"",'Données Echantillon 6'!C56-'Selection Gènes de Référence'!AG$11)</f>
        <v/>
      </c>
      <c r="V55" s="68" t="str">
        <f>IF(ISERROR('Données Echantillon 6'!D56-'Selection Gènes de Référence'!AH$11),"",'Données Echantillon 6'!D56-'Selection Gènes de Référence'!AH$11)</f>
        <v/>
      </c>
      <c r="W55" s="69" t="str">
        <f>IF(ISERROR('Données Echantillon 6'!E56-'Selection Gènes de Référence'!AI$11),"",'Données Echantillon 6'!E56-'Selection Gènes de Référence'!AI$11)</f>
        <v/>
      </c>
      <c r="X55" s="67" t="str">
        <f>IF(ISERROR('Données Echantillon 7'!C56-'Selection Gènes de Référence'!AL$11),"",'Données Echantillon 7'!C56-'Selection Gènes de Référence'!AL$11)</f>
        <v/>
      </c>
      <c r="Y55" s="68" t="str">
        <f>IF(ISERROR('Données Echantillon 7'!D56-'Selection Gènes de Référence'!AM$11),"",'Données Echantillon 7'!D56-'Selection Gènes de Référence'!AM$11)</f>
        <v/>
      </c>
      <c r="Z55" s="69" t="str">
        <f>IF(ISERROR('Données Echantillon 7'!E56-'Selection Gènes de Référence'!AN$11),"",'Données Echantillon 7'!E56-'Selection Gènes de Référence'!AN$11)</f>
        <v/>
      </c>
      <c r="AA55" s="67" t="str">
        <f>IF(ISERROR('Données Echantillon 8'!C56-'Selection Gènes de Référence'!AQ$11),"",'Données Echantillon 8'!C56-'Selection Gènes de Référence'!AQ$11)</f>
        <v/>
      </c>
      <c r="AB55" s="68" t="str">
        <f>IF(ISERROR('Données Echantillon 8'!D56-'Selection Gènes de Référence'!AR$11),"",'Données Echantillon 8'!D56-'Selection Gènes de Référence'!AR$11)</f>
        <v/>
      </c>
      <c r="AC55" s="69" t="str">
        <f>IF(ISERROR('Données Echantillon 8'!E56-'Selection Gènes de Référence'!AS$11),"",'Données Echantillon 8'!E56-'Selection Gènes de Référence'!AS$11)</f>
        <v/>
      </c>
      <c r="AD55" s="67" t="str">
        <f>IF(ISERROR('Données Echantillon 9'!C56-'Selection Gènes de Référence'!AV$11),"",'Données Echantillon 9'!C56-'Selection Gènes de Référence'!AV$11)</f>
        <v/>
      </c>
      <c r="AE55" s="68" t="str">
        <f>IF(ISERROR('Données Echantillon 9'!D56-'Selection Gènes de Référence'!AW$11),"",'Données Echantillon 9'!D56-'Selection Gènes de Référence'!AW$11)</f>
        <v/>
      </c>
      <c r="AF55" s="69" t="str">
        <f>IF(ISERROR('Données Echantillon 9'!E56-'Selection Gènes de Référence'!AX$11),"",'Données Echantillon 9'!E56-'Selection Gènes de Référence'!AX$11)</f>
        <v/>
      </c>
      <c r="AG55" s="67" t="str">
        <f>IF(ISERROR('Données Echantillon 10'!C56-'Selection Gènes de Référence'!BA$11),"",'Données Echantillon 10'!C56-'Selection Gènes de Référence'!BA$11)</f>
        <v/>
      </c>
      <c r="AH55" s="68" t="str">
        <f>IF(ISERROR('Données Echantillon 10'!D56-'Selection Gènes de Référence'!BB$11),"",'Données Echantillon 10'!D56-'Selection Gènes de Référence'!BB$11)</f>
        <v/>
      </c>
      <c r="AI55" s="69" t="str">
        <f>IF(ISERROR('Données Echantillon 10'!E56-'Selection Gènes de Référence'!BC$11),"",'Données Echantillon 10'!E56-'Selection Gènes de Référence'!BC$11)</f>
        <v/>
      </c>
      <c r="AJ55" s="243"/>
      <c r="AK55" s="243"/>
    </row>
    <row r="56" spans="1:37">
      <c r="A56" s="59" t="str">
        <f>IF('Information sur les Gènes'!A56="","",'Information sur les Gènes'!A56)</f>
        <v>E6</v>
      </c>
      <c r="B56" s="57" t="str">
        <f>IF('Information sur les Gènes'!D56="","",'Information sur les Gènes'!D56)</f>
        <v/>
      </c>
      <c r="C56" s="67" t="str">
        <f>IF(ISERROR('Données Echantillon Contrôle'!C57-'Selection Gènes de Référence'!C$11),"",'Données Echantillon Contrôle'!C57-'Selection Gènes de Référence'!C$11)</f>
        <v/>
      </c>
      <c r="D56" s="68" t="str">
        <f>IF(ISERROR('Données Echantillon Contrôle'!D57-'Selection Gènes de Référence'!D$11),"",'Données Echantillon Contrôle'!D57-'Selection Gènes de Référence'!D$11)</f>
        <v/>
      </c>
      <c r="E56" s="69" t="str">
        <f>IF(ISERROR('Données Echantillon Contrôle'!E57-'Selection Gènes de Référence'!E$11),"",'Données Echantillon Contrôle'!E57-'Selection Gènes de Référence'!E$11)</f>
        <v/>
      </c>
      <c r="F56" s="67" t="str">
        <f>IF(ISERROR('Données Echantillon 1'!C57-'Selection Gènes de Référence'!H$11),"",'Données Echantillon 1'!C57-'Selection Gènes de Référence'!H$11)</f>
        <v/>
      </c>
      <c r="G56" s="68" t="str">
        <f>IF(ISERROR('Données Echantillon 1'!D57-'Selection Gènes de Référence'!I$11),"",'Données Echantillon 1'!D57-'Selection Gènes de Référence'!I$11)</f>
        <v/>
      </c>
      <c r="H56" s="69" t="str">
        <f>IF(ISERROR('Données Echantillon 1'!E57-'Selection Gènes de Référence'!J$11),"",'Données Echantillon 1'!E57-'Selection Gènes de Référence'!J$11)</f>
        <v/>
      </c>
      <c r="I56" s="67" t="str">
        <f>IF(ISERROR('Données Echantillon 2'!C57-'Selection Gènes de Référence'!M$11),"",'Données Echantillon 2'!C57-'Selection Gènes de Référence'!M$11)</f>
        <v/>
      </c>
      <c r="J56" s="68" t="str">
        <f>IF(ISERROR('Données Echantillon 2'!D57-'Selection Gènes de Référence'!N$11),"",'Données Echantillon 2'!D57-'Selection Gènes de Référence'!N$11)</f>
        <v/>
      </c>
      <c r="K56" s="69" t="str">
        <f>IF(ISERROR('Données Echantillon 2'!E57-'Selection Gènes de Référence'!O$11),"",'Données Echantillon 2'!E57-'Selection Gènes de Référence'!O$11)</f>
        <v/>
      </c>
      <c r="L56" s="67" t="str">
        <f>IF(ISERROR('Données Echantillon 3'!C57-'Selection Gènes de Référence'!R$11),"",'Données Echantillon 3'!C57-'Selection Gènes de Référence'!R$11)</f>
        <v/>
      </c>
      <c r="M56" s="68" t="str">
        <f>IF(ISERROR('Données Echantillon 3'!D57-'Selection Gènes de Référence'!S$11),"",'Données Echantillon 3'!D57-'Selection Gènes de Référence'!S$11)</f>
        <v/>
      </c>
      <c r="N56" s="69" t="str">
        <f>IF(ISERROR('Données Echantillon 3'!E57-'Selection Gènes de Référence'!T$11),"",'Données Echantillon 3'!E57-'Selection Gènes de Référence'!T$11)</f>
        <v/>
      </c>
      <c r="O56" s="67" t="str">
        <f>IF(ISERROR('Données Echantillon 4'!C57-'Selection Gènes de Référence'!W$11),"",'Données Echantillon 4'!C57-'Selection Gènes de Référence'!W$11)</f>
        <v/>
      </c>
      <c r="P56" s="68" t="str">
        <f>IF(ISERROR('Données Echantillon 4'!D57-'Selection Gènes de Référence'!X$11),"",'Données Echantillon 4'!D57-'Selection Gènes de Référence'!X$11)</f>
        <v/>
      </c>
      <c r="Q56" s="69" t="str">
        <f>IF(ISERROR('Données Echantillon 4'!E57-'Selection Gènes de Référence'!Y$11),"",'Données Echantillon 4'!E57-'Selection Gènes de Référence'!Y$11)</f>
        <v/>
      </c>
      <c r="R56" s="67" t="str">
        <f>IF(ISERROR('Données Echantillon 5'!C57-'Selection Gènes de Référence'!AB$11),"",'Données Echantillon 5'!C57-'Selection Gènes de Référence'!AB$11)</f>
        <v/>
      </c>
      <c r="S56" s="68" t="str">
        <f>IF(ISERROR('Données Echantillon 5'!D57-'Selection Gènes de Référence'!AC$11),"",'Données Echantillon 5'!D57-'Selection Gènes de Référence'!AC$11)</f>
        <v/>
      </c>
      <c r="T56" s="69" t="str">
        <f>IF(ISERROR('Données Echantillon 5'!E57-'Selection Gènes de Référence'!AD$11),"",'Données Echantillon 5'!E57-'Selection Gènes de Référence'!AD$11)</f>
        <v/>
      </c>
      <c r="U56" s="67" t="str">
        <f>IF(ISERROR('Données Echantillon 6'!C57-'Selection Gènes de Référence'!AG$11),"",'Données Echantillon 6'!C57-'Selection Gènes de Référence'!AG$11)</f>
        <v/>
      </c>
      <c r="V56" s="68" t="str">
        <f>IF(ISERROR('Données Echantillon 6'!D57-'Selection Gènes de Référence'!AH$11),"",'Données Echantillon 6'!D57-'Selection Gènes de Référence'!AH$11)</f>
        <v/>
      </c>
      <c r="W56" s="69" t="str">
        <f>IF(ISERROR('Données Echantillon 6'!E57-'Selection Gènes de Référence'!AI$11),"",'Données Echantillon 6'!E57-'Selection Gènes de Référence'!AI$11)</f>
        <v/>
      </c>
      <c r="X56" s="67" t="str">
        <f>IF(ISERROR('Données Echantillon 7'!C57-'Selection Gènes de Référence'!AL$11),"",'Données Echantillon 7'!C57-'Selection Gènes de Référence'!AL$11)</f>
        <v/>
      </c>
      <c r="Y56" s="68" t="str">
        <f>IF(ISERROR('Données Echantillon 7'!D57-'Selection Gènes de Référence'!AM$11),"",'Données Echantillon 7'!D57-'Selection Gènes de Référence'!AM$11)</f>
        <v/>
      </c>
      <c r="Z56" s="69" t="str">
        <f>IF(ISERROR('Données Echantillon 7'!E57-'Selection Gènes de Référence'!AN$11),"",'Données Echantillon 7'!E57-'Selection Gènes de Référence'!AN$11)</f>
        <v/>
      </c>
      <c r="AA56" s="67" t="str">
        <f>IF(ISERROR('Données Echantillon 8'!C57-'Selection Gènes de Référence'!AQ$11),"",'Données Echantillon 8'!C57-'Selection Gènes de Référence'!AQ$11)</f>
        <v/>
      </c>
      <c r="AB56" s="68" t="str">
        <f>IF(ISERROR('Données Echantillon 8'!D57-'Selection Gènes de Référence'!AR$11),"",'Données Echantillon 8'!D57-'Selection Gènes de Référence'!AR$11)</f>
        <v/>
      </c>
      <c r="AC56" s="69" t="str">
        <f>IF(ISERROR('Données Echantillon 8'!E57-'Selection Gènes de Référence'!AS$11),"",'Données Echantillon 8'!E57-'Selection Gènes de Référence'!AS$11)</f>
        <v/>
      </c>
      <c r="AD56" s="67" t="str">
        <f>IF(ISERROR('Données Echantillon 9'!C57-'Selection Gènes de Référence'!AV$11),"",'Données Echantillon 9'!C57-'Selection Gènes de Référence'!AV$11)</f>
        <v/>
      </c>
      <c r="AE56" s="68" t="str">
        <f>IF(ISERROR('Données Echantillon 9'!D57-'Selection Gènes de Référence'!AW$11),"",'Données Echantillon 9'!D57-'Selection Gènes de Référence'!AW$11)</f>
        <v/>
      </c>
      <c r="AF56" s="69" t="str">
        <f>IF(ISERROR('Données Echantillon 9'!E57-'Selection Gènes de Référence'!AX$11),"",'Données Echantillon 9'!E57-'Selection Gènes de Référence'!AX$11)</f>
        <v/>
      </c>
      <c r="AG56" s="67" t="str">
        <f>IF(ISERROR('Données Echantillon 10'!C57-'Selection Gènes de Référence'!BA$11),"",'Données Echantillon 10'!C57-'Selection Gènes de Référence'!BA$11)</f>
        <v/>
      </c>
      <c r="AH56" s="68" t="str">
        <f>IF(ISERROR('Données Echantillon 10'!D57-'Selection Gènes de Référence'!BB$11),"",'Données Echantillon 10'!D57-'Selection Gènes de Référence'!BB$11)</f>
        <v/>
      </c>
      <c r="AI56" s="69" t="str">
        <f>IF(ISERROR('Données Echantillon 10'!E57-'Selection Gènes de Référence'!BC$11),"",'Données Echantillon 10'!E57-'Selection Gènes de Référence'!BC$11)</f>
        <v/>
      </c>
      <c r="AJ56" s="243"/>
      <c r="AK56" s="243"/>
    </row>
    <row r="57" spans="1:37">
      <c r="A57" s="59" t="str">
        <f>IF('Information sur les Gènes'!A57="","",'Information sur les Gènes'!A57)</f>
        <v>E7</v>
      </c>
      <c r="B57" s="57" t="str">
        <f>IF('Information sur les Gènes'!D57="","",'Information sur les Gènes'!D57)</f>
        <v/>
      </c>
      <c r="C57" s="67" t="str">
        <f>IF(ISERROR('Données Echantillon Contrôle'!C58-'Selection Gènes de Référence'!C$11),"",'Données Echantillon Contrôle'!C58-'Selection Gènes de Référence'!C$11)</f>
        <v/>
      </c>
      <c r="D57" s="68" t="str">
        <f>IF(ISERROR('Données Echantillon Contrôle'!D58-'Selection Gènes de Référence'!D$11),"",'Données Echantillon Contrôle'!D58-'Selection Gènes de Référence'!D$11)</f>
        <v/>
      </c>
      <c r="E57" s="69" t="str">
        <f>IF(ISERROR('Données Echantillon Contrôle'!E58-'Selection Gènes de Référence'!E$11),"",'Données Echantillon Contrôle'!E58-'Selection Gènes de Référence'!E$11)</f>
        <v/>
      </c>
      <c r="F57" s="67" t="str">
        <f>IF(ISERROR('Données Echantillon 1'!C58-'Selection Gènes de Référence'!H$11),"",'Données Echantillon 1'!C58-'Selection Gènes de Référence'!H$11)</f>
        <v/>
      </c>
      <c r="G57" s="68" t="str">
        <f>IF(ISERROR('Données Echantillon 1'!D58-'Selection Gènes de Référence'!I$11),"",'Données Echantillon 1'!D58-'Selection Gènes de Référence'!I$11)</f>
        <v/>
      </c>
      <c r="H57" s="69" t="str">
        <f>IF(ISERROR('Données Echantillon 1'!E58-'Selection Gènes de Référence'!J$11),"",'Données Echantillon 1'!E58-'Selection Gènes de Référence'!J$11)</f>
        <v/>
      </c>
      <c r="I57" s="67" t="str">
        <f>IF(ISERROR('Données Echantillon 2'!C58-'Selection Gènes de Référence'!M$11),"",'Données Echantillon 2'!C58-'Selection Gènes de Référence'!M$11)</f>
        <v/>
      </c>
      <c r="J57" s="68" t="str">
        <f>IF(ISERROR('Données Echantillon 2'!D58-'Selection Gènes de Référence'!N$11),"",'Données Echantillon 2'!D58-'Selection Gènes de Référence'!N$11)</f>
        <v/>
      </c>
      <c r="K57" s="69" t="str">
        <f>IF(ISERROR('Données Echantillon 2'!E58-'Selection Gènes de Référence'!O$11),"",'Données Echantillon 2'!E58-'Selection Gènes de Référence'!O$11)</f>
        <v/>
      </c>
      <c r="L57" s="67" t="str">
        <f>IF(ISERROR('Données Echantillon 3'!C58-'Selection Gènes de Référence'!R$11),"",'Données Echantillon 3'!C58-'Selection Gènes de Référence'!R$11)</f>
        <v/>
      </c>
      <c r="M57" s="68" t="str">
        <f>IF(ISERROR('Données Echantillon 3'!D58-'Selection Gènes de Référence'!S$11),"",'Données Echantillon 3'!D58-'Selection Gènes de Référence'!S$11)</f>
        <v/>
      </c>
      <c r="N57" s="69" t="str">
        <f>IF(ISERROR('Données Echantillon 3'!E58-'Selection Gènes de Référence'!T$11),"",'Données Echantillon 3'!E58-'Selection Gènes de Référence'!T$11)</f>
        <v/>
      </c>
      <c r="O57" s="67" t="str">
        <f>IF(ISERROR('Données Echantillon 4'!C58-'Selection Gènes de Référence'!W$11),"",'Données Echantillon 4'!C58-'Selection Gènes de Référence'!W$11)</f>
        <v/>
      </c>
      <c r="P57" s="68" t="str">
        <f>IF(ISERROR('Données Echantillon 4'!D58-'Selection Gènes de Référence'!X$11),"",'Données Echantillon 4'!D58-'Selection Gènes de Référence'!X$11)</f>
        <v/>
      </c>
      <c r="Q57" s="69" t="str">
        <f>IF(ISERROR('Données Echantillon 4'!E58-'Selection Gènes de Référence'!Y$11),"",'Données Echantillon 4'!E58-'Selection Gènes de Référence'!Y$11)</f>
        <v/>
      </c>
      <c r="R57" s="67" t="str">
        <f>IF(ISERROR('Données Echantillon 5'!C58-'Selection Gènes de Référence'!AB$11),"",'Données Echantillon 5'!C58-'Selection Gènes de Référence'!AB$11)</f>
        <v/>
      </c>
      <c r="S57" s="68" t="str">
        <f>IF(ISERROR('Données Echantillon 5'!D58-'Selection Gènes de Référence'!AC$11),"",'Données Echantillon 5'!D58-'Selection Gènes de Référence'!AC$11)</f>
        <v/>
      </c>
      <c r="T57" s="69" t="str">
        <f>IF(ISERROR('Données Echantillon 5'!E58-'Selection Gènes de Référence'!AD$11),"",'Données Echantillon 5'!E58-'Selection Gènes de Référence'!AD$11)</f>
        <v/>
      </c>
      <c r="U57" s="67" t="str">
        <f>IF(ISERROR('Données Echantillon 6'!C58-'Selection Gènes de Référence'!AG$11),"",'Données Echantillon 6'!C58-'Selection Gènes de Référence'!AG$11)</f>
        <v/>
      </c>
      <c r="V57" s="68" t="str">
        <f>IF(ISERROR('Données Echantillon 6'!D58-'Selection Gènes de Référence'!AH$11),"",'Données Echantillon 6'!D58-'Selection Gènes de Référence'!AH$11)</f>
        <v/>
      </c>
      <c r="W57" s="69" t="str">
        <f>IF(ISERROR('Données Echantillon 6'!E58-'Selection Gènes de Référence'!AI$11),"",'Données Echantillon 6'!E58-'Selection Gènes de Référence'!AI$11)</f>
        <v/>
      </c>
      <c r="X57" s="67" t="str">
        <f>IF(ISERROR('Données Echantillon 7'!C58-'Selection Gènes de Référence'!AL$11),"",'Données Echantillon 7'!C58-'Selection Gènes de Référence'!AL$11)</f>
        <v/>
      </c>
      <c r="Y57" s="68" t="str">
        <f>IF(ISERROR('Données Echantillon 7'!D58-'Selection Gènes de Référence'!AM$11),"",'Données Echantillon 7'!D58-'Selection Gènes de Référence'!AM$11)</f>
        <v/>
      </c>
      <c r="Z57" s="69" t="str">
        <f>IF(ISERROR('Données Echantillon 7'!E58-'Selection Gènes de Référence'!AN$11),"",'Données Echantillon 7'!E58-'Selection Gènes de Référence'!AN$11)</f>
        <v/>
      </c>
      <c r="AA57" s="67" t="str">
        <f>IF(ISERROR('Données Echantillon 8'!C58-'Selection Gènes de Référence'!AQ$11),"",'Données Echantillon 8'!C58-'Selection Gènes de Référence'!AQ$11)</f>
        <v/>
      </c>
      <c r="AB57" s="68" t="str">
        <f>IF(ISERROR('Données Echantillon 8'!D58-'Selection Gènes de Référence'!AR$11),"",'Données Echantillon 8'!D58-'Selection Gènes de Référence'!AR$11)</f>
        <v/>
      </c>
      <c r="AC57" s="69" t="str">
        <f>IF(ISERROR('Données Echantillon 8'!E58-'Selection Gènes de Référence'!AS$11),"",'Données Echantillon 8'!E58-'Selection Gènes de Référence'!AS$11)</f>
        <v/>
      </c>
      <c r="AD57" s="67" t="str">
        <f>IF(ISERROR('Données Echantillon 9'!C58-'Selection Gènes de Référence'!AV$11),"",'Données Echantillon 9'!C58-'Selection Gènes de Référence'!AV$11)</f>
        <v/>
      </c>
      <c r="AE57" s="68" t="str">
        <f>IF(ISERROR('Données Echantillon 9'!D58-'Selection Gènes de Référence'!AW$11),"",'Données Echantillon 9'!D58-'Selection Gènes de Référence'!AW$11)</f>
        <v/>
      </c>
      <c r="AF57" s="69" t="str">
        <f>IF(ISERROR('Données Echantillon 9'!E58-'Selection Gènes de Référence'!AX$11),"",'Données Echantillon 9'!E58-'Selection Gènes de Référence'!AX$11)</f>
        <v/>
      </c>
      <c r="AG57" s="67" t="str">
        <f>IF(ISERROR('Données Echantillon 10'!C58-'Selection Gènes de Référence'!BA$11),"",'Données Echantillon 10'!C58-'Selection Gènes de Référence'!BA$11)</f>
        <v/>
      </c>
      <c r="AH57" s="68" t="str">
        <f>IF(ISERROR('Données Echantillon 10'!D58-'Selection Gènes de Référence'!BB$11),"",'Données Echantillon 10'!D58-'Selection Gènes de Référence'!BB$11)</f>
        <v/>
      </c>
      <c r="AI57" s="69" t="str">
        <f>IF(ISERROR('Données Echantillon 10'!E58-'Selection Gènes de Référence'!BC$11),"",'Données Echantillon 10'!E58-'Selection Gènes de Référence'!BC$11)</f>
        <v/>
      </c>
      <c r="AJ57" s="243"/>
      <c r="AK57" s="243"/>
    </row>
    <row r="58" spans="1:37">
      <c r="A58" s="59" t="str">
        <f>IF('Information sur les Gènes'!A58="","",'Information sur les Gènes'!A58)</f>
        <v>E8</v>
      </c>
      <c r="B58" s="57" t="str">
        <f>IF('Information sur les Gènes'!D58="","",'Information sur les Gènes'!D58)</f>
        <v/>
      </c>
      <c r="C58" s="67" t="str">
        <f>IF(ISERROR('Données Echantillon Contrôle'!C59-'Selection Gènes de Référence'!C$11),"",'Données Echantillon Contrôle'!C59-'Selection Gènes de Référence'!C$11)</f>
        <v/>
      </c>
      <c r="D58" s="68" t="str">
        <f>IF(ISERROR('Données Echantillon Contrôle'!D59-'Selection Gènes de Référence'!D$11),"",'Données Echantillon Contrôle'!D59-'Selection Gènes de Référence'!D$11)</f>
        <v/>
      </c>
      <c r="E58" s="69" t="str">
        <f>IF(ISERROR('Données Echantillon Contrôle'!E59-'Selection Gènes de Référence'!E$11),"",'Données Echantillon Contrôle'!E59-'Selection Gènes de Référence'!E$11)</f>
        <v/>
      </c>
      <c r="F58" s="67" t="str">
        <f>IF(ISERROR('Données Echantillon 1'!C59-'Selection Gènes de Référence'!H$11),"",'Données Echantillon 1'!C59-'Selection Gènes de Référence'!H$11)</f>
        <v/>
      </c>
      <c r="G58" s="68" t="str">
        <f>IF(ISERROR('Données Echantillon 1'!D59-'Selection Gènes de Référence'!I$11),"",'Données Echantillon 1'!D59-'Selection Gènes de Référence'!I$11)</f>
        <v/>
      </c>
      <c r="H58" s="69" t="str">
        <f>IF(ISERROR('Données Echantillon 1'!E59-'Selection Gènes de Référence'!J$11),"",'Données Echantillon 1'!E59-'Selection Gènes de Référence'!J$11)</f>
        <v/>
      </c>
      <c r="I58" s="67" t="str">
        <f>IF(ISERROR('Données Echantillon 2'!C59-'Selection Gènes de Référence'!M$11),"",'Données Echantillon 2'!C59-'Selection Gènes de Référence'!M$11)</f>
        <v/>
      </c>
      <c r="J58" s="68" t="str">
        <f>IF(ISERROR('Données Echantillon 2'!D59-'Selection Gènes de Référence'!N$11),"",'Données Echantillon 2'!D59-'Selection Gènes de Référence'!N$11)</f>
        <v/>
      </c>
      <c r="K58" s="69" t="str">
        <f>IF(ISERROR('Données Echantillon 2'!E59-'Selection Gènes de Référence'!O$11),"",'Données Echantillon 2'!E59-'Selection Gènes de Référence'!O$11)</f>
        <v/>
      </c>
      <c r="L58" s="67" t="str">
        <f>IF(ISERROR('Données Echantillon 3'!C59-'Selection Gènes de Référence'!R$11),"",'Données Echantillon 3'!C59-'Selection Gènes de Référence'!R$11)</f>
        <v/>
      </c>
      <c r="M58" s="68" t="str">
        <f>IF(ISERROR('Données Echantillon 3'!D59-'Selection Gènes de Référence'!S$11),"",'Données Echantillon 3'!D59-'Selection Gènes de Référence'!S$11)</f>
        <v/>
      </c>
      <c r="N58" s="69" t="str">
        <f>IF(ISERROR('Données Echantillon 3'!E59-'Selection Gènes de Référence'!T$11),"",'Données Echantillon 3'!E59-'Selection Gènes de Référence'!T$11)</f>
        <v/>
      </c>
      <c r="O58" s="67" t="str">
        <f>IF(ISERROR('Données Echantillon 4'!C59-'Selection Gènes de Référence'!W$11),"",'Données Echantillon 4'!C59-'Selection Gènes de Référence'!W$11)</f>
        <v/>
      </c>
      <c r="P58" s="68" t="str">
        <f>IF(ISERROR('Données Echantillon 4'!D59-'Selection Gènes de Référence'!X$11),"",'Données Echantillon 4'!D59-'Selection Gènes de Référence'!X$11)</f>
        <v/>
      </c>
      <c r="Q58" s="69" t="str">
        <f>IF(ISERROR('Données Echantillon 4'!E59-'Selection Gènes de Référence'!Y$11),"",'Données Echantillon 4'!E59-'Selection Gènes de Référence'!Y$11)</f>
        <v/>
      </c>
      <c r="R58" s="67" t="str">
        <f>IF(ISERROR('Données Echantillon 5'!C59-'Selection Gènes de Référence'!AB$11),"",'Données Echantillon 5'!C59-'Selection Gènes de Référence'!AB$11)</f>
        <v/>
      </c>
      <c r="S58" s="68" t="str">
        <f>IF(ISERROR('Données Echantillon 5'!D59-'Selection Gènes de Référence'!AC$11),"",'Données Echantillon 5'!D59-'Selection Gènes de Référence'!AC$11)</f>
        <v/>
      </c>
      <c r="T58" s="69" t="str">
        <f>IF(ISERROR('Données Echantillon 5'!E59-'Selection Gènes de Référence'!AD$11),"",'Données Echantillon 5'!E59-'Selection Gènes de Référence'!AD$11)</f>
        <v/>
      </c>
      <c r="U58" s="67" t="str">
        <f>IF(ISERROR('Données Echantillon 6'!C59-'Selection Gènes de Référence'!AG$11),"",'Données Echantillon 6'!C59-'Selection Gènes de Référence'!AG$11)</f>
        <v/>
      </c>
      <c r="V58" s="68" t="str">
        <f>IF(ISERROR('Données Echantillon 6'!D59-'Selection Gènes de Référence'!AH$11),"",'Données Echantillon 6'!D59-'Selection Gènes de Référence'!AH$11)</f>
        <v/>
      </c>
      <c r="W58" s="69" t="str">
        <f>IF(ISERROR('Données Echantillon 6'!E59-'Selection Gènes de Référence'!AI$11),"",'Données Echantillon 6'!E59-'Selection Gènes de Référence'!AI$11)</f>
        <v/>
      </c>
      <c r="X58" s="67" t="str">
        <f>IF(ISERROR('Données Echantillon 7'!C59-'Selection Gènes de Référence'!AL$11),"",'Données Echantillon 7'!C59-'Selection Gènes de Référence'!AL$11)</f>
        <v/>
      </c>
      <c r="Y58" s="68" t="str">
        <f>IF(ISERROR('Données Echantillon 7'!D59-'Selection Gènes de Référence'!AM$11),"",'Données Echantillon 7'!D59-'Selection Gènes de Référence'!AM$11)</f>
        <v/>
      </c>
      <c r="Z58" s="69" t="str">
        <f>IF(ISERROR('Données Echantillon 7'!E59-'Selection Gènes de Référence'!AN$11),"",'Données Echantillon 7'!E59-'Selection Gènes de Référence'!AN$11)</f>
        <v/>
      </c>
      <c r="AA58" s="67" t="str">
        <f>IF(ISERROR('Données Echantillon 8'!C59-'Selection Gènes de Référence'!AQ$11),"",'Données Echantillon 8'!C59-'Selection Gènes de Référence'!AQ$11)</f>
        <v/>
      </c>
      <c r="AB58" s="68" t="str">
        <f>IF(ISERROR('Données Echantillon 8'!D59-'Selection Gènes de Référence'!AR$11),"",'Données Echantillon 8'!D59-'Selection Gènes de Référence'!AR$11)</f>
        <v/>
      </c>
      <c r="AC58" s="69" t="str">
        <f>IF(ISERROR('Données Echantillon 8'!E59-'Selection Gènes de Référence'!AS$11),"",'Données Echantillon 8'!E59-'Selection Gènes de Référence'!AS$11)</f>
        <v/>
      </c>
      <c r="AD58" s="67" t="str">
        <f>IF(ISERROR('Données Echantillon 9'!C59-'Selection Gènes de Référence'!AV$11),"",'Données Echantillon 9'!C59-'Selection Gènes de Référence'!AV$11)</f>
        <v/>
      </c>
      <c r="AE58" s="68" t="str">
        <f>IF(ISERROR('Données Echantillon 9'!D59-'Selection Gènes de Référence'!AW$11),"",'Données Echantillon 9'!D59-'Selection Gènes de Référence'!AW$11)</f>
        <v/>
      </c>
      <c r="AF58" s="69" t="str">
        <f>IF(ISERROR('Données Echantillon 9'!E59-'Selection Gènes de Référence'!AX$11),"",'Données Echantillon 9'!E59-'Selection Gènes de Référence'!AX$11)</f>
        <v/>
      </c>
      <c r="AG58" s="67" t="str">
        <f>IF(ISERROR('Données Echantillon 10'!C59-'Selection Gènes de Référence'!BA$11),"",'Données Echantillon 10'!C59-'Selection Gènes de Référence'!BA$11)</f>
        <v/>
      </c>
      <c r="AH58" s="68" t="str">
        <f>IF(ISERROR('Données Echantillon 10'!D59-'Selection Gènes de Référence'!BB$11),"",'Données Echantillon 10'!D59-'Selection Gènes de Référence'!BB$11)</f>
        <v/>
      </c>
      <c r="AI58" s="69" t="str">
        <f>IF(ISERROR('Données Echantillon 10'!E59-'Selection Gènes de Référence'!BC$11),"",'Données Echantillon 10'!E59-'Selection Gènes de Référence'!BC$11)</f>
        <v/>
      </c>
      <c r="AJ58" s="243"/>
      <c r="AK58" s="243"/>
    </row>
    <row r="59" spans="1:37">
      <c r="A59" s="59" t="str">
        <f>IF('Information sur les Gènes'!A59="","",'Information sur les Gènes'!A59)</f>
        <v>E9</v>
      </c>
      <c r="B59" s="57" t="str">
        <f>IF('Information sur les Gènes'!D59="","",'Information sur les Gènes'!D59)</f>
        <v/>
      </c>
      <c r="C59" s="67" t="str">
        <f>IF(ISERROR('Données Echantillon Contrôle'!C60-'Selection Gènes de Référence'!C$11),"",'Données Echantillon Contrôle'!C60-'Selection Gènes de Référence'!C$11)</f>
        <v/>
      </c>
      <c r="D59" s="68" t="str">
        <f>IF(ISERROR('Données Echantillon Contrôle'!D60-'Selection Gènes de Référence'!D$11),"",'Données Echantillon Contrôle'!D60-'Selection Gènes de Référence'!D$11)</f>
        <v/>
      </c>
      <c r="E59" s="69" t="str">
        <f>IF(ISERROR('Données Echantillon Contrôle'!E60-'Selection Gènes de Référence'!E$11),"",'Données Echantillon Contrôle'!E60-'Selection Gènes de Référence'!E$11)</f>
        <v/>
      </c>
      <c r="F59" s="67" t="str">
        <f>IF(ISERROR('Données Echantillon 1'!C60-'Selection Gènes de Référence'!H$11),"",'Données Echantillon 1'!C60-'Selection Gènes de Référence'!H$11)</f>
        <v/>
      </c>
      <c r="G59" s="68" t="str">
        <f>IF(ISERROR('Données Echantillon 1'!D60-'Selection Gènes de Référence'!I$11),"",'Données Echantillon 1'!D60-'Selection Gènes de Référence'!I$11)</f>
        <v/>
      </c>
      <c r="H59" s="69" t="str">
        <f>IF(ISERROR('Données Echantillon 1'!E60-'Selection Gènes de Référence'!J$11),"",'Données Echantillon 1'!E60-'Selection Gènes de Référence'!J$11)</f>
        <v/>
      </c>
      <c r="I59" s="67" t="str">
        <f>IF(ISERROR('Données Echantillon 2'!C60-'Selection Gènes de Référence'!M$11),"",'Données Echantillon 2'!C60-'Selection Gènes de Référence'!M$11)</f>
        <v/>
      </c>
      <c r="J59" s="68" t="str">
        <f>IF(ISERROR('Données Echantillon 2'!D60-'Selection Gènes de Référence'!N$11),"",'Données Echantillon 2'!D60-'Selection Gènes de Référence'!N$11)</f>
        <v/>
      </c>
      <c r="K59" s="69" t="str">
        <f>IF(ISERROR('Données Echantillon 2'!E60-'Selection Gènes de Référence'!O$11),"",'Données Echantillon 2'!E60-'Selection Gènes de Référence'!O$11)</f>
        <v/>
      </c>
      <c r="L59" s="67" t="str">
        <f>IF(ISERROR('Données Echantillon 3'!C60-'Selection Gènes de Référence'!R$11),"",'Données Echantillon 3'!C60-'Selection Gènes de Référence'!R$11)</f>
        <v/>
      </c>
      <c r="M59" s="68" t="str">
        <f>IF(ISERROR('Données Echantillon 3'!D60-'Selection Gènes de Référence'!S$11),"",'Données Echantillon 3'!D60-'Selection Gènes de Référence'!S$11)</f>
        <v/>
      </c>
      <c r="N59" s="69" t="str">
        <f>IF(ISERROR('Données Echantillon 3'!E60-'Selection Gènes de Référence'!T$11),"",'Données Echantillon 3'!E60-'Selection Gènes de Référence'!T$11)</f>
        <v/>
      </c>
      <c r="O59" s="67" t="str">
        <f>IF(ISERROR('Données Echantillon 4'!C60-'Selection Gènes de Référence'!W$11),"",'Données Echantillon 4'!C60-'Selection Gènes de Référence'!W$11)</f>
        <v/>
      </c>
      <c r="P59" s="68" t="str">
        <f>IF(ISERROR('Données Echantillon 4'!D60-'Selection Gènes de Référence'!X$11),"",'Données Echantillon 4'!D60-'Selection Gènes de Référence'!X$11)</f>
        <v/>
      </c>
      <c r="Q59" s="69" t="str">
        <f>IF(ISERROR('Données Echantillon 4'!E60-'Selection Gènes de Référence'!Y$11),"",'Données Echantillon 4'!E60-'Selection Gènes de Référence'!Y$11)</f>
        <v/>
      </c>
      <c r="R59" s="67" t="str">
        <f>IF(ISERROR('Données Echantillon 5'!C60-'Selection Gènes de Référence'!AB$11),"",'Données Echantillon 5'!C60-'Selection Gènes de Référence'!AB$11)</f>
        <v/>
      </c>
      <c r="S59" s="68" t="str">
        <f>IF(ISERROR('Données Echantillon 5'!D60-'Selection Gènes de Référence'!AC$11),"",'Données Echantillon 5'!D60-'Selection Gènes de Référence'!AC$11)</f>
        <v/>
      </c>
      <c r="T59" s="69" t="str">
        <f>IF(ISERROR('Données Echantillon 5'!E60-'Selection Gènes de Référence'!AD$11),"",'Données Echantillon 5'!E60-'Selection Gènes de Référence'!AD$11)</f>
        <v/>
      </c>
      <c r="U59" s="67" t="str">
        <f>IF(ISERROR('Données Echantillon 6'!C60-'Selection Gènes de Référence'!AG$11),"",'Données Echantillon 6'!C60-'Selection Gènes de Référence'!AG$11)</f>
        <v/>
      </c>
      <c r="V59" s="68" t="str">
        <f>IF(ISERROR('Données Echantillon 6'!D60-'Selection Gènes de Référence'!AH$11),"",'Données Echantillon 6'!D60-'Selection Gènes de Référence'!AH$11)</f>
        <v/>
      </c>
      <c r="W59" s="69" t="str">
        <f>IF(ISERROR('Données Echantillon 6'!E60-'Selection Gènes de Référence'!AI$11),"",'Données Echantillon 6'!E60-'Selection Gènes de Référence'!AI$11)</f>
        <v/>
      </c>
      <c r="X59" s="67" t="str">
        <f>IF(ISERROR('Données Echantillon 7'!C60-'Selection Gènes de Référence'!AL$11),"",'Données Echantillon 7'!C60-'Selection Gènes de Référence'!AL$11)</f>
        <v/>
      </c>
      <c r="Y59" s="68" t="str">
        <f>IF(ISERROR('Données Echantillon 7'!D60-'Selection Gènes de Référence'!AM$11),"",'Données Echantillon 7'!D60-'Selection Gènes de Référence'!AM$11)</f>
        <v/>
      </c>
      <c r="Z59" s="69" t="str">
        <f>IF(ISERROR('Données Echantillon 7'!E60-'Selection Gènes de Référence'!AN$11),"",'Données Echantillon 7'!E60-'Selection Gènes de Référence'!AN$11)</f>
        <v/>
      </c>
      <c r="AA59" s="67" t="str">
        <f>IF(ISERROR('Données Echantillon 8'!C60-'Selection Gènes de Référence'!AQ$11),"",'Données Echantillon 8'!C60-'Selection Gènes de Référence'!AQ$11)</f>
        <v/>
      </c>
      <c r="AB59" s="68" t="str">
        <f>IF(ISERROR('Données Echantillon 8'!D60-'Selection Gènes de Référence'!AR$11),"",'Données Echantillon 8'!D60-'Selection Gènes de Référence'!AR$11)</f>
        <v/>
      </c>
      <c r="AC59" s="69" t="str">
        <f>IF(ISERROR('Données Echantillon 8'!E60-'Selection Gènes de Référence'!AS$11),"",'Données Echantillon 8'!E60-'Selection Gènes de Référence'!AS$11)</f>
        <v/>
      </c>
      <c r="AD59" s="67" t="str">
        <f>IF(ISERROR('Données Echantillon 9'!C60-'Selection Gènes de Référence'!AV$11),"",'Données Echantillon 9'!C60-'Selection Gènes de Référence'!AV$11)</f>
        <v/>
      </c>
      <c r="AE59" s="68" t="str">
        <f>IF(ISERROR('Données Echantillon 9'!D60-'Selection Gènes de Référence'!AW$11),"",'Données Echantillon 9'!D60-'Selection Gènes de Référence'!AW$11)</f>
        <v/>
      </c>
      <c r="AF59" s="69" t="str">
        <f>IF(ISERROR('Données Echantillon 9'!E60-'Selection Gènes de Référence'!AX$11),"",'Données Echantillon 9'!E60-'Selection Gènes de Référence'!AX$11)</f>
        <v/>
      </c>
      <c r="AG59" s="67" t="str">
        <f>IF(ISERROR('Données Echantillon 10'!C60-'Selection Gènes de Référence'!BA$11),"",'Données Echantillon 10'!C60-'Selection Gènes de Référence'!BA$11)</f>
        <v/>
      </c>
      <c r="AH59" s="68" t="str">
        <f>IF(ISERROR('Données Echantillon 10'!D60-'Selection Gènes de Référence'!BB$11),"",'Données Echantillon 10'!D60-'Selection Gènes de Référence'!BB$11)</f>
        <v/>
      </c>
      <c r="AI59" s="69" t="str">
        <f>IF(ISERROR('Données Echantillon 10'!E60-'Selection Gènes de Référence'!BC$11),"",'Données Echantillon 10'!E60-'Selection Gènes de Référence'!BC$11)</f>
        <v/>
      </c>
      <c r="AJ59" s="243"/>
      <c r="AK59" s="243"/>
    </row>
    <row r="60" spans="1:37">
      <c r="A60" s="59" t="str">
        <f>IF('Information sur les Gènes'!A60="","",'Information sur les Gènes'!A60)</f>
        <v>E10</v>
      </c>
      <c r="B60" s="57" t="str">
        <f>IF('Information sur les Gènes'!D60="","",'Information sur les Gènes'!D60)</f>
        <v/>
      </c>
      <c r="C60" s="67" t="str">
        <f>IF(ISERROR('Données Echantillon Contrôle'!C61-'Selection Gènes de Référence'!C$11),"",'Données Echantillon Contrôle'!C61-'Selection Gènes de Référence'!C$11)</f>
        <v/>
      </c>
      <c r="D60" s="68" t="str">
        <f>IF(ISERROR('Données Echantillon Contrôle'!D61-'Selection Gènes de Référence'!D$11),"",'Données Echantillon Contrôle'!D61-'Selection Gènes de Référence'!D$11)</f>
        <v/>
      </c>
      <c r="E60" s="69" t="str">
        <f>IF(ISERROR('Données Echantillon Contrôle'!E61-'Selection Gènes de Référence'!E$11),"",'Données Echantillon Contrôle'!E61-'Selection Gènes de Référence'!E$11)</f>
        <v/>
      </c>
      <c r="F60" s="67" t="str">
        <f>IF(ISERROR('Données Echantillon 1'!C61-'Selection Gènes de Référence'!H$11),"",'Données Echantillon 1'!C61-'Selection Gènes de Référence'!H$11)</f>
        <v/>
      </c>
      <c r="G60" s="68" t="str">
        <f>IF(ISERROR('Données Echantillon 1'!D61-'Selection Gènes de Référence'!I$11),"",'Données Echantillon 1'!D61-'Selection Gènes de Référence'!I$11)</f>
        <v/>
      </c>
      <c r="H60" s="69" t="str">
        <f>IF(ISERROR('Données Echantillon 1'!E61-'Selection Gènes de Référence'!J$11),"",'Données Echantillon 1'!E61-'Selection Gènes de Référence'!J$11)</f>
        <v/>
      </c>
      <c r="I60" s="67" t="str">
        <f>IF(ISERROR('Données Echantillon 2'!C61-'Selection Gènes de Référence'!M$11),"",'Données Echantillon 2'!C61-'Selection Gènes de Référence'!M$11)</f>
        <v/>
      </c>
      <c r="J60" s="68" t="str">
        <f>IF(ISERROR('Données Echantillon 2'!D61-'Selection Gènes de Référence'!N$11),"",'Données Echantillon 2'!D61-'Selection Gènes de Référence'!N$11)</f>
        <v/>
      </c>
      <c r="K60" s="69" t="str">
        <f>IF(ISERROR('Données Echantillon 2'!E61-'Selection Gènes de Référence'!O$11),"",'Données Echantillon 2'!E61-'Selection Gènes de Référence'!O$11)</f>
        <v/>
      </c>
      <c r="L60" s="67" t="str">
        <f>IF(ISERROR('Données Echantillon 3'!C61-'Selection Gènes de Référence'!R$11),"",'Données Echantillon 3'!C61-'Selection Gènes de Référence'!R$11)</f>
        <v/>
      </c>
      <c r="M60" s="68" t="str">
        <f>IF(ISERROR('Données Echantillon 3'!D61-'Selection Gènes de Référence'!S$11),"",'Données Echantillon 3'!D61-'Selection Gènes de Référence'!S$11)</f>
        <v/>
      </c>
      <c r="N60" s="69" t="str">
        <f>IF(ISERROR('Données Echantillon 3'!E61-'Selection Gènes de Référence'!T$11),"",'Données Echantillon 3'!E61-'Selection Gènes de Référence'!T$11)</f>
        <v/>
      </c>
      <c r="O60" s="67" t="str">
        <f>IF(ISERROR('Données Echantillon 4'!C61-'Selection Gènes de Référence'!W$11),"",'Données Echantillon 4'!C61-'Selection Gènes de Référence'!W$11)</f>
        <v/>
      </c>
      <c r="P60" s="68" t="str">
        <f>IF(ISERROR('Données Echantillon 4'!D61-'Selection Gènes de Référence'!X$11),"",'Données Echantillon 4'!D61-'Selection Gènes de Référence'!X$11)</f>
        <v/>
      </c>
      <c r="Q60" s="69" t="str">
        <f>IF(ISERROR('Données Echantillon 4'!E61-'Selection Gènes de Référence'!Y$11),"",'Données Echantillon 4'!E61-'Selection Gènes de Référence'!Y$11)</f>
        <v/>
      </c>
      <c r="R60" s="67" t="str">
        <f>IF(ISERROR('Données Echantillon 5'!C61-'Selection Gènes de Référence'!AB$11),"",'Données Echantillon 5'!C61-'Selection Gènes de Référence'!AB$11)</f>
        <v/>
      </c>
      <c r="S60" s="68" t="str">
        <f>IF(ISERROR('Données Echantillon 5'!D61-'Selection Gènes de Référence'!AC$11),"",'Données Echantillon 5'!D61-'Selection Gènes de Référence'!AC$11)</f>
        <v/>
      </c>
      <c r="T60" s="69" t="str">
        <f>IF(ISERROR('Données Echantillon 5'!E61-'Selection Gènes de Référence'!AD$11),"",'Données Echantillon 5'!E61-'Selection Gènes de Référence'!AD$11)</f>
        <v/>
      </c>
      <c r="U60" s="67" t="str">
        <f>IF(ISERROR('Données Echantillon 6'!C61-'Selection Gènes de Référence'!AG$11),"",'Données Echantillon 6'!C61-'Selection Gènes de Référence'!AG$11)</f>
        <v/>
      </c>
      <c r="V60" s="68" t="str">
        <f>IF(ISERROR('Données Echantillon 6'!D61-'Selection Gènes de Référence'!AH$11),"",'Données Echantillon 6'!D61-'Selection Gènes de Référence'!AH$11)</f>
        <v/>
      </c>
      <c r="W60" s="69" t="str">
        <f>IF(ISERROR('Données Echantillon 6'!E61-'Selection Gènes de Référence'!AI$11),"",'Données Echantillon 6'!E61-'Selection Gènes de Référence'!AI$11)</f>
        <v/>
      </c>
      <c r="X60" s="67" t="str">
        <f>IF(ISERROR('Données Echantillon 7'!C61-'Selection Gènes de Référence'!AL$11),"",'Données Echantillon 7'!C61-'Selection Gènes de Référence'!AL$11)</f>
        <v/>
      </c>
      <c r="Y60" s="68" t="str">
        <f>IF(ISERROR('Données Echantillon 7'!D61-'Selection Gènes de Référence'!AM$11),"",'Données Echantillon 7'!D61-'Selection Gènes de Référence'!AM$11)</f>
        <v/>
      </c>
      <c r="Z60" s="69" t="str">
        <f>IF(ISERROR('Données Echantillon 7'!E61-'Selection Gènes de Référence'!AN$11),"",'Données Echantillon 7'!E61-'Selection Gènes de Référence'!AN$11)</f>
        <v/>
      </c>
      <c r="AA60" s="67" t="str">
        <f>IF(ISERROR('Données Echantillon 8'!C61-'Selection Gènes de Référence'!AQ$11),"",'Données Echantillon 8'!C61-'Selection Gènes de Référence'!AQ$11)</f>
        <v/>
      </c>
      <c r="AB60" s="68" t="str">
        <f>IF(ISERROR('Données Echantillon 8'!D61-'Selection Gènes de Référence'!AR$11),"",'Données Echantillon 8'!D61-'Selection Gènes de Référence'!AR$11)</f>
        <v/>
      </c>
      <c r="AC60" s="69" t="str">
        <f>IF(ISERROR('Données Echantillon 8'!E61-'Selection Gènes de Référence'!AS$11),"",'Données Echantillon 8'!E61-'Selection Gènes de Référence'!AS$11)</f>
        <v/>
      </c>
      <c r="AD60" s="67" t="str">
        <f>IF(ISERROR('Données Echantillon 9'!C61-'Selection Gènes de Référence'!AV$11),"",'Données Echantillon 9'!C61-'Selection Gènes de Référence'!AV$11)</f>
        <v/>
      </c>
      <c r="AE60" s="68" t="str">
        <f>IF(ISERROR('Données Echantillon 9'!D61-'Selection Gènes de Référence'!AW$11),"",'Données Echantillon 9'!D61-'Selection Gènes de Référence'!AW$11)</f>
        <v/>
      </c>
      <c r="AF60" s="69" t="str">
        <f>IF(ISERROR('Données Echantillon 9'!E61-'Selection Gènes de Référence'!AX$11),"",'Données Echantillon 9'!E61-'Selection Gènes de Référence'!AX$11)</f>
        <v/>
      </c>
      <c r="AG60" s="67" t="str">
        <f>IF(ISERROR('Données Echantillon 10'!C61-'Selection Gènes de Référence'!BA$11),"",'Données Echantillon 10'!C61-'Selection Gènes de Référence'!BA$11)</f>
        <v/>
      </c>
      <c r="AH60" s="68" t="str">
        <f>IF(ISERROR('Données Echantillon 10'!D61-'Selection Gènes de Référence'!BB$11),"",'Données Echantillon 10'!D61-'Selection Gènes de Référence'!BB$11)</f>
        <v/>
      </c>
      <c r="AI60" s="69" t="str">
        <f>IF(ISERROR('Données Echantillon 10'!E61-'Selection Gènes de Référence'!BC$11),"",'Données Echantillon 10'!E61-'Selection Gènes de Référence'!BC$11)</f>
        <v/>
      </c>
      <c r="AJ60" s="243"/>
      <c r="AK60" s="243"/>
    </row>
    <row r="61" spans="1:37">
      <c r="A61" s="59" t="str">
        <f>IF('Information sur les Gènes'!A61="","",'Information sur les Gènes'!A61)</f>
        <v>E11</v>
      </c>
      <c r="B61" s="57" t="str">
        <f>IF('Information sur les Gènes'!D61="","",'Information sur les Gènes'!D61)</f>
        <v/>
      </c>
      <c r="C61" s="67" t="str">
        <f>IF(ISERROR('Données Echantillon Contrôle'!C62-'Selection Gènes de Référence'!C$11),"",'Données Echantillon Contrôle'!C62-'Selection Gènes de Référence'!C$11)</f>
        <v/>
      </c>
      <c r="D61" s="68" t="str">
        <f>IF(ISERROR('Données Echantillon Contrôle'!D62-'Selection Gènes de Référence'!D$11),"",'Données Echantillon Contrôle'!D62-'Selection Gènes de Référence'!D$11)</f>
        <v/>
      </c>
      <c r="E61" s="69" t="str">
        <f>IF(ISERROR('Données Echantillon Contrôle'!E62-'Selection Gènes de Référence'!E$11),"",'Données Echantillon Contrôle'!E62-'Selection Gènes de Référence'!E$11)</f>
        <v/>
      </c>
      <c r="F61" s="67" t="str">
        <f>IF(ISERROR('Données Echantillon 1'!C62-'Selection Gènes de Référence'!H$11),"",'Données Echantillon 1'!C62-'Selection Gènes de Référence'!H$11)</f>
        <v/>
      </c>
      <c r="G61" s="68" t="str">
        <f>IF(ISERROR('Données Echantillon 1'!D62-'Selection Gènes de Référence'!I$11),"",'Données Echantillon 1'!D62-'Selection Gènes de Référence'!I$11)</f>
        <v/>
      </c>
      <c r="H61" s="69" t="str">
        <f>IF(ISERROR('Données Echantillon 1'!E62-'Selection Gènes de Référence'!J$11),"",'Données Echantillon 1'!E62-'Selection Gènes de Référence'!J$11)</f>
        <v/>
      </c>
      <c r="I61" s="67" t="str">
        <f>IF(ISERROR('Données Echantillon 2'!C62-'Selection Gènes de Référence'!M$11),"",'Données Echantillon 2'!C62-'Selection Gènes de Référence'!M$11)</f>
        <v/>
      </c>
      <c r="J61" s="68" t="str">
        <f>IF(ISERROR('Données Echantillon 2'!D62-'Selection Gènes de Référence'!N$11),"",'Données Echantillon 2'!D62-'Selection Gènes de Référence'!N$11)</f>
        <v/>
      </c>
      <c r="K61" s="69" t="str">
        <f>IF(ISERROR('Données Echantillon 2'!E62-'Selection Gènes de Référence'!O$11),"",'Données Echantillon 2'!E62-'Selection Gènes de Référence'!O$11)</f>
        <v/>
      </c>
      <c r="L61" s="67" t="str">
        <f>IF(ISERROR('Données Echantillon 3'!C62-'Selection Gènes de Référence'!R$11),"",'Données Echantillon 3'!C62-'Selection Gènes de Référence'!R$11)</f>
        <v/>
      </c>
      <c r="M61" s="68" t="str">
        <f>IF(ISERROR('Données Echantillon 3'!D62-'Selection Gènes de Référence'!S$11),"",'Données Echantillon 3'!D62-'Selection Gènes de Référence'!S$11)</f>
        <v/>
      </c>
      <c r="N61" s="69" t="str">
        <f>IF(ISERROR('Données Echantillon 3'!E62-'Selection Gènes de Référence'!T$11),"",'Données Echantillon 3'!E62-'Selection Gènes de Référence'!T$11)</f>
        <v/>
      </c>
      <c r="O61" s="67" t="str">
        <f>IF(ISERROR('Données Echantillon 4'!C62-'Selection Gènes de Référence'!W$11),"",'Données Echantillon 4'!C62-'Selection Gènes de Référence'!W$11)</f>
        <v/>
      </c>
      <c r="P61" s="68" t="str">
        <f>IF(ISERROR('Données Echantillon 4'!D62-'Selection Gènes de Référence'!X$11),"",'Données Echantillon 4'!D62-'Selection Gènes de Référence'!X$11)</f>
        <v/>
      </c>
      <c r="Q61" s="69" t="str">
        <f>IF(ISERROR('Données Echantillon 4'!E62-'Selection Gènes de Référence'!Y$11),"",'Données Echantillon 4'!E62-'Selection Gènes de Référence'!Y$11)</f>
        <v/>
      </c>
      <c r="R61" s="67" t="str">
        <f>IF(ISERROR('Données Echantillon 5'!C62-'Selection Gènes de Référence'!AB$11),"",'Données Echantillon 5'!C62-'Selection Gènes de Référence'!AB$11)</f>
        <v/>
      </c>
      <c r="S61" s="68" t="str">
        <f>IF(ISERROR('Données Echantillon 5'!D62-'Selection Gènes de Référence'!AC$11),"",'Données Echantillon 5'!D62-'Selection Gènes de Référence'!AC$11)</f>
        <v/>
      </c>
      <c r="T61" s="69" t="str">
        <f>IF(ISERROR('Données Echantillon 5'!E62-'Selection Gènes de Référence'!AD$11),"",'Données Echantillon 5'!E62-'Selection Gènes de Référence'!AD$11)</f>
        <v/>
      </c>
      <c r="U61" s="67" t="str">
        <f>IF(ISERROR('Données Echantillon 6'!C62-'Selection Gènes de Référence'!AG$11),"",'Données Echantillon 6'!C62-'Selection Gènes de Référence'!AG$11)</f>
        <v/>
      </c>
      <c r="V61" s="68" t="str">
        <f>IF(ISERROR('Données Echantillon 6'!D62-'Selection Gènes de Référence'!AH$11),"",'Données Echantillon 6'!D62-'Selection Gènes de Référence'!AH$11)</f>
        <v/>
      </c>
      <c r="W61" s="69" t="str">
        <f>IF(ISERROR('Données Echantillon 6'!E62-'Selection Gènes de Référence'!AI$11),"",'Données Echantillon 6'!E62-'Selection Gènes de Référence'!AI$11)</f>
        <v/>
      </c>
      <c r="X61" s="67" t="str">
        <f>IF(ISERROR('Données Echantillon 7'!C62-'Selection Gènes de Référence'!AL$11),"",'Données Echantillon 7'!C62-'Selection Gènes de Référence'!AL$11)</f>
        <v/>
      </c>
      <c r="Y61" s="68" t="str">
        <f>IF(ISERROR('Données Echantillon 7'!D62-'Selection Gènes de Référence'!AM$11),"",'Données Echantillon 7'!D62-'Selection Gènes de Référence'!AM$11)</f>
        <v/>
      </c>
      <c r="Z61" s="69" t="str">
        <f>IF(ISERROR('Données Echantillon 7'!E62-'Selection Gènes de Référence'!AN$11),"",'Données Echantillon 7'!E62-'Selection Gènes de Référence'!AN$11)</f>
        <v/>
      </c>
      <c r="AA61" s="67" t="str">
        <f>IF(ISERROR('Données Echantillon 8'!C62-'Selection Gènes de Référence'!AQ$11),"",'Données Echantillon 8'!C62-'Selection Gènes de Référence'!AQ$11)</f>
        <v/>
      </c>
      <c r="AB61" s="68" t="str">
        <f>IF(ISERROR('Données Echantillon 8'!D62-'Selection Gènes de Référence'!AR$11),"",'Données Echantillon 8'!D62-'Selection Gènes de Référence'!AR$11)</f>
        <v/>
      </c>
      <c r="AC61" s="69" t="str">
        <f>IF(ISERROR('Données Echantillon 8'!E62-'Selection Gènes de Référence'!AS$11),"",'Données Echantillon 8'!E62-'Selection Gènes de Référence'!AS$11)</f>
        <v/>
      </c>
      <c r="AD61" s="67" t="str">
        <f>IF(ISERROR('Données Echantillon 9'!C62-'Selection Gènes de Référence'!AV$11),"",'Données Echantillon 9'!C62-'Selection Gènes de Référence'!AV$11)</f>
        <v/>
      </c>
      <c r="AE61" s="68" t="str">
        <f>IF(ISERROR('Données Echantillon 9'!D62-'Selection Gènes de Référence'!AW$11),"",'Données Echantillon 9'!D62-'Selection Gènes de Référence'!AW$11)</f>
        <v/>
      </c>
      <c r="AF61" s="69" t="str">
        <f>IF(ISERROR('Données Echantillon 9'!E62-'Selection Gènes de Référence'!AX$11),"",'Données Echantillon 9'!E62-'Selection Gènes de Référence'!AX$11)</f>
        <v/>
      </c>
      <c r="AG61" s="67" t="str">
        <f>IF(ISERROR('Données Echantillon 10'!C62-'Selection Gènes de Référence'!BA$11),"",'Données Echantillon 10'!C62-'Selection Gènes de Référence'!BA$11)</f>
        <v/>
      </c>
      <c r="AH61" s="68" t="str">
        <f>IF(ISERROR('Données Echantillon 10'!D62-'Selection Gènes de Référence'!BB$11),"",'Données Echantillon 10'!D62-'Selection Gènes de Référence'!BB$11)</f>
        <v/>
      </c>
      <c r="AI61" s="69" t="str">
        <f>IF(ISERROR('Données Echantillon 10'!E62-'Selection Gènes de Référence'!BC$11),"",'Données Echantillon 10'!E62-'Selection Gènes de Référence'!BC$11)</f>
        <v/>
      </c>
      <c r="AJ61" s="243"/>
      <c r="AK61" s="243"/>
    </row>
    <row r="62" spans="1:37">
      <c r="A62" s="59" t="str">
        <f>IF('Information sur les Gènes'!A62="","",'Information sur les Gènes'!A62)</f>
        <v>E12</v>
      </c>
      <c r="B62" s="57" t="str">
        <f>IF('Information sur les Gènes'!D62="","",'Information sur les Gènes'!D62)</f>
        <v/>
      </c>
      <c r="C62" s="67" t="str">
        <f>IF(ISERROR('Données Echantillon Contrôle'!C63-'Selection Gènes de Référence'!C$11),"",'Données Echantillon Contrôle'!C63-'Selection Gènes de Référence'!C$11)</f>
        <v/>
      </c>
      <c r="D62" s="68" t="str">
        <f>IF(ISERROR('Données Echantillon Contrôle'!D63-'Selection Gènes de Référence'!D$11),"",'Données Echantillon Contrôle'!D63-'Selection Gènes de Référence'!D$11)</f>
        <v/>
      </c>
      <c r="E62" s="69" t="str">
        <f>IF(ISERROR('Données Echantillon Contrôle'!E63-'Selection Gènes de Référence'!E$11),"",'Données Echantillon Contrôle'!E63-'Selection Gènes de Référence'!E$11)</f>
        <v/>
      </c>
      <c r="F62" s="67" t="str">
        <f>IF(ISERROR('Données Echantillon 1'!C63-'Selection Gènes de Référence'!H$11),"",'Données Echantillon 1'!C63-'Selection Gènes de Référence'!H$11)</f>
        <v/>
      </c>
      <c r="G62" s="68" t="str">
        <f>IF(ISERROR('Données Echantillon 1'!D63-'Selection Gènes de Référence'!I$11),"",'Données Echantillon 1'!D63-'Selection Gènes de Référence'!I$11)</f>
        <v/>
      </c>
      <c r="H62" s="69" t="str">
        <f>IF(ISERROR('Données Echantillon 1'!E63-'Selection Gènes de Référence'!J$11),"",'Données Echantillon 1'!E63-'Selection Gènes de Référence'!J$11)</f>
        <v/>
      </c>
      <c r="I62" s="67" t="str">
        <f>IF(ISERROR('Données Echantillon 2'!C63-'Selection Gènes de Référence'!M$11),"",'Données Echantillon 2'!C63-'Selection Gènes de Référence'!M$11)</f>
        <v/>
      </c>
      <c r="J62" s="68" t="str">
        <f>IF(ISERROR('Données Echantillon 2'!D63-'Selection Gènes de Référence'!N$11),"",'Données Echantillon 2'!D63-'Selection Gènes de Référence'!N$11)</f>
        <v/>
      </c>
      <c r="K62" s="69" t="str">
        <f>IF(ISERROR('Données Echantillon 2'!E63-'Selection Gènes de Référence'!O$11),"",'Données Echantillon 2'!E63-'Selection Gènes de Référence'!O$11)</f>
        <v/>
      </c>
      <c r="L62" s="67" t="str">
        <f>IF(ISERROR('Données Echantillon 3'!C63-'Selection Gènes de Référence'!R$11),"",'Données Echantillon 3'!C63-'Selection Gènes de Référence'!R$11)</f>
        <v/>
      </c>
      <c r="M62" s="68" t="str">
        <f>IF(ISERROR('Données Echantillon 3'!D63-'Selection Gènes de Référence'!S$11),"",'Données Echantillon 3'!D63-'Selection Gènes de Référence'!S$11)</f>
        <v/>
      </c>
      <c r="N62" s="69" t="str">
        <f>IF(ISERROR('Données Echantillon 3'!E63-'Selection Gènes de Référence'!T$11),"",'Données Echantillon 3'!E63-'Selection Gènes de Référence'!T$11)</f>
        <v/>
      </c>
      <c r="O62" s="67" t="str">
        <f>IF(ISERROR('Données Echantillon 4'!C63-'Selection Gènes de Référence'!W$11),"",'Données Echantillon 4'!C63-'Selection Gènes de Référence'!W$11)</f>
        <v/>
      </c>
      <c r="P62" s="68" t="str">
        <f>IF(ISERROR('Données Echantillon 4'!D63-'Selection Gènes de Référence'!X$11),"",'Données Echantillon 4'!D63-'Selection Gènes de Référence'!X$11)</f>
        <v/>
      </c>
      <c r="Q62" s="69" t="str">
        <f>IF(ISERROR('Données Echantillon 4'!E63-'Selection Gènes de Référence'!Y$11),"",'Données Echantillon 4'!E63-'Selection Gènes de Référence'!Y$11)</f>
        <v/>
      </c>
      <c r="R62" s="67" t="str">
        <f>IF(ISERROR('Données Echantillon 5'!C63-'Selection Gènes de Référence'!AB$11),"",'Données Echantillon 5'!C63-'Selection Gènes de Référence'!AB$11)</f>
        <v/>
      </c>
      <c r="S62" s="68" t="str">
        <f>IF(ISERROR('Données Echantillon 5'!D63-'Selection Gènes de Référence'!AC$11),"",'Données Echantillon 5'!D63-'Selection Gènes de Référence'!AC$11)</f>
        <v/>
      </c>
      <c r="T62" s="69" t="str">
        <f>IF(ISERROR('Données Echantillon 5'!E63-'Selection Gènes de Référence'!AD$11),"",'Données Echantillon 5'!E63-'Selection Gènes de Référence'!AD$11)</f>
        <v/>
      </c>
      <c r="U62" s="67" t="str">
        <f>IF(ISERROR('Données Echantillon 6'!C63-'Selection Gènes de Référence'!AG$11),"",'Données Echantillon 6'!C63-'Selection Gènes de Référence'!AG$11)</f>
        <v/>
      </c>
      <c r="V62" s="68" t="str">
        <f>IF(ISERROR('Données Echantillon 6'!D63-'Selection Gènes de Référence'!AH$11),"",'Données Echantillon 6'!D63-'Selection Gènes de Référence'!AH$11)</f>
        <v/>
      </c>
      <c r="W62" s="69" t="str">
        <f>IF(ISERROR('Données Echantillon 6'!E63-'Selection Gènes de Référence'!AI$11),"",'Données Echantillon 6'!E63-'Selection Gènes de Référence'!AI$11)</f>
        <v/>
      </c>
      <c r="X62" s="67" t="str">
        <f>IF(ISERROR('Données Echantillon 7'!C63-'Selection Gènes de Référence'!AL$11),"",'Données Echantillon 7'!C63-'Selection Gènes de Référence'!AL$11)</f>
        <v/>
      </c>
      <c r="Y62" s="68" t="str">
        <f>IF(ISERROR('Données Echantillon 7'!D63-'Selection Gènes de Référence'!AM$11),"",'Données Echantillon 7'!D63-'Selection Gènes de Référence'!AM$11)</f>
        <v/>
      </c>
      <c r="Z62" s="69" t="str">
        <f>IF(ISERROR('Données Echantillon 7'!E63-'Selection Gènes de Référence'!AN$11),"",'Données Echantillon 7'!E63-'Selection Gènes de Référence'!AN$11)</f>
        <v/>
      </c>
      <c r="AA62" s="67" t="str">
        <f>IF(ISERROR('Données Echantillon 8'!C63-'Selection Gènes de Référence'!AQ$11),"",'Données Echantillon 8'!C63-'Selection Gènes de Référence'!AQ$11)</f>
        <v/>
      </c>
      <c r="AB62" s="68" t="str">
        <f>IF(ISERROR('Données Echantillon 8'!D63-'Selection Gènes de Référence'!AR$11),"",'Données Echantillon 8'!D63-'Selection Gènes de Référence'!AR$11)</f>
        <v/>
      </c>
      <c r="AC62" s="69" t="str">
        <f>IF(ISERROR('Données Echantillon 8'!E63-'Selection Gènes de Référence'!AS$11),"",'Données Echantillon 8'!E63-'Selection Gènes de Référence'!AS$11)</f>
        <v/>
      </c>
      <c r="AD62" s="67" t="str">
        <f>IF(ISERROR('Données Echantillon 9'!C63-'Selection Gènes de Référence'!AV$11),"",'Données Echantillon 9'!C63-'Selection Gènes de Référence'!AV$11)</f>
        <v/>
      </c>
      <c r="AE62" s="68" t="str">
        <f>IF(ISERROR('Données Echantillon 9'!D63-'Selection Gènes de Référence'!AW$11),"",'Données Echantillon 9'!D63-'Selection Gènes de Référence'!AW$11)</f>
        <v/>
      </c>
      <c r="AF62" s="69" t="str">
        <f>IF(ISERROR('Données Echantillon 9'!E63-'Selection Gènes de Référence'!AX$11),"",'Données Echantillon 9'!E63-'Selection Gènes de Référence'!AX$11)</f>
        <v/>
      </c>
      <c r="AG62" s="67" t="str">
        <f>IF(ISERROR('Données Echantillon 10'!C63-'Selection Gènes de Référence'!BA$11),"",'Données Echantillon 10'!C63-'Selection Gènes de Référence'!BA$11)</f>
        <v/>
      </c>
      <c r="AH62" s="68" t="str">
        <f>IF(ISERROR('Données Echantillon 10'!D63-'Selection Gènes de Référence'!BB$11),"",'Données Echantillon 10'!D63-'Selection Gènes de Référence'!BB$11)</f>
        <v/>
      </c>
      <c r="AI62" s="69" t="str">
        <f>IF(ISERROR('Données Echantillon 10'!E63-'Selection Gènes de Référence'!BC$11),"",'Données Echantillon 10'!E63-'Selection Gènes de Référence'!BC$11)</f>
        <v/>
      </c>
      <c r="AJ62" s="243"/>
      <c r="AK62" s="243"/>
    </row>
    <row r="63" spans="1:37">
      <c r="A63" s="59" t="str">
        <f>IF('Information sur les Gènes'!A63="","",'Information sur les Gènes'!A63)</f>
        <v>F1</v>
      </c>
      <c r="B63" s="57" t="str">
        <f>IF('Information sur les Gènes'!D63="","",'Information sur les Gènes'!D63)</f>
        <v/>
      </c>
      <c r="C63" s="67" t="str">
        <f>IF(ISERROR('Données Echantillon Contrôle'!C64-'Selection Gènes de Référence'!C$11),"",'Données Echantillon Contrôle'!C64-'Selection Gènes de Référence'!C$11)</f>
        <v/>
      </c>
      <c r="D63" s="68" t="str">
        <f>IF(ISERROR('Données Echantillon Contrôle'!D64-'Selection Gènes de Référence'!D$11),"",'Données Echantillon Contrôle'!D64-'Selection Gènes de Référence'!D$11)</f>
        <v/>
      </c>
      <c r="E63" s="69" t="str">
        <f>IF(ISERROR('Données Echantillon Contrôle'!E64-'Selection Gènes de Référence'!E$11),"",'Données Echantillon Contrôle'!E64-'Selection Gènes de Référence'!E$11)</f>
        <v/>
      </c>
      <c r="F63" s="67" t="str">
        <f>IF(ISERROR('Données Echantillon 1'!C64-'Selection Gènes de Référence'!H$11),"",'Données Echantillon 1'!C64-'Selection Gènes de Référence'!H$11)</f>
        <v/>
      </c>
      <c r="G63" s="68" t="str">
        <f>IF(ISERROR('Données Echantillon 1'!D64-'Selection Gènes de Référence'!I$11),"",'Données Echantillon 1'!D64-'Selection Gènes de Référence'!I$11)</f>
        <v/>
      </c>
      <c r="H63" s="69" t="str">
        <f>IF(ISERROR('Données Echantillon 1'!E64-'Selection Gènes de Référence'!J$11),"",'Données Echantillon 1'!E64-'Selection Gènes de Référence'!J$11)</f>
        <v/>
      </c>
      <c r="I63" s="67" t="str">
        <f>IF(ISERROR('Données Echantillon 2'!C64-'Selection Gènes de Référence'!M$11),"",'Données Echantillon 2'!C64-'Selection Gènes de Référence'!M$11)</f>
        <v/>
      </c>
      <c r="J63" s="68" t="str">
        <f>IF(ISERROR('Données Echantillon 2'!D64-'Selection Gènes de Référence'!N$11),"",'Données Echantillon 2'!D64-'Selection Gènes de Référence'!N$11)</f>
        <v/>
      </c>
      <c r="K63" s="69" t="str">
        <f>IF(ISERROR('Données Echantillon 2'!E64-'Selection Gènes de Référence'!O$11),"",'Données Echantillon 2'!E64-'Selection Gènes de Référence'!O$11)</f>
        <v/>
      </c>
      <c r="L63" s="67" t="str">
        <f>IF(ISERROR('Données Echantillon 3'!C64-'Selection Gènes de Référence'!R$11),"",'Données Echantillon 3'!C64-'Selection Gènes de Référence'!R$11)</f>
        <v/>
      </c>
      <c r="M63" s="68" t="str">
        <f>IF(ISERROR('Données Echantillon 3'!D64-'Selection Gènes de Référence'!S$11),"",'Données Echantillon 3'!D64-'Selection Gènes de Référence'!S$11)</f>
        <v/>
      </c>
      <c r="N63" s="69" t="str">
        <f>IF(ISERROR('Données Echantillon 3'!E64-'Selection Gènes de Référence'!T$11),"",'Données Echantillon 3'!E64-'Selection Gènes de Référence'!T$11)</f>
        <v/>
      </c>
      <c r="O63" s="67" t="str">
        <f>IF(ISERROR('Données Echantillon 4'!C64-'Selection Gènes de Référence'!W$11),"",'Données Echantillon 4'!C64-'Selection Gènes de Référence'!W$11)</f>
        <v/>
      </c>
      <c r="P63" s="68" t="str">
        <f>IF(ISERROR('Données Echantillon 4'!D64-'Selection Gènes de Référence'!X$11),"",'Données Echantillon 4'!D64-'Selection Gènes de Référence'!X$11)</f>
        <v/>
      </c>
      <c r="Q63" s="69" t="str">
        <f>IF(ISERROR('Données Echantillon 4'!E64-'Selection Gènes de Référence'!Y$11),"",'Données Echantillon 4'!E64-'Selection Gènes de Référence'!Y$11)</f>
        <v/>
      </c>
      <c r="R63" s="67" t="str">
        <f>IF(ISERROR('Données Echantillon 5'!C64-'Selection Gènes de Référence'!AB$11),"",'Données Echantillon 5'!C64-'Selection Gènes de Référence'!AB$11)</f>
        <v/>
      </c>
      <c r="S63" s="68" t="str">
        <f>IF(ISERROR('Données Echantillon 5'!D64-'Selection Gènes de Référence'!AC$11),"",'Données Echantillon 5'!D64-'Selection Gènes de Référence'!AC$11)</f>
        <v/>
      </c>
      <c r="T63" s="69" t="str">
        <f>IF(ISERROR('Données Echantillon 5'!E64-'Selection Gènes de Référence'!AD$11),"",'Données Echantillon 5'!E64-'Selection Gènes de Référence'!AD$11)</f>
        <v/>
      </c>
      <c r="U63" s="67" t="str">
        <f>IF(ISERROR('Données Echantillon 6'!C64-'Selection Gènes de Référence'!AG$11),"",'Données Echantillon 6'!C64-'Selection Gènes de Référence'!AG$11)</f>
        <v/>
      </c>
      <c r="V63" s="68" t="str">
        <f>IF(ISERROR('Données Echantillon 6'!D64-'Selection Gènes de Référence'!AH$11),"",'Données Echantillon 6'!D64-'Selection Gènes de Référence'!AH$11)</f>
        <v/>
      </c>
      <c r="W63" s="69" t="str">
        <f>IF(ISERROR('Données Echantillon 6'!E64-'Selection Gènes de Référence'!AI$11),"",'Données Echantillon 6'!E64-'Selection Gènes de Référence'!AI$11)</f>
        <v/>
      </c>
      <c r="X63" s="67" t="str">
        <f>IF(ISERROR('Données Echantillon 7'!C64-'Selection Gènes de Référence'!AL$11),"",'Données Echantillon 7'!C64-'Selection Gènes de Référence'!AL$11)</f>
        <v/>
      </c>
      <c r="Y63" s="68" t="str">
        <f>IF(ISERROR('Données Echantillon 7'!D64-'Selection Gènes de Référence'!AM$11),"",'Données Echantillon 7'!D64-'Selection Gènes de Référence'!AM$11)</f>
        <v/>
      </c>
      <c r="Z63" s="69" t="str">
        <f>IF(ISERROR('Données Echantillon 7'!E64-'Selection Gènes de Référence'!AN$11),"",'Données Echantillon 7'!E64-'Selection Gènes de Référence'!AN$11)</f>
        <v/>
      </c>
      <c r="AA63" s="67" t="str">
        <f>IF(ISERROR('Données Echantillon 8'!C64-'Selection Gènes de Référence'!AQ$11),"",'Données Echantillon 8'!C64-'Selection Gènes de Référence'!AQ$11)</f>
        <v/>
      </c>
      <c r="AB63" s="68" t="str">
        <f>IF(ISERROR('Données Echantillon 8'!D64-'Selection Gènes de Référence'!AR$11),"",'Données Echantillon 8'!D64-'Selection Gènes de Référence'!AR$11)</f>
        <v/>
      </c>
      <c r="AC63" s="69" t="str">
        <f>IF(ISERROR('Données Echantillon 8'!E64-'Selection Gènes de Référence'!AS$11),"",'Données Echantillon 8'!E64-'Selection Gènes de Référence'!AS$11)</f>
        <v/>
      </c>
      <c r="AD63" s="67" t="str">
        <f>IF(ISERROR('Données Echantillon 9'!C64-'Selection Gènes de Référence'!AV$11),"",'Données Echantillon 9'!C64-'Selection Gènes de Référence'!AV$11)</f>
        <v/>
      </c>
      <c r="AE63" s="68" t="str">
        <f>IF(ISERROR('Données Echantillon 9'!D64-'Selection Gènes de Référence'!AW$11),"",'Données Echantillon 9'!D64-'Selection Gènes de Référence'!AW$11)</f>
        <v/>
      </c>
      <c r="AF63" s="69" t="str">
        <f>IF(ISERROR('Données Echantillon 9'!E64-'Selection Gènes de Référence'!AX$11),"",'Données Echantillon 9'!E64-'Selection Gènes de Référence'!AX$11)</f>
        <v/>
      </c>
      <c r="AG63" s="67" t="str">
        <f>IF(ISERROR('Données Echantillon 10'!C64-'Selection Gènes de Référence'!BA$11),"",'Données Echantillon 10'!C64-'Selection Gènes de Référence'!BA$11)</f>
        <v/>
      </c>
      <c r="AH63" s="68" t="str">
        <f>IF(ISERROR('Données Echantillon 10'!D64-'Selection Gènes de Référence'!BB$11),"",'Données Echantillon 10'!D64-'Selection Gènes de Référence'!BB$11)</f>
        <v/>
      </c>
      <c r="AI63" s="69" t="str">
        <f>IF(ISERROR('Données Echantillon 10'!E64-'Selection Gènes de Référence'!BC$11),"",'Données Echantillon 10'!E64-'Selection Gènes de Référence'!BC$11)</f>
        <v/>
      </c>
      <c r="AJ63" s="243"/>
      <c r="AK63" s="243"/>
    </row>
    <row r="64" spans="1:37">
      <c r="A64" s="59" t="str">
        <f>IF('Information sur les Gènes'!A64="","",'Information sur les Gènes'!A64)</f>
        <v>F2</v>
      </c>
      <c r="B64" s="57" t="str">
        <f>IF('Information sur les Gènes'!D64="","",'Information sur les Gènes'!D64)</f>
        <v/>
      </c>
      <c r="C64" s="67" t="str">
        <f>IF(ISERROR('Données Echantillon Contrôle'!C65-'Selection Gènes de Référence'!C$11),"",'Données Echantillon Contrôle'!C65-'Selection Gènes de Référence'!C$11)</f>
        <v/>
      </c>
      <c r="D64" s="68" t="str">
        <f>IF(ISERROR('Données Echantillon Contrôle'!D65-'Selection Gènes de Référence'!D$11),"",'Données Echantillon Contrôle'!D65-'Selection Gènes de Référence'!D$11)</f>
        <v/>
      </c>
      <c r="E64" s="69" t="str">
        <f>IF(ISERROR('Données Echantillon Contrôle'!E65-'Selection Gènes de Référence'!E$11),"",'Données Echantillon Contrôle'!E65-'Selection Gènes de Référence'!E$11)</f>
        <v/>
      </c>
      <c r="F64" s="67" t="str">
        <f>IF(ISERROR('Données Echantillon 1'!C65-'Selection Gènes de Référence'!H$11),"",'Données Echantillon 1'!C65-'Selection Gènes de Référence'!H$11)</f>
        <v/>
      </c>
      <c r="G64" s="68" t="str">
        <f>IF(ISERROR('Données Echantillon 1'!D65-'Selection Gènes de Référence'!I$11),"",'Données Echantillon 1'!D65-'Selection Gènes de Référence'!I$11)</f>
        <v/>
      </c>
      <c r="H64" s="69" t="str">
        <f>IF(ISERROR('Données Echantillon 1'!E65-'Selection Gènes de Référence'!J$11),"",'Données Echantillon 1'!E65-'Selection Gènes de Référence'!J$11)</f>
        <v/>
      </c>
      <c r="I64" s="67" t="str">
        <f>IF(ISERROR('Données Echantillon 2'!C65-'Selection Gènes de Référence'!M$11),"",'Données Echantillon 2'!C65-'Selection Gènes de Référence'!M$11)</f>
        <v/>
      </c>
      <c r="J64" s="68" t="str">
        <f>IF(ISERROR('Données Echantillon 2'!D65-'Selection Gènes de Référence'!N$11),"",'Données Echantillon 2'!D65-'Selection Gènes de Référence'!N$11)</f>
        <v/>
      </c>
      <c r="K64" s="69" t="str">
        <f>IF(ISERROR('Données Echantillon 2'!E65-'Selection Gènes de Référence'!O$11),"",'Données Echantillon 2'!E65-'Selection Gènes de Référence'!O$11)</f>
        <v/>
      </c>
      <c r="L64" s="67" t="str">
        <f>IF(ISERROR('Données Echantillon 3'!C65-'Selection Gènes de Référence'!R$11),"",'Données Echantillon 3'!C65-'Selection Gènes de Référence'!R$11)</f>
        <v/>
      </c>
      <c r="M64" s="68" t="str">
        <f>IF(ISERROR('Données Echantillon 3'!D65-'Selection Gènes de Référence'!S$11),"",'Données Echantillon 3'!D65-'Selection Gènes de Référence'!S$11)</f>
        <v/>
      </c>
      <c r="N64" s="69" t="str">
        <f>IF(ISERROR('Données Echantillon 3'!E65-'Selection Gènes de Référence'!T$11),"",'Données Echantillon 3'!E65-'Selection Gènes de Référence'!T$11)</f>
        <v/>
      </c>
      <c r="O64" s="67" t="str">
        <f>IF(ISERROR('Données Echantillon 4'!C65-'Selection Gènes de Référence'!W$11),"",'Données Echantillon 4'!C65-'Selection Gènes de Référence'!W$11)</f>
        <v/>
      </c>
      <c r="P64" s="68" t="str">
        <f>IF(ISERROR('Données Echantillon 4'!D65-'Selection Gènes de Référence'!X$11),"",'Données Echantillon 4'!D65-'Selection Gènes de Référence'!X$11)</f>
        <v/>
      </c>
      <c r="Q64" s="69" t="str">
        <f>IF(ISERROR('Données Echantillon 4'!E65-'Selection Gènes de Référence'!Y$11),"",'Données Echantillon 4'!E65-'Selection Gènes de Référence'!Y$11)</f>
        <v/>
      </c>
      <c r="R64" s="67" t="str">
        <f>IF(ISERROR('Données Echantillon 5'!C65-'Selection Gènes de Référence'!AB$11),"",'Données Echantillon 5'!C65-'Selection Gènes de Référence'!AB$11)</f>
        <v/>
      </c>
      <c r="S64" s="68" t="str">
        <f>IF(ISERROR('Données Echantillon 5'!D65-'Selection Gènes de Référence'!AC$11),"",'Données Echantillon 5'!D65-'Selection Gènes de Référence'!AC$11)</f>
        <v/>
      </c>
      <c r="T64" s="69" t="str">
        <f>IF(ISERROR('Données Echantillon 5'!E65-'Selection Gènes de Référence'!AD$11),"",'Données Echantillon 5'!E65-'Selection Gènes de Référence'!AD$11)</f>
        <v/>
      </c>
      <c r="U64" s="67" t="str">
        <f>IF(ISERROR('Données Echantillon 6'!C65-'Selection Gènes de Référence'!AG$11),"",'Données Echantillon 6'!C65-'Selection Gènes de Référence'!AG$11)</f>
        <v/>
      </c>
      <c r="V64" s="68" t="str">
        <f>IF(ISERROR('Données Echantillon 6'!D65-'Selection Gènes de Référence'!AH$11),"",'Données Echantillon 6'!D65-'Selection Gènes de Référence'!AH$11)</f>
        <v/>
      </c>
      <c r="W64" s="69" t="str">
        <f>IF(ISERROR('Données Echantillon 6'!E65-'Selection Gènes de Référence'!AI$11),"",'Données Echantillon 6'!E65-'Selection Gènes de Référence'!AI$11)</f>
        <v/>
      </c>
      <c r="X64" s="67" t="str">
        <f>IF(ISERROR('Données Echantillon 7'!C65-'Selection Gènes de Référence'!AL$11),"",'Données Echantillon 7'!C65-'Selection Gènes de Référence'!AL$11)</f>
        <v/>
      </c>
      <c r="Y64" s="68" t="str">
        <f>IF(ISERROR('Données Echantillon 7'!D65-'Selection Gènes de Référence'!AM$11),"",'Données Echantillon 7'!D65-'Selection Gènes de Référence'!AM$11)</f>
        <v/>
      </c>
      <c r="Z64" s="69" t="str">
        <f>IF(ISERROR('Données Echantillon 7'!E65-'Selection Gènes de Référence'!AN$11),"",'Données Echantillon 7'!E65-'Selection Gènes de Référence'!AN$11)</f>
        <v/>
      </c>
      <c r="AA64" s="67" t="str">
        <f>IF(ISERROR('Données Echantillon 8'!C65-'Selection Gènes de Référence'!AQ$11),"",'Données Echantillon 8'!C65-'Selection Gènes de Référence'!AQ$11)</f>
        <v/>
      </c>
      <c r="AB64" s="68" t="str">
        <f>IF(ISERROR('Données Echantillon 8'!D65-'Selection Gènes de Référence'!AR$11),"",'Données Echantillon 8'!D65-'Selection Gènes de Référence'!AR$11)</f>
        <v/>
      </c>
      <c r="AC64" s="69" t="str">
        <f>IF(ISERROR('Données Echantillon 8'!E65-'Selection Gènes de Référence'!AS$11),"",'Données Echantillon 8'!E65-'Selection Gènes de Référence'!AS$11)</f>
        <v/>
      </c>
      <c r="AD64" s="67" t="str">
        <f>IF(ISERROR('Données Echantillon 9'!C65-'Selection Gènes de Référence'!AV$11),"",'Données Echantillon 9'!C65-'Selection Gènes de Référence'!AV$11)</f>
        <v/>
      </c>
      <c r="AE64" s="68" t="str">
        <f>IF(ISERROR('Données Echantillon 9'!D65-'Selection Gènes de Référence'!AW$11),"",'Données Echantillon 9'!D65-'Selection Gènes de Référence'!AW$11)</f>
        <v/>
      </c>
      <c r="AF64" s="69" t="str">
        <f>IF(ISERROR('Données Echantillon 9'!E65-'Selection Gènes de Référence'!AX$11),"",'Données Echantillon 9'!E65-'Selection Gènes de Référence'!AX$11)</f>
        <v/>
      </c>
      <c r="AG64" s="67" t="str">
        <f>IF(ISERROR('Données Echantillon 10'!C65-'Selection Gènes de Référence'!BA$11),"",'Données Echantillon 10'!C65-'Selection Gènes de Référence'!BA$11)</f>
        <v/>
      </c>
      <c r="AH64" s="68" t="str">
        <f>IF(ISERROR('Données Echantillon 10'!D65-'Selection Gènes de Référence'!BB$11),"",'Données Echantillon 10'!D65-'Selection Gènes de Référence'!BB$11)</f>
        <v/>
      </c>
      <c r="AI64" s="69" t="str">
        <f>IF(ISERROR('Données Echantillon 10'!E65-'Selection Gènes de Référence'!BC$11),"",'Données Echantillon 10'!E65-'Selection Gènes de Référence'!BC$11)</f>
        <v/>
      </c>
      <c r="AJ64" s="243"/>
      <c r="AK64" s="243"/>
    </row>
    <row r="65" spans="1:37">
      <c r="A65" s="59" t="str">
        <f>IF('Information sur les Gènes'!A65="","",'Information sur les Gènes'!A65)</f>
        <v>F3</v>
      </c>
      <c r="B65" s="57" t="str">
        <f>IF('Information sur les Gènes'!D65="","",'Information sur les Gènes'!D65)</f>
        <v/>
      </c>
      <c r="C65" s="67" t="str">
        <f>IF(ISERROR('Données Echantillon Contrôle'!C66-'Selection Gènes de Référence'!C$11),"",'Données Echantillon Contrôle'!C66-'Selection Gènes de Référence'!C$11)</f>
        <v/>
      </c>
      <c r="D65" s="68" t="str">
        <f>IF(ISERROR('Données Echantillon Contrôle'!D66-'Selection Gènes de Référence'!D$11),"",'Données Echantillon Contrôle'!D66-'Selection Gènes de Référence'!D$11)</f>
        <v/>
      </c>
      <c r="E65" s="69" t="str">
        <f>IF(ISERROR('Données Echantillon Contrôle'!E66-'Selection Gènes de Référence'!E$11),"",'Données Echantillon Contrôle'!E66-'Selection Gènes de Référence'!E$11)</f>
        <v/>
      </c>
      <c r="F65" s="67" t="str">
        <f>IF(ISERROR('Données Echantillon 1'!C66-'Selection Gènes de Référence'!H$11),"",'Données Echantillon 1'!C66-'Selection Gènes de Référence'!H$11)</f>
        <v/>
      </c>
      <c r="G65" s="68" t="str">
        <f>IF(ISERROR('Données Echantillon 1'!D66-'Selection Gènes de Référence'!I$11),"",'Données Echantillon 1'!D66-'Selection Gènes de Référence'!I$11)</f>
        <v/>
      </c>
      <c r="H65" s="69" t="str">
        <f>IF(ISERROR('Données Echantillon 1'!E66-'Selection Gènes de Référence'!J$11),"",'Données Echantillon 1'!E66-'Selection Gènes de Référence'!J$11)</f>
        <v/>
      </c>
      <c r="I65" s="67" t="str">
        <f>IF(ISERROR('Données Echantillon 2'!C66-'Selection Gènes de Référence'!M$11),"",'Données Echantillon 2'!C66-'Selection Gènes de Référence'!M$11)</f>
        <v/>
      </c>
      <c r="J65" s="68" t="str">
        <f>IF(ISERROR('Données Echantillon 2'!D66-'Selection Gènes de Référence'!N$11),"",'Données Echantillon 2'!D66-'Selection Gènes de Référence'!N$11)</f>
        <v/>
      </c>
      <c r="K65" s="69" t="str">
        <f>IF(ISERROR('Données Echantillon 2'!E66-'Selection Gènes de Référence'!O$11),"",'Données Echantillon 2'!E66-'Selection Gènes de Référence'!O$11)</f>
        <v/>
      </c>
      <c r="L65" s="67" t="str">
        <f>IF(ISERROR('Données Echantillon 3'!C66-'Selection Gènes de Référence'!R$11),"",'Données Echantillon 3'!C66-'Selection Gènes de Référence'!R$11)</f>
        <v/>
      </c>
      <c r="M65" s="68" t="str">
        <f>IF(ISERROR('Données Echantillon 3'!D66-'Selection Gènes de Référence'!S$11),"",'Données Echantillon 3'!D66-'Selection Gènes de Référence'!S$11)</f>
        <v/>
      </c>
      <c r="N65" s="69" t="str">
        <f>IF(ISERROR('Données Echantillon 3'!E66-'Selection Gènes de Référence'!T$11),"",'Données Echantillon 3'!E66-'Selection Gènes de Référence'!T$11)</f>
        <v/>
      </c>
      <c r="O65" s="67" t="str">
        <f>IF(ISERROR('Données Echantillon 4'!C66-'Selection Gènes de Référence'!W$11),"",'Données Echantillon 4'!C66-'Selection Gènes de Référence'!W$11)</f>
        <v/>
      </c>
      <c r="P65" s="68" t="str">
        <f>IF(ISERROR('Données Echantillon 4'!D66-'Selection Gènes de Référence'!X$11),"",'Données Echantillon 4'!D66-'Selection Gènes de Référence'!X$11)</f>
        <v/>
      </c>
      <c r="Q65" s="69" t="str">
        <f>IF(ISERROR('Données Echantillon 4'!E66-'Selection Gènes de Référence'!Y$11),"",'Données Echantillon 4'!E66-'Selection Gènes de Référence'!Y$11)</f>
        <v/>
      </c>
      <c r="R65" s="67" t="str">
        <f>IF(ISERROR('Données Echantillon 5'!C66-'Selection Gènes de Référence'!AB$11),"",'Données Echantillon 5'!C66-'Selection Gènes de Référence'!AB$11)</f>
        <v/>
      </c>
      <c r="S65" s="68" t="str">
        <f>IF(ISERROR('Données Echantillon 5'!D66-'Selection Gènes de Référence'!AC$11),"",'Données Echantillon 5'!D66-'Selection Gènes de Référence'!AC$11)</f>
        <v/>
      </c>
      <c r="T65" s="69" t="str">
        <f>IF(ISERROR('Données Echantillon 5'!E66-'Selection Gènes de Référence'!AD$11),"",'Données Echantillon 5'!E66-'Selection Gènes de Référence'!AD$11)</f>
        <v/>
      </c>
      <c r="U65" s="67" t="str">
        <f>IF(ISERROR('Données Echantillon 6'!C66-'Selection Gènes de Référence'!AG$11),"",'Données Echantillon 6'!C66-'Selection Gènes de Référence'!AG$11)</f>
        <v/>
      </c>
      <c r="V65" s="68" t="str">
        <f>IF(ISERROR('Données Echantillon 6'!D66-'Selection Gènes de Référence'!AH$11),"",'Données Echantillon 6'!D66-'Selection Gènes de Référence'!AH$11)</f>
        <v/>
      </c>
      <c r="W65" s="69" t="str">
        <f>IF(ISERROR('Données Echantillon 6'!E66-'Selection Gènes de Référence'!AI$11),"",'Données Echantillon 6'!E66-'Selection Gènes de Référence'!AI$11)</f>
        <v/>
      </c>
      <c r="X65" s="67" t="str">
        <f>IF(ISERROR('Données Echantillon 7'!C66-'Selection Gènes de Référence'!AL$11),"",'Données Echantillon 7'!C66-'Selection Gènes de Référence'!AL$11)</f>
        <v/>
      </c>
      <c r="Y65" s="68" t="str">
        <f>IF(ISERROR('Données Echantillon 7'!D66-'Selection Gènes de Référence'!AM$11),"",'Données Echantillon 7'!D66-'Selection Gènes de Référence'!AM$11)</f>
        <v/>
      </c>
      <c r="Z65" s="69" t="str">
        <f>IF(ISERROR('Données Echantillon 7'!E66-'Selection Gènes de Référence'!AN$11),"",'Données Echantillon 7'!E66-'Selection Gènes de Référence'!AN$11)</f>
        <v/>
      </c>
      <c r="AA65" s="67" t="str">
        <f>IF(ISERROR('Données Echantillon 8'!C66-'Selection Gènes de Référence'!AQ$11),"",'Données Echantillon 8'!C66-'Selection Gènes de Référence'!AQ$11)</f>
        <v/>
      </c>
      <c r="AB65" s="68" t="str">
        <f>IF(ISERROR('Données Echantillon 8'!D66-'Selection Gènes de Référence'!AR$11),"",'Données Echantillon 8'!D66-'Selection Gènes de Référence'!AR$11)</f>
        <v/>
      </c>
      <c r="AC65" s="69" t="str">
        <f>IF(ISERROR('Données Echantillon 8'!E66-'Selection Gènes de Référence'!AS$11),"",'Données Echantillon 8'!E66-'Selection Gènes de Référence'!AS$11)</f>
        <v/>
      </c>
      <c r="AD65" s="67" t="str">
        <f>IF(ISERROR('Données Echantillon 9'!C66-'Selection Gènes de Référence'!AV$11),"",'Données Echantillon 9'!C66-'Selection Gènes de Référence'!AV$11)</f>
        <v/>
      </c>
      <c r="AE65" s="68" t="str">
        <f>IF(ISERROR('Données Echantillon 9'!D66-'Selection Gènes de Référence'!AW$11),"",'Données Echantillon 9'!D66-'Selection Gènes de Référence'!AW$11)</f>
        <v/>
      </c>
      <c r="AF65" s="69" t="str">
        <f>IF(ISERROR('Données Echantillon 9'!E66-'Selection Gènes de Référence'!AX$11),"",'Données Echantillon 9'!E66-'Selection Gènes de Référence'!AX$11)</f>
        <v/>
      </c>
      <c r="AG65" s="67" t="str">
        <f>IF(ISERROR('Données Echantillon 10'!C66-'Selection Gènes de Référence'!BA$11),"",'Données Echantillon 10'!C66-'Selection Gènes de Référence'!BA$11)</f>
        <v/>
      </c>
      <c r="AH65" s="68" t="str">
        <f>IF(ISERROR('Données Echantillon 10'!D66-'Selection Gènes de Référence'!BB$11),"",'Données Echantillon 10'!D66-'Selection Gènes de Référence'!BB$11)</f>
        <v/>
      </c>
      <c r="AI65" s="69" t="str">
        <f>IF(ISERROR('Données Echantillon 10'!E66-'Selection Gènes de Référence'!BC$11),"",'Données Echantillon 10'!E66-'Selection Gènes de Référence'!BC$11)</f>
        <v/>
      </c>
      <c r="AJ65" s="243"/>
      <c r="AK65" s="243"/>
    </row>
    <row r="66" spans="1:37">
      <c r="A66" s="59" t="str">
        <f>IF('Information sur les Gènes'!A66="","",'Information sur les Gènes'!A66)</f>
        <v>F4</v>
      </c>
      <c r="B66" s="57" t="str">
        <f>IF('Information sur les Gènes'!D66="","",'Information sur les Gènes'!D66)</f>
        <v/>
      </c>
      <c r="C66" s="67" t="str">
        <f>IF(ISERROR('Données Echantillon Contrôle'!C67-'Selection Gènes de Référence'!C$11),"",'Données Echantillon Contrôle'!C67-'Selection Gènes de Référence'!C$11)</f>
        <v/>
      </c>
      <c r="D66" s="68" t="str">
        <f>IF(ISERROR('Données Echantillon Contrôle'!D67-'Selection Gènes de Référence'!D$11),"",'Données Echantillon Contrôle'!D67-'Selection Gènes de Référence'!D$11)</f>
        <v/>
      </c>
      <c r="E66" s="69" t="str">
        <f>IF(ISERROR('Données Echantillon Contrôle'!E67-'Selection Gènes de Référence'!E$11),"",'Données Echantillon Contrôle'!E67-'Selection Gènes de Référence'!E$11)</f>
        <v/>
      </c>
      <c r="F66" s="67" t="str">
        <f>IF(ISERROR('Données Echantillon 1'!C67-'Selection Gènes de Référence'!H$11),"",'Données Echantillon 1'!C67-'Selection Gènes de Référence'!H$11)</f>
        <v/>
      </c>
      <c r="G66" s="68" t="str">
        <f>IF(ISERROR('Données Echantillon 1'!D67-'Selection Gènes de Référence'!I$11),"",'Données Echantillon 1'!D67-'Selection Gènes de Référence'!I$11)</f>
        <v/>
      </c>
      <c r="H66" s="69" t="str">
        <f>IF(ISERROR('Données Echantillon 1'!E67-'Selection Gènes de Référence'!J$11),"",'Données Echantillon 1'!E67-'Selection Gènes de Référence'!J$11)</f>
        <v/>
      </c>
      <c r="I66" s="67" t="str">
        <f>IF(ISERROR('Données Echantillon 2'!C67-'Selection Gènes de Référence'!M$11),"",'Données Echantillon 2'!C67-'Selection Gènes de Référence'!M$11)</f>
        <v/>
      </c>
      <c r="J66" s="68" t="str">
        <f>IF(ISERROR('Données Echantillon 2'!D67-'Selection Gènes de Référence'!N$11),"",'Données Echantillon 2'!D67-'Selection Gènes de Référence'!N$11)</f>
        <v/>
      </c>
      <c r="K66" s="69" t="str">
        <f>IF(ISERROR('Données Echantillon 2'!E67-'Selection Gènes de Référence'!O$11),"",'Données Echantillon 2'!E67-'Selection Gènes de Référence'!O$11)</f>
        <v/>
      </c>
      <c r="L66" s="67" t="str">
        <f>IF(ISERROR('Données Echantillon 3'!C67-'Selection Gènes de Référence'!R$11),"",'Données Echantillon 3'!C67-'Selection Gènes de Référence'!R$11)</f>
        <v/>
      </c>
      <c r="M66" s="68" t="str">
        <f>IF(ISERROR('Données Echantillon 3'!D67-'Selection Gènes de Référence'!S$11),"",'Données Echantillon 3'!D67-'Selection Gènes de Référence'!S$11)</f>
        <v/>
      </c>
      <c r="N66" s="69" t="str">
        <f>IF(ISERROR('Données Echantillon 3'!E67-'Selection Gènes de Référence'!T$11),"",'Données Echantillon 3'!E67-'Selection Gènes de Référence'!T$11)</f>
        <v/>
      </c>
      <c r="O66" s="67" t="str">
        <f>IF(ISERROR('Données Echantillon 4'!C67-'Selection Gènes de Référence'!W$11),"",'Données Echantillon 4'!C67-'Selection Gènes de Référence'!W$11)</f>
        <v/>
      </c>
      <c r="P66" s="68" t="str">
        <f>IF(ISERROR('Données Echantillon 4'!D67-'Selection Gènes de Référence'!X$11),"",'Données Echantillon 4'!D67-'Selection Gènes de Référence'!X$11)</f>
        <v/>
      </c>
      <c r="Q66" s="69" t="str">
        <f>IF(ISERROR('Données Echantillon 4'!E67-'Selection Gènes de Référence'!Y$11),"",'Données Echantillon 4'!E67-'Selection Gènes de Référence'!Y$11)</f>
        <v/>
      </c>
      <c r="R66" s="67" t="str">
        <f>IF(ISERROR('Données Echantillon 5'!C67-'Selection Gènes de Référence'!AB$11),"",'Données Echantillon 5'!C67-'Selection Gènes de Référence'!AB$11)</f>
        <v/>
      </c>
      <c r="S66" s="68" t="str">
        <f>IF(ISERROR('Données Echantillon 5'!D67-'Selection Gènes de Référence'!AC$11),"",'Données Echantillon 5'!D67-'Selection Gènes de Référence'!AC$11)</f>
        <v/>
      </c>
      <c r="T66" s="69" t="str">
        <f>IF(ISERROR('Données Echantillon 5'!E67-'Selection Gènes de Référence'!AD$11),"",'Données Echantillon 5'!E67-'Selection Gènes de Référence'!AD$11)</f>
        <v/>
      </c>
      <c r="U66" s="67" t="str">
        <f>IF(ISERROR('Données Echantillon 6'!C67-'Selection Gènes de Référence'!AG$11),"",'Données Echantillon 6'!C67-'Selection Gènes de Référence'!AG$11)</f>
        <v/>
      </c>
      <c r="V66" s="68" t="str">
        <f>IF(ISERROR('Données Echantillon 6'!D67-'Selection Gènes de Référence'!AH$11),"",'Données Echantillon 6'!D67-'Selection Gènes de Référence'!AH$11)</f>
        <v/>
      </c>
      <c r="W66" s="69" t="str">
        <f>IF(ISERROR('Données Echantillon 6'!E67-'Selection Gènes de Référence'!AI$11),"",'Données Echantillon 6'!E67-'Selection Gènes de Référence'!AI$11)</f>
        <v/>
      </c>
      <c r="X66" s="67" t="str">
        <f>IF(ISERROR('Données Echantillon 7'!C67-'Selection Gènes de Référence'!AL$11),"",'Données Echantillon 7'!C67-'Selection Gènes de Référence'!AL$11)</f>
        <v/>
      </c>
      <c r="Y66" s="68" t="str">
        <f>IF(ISERROR('Données Echantillon 7'!D67-'Selection Gènes de Référence'!AM$11),"",'Données Echantillon 7'!D67-'Selection Gènes de Référence'!AM$11)</f>
        <v/>
      </c>
      <c r="Z66" s="69" t="str">
        <f>IF(ISERROR('Données Echantillon 7'!E67-'Selection Gènes de Référence'!AN$11),"",'Données Echantillon 7'!E67-'Selection Gènes de Référence'!AN$11)</f>
        <v/>
      </c>
      <c r="AA66" s="67" t="str">
        <f>IF(ISERROR('Données Echantillon 8'!C67-'Selection Gènes de Référence'!AQ$11),"",'Données Echantillon 8'!C67-'Selection Gènes de Référence'!AQ$11)</f>
        <v/>
      </c>
      <c r="AB66" s="68" t="str">
        <f>IF(ISERROR('Données Echantillon 8'!D67-'Selection Gènes de Référence'!AR$11),"",'Données Echantillon 8'!D67-'Selection Gènes de Référence'!AR$11)</f>
        <v/>
      </c>
      <c r="AC66" s="69" t="str">
        <f>IF(ISERROR('Données Echantillon 8'!E67-'Selection Gènes de Référence'!AS$11),"",'Données Echantillon 8'!E67-'Selection Gènes de Référence'!AS$11)</f>
        <v/>
      </c>
      <c r="AD66" s="67" t="str">
        <f>IF(ISERROR('Données Echantillon 9'!C67-'Selection Gènes de Référence'!AV$11),"",'Données Echantillon 9'!C67-'Selection Gènes de Référence'!AV$11)</f>
        <v/>
      </c>
      <c r="AE66" s="68" t="str">
        <f>IF(ISERROR('Données Echantillon 9'!D67-'Selection Gènes de Référence'!AW$11),"",'Données Echantillon 9'!D67-'Selection Gènes de Référence'!AW$11)</f>
        <v/>
      </c>
      <c r="AF66" s="69" t="str">
        <f>IF(ISERROR('Données Echantillon 9'!E67-'Selection Gènes de Référence'!AX$11),"",'Données Echantillon 9'!E67-'Selection Gènes de Référence'!AX$11)</f>
        <v/>
      </c>
      <c r="AG66" s="67" t="str">
        <f>IF(ISERROR('Données Echantillon 10'!C67-'Selection Gènes de Référence'!BA$11),"",'Données Echantillon 10'!C67-'Selection Gènes de Référence'!BA$11)</f>
        <v/>
      </c>
      <c r="AH66" s="68" t="str">
        <f>IF(ISERROR('Données Echantillon 10'!D67-'Selection Gènes de Référence'!BB$11),"",'Données Echantillon 10'!D67-'Selection Gènes de Référence'!BB$11)</f>
        <v/>
      </c>
      <c r="AI66" s="69" t="str">
        <f>IF(ISERROR('Données Echantillon 10'!E67-'Selection Gènes de Référence'!BC$11),"",'Données Echantillon 10'!E67-'Selection Gènes de Référence'!BC$11)</f>
        <v/>
      </c>
      <c r="AJ66" s="243"/>
      <c r="AK66" s="243"/>
    </row>
    <row r="67" spans="1:37">
      <c r="A67" s="59" t="str">
        <f>IF('Information sur les Gènes'!A67="","",'Information sur les Gènes'!A67)</f>
        <v>F5</v>
      </c>
      <c r="B67" s="57" t="str">
        <f>IF('Information sur les Gènes'!D67="","",'Information sur les Gènes'!D67)</f>
        <v/>
      </c>
      <c r="C67" s="67" t="str">
        <f>IF(ISERROR('Données Echantillon Contrôle'!C68-'Selection Gènes de Référence'!C$11),"",'Données Echantillon Contrôle'!C68-'Selection Gènes de Référence'!C$11)</f>
        <v/>
      </c>
      <c r="D67" s="68" t="str">
        <f>IF(ISERROR('Données Echantillon Contrôle'!D68-'Selection Gènes de Référence'!D$11),"",'Données Echantillon Contrôle'!D68-'Selection Gènes de Référence'!D$11)</f>
        <v/>
      </c>
      <c r="E67" s="69" t="str">
        <f>IF(ISERROR('Données Echantillon Contrôle'!E68-'Selection Gènes de Référence'!E$11),"",'Données Echantillon Contrôle'!E68-'Selection Gènes de Référence'!E$11)</f>
        <v/>
      </c>
      <c r="F67" s="67" t="str">
        <f>IF(ISERROR('Données Echantillon 1'!C68-'Selection Gènes de Référence'!H$11),"",'Données Echantillon 1'!C68-'Selection Gènes de Référence'!H$11)</f>
        <v/>
      </c>
      <c r="G67" s="68" t="str">
        <f>IF(ISERROR('Données Echantillon 1'!D68-'Selection Gènes de Référence'!I$11),"",'Données Echantillon 1'!D68-'Selection Gènes de Référence'!I$11)</f>
        <v/>
      </c>
      <c r="H67" s="69" t="str">
        <f>IF(ISERROR('Données Echantillon 1'!E68-'Selection Gènes de Référence'!J$11),"",'Données Echantillon 1'!E68-'Selection Gènes de Référence'!J$11)</f>
        <v/>
      </c>
      <c r="I67" s="67" t="str">
        <f>IF(ISERROR('Données Echantillon 2'!C68-'Selection Gènes de Référence'!M$11),"",'Données Echantillon 2'!C68-'Selection Gènes de Référence'!M$11)</f>
        <v/>
      </c>
      <c r="J67" s="68" t="str">
        <f>IF(ISERROR('Données Echantillon 2'!D68-'Selection Gènes de Référence'!N$11),"",'Données Echantillon 2'!D68-'Selection Gènes de Référence'!N$11)</f>
        <v/>
      </c>
      <c r="K67" s="69" t="str">
        <f>IF(ISERROR('Données Echantillon 2'!E68-'Selection Gènes de Référence'!O$11),"",'Données Echantillon 2'!E68-'Selection Gènes de Référence'!O$11)</f>
        <v/>
      </c>
      <c r="L67" s="67" t="str">
        <f>IF(ISERROR('Données Echantillon 3'!C68-'Selection Gènes de Référence'!R$11),"",'Données Echantillon 3'!C68-'Selection Gènes de Référence'!R$11)</f>
        <v/>
      </c>
      <c r="M67" s="68" t="str">
        <f>IF(ISERROR('Données Echantillon 3'!D68-'Selection Gènes de Référence'!S$11),"",'Données Echantillon 3'!D68-'Selection Gènes de Référence'!S$11)</f>
        <v/>
      </c>
      <c r="N67" s="69" t="str">
        <f>IF(ISERROR('Données Echantillon 3'!E68-'Selection Gènes de Référence'!T$11),"",'Données Echantillon 3'!E68-'Selection Gènes de Référence'!T$11)</f>
        <v/>
      </c>
      <c r="O67" s="67" t="str">
        <f>IF(ISERROR('Données Echantillon 4'!C68-'Selection Gènes de Référence'!W$11),"",'Données Echantillon 4'!C68-'Selection Gènes de Référence'!W$11)</f>
        <v/>
      </c>
      <c r="P67" s="68" t="str">
        <f>IF(ISERROR('Données Echantillon 4'!D68-'Selection Gènes de Référence'!X$11),"",'Données Echantillon 4'!D68-'Selection Gènes de Référence'!X$11)</f>
        <v/>
      </c>
      <c r="Q67" s="69" t="str">
        <f>IF(ISERROR('Données Echantillon 4'!E68-'Selection Gènes de Référence'!Y$11),"",'Données Echantillon 4'!E68-'Selection Gènes de Référence'!Y$11)</f>
        <v/>
      </c>
      <c r="R67" s="67" t="str">
        <f>IF(ISERROR('Données Echantillon 5'!C68-'Selection Gènes de Référence'!AB$11),"",'Données Echantillon 5'!C68-'Selection Gènes de Référence'!AB$11)</f>
        <v/>
      </c>
      <c r="S67" s="68" t="str">
        <f>IF(ISERROR('Données Echantillon 5'!D68-'Selection Gènes de Référence'!AC$11),"",'Données Echantillon 5'!D68-'Selection Gènes de Référence'!AC$11)</f>
        <v/>
      </c>
      <c r="T67" s="69" t="str">
        <f>IF(ISERROR('Données Echantillon 5'!E68-'Selection Gènes de Référence'!AD$11),"",'Données Echantillon 5'!E68-'Selection Gènes de Référence'!AD$11)</f>
        <v/>
      </c>
      <c r="U67" s="67" t="str">
        <f>IF(ISERROR('Données Echantillon 6'!C68-'Selection Gènes de Référence'!AG$11),"",'Données Echantillon 6'!C68-'Selection Gènes de Référence'!AG$11)</f>
        <v/>
      </c>
      <c r="V67" s="68" t="str">
        <f>IF(ISERROR('Données Echantillon 6'!D68-'Selection Gènes de Référence'!AH$11),"",'Données Echantillon 6'!D68-'Selection Gènes de Référence'!AH$11)</f>
        <v/>
      </c>
      <c r="W67" s="69" t="str">
        <f>IF(ISERROR('Données Echantillon 6'!E68-'Selection Gènes de Référence'!AI$11),"",'Données Echantillon 6'!E68-'Selection Gènes de Référence'!AI$11)</f>
        <v/>
      </c>
      <c r="X67" s="67" t="str">
        <f>IF(ISERROR('Données Echantillon 7'!C68-'Selection Gènes de Référence'!AL$11),"",'Données Echantillon 7'!C68-'Selection Gènes de Référence'!AL$11)</f>
        <v/>
      </c>
      <c r="Y67" s="68" t="str">
        <f>IF(ISERROR('Données Echantillon 7'!D68-'Selection Gènes de Référence'!AM$11),"",'Données Echantillon 7'!D68-'Selection Gènes de Référence'!AM$11)</f>
        <v/>
      </c>
      <c r="Z67" s="69" t="str">
        <f>IF(ISERROR('Données Echantillon 7'!E68-'Selection Gènes de Référence'!AN$11),"",'Données Echantillon 7'!E68-'Selection Gènes de Référence'!AN$11)</f>
        <v/>
      </c>
      <c r="AA67" s="67" t="str">
        <f>IF(ISERROR('Données Echantillon 8'!C68-'Selection Gènes de Référence'!AQ$11),"",'Données Echantillon 8'!C68-'Selection Gènes de Référence'!AQ$11)</f>
        <v/>
      </c>
      <c r="AB67" s="68" t="str">
        <f>IF(ISERROR('Données Echantillon 8'!D68-'Selection Gènes de Référence'!AR$11),"",'Données Echantillon 8'!D68-'Selection Gènes de Référence'!AR$11)</f>
        <v/>
      </c>
      <c r="AC67" s="69" t="str">
        <f>IF(ISERROR('Données Echantillon 8'!E68-'Selection Gènes de Référence'!AS$11),"",'Données Echantillon 8'!E68-'Selection Gènes de Référence'!AS$11)</f>
        <v/>
      </c>
      <c r="AD67" s="67" t="str">
        <f>IF(ISERROR('Données Echantillon 9'!C68-'Selection Gènes de Référence'!AV$11),"",'Données Echantillon 9'!C68-'Selection Gènes de Référence'!AV$11)</f>
        <v/>
      </c>
      <c r="AE67" s="68" t="str">
        <f>IF(ISERROR('Données Echantillon 9'!D68-'Selection Gènes de Référence'!AW$11),"",'Données Echantillon 9'!D68-'Selection Gènes de Référence'!AW$11)</f>
        <v/>
      </c>
      <c r="AF67" s="69" t="str">
        <f>IF(ISERROR('Données Echantillon 9'!E68-'Selection Gènes de Référence'!AX$11),"",'Données Echantillon 9'!E68-'Selection Gènes de Référence'!AX$11)</f>
        <v/>
      </c>
      <c r="AG67" s="67" t="str">
        <f>IF(ISERROR('Données Echantillon 10'!C68-'Selection Gènes de Référence'!BA$11),"",'Données Echantillon 10'!C68-'Selection Gènes de Référence'!BA$11)</f>
        <v/>
      </c>
      <c r="AH67" s="68" t="str">
        <f>IF(ISERROR('Données Echantillon 10'!D68-'Selection Gènes de Référence'!BB$11),"",'Données Echantillon 10'!D68-'Selection Gènes de Référence'!BB$11)</f>
        <v/>
      </c>
      <c r="AI67" s="69" t="str">
        <f>IF(ISERROR('Données Echantillon 10'!E68-'Selection Gènes de Référence'!BC$11),"",'Données Echantillon 10'!E68-'Selection Gènes de Référence'!BC$11)</f>
        <v/>
      </c>
      <c r="AJ67" s="243"/>
      <c r="AK67" s="243"/>
    </row>
    <row r="68" spans="1:37">
      <c r="A68" s="59" t="str">
        <f>IF('Information sur les Gènes'!A68="","",'Information sur les Gènes'!A68)</f>
        <v>F6</v>
      </c>
      <c r="B68" s="57" t="str">
        <f>IF('Information sur les Gènes'!D68="","",'Information sur les Gènes'!D68)</f>
        <v/>
      </c>
      <c r="C68" s="67" t="str">
        <f>IF(ISERROR('Données Echantillon Contrôle'!C69-'Selection Gènes de Référence'!C$11),"",'Données Echantillon Contrôle'!C69-'Selection Gènes de Référence'!C$11)</f>
        <v/>
      </c>
      <c r="D68" s="68" t="str">
        <f>IF(ISERROR('Données Echantillon Contrôle'!D69-'Selection Gènes de Référence'!D$11),"",'Données Echantillon Contrôle'!D69-'Selection Gènes de Référence'!D$11)</f>
        <v/>
      </c>
      <c r="E68" s="69" t="str">
        <f>IF(ISERROR('Données Echantillon Contrôle'!E69-'Selection Gènes de Référence'!E$11),"",'Données Echantillon Contrôle'!E69-'Selection Gènes de Référence'!E$11)</f>
        <v/>
      </c>
      <c r="F68" s="67" t="str">
        <f>IF(ISERROR('Données Echantillon 1'!C69-'Selection Gènes de Référence'!H$11),"",'Données Echantillon 1'!C69-'Selection Gènes de Référence'!H$11)</f>
        <v/>
      </c>
      <c r="G68" s="68" t="str">
        <f>IF(ISERROR('Données Echantillon 1'!D69-'Selection Gènes de Référence'!I$11),"",'Données Echantillon 1'!D69-'Selection Gènes de Référence'!I$11)</f>
        <v/>
      </c>
      <c r="H68" s="69" t="str">
        <f>IF(ISERROR('Données Echantillon 1'!E69-'Selection Gènes de Référence'!J$11),"",'Données Echantillon 1'!E69-'Selection Gènes de Référence'!J$11)</f>
        <v/>
      </c>
      <c r="I68" s="67" t="str">
        <f>IF(ISERROR('Données Echantillon 2'!C69-'Selection Gènes de Référence'!M$11),"",'Données Echantillon 2'!C69-'Selection Gènes de Référence'!M$11)</f>
        <v/>
      </c>
      <c r="J68" s="68" t="str">
        <f>IF(ISERROR('Données Echantillon 2'!D69-'Selection Gènes de Référence'!N$11),"",'Données Echantillon 2'!D69-'Selection Gènes de Référence'!N$11)</f>
        <v/>
      </c>
      <c r="K68" s="69" t="str">
        <f>IF(ISERROR('Données Echantillon 2'!E69-'Selection Gènes de Référence'!O$11),"",'Données Echantillon 2'!E69-'Selection Gènes de Référence'!O$11)</f>
        <v/>
      </c>
      <c r="L68" s="67" t="str">
        <f>IF(ISERROR('Données Echantillon 3'!C69-'Selection Gènes de Référence'!R$11),"",'Données Echantillon 3'!C69-'Selection Gènes de Référence'!R$11)</f>
        <v/>
      </c>
      <c r="M68" s="68" t="str">
        <f>IF(ISERROR('Données Echantillon 3'!D69-'Selection Gènes de Référence'!S$11),"",'Données Echantillon 3'!D69-'Selection Gènes de Référence'!S$11)</f>
        <v/>
      </c>
      <c r="N68" s="69" t="str">
        <f>IF(ISERROR('Données Echantillon 3'!E69-'Selection Gènes de Référence'!T$11),"",'Données Echantillon 3'!E69-'Selection Gènes de Référence'!T$11)</f>
        <v/>
      </c>
      <c r="O68" s="67" t="str">
        <f>IF(ISERROR('Données Echantillon 4'!C69-'Selection Gènes de Référence'!W$11),"",'Données Echantillon 4'!C69-'Selection Gènes de Référence'!W$11)</f>
        <v/>
      </c>
      <c r="P68" s="68" t="str">
        <f>IF(ISERROR('Données Echantillon 4'!D69-'Selection Gènes de Référence'!X$11),"",'Données Echantillon 4'!D69-'Selection Gènes de Référence'!X$11)</f>
        <v/>
      </c>
      <c r="Q68" s="69" t="str">
        <f>IF(ISERROR('Données Echantillon 4'!E69-'Selection Gènes de Référence'!Y$11),"",'Données Echantillon 4'!E69-'Selection Gènes de Référence'!Y$11)</f>
        <v/>
      </c>
      <c r="R68" s="67" t="str">
        <f>IF(ISERROR('Données Echantillon 5'!C69-'Selection Gènes de Référence'!AB$11),"",'Données Echantillon 5'!C69-'Selection Gènes de Référence'!AB$11)</f>
        <v/>
      </c>
      <c r="S68" s="68" t="str">
        <f>IF(ISERROR('Données Echantillon 5'!D69-'Selection Gènes de Référence'!AC$11),"",'Données Echantillon 5'!D69-'Selection Gènes de Référence'!AC$11)</f>
        <v/>
      </c>
      <c r="T68" s="69" t="str">
        <f>IF(ISERROR('Données Echantillon 5'!E69-'Selection Gènes de Référence'!AD$11),"",'Données Echantillon 5'!E69-'Selection Gènes de Référence'!AD$11)</f>
        <v/>
      </c>
      <c r="U68" s="67" t="str">
        <f>IF(ISERROR('Données Echantillon 6'!C69-'Selection Gènes de Référence'!AG$11),"",'Données Echantillon 6'!C69-'Selection Gènes de Référence'!AG$11)</f>
        <v/>
      </c>
      <c r="V68" s="68" t="str">
        <f>IF(ISERROR('Données Echantillon 6'!D69-'Selection Gènes de Référence'!AH$11),"",'Données Echantillon 6'!D69-'Selection Gènes de Référence'!AH$11)</f>
        <v/>
      </c>
      <c r="W68" s="69" t="str">
        <f>IF(ISERROR('Données Echantillon 6'!E69-'Selection Gènes de Référence'!AI$11),"",'Données Echantillon 6'!E69-'Selection Gènes de Référence'!AI$11)</f>
        <v/>
      </c>
      <c r="X68" s="67" t="str">
        <f>IF(ISERROR('Données Echantillon 7'!C69-'Selection Gènes de Référence'!AL$11),"",'Données Echantillon 7'!C69-'Selection Gènes de Référence'!AL$11)</f>
        <v/>
      </c>
      <c r="Y68" s="68" t="str">
        <f>IF(ISERROR('Données Echantillon 7'!D69-'Selection Gènes de Référence'!AM$11),"",'Données Echantillon 7'!D69-'Selection Gènes de Référence'!AM$11)</f>
        <v/>
      </c>
      <c r="Z68" s="69" t="str">
        <f>IF(ISERROR('Données Echantillon 7'!E69-'Selection Gènes de Référence'!AN$11),"",'Données Echantillon 7'!E69-'Selection Gènes de Référence'!AN$11)</f>
        <v/>
      </c>
      <c r="AA68" s="67" t="str">
        <f>IF(ISERROR('Données Echantillon 8'!C69-'Selection Gènes de Référence'!AQ$11),"",'Données Echantillon 8'!C69-'Selection Gènes de Référence'!AQ$11)</f>
        <v/>
      </c>
      <c r="AB68" s="68" t="str">
        <f>IF(ISERROR('Données Echantillon 8'!D69-'Selection Gènes de Référence'!AR$11),"",'Données Echantillon 8'!D69-'Selection Gènes de Référence'!AR$11)</f>
        <v/>
      </c>
      <c r="AC68" s="69" t="str">
        <f>IF(ISERROR('Données Echantillon 8'!E69-'Selection Gènes de Référence'!AS$11),"",'Données Echantillon 8'!E69-'Selection Gènes de Référence'!AS$11)</f>
        <v/>
      </c>
      <c r="AD68" s="67" t="str">
        <f>IF(ISERROR('Données Echantillon 9'!C69-'Selection Gènes de Référence'!AV$11),"",'Données Echantillon 9'!C69-'Selection Gènes de Référence'!AV$11)</f>
        <v/>
      </c>
      <c r="AE68" s="68" t="str">
        <f>IF(ISERROR('Données Echantillon 9'!D69-'Selection Gènes de Référence'!AW$11),"",'Données Echantillon 9'!D69-'Selection Gènes de Référence'!AW$11)</f>
        <v/>
      </c>
      <c r="AF68" s="69" t="str">
        <f>IF(ISERROR('Données Echantillon 9'!E69-'Selection Gènes de Référence'!AX$11),"",'Données Echantillon 9'!E69-'Selection Gènes de Référence'!AX$11)</f>
        <v/>
      </c>
      <c r="AG68" s="67" t="str">
        <f>IF(ISERROR('Données Echantillon 10'!C69-'Selection Gènes de Référence'!BA$11),"",'Données Echantillon 10'!C69-'Selection Gènes de Référence'!BA$11)</f>
        <v/>
      </c>
      <c r="AH68" s="68" t="str">
        <f>IF(ISERROR('Données Echantillon 10'!D69-'Selection Gènes de Référence'!BB$11),"",'Données Echantillon 10'!D69-'Selection Gènes de Référence'!BB$11)</f>
        <v/>
      </c>
      <c r="AI68" s="69" t="str">
        <f>IF(ISERROR('Données Echantillon 10'!E69-'Selection Gènes de Référence'!BC$11),"",'Données Echantillon 10'!E69-'Selection Gènes de Référence'!BC$11)</f>
        <v/>
      </c>
      <c r="AJ68" s="243"/>
      <c r="AK68" s="243"/>
    </row>
    <row r="69" spans="1:37">
      <c r="A69" s="59" t="str">
        <f>IF('Information sur les Gènes'!A69="","",'Information sur les Gènes'!A69)</f>
        <v>F7</v>
      </c>
      <c r="B69" s="57" t="str">
        <f>IF('Information sur les Gènes'!D69="","",'Information sur les Gènes'!D69)</f>
        <v/>
      </c>
      <c r="C69" s="67" t="str">
        <f>IF(ISERROR('Données Echantillon Contrôle'!C70-'Selection Gènes de Référence'!C$11),"",'Données Echantillon Contrôle'!C70-'Selection Gènes de Référence'!C$11)</f>
        <v/>
      </c>
      <c r="D69" s="68" t="str">
        <f>IF(ISERROR('Données Echantillon Contrôle'!D70-'Selection Gènes de Référence'!D$11),"",'Données Echantillon Contrôle'!D70-'Selection Gènes de Référence'!D$11)</f>
        <v/>
      </c>
      <c r="E69" s="69" t="str">
        <f>IF(ISERROR('Données Echantillon Contrôle'!E70-'Selection Gènes de Référence'!E$11),"",'Données Echantillon Contrôle'!E70-'Selection Gènes de Référence'!E$11)</f>
        <v/>
      </c>
      <c r="F69" s="67" t="str">
        <f>IF(ISERROR('Données Echantillon 1'!C70-'Selection Gènes de Référence'!H$11),"",'Données Echantillon 1'!C70-'Selection Gènes de Référence'!H$11)</f>
        <v/>
      </c>
      <c r="G69" s="68" t="str">
        <f>IF(ISERROR('Données Echantillon 1'!D70-'Selection Gènes de Référence'!I$11),"",'Données Echantillon 1'!D70-'Selection Gènes de Référence'!I$11)</f>
        <v/>
      </c>
      <c r="H69" s="69" t="str">
        <f>IF(ISERROR('Données Echantillon 1'!E70-'Selection Gènes de Référence'!J$11),"",'Données Echantillon 1'!E70-'Selection Gènes de Référence'!J$11)</f>
        <v/>
      </c>
      <c r="I69" s="67" t="str">
        <f>IF(ISERROR('Données Echantillon 2'!C70-'Selection Gènes de Référence'!M$11),"",'Données Echantillon 2'!C70-'Selection Gènes de Référence'!M$11)</f>
        <v/>
      </c>
      <c r="J69" s="68" t="str">
        <f>IF(ISERROR('Données Echantillon 2'!D70-'Selection Gènes de Référence'!N$11),"",'Données Echantillon 2'!D70-'Selection Gènes de Référence'!N$11)</f>
        <v/>
      </c>
      <c r="K69" s="69" t="str">
        <f>IF(ISERROR('Données Echantillon 2'!E70-'Selection Gènes de Référence'!O$11),"",'Données Echantillon 2'!E70-'Selection Gènes de Référence'!O$11)</f>
        <v/>
      </c>
      <c r="L69" s="67" t="str">
        <f>IF(ISERROR('Données Echantillon 3'!C70-'Selection Gènes de Référence'!R$11),"",'Données Echantillon 3'!C70-'Selection Gènes de Référence'!R$11)</f>
        <v/>
      </c>
      <c r="M69" s="68" t="str">
        <f>IF(ISERROR('Données Echantillon 3'!D70-'Selection Gènes de Référence'!S$11),"",'Données Echantillon 3'!D70-'Selection Gènes de Référence'!S$11)</f>
        <v/>
      </c>
      <c r="N69" s="69" t="str">
        <f>IF(ISERROR('Données Echantillon 3'!E70-'Selection Gènes de Référence'!T$11),"",'Données Echantillon 3'!E70-'Selection Gènes de Référence'!T$11)</f>
        <v/>
      </c>
      <c r="O69" s="67" t="str">
        <f>IF(ISERROR('Données Echantillon 4'!C70-'Selection Gènes de Référence'!W$11),"",'Données Echantillon 4'!C70-'Selection Gènes de Référence'!W$11)</f>
        <v/>
      </c>
      <c r="P69" s="68" t="str">
        <f>IF(ISERROR('Données Echantillon 4'!D70-'Selection Gènes de Référence'!X$11),"",'Données Echantillon 4'!D70-'Selection Gènes de Référence'!X$11)</f>
        <v/>
      </c>
      <c r="Q69" s="69" t="str">
        <f>IF(ISERROR('Données Echantillon 4'!E70-'Selection Gènes de Référence'!Y$11),"",'Données Echantillon 4'!E70-'Selection Gènes de Référence'!Y$11)</f>
        <v/>
      </c>
      <c r="R69" s="67" t="str">
        <f>IF(ISERROR('Données Echantillon 5'!C70-'Selection Gènes de Référence'!AB$11),"",'Données Echantillon 5'!C70-'Selection Gènes de Référence'!AB$11)</f>
        <v/>
      </c>
      <c r="S69" s="68" t="str">
        <f>IF(ISERROR('Données Echantillon 5'!D70-'Selection Gènes de Référence'!AC$11),"",'Données Echantillon 5'!D70-'Selection Gènes de Référence'!AC$11)</f>
        <v/>
      </c>
      <c r="T69" s="69" t="str">
        <f>IF(ISERROR('Données Echantillon 5'!E70-'Selection Gènes de Référence'!AD$11),"",'Données Echantillon 5'!E70-'Selection Gènes de Référence'!AD$11)</f>
        <v/>
      </c>
      <c r="U69" s="67" t="str">
        <f>IF(ISERROR('Données Echantillon 6'!C70-'Selection Gènes de Référence'!AG$11),"",'Données Echantillon 6'!C70-'Selection Gènes de Référence'!AG$11)</f>
        <v/>
      </c>
      <c r="V69" s="68" t="str">
        <f>IF(ISERROR('Données Echantillon 6'!D70-'Selection Gènes de Référence'!AH$11),"",'Données Echantillon 6'!D70-'Selection Gènes de Référence'!AH$11)</f>
        <v/>
      </c>
      <c r="W69" s="69" t="str">
        <f>IF(ISERROR('Données Echantillon 6'!E70-'Selection Gènes de Référence'!AI$11),"",'Données Echantillon 6'!E70-'Selection Gènes de Référence'!AI$11)</f>
        <v/>
      </c>
      <c r="X69" s="67" t="str">
        <f>IF(ISERROR('Données Echantillon 7'!C70-'Selection Gènes de Référence'!AL$11),"",'Données Echantillon 7'!C70-'Selection Gènes de Référence'!AL$11)</f>
        <v/>
      </c>
      <c r="Y69" s="68" t="str">
        <f>IF(ISERROR('Données Echantillon 7'!D70-'Selection Gènes de Référence'!AM$11),"",'Données Echantillon 7'!D70-'Selection Gènes de Référence'!AM$11)</f>
        <v/>
      </c>
      <c r="Z69" s="69" t="str">
        <f>IF(ISERROR('Données Echantillon 7'!E70-'Selection Gènes de Référence'!AN$11),"",'Données Echantillon 7'!E70-'Selection Gènes de Référence'!AN$11)</f>
        <v/>
      </c>
      <c r="AA69" s="67" t="str">
        <f>IF(ISERROR('Données Echantillon 8'!C70-'Selection Gènes de Référence'!AQ$11),"",'Données Echantillon 8'!C70-'Selection Gènes de Référence'!AQ$11)</f>
        <v/>
      </c>
      <c r="AB69" s="68" t="str">
        <f>IF(ISERROR('Données Echantillon 8'!D70-'Selection Gènes de Référence'!AR$11),"",'Données Echantillon 8'!D70-'Selection Gènes de Référence'!AR$11)</f>
        <v/>
      </c>
      <c r="AC69" s="69" t="str">
        <f>IF(ISERROR('Données Echantillon 8'!E70-'Selection Gènes de Référence'!AS$11),"",'Données Echantillon 8'!E70-'Selection Gènes de Référence'!AS$11)</f>
        <v/>
      </c>
      <c r="AD69" s="67" t="str">
        <f>IF(ISERROR('Données Echantillon 9'!C70-'Selection Gènes de Référence'!AV$11),"",'Données Echantillon 9'!C70-'Selection Gènes de Référence'!AV$11)</f>
        <v/>
      </c>
      <c r="AE69" s="68" t="str">
        <f>IF(ISERROR('Données Echantillon 9'!D70-'Selection Gènes de Référence'!AW$11),"",'Données Echantillon 9'!D70-'Selection Gènes de Référence'!AW$11)</f>
        <v/>
      </c>
      <c r="AF69" s="69" t="str">
        <f>IF(ISERROR('Données Echantillon 9'!E70-'Selection Gènes de Référence'!AX$11),"",'Données Echantillon 9'!E70-'Selection Gènes de Référence'!AX$11)</f>
        <v/>
      </c>
      <c r="AG69" s="67" t="str">
        <f>IF(ISERROR('Données Echantillon 10'!C70-'Selection Gènes de Référence'!BA$11),"",'Données Echantillon 10'!C70-'Selection Gènes de Référence'!BA$11)</f>
        <v/>
      </c>
      <c r="AH69" s="68" t="str">
        <f>IF(ISERROR('Données Echantillon 10'!D70-'Selection Gènes de Référence'!BB$11),"",'Données Echantillon 10'!D70-'Selection Gènes de Référence'!BB$11)</f>
        <v/>
      </c>
      <c r="AI69" s="69" t="str">
        <f>IF(ISERROR('Données Echantillon 10'!E70-'Selection Gènes de Référence'!BC$11),"",'Données Echantillon 10'!E70-'Selection Gènes de Référence'!BC$11)</f>
        <v/>
      </c>
      <c r="AJ69" s="243"/>
      <c r="AK69" s="243"/>
    </row>
    <row r="70" spans="1:37">
      <c r="A70" s="59" t="str">
        <f>IF('Information sur les Gènes'!A70="","",'Information sur les Gènes'!A70)</f>
        <v>F8</v>
      </c>
      <c r="B70" s="57" t="str">
        <f>IF('Information sur les Gènes'!D70="","",'Information sur les Gènes'!D70)</f>
        <v/>
      </c>
      <c r="C70" s="67" t="str">
        <f>IF(ISERROR('Données Echantillon Contrôle'!C71-'Selection Gènes de Référence'!C$11),"",'Données Echantillon Contrôle'!C71-'Selection Gènes de Référence'!C$11)</f>
        <v/>
      </c>
      <c r="D70" s="68" t="str">
        <f>IF(ISERROR('Données Echantillon Contrôle'!D71-'Selection Gènes de Référence'!D$11),"",'Données Echantillon Contrôle'!D71-'Selection Gènes de Référence'!D$11)</f>
        <v/>
      </c>
      <c r="E70" s="69" t="str">
        <f>IF(ISERROR('Données Echantillon Contrôle'!E71-'Selection Gènes de Référence'!E$11),"",'Données Echantillon Contrôle'!E71-'Selection Gènes de Référence'!E$11)</f>
        <v/>
      </c>
      <c r="F70" s="67" t="str">
        <f>IF(ISERROR('Données Echantillon 1'!C71-'Selection Gènes de Référence'!H$11),"",'Données Echantillon 1'!C71-'Selection Gènes de Référence'!H$11)</f>
        <v/>
      </c>
      <c r="G70" s="68" t="str">
        <f>IF(ISERROR('Données Echantillon 1'!D71-'Selection Gènes de Référence'!I$11),"",'Données Echantillon 1'!D71-'Selection Gènes de Référence'!I$11)</f>
        <v/>
      </c>
      <c r="H70" s="69" t="str">
        <f>IF(ISERROR('Données Echantillon 1'!E71-'Selection Gènes de Référence'!J$11),"",'Données Echantillon 1'!E71-'Selection Gènes de Référence'!J$11)</f>
        <v/>
      </c>
      <c r="I70" s="67" t="str">
        <f>IF(ISERROR('Données Echantillon 2'!C71-'Selection Gènes de Référence'!M$11),"",'Données Echantillon 2'!C71-'Selection Gènes de Référence'!M$11)</f>
        <v/>
      </c>
      <c r="J70" s="68" t="str">
        <f>IF(ISERROR('Données Echantillon 2'!D71-'Selection Gènes de Référence'!N$11),"",'Données Echantillon 2'!D71-'Selection Gènes de Référence'!N$11)</f>
        <v/>
      </c>
      <c r="K70" s="69" t="str">
        <f>IF(ISERROR('Données Echantillon 2'!E71-'Selection Gènes de Référence'!O$11),"",'Données Echantillon 2'!E71-'Selection Gènes de Référence'!O$11)</f>
        <v/>
      </c>
      <c r="L70" s="67" t="str">
        <f>IF(ISERROR('Données Echantillon 3'!C71-'Selection Gènes de Référence'!R$11),"",'Données Echantillon 3'!C71-'Selection Gènes de Référence'!R$11)</f>
        <v/>
      </c>
      <c r="M70" s="68" t="str">
        <f>IF(ISERROR('Données Echantillon 3'!D71-'Selection Gènes de Référence'!S$11),"",'Données Echantillon 3'!D71-'Selection Gènes de Référence'!S$11)</f>
        <v/>
      </c>
      <c r="N70" s="69" t="str">
        <f>IF(ISERROR('Données Echantillon 3'!E71-'Selection Gènes de Référence'!T$11),"",'Données Echantillon 3'!E71-'Selection Gènes de Référence'!T$11)</f>
        <v/>
      </c>
      <c r="O70" s="67" t="str">
        <f>IF(ISERROR('Données Echantillon 4'!C71-'Selection Gènes de Référence'!W$11),"",'Données Echantillon 4'!C71-'Selection Gènes de Référence'!W$11)</f>
        <v/>
      </c>
      <c r="P70" s="68" t="str">
        <f>IF(ISERROR('Données Echantillon 4'!D71-'Selection Gènes de Référence'!X$11),"",'Données Echantillon 4'!D71-'Selection Gènes de Référence'!X$11)</f>
        <v/>
      </c>
      <c r="Q70" s="69" t="str">
        <f>IF(ISERROR('Données Echantillon 4'!E71-'Selection Gènes de Référence'!Y$11),"",'Données Echantillon 4'!E71-'Selection Gènes de Référence'!Y$11)</f>
        <v/>
      </c>
      <c r="R70" s="67" t="str">
        <f>IF(ISERROR('Données Echantillon 5'!C71-'Selection Gènes de Référence'!AB$11),"",'Données Echantillon 5'!C71-'Selection Gènes de Référence'!AB$11)</f>
        <v/>
      </c>
      <c r="S70" s="68" t="str">
        <f>IF(ISERROR('Données Echantillon 5'!D71-'Selection Gènes de Référence'!AC$11),"",'Données Echantillon 5'!D71-'Selection Gènes de Référence'!AC$11)</f>
        <v/>
      </c>
      <c r="T70" s="69" t="str">
        <f>IF(ISERROR('Données Echantillon 5'!E71-'Selection Gènes de Référence'!AD$11),"",'Données Echantillon 5'!E71-'Selection Gènes de Référence'!AD$11)</f>
        <v/>
      </c>
      <c r="U70" s="67" t="str">
        <f>IF(ISERROR('Données Echantillon 6'!C71-'Selection Gènes de Référence'!AG$11),"",'Données Echantillon 6'!C71-'Selection Gènes de Référence'!AG$11)</f>
        <v/>
      </c>
      <c r="V70" s="68" t="str">
        <f>IF(ISERROR('Données Echantillon 6'!D71-'Selection Gènes de Référence'!AH$11),"",'Données Echantillon 6'!D71-'Selection Gènes de Référence'!AH$11)</f>
        <v/>
      </c>
      <c r="W70" s="69" t="str">
        <f>IF(ISERROR('Données Echantillon 6'!E71-'Selection Gènes de Référence'!AI$11),"",'Données Echantillon 6'!E71-'Selection Gènes de Référence'!AI$11)</f>
        <v/>
      </c>
      <c r="X70" s="67" t="str">
        <f>IF(ISERROR('Données Echantillon 7'!C71-'Selection Gènes de Référence'!AL$11),"",'Données Echantillon 7'!C71-'Selection Gènes de Référence'!AL$11)</f>
        <v/>
      </c>
      <c r="Y70" s="68" t="str">
        <f>IF(ISERROR('Données Echantillon 7'!D71-'Selection Gènes de Référence'!AM$11),"",'Données Echantillon 7'!D71-'Selection Gènes de Référence'!AM$11)</f>
        <v/>
      </c>
      <c r="Z70" s="69" t="str">
        <f>IF(ISERROR('Données Echantillon 7'!E71-'Selection Gènes de Référence'!AN$11),"",'Données Echantillon 7'!E71-'Selection Gènes de Référence'!AN$11)</f>
        <v/>
      </c>
      <c r="AA70" s="67" t="str">
        <f>IF(ISERROR('Données Echantillon 8'!C71-'Selection Gènes de Référence'!AQ$11),"",'Données Echantillon 8'!C71-'Selection Gènes de Référence'!AQ$11)</f>
        <v/>
      </c>
      <c r="AB70" s="68" t="str">
        <f>IF(ISERROR('Données Echantillon 8'!D71-'Selection Gènes de Référence'!AR$11),"",'Données Echantillon 8'!D71-'Selection Gènes de Référence'!AR$11)</f>
        <v/>
      </c>
      <c r="AC70" s="69" t="str">
        <f>IF(ISERROR('Données Echantillon 8'!E71-'Selection Gènes de Référence'!AS$11),"",'Données Echantillon 8'!E71-'Selection Gènes de Référence'!AS$11)</f>
        <v/>
      </c>
      <c r="AD70" s="67" t="str">
        <f>IF(ISERROR('Données Echantillon 9'!C71-'Selection Gènes de Référence'!AV$11),"",'Données Echantillon 9'!C71-'Selection Gènes de Référence'!AV$11)</f>
        <v/>
      </c>
      <c r="AE70" s="68" t="str">
        <f>IF(ISERROR('Données Echantillon 9'!D71-'Selection Gènes de Référence'!AW$11),"",'Données Echantillon 9'!D71-'Selection Gènes de Référence'!AW$11)</f>
        <v/>
      </c>
      <c r="AF70" s="69" t="str">
        <f>IF(ISERROR('Données Echantillon 9'!E71-'Selection Gènes de Référence'!AX$11),"",'Données Echantillon 9'!E71-'Selection Gènes de Référence'!AX$11)</f>
        <v/>
      </c>
      <c r="AG70" s="67" t="str">
        <f>IF(ISERROR('Données Echantillon 10'!C71-'Selection Gènes de Référence'!BA$11),"",'Données Echantillon 10'!C71-'Selection Gènes de Référence'!BA$11)</f>
        <v/>
      </c>
      <c r="AH70" s="68" t="str">
        <f>IF(ISERROR('Données Echantillon 10'!D71-'Selection Gènes de Référence'!BB$11),"",'Données Echantillon 10'!D71-'Selection Gènes de Référence'!BB$11)</f>
        <v/>
      </c>
      <c r="AI70" s="69" t="str">
        <f>IF(ISERROR('Données Echantillon 10'!E71-'Selection Gènes de Référence'!BC$11),"",'Données Echantillon 10'!E71-'Selection Gènes de Référence'!BC$11)</f>
        <v/>
      </c>
      <c r="AJ70" s="243"/>
      <c r="AK70" s="243"/>
    </row>
    <row r="71" spans="1:37">
      <c r="A71" s="59" t="str">
        <f>IF('Information sur les Gènes'!A71="","",'Information sur les Gènes'!A71)</f>
        <v>F9</v>
      </c>
      <c r="B71" s="57" t="str">
        <f>IF('Information sur les Gènes'!D71="","",'Information sur les Gènes'!D71)</f>
        <v/>
      </c>
      <c r="C71" s="67" t="str">
        <f>IF(ISERROR('Données Echantillon Contrôle'!C72-'Selection Gènes de Référence'!C$11),"",'Données Echantillon Contrôle'!C72-'Selection Gènes de Référence'!C$11)</f>
        <v/>
      </c>
      <c r="D71" s="68" t="str">
        <f>IF(ISERROR('Données Echantillon Contrôle'!D72-'Selection Gènes de Référence'!D$11),"",'Données Echantillon Contrôle'!D72-'Selection Gènes de Référence'!D$11)</f>
        <v/>
      </c>
      <c r="E71" s="69" t="str">
        <f>IF(ISERROR('Données Echantillon Contrôle'!E72-'Selection Gènes de Référence'!E$11),"",'Données Echantillon Contrôle'!E72-'Selection Gènes de Référence'!E$11)</f>
        <v/>
      </c>
      <c r="F71" s="67" t="str">
        <f>IF(ISERROR('Données Echantillon 1'!C72-'Selection Gènes de Référence'!H$11),"",'Données Echantillon 1'!C72-'Selection Gènes de Référence'!H$11)</f>
        <v/>
      </c>
      <c r="G71" s="68" t="str">
        <f>IF(ISERROR('Données Echantillon 1'!D72-'Selection Gènes de Référence'!I$11),"",'Données Echantillon 1'!D72-'Selection Gènes de Référence'!I$11)</f>
        <v/>
      </c>
      <c r="H71" s="69" t="str">
        <f>IF(ISERROR('Données Echantillon 1'!E72-'Selection Gènes de Référence'!J$11),"",'Données Echantillon 1'!E72-'Selection Gènes de Référence'!J$11)</f>
        <v/>
      </c>
      <c r="I71" s="67" t="str">
        <f>IF(ISERROR('Données Echantillon 2'!C72-'Selection Gènes de Référence'!M$11),"",'Données Echantillon 2'!C72-'Selection Gènes de Référence'!M$11)</f>
        <v/>
      </c>
      <c r="J71" s="68" t="str">
        <f>IF(ISERROR('Données Echantillon 2'!D72-'Selection Gènes de Référence'!N$11),"",'Données Echantillon 2'!D72-'Selection Gènes de Référence'!N$11)</f>
        <v/>
      </c>
      <c r="K71" s="69" t="str">
        <f>IF(ISERROR('Données Echantillon 2'!E72-'Selection Gènes de Référence'!O$11),"",'Données Echantillon 2'!E72-'Selection Gènes de Référence'!O$11)</f>
        <v/>
      </c>
      <c r="L71" s="67" t="str">
        <f>IF(ISERROR('Données Echantillon 3'!C72-'Selection Gènes de Référence'!R$11),"",'Données Echantillon 3'!C72-'Selection Gènes de Référence'!R$11)</f>
        <v/>
      </c>
      <c r="M71" s="68" t="str">
        <f>IF(ISERROR('Données Echantillon 3'!D72-'Selection Gènes de Référence'!S$11),"",'Données Echantillon 3'!D72-'Selection Gènes de Référence'!S$11)</f>
        <v/>
      </c>
      <c r="N71" s="69" t="str">
        <f>IF(ISERROR('Données Echantillon 3'!E72-'Selection Gènes de Référence'!T$11),"",'Données Echantillon 3'!E72-'Selection Gènes de Référence'!T$11)</f>
        <v/>
      </c>
      <c r="O71" s="67" t="str">
        <f>IF(ISERROR('Données Echantillon 4'!C72-'Selection Gènes de Référence'!W$11),"",'Données Echantillon 4'!C72-'Selection Gènes de Référence'!W$11)</f>
        <v/>
      </c>
      <c r="P71" s="68" t="str">
        <f>IF(ISERROR('Données Echantillon 4'!D72-'Selection Gènes de Référence'!X$11),"",'Données Echantillon 4'!D72-'Selection Gènes de Référence'!X$11)</f>
        <v/>
      </c>
      <c r="Q71" s="69" t="str">
        <f>IF(ISERROR('Données Echantillon 4'!E72-'Selection Gènes de Référence'!Y$11),"",'Données Echantillon 4'!E72-'Selection Gènes de Référence'!Y$11)</f>
        <v/>
      </c>
      <c r="R71" s="67" t="str">
        <f>IF(ISERROR('Données Echantillon 5'!C72-'Selection Gènes de Référence'!AB$11),"",'Données Echantillon 5'!C72-'Selection Gènes de Référence'!AB$11)</f>
        <v/>
      </c>
      <c r="S71" s="68" t="str">
        <f>IF(ISERROR('Données Echantillon 5'!D72-'Selection Gènes de Référence'!AC$11),"",'Données Echantillon 5'!D72-'Selection Gènes de Référence'!AC$11)</f>
        <v/>
      </c>
      <c r="T71" s="69" t="str">
        <f>IF(ISERROR('Données Echantillon 5'!E72-'Selection Gènes de Référence'!AD$11),"",'Données Echantillon 5'!E72-'Selection Gènes de Référence'!AD$11)</f>
        <v/>
      </c>
      <c r="U71" s="67" t="str">
        <f>IF(ISERROR('Données Echantillon 6'!C72-'Selection Gènes de Référence'!AG$11),"",'Données Echantillon 6'!C72-'Selection Gènes de Référence'!AG$11)</f>
        <v/>
      </c>
      <c r="V71" s="68" t="str">
        <f>IF(ISERROR('Données Echantillon 6'!D72-'Selection Gènes de Référence'!AH$11),"",'Données Echantillon 6'!D72-'Selection Gènes de Référence'!AH$11)</f>
        <v/>
      </c>
      <c r="W71" s="69" t="str">
        <f>IF(ISERROR('Données Echantillon 6'!E72-'Selection Gènes de Référence'!AI$11),"",'Données Echantillon 6'!E72-'Selection Gènes de Référence'!AI$11)</f>
        <v/>
      </c>
      <c r="X71" s="67" t="str">
        <f>IF(ISERROR('Données Echantillon 7'!C72-'Selection Gènes de Référence'!AL$11),"",'Données Echantillon 7'!C72-'Selection Gènes de Référence'!AL$11)</f>
        <v/>
      </c>
      <c r="Y71" s="68" t="str">
        <f>IF(ISERROR('Données Echantillon 7'!D72-'Selection Gènes de Référence'!AM$11),"",'Données Echantillon 7'!D72-'Selection Gènes de Référence'!AM$11)</f>
        <v/>
      </c>
      <c r="Z71" s="69" t="str">
        <f>IF(ISERROR('Données Echantillon 7'!E72-'Selection Gènes de Référence'!AN$11),"",'Données Echantillon 7'!E72-'Selection Gènes de Référence'!AN$11)</f>
        <v/>
      </c>
      <c r="AA71" s="67" t="str">
        <f>IF(ISERROR('Données Echantillon 8'!C72-'Selection Gènes de Référence'!AQ$11),"",'Données Echantillon 8'!C72-'Selection Gènes de Référence'!AQ$11)</f>
        <v/>
      </c>
      <c r="AB71" s="68" t="str">
        <f>IF(ISERROR('Données Echantillon 8'!D72-'Selection Gènes de Référence'!AR$11),"",'Données Echantillon 8'!D72-'Selection Gènes de Référence'!AR$11)</f>
        <v/>
      </c>
      <c r="AC71" s="69" t="str">
        <f>IF(ISERROR('Données Echantillon 8'!E72-'Selection Gènes de Référence'!AS$11),"",'Données Echantillon 8'!E72-'Selection Gènes de Référence'!AS$11)</f>
        <v/>
      </c>
      <c r="AD71" s="67" t="str">
        <f>IF(ISERROR('Données Echantillon 9'!C72-'Selection Gènes de Référence'!AV$11),"",'Données Echantillon 9'!C72-'Selection Gènes de Référence'!AV$11)</f>
        <v/>
      </c>
      <c r="AE71" s="68" t="str">
        <f>IF(ISERROR('Données Echantillon 9'!D72-'Selection Gènes de Référence'!AW$11),"",'Données Echantillon 9'!D72-'Selection Gènes de Référence'!AW$11)</f>
        <v/>
      </c>
      <c r="AF71" s="69" t="str">
        <f>IF(ISERROR('Données Echantillon 9'!E72-'Selection Gènes de Référence'!AX$11),"",'Données Echantillon 9'!E72-'Selection Gènes de Référence'!AX$11)</f>
        <v/>
      </c>
      <c r="AG71" s="67" t="str">
        <f>IF(ISERROR('Données Echantillon 10'!C72-'Selection Gènes de Référence'!BA$11),"",'Données Echantillon 10'!C72-'Selection Gènes de Référence'!BA$11)</f>
        <v/>
      </c>
      <c r="AH71" s="68" t="str">
        <f>IF(ISERROR('Données Echantillon 10'!D72-'Selection Gènes de Référence'!BB$11),"",'Données Echantillon 10'!D72-'Selection Gènes de Référence'!BB$11)</f>
        <v/>
      </c>
      <c r="AI71" s="69" t="str">
        <f>IF(ISERROR('Données Echantillon 10'!E72-'Selection Gènes de Référence'!BC$11),"",'Données Echantillon 10'!E72-'Selection Gènes de Référence'!BC$11)</f>
        <v/>
      </c>
      <c r="AJ71" s="243"/>
      <c r="AK71" s="243"/>
    </row>
    <row r="72" spans="1:37">
      <c r="A72" s="59" t="str">
        <f>IF('Information sur les Gènes'!A72="","",'Information sur les Gènes'!A72)</f>
        <v>F10</v>
      </c>
      <c r="B72" s="57" t="str">
        <f>IF('Information sur les Gènes'!D72="","",'Information sur les Gènes'!D72)</f>
        <v/>
      </c>
      <c r="C72" s="67" t="str">
        <f>IF(ISERROR('Données Echantillon Contrôle'!C73-'Selection Gènes de Référence'!C$11),"",'Données Echantillon Contrôle'!C73-'Selection Gènes de Référence'!C$11)</f>
        <v/>
      </c>
      <c r="D72" s="68" t="str">
        <f>IF(ISERROR('Données Echantillon Contrôle'!D73-'Selection Gènes de Référence'!D$11),"",'Données Echantillon Contrôle'!D73-'Selection Gènes de Référence'!D$11)</f>
        <v/>
      </c>
      <c r="E72" s="69" t="str">
        <f>IF(ISERROR('Données Echantillon Contrôle'!E73-'Selection Gènes de Référence'!E$11),"",'Données Echantillon Contrôle'!E73-'Selection Gènes de Référence'!E$11)</f>
        <v/>
      </c>
      <c r="F72" s="67" t="str">
        <f>IF(ISERROR('Données Echantillon 1'!C73-'Selection Gènes de Référence'!H$11),"",'Données Echantillon 1'!C73-'Selection Gènes de Référence'!H$11)</f>
        <v/>
      </c>
      <c r="G72" s="68" t="str">
        <f>IF(ISERROR('Données Echantillon 1'!D73-'Selection Gènes de Référence'!I$11),"",'Données Echantillon 1'!D73-'Selection Gènes de Référence'!I$11)</f>
        <v/>
      </c>
      <c r="H72" s="69" t="str">
        <f>IF(ISERROR('Données Echantillon 1'!E73-'Selection Gènes de Référence'!J$11),"",'Données Echantillon 1'!E73-'Selection Gènes de Référence'!J$11)</f>
        <v/>
      </c>
      <c r="I72" s="67" t="str">
        <f>IF(ISERROR('Données Echantillon 2'!C73-'Selection Gènes de Référence'!M$11),"",'Données Echantillon 2'!C73-'Selection Gènes de Référence'!M$11)</f>
        <v/>
      </c>
      <c r="J72" s="68" t="str">
        <f>IF(ISERROR('Données Echantillon 2'!D73-'Selection Gènes de Référence'!N$11),"",'Données Echantillon 2'!D73-'Selection Gènes de Référence'!N$11)</f>
        <v/>
      </c>
      <c r="K72" s="69" t="str">
        <f>IF(ISERROR('Données Echantillon 2'!E73-'Selection Gènes de Référence'!O$11),"",'Données Echantillon 2'!E73-'Selection Gènes de Référence'!O$11)</f>
        <v/>
      </c>
      <c r="L72" s="67" t="str">
        <f>IF(ISERROR('Données Echantillon 3'!C73-'Selection Gènes de Référence'!R$11),"",'Données Echantillon 3'!C73-'Selection Gènes de Référence'!R$11)</f>
        <v/>
      </c>
      <c r="M72" s="68" t="str">
        <f>IF(ISERROR('Données Echantillon 3'!D73-'Selection Gènes de Référence'!S$11),"",'Données Echantillon 3'!D73-'Selection Gènes de Référence'!S$11)</f>
        <v/>
      </c>
      <c r="N72" s="69" t="str">
        <f>IF(ISERROR('Données Echantillon 3'!E73-'Selection Gènes de Référence'!T$11),"",'Données Echantillon 3'!E73-'Selection Gènes de Référence'!T$11)</f>
        <v/>
      </c>
      <c r="O72" s="67" t="str">
        <f>IF(ISERROR('Données Echantillon 4'!C73-'Selection Gènes de Référence'!W$11),"",'Données Echantillon 4'!C73-'Selection Gènes de Référence'!W$11)</f>
        <v/>
      </c>
      <c r="P72" s="68" t="str">
        <f>IF(ISERROR('Données Echantillon 4'!D73-'Selection Gènes de Référence'!X$11),"",'Données Echantillon 4'!D73-'Selection Gènes de Référence'!X$11)</f>
        <v/>
      </c>
      <c r="Q72" s="69" t="str">
        <f>IF(ISERROR('Données Echantillon 4'!E73-'Selection Gènes de Référence'!Y$11),"",'Données Echantillon 4'!E73-'Selection Gènes de Référence'!Y$11)</f>
        <v/>
      </c>
      <c r="R72" s="67" t="str">
        <f>IF(ISERROR('Données Echantillon 5'!C73-'Selection Gènes de Référence'!AB$11),"",'Données Echantillon 5'!C73-'Selection Gènes de Référence'!AB$11)</f>
        <v/>
      </c>
      <c r="S72" s="68" t="str">
        <f>IF(ISERROR('Données Echantillon 5'!D73-'Selection Gènes de Référence'!AC$11),"",'Données Echantillon 5'!D73-'Selection Gènes de Référence'!AC$11)</f>
        <v/>
      </c>
      <c r="T72" s="69" t="str">
        <f>IF(ISERROR('Données Echantillon 5'!E73-'Selection Gènes de Référence'!AD$11),"",'Données Echantillon 5'!E73-'Selection Gènes de Référence'!AD$11)</f>
        <v/>
      </c>
      <c r="U72" s="67" t="str">
        <f>IF(ISERROR('Données Echantillon 6'!C73-'Selection Gènes de Référence'!AG$11),"",'Données Echantillon 6'!C73-'Selection Gènes de Référence'!AG$11)</f>
        <v/>
      </c>
      <c r="V72" s="68" t="str">
        <f>IF(ISERROR('Données Echantillon 6'!D73-'Selection Gènes de Référence'!AH$11),"",'Données Echantillon 6'!D73-'Selection Gènes de Référence'!AH$11)</f>
        <v/>
      </c>
      <c r="W72" s="69" t="str">
        <f>IF(ISERROR('Données Echantillon 6'!E73-'Selection Gènes de Référence'!AI$11),"",'Données Echantillon 6'!E73-'Selection Gènes de Référence'!AI$11)</f>
        <v/>
      </c>
      <c r="X72" s="67" t="str">
        <f>IF(ISERROR('Données Echantillon 7'!C73-'Selection Gènes de Référence'!AL$11),"",'Données Echantillon 7'!C73-'Selection Gènes de Référence'!AL$11)</f>
        <v/>
      </c>
      <c r="Y72" s="68" t="str">
        <f>IF(ISERROR('Données Echantillon 7'!D73-'Selection Gènes de Référence'!AM$11),"",'Données Echantillon 7'!D73-'Selection Gènes de Référence'!AM$11)</f>
        <v/>
      </c>
      <c r="Z72" s="69" t="str">
        <f>IF(ISERROR('Données Echantillon 7'!E73-'Selection Gènes de Référence'!AN$11),"",'Données Echantillon 7'!E73-'Selection Gènes de Référence'!AN$11)</f>
        <v/>
      </c>
      <c r="AA72" s="67" t="str">
        <f>IF(ISERROR('Données Echantillon 8'!C73-'Selection Gènes de Référence'!AQ$11),"",'Données Echantillon 8'!C73-'Selection Gènes de Référence'!AQ$11)</f>
        <v/>
      </c>
      <c r="AB72" s="68" t="str">
        <f>IF(ISERROR('Données Echantillon 8'!D73-'Selection Gènes de Référence'!AR$11),"",'Données Echantillon 8'!D73-'Selection Gènes de Référence'!AR$11)</f>
        <v/>
      </c>
      <c r="AC72" s="69" t="str">
        <f>IF(ISERROR('Données Echantillon 8'!E73-'Selection Gènes de Référence'!AS$11),"",'Données Echantillon 8'!E73-'Selection Gènes de Référence'!AS$11)</f>
        <v/>
      </c>
      <c r="AD72" s="67" t="str">
        <f>IF(ISERROR('Données Echantillon 9'!C73-'Selection Gènes de Référence'!AV$11),"",'Données Echantillon 9'!C73-'Selection Gènes de Référence'!AV$11)</f>
        <v/>
      </c>
      <c r="AE72" s="68" t="str">
        <f>IF(ISERROR('Données Echantillon 9'!D73-'Selection Gènes de Référence'!AW$11),"",'Données Echantillon 9'!D73-'Selection Gènes de Référence'!AW$11)</f>
        <v/>
      </c>
      <c r="AF72" s="69" t="str">
        <f>IF(ISERROR('Données Echantillon 9'!E73-'Selection Gènes de Référence'!AX$11),"",'Données Echantillon 9'!E73-'Selection Gènes de Référence'!AX$11)</f>
        <v/>
      </c>
      <c r="AG72" s="67" t="str">
        <f>IF(ISERROR('Données Echantillon 10'!C73-'Selection Gènes de Référence'!BA$11),"",'Données Echantillon 10'!C73-'Selection Gènes de Référence'!BA$11)</f>
        <v/>
      </c>
      <c r="AH72" s="68" t="str">
        <f>IF(ISERROR('Données Echantillon 10'!D73-'Selection Gènes de Référence'!BB$11),"",'Données Echantillon 10'!D73-'Selection Gènes de Référence'!BB$11)</f>
        <v/>
      </c>
      <c r="AI72" s="69" t="str">
        <f>IF(ISERROR('Données Echantillon 10'!E73-'Selection Gènes de Référence'!BC$11),"",'Données Echantillon 10'!E73-'Selection Gènes de Référence'!BC$11)</f>
        <v/>
      </c>
      <c r="AJ72" s="243"/>
      <c r="AK72" s="243"/>
    </row>
    <row r="73" spans="1:37">
      <c r="A73" s="59" t="str">
        <f>IF('Information sur les Gènes'!A73="","",'Information sur les Gènes'!A73)</f>
        <v>F11</v>
      </c>
      <c r="B73" s="57" t="str">
        <f>IF('Information sur les Gènes'!D73="","",'Information sur les Gènes'!D73)</f>
        <v/>
      </c>
      <c r="C73" s="67" t="str">
        <f>IF(ISERROR('Données Echantillon Contrôle'!C74-'Selection Gènes de Référence'!C$11),"",'Données Echantillon Contrôle'!C74-'Selection Gènes de Référence'!C$11)</f>
        <v/>
      </c>
      <c r="D73" s="68" t="str">
        <f>IF(ISERROR('Données Echantillon Contrôle'!D74-'Selection Gènes de Référence'!D$11),"",'Données Echantillon Contrôle'!D74-'Selection Gènes de Référence'!D$11)</f>
        <v/>
      </c>
      <c r="E73" s="69" t="str">
        <f>IF(ISERROR('Données Echantillon Contrôle'!E74-'Selection Gènes de Référence'!E$11),"",'Données Echantillon Contrôle'!E74-'Selection Gènes de Référence'!E$11)</f>
        <v/>
      </c>
      <c r="F73" s="67" t="str">
        <f>IF(ISERROR('Données Echantillon 1'!C74-'Selection Gènes de Référence'!H$11),"",'Données Echantillon 1'!C74-'Selection Gènes de Référence'!H$11)</f>
        <v/>
      </c>
      <c r="G73" s="68" t="str">
        <f>IF(ISERROR('Données Echantillon 1'!D74-'Selection Gènes de Référence'!I$11),"",'Données Echantillon 1'!D74-'Selection Gènes de Référence'!I$11)</f>
        <v/>
      </c>
      <c r="H73" s="69" t="str">
        <f>IF(ISERROR('Données Echantillon 1'!E74-'Selection Gènes de Référence'!J$11),"",'Données Echantillon 1'!E74-'Selection Gènes de Référence'!J$11)</f>
        <v/>
      </c>
      <c r="I73" s="67" t="str">
        <f>IF(ISERROR('Données Echantillon 2'!C74-'Selection Gènes de Référence'!M$11),"",'Données Echantillon 2'!C74-'Selection Gènes de Référence'!M$11)</f>
        <v/>
      </c>
      <c r="J73" s="68" t="str">
        <f>IF(ISERROR('Données Echantillon 2'!D74-'Selection Gènes de Référence'!N$11),"",'Données Echantillon 2'!D74-'Selection Gènes de Référence'!N$11)</f>
        <v/>
      </c>
      <c r="K73" s="69" t="str">
        <f>IF(ISERROR('Données Echantillon 2'!E74-'Selection Gènes de Référence'!O$11),"",'Données Echantillon 2'!E74-'Selection Gènes de Référence'!O$11)</f>
        <v/>
      </c>
      <c r="L73" s="67" t="str">
        <f>IF(ISERROR('Données Echantillon 3'!C74-'Selection Gènes de Référence'!R$11),"",'Données Echantillon 3'!C74-'Selection Gènes de Référence'!R$11)</f>
        <v/>
      </c>
      <c r="M73" s="68" t="str">
        <f>IF(ISERROR('Données Echantillon 3'!D74-'Selection Gènes de Référence'!S$11),"",'Données Echantillon 3'!D74-'Selection Gènes de Référence'!S$11)</f>
        <v/>
      </c>
      <c r="N73" s="69" t="str">
        <f>IF(ISERROR('Données Echantillon 3'!E74-'Selection Gènes de Référence'!T$11),"",'Données Echantillon 3'!E74-'Selection Gènes de Référence'!T$11)</f>
        <v/>
      </c>
      <c r="O73" s="67" t="str">
        <f>IF(ISERROR('Données Echantillon 4'!C74-'Selection Gènes de Référence'!W$11),"",'Données Echantillon 4'!C74-'Selection Gènes de Référence'!W$11)</f>
        <v/>
      </c>
      <c r="P73" s="68" t="str">
        <f>IF(ISERROR('Données Echantillon 4'!D74-'Selection Gènes de Référence'!X$11),"",'Données Echantillon 4'!D74-'Selection Gènes de Référence'!X$11)</f>
        <v/>
      </c>
      <c r="Q73" s="69" t="str">
        <f>IF(ISERROR('Données Echantillon 4'!E74-'Selection Gènes de Référence'!Y$11),"",'Données Echantillon 4'!E74-'Selection Gènes de Référence'!Y$11)</f>
        <v/>
      </c>
      <c r="R73" s="67" t="str">
        <f>IF(ISERROR('Données Echantillon 5'!C74-'Selection Gènes de Référence'!AB$11),"",'Données Echantillon 5'!C74-'Selection Gènes de Référence'!AB$11)</f>
        <v/>
      </c>
      <c r="S73" s="68" t="str">
        <f>IF(ISERROR('Données Echantillon 5'!D74-'Selection Gènes de Référence'!AC$11),"",'Données Echantillon 5'!D74-'Selection Gènes de Référence'!AC$11)</f>
        <v/>
      </c>
      <c r="T73" s="69" t="str">
        <f>IF(ISERROR('Données Echantillon 5'!E74-'Selection Gènes de Référence'!AD$11),"",'Données Echantillon 5'!E74-'Selection Gènes de Référence'!AD$11)</f>
        <v/>
      </c>
      <c r="U73" s="67" t="str">
        <f>IF(ISERROR('Données Echantillon 6'!C74-'Selection Gènes de Référence'!AG$11),"",'Données Echantillon 6'!C74-'Selection Gènes de Référence'!AG$11)</f>
        <v/>
      </c>
      <c r="V73" s="68" t="str">
        <f>IF(ISERROR('Données Echantillon 6'!D74-'Selection Gènes de Référence'!AH$11),"",'Données Echantillon 6'!D74-'Selection Gènes de Référence'!AH$11)</f>
        <v/>
      </c>
      <c r="W73" s="69" t="str">
        <f>IF(ISERROR('Données Echantillon 6'!E74-'Selection Gènes de Référence'!AI$11),"",'Données Echantillon 6'!E74-'Selection Gènes de Référence'!AI$11)</f>
        <v/>
      </c>
      <c r="X73" s="67" t="str">
        <f>IF(ISERROR('Données Echantillon 7'!C74-'Selection Gènes de Référence'!AL$11),"",'Données Echantillon 7'!C74-'Selection Gènes de Référence'!AL$11)</f>
        <v/>
      </c>
      <c r="Y73" s="68" t="str">
        <f>IF(ISERROR('Données Echantillon 7'!D74-'Selection Gènes de Référence'!AM$11),"",'Données Echantillon 7'!D74-'Selection Gènes de Référence'!AM$11)</f>
        <v/>
      </c>
      <c r="Z73" s="69" t="str">
        <f>IF(ISERROR('Données Echantillon 7'!E74-'Selection Gènes de Référence'!AN$11),"",'Données Echantillon 7'!E74-'Selection Gènes de Référence'!AN$11)</f>
        <v/>
      </c>
      <c r="AA73" s="67" t="str">
        <f>IF(ISERROR('Données Echantillon 8'!C74-'Selection Gènes de Référence'!AQ$11),"",'Données Echantillon 8'!C74-'Selection Gènes de Référence'!AQ$11)</f>
        <v/>
      </c>
      <c r="AB73" s="68" t="str">
        <f>IF(ISERROR('Données Echantillon 8'!D74-'Selection Gènes de Référence'!AR$11),"",'Données Echantillon 8'!D74-'Selection Gènes de Référence'!AR$11)</f>
        <v/>
      </c>
      <c r="AC73" s="69" t="str">
        <f>IF(ISERROR('Données Echantillon 8'!E74-'Selection Gènes de Référence'!AS$11),"",'Données Echantillon 8'!E74-'Selection Gènes de Référence'!AS$11)</f>
        <v/>
      </c>
      <c r="AD73" s="67" t="str">
        <f>IF(ISERROR('Données Echantillon 9'!C74-'Selection Gènes de Référence'!AV$11),"",'Données Echantillon 9'!C74-'Selection Gènes de Référence'!AV$11)</f>
        <v/>
      </c>
      <c r="AE73" s="68" t="str">
        <f>IF(ISERROR('Données Echantillon 9'!D74-'Selection Gènes de Référence'!AW$11),"",'Données Echantillon 9'!D74-'Selection Gènes de Référence'!AW$11)</f>
        <v/>
      </c>
      <c r="AF73" s="69" t="str">
        <f>IF(ISERROR('Données Echantillon 9'!E74-'Selection Gènes de Référence'!AX$11),"",'Données Echantillon 9'!E74-'Selection Gènes de Référence'!AX$11)</f>
        <v/>
      </c>
      <c r="AG73" s="67" t="str">
        <f>IF(ISERROR('Données Echantillon 10'!C74-'Selection Gènes de Référence'!BA$11),"",'Données Echantillon 10'!C74-'Selection Gènes de Référence'!BA$11)</f>
        <v/>
      </c>
      <c r="AH73" s="68" t="str">
        <f>IF(ISERROR('Données Echantillon 10'!D74-'Selection Gènes de Référence'!BB$11),"",'Données Echantillon 10'!D74-'Selection Gènes de Référence'!BB$11)</f>
        <v/>
      </c>
      <c r="AI73" s="69" t="str">
        <f>IF(ISERROR('Données Echantillon 10'!E74-'Selection Gènes de Référence'!BC$11),"",'Données Echantillon 10'!E74-'Selection Gènes de Référence'!BC$11)</f>
        <v/>
      </c>
      <c r="AJ73" s="243"/>
      <c r="AK73" s="243"/>
    </row>
    <row r="74" spans="1:37">
      <c r="A74" s="59" t="str">
        <f>IF('Information sur les Gènes'!A74="","",'Information sur les Gènes'!A74)</f>
        <v>F12</v>
      </c>
      <c r="B74" s="57" t="str">
        <f>IF('Information sur les Gènes'!D74="","",'Information sur les Gènes'!D74)</f>
        <v/>
      </c>
      <c r="C74" s="67" t="str">
        <f>IF(ISERROR('Données Echantillon Contrôle'!C75-'Selection Gènes de Référence'!C$11),"",'Données Echantillon Contrôle'!C75-'Selection Gènes de Référence'!C$11)</f>
        <v/>
      </c>
      <c r="D74" s="68" t="str">
        <f>IF(ISERROR('Données Echantillon Contrôle'!D75-'Selection Gènes de Référence'!D$11),"",'Données Echantillon Contrôle'!D75-'Selection Gènes de Référence'!D$11)</f>
        <v/>
      </c>
      <c r="E74" s="69" t="str">
        <f>IF(ISERROR('Données Echantillon Contrôle'!E75-'Selection Gènes de Référence'!E$11),"",'Données Echantillon Contrôle'!E75-'Selection Gènes de Référence'!E$11)</f>
        <v/>
      </c>
      <c r="F74" s="67" t="str">
        <f>IF(ISERROR('Données Echantillon 1'!C75-'Selection Gènes de Référence'!H$11),"",'Données Echantillon 1'!C75-'Selection Gènes de Référence'!H$11)</f>
        <v/>
      </c>
      <c r="G74" s="68" t="str">
        <f>IF(ISERROR('Données Echantillon 1'!D75-'Selection Gènes de Référence'!I$11),"",'Données Echantillon 1'!D75-'Selection Gènes de Référence'!I$11)</f>
        <v/>
      </c>
      <c r="H74" s="69" t="str">
        <f>IF(ISERROR('Données Echantillon 1'!E75-'Selection Gènes de Référence'!J$11),"",'Données Echantillon 1'!E75-'Selection Gènes de Référence'!J$11)</f>
        <v/>
      </c>
      <c r="I74" s="67" t="str">
        <f>IF(ISERROR('Données Echantillon 2'!C75-'Selection Gènes de Référence'!M$11),"",'Données Echantillon 2'!C75-'Selection Gènes de Référence'!M$11)</f>
        <v/>
      </c>
      <c r="J74" s="68" t="str">
        <f>IF(ISERROR('Données Echantillon 2'!D75-'Selection Gènes de Référence'!N$11),"",'Données Echantillon 2'!D75-'Selection Gènes de Référence'!N$11)</f>
        <v/>
      </c>
      <c r="K74" s="69" t="str">
        <f>IF(ISERROR('Données Echantillon 2'!E75-'Selection Gènes de Référence'!O$11),"",'Données Echantillon 2'!E75-'Selection Gènes de Référence'!O$11)</f>
        <v/>
      </c>
      <c r="L74" s="67" t="str">
        <f>IF(ISERROR('Données Echantillon 3'!C75-'Selection Gènes de Référence'!R$11),"",'Données Echantillon 3'!C75-'Selection Gènes de Référence'!R$11)</f>
        <v/>
      </c>
      <c r="M74" s="68" t="str">
        <f>IF(ISERROR('Données Echantillon 3'!D75-'Selection Gènes de Référence'!S$11),"",'Données Echantillon 3'!D75-'Selection Gènes de Référence'!S$11)</f>
        <v/>
      </c>
      <c r="N74" s="69" t="str">
        <f>IF(ISERROR('Données Echantillon 3'!E75-'Selection Gènes de Référence'!T$11),"",'Données Echantillon 3'!E75-'Selection Gènes de Référence'!T$11)</f>
        <v/>
      </c>
      <c r="O74" s="67" t="str">
        <f>IF(ISERROR('Données Echantillon 4'!C75-'Selection Gènes de Référence'!W$11),"",'Données Echantillon 4'!C75-'Selection Gènes de Référence'!W$11)</f>
        <v/>
      </c>
      <c r="P74" s="68" t="str">
        <f>IF(ISERROR('Données Echantillon 4'!D75-'Selection Gènes de Référence'!X$11),"",'Données Echantillon 4'!D75-'Selection Gènes de Référence'!X$11)</f>
        <v/>
      </c>
      <c r="Q74" s="69" t="str">
        <f>IF(ISERROR('Données Echantillon 4'!E75-'Selection Gènes de Référence'!Y$11),"",'Données Echantillon 4'!E75-'Selection Gènes de Référence'!Y$11)</f>
        <v/>
      </c>
      <c r="R74" s="67" t="str">
        <f>IF(ISERROR('Données Echantillon 5'!C75-'Selection Gènes de Référence'!AB$11),"",'Données Echantillon 5'!C75-'Selection Gènes de Référence'!AB$11)</f>
        <v/>
      </c>
      <c r="S74" s="68" t="str">
        <f>IF(ISERROR('Données Echantillon 5'!D75-'Selection Gènes de Référence'!AC$11),"",'Données Echantillon 5'!D75-'Selection Gènes de Référence'!AC$11)</f>
        <v/>
      </c>
      <c r="T74" s="69" t="str">
        <f>IF(ISERROR('Données Echantillon 5'!E75-'Selection Gènes de Référence'!AD$11),"",'Données Echantillon 5'!E75-'Selection Gènes de Référence'!AD$11)</f>
        <v/>
      </c>
      <c r="U74" s="67" t="str">
        <f>IF(ISERROR('Données Echantillon 6'!C75-'Selection Gènes de Référence'!AG$11),"",'Données Echantillon 6'!C75-'Selection Gènes de Référence'!AG$11)</f>
        <v/>
      </c>
      <c r="V74" s="68" t="str">
        <f>IF(ISERROR('Données Echantillon 6'!D75-'Selection Gènes de Référence'!AH$11),"",'Données Echantillon 6'!D75-'Selection Gènes de Référence'!AH$11)</f>
        <v/>
      </c>
      <c r="W74" s="69" t="str">
        <f>IF(ISERROR('Données Echantillon 6'!E75-'Selection Gènes de Référence'!AI$11),"",'Données Echantillon 6'!E75-'Selection Gènes de Référence'!AI$11)</f>
        <v/>
      </c>
      <c r="X74" s="67" t="str">
        <f>IF(ISERROR('Données Echantillon 7'!C75-'Selection Gènes de Référence'!AL$11),"",'Données Echantillon 7'!C75-'Selection Gènes de Référence'!AL$11)</f>
        <v/>
      </c>
      <c r="Y74" s="68" t="str">
        <f>IF(ISERROR('Données Echantillon 7'!D75-'Selection Gènes de Référence'!AM$11),"",'Données Echantillon 7'!D75-'Selection Gènes de Référence'!AM$11)</f>
        <v/>
      </c>
      <c r="Z74" s="69" t="str">
        <f>IF(ISERROR('Données Echantillon 7'!E75-'Selection Gènes de Référence'!AN$11),"",'Données Echantillon 7'!E75-'Selection Gènes de Référence'!AN$11)</f>
        <v/>
      </c>
      <c r="AA74" s="67" t="str">
        <f>IF(ISERROR('Données Echantillon 8'!C75-'Selection Gènes de Référence'!AQ$11),"",'Données Echantillon 8'!C75-'Selection Gènes de Référence'!AQ$11)</f>
        <v/>
      </c>
      <c r="AB74" s="68" t="str">
        <f>IF(ISERROR('Données Echantillon 8'!D75-'Selection Gènes de Référence'!AR$11),"",'Données Echantillon 8'!D75-'Selection Gènes de Référence'!AR$11)</f>
        <v/>
      </c>
      <c r="AC74" s="69" t="str">
        <f>IF(ISERROR('Données Echantillon 8'!E75-'Selection Gènes de Référence'!AS$11),"",'Données Echantillon 8'!E75-'Selection Gènes de Référence'!AS$11)</f>
        <v/>
      </c>
      <c r="AD74" s="67" t="str">
        <f>IF(ISERROR('Données Echantillon 9'!C75-'Selection Gènes de Référence'!AV$11),"",'Données Echantillon 9'!C75-'Selection Gènes de Référence'!AV$11)</f>
        <v/>
      </c>
      <c r="AE74" s="68" t="str">
        <f>IF(ISERROR('Données Echantillon 9'!D75-'Selection Gènes de Référence'!AW$11),"",'Données Echantillon 9'!D75-'Selection Gènes de Référence'!AW$11)</f>
        <v/>
      </c>
      <c r="AF74" s="69" t="str">
        <f>IF(ISERROR('Données Echantillon 9'!E75-'Selection Gènes de Référence'!AX$11),"",'Données Echantillon 9'!E75-'Selection Gènes de Référence'!AX$11)</f>
        <v/>
      </c>
      <c r="AG74" s="67" t="str">
        <f>IF(ISERROR('Données Echantillon 10'!C75-'Selection Gènes de Référence'!BA$11),"",'Données Echantillon 10'!C75-'Selection Gènes de Référence'!BA$11)</f>
        <v/>
      </c>
      <c r="AH74" s="68" t="str">
        <f>IF(ISERROR('Données Echantillon 10'!D75-'Selection Gènes de Référence'!BB$11),"",'Données Echantillon 10'!D75-'Selection Gènes de Référence'!BB$11)</f>
        <v/>
      </c>
      <c r="AI74" s="69" t="str">
        <f>IF(ISERROR('Données Echantillon 10'!E75-'Selection Gènes de Référence'!BC$11),"",'Données Echantillon 10'!E75-'Selection Gènes de Référence'!BC$11)</f>
        <v/>
      </c>
      <c r="AJ74" s="243"/>
      <c r="AK74" s="243"/>
    </row>
    <row r="75" spans="1:37">
      <c r="A75" s="59" t="str">
        <f>IF('Information sur les Gènes'!A75="","",'Information sur les Gènes'!A75)</f>
        <v>G1</v>
      </c>
      <c r="B75" s="57" t="str">
        <f>IF('Information sur les Gènes'!D75="","",'Information sur les Gènes'!D75)</f>
        <v/>
      </c>
      <c r="C75" s="67" t="str">
        <f>IF(ISERROR('Données Echantillon Contrôle'!C76-'Selection Gènes de Référence'!C$11),"",'Données Echantillon Contrôle'!C76-'Selection Gènes de Référence'!C$11)</f>
        <v/>
      </c>
      <c r="D75" s="68" t="str">
        <f>IF(ISERROR('Données Echantillon Contrôle'!D76-'Selection Gènes de Référence'!D$11),"",'Données Echantillon Contrôle'!D76-'Selection Gènes de Référence'!D$11)</f>
        <v/>
      </c>
      <c r="E75" s="69" t="str">
        <f>IF(ISERROR('Données Echantillon Contrôle'!E76-'Selection Gènes de Référence'!E$11),"",'Données Echantillon Contrôle'!E76-'Selection Gènes de Référence'!E$11)</f>
        <v/>
      </c>
      <c r="F75" s="67" t="str">
        <f>IF(ISERROR('Données Echantillon 1'!C76-'Selection Gènes de Référence'!H$11),"",'Données Echantillon 1'!C76-'Selection Gènes de Référence'!H$11)</f>
        <v/>
      </c>
      <c r="G75" s="68" t="str">
        <f>IF(ISERROR('Données Echantillon 1'!D76-'Selection Gènes de Référence'!I$11),"",'Données Echantillon 1'!D76-'Selection Gènes de Référence'!I$11)</f>
        <v/>
      </c>
      <c r="H75" s="69" t="str">
        <f>IF(ISERROR('Données Echantillon 1'!E76-'Selection Gènes de Référence'!J$11),"",'Données Echantillon 1'!E76-'Selection Gènes de Référence'!J$11)</f>
        <v/>
      </c>
      <c r="I75" s="67" t="str">
        <f>IF(ISERROR('Données Echantillon 2'!C76-'Selection Gènes de Référence'!M$11),"",'Données Echantillon 2'!C76-'Selection Gènes de Référence'!M$11)</f>
        <v/>
      </c>
      <c r="J75" s="68" t="str">
        <f>IF(ISERROR('Données Echantillon 2'!D76-'Selection Gènes de Référence'!N$11),"",'Données Echantillon 2'!D76-'Selection Gènes de Référence'!N$11)</f>
        <v/>
      </c>
      <c r="K75" s="69" t="str">
        <f>IF(ISERROR('Données Echantillon 2'!E76-'Selection Gènes de Référence'!O$11),"",'Données Echantillon 2'!E76-'Selection Gènes de Référence'!O$11)</f>
        <v/>
      </c>
      <c r="L75" s="67" t="str">
        <f>IF(ISERROR('Données Echantillon 3'!C76-'Selection Gènes de Référence'!R$11),"",'Données Echantillon 3'!C76-'Selection Gènes de Référence'!R$11)</f>
        <v/>
      </c>
      <c r="M75" s="68" t="str">
        <f>IF(ISERROR('Données Echantillon 3'!D76-'Selection Gènes de Référence'!S$11),"",'Données Echantillon 3'!D76-'Selection Gènes de Référence'!S$11)</f>
        <v/>
      </c>
      <c r="N75" s="69" t="str">
        <f>IF(ISERROR('Données Echantillon 3'!E76-'Selection Gènes de Référence'!T$11),"",'Données Echantillon 3'!E76-'Selection Gènes de Référence'!T$11)</f>
        <v/>
      </c>
      <c r="O75" s="67" t="str">
        <f>IF(ISERROR('Données Echantillon 4'!C76-'Selection Gènes de Référence'!W$11),"",'Données Echantillon 4'!C76-'Selection Gènes de Référence'!W$11)</f>
        <v/>
      </c>
      <c r="P75" s="68" t="str">
        <f>IF(ISERROR('Données Echantillon 4'!D76-'Selection Gènes de Référence'!X$11),"",'Données Echantillon 4'!D76-'Selection Gènes de Référence'!X$11)</f>
        <v/>
      </c>
      <c r="Q75" s="69" t="str">
        <f>IF(ISERROR('Données Echantillon 4'!E76-'Selection Gènes de Référence'!Y$11),"",'Données Echantillon 4'!E76-'Selection Gènes de Référence'!Y$11)</f>
        <v/>
      </c>
      <c r="R75" s="67" t="str">
        <f>IF(ISERROR('Données Echantillon 5'!C76-'Selection Gènes de Référence'!AB$11),"",'Données Echantillon 5'!C76-'Selection Gènes de Référence'!AB$11)</f>
        <v/>
      </c>
      <c r="S75" s="68" t="str">
        <f>IF(ISERROR('Données Echantillon 5'!D76-'Selection Gènes de Référence'!AC$11),"",'Données Echantillon 5'!D76-'Selection Gènes de Référence'!AC$11)</f>
        <v/>
      </c>
      <c r="T75" s="69" t="str">
        <f>IF(ISERROR('Données Echantillon 5'!E76-'Selection Gènes de Référence'!AD$11),"",'Données Echantillon 5'!E76-'Selection Gènes de Référence'!AD$11)</f>
        <v/>
      </c>
      <c r="U75" s="67" t="str">
        <f>IF(ISERROR('Données Echantillon 6'!C76-'Selection Gènes de Référence'!AG$11),"",'Données Echantillon 6'!C76-'Selection Gènes de Référence'!AG$11)</f>
        <v/>
      </c>
      <c r="V75" s="68" t="str">
        <f>IF(ISERROR('Données Echantillon 6'!D76-'Selection Gènes de Référence'!AH$11),"",'Données Echantillon 6'!D76-'Selection Gènes de Référence'!AH$11)</f>
        <v/>
      </c>
      <c r="W75" s="69" t="str">
        <f>IF(ISERROR('Données Echantillon 6'!E76-'Selection Gènes de Référence'!AI$11),"",'Données Echantillon 6'!E76-'Selection Gènes de Référence'!AI$11)</f>
        <v/>
      </c>
      <c r="X75" s="67" t="str">
        <f>IF(ISERROR('Données Echantillon 7'!C76-'Selection Gènes de Référence'!AL$11),"",'Données Echantillon 7'!C76-'Selection Gènes de Référence'!AL$11)</f>
        <v/>
      </c>
      <c r="Y75" s="68" t="str">
        <f>IF(ISERROR('Données Echantillon 7'!D76-'Selection Gènes de Référence'!AM$11),"",'Données Echantillon 7'!D76-'Selection Gènes de Référence'!AM$11)</f>
        <v/>
      </c>
      <c r="Z75" s="69" t="str">
        <f>IF(ISERROR('Données Echantillon 7'!E76-'Selection Gènes de Référence'!AN$11),"",'Données Echantillon 7'!E76-'Selection Gènes de Référence'!AN$11)</f>
        <v/>
      </c>
      <c r="AA75" s="67" t="str">
        <f>IF(ISERROR('Données Echantillon 8'!C76-'Selection Gènes de Référence'!AQ$11),"",'Données Echantillon 8'!C76-'Selection Gènes de Référence'!AQ$11)</f>
        <v/>
      </c>
      <c r="AB75" s="68" t="str">
        <f>IF(ISERROR('Données Echantillon 8'!D76-'Selection Gènes de Référence'!AR$11),"",'Données Echantillon 8'!D76-'Selection Gènes de Référence'!AR$11)</f>
        <v/>
      </c>
      <c r="AC75" s="69" t="str">
        <f>IF(ISERROR('Données Echantillon 8'!E76-'Selection Gènes de Référence'!AS$11),"",'Données Echantillon 8'!E76-'Selection Gènes de Référence'!AS$11)</f>
        <v/>
      </c>
      <c r="AD75" s="67" t="str">
        <f>IF(ISERROR('Données Echantillon 9'!C76-'Selection Gènes de Référence'!AV$11),"",'Données Echantillon 9'!C76-'Selection Gènes de Référence'!AV$11)</f>
        <v/>
      </c>
      <c r="AE75" s="68" t="str">
        <f>IF(ISERROR('Données Echantillon 9'!D76-'Selection Gènes de Référence'!AW$11),"",'Données Echantillon 9'!D76-'Selection Gènes de Référence'!AW$11)</f>
        <v/>
      </c>
      <c r="AF75" s="69" t="str">
        <f>IF(ISERROR('Données Echantillon 9'!E76-'Selection Gènes de Référence'!AX$11),"",'Données Echantillon 9'!E76-'Selection Gènes de Référence'!AX$11)</f>
        <v/>
      </c>
      <c r="AG75" s="67" t="str">
        <f>IF(ISERROR('Données Echantillon 10'!C76-'Selection Gènes de Référence'!BA$11),"",'Données Echantillon 10'!C76-'Selection Gènes de Référence'!BA$11)</f>
        <v/>
      </c>
      <c r="AH75" s="68" t="str">
        <f>IF(ISERROR('Données Echantillon 10'!D76-'Selection Gènes de Référence'!BB$11),"",'Données Echantillon 10'!D76-'Selection Gènes de Référence'!BB$11)</f>
        <v/>
      </c>
      <c r="AI75" s="69" t="str">
        <f>IF(ISERROR('Données Echantillon 10'!E76-'Selection Gènes de Référence'!BC$11),"",'Données Echantillon 10'!E76-'Selection Gènes de Référence'!BC$11)</f>
        <v/>
      </c>
      <c r="AJ75" s="243"/>
      <c r="AK75" s="243"/>
    </row>
    <row r="76" spans="1:37">
      <c r="A76" s="59" t="str">
        <f>IF('Information sur les Gènes'!A76="","",'Information sur les Gènes'!A76)</f>
        <v>G2</v>
      </c>
      <c r="B76" s="57" t="str">
        <f>IF('Information sur les Gènes'!D76="","",'Information sur les Gènes'!D76)</f>
        <v/>
      </c>
      <c r="C76" s="67" t="str">
        <f>IF(ISERROR('Données Echantillon Contrôle'!C77-'Selection Gènes de Référence'!C$11),"",'Données Echantillon Contrôle'!C77-'Selection Gènes de Référence'!C$11)</f>
        <v/>
      </c>
      <c r="D76" s="68" t="str">
        <f>IF(ISERROR('Données Echantillon Contrôle'!D77-'Selection Gènes de Référence'!D$11),"",'Données Echantillon Contrôle'!D77-'Selection Gènes de Référence'!D$11)</f>
        <v/>
      </c>
      <c r="E76" s="69" t="str">
        <f>IF(ISERROR('Données Echantillon Contrôle'!E77-'Selection Gènes de Référence'!E$11),"",'Données Echantillon Contrôle'!E77-'Selection Gènes de Référence'!E$11)</f>
        <v/>
      </c>
      <c r="F76" s="67" t="str">
        <f>IF(ISERROR('Données Echantillon 1'!C77-'Selection Gènes de Référence'!H$11),"",'Données Echantillon 1'!C77-'Selection Gènes de Référence'!H$11)</f>
        <v/>
      </c>
      <c r="G76" s="68" t="str">
        <f>IF(ISERROR('Données Echantillon 1'!D77-'Selection Gènes de Référence'!I$11),"",'Données Echantillon 1'!D77-'Selection Gènes de Référence'!I$11)</f>
        <v/>
      </c>
      <c r="H76" s="69" t="str">
        <f>IF(ISERROR('Données Echantillon 1'!E77-'Selection Gènes de Référence'!J$11),"",'Données Echantillon 1'!E77-'Selection Gènes de Référence'!J$11)</f>
        <v/>
      </c>
      <c r="I76" s="67" t="str">
        <f>IF(ISERROR('Données Echantillon 2'!C77-'Selection Gènes de Référence'!M$11),"",'Données Echantillon 2'!C77-'Selection Gènes de Référence'!M$11)</f>
        <v/>
      </c>
      <c r="J76" s="68" t="str">
        <f>IF(ISERROR('Données Echantillon 2'!D77-'Selection Gènes de Référence'!N$11),"",'Données Echantillon 2'!D77-'Selection Gènes de Référence'!N$11)</f>
        <v/>
      </c>
      <c r="K76" s="69" t="str">
        <f>IF(ISERROR('Données Echantillon 2'!E77-'Selection Gènes de Référence'!O$11),"",'Données Echantillon 2'!E77-'Selection Gènes de Référence'!O$11)</f>
        <v/>
      </c>
      <c r="L76" s="67" t="str">
        <f>IF(ISERROR('Données Echantillon 3'!C77-'Selection Gènes de Référence'!R$11),"",'Données Echantillon 3'!C77-'Selection Gènes de Référence'!R$11)</f>
        <v/>
      </c>
      <c r="M76" s="68" t="str">
        <f>IF(ISERROR('Données Echantillon 3'!D77-'Selection Gènes de Référence'!S$11),"",'Données Echantillon 3'!D77-'Selection Gènes de Référence'!S$11)</f>
        <v/>
      </c>
      <c r="N76" s="69" t="str">
        <f>IF(ISERROR('Données Echantillon 3'!E77-'Selection Gènes de Référence'!T$11),"",'Données Echantillon 3'!E77-'Selection Gènes de Référence'!T$11)</f>
        <v/>
      </c>
      <c r="O76" s="67" t="str">
        <f>IF(ISERROR('Données Echantillon 4'!C77-'Selection Gènes de Référence'!W$11),"",'Données Echantillon 4'!C77-'Selection Gènes de Référence'!W$11)</f>
        <v/>
      </c>
      <c r="P76" s="68" t="str">
        <f>IF(ISERROR('Données Echantillon 4'!D77-'Selection Gènes de Référence'!X$11),"",'Données Echantillon 4'!D77-'Selection Gènes de Référence'!X$11)</f>
        <v/>
      </c>
      <c r="Q76" s="69" t="str">
        <f>IF(ISERROR('Données Echantillon 4'!E77-'Selection Gènes de Référence'!Y$11),"",'Données Echantillon 4'!E77-'Selection Gènes de Référence'!Y$11)</f>
        <v/>
      </c>
      <c r="R76" s="67" t="str">
        <f>IF(ISERROR('Données Echantillon 5'!C77-'Selection Gènes de Référence'!AB$11),"",'Données Echantillon 5'!C77-'Selection Gènes de Référence'!AB$11)</f>
        <v/>
      </c>
      <c r="S76" s="68" t="str">
        <f>IF(ISERROR('Données Echantillon 5'!D77-'Selection Gènes de Référence'!AC$11),"",'Données Echantillon 5'!D77-'Selection Gènes de Référence'!AC$11)</f>
        <v/>
      </c>
      <c r="T76" s="69" t="str">
        <f>IF(ISERROR('Données Echantillon 5'!E77-'Selection Gènes de Référence'!AD$11),"",'Données Echantillon 5'!E77-'Selection Gènes de Référence'!AD$11)</f>
        <v/>
      </c>
      <c r="U76" s="67" t="str">
        <f>IF(ISERROR('Données Echantillon 6'!C77-'Selection Gènes de Référence'!AG$11),"",'Données Echantillon 6'!C77-'Selection Gènes de Référence'!AG$11)</f>
        <v/>
      </c>
      <c r="V76" s="68" t="str">
        <f>IF(ISERROR('Données Echantillon 6'!D77-'Selection Gènes de Référence'!AH$11),"",'Données Echantillon 6'!D77-'Selection Gènes de Référence'!AH$11)</f>
        <v/>
      </c>
      <c r="W76" s="69" t="str">
        <f>IF(ISERROR('Données Echantillon 6'!E77-'Selection Gènes de Référence'!AI$11),"",'Données Echantillon 6'!E77-'Selection Gènes de Référence'!AI$11)</f>
        <v/>
      </c>
      <c r="X76" s="67" t="str">
        <f>IF(ISERROR('Données Echantillon 7'!C77-'Selection Gènes de Référence'!AL$11),"",'Données Echantillon 7'!C77-'Selection Gènes de Référence'!AL$11)</f>
        <v/>
      </c>
      <c r="Y76" s="68" t="str">
        <f>IF(ISERROR('Données Echantillon 7'!D77-'Selection Gènes de Référence'!AM$11),"",'Données Echantillon 7'!D77-'Selection Gènes de Référence'!AM$11)</f>
        <v/>
      </c>
      <c r="Z76" s="69" t="str">
        <f>IF(ISERROR('Données Echantillon 7'!E77-'Selection Gènes de Référence'!AN$11),"",'Données Echantillon 7'!E77-'Selection Gènes de Référence'!AN$11)</f>
        <v/>
      </c>
      <c r="AA76" s="67" t="str">
        <f>IF(ISERROR('Données Echantillon 8'!C77-'Selection Gènes de Référence'!AQ$11),"",'Données Echantillon 8'!C77-'Selection Gènes de Référence'!AQ$11)</f>
        <v/>
      </c>
      <c r="AB76" s="68" t="str">
        <f>IF(ISERROR('Données Echantillon 8'!D77-'Selection Gènes de Référence'!AR$11),"",'Données Echantillon 8'!D77-'Selection Gènes de Référence'!AR$11)</f>
        <v/>
      </c>
      <c r="AC76" s="69" t="str">
        <f>IF(ISERROR('Données Echantillon 8'!E77-'Selection Gènes de Référence'!AS$11),"",'Données Echantillon 8'!E77-'Selection Gènes de Référence'!AS$11)</f>
        <v/>
      </c>
      <c r="AD76" s="67" t="str">
        <f>IF(ISERROR('Données Echantillon 9'!C77-'Selection Gènes de Référence'!AV$11),"",'Données Echantillon 9'!C77-'Selection Gènes de Référence'!AV$11)</f>
        <v/>
      </c>
      <c r="AE76" s="68" t="str">
        <f>IF(ISERROR('Données Echantillon 9'!D77-'Selection Gènes de Référence'!AW$11),"",'Données Echantillon 9'!D77-'Selection Gènes de Référence'!AW$11)</f>
        <v/>
      </c>
      <c r="AF76" s="69" t="str">
        <f>IF(ISERROR('Données Echantillon 9'!E77-'Selection Gènes de Référence'!AX$11),"",'Données Echantillon 9'!E77-'Selection Gènes de Référence'!AX$11)</f>
        <v/>
      </c>
      <c r="AG76" s="67" t="str">
        <f>IF(ISERROR('Données Echantillon 10'!C77-'Selection Gènes de Référence'!BA$11),"",'Données Echantillon 10'!C77-'Selection Gènes de Référence'!BA$11)</f>
        <v/>
      </c>
      <c r="AH76" s="68" t="str">
        <f>IF(ISERROR('Données Echantillon 10'!D77-'Selection Gènes de Référence'!BB$11),"",'Données Echantillon 10'!D77-'Selection Gènes de Référence'!BB$11)</f>
        <v/>
      </c>
      <c r="AI76" s="69" t="str">
        <f>IF(ISERROR('Données Echantillon 10'!E77-'Selection Gènes de Référence'!BC$11),"",'Données Echantillon 10'!E77-'Selection Gènes de Référence'!BC$11)</f>
        <v/>
      </c>
      <c r="AJ76" s="243"/>
      <c r="AK76" s="243"/>
    </row>
    <row r="77" spans="1:37">
      <c r="A77" s="59" t="str">
        <f>IF('Information sur les Gènes'!A77="","",'Information sur les Gènes'!A77)</f>
        <v>G3</v>
      </c>
      <c r="B77" s="57" t="str">
        <f>IF('Information sur les Gènes'!D77="","",'Information sur les Gènes'!D77)</f>
        <v/>
      </c>
      <c r="C77" s="67" t="str">
        <f>IF(ISERROR('Données Echantillon Contrôle'!C78-'Selection Gènes de Référence'!C$11),"",'Données Echantillon Contrôle'!C78-'Selection Gènes de Référence'!C$11)</f>
        <v/>
      </c>
      <c r="D77" s="68" t="str">
        <f>IF(ISERROR('Données Echantillon Contrôle'!D78-'Selection Gènes de Référence'!D$11),"",'Données Echantillon Contrôle'!D78-'Selection Gènes de Référence'!D$11)</f>
        <v/>
      </c>
      <c r="E77" s="69" t="str">
        <f>IF(ISERROR('Données Echantillon Contrôle'!E78-'Selection Gènes de Référence'!E$11),"",'Données Echantillon Contrôle'!E78-'Selection Gènes de Référence'!E$11)</f>
        <v/>
      </c>
      <c r="F77" s="67" t="str">
        <f>IF(ISERROR('Données Echantillon 1'!C78-'Selection Gènes de Référence'!H$11),"",'Données Echantillon 1'!C78-'Selection Gènes de Référence'!H$11)</f>
        <v/>
      </c>
      <c r="G77" s="68" t="str">
        <f>IF(ISERROR('Données Echantillon 1'!D78-'Selection Gènes de Référence'!I$11),"",'Données Echantillon 1'!D78-'Selection Gènes de Référence'!I$11)</f>
        <v/>
      </c>
      <c r="H77" s="69" t="str">
        <f>IF(ISERROR('Données Echantillon 1'!E78-'Selection Gènes de Référence'!J$11),"",'Données Echantillon 1'!E78-'Selection Gènes de Référence'!J$11)</f>
        <v/>
      </c>
      <c r="I77" s="67" t="str">
        <f>IF(ISERROR('Données Echantillon 2'!C78-'Selection Gènes de Référence'!M$11),"",'Données Echantillon 2'!C78-'Selection Gènes de Référence'!M$11)</f>
        <v/>
      </c>
      <c r="J77" s="68" t="str">
        <f>IF(ISERROR('Données Echantillon 2'!D78-'Selection Gènes de Référence'!N$11),"",'Données Echantillon 2'!D78-'Selection Gènes de Référence'!N$11)</f>
        <v/>
      </c>
      <c r="K77" s="69" t="str">
        <f>IF(ISERROR('Données Echantillon 2'!E78-'Selection Gènes de Référence'!O$11),"",'Données Echantillon 2'!E78-'Selection Gènes de Référence'!O$11)</f>
        <v/>
      </c>
      <c r="L77" s="67" t="str">
        <f>IF(ISERROR('Données Echantillon 3'!C78-'Selection Gènes de Référence'!R$11),"",'Données Echantillon 3'!C78-'Selection Gènes de Référence'!R$11)</f>
        <v/>
      </c>
      <c r="M77" s="68" t="str">
        <f>IF(ISERROR('Données Echantillon 3'!D78-'Selection Gènes de Référence'!S$11),"",'Données Echantillon 3'!D78-'Selection Gènes de Référence'!S$11)</f>
        <v/>
      </c>
      <c r="N77" s="69" t="str">
        <f>IF(ISERROR('Données Echantillon 3'!E78-'Selection Gènes de Référence'!T$11),"",'Données Echantillon 3'!E78-'Selection Gènes de Référence'!T$11)</f>
        <v/>
      </c>
      <c r="O77" s="67" t="str">
        <f>IF(ISERROR('Données Echantillon 4'!C78-'Selection Gènes de Référence'!W$11),"",'Données Echantillon 4'!C78-'Selection Gènes de Référence'!W$11)</f>
        <v/>
      </c>
      <c r="P77" s="68" t="str">
        <f>IF(ISERROR('Données Echantillon 4'!D78-'Selection Gènes de Référence'!X$11),"",'Données Echantillon 4'!D78-'Selection Gènes de Référence'!X$11)</f>
        <v/>
      </c>
      <c r="Q77" s="69" t="str">
        <f>IF(ISERROR('Données Echantillon 4'!E78-'Selection Gènes de Référence'!Y$11),"",'Données Echantillon 4'!E78-'Selection Gènes de Référence'!Y$11)</f>
        <v/>
      </c>
      <c r="R77" s="67" t="str">
        <f>IF(ISERROR('Données Echantillon 5'!C78-'Selection Gènes de Référence'!AB$11),"",'Données Echantillon 5'!C78-'Selection Gènes de Référence'!AB$11)</f>
        <v/>
      </c>
      <c r="S77" s="68" t="str">
        <f>IF(ISERROR('Données Echantillon 5'!D78-'Selection Gènes de Référence'!AC$11),"",'Données Echantillon 5'!D78-'Selection Gènes de Référence'!AC$11)</f>
        <v/>
      </c>
      <c r="T77" s="69" t="str">
        <f>IF(ISERROR('Données Echantillon 5'!E78-'Selection Gènes de Référence'!AD$11),"",'Données Echantillon 5'!E78-'Selection Gènes de Référence'!AD$11)</f>
        <v/>
      </c>
      <c r="U77" s="67" t="str">
        <f>IF(ISERROR('Données Echantillon 6'!C78-'Selection Gènes de Référence'!AG$11),"",'Données Echantillon 6'!C78-'Selection Gènes de Référence'!AG$11)</f>
        <v/>
      </c>
      <c r="V77" s="68" t="str">
        <f>IF(ISERROR('Données Echantillon 6'!D78-'Selection Gènes de Référence'!AH$11),"",'Données Echantillon 6'!D78-'Selection Gènes de Référence'!AH$11)</f>
        <v/>
      </c>
      <c r="W77" s="69" t="str">
        <f>IF(ISERROR('Données Echantillon 6'!E78-'Selection Gènes de Référence'!AI$11),"",'Données Echantillon 6'!E78-'Selection Gènes de Référence'!AI$11)</f>
        <v/>
      </c>
      <c r="X77" s="67" t="str">
        <f>IF(ISERROR('Données Echantillon 7'!C78-'Selection Gènes de Référence'!AL$11),"",'Données Echantillon 7'!C78-'Selection Gènes de Référence'!AL$11)</f>
        <v/>
      </c>
      <c r="Y77" s="68" t="str">
        <f>IF(ISERROR('Données Echantillon 7'!D78-'Selection Gènes de Référence'!AM$11),"",'Données Echantillon 7'!D78-'Selection Gènes de Référence'!AM$11)</f>
        <v/>
      </c>
      <c r="Z77" s="69" t="str">
        <f>IF(ISERROR('Données Echantillon 7'!E78-'Selection Gènes de Référence'!AN$11),"",'Données Echantillon 7'!E78-'Selection Gènes de Référence'!AN$11)</f>
        <v/>
      </c>
      <c r="AA77" s="67" t="str">
        <f>IF(ISERROR('Données Echantillon 8'!C78-'Selection Gènes de Référence'!AQ$11),"",'Données Echantillon 8'!C78-'Selection Gènes de Référence'!AQ$11)</f>
        <v/>
      </c>
      <c r="AB77" s="68" t="str">
        <f>IF(ISERROR('Données Echantillon 8'!D78-'Selection Gènes de Référence'!AR$11),"",'Données Echantillon 8'!D78-'Selection Gènes de Référence'!AR$11)</f>
        <v/>
      </c>
      <c r="AC77" s="69" t="str">
        <f>IF(ISERROR('Données Echantillon 8'!E78-'Selection Gènes de Référence'!AS$11),"",'Données Echantillon 8'!E78-'Selection Gènes de Référence'!AS$11)</f>
        <v/>
      </c>
      <c r="AD77" s="67" t="str">
        <f>IF(ISERROR('Données Echantillon 9'!C78-'Selection Gènes de Référence'!AV$11),"",'Données Echantillon 9'!C78-'Selection Gènes de Référence'!AV$11)</f>
        <v/>
      </c>
      <c r="AE77" s="68" t="str">
        <f>IF(ISERROR('Données Echantillon 9'!D78-'Selection Gènes de Référence'!AW$11),"",'Données Echantillon 9'!D78-'Selection Gènes de Référence'!AW$11)</f>
        <v/>
      </c>
      <c r="AF77" s="69" t="str">
        <f>IF(ISERROR('Données Echantillon 9'!E78-'Selection Gènes de Référence'!AX$11),"",'Données Echantillon 9'!E78-'Selection Gènes de Référence'!AX$11)</f>
        <v/>
      </c>
      <c r="AG77" s="67" t="str">
        <f>IF(ISERROR('Données Echantillon 10'!C78-'Selection Gènes de Référence'!BA$11),"",'Données Echantillon 10'!C78-'Selection Gènes de Référence'!BA$11)</f>
        <v/>
      </c>
      <c r="AH77" s="68" t="str">
        <f>IF(ISERROR('Données Echantillon 10'!D78-'Selection Gènes de Référence'!BB$11),"",'Données Echantillon 10'!D78-'Selection Gènes de Référence'!BB$11)</f>
        <v/>
      </c>
      <c r="AI77" s="69" t="str">
        <f>IF(ISERROR('Données Echantillon 10'!E78-'Selection Gènes de Référence'!BC$11),"",'Données Echantillon 10'!E78-'Selection Gènes de Référence'!BC$11)</f>
        <v/>
      </c>
      <c r="AJ77" s="243"/>
      <c r="AK77" s="243"/>
    </row>
    <row r="78" spans="1:37">
      <c r="A78" s="59" t="str">
        <f>IF('Information sur les Gènes'!A78="","",'Information sur les Gènes'!A78)</f>
        <v>G4</v>
      </c>
      <c r="B78" s="57" t="str">
        <f>IF('Information sur les Gènes'!D78="","",'Information sur les Gènes'!D78)</f>
        <v/>
      </c>
      <c r="C78" s="67" t="str">
        <f>IF(ISERROR('Données Echantillon Contrôle'!C79-'Selection Gènes de Référence'!C$11),"",'Données Echantillon Contrôle'!C79-'Selection Gènes de Référence'!C$11)</f>
        <v/>
      </c>
      <c r="D78" s="68" t="str">
        <f>IF(ISERROR('Données Echantillon Contrôle'!D79-'Selection Gènes de Référence'!D$11),"",'Données Echantillon Contrôle'!D79-'Selection Gènes de Référence'!D$11)</f>
        <v/>
      </c>
      <c r="E78" s="69" t="str">
        <f>IF(ISERROR('Données Echantillon Contrôle'!E79-'Selection Gènes de Référence'!E$11),"",'Données Echantillon Contrôle'!E79-'Selection Gènes de Référence'!E$11)</f>
        <v/>
      </c>
      <c r="F78" s="67" t="str">
        <f>IF(ISERROR('Données Echantillon 1'!C79-'Selection Gènes de Référence'!H$11),"",'Données Echantillon 1'!C79-'Selection Gènes de Référence'!H$11)</f>
        <v/>
      </c>
      <c r="G78" s="68" t="str">
        <f>IF(ISERROR('Données Echantillon 1'!D79-'Selection Gènes de Référence'!I$11),"",'Données Echantillon 1'!D79-'Selection Gènes de Référence'!I$11)</f>
        <v/>
      </c>
      <c r="H78" s="69" t="str">
        <f>IF(ISERROR('Données Echantillon 1'!E79-'Selection Gènes de Référence'!J$11),"",'Données Echantillon 1'!E79-'Selection Gènes de Référence'!J$11)</f>
        <v/>
      </c>
      <c r="I78" s="67" t="str">
        <f>IF(ISERROR('Données Echantillon 2'!C79-'Selection Gènes de Référence'!M$11),"",'Données Echantillon 2'!C79-'Selection Gènes de Référence'!M$11)</f>
        <v/>
      </c>
      <c r="J78" s="68" t="str">
        <f>IF(ISERROR('Données Echantillon 2'!D79-'Selection Gènes de Référence'!N$11),"",'Données Echantillon 2'!D79-'Selection Gènes de Référence'!N$11)</f>
        <v/>
      </c>
      <c r="K78" s="69" t="str">
        <f>IF(ISERROR('Données Echantillon 2'!E79-'Selection Gènes de Référence'!O$11),"",'Données Echantillon 2'!E79-'Selection Gènes de Référence'!O$11)</f>
        <v/>
      </c>
      <c r="L78" s="67" t="str">
        <f>IF(ISERROR('Données Echantillon 3'!C79-'Selection Gènes de Référence'!R$11),"",'Données Echantillon 3'!C79-'Selection Gènes de Référence'!R$11)</f>
        <v/>
      </c>
      <c r="M78" s="68" t="str">
        <f>IF(ISERROR('Données Echantillon 3'!D79-'Selection Gènes de Référence'!S$11),"",'Données Echantillon 3'!D79-'Selection Gènes de Référence'!S$11)</f>
        <v/>
      </c>
      <c r="N78" s="69" t="str">
        <f>IF(ISERROR('Données Echantillon 3'!E79-'Selection Gènes de Référence'!T$11),"",'Données Echantillon 3'!E79-'Selection Gènes de Référence'!T$11)</f>
        <v/>
      </c>
      <c r="O78" s="67" t="str">
        <f>IF(ISERROR('Données Echantillon 4'!C79-'Selection Gènes de Référence'!W$11),"",'Données Echantillon 4'!C79-'Selection Gènes de Référence'!W$11)</f>
        <v/>
      </c>
      <c r="P78" s="68" t="str">
        <f>IF(ISERROR('Données Echantillon 4'!D79-'Selection Gènes de Référence'!X$11),"",'Données Echantillon 4'!D79-'Selection Gènes de Référence'!X$11)</f>
        <v/>
      </c>
      <c r="Q78" s="69" t="str">
        <f>IF(ISERROR('Données Echantillon 4'!E79-'Selection Gènes de Référence'!Y$11),"",'Données Echantillon 4'!E79-'Selection Gènes de Référence'!Y$11)</f>
        <v/>
      </c>
      <c r="R78" s="67" t="str">
        <f>IF(ISERROR('Données Echantillon 5'!C79-'Selection Gènes de Référence'!AB$11),"",'Données Echantillon 5'!C79-'Selection Gènes de Référence'!AB$11)</f>
        <v/>
      </c>
      <c r="S78" s="68" t="str">
        <f>IF(ISERROR('Données Echantillon 5'!D79-'Selection Gènes de Référence'!AC$11),"",'Données Echantillon 5'!D79-'Selection Gènes de Référence'!AC$11)</f>
        <v/>
      </c>
      <c r="T78" s="69" t="str">
        <f>IF(ISERROR('Données Echantillon 5'!E79-'Selection Gènes de Référence'!AD$11),"",'Données Echantillon 5'!E79-'Selection Gènes de Référence'!AD$11)</f>
        <v/>
      </c>
      <c r="U78" s="67" t="str">
        <f>IF(ISERROR('Données Echantillon 6'!C79-'Selection Gènes de Référence'!AG$11),"",'Données Echantillon 6'!C79-'Selection Gènes de Référence'!AG$11)</f>
        <v/>
      </c>
      <c r="V78" s="68" t="str">
        <f>IF(ISERROR('Données Echantillon 6'!D79-'Selection Gènes de Référence'!AH$11),"",'Données Echantillon 6'!D79-'Selection Gènes de Référence'!AH$11)</f>
        <v/>
      </c>
      <c r="W78" s="69" t="str">
        <f>IF(ISERROR('Données Echantillon 6'!E79-'Selection Gènes de Référence'!AI$11),"",'Données Echantillon 6'!E79-'Selection Gènes de Référence'!AI$11)</f>
        <v/>
      </c>
      <c r="X78" s="67" t="str">
        <f>IF(ISERROR('Données Echantillon 7'!C79-'Selection Gènes de Référence'!AL$11),"",'Données Echantillon 7'!C79-'Selection Gènes de Référence'!AL$11)</f>
        <v/>
      </c>
      <c r="Y78" s="68" t="str">
        <f>IF(ISERROR('Données Echantillon 7'!D79-'Selection Gènes de Référence'!AM$11),"",'Données Echantillon 7'!D79-'Selection Gènes de Référence'!AM$11)</f>
        <v/>
      </c>
      <c r="Z78" s="69" t="str">
        <f>IF(ISERROR('Données Echantillon 7'!E79-'Selection Gènes de Référence'!AN$11),"",'Données Echantillon 7'!E79-'Selection Gènes de Référence'!AN$11)</f>
        <v/>
      </c>
      <c r="AA78" s="67" t="str">
        <f>IF(ISERROR('Données Echantillon 8'!C79-'Selection Gènes de Référence'!AQ$11),"",'Données Echantillon 8'!C79-'Selection Gènes de Référence'!AQ$11)</f>
        <v/>
      </c>
      <c r="AB78" s="68" t="str">
        <f>IF(ISERROR('Données Echantillon 8'!D79-'Selection Gènes de Référence'!AR$11),"",'Données Echantillon 8'!D79-'Selection Gènes de Référence'!AR$11)</f>
        <v/>
      </c>
      <c r="AC78" s="69" t="str">
        <f>IF(ISERROR('Données Echantillon 8'!E79-'Selection Gènes de Référence'!AS$11),"",'Données Echantillon 8'!E79-'Selection Gènes de Référence'!AS$11)</f>
        <v/>
      </c>
      <c r="AD78" s="67" t="str">
        <f>IF(ISERROR('Données Echantillon 9'!C79-'Selection Gènes de Référence'!AV$11),"",'Données Echantillon 9'!C79-'Selection Gènes de Référence'!AV$11)</f>
        <v/>
      </c>
      <c r="AE78" s="68" t="str">
        <f>IF(ISERROR('Données Echantillon 9'!D79-'Selection Gènes de Référence'!AW$11),"",'Données Echantillon 9'!D79-'Selection Gènes de Référence'!AW$11)</f>
        <v/>
      </c>
      <c r="AF78" s="69" t="str">
        <f>IF(ISERROR('Données Echantillon 9'!E79-'Selection Gènes de Référence'!AX$11),"",'Données Echantillon 9'!E79-'Selection Gènes de Référence'!AX$11)</f>
        <v/>
      </c>
      <c r="AG78" s="67" t="str">
        <f>IF(ISERROR('Données Echantillon 10'!C79-'Selection Gènes de Référence'!BA$11),"",'Données Echantillon 10'!C79-'Selection Gènes de Référence'!BA$11)</f>
        <v/>
      </c>
      <c r="AH78" s="68" t="str">
        <f>IF(ISERROR('Données Echantillon 10'!D79-'Selection Gènes de Référence'!BB$11),"",'Données Echantillon 10'!D79-'Selection Gènes de Référence'!BB$11)</f>
        <v/>
      </c>
      <c r="AI78" s="69" t="str">
        <f>IF(ISERROR('Données Echantillon 10'!E79-'Selection Gènes de Référence'!BC$11),"",'Données Echantillon 10'!E79-'Selection Gènes de Référence'!BC$11)</f>
        <v/>
      </c>
      <c r="AJ78" s="243"/>
      <c r="AK78" s="243"/>
    </row>
    <row r="79" spans="1:37">
      <c r="A79" s="59" t="str">
        <f>IF('Information sur les Gènes'!A79="","",'Information sur les Gènes'!A79)</f>
        <v>G5</v>
      </c>
      <c r="B79" s="57" t="str">
        <f>IF('Information sur les Gènes'!D79="","",'Information sur les Gènes'!D79)</f>
        <v/>
      </c>
      <c r="C79" s="67" t="str">
        <f>IF(ISERROR('Données Echantillon Contrôle'!C80-'Selection Gènes de Référence'!C$11),"",'Données Echantillon Contrôle'!C80-'Selection Gènes de Référence'!C$11)</f>
        <v/>
      </c>
      <c r="D79" s="68" t="str">
        <f>IF(ISERROR('Données Echantillon Contrôle'!D80-'Selection Gènes de Référence'!D$11),"",'Données Echantillon Contrôle'!D80-'Selection Gènes de Référence'!D$11)</f>
        <v/>
      </c>
      <c r="E79" s="69" t="str">
        <f>IF(ISERROR('Données Echantillon Contrôle'!E80-'Selection Gènes de Référence'!E$11),"",'Données Echantillon Contrôle'!E80-'Selection Gènes de Référence'!E$11)</f>
        <v/>
      </c>
      <c r="F79" s="67" t="str">
        <f>IF(ISERROR('Données Echantillon 1'!C80-'Selection Gènes de Référence'!H$11),"",'Données Echantillon 1'!C80-'Selection Gènes de Référence'!H$11)</f>
        <v/>
      </c>
      <c r="G79" s="68" t="str">
        <f>IF(ISERROR('Données Echantillon 1'!D80-'Selection Gènes de Référence'!I$11),"",'Données Echantillon 1'!D80-'Selection Gènes de Référence'!I$11)</f>
        <v/>
      </c>
      <c r="H79" s="69" t="str">
        <f>IF(ISERROR('Données Echantillon 1'!E80-'Selection Gènes de Référence'!J$11),"",'Données Echantillon 1'!E80-'Selection Gènes de Référence'!J$11)</f>
        <v/>
      </c>
      <c r="I79" s="67" t="str">
        <f>IF(ISERROR('Données Echantillon 2'!C80-'Selection Gènes de Référence'!M$11),"",'Données Echantillon 2'!C80-'Selection Gènes de Référence'!M$11)</f>
        <v/>
      </c>
      <c r="J79" s="68" t="str">
        <f>IF(ISERROR('Données Echantillon 2'!D80-'Selection Gènes de Référence'!N$11),"",'Données Echantillon 2'!D80-'Selection Gènes de Référence'!N$11)</f>
        <v/>
      </c>
      <c r="K79" s="69" t="str">
        <f>IF(ISERROR('Données Echantillon 2'!E80-'Selection Gènes de Référence'!O$11),"",'Données Echantillon 2'!E80-'Selection Gènes de Référence'!O$11)</f>
        <v/>
      </c>
      <c r="L79" s="67" t="str">
        <f>IF(ISERROR('Données Echantillon 3'!C80-'Selection Gènes de Référence'!R$11),"",'Données Echantillon 3'!C80-'Selection Gènes de Référence'!R$11)</f>
        <v/>
      </c>
      <c r="M79" s="68" t="str">
        <f>IF(ISERROR('Données Echantillon 3'!D80-'Selection Gènes de Référence'!S$11),"",'Données Echantillon 3'!D80-'Selection Gènes de Référence'!S$11)</f>
        <v/>
      </c>
      <c r="N79" s="69" t="str">
        <f>IF(ISERROR('Données Echantillon 3'!E80-'Selection Gènes de Référence'!T$11),"",'Données Echantillon 3'!E80-'Selection Gènes de Référence'!T$11)</f>
        <v/>
      </c>
      <c r="O79" s="67" t="str">
        <f>IF(ISERROR('Données Echantillon 4'!C80-'Selection Gènes de Référence'!W$11),"",'Données Echantillon 4'!C80-'Selection Gènes de Référence'!W$11)</f>
        <v/>
      </c>
      <c r="P79" s="68" t="str">
        <f>IF(ISERROR('Données Echantillon 4'!D80-'Selection Gènes de Référence'!X$11),"",'Données Echantillon 4'!D80-'Selection Gènes de Référence'!X$11)</f>
        <v/>
      </c>
      <c r="Q79" s="69" t="str">
        <f>IF(ISERROR('Données Echantillon 4'!E80-'Selection Gènes de Référence'!Y$11),"",'Données Echantillon 4'!E80-'Selection Gènes de Référence'!Y$11)</f>
        <v/>
      </c>
      <c r="R79" s="67" t="str">
        <f>IF(ISERROR('Données Echantillon 5'!C80-'Selection Gènes de Référence'!AB$11),"",'Données Echantillon 5'!C80-'Selection Gènes de Référence'!AB$11)</f>
        <v/>
      </c>
      <c r="S79" s="68" t="str">
        <f>IF(ISERROR('Données Echantillon 5'!D80-'Selection Gènes de Référence'!AC$11),"",'Données Echantillon 5'!D80-'Selection Gènes de Référence'!AC$11)</f>
        <v/>
      </c>
      <c r="T79" s="69" t="str">
        <f>IF(ISERROR('Données Echantillon 5'!E80-'Selection Gènes de Référence'!AD$11),"",'Données Echantillon 5'!E80-'Selection Gènes de Référence'!AD$11)</f>
        <v/>
      </c>
      <c r="U79" s="67" t="str">
        <f>IF(ISERROR('Données Echantillon 6'!C80-'Selection Gènes de Référence'!AG$11),"",'Données Echantillon 6'!C80-'Selection Gènes de Référence'!AG$11)</f>
        <v/>
      </c>
      <c r="V79" s="68" t="str">
        <f>IF(ISERROR('Données Echantillon 6'!D80-'Selection Gènes de Référence'!AH$11),"",'Données Echantillon 6'!D80-'Selection Gènes de Référence'!AH$11)</f>
        <v/>
      </c>
      <c r="W79" s="69" t="str">
        <f>IF(ISERROR('Données Echantillon 6'!E80-'Selection Gènes de Référence'!AI$11),"",'Données Echantillon 6'!E80-'Selection Gènes de Référence'!AI$11)</f>
        <v/>
      </c>
      <c r="X79" s="67" t="str">
        <f>IF(ISERROR('Données Echantillon 7'!C80-'Selection Gènes de Référence'!AL$11),"",'Données Echantillon 7'!C80-'Selection Gènes de Référence'!AL$11)</f>
        <v/>
      </c>
      <c r="Y79" s="68" t="str">
        <f>IF(ISERROR('Données Echantillon 7'!D80-'Selection Gènes de Référence'!AM$11),"",'Données Echantillon 7'!D80-'Selection Gènes de Référence'!AM$11)</f>
        <v/>
      </c>
      <c r="Z79" s="69" t="str">
        <f>IF(ISERROR('Données Echantillon 7'!E80-'Selection Gènes de Référence'!AN$11),"",'Données Echantillon 7'!E80-'Selection Gènes de Référence'!AN$11)</f>
        <v/>
      </c>
      <c r="AA79" s="67" t="str">
        <f>IF(ISERROR('Données Echantillon 8'!C80-'Selection Gènes de Référence'!AQ$11),"",'Données Echantillon 8'!C80-'Selection Gènes de Référence'!AQ$11)</f>
        <v/>
      </c>
      <c r="AB79" s="68" t="str">
        <f>IF(ISERROR('Données Echantillon 8'!D80-'Selection Gènes de Référence'!AR$11),"",'Données Echantillon 8'!D80-'Selection Gènes de Référence'!AR$11)</f>
        <v/>
      </c>
      <c r="AC79" s="69" t="str">
        <f>IF(ISERROR('Données Echantillon 8'!E80-'Selection Gènes de Référence'!AS$11),"",'Données Echantillon 8'!E80-'Selection Gènes de Référence'!AS$11)</f>
        <v/>
      </c>
      <c r="AD79" s="67" t="str">
        <f>IF(ISERROR('Données Echantillon 9'!C80-'Selection Gènes de Référence'!AV$11),"",'Données Echantillon 9'!C80-'Selection Gènes de Référence'!AV$11)</f>
        <v/>
      </c>
      <c r="AE79" s="68" t="str">
        <f>IF(ISERROR('Données Echantillon 9'!D80-'Selection Gènes de Référence'!AW$11),"",'Données Echantillon 9'!D80-'Selection Gènes de Référence'!AW$11)</f>
        <v/>
      </c>
      <c r="AF79" s="69" t="str">
        <f>IF(ISERROR('Données Echantillon 9'!E80-'Selection Gènes de Référence'!AX$11),"",'Données Echantillon 9'!E80-'Selection Gènes de Référence'!AX$11)</f>
        <v/>
      </c>
      <c r="AG79" s="67" t="str">
        <f>IF(ISERROR('Données Echantillon 10'!C80-'Selection Gènes de Référence'!BA$11),"",'Données Echantillon 10'!C80-'Selection Gènes de Référence'!BA$11)</f>
        <v/>
      </c>
      <c r="AH79" s="68" t="str">
        <f>IF(ISERROR('Données Echantillon 10'!D80-'Selection Gènes de Référence'!BB$11),"",'Données Echantillon 10'!D80-'Selection Gènes de Référence'!BB$11)</f>
        <v/>
      </c>
      <c r="AI79" s="69" t="str">
        <f>IF(ISERROR('Données Echantillon 10'!E80-'Selection Gènes de Référence'!BC$11),"",'Données Echantillon 10'!E80-'Selection Gènes de Référence'!BC$11)</f>
        <v/>
      </c>
      <c r="AJ79" s="243"/>
      <c r="AK79" s="243"/>
    </row>
    <row r="80" spans="1:37">
      <c r="A80" s="59" t="str">
        <f>IF('Information sur les Gènes'!A80="","",'Information sur les Gènes'!A80)</f>
        <v>G6</v>
      </c>
      <c r="B80" s="57" t="str">
        <f>IF('Information sur les Gènes'!D80="","",'Information sur les Gènes'!D80)</f>
        <v/>
      </c>
      <c r="C80" s="67" t="str">
        <f>IF(ISERROR('Données Echantillon Contrôle'!C81-'Selection Gènes de Référence'!C$11),"",'Données Echantillon Contrôle'!C81-'Selection Gènes de Référence'!C$11)</f>
        <v/>
      </c>
      <c r="D80" s="68" t="str">
        <f>IF(ISERROR('Données Echantillon Contrôle'!D81-'Selection Gènes de Référence'!D$11),"",'Données Echantillon Contrôle'!D81-'Selection Gènes de Référence'!D$11)</f>
        <v/>
      </c>
      <c r="E80" s="69" t="str">
        <f>IF(ISERROR('Données Echantillon Contrôle'!E81-'Selection Gènes de Référence'!E$11),"",'Données Echantillon Contrôle'!E81-'Selection Gènes de Référence'!E$11)</f>
        <v/>
      </c>
      <c r="F80" s="67" t="str">
        <f>IF(ISERROR('Données Echantillon 1'!C81-'Selection Gènes de Référence'!H$11),"",'Données Echantillon 1'!C81-'Selection Gènes de Référence'!H$11)</f>
        <v/>
      </c>
      <c r="G80" s="68" t="str">
        <f>IF(ISERROR('Données Echantillon 1'!D81-'Selection Gènes de Référence'!I$11),"",'Données Echantillon 1'!D81-'Selection Gènes de Référence'!I$11)</f>
        <v/>
      </c>
      <c r="H80" s="69" t="str">
        <f>IF(ISERROR('Données Echantillon 1'!E81-'Selection Gènes de Référence'!J$11),"",'Données Echantillon 1'!E81-'Selection Gènes de Référence'!J$11)</f>
        <v/>
      </c>
      <c r="I80" s="67" t="str">
        <f>IF(ISERROR('Données Echantillon 2'!C81-'Selection Gènes de Référence'!M$11),"",'Données Echantillon 2'!C81-'Selection Gènes de Référence'!M$11)</f>
        <v/>
      </c>
      <c r="J80" s="68" t="str">
        <f>IF(ISERROR('Données Echantillon 2'!D81-'Selection Gènes de Référence'!N$11),"",'Données Echantillon 2'!D81-'Selection Gènes de Référence'!N$11)</f>
        <v/>
      </c>
      <c r="K80" s="69" t="str">
        <f>IF(ISERROR('Données Echantillon 2'!E81-'Selection Gènes de Référence'!O$11),"",'Données Echantillon 2'!E81-'Selection Gènes de Référence'!O$11)</f>
        <v/>
      </c>
      <c r="L80" s="67" t="str">
        <f>IF(ISERROR('Données Echantillon 3'!C81-'Selection Gènes de Référence'!R$11),"",'Données Echantillon 3'!C81-'Selection Gènes de Référence'!R$11)</f>
        <v/>
      </c>
      <c r="M80" s="68" t="str">
        <f>IF(ISERROR('Données Echantillon 3'!D81-'Selection Gènes de Référence'!S$11),"",'Données Echantillon 3'!D81-'Selection Gènes de Référence'!S$11)</f>
        <v/>
      </c>
      <c r="N80" s="69" t="str">
        <f>IF(ISERROR('Données Echantillon 3'!E81-'Selection Gènes de Référence'!T$11),"",'Données Echantillon 3'!E81-'Selection Gènes de Référence'!T$11)</f>
        <v/>
      </c>
      <c r="O80" s="67" t="str">
        <f>IF(ISERROR('Données Echantillon 4'!C81-'Selection Gènes de Référence'!W$11),"",'Données Echantillon 4'!C81-'Selection Gènes de Référence'!W$11)</f>
        <v/>
      </c>
      <c r="P80" s="68" t="str">
        <f>IF(ISERROR('Données Echantillon 4'!D81-'Selection Gènes de Référence'!X$11),"",'Données Echantillon 4'!D81-'Selection Gènes de Référence'!X$11)</f>
        <v/>
      </c>
      <c r="Q80" s="69" t="str">
        <f>IF(ISERROR('Données Echantillon 4'!E81-'Selection Gènes de Référence'!Y$11),"",'Données Echantillon 4'!E81-'Selection Gènes de Référence'!Y$11)</f>
        <v/>
      </c>
      <c r="R80" s="67" t="str">
        <f>IF(ISERROR('Données Echantillon 5'!C81-'Selection Gènes de Référence'!AB$11),"",'Données Echantillon 5'!C81-'Selection Gènes de Référence'!AB$11)</f>
        <v/>
      </c>
      <c r="S80" s="68" t="str">
        <f>IF(ISERROR('Données Echantillon 5'!D81-'Selection Gènes de Référence'!AC$11),"",'Données Echantillon 5'!D81-'Selection Gènes de Référence'!AC$11)</f>
        <v/>
      </c>
      <c r="T80" s="69" t="str">
        <f>IF(ISERROR('Données Echantillon 5'!E81-'Selection Gènes de Référence'!AD$11),"",'Données Echantillon 5'!E81-'Selection Gènes de Référence'!AD$11)</f>
        <v/>
      </c>
      <c r="U80" s="67" t="str">
        <f>IF(ISERROR('Données Echantillon 6'!C81-'Selection Gènes de Référence'!AG$11),"",'Données Echantillon 6'!C81-'Selection Gènes de Référence'!AG$11)</f>
        <v/>
      </c>
      <c r="V80" s="68" t="str">
        <f>IF(ISERROR('Données Echantillon 6'!D81-'Selection Gènes de Référence'!AH$11),"",'Données Echantillon 6'!D81-'Selection Gènes de Référence'!AH$11)</f>
        <v/>
      </c>
      <c r="W80" s="69" t="str">
        <f>IF(ISERROR('Données Echantillon 6'!E81-'Selection Gènes de Référence'!AI$11),"",'Données Echantillon 6'!E81-'Selection Gènes de Référence'!AI$11)</f>
        <v/>
      </c>
      <c r="X80" s="67" t="str">
        <f>IF(ISERROR('Données Echantillon 7'!C81-'Selection Gènes de Référence'!AL$11),"",'Données Echantillon 7'!C81-'Selection Gènes de Référence'!AL$11)</f>
        <v/>
      </c>
      <c r="Y80" s="68" t="str">
        <f>IF(ISERROR('Données Echantillon 7'!D81-'Selection Gènes de Référence'!AM$11),"",'Données Echantillon 7'!D81-'Selection Gènes de Référence'!AM$11)</f>
        <v/>
      </c>
      <c r="Z80" s="69" t="str">
        <f>IF(ISERROR('Données Echantillon 7'!E81-'Selection Gènes de Référence'!AN$11),"",'Données Echantillon 7'!E81-'Selection Gènes de Référence'!AN$11)</f>
        <v/>
      </c>
      <c r="AA80" s="67" t="str">
        <f>IF(ISERROR('Données Echantillon 8'!C81-'Selection Gènes de Référence'!AQ$11),"",'Données Echantillon 8'!C81-'Selection Gènes de Référence'!AQ$11)</f>
        <v/>
      </c>
      <c r="AB80" s="68" t="str">
        <f>IF(ISERROR('Données Echantillon 8'!D81-'Selection Gènes de Référence'!AR$11),"",'Données Echantillon 8'!D81-'Selection Gènes de Référence'!AR$11)</f>
        <v/>
      </c>
      <c r="AC80" s="69" t="str">
        <f>IF(ISERROR('Données Echantillon 8'!E81-'Selection Gènes de Référence'!AS$11),"",'Données Echantillon 8'!E81-'Selection Gènes de Référence'!AS$11)</f>
        <v/>
      </c>
      <c r="AD80" s="67" t="str">
        <f>IF(ISERROR('Données Echantillon 9'!C81-'Selection Gènes de Référence'!AV$11),"",'Données Echantillon 9'!C81-'Selection Gènes de Référence'!AV$11)</f>
        <v/>
      </c>
      <c r="AE80" s="68" t="str">
        <f>IF(ISERROR('Données Echantillon 9'!D81-'Selection Gènes de Référence'!AW$11),"",'Données Echantillon 9'!D81-'Selection Gènes de Référence'!AW$11)</f>
        <v/>
      </c>
      <c r="AF80" s="69" t="str">
        <f>IF(ISERROR('Données Echantillon 9'!E81-'Selection Gènes de Référence'!AX$11),"",'Données Echantillon 9'!E81-'Selection Gènes de Référence'!AX$11)</f>
        <v/>
      </c>
      <c r="AG80" s="67" t="str">
        <f>IF(ISERROR('Données Echantillon 10'!C81-'Selection Gènes de Référence'!BA$11),"",'Données Echantillon 10'!C81-'Selection Gènes de Référence'!BA$11)</f>
        <v/>
      </c>
      <c r="AH80" s="68" t="str">
        <f>IF(ISERROR('Données Echantillon 10'!D81-'Selection Gènes de Référence'!BB$11),"",'Données Echantillon 10'!D81-'Selection Gènes de Référence'!BB$11)</f>
        <v/>
      </c>
      <c r="AI80" s="69" t="str">
        <f>IF(ISERROR('Données Echantillon 10'!E81-'Selection Gènes de Référence'!BC$11),"",'Données Echantillon 10'!E81-'Selection Gènes de Référence'!BC$11)</f>
        <v/>
      </c>
      <c r="AJ80" s="243"/>
      <c r="AK80" s="243"/>
    </row>
    <row r="81" spans="1:37">
      <c r="A81" s="59" t="str">
        <f>IF('Information sur les Gènes'!A81="","",'Information sur les Gènes'!A81)</f>
        <v>G7</v>
      </c>
      <c r="B81" s="57" t="str">
        <f>IF('Information sur les Gènes'!D81="","",'Information sur les Gènes'!D81)</f>
        <v/>
      </c>
      <c r="C81" s="67" t="str">
        <f>IF(ISERROR('Données Echantillon Contrôle'!C82-'Selection Gènes de Référence'!C$11),"",'Données Echantillon Contrôle'!C82-'Selection Gènes de Référence'!C$11)</f>
        <v/>
      </c>
      <c r="D81" s="68" t="str">
        <f>IF(ISERROR('Données Echantillon Contrôle'!D82-'Selection Gènes de Référence'!D$11),"",'Données Echantillon Contrôle'!D82-'Selection Gènes de Référence'!D$11)</f>
        <v/>
      </c>
      <c r="E81" s="69" t="str">
        <f>IF(ISERROR('Données Echantillon Contrôle'!E82-'Selection Gènes de Référence'!E$11),"",'Données Echantillon Contrôle'!E82-'Selection Gènes de Référence'!E$11)</f>
        <v/>
      </c>
      <c r="F81" s="67" t="str">
        <f>IF(ISERROR('Données Echantillon 1'!C82-'Selection Gènes de Référence'!H$11),"",'Données Echantillon 1'!C82-'Selection Gènes de Référence'!H$11)</f>
        <v/>
      </c>
      <c r="G81" s="68" t="str">
        <f>IF(ISERROR('Données Echantillon 1'!D82-'Selection Gènes de Référence'!I$11),"",'Données Echantillon 1'!D82-'Selection Gènes de Référence'!I$11)</f>
        <v/>
      </c>
      <c r="H81" s="69" t="str">
        <f>IF(ISERROR('Données Echantillon 1'!E82-'Selection Gènes de Référence'!J$11),"",'Données Echantillon 1'!E82-'Selection Gènes de Référence'!J$11)</f>
        <v/>
      </c>
      <c r="I81" s="67" t="str">
        <f>IF(ISERROR('Données Echantillon 2'!C82-'Selection Gènes de Référence'!M$11),"",'Données Echantillon 2'!C82-'Selection Gènes de Référence'!M$11)</f>
        <v/>
      </c>
      <c r="J81" s="68" t="str">
        <f>IF(ISERROR('Données Echantillon 2'!D82-'Selection Gènes de Référence'!N$11),"",'Données Echantillon 2'!D82-'Selection Gènes de Référence'!N$11)</f>
        <v/>
      </c>
      <c r="K81" s="69" t="str">
        <f>IF(ISERROR('Données Echantillon 2'!E82-'Selection Gènes de Référence'!O$11),"",'Données Echantillon 2'!E82-'Selection Gènes de Référence'!O$11)</f>
        <v/>
      </c>
      <c r="L81" s="67" t="str">
        <f>IF(ISERROR('Données Echantillon 3'!C82-'Selection Gènes de Référence'!R$11),"",'Données Echantillon 3'!C82-'Selection Gènes de Référence'!R$11)</f>
        <v/>
      </c>
      <c r="M81" s="68" t="str">
        <f>IF(ISERROR('Données Echantillon 3'!D82-'Selection Gènes de Référence'!S$11),"",'Données Echantillon 3'!D82-'Selection Gènes de Référence'!S$11)</f>
        <v/>
      </c>
      <c r="N81" s="69" t="str">
        <f>IF(ISERROR('Données Echantillon 3'!E82-'Selection Gènes de Référence'!T$11),"",'Données Echantillon 3'!E82-'Selection Gènes de Référence'!T$11)</f>
        <v/>
      </c>
      <c r="O81" s="67" t="str">
        <f>IF(ISERROR('Données Echantillon 4'!C82-'Selection Gènes de Référence'!W$11),"",'Données Echantillon 4'!C82-'Selection Gènes de Référence'!W$11)</f>
        <v/>
      </c>
      <c r="P81" s="68" t="str">
        <f>IF(ISERROR('Données Echantillon 4'!D82-'Selection Gènes de Référence'!X$11),"",'Données Echantillon 4'!D82-'Selection Gènes de Référence'!X$11)</f>
        <v/>
      </c>
      <c r="Q81" s="69" t="str">
        <f>IF(ISERROR('Données Echantillon 4'!E82-'Selection Gènes de Référence'!Y$11),"",'Données Echantillon 4'!E82-'Selection Gènes de Référence'!Y$11)</f>
        <v/>
      </c>
      <c r="R81" s="67" t="str">
        <f>IF(ISERROR('Données Echantillon 5'!C82-'Selection Gènes de Référence'!AB$11),"",'Données Echantillon 5'!C82-'Selection Gènes de Référence'!AB$11)</f>
        <v/>
      </c>
      <c r="S81" s="68" t="str">
        <f>IF(ISERROR('Données Echantillon 5'!D82-'Selection Gènes de Référence'!AC$11),"",'Données Echantillon 5'!D82-'Selection Gènes de Référence'!AC$11)</f>
        <v/>
      </c>
      <c r="T81" s="69" t="str">
        <f>IF(ISERROR('Données Echantillon 5'!E82-'Selection Gènes de Référence'!AD$11),"",'Données Echantillon 5'!E82-'Selection Gènes de Référence'!AD$11)</f>
        <v/>
      </c>
      <c r="U81" s="67" t="str">
        <f>IF(ISERROR('Données Echantillon 6'!C82-'Selection Gènes de Référence'!AG$11),"",'Données Echantillon 6'!C82-'Selection Gènes de Référence'!AG$11)</f>
        <v/>
      </c>
      <c r="V81" s="68" t="str">
        <f>IF(ISERROR('Données Echantillon 6'!D82-'Selection Gènes de Référence'!AH$11),"",'Données Echantillon 6'!D82-'Selection Gènes de Référence'!AH$11)</f>
        <v/>
      </c>
      <c r="W81" s="69" t="str">
        <f>IF(ISERROR('Données Echantillon 6'!E82-'Selection Gènes de Référence'!AI$11),"",'Données Echantillon 6'!E82-'Selection Gènes de Référence'!AI$11)</f>
        <v/>
      </c>
      <c r="X81" s="67" t="str">
        <f>IF(ISERROR('Données Echantillon 7'!C82-'Selection Gènes de Référence'!AL$11),"",'Données Echantillon 7'!C82-'Selection Gènes de Référence'!AL$11)</f>
        <v/>
      </c>
      <c r="Y81" s="68" t="str">
        <f>IF(ISERROR('Données Echantillon 7'!D82-'Selection Gènes de Référence'!AM$11),"",'Données Echantillon 7'!D82-'Selection Gènes de Référence'!AM$11)</f>
        <v/>
      </c>
      <c r="Z81" s="69" t="str">
        <f>IF(ISERROR('Données Echantillon 7'!E82-'Selection Gènes de Référence'!AN$11),"",'Données Echantillon 7'!E82-'Selection Gènes de Référence'!AN$11)</f>
        <v/>
      </c>
      <c r="AA81" s="67" t="str">
        <f>IF(ISERROR('Données Echantillon 8'!C82-'Selection Gènes de Référence'!AQ$11),"",'Données Echantillon 8'!C82-'Selection Gènes de Référence'!AQ$11)</f>
        <v/>
      </c>
      <c r="AB81" s="68" t="str">
        <f>IF(ISERROR('Données Echantillon 8'!D82-'Selection Gènes de Référence'!AR$11),"",'Données Echantillon 8'!D82-'Selection Gènes de Référence'!AR$11)</f>
        <v/>
      </c>
      <c r="AC81" s="69" t="str">
        <f>IF(ISERROR('Données Echantillon 8'!E82-'Selection Gènes de Référence'!AS$11),"",'Données Echantillon 8'!E82-'Selection Gènes de Référence'!AS$11)</f>
        <v/>
      </c>
      <c r="AD81" s="67" t="str">
        <f>IF(ISERROR('Données Echantillon 9'!C82-'Selection Gènes de Référence'!AV$11),"",'Données Echantillon 9'!C82-'Selection Gènes de Référence'!AV$11)</f>
        <v/>
      </c>
      <c r="AE81" s="68" t="str">
        <f>IF(ISERROR('Données Echantillon 9'!D82-'Selection Gènes de Référence'!AW$11),"",'Données Echantillon 9'!D82-'Selection Gènes de Référence'!AW$11)</f>
        <v/>
      </c>
      <c r="AF81" s="69" t="str">
        <f>IF(ISERROR('Données Echantillon 9'!E82-'Selection Gènes de Référence'!AX$11),"",'Données Echantillon 9'!E82-'Selection Gènes de Référence'!AX$11)</f>
        <v/>
      </c>
      <c r="AG81" s="67" t="str">
        <f>IF(ISERROR('Données Echantillon 10'!C82-'Selection Gènes de Référence'!BA$11),"",'Données Echantillon 10'!C82-'Selection Gènes de Référence'!BA$11)</f>
        <v/>
      </c>
      <c r="AH81" s="68" t="str">
        <f>IF(ISERROR('Données Echantillon 10'!D82-'Selection Gènes de Référence'!BB$11),"",'Données Echantillon 10'!D82-'Selection Gènes de Référence'!BB$11)</f>
        <v/>
      </c>
      <c r="AI81" s="69" t="str">
        <f>IF(ISERROR('Données Echantillon 10'!E82-'Selection Gènes de Référence'!BC$11),"",'Données Echantillon 10'!E82-'Selection Gènes de Référence'!BC$11)</f>
        <v/>
      </c>
      <c r="AJ81" s="243"/>
      <c r="AK81" s="243"/>
    </row>
    <row r="82" spans="1:37">
      <c r="A82" s="59" t="str">
        <f>IF('Information sur les Gènes'!A82="","",'Information sur les Gènes'!A82)</f>
        <v>G8</v>
      </c>
      <c r="B82" s="57" t="str">
        <f>IF('Information sur les Gènes'!D82="","",'Information sur les Gènes'!D82)</f>
        <v/>
      </c>
      <c r="C82" s="67" t="str">
        <f>IF(ISERROR('Données Echantillon Contrôle'!C83-'Selection Gènes de Référence'!C$11),"",'Données Echantillon Contrôle'!C83-'Selection Gènes de Référence'!C$11)</f>
        <v/>
      </c>
      <c r="D82" s="68" t="str">
        <f>IF(ISERROR('Données Echantillon Contrôle'!D83-'Selection Gènes de Référence'!D$11),"",'Données Echantillon Contrôle'!D83-'Selection Gènes de Référence'!D$11)</f>
        <v/>
      </c>
      <c r="E82" s="69" t="str">
        <f>IF(ISERROR('Données Echantillon Contrôle'!E83-'Selection Gènes de Référence'!E$11),"",'Données Echantillon Contrôle'!E83-'Selection Gènes de Référence'!E$11)</f>
        <v/>
      </c>
      <c r="F82" s="67" t="str">
        <f>IF(ISERROR('Données Echantillon 1'!C83-'Selection Gènes de Référence'!H$11),"",'Données Echantillon 1'!C83-'Selection Gènes de Référence'!H$11)</f>
        <v/>
      </c>
      <c r="G82" s="68" t="str">
        <f>IF(ISERROR('Données Echantillon 1'!D83-'Selection Gènes de Référence'!I$11),"",'Données Echantillon 1'!D83-'Selection Gènes de Référence'!I$11)</f>
        <v/>
      </c>
      <c r="H82" s="69" t="str">
        <f>IF(ISERROR('Données Echantillon 1'!E83-'Selection Gènes de Référence'!J$11),"",'Données Echantillon 1'!E83-'Selection Gènes de Référence'!J$11)</f>
        <v/>
      </c>
      <c r="I82" s="67" t="str">
        <f>IF(ISERROR('Données Echantillon 2'!C83-'Selection Gènes de Référence'!M$11),"",'Données Echantillon 2'!C83-'Selection Gènes de Référence'!M$11)</f>
        <v/>
      </c>
      <c r="J82" s="68" t="str">
        <f>IF(ISERROR('Données Echantillon 2'!D83-'Selection Gènes de Référence'!N$11),"",'Données Echantillon 2'!D83-'Selection Gènes de Référence'!N$11)</f>
        <v/>
      </c>
      <c r="K82" s="69" t="str">
        <f>IF(ISERROR('Données Echantillon 2'!E83-'Selection Gènes de Référence'!O$11),"",'Données Echantillon 2'!E83-'Selection Gènes de Référence'!O$11)</f>
        <v/>
      </c>
      <c r="L82" s="67" t="str">
        <f>IF(ISERROR('Données Echantillon 3'!C83-'Selection Gènes de Référence'!R$11),"",'Données Echantillon 3'!C83-'Selection Gènes de Référence'!R$11)</f>
        <v/>
      </c>
      <c r="M82" s="68" t="str">
        <f>IF(ISERROR('Données Echantillon 3'!D83-'Selection Gènes de Référence'!S$11),"",'Données Echantillon 3'!D83-'Selection Gènes de Référence'!S$11)</f>
        <v/>
      </c>
      <c r="N82" s="69" t="str">
        <f>IF(ISERROR('Données Echantillon 3'!E83-'Selection Gènes de Référence'!T$11),"",'Données Echantillon 3'!E83-'Selection Gènes de Référence'!T$11)</f>
        <v/>
      </c>
      <c r="O82" s="67" t="str">
        <f>IF(ISERROR('Données Echantillon 4'!C83-'Selection Gènes de Référence'!W$11),"",'Données Echantillon 4'!C83-'Selection Gènes de Référence'!W$11)</f>
        <v/>
      </c>
      <c r="P82" s="68" t="str">
        <f>IF(ISERROR('Données Echantillon 4'!D83-'Selection Gènes de Référence'!X$11),"",'Données Echantillon 4'!D83-'Selection Gènes de Référence'!X$11)</f>
        <v/>
      </c>
      <c r="Q82" s="69" t="str">
        <f>IF(ISERROR('Données Echantillon 4'!E83-'Selection Gènes de Référence'!Y$11),"",'Données Echantillon 4'!E83-'Selection Gènes de Référence'!Y$11)</f>
        <v/>
      </c>
      <c r="R82" s="67" t="str">
        <f>IF(ISERROR('Données Echantillon 5'!C83-'Selection Gènes de Référence'!AB$11),"",'Données Echantillon 5'!C83-'Selection Gènes de Référence'!AB$11)</f>
        <v/>
      </c>
      <c r="S82" s="68" t="str">
        <f>IF(ISERROR('Données Echantillon 5'!D83-'Selection Gènes de Référence'!AC$11),"",'Données Echantillon 5'!D83-'Selection Gènes de Référence'!AC$11)</f>
        <v/>
      </c>
      <c r="T82" s="69" t="str">
        <f>IF(ISERROR('Données Echantillon 5'!E83-'Selection Gènes de Référence'!AD$11),"",'Données Echantillon 5'!E83-'Selection Gènes de Référence'!AD$11)</f>
        <v/>
      </c>
      <c r="U82" s="67" t="str">
        <f>IF(ISERROR('Données Echantillon 6'!C83-'Selection Gènes de Référence'!AG$11),"",'Données Echantillon 6'!C83-'Selection Gènes de Référence'!AG$11)</f>
        <v/>
      </c>
      <c r="V82" s="68" t="str">
        <f>IF(ISERROR('Données Echantillon 6'!D83-'Selection Gènes de Référence'!AH$11),"",'Données Echantillon 6'!D83-'Selection Gènes de Référence'!AH$11)</f>
        <v/>
      </c>
      <c r="W82" s="69" t="str">
        <f>IF(ISERROR('Données Echantillon 6'!E83-'Selection Gènes de Référence'!AI$11),"",'Données Echantillon 6'!E83-'Selection Gènes de Référence'!AI$11)</f>
        <v/>
      </c>
      <c r="X82" s="67" t="str">
        <f>IF(ISERROR('Données Echantillon 7'!C83-'Selection Gènes de Référence'!AL$11),"",'Données Echantillon 7'!C83-'Selection Gènes de Référence'!AL$11)</f>
        <v/>
      </c>
      <c r="Y82" s="68" t="str">
        <f>IF(ISERROR('Données Echantillon 7'!D83-'Selection Gènes de Référence'!AM$11),"",'Données Echantillon 7'!D83-'Selection Gènes de Référence'!AM$11)</f>
        <v/>
      </c>
      <c r="Z82" s="69" t="str">
        <f>IF(ISERROR('Données Echantillon 7'!E83-'Selection Gènes de Référence'!AN$11),"",'Données Echantillon 7'!E83-'Selection Gènes de Référence'!AN$11)</f>
        <v/>
      </c>
      <c r="AA82" s="67" t="str">
        <f>IF(ISERROR('Données Echantillon 8'!C83-'Selection Gènes de Référence'!AQ$11),"",'Données Echantillon 8'!C83-'Selection Gènes de Référence'!AQ$11)</f>
        <v/>
      </c>
      <c r="AB82" s="68" t="str">
        <f>IF(ISERROR('Données Echantillon 8'!D83-'Selection Gènes de Référence'!AR$11),"",'Données Echantillon 8'!D83-'Selection Gènes de Référence'!AR$11)</f>
        <v/>
      </c>
      <c r="AC82" s="69" t="str">
        <f>IF(ISERROR('Données Echantillon 8'!E83-'Selection Gènes de Référence'!AS$11),"",'Données Echantillon 8'!E83-'Selection Gènes de Référence'!AS$11)</f>
        <v/>
      </c>
      <c r="AD82" s="67" t="str">
        <f>IF(ISERROR('Données Echantillon 9'!C83-'Selection Gènes de Référence'!AV$11),"",'Données Echantillon 9'!C83-'Selection Gènes de Référence'!AV$11)</f>
        <v/>
      </c>
      <c r="AE82" s="68" t="str">
        <f>IF(ISERROR('Données Echantillon 9'!D83-'Selection Gènes de Référence'!AW$11),"",'Données Echantillon 9'!D83-'Selection Gènes de Référence'!AW$11)</f>
        <v/>
      </c>
      <c r="AF82" s="69" t="str">
        <f>IF(ISERROR('Données Echantillon 9'!E83-'Selection Gènes de Référence'!AX$11),"",'Données Echantillon 9'!E83-'Selection Gènes de Référence'!AX$11)</f>
        <v/>
      </c>
      <c r="AG82" s="67" t="str">
        <f>IF(ISERROR('Données Echantillon 10'!C83-'Selection Gènes de Référence'!BA$11),"",'Données Echantillon 10'!C83-'Selection Gènes de Référence'!BA$11)</f>
        <v/>
      </c>
      <c r="AH82" s="68" t="str">
        <f>IF(ISERROR('Données Echantillon 10'!D83-'Selection Gènes de Référence'!BB$11),"",'Données Echantillon 10'!D83-'Selection Gènes de Référence'!BB$11)</f>
        <v/>
      </c>
      <c r="AI82" s="69" t="str">
        <f>IF(ISERROR('Données Echantillon 10'!E83-'Selection Gènes de Référence'!BC$11),"",'Données Echantillon 10'!E83-'Selection Gènes de Référence'!BC$11)</f>
        <v/>
      </c>
      <c r="AJ82" s="243"/>
      <c r="AK82" s="243"/>
    </row>
    <row r="83" spans="1:37">
      <c r="A83" s="59" t="str">
        <f>IF('Information sur les Gènes'!A83="","",'Information sur les Gènes'!A83)</f>
        <v>G9</v>
      </c>
      <c r="B83" s="57" t="str">
        <f>IF('Information sur les Gènes'!D83="","",'Information sur les Gènes'!D83)</f>
        <v/>
      </c>
      <c r="C83" s="67" t="str">
        <f>IF(ISERROR('Données Echantillon Contrôle'!C84-'Selection Gènes de Référence'!C$11),"",'Données Echantillon Contrôle'!C84-'Selection Gènes de Référence'!C$11)</f>
        <v/>
      </c>
      <c r="D83" s="68" t="str">
        <f>IF(ISERROR('Données Echantillon Contrôle'!D84-'Selection Gènes de Référence'!D$11),"",'Données Echantillon Contrôle'!D84-'Selection Gènes de Référence'!D$11)</f>
        <v/>
      </c>
      <c r="E83" s="69" t="str">
        <f>IF(ISERROR('Données Echantillon Contrôle'!E84-'Selection Gènes de Référence'!E$11),"",'Données Echantillon Contrôle'!E84-'Selection Gènes de Référence'!E$11)</f>
        <v/>
      </c>
      <c r="F83" s="67" t="str">
        <f>IF(ISERROR('Données Echantillon 1'!C84-'Selection Gènes de Référence'!H$11),"",'Données Echantillon 1'!C84-'Selection Gènes de Référence'!H$11)</f>
        <v/>
      </c>
      <c r="G83" s="68" t="str">
        <f>IF(ISERROR('Données Echantillon 1'!D84-'Selection Gènes de Référence'!I$11),"",'Données Echantillon 1'!D84-'Selection Gènes de Référence'!I$11)</f>
        <v/>
      </c>
      <c r="H83" s="69" t="str">
        <f>IF(ISERROR('Données Echantillon 1'!E84-'Selection Gènes de Référence'!J$11),"",'Données Echantillon 1'!E84-'Selection Gènes de Référence'!J$11)</f>
        <v/>
      </c>
      <c r="I83" s="67" t="str">
        <f>IF(ISERROR('Données Echantillon 2'!C84-'Selection Gènes de Référence'!M$11),"",'Données Echantillon 2'!C84-'Selection Gènes de Référence'!M$11)</f>
        <v/>
      </c>
      <c r="J83" s="68" t="str">
        <f>IF(ISERROR('Données Echantillon 2'!D84-'Selection Gènes de Référence'!N$11),"",'Données Echantillon 2'!D84-'Selection Gènes de Référence'!N$11)</f>
        <v/>
      </c>
      <c r="K83" s="69" t="str">
        <f>IF(ISERROR('Données Echantillon 2'!E84-'Selection Gènes de Référence'!O$11),"",'Données Echantillon 2'!E84-'Selection Gènes de Référence'!O$11)</f>
        <v/>
      </c>
      <c r="L83" s="67" t="str">
        <f>IF(ISERROR('Données Echantillon 3'!C84-'Selection Gènes de Référence'!R$11),"",'Données Echantillon 3'!C84-'Selection Gènes de Référence'!R$11)</f>
        <v/>
      </c>
      <c r="M83" s="68" t="str">
        <f>IF(ISERROR('Données Echantillon 3'!D84-'Selection Gènes de Référence'!S$11),"",'Données Echantillon 3'!D84-'Selection Gènes de Référence'!S$11)</f>
        <v/>
      </c>
      <c r="N83" s="69" t="str">
        <f>IF(ISERROR('Données Echantillon 3'!E84-'Selection Gènes de Référence'!T$11),"",'Données Echantillon 3'!E84-'Selection Gènes de Référence'!T$11)</f>
        <v/>
      </c>
      <c r="O83" s="67" t="str">
        <f>IF(ISERROR('Données Echantillon 4'!C84-'Selection Gènes de Référence'!W$11),"",'Données Echantillon 4'!C84-'Selection Gènes de Référence'!W$11)</f>
        <v/>
      </c>
      <c r="P83" s="68" t="str">
        <f>IF(ISERROR('Données Echantillon 4'!D84-'Selection Gènes de Référence'!X$11),"",'Données Echantillon 4'!D84-'Selection Gènes de Référence'!X$11)</f>
        <v/>
      </c>
      <c r="Q83" s="69" t="str">
        <f>IF(ISERROR('Données Echantillon 4'!E84-'Selection Gènes de Référence'!Y$11),"",'Données Echantillon 4'!E84-'Selection Gènes de Référence'!Y$11)</f>
        <v/>
      </c>
      <c r="R83" s="67" t="str">
        <f>IF(ISERROR('Données Echantillon 5'!C84-'Selection Gènes de Référence'!AB$11),"",'Données Echantillon 5'!C84-'Selection Gènes de Référence'!AB$11)</f>
        <v/>
      </c>
      <c r="S83" s="68" t="str">
        <f>IF(ISERROR('Données Echantillon 5'!D84-'Selection Gènes de Référence'!AC$11),"",'Données Echantillon 5'!D84-'Selection Gènes de Référence'!AC$11)</f>
        <v/>
      </c>
      <c r="T83" s="69" t="str">
        <f>IF(ISERROR('Données Echantillon 5'!E84-'Selection Gènes de Référence'!AD$11),"",'Données Echantillon 5'!E84-'Selection Gènes de Référence'!AD$11)</f>
        <v/>
      </c>
      <c r="U83" s="67" t="str">
        <f>IF(ISERROR('Données Echantillon 6'!C84-'Selection Gènes de Référence'!AG$11),"",'Données Echantillon 6'!C84-'Selection Gènes de Référence'!AG$11)</f>
        <v/>
      </c>
      <c r="V83" s="68" t="str">
        <f>IF(ISERROR('Données Echantillon 6'!D84-'Selection Gènes de Référence'!AH$11),"",'Données Echantillon 6'!D84-'Selection Gènes de Référence'!AH$11)</f>
        <v/>
      </c>
      <c r="W83" s="69" t="str">
        <f>IF(ISERROR('Données Echantillon 6'!E84-'Selection Gènes de Référence'!AI$11),"",'Données Echantillon 6'!E84-'Selection Gènes de Référence'!AI$11)</f>
        <v/>
      </c>
      <c r="X83" s="67" t="str">
        <f>IF(ISERROR('Données Echantillon 7'!C84-'Selection Gènes de Référence'!AL$11),"",'Données Echantillon 7'!C84-'Selection Gènes de Référence'!AL$11)</f>
        <v/>
      </c>
      <c r="Y83" s="68" t="str">
        <f>IF(ISERROR('Données Echantillon 7'!D84-'Selection Gènes de Référence'!AM$11),"",'Données Echantillon 7'!D84-'Selection Gènes de Référence'!AM$11)</f>
        <v/>
      </c>
      <c r="Z83" s="69" t="str">
        <f>IF(ISERROR('Données Echantillon 7'!E84-'Selection Gènes de Référence'!AN$11),"",'Données Echantillon 7'!E84-'Selection Gènes de Référence'!AN$11)</f>
        <v/>
      </c>
      <c r="AA83" s="67" t="str">
        <f>IF(ISERROR('Données Echantillon 8'!C84-'Selection Gènes de Référence'!AQ$11),"",'Données Echantillon 8'!C84-'Selection Gènes de Référence'!AQ$11)</f>
        <v/>
      </c>
      <c r="AB83" s="68" t="str">
        <f>IF(ISERROR('Données Echantillon 8'!D84-'Selection Gènes de Référence'!AR$11),"",'Données Echantillon 8'!D84-'Selection Gènes de Référence'!AR$11)</f>
        <v/>
      </c>
      <c r="AC83" s="69" t="str">
        <f>IF(ISERROR('Données Echantillon 8'!E84-'Selection Gènes de Référence'!AS$11),"",'Données Echantillon 8'!E84-'Selection Gènes de Référence'!AS$11)</f>
        <v/>
      </c>
      <c r="AD83" s="67" t="str">
        <f>IF(ISERROR('Données Echantillon 9'!C84-'Selection Gènes de Référence'!AV$11),"",'Données Echantillon 9'!C84-'Selection Gènes de Référence'!AV$11)</f>
        <v/>
      </c>
      <c r="AE83" s="68" t="str">
        <f>IF(ISERROR('Données Echantillon 9'!D84-'Selection Gènes de Référence'!AW$11),"",'Données Echantillon 9'!D84-'Selection Gènes de Référence'!AW$11)</f>
        <v/>
      </c>
      <c r="AF83" s="69" t="str">
        <f>IF(ISERROR('Données Echantillon 9'!E84-'Selection Gènes de Référence'!AX$11),"",'Données Echantillon 9'!E84-'Selection Gènes de Référence'!AX$11)</f>
        <v/>
      </c>
      <c r="AG83" s="67" t="str">
        <f>IF(ISERROR('Données Echantillon 10'!C84-'Selection Gènes de Référence'!BA$11),"",'Données Echantillon 10'!C84-'Selection Gènes de Référence'!BA$11)</f>
        <v/>
      </c>
      <c r="AH83" s="68" t="str">
        <f>IF(ISERROR('Données Echantillon 10'!D84-'Selection Gènes de Référence'!BB$11),"",'Données Echantillon 10'!D84-'Selection Gènes de Référence'!BB$11)</f>
        <v/>
      </c>
      <c r="AI83" s="69" t="str">
        <f>IF(ISERROR('Données Echantillon 10'!E84-'Selection Gènes de Référence'!BC$11),"",'Données Echantillon 10'!E84-'Selection Gènes de Référence'!BC$11)</f>
        <v/>
      </c>
      <c r="AJ83" s="243"/>
      <c r="AK83" s="243"/>
    </row>
    <row r="84" spans="1:37">
      <c r="A84" s="59" t="str">
        <f>IF('Information sur les Gènes'!A84="","",'Information sur les Gènes'!A84)</f>
        <v>G10</v>
      </c>
      <c r="B84" s="57" t="str">
        <f>IF('Information sur les Gènes'!D84="","",'Information sur les Gènes'!D84)</f>
        <v/>
      </c>
      <c r="C84" s="67" t="str">
        <f>IF(ISERROR('Données Echantillon Contrôle'!C85-'Selection Gènes de Référence'!C$11),"",'Données Echantillon Contrôle'!C85-'Selection Gènes de Référence'!C$11)</f>
        <v/>
      </c>
      <c r="D84" s="68" t="str">
        <f>IF(ISERROR('Données Echantillon Contrôle'!D85-'Selection Gènes de Référence'!D$11),"",'Données Echantillon Contrôle'!D85-'Selection Gènes de Référence'!D$11)</f>
        <v/>
      </c>
      <c r="E84" s="69" t="str">
        <f>IF(ISERROR('Données Echantillon Contrôle'!E85-'Selection Gènes de Référence'!E$11),"",'Données Echantillon Contrôle'!E85-'Selection Gènes de Référence'!E$11)</f>
        <v/>
      </c>
      <c r="F84" s="67" t="str">
        <f>IF(ISERROR('Données Echantillon 1'!C85-'Selection Gènes de Référence'!H$11),"",'Données Echantillon 1'!C85-'Selection Gènes de Référence'!H$11)</f>
        <v/>
      </c>
      <c r="G84" s="68" t="str">
        <f>IF(ISERROR('Données Echantillon 1'!D85-'Selection Gènes de Référence'!I$11),"",'Données Echantillon 1'!D85-'Selection Gènes de Référence'!I$11)</f>
        <v/>
      </c>
      <c r="H84" s="69" t="str">
        <f>IF(ISERROR('Données Echantillon 1'!E85-'Selection Gènes de Référence'!J$11),"",'Données Echantillon 1'!E85-'Selection Gènes de Référence'!J$11)</f>
        <v/>
      </c>
      <c r="I84" s="67" t="str">
        <f>IF(ISERROR('Données Echantillon 2'!C85-'Selection Gènes de Référence'!M$11),"",'Données Echantillon 2'!C85-'Selection Gènes de Référence'!M$11)</f>
        <v/>
      </c>
      <c r="J84" s="68" t="str">
        <f>IF(ISERROR('Données Echantillon 2'!D85-'Selection Gènes de Référence'!N$11),"",'Données Echantillon 2'!D85-'Selection Gènes de Référence'!N$11)</f>
        <v/>
      </c>
      <c r="K84" s="69" t="str">
        <f>IF(ISERROR('Données Echantillon 2'!E85-'Selection Gènes de Référence'!O$11),"",'Données Echantillon 2'!E85-'Selection Gènes de Référence'!O$11)</f>
        <v/>
      </c>
      <c r="L84" s="67" t="str">
        <f>IF(ISERROR('Données Echantillon 3'!C85-'Selection Gènes de Référence'!R$11),"",'Données Echantillon 3'!C85-'Selection Gènes de Référence'!R$11)</f>
        <v/>
      </c>
      <c r="M84" s="68" t="str">
        <f>IF(ISERROR('Données Echantillon 3'!D85-'Selection Gènes de Référence'!S$11),"",'Données Echantillon 3'!D85-'Selection Gènes de Référence'!S$11)</f>
        <v/>
      </c>
      <c r="N84" s="69" t="str">
        <f>IF(ISERROR('Données Echantillon 3'!E85-'Selection Gènes de Référence'!T$11),"",'Données Echantillon 3'!E85-'Selection Gènes de Référence'!T$11)</f>
        <v/>
      </c>
      <c r="O84" s="67" t="str">
        <f>IF(ISERROR('Données Echantillon 4'!C85-'Selection Gènes de Référence'!W$11),"",'Données Echantillon 4'!C85-'Selection Gènes de Référence'!W$11)</f>
        <v/>
      </c>
      <c r="P84" s="68" t="str">
        <f>IF(ISERROR('Données Echantillon 4'!D85-'Selection Gènes de Référence'!X$11),"",'Données Echantillon 4'!D85-'Selection Gènes de Référence'!X$11)</f>
        <v/>
      </c>
      <c r="Q84" s="69" t="str">
        <f>IF(ISERROR('Données Echantillon 4'!E85-'Selection Gènes de Référence'!Y$11),"",'Données Echantillon 4'!E85-'Selection Gènes de Référence'!Y$11)</f>
        <v/>
      </c>
      <c r="R84" s="67" t="str">
        <f>IF(ISERROR('Données Echantillon 5'!C85-'Selection Gènes de Référence'!AB$11),"",'Données Echantillon 5'!C85-'Selection Gènes de Référence'!AB$11)</f>
        <v/>
      </c>
      <c r="S84" s="68" t="str">
        <f>IF(ISERROR('Données Echantillon 5'!D85-'Selection Gènes de Référence'!AC$11),"",'Données Echantillon 5'!D85-'Selection Gènes de Référence'!AC$11)</f>
        <v/>
      </c>
      <c r="T84" s="69" t="str">
        <f>IF(ISERROR('Données Echantillon 5'!E85-'Selection Gènes de Référence'!AD$11),"",'Données Echantillon 5'!E85-'Selection Gènes de Référence'!AD$11)</f>
        <v/>
      </c>
      <c r="U84" s="67" t="str">
        <f>IF(ISERROR('Données Echantillon 6'!C85-'Selection Gènes de Référence'!AG$11),"",'Données Echantillon 6'!C85-'Selection Gènes de Référence'!AG$11)</f>
        <v/>
      </c>
      <c r="V84" s="68" t="str">
        <f>IF(ISERROR('Données Echantillon 6'!D85-'Selection Gènes de Référence'!AH$11),"",'Données Echantillon 6'!D85-'Selection Gènes de Référence'!AH$11)</f>
        <v/>
      </c>
      <c r="W84" s="69" t="str">
        <f>IF(ISERROR('Données Echantillon 6'!E85-'Selection Gènes de Référence'!AI$11),"",'Données Echantillon 6'!E85-'Selection Gènes de Référence'!AI$11)</f>
        <v/>
      </c>
      <c r="X84" s="67" t="str">
        <f>IF(ISERROR('Données Echantillon 7'!C85-'Selection Gènes de Référence'!AL$11),"",'Données Echantillon 7'!C85-'Selection Gènes de Référence'!AL$11)</f>
        <v/>
      </c>
      <c r="Y84" s="68" t="str">
        <f>IF(ISERROR('Données Echantillon 7'!D85-'Selection Gènes de Référence'!AM$11),"",'Données Echantillon 7'!D85-'Selection Gènes de Référence'!AM$11)</f>
        <v/>
      </c>
      <c r="Z84" s="69" t="str">
        <f>IF(ISERROR('Données Echantillon 7'!E85-'Selection Gènes de Référence'!AN$11),"",'Données Echantillon 7'!E85-'Selection Gènes de Référence'!AN$11)</f>
        <v/>
      </c>
      <c r="AA84" s="67" t="str">
        <f>IF(ISERROR('Données Echantillon 8'!C85-'Selection Gènes de Référence'!AQ$11),"",'Données Echantillon 8'!C85-'Selection Gènes de Référence'!AQ$11)</f>
        <v/>
      </c>
      <c r="AB84" s="68" t="str">
        <f>IF(ISERROR('Données Echantillon 8'!D85-'Selection Gènes de Référence'!AR$11),"",'Données Echantillon 8'!D85-'Selection Gènes de Référence'!AR$11)</f>
        <v/>
      </c>
      <c r="AC84" s="69" t="str">
        <f>IF(ISERROR('Données Echantillon 8'!E85-'Selection Gènes de Référence'!AS$11),"",'Données Echantillon 8'!E85-'Selection Gènes de Référence'!AS$11)</f>
        <v/>
      </c>
      <c r="AD84" s="67" t="str">
        <f>IF(ISERROR('Données Echantillon 9'!C85-'Selection Gènes de Référence'!AV$11),"",'Données Echantillon 9'!C85-'Selection Gènes de Référence'!AV$11)</f>
        <v/>
      </c>
      <c r="AE84" s="68" t="str">
        <f>IF(ISERROR('Données Echantillon 9'!D85-'Selection Gènes de Référence'!AW$11),"",'Données Echantillon 9'!D85-'Selection Gènes de Référence'!AW$11)</f>
        <v/>
      </c>
      <c r="AF84" s="69" t="str">
        <f>IF(ISERROR('Données Echantillon 9'!E85-'Selection Gènes de Référence'!AX$11),"",'Données Echantillon 9'!E85-'Selection Gènes de Référence'!AX$11)</f>
        <v/>
      </c>
      <c r="AG84" s="67" t="str">
        <f>IF(ISERROR('Données Echantillon 10'!C85-'Selection Gènes de Référence'!BA$11),"",'Données Echantillon 10'!C85-'Selection Gènes de Référence'!BA$11)</f>
        <v/>
      </c>
      <c r="AH84" s="68" t="str">
        <f>IF(ISERROR('Données Echantillon 10'!D85-'Selection Gènes de Référence'!BB$11),"",'Données Echantillon 10'!D85-'Selection Gènes de Référence'!BB$11)</f>
        <v/>
      </c>
      <c r="AI84" s="69" t="str">
        <f>IF(ISERROR('Données Echantillon 10'!E85-'Selection Gènes de Référence'!BC$11),"",'Données Echantillon 10'!E85-'Selection Gènes de Référence'!BC$11)</f>
        <v/>
      </c>
      <c r="AJ84" s="243"/>
      <c r="AK84" s="243"/>
    </row>
    <row r="85" spans="1:37">
      <c r="A85" s="59" t="str">
        <f>IF('Information sur les Gènes'!A85="","",'Information sur les Gènes'!A85)</f>
        <v>G11</v>
      </c>
      <c r="B85" s="57" t="str">
        <f>IF('Information sur les Gènes'!D85="","",'Information sur les Gènes'!D85)</f>
        <v/>
      </c>
      <c r="C85" s="67" t="str">
        <f>IF(ISERROR('Données Echantillon Contrôle'!C86-'Selection Gènes de Référence'!C$11),"",'Données Echantillon Contrôle'!C86-'Selection Gènes de Référence'!C$11)</f>
        <v/>
      </c>
      <c r="D85" s="68" t="str">
        <f>IF(ISERROR('Données Echantillon Contrôle'!D86-'Selection Gènes de Référence'!D$11),"",'Données Echantillon Contrôle'!D86-'Selection Gènes de Référence'!D$11)</f>
        <v/>
      </c>
      <c r="E85" s="69" t="str">
        <f>IF(ISERROR('Données Echantillon Contrôle'!E86-'Selection Gènes de Référence'!E$11),"",'Données Echantillon Contrôle'!E86-'Selection Gènes de Référence'!E$11)</f>
        <v/>
      </c>
      <c r="F85" s="67" t="str">
        <f>IF(ISERROR('Données Echantillon 1'!C86-'Selection Gènes de Référence'!H$11),"",'Données Echantillon 1'!C86-'Selection Gènes de Référence'!H$11)</f>
        <v/>
      </c>
      <c r="G85" s="68" t="str">
        <f>IF(ISERROR('Données Echantillon 1'!D86-'Selection Gènes de Référence'!I$11),"",'Données Echantillon 1'!D86-'Selection Gènes de Référence'!I$11)</f>
        <v/>
      </c>
      <c r="H85" s="69" t="str">
        <f>IF(ISERROR('Données Echantillon 1'!E86-'Selection Gènes de Référence'!J$11),"",'Données Echantillon 1'!E86-'Selection Gènes de Référence'!J$11)</f>
        <v/>
      </c>
      <c r="I85" s="67" t="str">
        <f>IF(ISERROR('Données Echantillon 2'!C86-'Selection Gènes de Référence'!M$11),"",'Données Echantillon 2'!C86-'Selection Gènes de Référence'!M$11)</f>
        <v/>
      </c>
      <c r="J85" s="68" t="str">
        <f>IF(ISERROR('Données Echantillon 2'!D86-'Selection Gènes de Référence'!N$11),"",'Données Echantillon 2'!D86-'Selection Gènes de Référence'!N$11)</f>
        <v/>
      </c>
      <c r="K85" s="69" t="str">
        <f>IF(ISERROR('Données Echantillon 2'!E86-'Selection Gènes de Référence'!O$11),"",'Données Echantillon 2'!E86-'Selection Gènes de Référence'!O$11)</f>
        <v/>
      </c>
      <c r="L85" s="67" t="str">
        <f>IF(ISERROR('Données Echantillon 3'!C86-'Selection Gènes de Référence'!R$11),"",'Données Echantillon 3'!C86-'Selection Gènes de Référence'!R$11)</f>
        <v/>
      </c>
      <c r="M85" s="68" t="str">
        <f>IF(ISERROR('Données Echantillon 3'!D86-'Selection Gènes de Référence'!S$11),"",'Données Echantillon 3'!D86-'Selection Gènes de Référence'!S$11)</f>
        <v/>
      </c>
      <c r="N85" s="69" t="str">
        <f>IF(ISERROR('Données Echantillon 3'!E86-'Selection Gènes de Référence'!T$11),"",'Données Echantillon 3'!E86-'Selection Gènes de Référence'!T$11)</f>
        <v/>
      </c>
      <c r="O85" s="67" t="str">
        <f>IF(ISERROR('Données Echantillon 4'!C86-'Selection Gènes de Référence'!W$11),"",'Données Echantillon 4'!C86-'Selection Gènes de Référence'!W$11)</f>
        <v/>
      </c>
      <c r="P85" s="68" t="str">
        <f>IF(ISERROR('Données Echantillon 4'!D86-'Selection Gènes de Référence'!X$11),"",'Données Echantillon 4'!D86-'Selection Gènes de Référence'!X$11)</f>
        <v/>
      </c>
      <c r="Q85" s="69" t="str">
        <f>IF(ISERROR('Données Echantillon 4'!E86-'Selection Gènes de Référence'!Y$11),"",'Données Echantillon 4'!E86-'Selection Gènes de Référence'!Y$11)</f>
        <v/>
      </c>
      <c r="R85" s="67" t="str">
        <f>IF(ISERROR('Données Echantillon 5'!C86-'Selection Gènes de Référence'!AB$11),"",'Données Echantillon 5'!C86-'Selection Gènes de Référence'!AB$11)</f>
        <v/>
      </c>
      <c r="S85" s="68" t="str">
        <f>IF(ISERROR('Données Echantillon 5'!D86-'Selection Gènes de Référence'!AC$11),"",'Données Echantillon 5'!D86-'Selection Gènes de Référence'!AC$11)</f>
        <v/>
      </c>
      <c r="T85" s="69" t="str">
        <f>IF(ISERROR('Données Echantillon 5'!E86-'Selection Gènes de Référence'!AD$11),"",'Données Echantillon 5'!E86-'Selection Gènes de Référence'!AD$11)</f>
        <v/>
      </c>
      <c r="U85" s="67" t="str">
        <f>IF(ISERROR('Données Echantillon 6'!C86-'Selection Gènes de Référence'!AG$11),"",'Données Echantillon 6'!C86-'Selection Gènes de Référence'!AG$11)</f>
        <v/>
      </c>
      <c r="V85" s="68" t="str">
        <f>IF(ISERROR('Données Echantillon 6'!D86-'Selection Gènes de Référence'!AH$11),"",'Données Echantillon 6'!D86-'Selection Gènes de Référence'!AH$11)</f>
        <v/>
      </c>
      <c r="W85" s="69" t="str">
        <f>IF(ISERROR('Données Echantillon 6'!E86-'Selection Gènes de Référence'!AI$11),"",'Données Echantillon 6'!E86-'Selection Gènes de Référence'!AI$11)</f>
        <v/>
      </c>
      <c r="X85" s="67" t="str">
        <f>IF(ISERROR('Données Echantillon 7'!C86-'Selection Gènes de Référence'!AL$11),"",'Données Echantillon 7'!C86-'Selection Gènes de Référence'!AL$11)</f>
        <v/>
      </c>
      <c r="Y85" s="68" t="str">
        <f>IF(ISERROR('Données Echantillon 7'!D86-'Selection Gènes de Référence'!AM$11),"",'Données Echantillon 7'!D86-'Selection Gènes de Référence'!AM$11)</f>
        <v/>
      </c>
      <c r="Z85" s="69" t="str">
        <f>IF(ISERROR('Données Echantillon 7'!E86-'Selection Gènes de Référence'!AN$11),"",'Données Echantillon 7'!E86-'Selection Gènes de Référence'!AN$11)</f>
        <v/>
      </c>
      <c r="AA85" s="67" t="str">
        <f>IF(ISERROR('Données Echantillon 8'!C86-'Selection Gènes de Référence'!AQ$11),"",'Données Echantillon 8'!C86-'Selection Gènes de Référence'!AQ$11)</f>
        <v/>
      </c>
      <c r="AB85" s="68" t="str">
        <f>IF(ISERROR('Données Echantillon 8'!D86-'Selection Gènes de Référence'!AR$11),"",'Données Echantillon 8'!D86-'Selection Gènes de Référence'!AR$11)</f>
        <v/>
      </c>
      <c r="AC85" s="69" t="str">
        <f>IF(ISERROR('Données Echantillon 8'!E86-'Selection Gènes de Référence'!AS$11),"",'Données Echantillon 8'!E86-'Selection Gènes de Référence'!AS$11)</f>
        <v/>
      </c>
      <c r="AD85" s="67" t="str">
        <f>IF(ISERROR('Données Echantillon 9'!C86-'Selection Gènes de Référence'!AV$11),"",'Données Echantillon 9'!C86-'Selection Gènes de Référence'!AV$11)</f>
        <v/>
      </c>
      <c r="AE85" s="68" t="str">
        <f>IF(ISERROR('Données Echantillon 9'!D86-'Selection Gènes de Référence'!AW$11),"",'Données Echantillon 9'!D86-'Selection Gènes de Référence'!AW$11)</f>
        <v/>
      </c>
      <c r="AF85" s="69" t="str">
        <f>IF(ISERROR('Données Echantillon 9'!E86-'Selection Gènes de Référence'!AX$11),"",'Données Echantillon 9'!E86-'Selection Gènes de Référence'!AX$11)</f>
        <v/>
      </c>
      <c r="AG85" s="67" t="str">
        <f>IF(ISERROR('Données Echantillon 10'!C86-'Selection Gènes de Référence'!BA$11),"",'Données Echantillon 10'!C86-'Selection Gènes de Référence'!BA$11)</f>
        <v/>
      </c>
      <c r="AH85" s="68" t="str">
        <f>IF(ISERROR('Données Echantillon 10'!D86-'Selection Gènes de Référence'!BB$11),"",'Données Echantillon 10'!D86-'Selection Gènes de Référence'!BB$11)</f>
        <v/>
      </c>
      <c r="AI85" s="69" t="str">
        <f>IF(ISERROR('Données Echantillon 10'!E86-'Selection Gènes de Référence'!BC$11),"",'Données Echantillon 10'!E86-'Selection Gènes de Référence'!BC$11)</f>
        <v/>
      </c>
      <c r="AJ85" s="243"/>
      <c r="AK85" s="243"/>
    </row>
    <row r="86" spans="1:37">
      <c r="A86" s="59" t="str">
        <f>IF('Information sur les Gènes'!A86="","",'Information sur les Gènes'!A86)</f>
        <v>G12</v>
      </c>
      <c r="B86" s="57" t="str">
        <f>IF('Information sur les Gènes'!D86="","",'Information sur les Gènes'!D86)</f>
        <v/>
      </c>
      <c r="C86" s="67" t="str">
        <f>IF(ISERROR('Données Echantillon Contrôle'!C87-'Selection Gènes de Référence'!C$11),"",'Données Echantillon Contrôle'!C87-'Selection Gènes de Référence'!C$11)</f>
        <v/>
      </c>
      <c r="D86" s="68" t="str">
        <f>IF(ISERROR('Données Echantillon Contrôle'!D87-'Selection Gènes de Référence'!D$11),"",'Données Echantillon Contrôle'!D87-'Selection Gènes de Référence'!D$11)</f>
        <v/>
      </c>
      <c r="E86" s="69" t="str">
        <f>IF(ISERROR('Données Echantillon Contrôle'!E87-'Selection Gènes de Référence'!E$11),"",'Données Echantillon Contrôle'!E87-'Selection Gènes de Référence'!E$11)</f>
        <v/>
      </c>
      <c r="F86" s="67" t="str">
        <f>IF(ISERROR('Données Echantillon 1'!C87-'Selection Gènes de Référence'!H$11),"",'Données Echantillon 1'!C87-'Selection Gènes de Référence'!H$11)</f>
        <v/>
      </c>
      <c r="G86" s="68" t="str">
        <f>IF(ISERROR('Données Echantillon 1'!D87-'Selection Gènes de Référence'!I$11),"",'Données Echantillon 1'!D87-'Selection Gènes de Référence'!I$11)</f>
        <v/>
      </c>
      <c r="H86" s="69" t="str">
        <f>IF(ISERROR('Données Echantillon 1'!E87-'Selection Gènes de Référence'!J$11),"",'Données Echantillon 1'!E87-'Selection Gènes de Référence'!J$11)</f>
        <v/>
      </c>
      <c r="I86" s="67" t="str">
        <f>IF(ISERROR('Données Echantillon 2'!C87-'Selection Gènes de Référence'!M$11),"",'Données Echantillon 2'!C87-'Selection Gènes de Référence'!M$11)</f>
        <v/>
      </c>
      <c r="J86" s="68" t="str">
        <f>IF(ISERROR('Données Echantillon 2'!D87-'Selection Gènes de Référence'!N$11),"",'Données Echantillon 2'!D87-'Selection Gènes de Référence'!N$11)</f>
        <v/>
      </c>
      <c r="K86" s="69" t="str">
        <f>IF(ISERROR('Données Echantillon 2'!E87-'Selection Gènes de Référence'!O$11),"",'Données Echantillon 2'!E87-'Selection Gènes de Référence'!O$11)</f>
        <v/>
      </c>
      <c r="L86" s="67" t="str">
        <f>IF(ISERROR('Données Echantillon 3'!C87-'Selection Gènes de Référence'!R$11),"",'Données Echantillon 3'!C87-'Selection Gènes de Référence'!R$11)</f>
        <v/>
      </c>
      <c r="M86" s="68" t="str">
        <f>IF(ISERROR('Données Echantillon 3'!D87-'Selection Gènes de Référence'!S$11),"",'Données Echantillon 3'!D87-'Selection Gènes de Référence'!S$11)</f>
        <v/>
      </c>
      <c r="N86" s="69" t="str">
        <f>IF(ISERROR('Données Echantillon 3'!E87-'Selection Gènes de Référence'!T$11),"",'Données Echantillon 3'!E87-'Selection Gènes de Référence'!T$11)</f>
        <v/>
      </c>
      <c r="O86" s="67" t="str">
        <f>IF(ISERROR('Données Echantillon 4'!C87-'Selection Gènes de Référence'!W$11),"",'Données Echantillon 4'!C87-'Selection Gènes de Référence'!W$11)</f>
        <v/>
      </c>
      <c r="P86" s="68" t="str">
        <f>IF(ISERROR('Données Echantillon 4'!D87-'Selection Gènes de Référence'!X$11),"",'Données Echantillon 4'!D87-'Selection Gènes de Référence'!X$11)</f>
        <v/>
      </c>
      <c r="Q86" s="69" t="str">
        <f>IF(ISERROR('Données Echantillon 4'!E87-'Selection Gènes de Référence'!Y$11),"",'Données Echantillon 4'!E87-'Selection Gènes de Référence'!Y$11)</f>
        <v/>
      </c>
      <c r="R86" s="67" t="str">
        <f>IF(ISERROR('Données Echantillon 5'!C87-'Selection Gènes de Référence'!AB$11),"",'Données Echantillon 5'!C87-'Selection Gènes de Référence'!AB$11)</f>
        <v/>
      </c>
      <c r="S86" s="68" t="str">
        <f>IF(ISERROR('Données Echantillon 5'!D87-'Selection Gènes de Référence'!AC$11),"",'Données Echantillon 5'!D87-'Selection Gènes de Référence'!AC$11)</f>
        <v/>
      </c>
      <c r="T86" s="69" t="str">
        <f>IF(ISERROR('Données Echantillon 5'!E87-'Selection Gènes de Référence'!AD$11),"",'Données Echantillon 5'!E87-'Selection Gènes de Référence'!AD$11)</f>
        <v/>
      </c>
      <c r="U86" s="67" t="str">
        <f>IF(ISERROR('Données Echantillon 6'!C87-'Selection Gènes de Référence'!AG$11),"",'Données Echantillon 6'!C87-'Selection Gènes de Référence'!AG$11)</f>
        <v/>
      </c>
      <c r="V86" s="68" t="str">
        <f>IF(ISERROR('Données Echantillon 6'!D87-'Selection Gènes de Référence'!AH$11),"",'Données Echantillon 6'!D87-'Selection Gènes de Référence'!AH$11)</f>
        <v/>
      </c>
      <c r="W86" s="69" t="str">
        <f>IF(ISERROR('Données Echantillon 6'!E87-'Selection Gènes de Référence'!AI$11),"",'Données Echantillon 6'!E87-'Selection Gènes de Référence'!AI$11)</f>
        <v/>
      </c>
      <c r="X86" s="67" t="str">
        <f>IF(ISERROR('Données Echantillon 7'!C87-'Selection Gènes de Référence'!AL$11),"",'Données Echantillon 7'!C87-'Selection Gènes de Référence'!AL$11)</f>
        <v/>
      </c>
      <c r="Y86" s="68" t="str">
        <f>IF(ISERROR('Données Echantillon 7'!D87-'Selection Gènes de Référence'!AM$11),"",'Données Echantillon 7'!D87-'Selection Gènes de Référence'!AM$11)</f>
        <v/>
      </c>
      <c r="Z86" s="69" t="str">
        <f>IF(ISERROR('Données Echantillon 7'!E87-'Selection Gènes de Référence'!AN$11),"",'Données Echantillon 7'!E87-'Selection Gènes de Référence'!AN$11)</f>
        <v/>
      </c>
      <c r="AA86" s="67" t="str">
        <f>IF(ISERROR('Données Echantillon 8'!C87-'Selection Gènes de Référence'!AQ$11),"",'Données Echantillon 8'!C87-'Selection Gènes de Référence'!AQ$11)</f>
        <v/>
      </c>
      <c r="AB86" s="68" t="str">
        <f>IF(ISERROR('Données Echantillon 8'!D87-'Selection Gènes de Référence'!AR$11),"",'Données Echantillon 8'!D87-'Selection Gènes de Référence'!AR$11)</f>
        <v/>
      </c>
      <c r="AC86" s="69" t="str">
        <f>IF(ISERROR('Données Echantillon 8'!E87-'Selection Gènes de Référence'!AS$11),"",'Données Echantillon 8'!E87-'Selection Gènes de Référence'!AS$11)</f>
        <v/>
      </c>
      <c r="AD86" s="67" t="str">
        <f>IF(ISERROR('Données Echantillon 9'!C87-'Selection Gènes de Référence'!AV$11),"",'Données Echantillon 9'!C87-'Selection Gènes de Référence'!AV$11)</f>
        <v/>
      </c>
      <c r="AE86" s="68" t="str">
        <f>IF(ISERROR('Données Echantillon 9'!D87-'Selection Gènes de Référence'!AW$11),"",'Données Echantillon 9'!D87-'Selection Gènes de Référence'!AW$11)</f>
        <v/>
      </c>
      <c r="AF86" s="69" t="str">
        <f>IF(ISERROR('Données Echantillon 9'!E87-'Selection Gènes de Référence'!AX$11),"",'Données Echantillon 9'!E87-'Selection Gènes de Référence'!AX$11)</f>
        <v/>
      </c>
      <c r="AG86" s="67" t="str">
        <f>IF(ISERROR('Données Echantillon 10'!C87-'Selection Gènes de Référence'!BA$11),"",'Données Echantillon 10'!C87-'Selection Gènes de Référence'!BA$11)</f>
        <v/>
      </c>
      <c r="AH86" s="68" t="str">
        <f>IF(ISERROR('Données Echantillon 10'!D87-'Selection Gènes de Référence'!BB$11),"",'Données Echantillon 10'!D87-'Selection Gènes de Référence'!BB$11)</f>
        <v/>
      </c>
      <c r="AI86" s="69" t="str">
        <f>IF(ISERROR('Données Echantillon 10'!E87-'Selection Gènes de Référence'!BC$11),"",'Données Echantillon 10'!E87-'Selection Gènes de Référence'!BC$11)</f>
        <v/>
      </c>
      <c r="AJ86" s="243"/>
      <c r="AK86" s="243"/>
    </row>
    <row r="87" spans="1:37">
      <c r="A87" s="59" t="str">
        <f>IF('Information sur les Gènes'!A87="","",'Information sur les Gènes'!A87)</f>
        <v>H1</v>
      </c>
      <c r="B87" s="57" t="str">
        <f>IF('Information sur les Gènes'!D87="","",'Information sur les Gènes'!D87)</f>
        <v/>
      </c>
      <c r="C87" s="67" t="str">
        <f>IF(ISERROR('Données Echantillon Contrôle'!C88-'Selection Gènes de Référence'!C$11),"",'Données Echantillon Contrôle'!C88-'Selection Gènes de Référence'!C$11)</f>
        <v/>
      </c>
      <c r="D87" s="68" t="str">
        <f>IF(ISERROR('Données Echantillon Contrôle'!D88-'Selection Gènes de Référence'!D$11),"",'Données Echantillon Contrôle'!D88-'Selection Gènes de Référence'!D$11)</f>
        <v/>
      </c>
      <c r="E87" s="69" t="str">
        <f>IF(ISERROR('Données Echantillon Contrôle'!E88-'Selection Gènes de Référence'!E$11),"",'Données Echantillon Contrôle'!E88-'Selection Gènes de Référence'!E$11)</f>
        <v/>
      </c>
      <c r="F87" s="67" t="str">
        <f>IF(ISERROR('Données Echantillon 1'!C88-'Selection Gènes de Référence'!H$11),"",'Données Echantillon 1'!C88-'Selection Gènes de Référence'!H$11)</f>
        <v/>
      </c>
      <c r="G87" s="68" t="str">
        <f>IF(ISERROR('Données Echantillon 1'!D88-'Selection Gènes de Référence'!I$11),"",'Données Echantillon 1'!D88-'Selection Gènes de Référence'!I$11)</f>
        <v/>
      </c>
      <c r="H87" s="69" t="str">
        <f>IF(ISERROR('Données Echantillon 1'!E88-'Selection Gènes de Référence'!J$11),"",'Données Echantillon 1'!E88-'Selection Gènes de Référence'!J$11)</f>
        <v/>
      </c>
      <c r="I87" s="67" t="str">
        <f>IF(ISERROR('Données Echantillon 2'!C88-'Selection Gènes de Référence'!M$11),"",'Données Echantillon 2'!C88-'Selection Gènes de Référence'!M$11)</f>
        <v/>
      </c>
      <c r="J87" s="68" t="str">
        <f>IF(ISERROR('Données Echantillon 2'!D88-'Selection Gènes de Référence'!N$11),"",'Données Echantillon 2'!D88-'Selection Gènes de Référence'!N$11)</f>
        <v/>
      </c>
      <c r="K87" s="69" t="str">
        <f>IF(ISERROR('Données Echantillon 2'!E88-'Selection Gènes de Référence'!O$11),"",'Données Echantillon 2'!E88-'Selection Gènes de Référence'!O$11)</f>
        <v/>
      </c>
      <c r="L87" s="67" t="str">
        <f>IF(ISERROR('Données Echantillon 3'!C88-'Selection Gènes de Référence'!R$11),"",'Données Echantillon 3'!C88-'Selection Gènes de Référence'!R$11)</f>
        <v/>
      </c>
      <c r="M87" s="68" t="str">
        <f>IF(ISERROR('Données Echantillon 3'!D88-'Selection Gènes de Référence'!S$11),"",'Données Echantillon 3'!D88-'Selection Gènes de Référence'!S$11)</f>
        <v/>
      </c>
      <c r="N87" s="69" t="str">
        <f>IF(ISERROR('Données Echantillon 3'!E88-'Selection Gènes de Référence'!T$11),"",'Données Echantillon 3'!E88-'Selection Gènes de Référence'!T$11)</f>
        <v/>
      </c>
      <c r="O87" s="67" t="str">
        <f>IF(ISERROR('Données Echantillon 4'!C88-'Selection Gènes de Référence'!W$11),"",'Données Echantillon 4'!C88-'Selection Gènes de Référence'!W$11)</f>
        <v/>
      </c>
      <c r="P87" s="68" t="str">
        <f>IF(ISERROR('Données Echantillon 4'!D88-'Selection Gènes de Référence'!X$11),"",'Données Echantillon 4'!D88-'Selection Gènes de Référence'!X$11)</f>
        <v/>
      </c>
      <c r="Q87" s="69" t="str">
        <f>IF(ISERROR('Données Echantillon 4'!E88-'Selection Gènes de Référence'!Y$11),"",'Données Echantillon 4'!E88-'Selection Gènes de Référence'!Y$11)</f>
        <v/>
      </c>
      <c r="R87" s="67" t="str">
        <f>IF(ISERROR('Données Echantillon 5'!C88-'Selection Gènes de Référence'!AB$11),"",'Données Echantillon 5'!C88-'Selection Gènes de Référence'!AB$11)</f>
        <v/>
      </c>
      <c r="S87" s="68" t="str">
        <f>IF(ISERROR('Données Echantillon 5'!D88-'Selection Gènes de Référence'!AC$11),"",'Données Echantillon 5'!D88-'Selection Gènes de Référence'!AC$11)</f>
        <v/>
      </c>
      <c r="T87" s="69" t="str">
        <f>IF(ISERROR('Données Echantillon 5'!E88-'Selection Gènes de Référence'!AD$11),"",'Données Echantillon 5'!E88-'Selection Gènes de Référence'!AD$11)</f>
        <v/>
      </c>
      <c r="U87" s="67" t="str">
        <f>IF(ISERROR('Données Echantillon 6'!C88-'Selection Gènes de Référence'!AG$11),"",'Données Echantillon 6'!C88-'Selection Gènes de Référence'!AG$11)</f>
        <v/>
      </c>
      <c r="V87" s="68" t="str">
        <f>IF(ISERROR('Données Echantillon 6'!D88-'Selection Gènes de Référence'!AH$11),"",'Données Echantillon 6'!D88-'Selection Gènes de Référence'!AH$11)</f>
        <v/>
      </c>
      <c r="W87" s="69" t="str">
        <f>IF(ISERROR('Données Echantillon 6'!E88-'Selection Gènes de Référence'!AI$11),"",'Données Echantillon 6'!E88-'Selection Gènes de Référence'!AI$11)</f>
        <v/>
      </c>
      <c r="X87" s="67" t="str">
        <f>IF(ISERROR('Données Echantillon 7'!C88-'Selection Gènes de Référence'!AL$11),"",'Données Echantillon 7'!C88-'Selection Gènes de Référence'!AL$11)</f>
        <v/>
      </c>
      <c r="Y87" s="68" t="str">
        <f>IF(ISERROR('Données Echantillon 7'!D88-'Selection Gènes de Référence'!AM$11),"",'Données Echantillon 7'!D88-'Selection Gènes de Référence'!AM$11)</f>
        <v/>
      </c>
      <c r="Z87" s="69" t="str">
        <f>IF(ISERROR('Données Echantillon 7'!E88-'Selection Gènes de Référence'!AN$11),"",'Données Echantillon 7'!E88-'Selection Gènes de Référence'!AN$11)</f>
        <v/>
      </c>
      <c r="AA87" s="67" t="str">
        <f>IF(ISERROR('Données Echantillon 8'!C88-'Selection Gènes de Référence'!AQ$11),"",'Données Echantillon 8'!C88-'Selection Gènes de Référence'!AQ$11)</f>
        <v/>
      </c>
      <c r="AB87" s="68" t="str">
        <f>IF(ISERROR('Données Echantillon 8'!D88-'Selection Gènes de Référence'!AR$11),"",'Données Echantillon 8'!D88-'Selection Gènes de Référence'!AR$11)</f>
        <v/>
      </c>
      <c r="AC87" s="69" t="str">
        <f>IF(ISERROR('Données Echantillon 8'!E88-'Selection Gènes de Référence'!AS$11),"",'Données Echantillon 8'!E88-'Selection Gènes de Référence'!AS$11)</f>
        <v/>
      </c>
      <c r="AD87" s="67" t="str">
        <f>IF(ISERROR('Données Echantillon 9'!C88-'Selection Gènes de Référence'!AV$11),"",'Données Echantillon 9'!C88-'Selection Gènes de Référence'!AV$11)</f>
        <v/>
      </c>
      <c r="AE87" s="68" t="str">
        <f>IF(ISERROR('Données Echantillon 9'!D88-'Selection Gènes de Référence'!AW$11),"",'Données Echantillon 9'!D88-'Selection Gènes de Référence'!AW$11)</f>
        <v/>
      </c>
      <c r="AF87" s="69" t="str">
        <f>IF(ISERROR('Données Echantillon 9'!E88-'Selection Gènes de Référence'!AX$11),"",'Données Echantillon 9'!E88-'Selection Gènes de Référence'!AX$11)</f>
        <v/>
      </c>
      <c r="AG87" s="67" t="str">
        <f>IF(ISERROR('Données Echantillon 10'!C88-'Selection Gènes de Référence'!BA$11),"",'Données Echantillon 10'!C88-'Selection Gènes de Référence'!BA$11)</f>
        <v/>
      </c>
      <c r="AH87" s="68" t="str">
        <f>IF(ISERROR('Données Echantillon 10'!D88-'Selection Gènes de Référence'!BB$11),"",'Données Echantillon 10'!D88-'Selection Gènes de Référence'!BB$11)</f>
        <v/>
      </c>
      <c r="AI87" s="69" t="str">
        <f>IF(ISERROR('Données Echantillon 10'!E88-'Selection Gènes de Référence'!BC$11),"",'Données Echantillon 10'!E88-'Selection Gènes de Référence'!BC$11)</f>
        <v/>
      </c>
      <c r="AJ87" s="243"/>
      <c r="AK87" s="243"/>
    </row>
    <row r="88" spans="1:37">
      <c r="A88" s="59" t="str">
        <f>IF('Information sur les Gènes'!A88="","",'Information sur les Gènes'!A88)</f>
        <v>H2</v>
      </c>
      <c r="B88" s="57" t="str">
        <f>IF('Information sur les Gènes'!D88="","",'Information sur les Gènes'!D88)</f>
        <v/>
      </c>
      <c r="C88" s="67" t="str">
        <f>IF(ISERROR('Données Echantillon Contrôle'!C89-'Selection Gènes de Référence'!C$11),"",'Données Echantillon Contrôle'!C89-'Selection Gènes de Référence'!C$11)</f>
        <v/>
      </c>
      <c r="D88" s="68" t="str">
        <f>IF(ISERROR('Données Echantillon Contrôle'!D89-'Selection Gènes de Référence'!D$11),"",'Données Echantillon Contrôle'!D89-'Selection Gènes de Référence'!D$11)</f>
        <v/>
      </c>
      <c r="E88" s="69" t="str">
        <f>IF(ISERROR('Données Echantillon Contrôle'!E89-'Selection Gènes de Référence'!E$11),"",'Données Echantillon Contrôle'!E89-'Selection Gènes de Référence'!E$11)</f>
        <v/>
      </c>
      <c r="F88" s="67" t="str">
        <f>IF(ISERROR('Données Echantillon 1'!C89-'Selection Gènes de Référence'!H$11),"",'Données Echantillon 1'!C89-'Selection Gènes de Référence'!H$11)</f>
        <v/>
      </c>
      <c r="G88" s="68" t="str">
        <f>IF(ISERROR('Données Echantillon 1'!D89-'Selection Gènes de Référence'!I$11),"",'Données Echantillon 1'!D89-'Selection Gènes de Référence'!I$11)</f>
        <v/>
      </c>
      <c r="H88" s="69" t="str">
        <f>IF(ISERROR('Données Echantillon 1'!E89-'Selection Gènes de Référence'!J$11),"",'Données Echantillon 1'!E89-'Selection Gènes de Référence'!J$11)</f>
        <v/>
      </c>
      <c r="I88" s="67" t="str">
        <f>IF(ISERROR('Données Echantillon 2'!C89-'Selection Gènes de Référence'!M$11),"",'Données Echantillon 2'!C89-'Selection Gènes de Référence'!M$11)</f>
        <v/>
      </c>
      <c r="J88" s="68" t="str">
        <f>IF(ISERROR('Données Echantillon 2'!D89-'Selection Gènes de Référence'!N$11),"",'Données Echantillon 2'!D89-'Selection Gènes de Référence'!N$11)</f>
        <v/>
      </c>
      <c r="K88" s="69" t="str">
        <f>IF(ISERROR('Données Echantillon 2'!E89-'Selection Gènes de Référence'!O$11),"",'Données Echantillon 2'!E89-'Selection Gènes de Référence'!O$11)</f>
        <v/>
      </c>
      <c r="L88" s="67" t="str">
        <f>IF(ISERROR('Données Echantillon 3'!C89-'Selection Gènes de Référence'!R$11),"",'Données Echantillon 3'!C89-'Selection Gènes de Référence'!R$11)</f>
        <v/>
      </c>
      <c r="M88" s="68" t="str">
        <f>IF(ISERROR('Données Echantillon 3'!D89-'Selection Gènes de Référence'!S$11),"",'Données Echantillon 3'!D89-'Selection Gènes de Référence'!S$11)</f>
        <v/>
      </c>
      <c r="N88" s="69" t="str">
        <f>IF(ISERROR('Données Echantillon 3'!E89-'Selection Gènes de Référence'!T$11),"",'Données Echantillon 3'!E89-'Selection Gènes de Référence'!T$11)</f>
        <v/>
      </c>
      <c r="O88" s="67" t="str">
        <f>IF(ISERROR('Données Echantillon 4'!C89-'Selection Gènes de Référence'!W$11),"",'Données Echantillon 4'!C89-'Selection Gènes de Référence'!W$11)</f>
        <v/>
      </c>
      <c r="P88" s="68" t="str">
        <f>IF(ISERROR('Données Echantillon 4'!D89-'Selection Gènes de Référence'!X$11),"",'Données Echantillon 4'!D89-'Selection Gènes de Référence'!X$11)</f>
        <v/>
      </c>
      <c r="Q88" s="69" t="str">
        <f>IF(ISERROR('Données Echantillon 4'!E89-'Selection Gènes de Référence'!Y$11),"",'Données Echantillon 4'!E89-'Selection Gènes de Référence'!Y$11)</f>
        <v/>
      </c>
      <c r="R88" s="67" t="str">
        <f>IF(ISERROR('Données Echantillon 5'!C89-'Selection Gènes de Référence'!AB$11),"",'Données Echantillon 5'!C89-'Selection Gènes de Référence'!AB$11)</f>
        <v/>
      </c>
      <c r="S88" s="68" t="str">
        <f>IF(ISERROR('Données Echantillon 5'!D89-'Selection Gènes de Référence'!AC$11),"",'Données Echantillon 5'!D89-'Selection Gènes de Référence'!AC$11)</f>
        <v/>
      </c>
      <c r="T88" s="69" t="str">
        <f>IF(ISERROR('Données Echantillon 5'!E89-'Selection Gènes de Référence'!AD$11),"",'Données Echantillon 5'!E89-'Selection Gènes de Référence'!AD$11)</f>
        <v/>
      </c>
      <c r="U88" s="67" t="str">
        <f>IF(ISERROR('Données Echantillon 6'!C89-'Selection Gènes de Référence'!AG$11),"",'Données Echantillon 6'!C89-'Selection Gènes de Référence'!AG$11)</f>
        <v/>
      </c>
      <c r="V88" s="68" t="str">
        <f>IF(ISERROR('Données Echantillon 6'!D89-'Selection Gènes de Référence'!AH$11),"",'Données Echantillon 6'!D89-'Selection Gènes de Référence'!AH$11)</f>
        <v/>
      </c>
      <c r="W88" s="69" t="str">
        <f>IF(ISERROR('Données Echantillon 6'!E89-'Selection Gènes de Référence'!AI$11),"",'Données Echantillon 6'!E89-'Selection Gènes de Référence'!AI$11)</f>
        <v/>
      </c>
      <c r="X88" s="67" t="str">
        <f>IF(ISERROR('Données Echantillon 7'!C89-'Selection Gènes de Référence'!AL$11),"",'Données Echantillon 7'!C89-'Selection Gènes de Référence'!AL$11)</f>
        <v/>
      </c>
      <c r="Y88" s="68" t="str">
        <f>IF(ISERROR('Données Echantillon 7'!D89-'Selection Gènes de Référence'!AM$11),"",'Données Echantillon 7'!D89-'Selection Gènes de Référence'!AM$11)</f>
        <v/>
      </c>
      <c r="Z88" s="69" t="str">
        <f>IF(ISERROR('Données Echantillon 7'!E89-'Selection Gènes de Référence'!AN$11),"",'Données Echantillon 7'!E89-'Selection Gènes de Référence'!AN$11)</f>
        <v/>
      </c>
      <c r="AA88" s="67" t="str">
        <f>IF(ISERROR('Données Echantillon 8'!C89-'Selection Gènes de Référence'!AQ$11),"",'Données Echantillon 8'!C89-'Selection Gènes de Référence'!AQ$11)</f>
        <v/>
      </c>
      <c r="AB88" s="68" t="str">
        <f>IF(ISERROR('Données Echantillon 8'!D89-'Selection Gènes de Référence'!AR$11),"",'Données Echantillon 8'!D89-'Selection Gènes de Référence'!AR$11)</f>
        <v/>
      </c>
      <c r="AC88" s="69" t="str">
        <f>IF(ISERROR('Données Echantillon 8'!E89-'Selection Gènes de Référence'!AS$11),"",'Données Echantillon 8'!E89-'Selection Gènes de Référence'!AS$11)</f>
        <v/>
      </c>
      <c r="AD88" s="67" t="str">
        <f>IF(ISERROR('Données Echantillon 9'!C89-'Selection Gènes de Référence'!AV$11),"",'Données Echantillon 9'!C89-'Selection Gènes de Référence'!AV$11)</f>
        <v/>
      </c>
      <c r="AE88" s="68" t="str">
        <f>IF(ISERROR('Données Echantillon 9'!D89-'Selection Gènes de Référence'!AW$11),"",'Données Echantillon 9'!D89-'Selection Gènes de Référence'!AW$11)</f>
        <v/>
      </c>
      <c r="AF88" s="69" t="str">
        <f>IF(ISERROR('Données Echantillon 9'!E89-'Selection Gènes de Référence'!AX$11),"",'Données Echantillon 9'!E89-'Selection Gènes de Référence'!AX$11)</f>
        <v/>
      </c>
      <c r="AG88" s="67" t="str">
        <f>IF(ISERROR('Données Echantillon 10'!C89-'Selection Gènes de Référence'!BA$11),"",'Données Echantillon 10'!C89-'Selection Gènes de Référence'!BA$11)</f>
        <v/>
      </c>
      <c r="AH88" s="68" t="str">
        <f>IF(ISERROR('Données Echantillon 10'!D89-'Selection Gènes de Référence'!BB$11),"",'Données Echantillon 10'!D89-'Selection Gènes de Référence'!BB$11)</f>
        <v/>
      </c>
      <c r="AI88" s="69" t="str">
        <f>IF(ISERROR('Données Echantillon 10'!E89-'Selection Gènes de Référence'!BC$11),"",'Données Echantillon 10'!E89-'Selection Gènes de Référence'!BC$11)</f>
        <v/>
      </c>
      <c r="AJ88" s="243"/>
      <c r="AK88" s="243"/>
    </row>
    <row r="89" spans="1:37">
      <c r="A89" s="59" t="str">
        <f>IF('Information sur les Gènes'!A89="","",'Information sur les Gènes'!A89)</f>
        <v>H3</v>
      </c>
      <c r="B89" s="57" t="str">
        <f>IF('Information sur les Gènes'!D89="","",'Information sur les Gènes'!D89)</f>
        <v/>
      </c>
      <c r="C89" s="67" t="str">
        <f>IF(ISERROR('Données Echantillon Contrôle'!C90-'Selection Gènes de Référence'!C$11),"",'Données Echantillon Contrôle'!C90-'Selection Gènes de Référence'!C$11)</f>
        <v/>
      </c>
      <c r="D89" s="68" t="str">
        <f>IF(ISERROR('Données Echantillon Contrôle'!D90-'Selection Gènes de Référence'!D$11),"",'Données Echantillon Contrôle'!D90-'Selection Gènes de Référence'!D$11)</f>
        <v/>
      </c>
      <c r="E89" s="69" t="str">
        <f>IF(ISERROR('Données Echantillon Contrôle'!E90-'Selection Gènes de Référence'!E$11),"",'Données Echantillon Contrôle'!E90-'Selection Gènes de Référence'!E$11)</f>
        <v/>
      </c>
      <c r="F89" s="67" t="str">
        <f>IF(ISERROR('Données Echantillon 1'!C90-'Selection Gènes de Référence'!H$11),"",'Données Echantillon 1'!C90-'Selection Gènes de Référence'!H$11)</f>
        <v/>
      </c>
      <c r="G89" s="68" t="str">
        <f>IF(ISERROR('Données Echantillon 1'!D90-'Selection Gènes de Référence'!I$11),"",'Données Echantillon 1'!D90-'Selection Gènes de Référence'!I$11)</f>
        <v/>
      </c>
      <c r="H89" s="69" t="str">
        <f>IF(ISERROR('Données Echantillon 1'!E90-'Selection Gènes de Référence'!J$11),"",'Données Echantillon 1'!E90-'Selection Gènes de Référence'!J$11)</f>
        <v/>
      </c>
      <c r="I89" s="67" t="str">
        <f>IF(ISERROR('Données Echantillon 2'!C90-'Selection Gènes de Référence'!M$11),"",'Données Echantillon 2'!C90-'Selection Gènes de Référence'!M$11)</f>
        <v/>
      </c>
      <c r="J89" s="68" t="str">
        <f>IF(ISERROR('Données Echantillon 2'!D90-'Selection Gènes de Référence'!N$11),"",'Données Echantillon 2'!D90-'Selection Gènes de Référence'!N$11)</f>
        <v/>
      </c>
      <c r="K89" s="69" t="str">
        <f>IF(ISERROR('Données Echantillon 2'!E90-'Selection Gènes de Référence'!O$11),"",'Données Echantillon 2'!E90-'Selection Gènes de Référence'!O$11)</f>
        <v/>
      </c>
      <c r="L89" s="67" t="str">
        <f>IF(ISERROR('Données Echantillon 3'!C90-'Selection Gènes de Référence'!R$11),"",'Données Echantillon 3'!C90-'Selection Gènes de Référence'!R$11)</f>
        <v/>
      </c>
      <c r="M89" s="68" t="str">
        <f>IF(ISERROR('Données Echantillon 3'!D90-'Selection Gènes de Référence'!S$11),"",'Données Echantillon 3'!D90-'Selection Gènes de Référence'!S$11)</f>
        <v/>
      </c>
      <c r="N89" s="69" t="str">
        <f>IF(ISERROR('Données Echantillon 3'!E90-'Selection Gènes de Référence'!T$11),"",'Données Echantillon 3'!E90-'Selection Gènes de Référence'!T$11)</f>
        <v/>
      </c>
      <c r="O89" s="67" t="str">
        <f>IF(ISERROR('Données Echantillon 4'!C90-'Selection Gènes de Référence'!W$11),"",'Données Echantillon 4'!C90-'Selection Gènes de Référence'!W$11)</f>
        <v/>
      </c>
      <c r="P89" s="68" t="str">
        <f>IF(ISERROR('Données Echantillon 4'!D90-'Selection Gènes de Référence'!X$11),"",'Données Echantillon 4'!D90-'Selection Gènes de Référence'!X$11)</f>
        <v/>
      </c>
      <c r="Q89" s="69" t="str">
        <f>IF(ISERROR('Données Echantillon 4'!E90-'Selection Gènes de Référence'!Y$11),"",'Données Echantillon 4'!E90-'Selection Gènes de Référence'!Y$11)</f>
        <v/>
      </c>
      <c r="R89" s="67" t="str">
        <f>IF(ISERROR('Données Echantillon 5'!C90-'Selection Gènes de Référence'!AB$11),"",'Données Echantillon 5'!C90-'Selection Gènes de Référence'!AB$11)</f>
        <v/>
      </c>
      <c r="S89" s="68" t="str">
        <f>IF(ISERROR('Données Echantillon 5'!D90-'Selection Gènes de Référence'!AC$11),"",'Données Echantillon 5'!D90-'Selection Gènes de Référence'!AC$11)</f>
        <v/>
      </c>
      <c r="T89" s="69" t="str">
        <f>IF(ISERROR('Données Echantillon 5'!E90-'Selection Gènes de Référence'!AD$11),"",'Données Echantillon 5'!E90-'Selection Gènes de Référence'!AD$11)</f>
        <v/>
      </c>
      <c r="U89" s="67" t="str">
        <f>IF(ISERROR('Données Echantillon 6'!C90-'Selection Gènes de Référence'!AG$11),"",'Données Echantillon 6'!C90-'Selection Gènes de Référence'!AG$11)</f>
        <v/>
      </c>
      <c r="V89" s="68" t="str">
        <f>IF(ISERROR('Données Echantillon 6'!D90-'Selection Gènes de Référence'!AH$11),"",'Données Echantillon 6'!D90-'Selection Gènes de Référence'!AH$11)</f>
        <v/>
      </c>
      <c r="W89" s="69" t="str">
        <f>IF(ISERROR('Données Echantillon 6'!E90-'Selection Gènes de Référence'!AI$11),"",'Données Echantillon 6'!E90-'Selection Gènes de Référence'!AI$11)</f>
        <v/>
      </c>
      <c r="X89" s="67" t="str">
        <f>IF(ISERROR('Données Echantillon 7'!C90-'Selection Gènes de Référence'!AL$11),"",'Données Echantillon 7'!C90-'Selection Gènes de Référence'!AL$11)</f>
        <v/>
      </c>
      <c r="Y89" s="68" t="str">
        <f>IF(ISERROR('Données Echantillon 7'!D90-'Selection Gènes de Référence'!AM$11),"",'Données Echantillon 7'!D90-'Selection Gènes de Référence'!AM$11)</f>
        <v/>
      </c>
      <c r="Z89" s="69" t="str">
        <f>IF(ISERROR('Données Echantillon 7'!E90-'Selection Gènes de Référence'!AN$11),"",'Données Echantillon 7'!E90-'Selection Gènes de Référence'!AN$11)</f>
        <v/>
      </c>
      <c r="AA89" s="67" t="str">
        <f>IF(ISERROR('Données Echantillon 8'!C90-'Selection Gènes de Référence'!AQ$11),"",'Données Echantillon 8'!C90-'Selection Gènes de Référence'!AQ$11)</f>
        <v/>
      </c>
      <c r="AB89" s="68" t="str">
        <f>IF(ISERROR('Données Echantillon 8'!D90-'Selection Gènes de Référence'!AR$11),"",'Données Echantillon 8'!D90-'Selection Gènes de Référence'!AR$11)</f>
        <v/>
      </c>
      <c r="AC89" s="69" t="str">
        <f>IF(ISERROR('Données Echantillon 8'!E90-'Selection Gènes de Référence'!AS$11),"",'Données Echantillon 8'!E90-'Selection Gènes de Référence'!AS$11)</f>
        <v/>
      </c>
      <c r="AD89" s="67" t="str">
        <f>IF(ISERROR('Données Echantillon 9'!C90-'Selection Gènes de Référence'!AV$11),"",'Données Echantillon 9'!C90-'Selection Gènes de Référence'!AV$11)</f>
        <v/>
      </c>
      <c r="AE89" s="68" t="str">
        <f>IF(ISERROR('Données Echantillon 9'!D90-'Selection Gènes de Référence'!AW$11),"",'Données Echantillon 9'!D90-'Selection Gènes de Référence'!AW$11)</f>
        <v/>
      </c>
      <c r="AF89" s="69" t="str">
        <f>IF(ISERROR('Données Echantillon 9'!E90-'Selection Gènes de Référence'!AX$11),"",'Données Echantillon 9'!E90-'Selection Gènes de Référence'!AX$11)</f>
        <v/>
      </c>
      <c r="AG89" s="67" t="str">
        <f>IF(ISERROR('Données Echantillon 10'!C90-'Selection Gènes de Référence'!BA$11),"",'Données Echantillon 10'!C90-'Selection Gènes de Référence'!BA$11)</f>
        <v/>
      </c>
      <c r="AH89" s="68" t="str">
        <f>IF(ISERROR('Données Echantillon 10'!D90-'Selection Gènes de Référence'!BB$11),"",'Données Echantillon 10'!D90-'Selection Gènes de Référence'!BB$11)</f>
        <v/>
      </c>
      <c r="AI89" s="69" t="str">
        <f>IF(ISERROR('Données Echantillon 10'!E90-'Selection Gènes de Référence'!BC$11),"",'Données Echantillon 10'!E90-'Selection Gènes de Référence'!BC$11)</f>
        <v/>
      </c>
      <c r="AJ89" s="243"/>
      <c r="AK89" s="243"/>
    </row>
    <row r="90" spans="1:37">
      <c r="A90" s="59" t="str">
        <f>IF('Information sur les Gènes'!A90="","",'Information sur les Gènes'!A90)</f>
        <v>H4</v>
      </c>
      <c r="B90" s="57" t="str">
        <f>IF('Information sur les Gènes'!D90="","",'Information sur les Gènes'!D90)</f>
        <v/>
      </c>
      <c r="C90" s="67" t="str">
        <f>IF(ISERROR('Données Echantillon Contrôle'!C91-'Selection Gènes de Référence'!C$11),"",'Données Echantillon Contrôle'!C91-'Selection Gènes de Référence'!C$11)</f>
        <v/>
      </c>
      <c r="D90" s="68" t="str">
        <f>IF(ISERROR('Données Echantillon Contrôle'!D91-'Selection Gènes de Référence'!D$11),"",'Données Echantillon Contrôle'!D91-'Selection Gènes de Référence'!D$11)</f>
        <v/>
      </c>
      <c r="E90" s="69" t="str">
        <f>IF(ISERROR('Données Echantillon Contrôle'!E91-'Selection Gènes de Référence'!E$11),"",'Données Echantillon Contrôle'!E91-'Selection Gènes de Référence'!E$11)</f>
        <v/>
      </c>
      <c r="F90" s="67" t="str">
        <f>IF(ISERROR('Données Echantillon 1'!C91-'Selection Gènes de Référence'!H$11),"",'Données Echantillon 1'!C91-'Selection Gènes de Référence'!H$11)</f>
        <v/>
      </c>
      <c r="G90" s="68" t="str">
        <f>IF(ISERROR('Données Echantillon 1'!D91-'Selection Gènes de Référence'!I$11),"",'Données Echantillon 1'!D91-'Selection Gènes de Référence'!I$11)</f>
        <v/>
      </c>
      <c r="H90" s="69" t="str">
        <f>IF(ISERROR('Données Echantillon 1'!E91-'Selection Gènes de Référence'!J$11),"",'Données Echantillon 1'!E91-'Selection Gènes de Référence'!J$11)</f>
        <v/>
      </c>
      <c r="I90" s="67" t="str">
        <f>IF(ISERROR('Données Echantillon 2'!C91-'Selection Gènes de Référence'!M$11),"",'Données Echantillon 2'!C91-'Selection Gènes de Référence'!M$11)</f>
        <v/>
      </c>
      <c r="J90" s="68" t="str">
        <f>IF(ISERROR('Données Echantillon 2'!D91-'Selection Gènes de Référence'!N$11),"",'Données Echantillon 2'!D91-'Selection Gènes de Référence'!N$11)</f>
        <v/>
      </c>
      <c r="K90" s="69" t="str">
        <f>IF(ISERROR('Données Echantillon 2'!E91-'Selection Gènes de Référence'!O$11),"",'Données Echantillon 2'!E91-'Selection Gènes de Référence'!O$11)</f>
        <v/>
      </c>
      <c r="L90" s="67" t="str">
        <f>IF(ISERROR('Données Echantillon 3'!C91-'Selection Gènes de Référence'!R$11),"",'Données Echantillon 3'!C91-'Selection Gènes de Référence'!R$11)</f>
        <v/>
      </c>
      <c r="M90" s="68" t="str">
        <f>IF(ISERROR('Données Echantillon 3'!D91-'Selection Gènes de Référence'!S$11),"",'Données Echantillon 3'!D91-'Selection Gènes de Référence'!S$11)</f>
        <v/>
      </c>
      <c r="N90" s="69" t="str">
        <f>IF(ISERROR('Données Echantillon 3'!E91-'Selection Gènes de Référence'!T$11),"",'Données Echantillon 3'!E91-'Selection Gènes de Référence'!T$11)</f>
        <v/>
      </c>
      <c r="O90" s="67" t="str">
        <f>IF(ISERROR('Données Echantillon 4'!C91-'Selection Gènes de Référence'!W$11),"",'Données Echantillon 4'!C91-'Selection Gènes de Référence'!W$11)</f>
        <v/>
      </c>
      <c r="P90" s="68" t="str">
        <f>IF(ISERROR('Données Echantillon 4'!D91-'Selection Gènes de Référence'!X$11),"",'Données Echantillon 4'!D91-'Selection Gènes de Référence'!X$11)</f>
        <v/>
      </c>
      <c r="Q90" s="69" t="str">
        <f>IF(ISERROR('Données Echantillon 4'!E91-'Selection Gènes de Référence'!Y$11),"",'Données Echantillon 4'!E91-'Selection Gènes de Référence'!Y$11)</f>
        <v/>
      </c>
      <c r="R90" s="67" t="str">
        <f>IF(ISERROR('Données Echantillon 5'!C91-'Selection Gènes de Référence'!AB$11),"",'Données Echantillon 5'!C91-'Selection Gènes de Référence'!AB$11)</f>
        <v/>
      </c>
      <c r="S90" s="68" t="str">
        <f>IF(ISERROR('Données Echantillon 5'!D91-'Selection Gènes de Référence'!AC$11),"",'Données Echantillon 5'!D91-'Selection Gènes de Référence'!AC$11)</f>
        <v/>
      </c>
      <c r="T90" s="69" t="str">
        <f>IF(ISERROR('Données Echantillon 5'!E91-'Selection Gènes de Référence'!AD$11),"",'Données Echantillon 5'!E91-'Selection Gènes de Référence'!AD$11)</f>
        <v/>
      </c>
      <c r="U90" s="67" t="str">
        <f>IF(ISERROR('Données Echantillon 6'!C91-'Selection Gènes de Référence'!AG$11),"",'Données Echantillon 6'!C91-'Selection Gènes de Référence'!AG$11)</f>
        <v/>
      </c>
      <c r="V90" s="68" t="str">
        <f>IF(ISERROR('Données Echantillon 6'!D91-'Selection Gènes de Référence'!AH$11),"",'Données Echantillon 6'!D91-'Selection Gènes de Référence'!AH$11)</f>
        <v/>
      </c>
      <c r="W90" s="69" t="str">
        <f>IF(ISERROR('Données Echantillon 6'!E91-'Selection Gènes de Référence'!AI$11),"",'Données Echantillon 6'!E91-'Selection Gènes de Référence'!AI$11)</f>
        <v/>
      </c>
      <c r="X90" s="67" t="str">
        <f>IF(ISERROR('Données Echantillon 7'!C91-'Selection Gènes de Référence'!AL$11),"",'Données Echantillon 7'!C91-'Selection Gènes de Référence'!AL$11)</f>
        <v/>
      </c>
      <c r="Y90" s="68" t="str">
        <f>IF(ISERROR('Données Echantillon 7'!D91-'Selection Gènes de Référence'!AM$11),"",'Données Echantillon 7'!D91-'Selection Gènes de Référence'!AM$11)</f>
        <v/>
      </c>
      <c r="Z90" s="69" t="str">
        <f>IF(ISERROR('Données Echantillon 7'!E91-'Selection Gènes de Référence'!AN$11),"",'Données Echantillon 7'!E91-'Selection Gènes de Référence'!AN$11)</f>
        <v/>
      </c>
      <c r="AA90" s="67" t="str">
        <f>IF(ISERROR('Données Echantillon 8'!C91-'Selection Gènes de Référence'!AQ$11),"",'Données Echantillon 8'!C91-'Selection Gènes de Référence'!AQ$11)</f>
        <v/>
      </c>
      <c r="AB90" s="68" t="str">
        <f>IF(ISERROR('Données Echantillon 8'!D91-'Selection Gènes de Référence'!AR$11),"",'Données Echantillon 8'!D91-'Selection Gènes de Référence'!AR$11)</f>
        <v/>
      </c>
      <c r="AC90" s="69" t="str">
        <f>IF(ISERROR('Données Echantillon 8'!E91-'Selection Gènes de Référence'!AS$11),"",'Données Echantillon 8'!E91-'Selection Gènes de Référence'!AS$11)</f>
        <v/>
      </c>
      <c r="AD90" s="67" t="str">
        <f>IF(ISERROR('Données Echantillon 9'!C91-'Selection Gènes de Référence'!AV$11),"",'Données Echantillon 9'!C91-'Selection Gènes de Référence'!AV$11)</f>
        <v/>
      </c>
      <c r="AE90" s="68" t="str">
        <f>IF(ISERROR('Données Echantillon 9'!D91-'Selection Gènes de Référence'!AW$11),"",'Données Echantillon 9'!D91-'Selection Gènes de Référence'!AW$11)</f>
        <v/>
      </c>
      <c r="AF90" s="69" t="str">
        <f>IF(ISERROR('Données Echantillon 9'!E91-'Selection Gènes de Référence'!AX$11),"",'Données Echantillon 9'!E91-'Selection Gènes de Référence'!AX$11)</f>
        <v/>
      </c>
      <c r="AG90" s="67" t="str">
        <f>IF(ISERROR('Données Echantillon 10'!C91-'Selection Gènes de Référence'!BA$11),"",'Données Echantillon 10'!C91-'Selection Gènes de Référence'!BA$11)</f>
        <v/>
      </c>
      <c r="AH90" s="68" t="str">
        <f>IF(ISERROR('Données Echantillon 10'!D91-'Selection Gènes de Référence'!BB$11),"",'Données Echantillon 10'!D91-'Selection Gènes de Référence'!BB$11)</f>
        <v/>
      </c>
      <c r="AI90" s="69" t="str">
        <f>IF(ISERROR('Données Echantillon 10'!E91-'Selection Gènes de Référence'!BC$11),"",'Données Echantillon 10'!E91-'Selection Gènes de Référence'!BC$11)</f>
        <v/>
      </c>
      <c r="AJ90" s="243"/>
      <c r="AK90" s="243"/>
    </row>
    <row r="91" spans="1:37">
      <c r="A91" s="59" t="str">
        <f>IF('Information sur les Gènes'!A91="","",'Information sur les Gènes'!A91)</f>
        <v>H5</v>
      </c>
      <c r="B91" s="57" t="str">
        <f>IF('Information sur les Gènes'!D91="","",'Information sur les Gènes'!D91)</f>
        <v/>
      </c>
      <c r="C91" s="67" t="str">
        <f>IF(ISERROR('Données Echantillon Contrôle'!C92-'Selection Gènes de Référence'!C$11),"",'Données Echantillon Contrôle'!C92-'Selection Gènes de Référence'!C$11)</f>
        <v/>
      </c>
      <c r="D91" s="68" t="str">
        <f>IF(ISERROR('Données Echantillon Contrôle'!D92-'Selection Gènes de Référence'!D$11),"",'Données Echantillon Contrôle'!D92-'Selection Gènes de Référence'!D$11)</f>
        <v/>
      </c>
      <c r="E91" s="69" t="str">
        <f>IF(ISERROR('Données Echantillon Contrôle'!E92-'Selection Gènes de Référence'!E$11),"",'Données Echantillon Contrôle'!E92-'Selection Gènes de Référence'!E$11)</f>
        <v/>
      </c>
      <c r="F91" s="67" t="str">
        <f>IF(ISERROR('Données Echantillon 1'!C92-'Selection Gènes de Référence'!H$11),"",'Données Echantillon 1'!C92-'Selection Gènes de Référence'!H$11)</f>
        <v/>
      </c>
      <c r="G91" s="68" t="str">
        <f>IF(ISERROR('Données Echantillon 1'!D92-'Selection Gènes de Référence'!I$11),"",'Données Echantillon 1'!D92-'Selection Gènes de Référence'!I$11)</f>
        <v/>
      </c>
      <c r="H91" s="69" t="str">
        <f>IF(ISERROR('Données Echantillon 1'!E92-'Selection Gènes de Référence'!J$11),"",'Données Echantillon 1'!E92-'Selection Gènes de Référence'!J$11)</f>
        <v/>
      </c>
      <c r="I91" s="67" t="str">
        <f>IF(ISERROR('Données Echantillon 2'!C92-'Selection Gènes de Référence'!M$11),"",'Données Echantillon 2'!C92-'Selection Gènes de Référence'!M$11)</f>
        <v/>
      </c>
      <c r="J91" s="68" t="str">
        <f>IF(ISERROR('Données Echantillon 2'!D92-'Selection Gènes de Référence'!N$11),"",'Données Echantillon 2'!D92-'Selection Gènes de Référence'!N$11)</f>
        <v/>
      </c>
      <c r="K91" s="69" t="str">
        <f>IF(ISERROR('Données Echantillon 2'!E92-'Selection Gènes de Référence'!O$11),"",'Données Echantillon 2'!E92-'Selection Gènes de Référence'!O$11)</f>
        <v/>
      </c>
      <c r="L91" s="67" t="str">
        <f>IF(ISERROR('Données Echantillon 3'!C92-'Selection Gènes de Référence'!R$11),"",'Données Echantillon 3'!C92-'Selection Gènes de Référence'!R$11)</f>
        <v/>
      </c>
      <c r="M91" s="68" t="str">
        <f>IF(ISERROR('Données Echantillon 3'!D92-'Selection Gènes de Référence'!S$11),"",'Données Echantillon 3'!D92-'Selection Gènes de Référence'!S$11)</f>
        <v/>
      </c>
      <c r="N91" s="69" t="str">
        <f>IF(ISERROR('Données Echantillon 3'!E92-'Selection Gènes de Référence'!T$11),"",'Données Echantillon 3'!E92-'Selection Gènes de Référence'!T$11)</f>
        <v/>
      </c>
      <c r="O91" s="67" t="str">
        <f>IF(ISERROR('Données Echantillon 4'!C92-'Selection Gènes de Référence'!W$11),"",'Données Echantillon 4'!C92-'Selection Gènes de Référence'!W$11)</f>
        <v/>
      </c>
      <c r="P91" s="68" t="str">
        <f>IF(ISERROR('Données Echantillon 4'!D92-'Selection Gènes de Référence'!X$11),"",'Données Echantillon 4'!D92-'Selection Gènes de Référence'!X$11)</f>
        <v/>
      </c>
      <c r="Q91" s="69" t="str">
        <f>IF(ISERROR('Données Echantillon 4'!E92-'Selection Gènes de Référence'!Y$11),"",'Données Echantillon 4'!E92-'Selection Gènes de Référence'!Y$11)</f>
        <v/>
      </c>
      <c r="R91" s="67" t="str">
        <f>IF(ISERROR('Données Echantillon 5'!C92-'Selection Gènes de Référence'!AB$11),"",'Données Echantillon 5'!C92-'Selection Gènes de Référence'!AB$11)</f>
        <v/>
      </c>
      <c r="S91" s="68" t="str">
        <f>IF(ISERROR('Données Echantillon 5'!D92-'Selection Gènes de Référence'!AC$11),"",'Données Echantillon 5'!D92-'Selection Gènes de Référence'!AC$11)</f>
        <v/>
      </c>
      <c r="T91" s="69" t="str">
        <f>IF(ISERROR('Données Echantillon 5'!E92-'Selection Gènes de Référence'!AD$11),"",'Données Echantillon 5'!E92-'Selection Gènes de Référence'!AD$11)</f>
        <v/>
      </c>
      <c r="U91" s="67" t="str">
        <f>IF(ISERROR('Données Echantillon 6'!C92-'Selection Gènes de Référence'!AG$11),"",'Données Echantillon 6'!C92-'Selection Gènes de Référence'!AG$11)</f>
        <v/>
      </c>
      <c r="V91" s="68" t="str">
        <f>IF(ISERROR('Données Echantillon 6'!D92-'Selection Gènes de Référence'!AH$11),"",'Données Echantillon 6'!D92-'Selection Gènes de Référence'!AH$11)</f>
        <v/>
      </c>
      <c r="W91" s="69" t="str">
        <f>IF(ISERROR('Données Echantillon 6'!E92-'Selection Gènes de Référence'!AI$11),"",'Données Echantillon 6'!E92-'Selection Gènes de Référence'!AI$11)</f>
        <v/>
      </c>
      <c r="X91" s="67" t="str">
        <f>IF(ISERROR('Données Echantillon 7'!C92-'Selection Gènes de Référence'!AL$11),"",'Données Echantillon 7'!C92-'Selection Gènes de Référence'!AL$11)</f>
        <v/>
      </c>
      <c r="Y91" s="68" t="str">
        <f>IF(ISERROR('Données Echantillon 7'!D92-'Selection Gènes de Référence'!AM$11),"",'Données Echantillon 7'!D92-'Selection Gènes de Référence'!AM$11)</f>
        <v/>
      </c>
      <c r="Z91" s="69" t="str">
        <f>IF(ISERROR('Données Echantillon 7'!E92-'Selection Gènes de Référence'!AN$11),"",'Données Echantillon 7'!E92-'Selection Gènes de Référence'!AN$11)</f>
        <v/>
      </c>
      <c r="AA91" s="67" t="str">
        <f>IF(ISERROR('Données Echantillon 8'!C92-'Selection Gènes de Référence'!AQ$11),"",'Données Echantillon 8'!C92-'Selection Gènes de Référence'!AQ$11)</f>
        <v/>
      </c>
      <c r="AB91" s="68" t="str">
        <f>IF(ISERROR('Données Echantillon 8'!D92-'Selection Gènes de Référence'!AR$11),"",'Données Echantillon 8'!D92-'Selection Gènes de Référence'!AR$11)</f>
        <v/>
      </c>
      <c r="AC91" s="69" t="str">
        <f>IF(ISERROR('Données Echantillon 8'!E92-'Selection Gènes de Référence'!AS$11),"",'Données Echantillon 8'!E92-'Selection Gènes de Référence'!AS$11)</f>
        <v/>
      </c>
      <c r="AD91" s="67" t="str">
        <f>IF(ISERROR('Données Echantillon 9'!C92-'Selection Gènes de Référence'!AV$11),"",'Données Echantillon 9'!C92-'Selection Gènes de Référence'!AV$11)</f>
        <v/>
      </c>
      <c r="AE91" s="68" t="str">
        <f>IF(ISERROR('Données Echantillon 9'!D92-'Selection Gènes de Référence'!AW$11),"",'Données Echantillon 9'!D92-'Selection Gènes de Référence'!AW$11)</f>
        <v/>
      </c>
      <c r="AF91" s="69" t="str">
        <f>IF(ISERROR('Données Echantillon 9'!E92-'Selection Gènes de Référence'!AX$11),"",'Données Echantillon 9'!E92-'Selection Gènes de Référence'!AX$11)</f>
        <v/>
      </c>
      <c r="AG91" s="67" t="str">
        <f>IF(ISERROR('Données Echantillon 10'!C92-'Selection Gènes de Référence'!BA$11),"",'Données Echantillon 10'!C92-'Selection Gènes de Référence'!BA$11)</f>
        <v/>
      </c>
      <c r="AH91" s="68" t="str">
        <f>IF(ISERROR('Données Echantillon 10'!D92-'Selection Gènes de Référence'!BB$11),"",'Données Echantillon 10'!D92-'Selection Gènes de Référence'!BB$11)</f>
        <v/>
      </c>
      <c r="AI91" s="69" t="str">
        <f>IF(ISERROR('Données Echantillon 10'!E92-'Selection Gènes de Référence'!BC$11),"",'Données Echantillon 10'!E92-'Selection Gènes de Référence'!BC$11)</f>
        <v/>
      </c>
      <c r="AJ91" s="243"/>
      <c r="AK91" s="243"/>
    </row>
    <row r="92" spans="1:37">
      <c r="A92" s="59" t="str">
        <f>IF('Information sur les Gènes'!A92="","",'Information sur les Gènes'!A92)</f>
        <v>H6</v>
      </c>
      <c r="B92" s="57" t="str">
        <f>IF('Information sur les Gènes'!D92="","",'Information sur les Gènes'!D92)</f>
        <v/>
      </c>
      <c r="C92" s="67" t="str">
        <f>IF(ISERROR('Données Echantillon Contrôle'!C93-'Selection Gènes de Référence'!C$11),"",'Données Echantillon Contrôle'!C93-'Selection Gènes de Référence'!C$11)</f>
        <v/>
      </c>
      <c r="D92" s="68" t="str">
        <f>IF(ISERROR('Données Echantillon Contrôle'!D93-'Selection Gènes de Référence'!D$11),"",'Données Echantillon Contrôle'!D93-'Selection Gènes de Référence'!D$11)</f>
        <v/>
      </c>
      <c r="E92" s="69" t="str">
        <f>IF(ISERROR('Données Echantillon Contrôle'!E93-'Selection Gènes de Référence'!E$11),"",'Données Echantillon Contrôle'!E93-'Selection Gènes de Référence'!E$11)</f>
        <v/>
      </c>
      <c r="F92" s="67" t="str">
        <f>IF(ISERROR('Données Echantillon 1'!C93-'Selection Gènes de Référence'!H$11),"",'Données Echantillon 1'!C93-'Selection Gènes de Référence'!H$11)</f>
        <v/>
      </c>
      <c r="G92" s="68" t="str">
        <f>IF(ISERROR('Données Echantillon 1'!D93-'Selection Gènes de Référence'!I$11),"",'Données Echantillon 1'!D93-'Selection Gènes de Référence'!I$11)</f>
        <v/>
      </c>
      <c r="H92" s="69" t="str">
        <f>IF(ISERROR('Données Echantillon 1'!E93-'Selection Gènes de Référence'!J$11),"",'Données Echantillon 1'!E93-'Selection Gènes de Référence'!J$11)</f>
        <v/>
      </c>
      <c r="I92" s="67" t="str">
        <f>IF(ISERROR('Données Echantillon 2'!C93-'Selection Gènes de Référence'!M$11),"",'Données Echantillon 2'!C93-'Selection Gènes de Référence'!M$11)</f>
        <v/>
      </c>
      <c r="J92" s="68" t="str">
        <f>IF(ISERROR('Données Echantillon 2'!D93-'Selection Gènes de Référence'!N$11),"",'Données Echantillon 2'!D93-'Selection Gènes de Référence'!N$11)</f>
        <v/>
      </c>
      <c r="K92" s="69" t="str">
        <f>IF(ISERROR('Données Echantillon 2'!E93-'Selection Gènes de Référence'!O$11),"",'Données Echantillon 2'!E93-'Selection Gènes de Référence'!O$11)</f>
        <v/>
      </c>
      <c r="L92" s="67" t="str">
        <f>IF(ISERROR('Données Echantillon 3'!C93-'Selection Gènes de Référence'!R$11),"",'Données Echantillon 3'!C93-'Selection Gènes de Référence'!R$11)</f>
        <v/>
      </c>
      <c r="M92" s="68" t="str">
        <f>IF(ISERROR('Données Echantillon 3'!D93-'Selection Gènes de Référence'!S$11),"",'Données Echantillon 3'!D93-'Selection Gènes de Référence'!S$11)</f>
        <v/>
      </c>
      <c r="N92" s="69" t="str">
        <f>IF(ISERROR('Données Echantillon 3'!E93-'Selection Gènes de Référence'!T$11),"",'Données Echantillon 3'!E93-'Selection Gènes de Référence'!T$11)</f>
        <v/>
      </c>
      <c r="O92" s="67" t="str">
        <f>IF(ISERROR('Données Echantillon 4'!C93-'Selection Gènes de Référence'!W$11),"",'Données Echantillon 4'!C93-'Selection Gènes de Référence'!W$11)</f>
        <v/>
      </c>
      <c r="P92" s="68" t="str">
        <f>IF(ISERROR('Données Echantillon 4'!D93-'Selection Gènes de Référence'!X$11),"",'Données Echantillon 4'!D93-'Selection Gènes de Référence'!X$11)</f>
        <v/>
      </c>
      <c r="Q92" s="69" t="str">
        <f>IF(ISERROR('Données Echantillon 4'!E93-'Selection Gènes de Référence'!Y$11),"",'Données Echantillon 4'!E93-'Selection Gènes de Référence'!Y$11)</f>
        <v/>
      </c>
      <c r="R92" s="67" t="str">
        <f>IF(ISERROR('Données Echantillon 5'!C93-'Selection Gènes de Référence'!AB$11),"",'Données Echantillon 5'!C93-'Selection Gènes de Référence'!AB$11)</f>
        <v/>
      </c>
      <c r="S92" s="68" t="str">
        <f>IF(ISERROR('Données Echantillon 5'!D93-'Selection Gènes de Référence'!AC$11),"",'Données Echantillon 5'!D93-'Selection Gènes de Référence'!AC$11)</f>
        <v/>
      </c>
      <c r="T92" s="69" t="str">
        <f>IF(ISERROR('Données Echantillon 5'!E93-'Selection Gènes de Référence'!AD$11),"",'Données Echantillon 5'!E93-'Selection Gènes de Référence'!AD$11)</f>
        <v/>
      </c>
      <c r="U92" s="67" t="str">
        <f>IF(ISERROR('Données Echantillon 6'!C93-'Selection Gènes de Référence'!AG$11),"",'Données Echantillon 6'!C93-'Selection Gènes de Référence'!AG$11)</f>
        <v/>
      </c>
      <c r="V92" s="68" t="str">
        <f>IF(ISERROR('Données Echantillon 6'!D93-'Selection Gènes de Référence'!AH$11),"",'Données Echantillon 6'!D93-'Selection Gènes de Référence'!AH$11)</f>
        <v/>
      </c>
      <c r="W92" s="69" t="str">
        <f>IF(ISERROR('Données Echantillon 6'!E93-'Selection Gènes de Référence'!AI$11),"",'Données Echantillon 6'!E93-'Selection Gènes de Référence'!AI$11)</f>
        <v/>
      </c>
      <c r="X92" s="67" t="str">
        <f>IF(ISERROR('Données Echantillon 7'!C93-'Selection Gènes de Référence'!AL$11),"",'Données Echantillon 7'!C93-'Selection Gènes de Référence'!AL$11)</f>
        <v/>
      </c>
      <c r="Y92" s="68" t="str">
        <f>IF(ISERROR('Données Echantillon 7'!D93-'Selection Gènes de Référence'!AM$11),"",'Données Echantillon 7'!D93-'Selection Gènes de Référence'!AM$11)</f>
        <v/>
      </c>
      <c r="Z92" s="69" t="str">
        <f>IF(ISERROR('Données Echantillon 7'!E93-'Selection Gènes de Référence'!AN$11),"",'Données Echantillon 7'!E93-'Selection Gènes de Référence'!AN$11)</f>
        <v/>
      </c>
      <c r="AA92" s="67" t="str">
        <f>IF(ISERROR('Données Echantillon 8'!C93-'Selection Gènes de Référence'!AQ$11),"",'Données Echantillon 8'!C93-'Selection Gènes de Référence'!AQ$11)</f>
        <v/>
      </c>
      <c r="AB92" s="68" t="str">
        <f>IF(ISERROR('Données Echantillon 8'!D93-'Selection Gènes de Référence'!AR$11),"",'Données Echantillon 8'!D93-'Selection Gènes de Référence'!AR$11)</f>
        <v/>
      </c>
      <c r="AC92" s="69" t="str">
        <f>IF(ISERROR('Données Echantillon 8'!E93-'Selection Gènes de Référence'!AS$11),"",'Données Echantillon 8'!E93-'Selection Gènes de Référence'!AS$11)</f>
        <v/>
      </c>
      <c r="AD92" s="67" t="str">
        <f>IF(ISERROR('Données Echantillon 9'!C93-'Selection Gènes de Référence'!AV$11),"",'Données Echantillon 9'!C93-'Selection Gènes de Référence'!AV$11)</f>
        <v/>
      </c>
      <c r="AE92" s="68" t="str">
        <f>IF(ISERROR('Données Echantillon 9'!D93-'Selection Gènes de Référence'!AW$11),"",'Données Echantillon 9'!D93-'Selection Gènes de Référence'!AW$11)</f>
        <v/>
      </c>
      <c r="AF92" s="69" t="str">
        <f>IF(ISERROR('Données Echantillon 9'!E93-'Selection Gènes de Référence'!AX$11),"",'Données Echantillon 9'!E93-'Selection Gènes de Référence'!AX$11)</f>
        <v/>
      </c>
      <c r="AG92" s="67" t="str">
        <f>IF(ISERROR('Données Echantillon 10'!C93-'Selection Gènes de Référence'!BA$11),"",'Données Echantillon 10'!C93-'Selection Gènes de Référence'!BA$11)</f>
        <v/>
      </c>
      <c r="AH92" s="68" t="str">
        <f>IF(ISERROR('Données Echantillon 10'!D93-'Selection Gènes de Référence'!BB$11),"",'Données Echantillon 10'!D93-'Selection Gènes de Référence'!BB$11)</f>
        <v/>
      </c>
      <c r="AI92" s="69" t="str">
        <f>IF(ISERROR('Données Echantillon 10'!E93-'Selection Gènes de Référence'!BC$11),"",'Données Echantillon 10'!E93-'Selection Gènes de Référence'!BC$11)</f>
        <v/>
      </c>
      <c r="AJ92" s="243"/>
      <c r="AK92" s="243"/>
    </row>
    <row r="93" spans="1:37">
      <c r="A93" s="59" t="str">
        <f>IF('Information sur les Gènes'!A93="","",'Information sur les Gènes'!A93)</f>
        <v>H7</v>
      </c>
      <c r="B93" s="57" t="str">
        <f>IF('Information sur les Gènes'!D93="","",'Information sur les Gènes'!D93)</f>
        <v/>
      </c>
      <c r="C93" s="67" t="str">
        <f>IF(ISERROR('Données Echantillon Contrôle'!C94-'Selection Gènes de Référence'!C$11),"",'Données Echantillon Contrôle'!C94-'Selection Gènes de Référence'!C$11)</f>
        <v/>
      </c>
      <c r="D93" s="68" t="str">
        <f>IF(ISERROR('Données Echantillon Contrôle'!D94-'Selection Gènes de Référence'!D$11),"",'Données Echantillon Contrôle'!D94-'Selection Gènes de Référence'!D$11)</f>
        <v/>
      </c>
      <c r="E93" s="69" t="str">
        <f>IF(ISERROR('Données Echantillon Contrôle'!E94-'Selection Gènes de Référence'!E$11),"",'Données Echantillon Contrôle'!E94-'Selection Gènes de Référence'!E$11)</f>
        <v/>
      </c>
      <c r="F93" s="67" t="str">
        <f>IF(ISERROR('Données Echantillon 1'!C94-'Selection Gènes de Référence'!H$11),"",'Données Echantillon 1'!C94-'Selection Gènes de Référence'!H$11)</f>
        <v/>
      </c>
      <c r="G93" s="68" t="str">
        <f>IF(ISERROR('Données Echantillon 1'!D94-'Selection Gènes de Référence'!I$11),"",'Données Echantillon 1'!D94-'Selection Gènes de Référence'!I$11)</f>
        <v/>
      </c>
      <c r="H93" s="69" t="str">
        <f>IF(ISERROR('Données Echantillon 1'!E94-'Selection Gènes de Référence'!J$11),"",'Données Echantillon 1'!E94-'Selection Gènes de Référence'!J$11)</f>
        <v/>
      </c>
      <c r="I93" s="67" t="str">
        <f>IF(ISERROR('Données Echantillon 2'!C94-'Selection Gènes de Référence'!M$11),"",'Données Echantillon 2'!C94-'Selection Gènes de Référence'!M$11)</f>
        <v/>
      </c>
      <c r="J93" s="68" t="str">
        <f>IF(ISERROR('Données Echantillon 2'!D94-'Selection Gènes de Référence'!N$11),"",'Données Echantillon 2'!D94-'Selection Gènes de Référence'!N$11)</f>
        <v/>
      </c>
      <c r="K93" s="69" t="str">
        <f>IF(ISERROR('Données Echantillon 2'!E94-'Selection Gènes de Référence'!O$11),"",'Données Echantillon 2'!E94-'Selection Gènes de Référence'!O$11)</f>
        <v/>
      </c>
      <c r="L93" s="67" t="str">
        <f>IF(ISERROR('Données Echantillon 3'!C94-'Selection Gènes de Référence'!R$11),"",'Données Echantillon 3'!C94-'Selection Gènes de Référence'!R$11)</f>
        <v/>
      </c>
      <c r="M93" s="68" t="str">
        <f>IF(ISERROR('Données Echantillon 3'!D94-'Selection Gènes de Référence'!S$11),"",'Données Echantillon 3'!D94-'Selection Gènes de Référence'!S$11)</f>
        <v/>
      </c>
      <c r="N93" s="69" t="str">
        <f>IF(ISERROR('Données Echantillon 3'!E94-'Selection Gènes de Référence'!T$11),"",'Données Echantillon 3'!E94-'Selection Gènes de Référence'!T$11)</f>
        <v/>
      </c>
      <c r="O93" s="67" t="str">
        <f>IF(ISERROR('Données Echantillon 4'!C94-'Selection Gènes de Référence'!W$11),"",'Données Echantillon 4'!C94-'Selection Gènes de Référence'!W$11)</f>
        <v/>
      </c>
      <c r="P93" s="68" t="str">
        <f>IF(ISERROR('Données Echantillon 4'!D94-'Selection Gènes de Référence'!X$11),"",'Données Echantillon 4'!D94-'Selection Gènes de Référence'!X$11)</f>
        <v/>
      </c>
      <c r="Q93" s="69" t="str">
        <f>IF(ISERROR('Données Echantillon 4'!E94-'Selection Gènes de Référence'!Y$11),"",'Données Echantillon 4'!E94-'Selection Gènes de Référence'!Y$11)</f>
        <v/>
      </c>
      <c r="R93" s="67" t="str">
        <f>IF(ISERROR('Données Echantillon 5'!C94-'Selection Gènes de Référence'!AB$11),"",'Données Echantillon 5'!C94-'Selection Gènes de Référence'!AB$11)</f>
        <v/>
      </c>
      <c r="S93" s="68" t="str">
        <f>IF(ISERROR('Données Echantillon 5'!D94-'Selection Gènes de Référence'!AC$11),"",'Données Echantillon 5'!D94-'Selection Gènes de Référence'!AC$11)</f>
        <v/>
      </c>
      <c r="T93" s="69" t="str">
        <f>IF(ISERROR('Données Echantillon 5'!E94-'Selection Gènes de Référence'!AD$11),"",'Données Echantillon 5'!E94-'Selection Gènes de Référence'!AD$11)</f>
        <v/>
      </c>
      <c r="U93" s="67" t="str">
        <f>IF(ISERROR('Données Echantillon 6'!C94-'Selection Gènes de Référence'!AG$11),"",'Données Echantillon 6'!C94-'Selection Gènes de Référence'!AG$11)</f>
        <v/>
      </c>
      <c r="V93" s="68" t="str">
        <f>IF(ISERROR('Données Echantillon 6'!D94-'Selection Gènes de Référence'!AH$11),"",'Données Echantillon 6'!D94-'Selection Gènes de Référence'!AH$11)</f>
        <v/>
      </c>
      <c r="W93" s="69" t="str">
        <f>IF(ISERROR('Données Echantillon 6'!E94-'Selection Gènes de Référence'!AI$11),"",'Données Echantillon 6'!E94-'Selection Gènes de Référence'!AI$11)</f>
        <v/>
      </c>
      <c r="X93" s="67" t="str">
        <f>IF(ISERROR('Données Echantillon 7'!C94-'Selection Gènes de Référence'!AL$11),"",'Données Echantillon 7'!C94-'Selection Gènes de Référence'!AL$11)</f>
        <v/>
      </c>
      <c r="Y93" s="68" t="str">
        <f>IF(ISERROR('Données Echantillon 7'!D94-'Selection Gènes de Référence'!AM$11),"",'Données Echantillon 7'!D94-'Selection Gènes de Référence'!AM$11)</f>
        <v/>
      </c>
      <c r="Z93" s="69" t="str">
        <f>IF(ISERROR('Données Echantillon 7'!E94-'Selection Gènes de Référence'!AN$11),"",'Données Echantillon 7'!E94-'Selection Gènes de Référence'!AN$11)</f>
        <v/>
      </c>
      <c r="AA93" s="67" t="str">
        <f>IF(ISERROR('Données Echantillon 8'!C94-'Selection Gènes de Référence'!AQ$11),"",'Données Echantillon 8'!C94-'Selection Gènes de Référence'!AQ$11)</f>
        <v/>
      </c>
      <c r="AB93" s="68" t="str">
        <f>IF(ISERROR('Données Echantillon 8'!D94-'Selection Gènes de Référence'!AR$11),"",'Données Echantillon 8'!D94-'Selection Gènes de Référence'!AR$11)</f>
        <v/>
      </c>
      <c r="AC93" s="69" t="str">
        <f>IF(ISERROR('Données Echantillon 8'!E94-'Selection Gènes de Référence'!AS$11),"",'Données Echantillon 8'!E94-'Selection Gènes de Référence'!AS$11)</f>
        <v/>
      </c>
      <c r="AD93" s="67" t="str">
        <f>IF(ISERROR('Données Echantillon 9'!C94-'Selection Gènes de Référence'!AV$11),"",'Données Echantillon 9'!C94-'Selection Gènes de Référence'!AV$11)</f>
        <v/>
      </c>
      <c r="AE93" s="68" t="str">
        <f>IF(ISERROR('Données Echantillon 9'!D94-'Selection Gènes de Référence'!AW$11),"",'Données Echantillon 9'!D94-'Selection Gènes de Référence'!AW$11)</f>
        <v/>
      </c>
      <c r="AF93" s="69" t="str">
        <f>IF(ISERROR('Données Echantillon 9'!E94-'Selection Gènes de Référence'!AX$11),"",'Données Echantillon 9'!E94-'Selection Gènes de Référence'!AX$11)</f>
        <v/>
      </c>
      <c r="AG93" s="67" t="str">
        <f>IF(ISERROR('Données Echantillon 10'!C94-'Selection Gènes de Référence'!BA$11),"",'Données Echantillon 10'!C94-'Selection Gènes de Référence'!BA$11)</f>
        <v/>
      </c>
      <c r="AH93" s="68" t="str">
        <f>IF(ISERROR('Données Echantillon 10'!D94-'Selection Gènes de Référence'!BB$11),"",'Données Echantillon 10'!D94-'Selection Gènes de Référence'!BB$11)</f>
        <v/>
      </c>
      <c r="AI93" s="69" t="str">
        <f>IF(ISERROR('Données Echantillon 10'!E94-'Selection Gènes de Référence'!BC$11),"",'Données Echantillon 10'!E94-'Selection Gènes de Référence'!BC$11)</f>
        <v/>
      </c>
      <c r="AJ93" s="243"/>
      <c r="AK93" s="243"/>
    </row>
    <row r="94" spans="1:37" ht="15.75" thickBot="1">
      <c r="A94" s="87" t="str">
        <f>IF('Information sur les Gènes'!A94="","",'Information sur les Gènes'!A94)</f>
        <v>H8</v>
      </c>
      <c r="B94" s="88" t="str">
        <f>IF('Information sur les Gènes'!D94="","",'Information sur les Gènes'!D94)</f>
        <v/>
      </c>
      <c r="C94" s="89" t="str">
        <f>IF(ISERROR('Données Echantillon Contrôle'!C95-'Selection Gènes de Référence'!C$11),"",'Données Echantillon Contrôle'!C95-'Selection Gènes de Référence'!C$11)</f>
        <v/>
      </c>
      <c r="D94" s="90" t="str">
        <f>IF(ISERROR('Données Echantillon Contrôle'!D95-'Selection Gènes de Référence'!D$11),"",'Données Echantillon Contrôle'!D95-'Selection Gènes de Référence'!D$11)</f>
        <v/>
      </c>
      <c r="E94" s="91" t="str">
        <f>IF(ISERROR('Données Echantillon Contrôle'!E95-'Selection Gènes de Référence'!E$11),"",'Données Echantillon Contrôle'!E95-'Selection Gènes de Référence'!E$11)</f>
        <v/>
      </c>
      <c r="F94" s="89" t="str">
        <f>IF(ISERROR('Données Echantillon 1'!C95-'Selection Gènes de Référence'!H$11),"",'Données Echantillon 1'!C95-'Selection Gènes de Référence'!H$11)</f>
        <v/>
      </c>
      <c r="G94" s="90" t="str">
        <f>IF(ISERROR('Données Echantillon 1'!D95-'Selection Gènes de Référence'!I$11),"",'Données Echantillon 1'!D95-'Selection Gènes de Référence'!I$11)</f>
        <v/>
      </c>
      <c r="H94" s="91" t="str">
        <f>IF(ISERROR('Données Echantillon 1'!E95-'Selection Gènes de Référence'!J$11),"",'Données Echantillon 1'!E95-'Selection Gènes de Référence'!J$11)</f>
        <v/>
      </c>
      <c r="I94" s="89" t="str">
        <f>IF(ISERROR('Données Echantillon 2'!C95-'Selection Gènes de Référence'!M$11),"",'Données Echantillon 2'!C95-'Selection Gènes de Référence'!M$11)</f>
        <v/>
      </c>
      <c r="J94" s="90" t="str">
        <f>IF(ISERROR('Données Echantillon 2'!D95-'Selection Gènes de Référence'!N$11),"",'Données Echantillon 2'!D95-'Selection Gènes de Référence'!N$11)</f>
        <v/>
      </c>
      <c r="K94" s="91" t="str">
        <f>IF(ISERROR('Données Echantillon 2'!E95-'Selection Gènes de Référence'!O$11),"",'Données Echantillon 2'!E95-'Selection Gènes de Référence'!O$11)</f>
        <v/>
      </c>
      <c r="L94" s="89" t="str">
        <f>IF(ISERROR('Données Echantillon 3'!C95-'Selection Gènes de Référence'!R$11),"",'Données Echantillon 3'!C95-'Selection Gènes de Référence'!R$11)</f>
        <v/>
      </c>
      <c r="M94" s="90" t="str">
        <f>IF(ISERROR('Données Echantillon 3'!D95-'Selection Gènes de Référence'!S$11),"",'Données Echantillon 3'!D95-'Selection Gènes de Référence'!S$11)</f>
        <v/>
      </c>
      <c r="N94" s="91" t="str">
        <f>IF(ISERROR('Données Echantillon 3'!E95-'Selection Gènes de Référence'!T$11),"",'Données Echantillon 3'!E95-'Selection Gènes de Référence'!T$11)</f>
        <v/>
      </c>
      <c r="O94" s="89" t="str">
        <f>IF(ISERROR('Données Echantillon 4'!C95-'Selection Gènes de Référence'!W$11),"",'Données Echantillon 4'!C95-'Selection Gènes de Référence'!W$11)</f>
        <v/>
      </c>
      <c r="P94" s="90" t="str">
        <f>IF(ISERROR('Données Echantillon 4'!D95-'Selection Gènes de Référence'!X$11),"",'Données Echantillon 4'!D95-'Selection Gènes de Référence'!X$11)</f>
        <v/>
      </c>
      <c r="Q94" s="91" t="str">
        <f>IF(ISERROR('Données Echantillon 4'!E95-'Selection Gènes de Référence'!Y$11),"",'Données Echantillon 4'!E95-'Selection Gènes de Référence'!Y$11)</f>
        <v/>
      </c>
      <c r="R94" s="89" t="str">
        <f>IF(ISERROR('Données Echantillon 5'!C95-'Selection Gènes de Référence'!AB$11),"",'Données Echantillon 5'!C95-'Selection Gènes de Référence'!AB$11)</f>
        <v/>
      </c>
      <c r="S94" s="90" t="str">
        <f>IF(ISERROR('Données Echantillon 5'!D95-'Selection Gènes de Référence'!AC$11),"",'Données Echantillon 5'!D95-'Selection Gènes de Référence'!AC$11)</f>
        <v/>
      </c>
      <c r="T94" s="91" t="str">
        <f>IF(ISERROR('Données Echantillon 5'!E95-'Selection Gènes de Référence'!AD$11),"",'Données Echantillon 5'!E95-'Selection Gènes de Référence'!AD$11)</f>
        <v/>
      </c>
      <c r="U94" s="89" t="str">
        <f>IF(ISERROR('Données Echantillon 6'!C95-'Selection Gènes de Référence'!AG$11),"",'Données Echantillon 6'!C95-'Selection Gènes de Référence'!AG$11)</f>
        <v/>
      </c>
      <c r="V94" s="90" t="str">
        <f>IF(ISERROR('Données Echantillon 6'!D95-'Selection Gènes de Référence'!AH$11),"",'Données Echantillon 6'!D95-'Selection Gènes de Référence'!AH$11)</f>
        <v/>
      </c>
      <c r="W94" s="91" t="str">
        <f>IF(ISERROR('Données Echantillon 6'!E95-'Selection Gènes de Référence'!AI$11),"",'Données Echantillon 6'!E95-'Selection Gènes de Référence'!AI$11)</f>
        <v/>
      </c>
      <c r="X94" s="89" t="str">
        <f>IF(ISERROR('Données Echantillon 7'!C95-'Selection Gènes de Référence'!AL$11),"",'Données Echantillon 7'!C95-'Selection Gènes de Référence'!AL$11)</f>
        <v/>
      </c>
      <c r="Y94" s="90" t="str">
        <f>IF(ISERROR('Données Echantillon 7'!D95-'Selection Gènes de Référence'!AM$11),"",'Données Echantillon 7'!D95-'Selection Gènes de Référence'!AM$11)</f>
        <v/>
      </c>
      <c r="Z94" s="91" t="str">
        <f>IF(ISERROR('Données Echantillon 7'!E95-'Selection Gènes de Référence'!AN$11),"",'Données Echantillon 7'!E95-'Selection Gènes de Référence'!AN$11)</f>
        <v/>
      </c>
      <c r="AA94" s="89" t="str">
        <f>IF(ISERROR('Données Echantillon 8'!C95-'Selection Gènes de Référence'!AQ$11),"",'Données Echantillon 8'!C95-'Selection Gènes de Référence'!AQ$11)</f>
        <v/>
      </c>
      <c r="AB94" s="90" t="str">
        <f>IF(ISERROR('Données Echantillon 8'!D95-'Selection Gènes de Référence'!AR$11),"",'Données Echantillon 8'!D95-'Selection Gènes de Référence'!AR$11)</f>
        <v/>
      </c>
      <c r="AC94" s="91" t="str">
        <f>IF(ISERROR('Données Echantillon 8'!E95-'Selection Gènes de Référence'!AS$11),"",'Données Echantillon 8'!E95-'Selection Gènes de Référence'!AS$11)</f>
        <v/>
      </c>
      <c r="AD94" s="89" t="str">
        <f>IF(ISERROR('Données Echantillon 9'!C95-'Selection Gènes de Référence'!AV$11),"",'Données Echantillon 9'!C95-'Selection Gènes de Référence'!AV$11)</f>
        <v/>
      </c>
      <c r="AE94" s="90" t="str">
        <f>IF(ISERROR('Données Echantillon 9'!D95-'Selection Gènes de Référence'!AW$11),"",'Données Echantillon 9'!D95-'Selection Gènes de Référence'!AW$11)</f>
        <v/>
      </c>
      <c r="AF94" s="91" t="str">
        <f>IF(ISERROR('Données Echantillon 9'!E95-'Selection Gènes de Référence'!AX$11),"",'Données Echantillon 9'!E95-'Selection Gènes de Référence'!AX$11)</f>
        <v/>
      </c>
      <c r="AG94" s="89" t="str">
        <f>IF(ISERROR('Données Echantillon 10'!C95-'Selection Gènes de Référence'!BA$11),"",'Données Echantillon 10'!C95-'Selection Gènes de Référence'!BA$11)</f>
        <v/>
      </c>
      <c r="AH94" s="90" t="str">
        <f>IF(ISERROR('Données Echantillon 10'!D95-'Selection Gènes de Référence'!BB$11),"",'Données Echantillon 10'!D95-'Selection Gènes de Référence'!BB$11)</f>
        <v/>
      </c>
      <c r="AI94" s="91" t="str">
        <f>IF(ISERROR('Données Echantillon 10'!E95-'Selection Gènes de Référence'!BC$11),"",'Données Echantillon 10'!E95-'Selection Gènes de Référence'!BC$11)</f>
        <v/>
      </c>
      <c r="AJ94" s="243"/>
      <c r="AK94" s="243"/>
    </row>
    <row r="95" spans="1:37" ht="15.75" thickTop="1">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row>
    <row r="96" spans="1:37">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row>
    <row r="97" spans="1:37">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row>
    <row r="98" spans="1:37">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c r="AI98" s="243"/>
      <c r="AJ98" s="243"/>
      <c r="AK98" s="243"/>
    </row>
    <row r="99" spans="1:37">
      <c r="A99" s="243"/>
      <c r="B99" s="243"/>
      <c r="C99" s="243"/>
      <c r="D99" s="243"/>
      <c r="E99" s="243"/>
      <c r="F99" s="243"/>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c r="AG99" s="243"/>
      <c r="AH99" s="243"/>
      <c r="AI99" s="243"/>
      <c r="AJ99" s="243"/>
      <c r="AK99" s="243"/>
    </row>
    <row r="100" spans="1:37">
      <c r="A100" s="243"/>
      <c r="B100" s="243"/>
      <c r="C100" s="243"/>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c r="AG100" s="243"/>
      <c r="AH100" s="243"/>
      <c r="AI100" s="243"/>
      <c r="AJ100" s="243"/>
      <c r="AK100" s="243"/>
    </row>
    <row r="101" spans="1:37">
      <c r="A101" s="243"/>
      <c r="B101" s="243"/>
      <c r="C101" s="243"/>
      <c r="D101" s="243"/>
      <c r="E101" s="243"/>
      <c r="F101" s="243"/>
      <c r="G101" s="243"/>
      <c r="H101" s="243"/>
      <c r="I101" s="243"/>
      <c r="J101" s="243"/>
      <c r="K101" s="243"/>
      <c r="L101" s="243"/>
      <c r="M101" s="243"/>
      <c r="N101" s="243"/>
      <c r="O101" s="243"/>
      <c r="P101" s="243"/>
      <c r="Q101" s="243"/>
      <c r="R101" s="243"/>
      <c r="S101" s="243"/>
      <c r="T101" s="243"/>
      <c r="U101" s="243"/>
      <c r="V101" s="243"/>
      <c r="W101" s="243"/>
      <c r="X101" s="243"/>
      <c r="Y101" s="243"/>
      <c r="Z101" s="243"/>
      <c r="AA101" s="243"/>
      <c r="AB101" s="243"/>
      <c r="AC101" s="243"/>
      <c r="AD101" s="243"/>
      <c r="AE101" s="243"/>
      <c r="AF101" s="243"/>
      <c r="AG101" s="243"/>
      <c r="AH101" s="243"/>
      <c r="AI101" s="243"/>
      <c r="AJ101" s="243"/>
      <c r="AK101" s="243"/>
    </row>
    <row r="102" spans="1:37">
      <c r="A102" s="243"/>
      <c r="B102" s="243"/>
      <c r="C102" s="243"/>
      <c r="D102" s="243"/>
      <c r="E102" s="243"/>
      <c r="F102" s="243"/>
      <c r="G102" s="243"/>
      <c r="H102" s="243"/>
      <c r="I102" s="243"/>
      <c r="J102" s="243"/>
      <c r="K102" s="243"/>
      <c r="L102" s="243"/>
      <c r="M102" s="243"/>
      <c r="N102" s="243"/>
      <c r="O102" s="243"/>
      <c r="P102" s="243"/>
      <c r="Q102" s="243"/>
      <c r="R102" s="243"/>
      <c r="S102" s="243"/>
      <c r="T102" s="243"/>
      <c r="U102" s="243"/>
      <c r="V102" s="243"/>
      <c r="W102" s="243"/>
      <c r="X102" s="243"/>
      <c r="Y102" s="243"/>
      <c r="Z102" s="243"/>
      <c r="AA102" s="243"/>
      <c r="AB102" s="243"/>
      <c r="AC102" s="243"/>
      <c r="AD102" s="243"/>
      <c r="AE102" s="243"/>
      <c r="AF102" s="243"/>
      <c r="AG102" s="243"/>
      <c r="AH102" s="243"/>
      <c r="AI102" s="243"/>
      <c r="AJ102" s="243"/>
      <c r="AK102" s="243"/>
    </row>
    <row r="103" spans="1:37">
      <c r="A103" s="243"/>
      <c r="B103" s="243"/>
      <c r="C103" s="243"/>
      <c r="D103" s="243"/>
      <c r="E103" s="243"/>
      <c r="F103" s="243"/>
      <c r="G103" s="243"/>
      <c r="H103" s="243"/>
      <c r="I103" s="243"/>
      <c r="J103" s="243"/>
      <c r="K103" s="243"/>
      <c r="L103" s="243"/>
      <c r="M103" s="243"/>
      <c r="N103" s="243"/>
      <c r="O103" s="243"/>
      <c r="P103" s="243"/>
      <c r="Q103" s="243"/>
      <c r="R103" s="243"/>
      <c r="S103" s="243"/>
      <c r="T103" s="243"/>
      <c r="U103" s="243"/>
      <c r="V103" s="243"/>
      <c r="W103" s="243"/>
      <c r="X103" s="243"/>
      <c r="Y103" s="243"/>
      <c r="Z103" s="243"/>
      <c r="AA103" s="243"/>
      <c r="AB103" s="243"/>
      <c r="AC103" s="243"/>
      <c r="AD103" s="243"/>
      <c r="AE103" s="243"/>
      <c r="AF103" s="243"/>
      <c r="AG103" s="243"/>
      <c r="AH103" s="243"/>
      <c r="AI103" s="243"/>
      <c r="AJ103" s="243"/>
      <c r="AK103" s="243"/>
    </row>
    <row r="104" spans="1:37">
      <c r="A104" s="243"/>
      <c r="B104" s="243"/>
      <c r="C104" s="243"/>
      <c r="D104" s="243"/>
      <c r="E104" s="243"/>
      <c r="F104" s="243"/>
      <c r="G104" s="243"/>
      <c r="H104" s="243"/>
      <c r="I104" s="243"/>
      <c r="J104" s="243"/>
      <c r="K104" s="243"/>
      <c r="L104" s="243"/>
      <c r="M104" s="243"/>
      <c r="N104" s="243"/>
      <c r="O104" s="243"/>
      <c r="P104" s="243"/>
      <c r="Q104" s="243"/>
      <c r="R104" s="243"/>
      <c r="S104" s="243"/>
      <c r="T104" s="243"/>
      <c r="U104" s="243"/>
      <c r="V104" s="243"/>
      <c r="W104" s="243"/>
      <c r="X104" s="243"/>
      <c r="Y104" s="243"/>
      <c r="Z104" s="243"/>
      <c r="AA104" s="243"/>
      <c r="AB104" s="243"/>
      <c r="AC104" s="243"/>
      <c r="AD104" s="243"/>
      <c r="AE104" s="243"/>
      <c r="AF104" s="243"/>
      <c r="AG104" s="243"/>
      <c r="AH104" s="243"/>
      <c r="AI104" s="243"/>
      <c r="AJ104" s="243"/>
      <c r="AK104" s="243"/>
    </row>
    <row r="105" spans="1:37">
      <c r="A105" s="243"/>
      <c r="B105" s="243"/>
      <c r="C105" s="243"/>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3"/>
      <c r="AJ105" s="243"/>
      <c r="AK105" s="243"/>
    </row>
    <row r="106" spans="1:37">
      <c r="AJ106" s="243"/>
      <c r="AK106" s="243"/>
    </row>
  </sheetData>
  <mergeCells count="13">
    <mergeCell ref="F1:H1"/>
    <mergeCell ref="I1:K1"/>
    <mergeCell ref="L1:N1"/>
    <mergeCell ref="A1:A2"/>
    <mergeCell ref="B1:B2"/>
    <mergeCell ref="C1:E1"/>
    <mergeCell ref="AD1:AF1"/>
    <mergeCell ref="AG1:AI1"/>
    <mergeCell ref="O1:Q1"/>
    <mergeCell ref="R1:T1"/>
    <mergeCell ref="U1:W1"/>
    <mergeCell ref="X1:Z1"/>
    <mergeCell ref="AA1:AC1"/>
  </mergeCells>
  <hyperlinks>
    <hyperlink ref="A1:A2" location="'Indications d''Utilisation'!A46" tooltip="Lien vers &quot;Indications d'Utilisation&quot;" display="Lien vers Indications d'Utilisation"/>
  </hyperlinks>
  <pageMargins left="0.7" right="0.7" top="0.75" bottom="0.75" header="0.3" footer="0.3"/>
  <pageSetup paperSize="9" orientation="portrait" horizontalDpi="4294967293" verticalDpi="4294967293" r:id="rId1"/>
</worksheet>
</file>

<file path=xl/worksheets/sheet20.xml><?xml version="1.0" encoding="utf-8"?>
<worksheet xmlns="http://schemas.openxmlformats.org/spreadsheetml/2006/main" xmlns:r="http://schemas.openxmlformats.org/officeDocument/2006/relationships">
  <sheetPr codeName="Feuil14"/>
  <dimension ref="A1:BF109"/>
  <sheetViews>
    <sheetView zoomScaleNormal="100" workbookViewId="0">
      <pane xSplit="2" ySplit="2" topLeftCell="C3" activePane="bottomRight" state="frozen"/>
      <selection pane="topRight" activeCell="C1" sqref="C1"/>
      <selection pane="bottomLeft" activeCell="A3" sqref="A3"/>
      <selection pane="bottomRight" activeCell="C3" sqref="C3"/>
    </sheetView>
  </sheetViews>
  <sheetFormatPr baseColWidth="10" defaultRowHeight="15"/>
  <cols>
    <col min="1" max="2" width="11.42578125" style="4"/>
    <col min="3" max="3" width="11.42578125" style="4" customWidth="1"/>
    <col min="4" max="12" width="12.28515625" style="4" bestFit="1" customWidth="1"/>
    <col min="13" max="13" width="13.42578125" style="4" bestFit="1" customWidth="1"/>
    <col min="14" max="14" width="11.42578125" style="4"/>
    <col min="15" max="23" width="12.28515625" style="4" bestFit="1" customWidth="1"/>
    <col min="24" max="24" width="13.42578125" style="4" bestFit="1" customWidth="1"/>
    <col min="25" max="35" width="13.42578125" style="191" customWidth="1"/>
    <col min="36" max="36" width="13.42578125" style="146" customWidth="1"/>
    <col min="37" max="37" width="18.28515625" style="4" customWidth="1"/>
    <col min="38" max="38" width="11.42578125" style="4" customWidth="1"/>
    <col min="39" max="39" width="18.28515625" style="4" customWidth="1"/>
    <col min="40" max="40" width="11.42578125" style="4" customWidth="1"/>
    <col min="41" max="41" width="18.28515625" style="4" customWidth="1"/>
    <col min="42" max="42" width="11.42578125" style="4" customWidth="1"/>
    <col min="43" max="43" width="18.28515625" style="4" customWidth="1"/>
    <col min="44" max="44" width="11.42578125" style="4" customWidth="1"/>
    <col min="45" max="45" width="18.28515625" style="4" customWidth="1"/>
    <col min="46" max="46" width="11.42578125" style="4" customWidth="1"/>
    <col min="47" max="47" width="18.28515625" style="4" customWidth="1"/>
    <col min="48" max="48" width="11.42578125" style="4" customWidth="1"/>
    <col min="49" max="49" width="18.28515625" style="4" customWidth="1"/>
    <col min="50" max="50" width="11.42578125" style="4" customWidth="1"/>
    <col min="51" max="51" width="18.28515625" style="4" customWidth="1"/>
    <col min="52" max="52" width="11.42578125" style="4" customWidth="1"/>
    <col min="53" max="53" width="18.28515625" style="4" customWidth="1"/>
    <col min="54" max="54" width="11.42578125" style="4" customWidth="1"/>
    <col min="55" max="55" width="18.28515625" style="4" customWidth="1"/>
    <col min="56" max="56" width="12.28515625" style="4" bestFit="1" customWidth="1"/>
    <col min="57" max="57" width="11.42578125" style="4" customWidth="1"/>
    <col min="58" max="16384" width="11.42578125" style="4"/>
  </cols>
  <sheetData>
    <row r="1" spans="1:58" ht="15" customHeight="1">
      <c r="A1" s="523" t="s">
        <v>206</v>
      </c>
      <c r="B1" s="554" t="s">
        <v>3</v>
      </c>
      <c r="C1" s="460" t="s">
        <v>190</v>
      </c>
      <c r="D1" s="454"/>
      <c r="E1" s="454"/>
      <c r="F1" s="454"/>
      <c r="G1" s="454"/>
      <c r="H1" s="454"/>
      <c r="I1" s="454"/>
      <c r="J1" s="454"/>
      <c r="K1" s="454"/>
      <c r="L1" s="457"/>
      <c r="M1" s="458"/>
      <c r="N1" s="556" t="s">
        <v>338</v>
      </c>
      <c r="O1" s="556"/>
      <c r="P1" s="556"/>
      <c r="Q1" s="556"/>
      <c r="R1" s="556"/>
      <c r="S1" s="556"/>
      <c r="T1" s="556"/>
      <c r="U1" s="556"/>
      <c r="V1" s="556"/>
      <c r="W1" s="556"/>
      <c r="X1" s="556"/>
      <c r="Y1" s="557" t="s">
        <v>309</v>
      </c>
      <c r="Z1" s="556"/>
      <c r="AA1" s="556"/>
      <c r="AB1" s="556"/>
      <c r="AC1" s="556"/>
      <c r="AD1" s="556"/>
      <c r="AE1" s="556"/>
      <c r="AF1" s="556"/>
      <c r="AG1" s="556"/>
      <c r="AH1" s="556"/>
      <c r="AI1" s="558"/>
      <c r="AK1" s="545" t="s">
        <v>283</v>
      </c>
      <c r="AL1" s="547" t="s">
        <v>138</v>
      </c>
      <c r="AM1" s="545" t="s">
        <v>284</v>
      </c>
      <c r="AN1" s="547" t="s">
        <v>139</v>
      </c>
      <c r="AO1" s="545" t="s">
        <v>285</v>
      </c>
      <c r="AP1" s="547" t="s">
        <v>140</v>
      </c>
      <c r="AQ1" s="545" t="s">
        <v>286</v>
      </c>
      <c r="AR1" s="547" t="s">
        <v>174</v>
      </c>
      <c r="AS1" s="545" t="s">
        <v>287</v>
      </c>
      <c r="AT1" s="547" t="s">
        <v>168</v>
      </c>
      <c r="AU1" s="545" t="s">
        <v>288</v>
      </c>
      <c r="AV1" s="547" t="s">
        <v>169</v>
      </c>
      <c r="AW1" s="545" t="s">
        <v>289</v>
      </c>
      <c r="AX1" s="547" t="s">
        <v>170</v>
      </c>
      <c r="AY1" s="545" t="s">
        <v>290</v>
      </c>
      <c r="AZ1" s="547" t="s">
        <v>171</v>
      </c>
      <c r="BA1" s="545" t="s">
        <v>291</v>
      </c>
      <c r="BB1" s="547" t="s">
        <v>172</v>
      </c>
      <c r="BC1" s="545" t="s">
        <v>292</v>
      </c>
      <c r="BD1" s="549" t="s">
        <v>173</v>
      </c>
      <c r="BE1" s="243"/>
      <c r="BF1" s="243"/>
    </row>
    <row r="2" spans="1:58" ht="33" customHeight="1" thickBot="1">
      <c r="A2" s="524"/>
      <c r="B2" s="555"/>
      <c r="C2" s="180" t="s">
        <v>123</v>
      </c>
      <c r="D2" s="181" t="s">
        <v>235</v>
      </c>
      <c r="E2" s="181" t="s">
        <v>236</v>
      </c>
      <c r="F2" s="181" t="s">
        <v>237</v>
      </c>
      <c r="G2" s="181" t="s">
        <v>238</v>
      </c>
      <c r="H2" s="181" t="s">
        <v>239</v>
      </c>
      <c r="I2" s="181" t="s">
        <v>240</v>
      </c>
      <c r="J2" s="181" t="s">
        <v>241</v>
      </c>
      <c r="K2" s="181" t="s">
        <v>242</v>
      </c>
      <c r="L2" s="181" t="s">
        <v>243</v>
      </c>
      <c r="M2" s="182" t="s">
        <v>244</v>
      </c>
      <c r="N2" s="183" t="s">
        <v>123</v>
      </c>
      <c r="O2" s="181" t="s">
        <v>235</v>
      </c>
      <c r="P2" s="181" t="s">
        <v>236</v>
      </c>
      <c r="Q2" s="181" t="s">
        <v>237</v>
      </c>
      <c r="R2" s="181" t="s">
        <v>238</v>
      </c>
      <c r="S2" s="181" t="s">
        <v>239</v>
      </c>
      <c r="T2" s="181" t="s">
        <v>240</v>
      </c>
      <c r="U2" s="181" t="s">
        <v>241</v>
      </c>
      <c r="V2" s="181" t="s">
        <v>242</v>
      </c>
      <c r="W2" s="181" t="s">
        <v>243</v>
      </c>
      <c r="X2" s="304" t="s">
        <v>244</v>
      </c>
      <c r="Y2" s="180" t="s">
        <v>123</v>
      </c>
      <c r="Z2" s="181" t="s">
        <v>235</v>
      </c>
      <c r="AA2" s="181" t="s">
        <v>236</v>
      </c>
      <c r="AB2" s="181" t="s">
        <v>237</v>
      </c>
      <c r="AC2" s="181" t="s">
        <v>238</v>
      </c>
      <c r="AD2" s="181" t="s">
        <v>239</v>
      </c>
      <c r="AE2" s="181" t="s">
        <v>240</v>
      </c>
      <c r="AF2" s="181" t="s">
        <v>241</v>
      </c>
      <c r="AG2" s="181" t="s">
        <v>242</v>
      </c>
      <c r="AH2" s="181" t="s">
        <v>243</v>
      </c>
      <c r="AI2" s="304" t="s">
        <v>244</v>
      </c>
      <c r="AJ2" s="314"/>
      <c r="AK2" s="546"/>
      <c r="AL2" s="548"/>
      <c r="AM2" s="546"/>
      <c r="AN2" s="548"/>
      <c r="AO2" s="546"/>
      <c r="AP2" s="548"/>
      <c r="AQ2" s="546"/>
      <c r="AR2" s="548"/>
      <c r="AS2" s="546"/>
      <c r="AT2" s="548"/>
      <c r="AU2" s="546"/>
      <c r="AV2" s="548"/>
      <c r="AW2" s="546"/>
      <c r="AX2" s="548"/>
      <c r="AY2" s="546"/>
      <c r="AZ2" s="548"/>
      <c r="BA2" s="546"/>
      <c r="BB2" s="548"/>
      <c r="BC2" s="546"/>
      <c r="BD2" s="550"/>
      <c r="BE2" s="243"/>
      <c r="BF2" s="243"/>
    </row>
    <row r="3" spans="1:58" ht="15.75" customHeight="1" thickTop="1">
      <c r="A3" s="92" t="str">
        <f>'Feuille de Calcul'!A3</f>
        <v>A1</v>
      </c>
      <c r="B3" s="83" t="str">
        <f>'Feuille de Calcul'!B3</f>
        <v/>
      </c>
      <c r="C3" s="220" t="str">
        <f>IF(ISERROR('Feuille de Calcul'!AJ3),"",'Feuille de Calcul'!AJ3)</f>
        <v/>
      </c>
      <c r="D3" s="221" t="str">
        <f>IF(ISERROR('Feuille de Calcul'!AM3),"",'Feuille de Calcul'!AM3)</f>
        <v/>
      </c>
      <c r="E3" s="221" t="str">
        <f>IF(ISERROR('Feuille de Calcul'!AP3),"",'Feuille de Calcul'!AP3)</f>
        <v/>
      </c>
      <c r="F3" s="221" t="str">
        <f>IF(ISERROR('Feuille de Calcul'!AS3),"",'Feuille de Calcul'!AS3)</f>
        <v/>
      </c>
      <c r="G3" s="221" t="str">
        <f>IF(ISERROR('Feuille de Calcul'!AV3),"",'Feuille de Calcul'!AV3)</f>
        <v/>
      </c>
      <c r="H3" s="221" t="str">
        <f>IF(ISERROR('Feuille de Calcul'!AY3),"",'Feuille de Calcul'!AY3)</f>
        <v/>
      </c>
      <c r="I3" s="221" t="str">
        <f>IF(ISERROR('Feuille de Calcul'!BB3),"",'Feuille de Calcul'!BB3)</f>
        <v/>
      </c>
      <c r="J3" s="221" t="str">
        <f>IF(ISERROR('Feuille de Calcul'!BE3),"",'Feuille de Calcul'!BE3)</f>
        <v/>
      </c>
      <c r="K3" s="221" t="str">
        <f>IF(ISERROR('Feuille de Calcul'!BH3),"",'Feuille de Calcul'!BH3)</f>
        <v/>
      </c>
      <c r="L3" s="221" t="str">
        <f>IF(ISERROR('Feuille de Calcul'!BK3),"",'Feuille de Calcul'!BK3)</f>
        <v/>
      </c>
      <c r="M3" s="222" t="str">
        <f>IF(ISERROR('Feuille de Calcul'!BN3),"",'Feuille de Calcul'!BN3)</f>
        <v/>
      </c>
      <c r="N3" s="93" t="str">
        <f>IF(C3="","",2^-C3)</f>
        <v/>
      </c>
      <c r="O3" s="93" t="str">
        <f t="shared" ref="O3:X3" si="0">IF(D3="","",2^-D3)</f>
        <v/>
      </c>
      <c r="P3" s="93" t="str">
        <f t="shared" si="0"/>
        <v/>
      </c>
      <c r="Q3" s="93" t="str">
        <f t="shared" si="0"/>
        <v/>
      </c>
      <c r="R3" s="93" t="str">
        <f t="shared" si="0"/>
        <v/>
      </c>
      <c r="S3" s="93" t="str">
        <f t="shared" si="0"/>
        <v/>
      </c>
      <c r="T3" s="93" t="str">
        <f t="shared" si="0"/>
        <v/>
      </c>
      <c r="U3" s="93" t="str">
        <f t="shared" si="0"/>
        <v/>
      </c>
      <c r="V3" s="93" t="str">
        <f t="shared" si="0"/>
        <v/>
      </c>
      <c r="W3" s="93" t="str">
        <f t="shared" si="0"/>
        <v/>
      </c>
      <c r="X3" s="305" t="str">
        <f t="shared" si="0"/>
        <v/>
      </c>
      <c r="Y3" s="159" t="str">
        <f>IF(N3&gt;1,N3,-1/N3)</f>
        <v/>
      </c>
      <c r="Z3" s="160" t="str">
        <f t="shared" ref="Z3:AI3" si="1">IF(O3&gt;1,O3,-1/O3)</f>
        <v/>
      </c>
      <c r="AA3" s="160" t="str">
        <f t="shared" si="1"/>
        <v/>
      </c>
      <c r="AB3" s="160" t="str">
        <f t="shared" si="1"/>
        <v/>
      </c>
      <c r="AC3" s="160" t="str">
        <f t="shared" si="1"/>
        <v/>
      </c>
      <c r="AD3" s="160" t="str">
        <f t="shared" si="1"/>
        <v/>
      </c>
      <c r="AE3" s="160" t="str">
        <f t="shared" si="1"/>
        <v/>
      </c>
      <c r="AF3" s="160" t="str">
        <f t="shared" si="1"/>
        <v/>
      </c>
      <c r="AG3" s="160" t="str">
        <f t="shared" si="1"/>
        <v/>
      </c>
      <c r="AH3" s="160" t="str">
        <f t="shared" si="1"/>
        <v/>
      </c>
      <c r="AI3" s="161" t="str">
        <f t="shared" si="1"/>
        <v/>
      </c>
      <c r="AJ3" s="551" t="s">
        <v>310</v>
      </c>
      <c r="AK3" s="73" t="str">
        <f>IF(OR(O3="",$N3=""),"",LOG(O3/$N3,2))</f>
        <v/>
      </c>
      <c r="AL3" s="95" t="str">
        <f>'Feuille de Calcul'!FL3</f>
        <v>N/A</v>
      </c>
      <c r="AM3" s="94" t="str">
        <f>IF(OR(P3="",$N3=""),"",LOG(P3/$N3,2))</f>
        <v/>
      </c>
      <c r="AN3" s="95" t="str">
        <f>'Feuille de Calcul'!FO3</f>
        <v>N/A</v>
      </c>
      <c r="AO3" s="94" t="str">
        <f>IF(OR(Q3="",$N3=""),"",LOG(Q3/$N3,2))</f>
        <v/>
      </c>
      <c r="AP3" s="95" t="str">
        <f>'Feuille de Calcul'!FR3</f>
        <v>N/A</v>
      </c>
      <c r="AQ3" s="94" t="str">
        <f>IF(OR(R3="",$N3=""),"",LOG(R3/$N3,2))</f>
        <v/>
      </c>
      <c r="AR3" s="95" t="str">
        <f>'Feuille de Calcul'!FU3</f>
        <v>N/A</v>
      </c>
      <c r="AS3" s="94" t="str">
        <f>IF(OR(S3="",$N3=""),"",LOG(S3/$N3,2))</f>
        <v/>
      </c>
      <c r="AT3" s="95" t="str">
        <f>'Feuille de Calcul'!FX3</f>
        <v>N/A</v>
      </c>
      <c r="AU3" s="73" t="str">
        <f>IF(OR(T3="",$N3=""),"",LOG(T3/$N3,2))</f>
        <v/>
      </c>
      <c r="AV3" s="95" t="str">
        <f>'Feuille de Calcul'!GA3</f>
        <v>N/A</v>
      </c>
      <c r="AW3" s="94" t="str">
        <f>IF(OR(U3="",$N3=""),"",LOG(U3/$N3,2))</f>
        <v/>
      </c>
      <c r="AX3" s="95" t="str">
        <f>'Feuille de Calcul'!GD3</f>
        <v>N/A</v>
      </c>
      <c r="AY3" s="94" t="str">
        <f>IF(OR(V3="",$N3=""),"",LOG(V3/$N3,2))</f>
        <v/>
      </c>
      <c r="AZ3" s="95" t="str">
        <f>'Feuille de Calcul'!GG3</f>
        <v>N/A</v>
      </c>
      <c r="BA3" s="94" t="str">
        <f>IF(OR(W3="",$N3=""),"",LOG(W3/$N3,2))</f>
        <v/>
      </c>
      <c r="BB3" s="95" t="str">
        <f>'Feuille de Calcul'!GJ3</f>
        <v>N/A</v>
      </c>
      <c r="BC3" s="94" t="str">
        <f>IF(OR(X3="",$N3=""),"",LOG(X3/$N3,2))</f>
        <v/>
      </c>
      <c r="BD3" s="96" t="str">
        <f>'Feuille de Calcul'!GM3</f>
        <v>N/A</v>
      </c>
      <c r="BE3" s="243"/>
      <c r="BF3" s="243"/>
    </row>
    <row r="4" spans="1:58" ht="15" customHeight="1">
      <c r="A4" s="70" t="str">
        <f>'Feuille de Calcul'!A4</f>
        <v>A2</v>
      </c>
      <c r="B4" s="57" t="str">
        <f>'Feuille de Calcul'!B4</f>
        <v/>
      </c>
      <c r="C4" s="58" t="str">
        <f>IF(ISERROR('Feuille de Calcul'!AJ4),"",'Feuille de Calcul'!AJ4)</f>
        <v/>
      </c>
      <c r="D4" s="56" t="str">
        <f>IF(ISERROR('Feuille de Calcul'!AM4),"",'Feuille de Calcul'!AM4)</f>
        <v/>
      </c>
      <c r="E4" s="56" t="str">
        <f>IF(ISERROR('Feuille de Calcul'!AP4),"",'Feuille de Calcul'!AP4)</f>
        <v/>
      </c>
      <c r="F4" s="56" t="str">
        <f>IF(ISERROR('Feuille de Calcul'!AS4),"",'Feuille de Calcul'!AS4)</f>
        <v/>
      </c>
      <c r="G4" s="56" t="str">
        <f>IF(ISERROR('Feuille de Calcul'!AV4),"",'Feuille de Calcul'!AV4)</f>
        <v/>
      </c>
      <c r="H4" s="56" t="str">
        <f>IF(ISERROR('Feuille de Calcul'!AY4),"",'Feuille de Calcul'!AY4)</f>
        <v/>
      </c>
      <c r="I4" s="56" t="str">
        <f>IF(ISERROR('Feuille de Calcul'!BB4),"",'Feuille de Calcul'!BB4)</f>
        <v/>
      </c>
      <c r="J4" s="56" t="str">
        <f>IF(ISERROR('Feuille de Calcul'!BE4),"",'Feuille de Calcul'!BE4)</f>
        <v/>
      </c>
      <c r="K4" s="56" t="str">
        <f>IF(ISERROR('Feuille de Calcul'!BH4),"",'Feuille de Calcul'!BH4)</f>
        <v/>
      </c>
      <c r="L4" s="56" t="str">
        <f>IF(ISERROR('Feuille de Calcul'!BK4),"",'Feuille de Calcul'!BK4)</f>
        <v/>
      </c>
      <c r="M4" s="71" t="str">
        <f>IF(ISERROR('Feuille de Calcul'!BN4),"",'Feuille de Calcul'!BN4)</f>
        <v/>
      </c>
      <c r="N4" s="72" t="str">
        <f t="shared" ref="N4:N67" si="2">IF(C4="","",2^-C4)</f>
        <v/>
      </c>
      <c r="O4" s="72" t="str">
        <f t="shared" ref="O4:O67" si="3">IF(D4="","",2^-D4)</f>
        <v/>
      </c>
      <c r="P4" s="72" t="str">
        <f t="shared" ref="P4:P67" si="4">IF(E4="","",2^-E4)</f>
        <v/>
      </c>
      <c r="Q4" s="72" t="str">
        <f t="shared" ref="Q4:Q67" si="5">IF(F4="","",2^-F4)</f>
        <v/>
      </c>
      <c r="R4" s="72" t="str">
        <f t="shared" ref="R4:R67" si="6">IF(G4="","",2^-G4)</f>
        <v/>
      </c>
      <c r="S4" s="72" t="str">
        <f t="shared" ref="S4:S67" si="7">IF(H4="","",2^-H4)</f>
        <v/>
      </c>
      <c r="T4" s="72" t="str">
        <f t="shared" ref="T4:T67" si="8">IF(I4="","",2^-I4)</f>
        <v/>
      </c>
      <c r="U4" s="72" t="str">
        <f t="shared" ref="U4:U67" si="9">IF(J4="","",2^-J4)</f>
        <v/>
      </c>
      <c r="V4" s="72" t="str">
        <f t="shared" ref="V4:V67" si="10">IF(K4="","",2^-K4)</f>
        <v/>
      </c>
      <c r="W4" s="72" t="str">
        <f t="shared" ref="W4:W67" si="11">IF(L4="","",2^-L4)</f>
        <v/>
      </c>
      <c r="X4" s="306" t="str">
        <f>IF(M4="","",2^-M4)</f>
        <v/>
      </c>
      <c r="Y4" s="308" t="str">
        <f t="shared" ref="Y4:Y67" si="12">IF(N4&gt;1,N4,-1/N4)</f>
        <v/>
      </c>
      <c r="Z4" s="309" t="str">
        <f t="shared" ref="Z4:Z67" si="13">IF(O4&gt;1,O4,-1/O4)</f>
        <v/>
      </c>
      <c r="AA4" s="309" t="str">
        <f t="shared" ref="AA4:AA67" si="14">IF(P4&gt;1,P4,-1/P4)</f>
        <v/>
      </c>
      <c r="AB4" s="309" t="str">
        <f t="shared" ref="AB4:AB67" si="15">IF(Q4&gt;1,Q4,-1/Q4)</f>
        <v/>
      </c>
      <c r="AC4" s="309" t="str">
        <f t="shared" ref="AC4:AC67" si="16">IF(R4&gt;1,R4,-1/R4)</f>
        <v/>
      </c>
      <c r="AD4" s="309" t="str">
        <f t="shared" ref="AD4:AD67" si="17">IF(S4&gt;1,S4,-1/S4)</f>
        <v/>
      </c>
      <c r="AE4" s="309" t="str">
        <f t="shared" ref="AE4:AE67" si="18">IF(T4&gt;1,T4,-1/T4)</f>
        <v/>
      </c>
      <c r="AF4" s="309" t="str">
        <f t="shared" ref="AF4:AF67" si="19">IF(U4&gt;1,U4,-1/U4)</f>
        <v/>
      </c>
      <c r="AG4" s="309" t="str">
        <f t="shared" ref="AG4:AG67" si="20">IF(V4&gt;1,V4,-1/V4)</f>
        <v/>
      </c>
      <c r="AH4" s="309" t="str">
        <f t="shared" ref="AH4:AH67" si="21">IF(W4&gt;1,W4,-1/W4)</f>
        <v/>
      </c>
      <c r="AI4" s="310" t="str">
        <f t="shared" ref="AI4:AI67" si="22">IF(X4&gt;1,X4,-1/X4)</f>
        <v/>
      </c>
      <c r="AJ4" s="552"/>
      <c r="AK4" s="73" t="str">
        <f t="shared" ref="AK4:AK67" si="23">IF(OR(O4="",$N4=""),"",LOG(O4/$N4,2))</f>
        <v/>
      </c>
      <c r="AL4" s="95" t="str">
        <f>'Feuille de Calcul'!FL4</f>
        <v>N/A</v>
      </c>
      <c r="AM4" s="94" t="str">
        <f t="shared" ref="AM4:AM67" si="24">IF(OR(P4="",$N4=""),"",LOG(P4/$N4,2))</f>
        <v/>
      </c>
      <c r="AN4" s="95" t="str">
        <f>'Feuille de Calcul'!FO4</f>
        <v>N/A</v>
      </c>
      <c r="AO4" s="94" t="str">
        <f t="shared" ref="AO4:AO67" si="25">IF(OR(Q4="",$N4=""),"",LOG(Q4/$N4,2))</f>
        <v/>
      </c>
      <c r="AP4" s="95" t="str">
        <f>'Feuille de Calcul'!FR4</f>
        <v>N/A</v>
      </c>
      <c r="AQ4" s="94" t="str">
        <f t="shared" ref="AQ4:AQ67" si="26">IF(OR(R4="",$N4=""),"",LOG(R4/$N4,2))</f>
        <v/>
      </c>
      <c r="AR4" s="95" t="str">
        <f>'Feuille de Calcul'!FU4</f>
        <v>N/A</v>
      </c>
      <c r="AS4" s="94" t="str">
        <f t="shared" ref="AS4:AS67" si="27">IF(OR(S4="",$N4=""),"",LOG(S4/$N4,2))</f>
        <v/>
      </c>
      <c r="AT4" s="95" t="str">
        <f>'Feuille de Calcul'!FX4</f>
        <v>N/A</v>
      </c>
      <c r="AU4" s="73" t="str">
        <f t="shared" ref="AU4:AU67" si="28">IF(OR(T4="",$N4=""),"",LOG(T4/$N4,2))</f>
        <v/>
      </c>
      <c r="AV4" s="95" t="str">
        <f>'Feuille de Calcul'!GA4</f>
        <v>N/A</v>
      </c>
      <c r="AW4" s="94" t="str">
        <f t="shared" ref="AW4:AW67" si="29">IF(OR(U4="",$N4=""),"",LOG(U4/$N4,2))</f>
        <v/>
      </c>
      <c r="AX4" s="95" t="str">
        <f>'Feuille de Calcul'!GD4</f>
        <v>N/A</v>
      </c>
      <c r="AY4" s="94" t="str">
        <f t="shared" ref="AY4:AY67" si="30">IF(OR(V4="",$N4=""),"",LOG(V4/$N4,2))</f>
        <v/>
      </c>
      <c r="AZ4" s="95" t="str">
        <f>'Feuille de Calcul'!GG4</f>
        <v>N/A</v>
      </c>
      <c r="BA4" s="94" t="str">
        <f t="shared" ref="BA4:BA67" si="31">IF(OR(W4="",$N4=""),"",LOG(W4/$N4,2))</f>
        <v/>
      </c>
      <c r="BB4" s="95" t="str">
        <f>'Feuille de Calcul'!GJ4</f>
        <v>N/A</v>
      </c>
      <c r="BC4" s="94" t="str">
        <f t="shared" ref="BC4:BC67" si="32">IF(OR(X4="",$N4=""),"",LOG(X4/$N4,2))</f>
        <v/>
      </c>
      <c r="BD4" s="74" t="str">
        <f>'Feuille de Calcul'!GM4</f>
        <v>N/A</v>
      </c>
      <c r="BE4" s="243"/>
      <c r="BF4" s="243"/>
    </row>
    <row r="5" spans="1:58" ht="15" customHeight="1">
      <c r="A5" s="70" t="str">
        <f>'Feuille de Calcul'!A5</f>
        <v>A3</v>
      </c>
      <c r="B5" s="57" t="str">
        <f>'Feuille de Calcul'!B5</f>
        <v/>
      </c>
      <c r="C5" s="58" t="str">
        <f>IF(ISERROR('Feuille de Calcul'!AJ5),"",'Feuille de Calcul'!AJ5)</f>
        <v/>
      </c>
      <c r="D5" s="56" t="str">
        <f>IF(ISERROR('Feuille de Calcul'!AM5),"",'Feuille de Calcul'!AM5)</f>
        <v/>
      </c>
      <c r="E5" s="56" t="str">
        <f>IF(ISERROR('Feuille de Calcul'!AP5),"",'Feuille de Calcul'!AP5)</f>
        <v/>
      </c>
      <c r="F5" s="56" t="str">
        <f>IF(ISERROR('Feuille de Calcul'!AS5),"",'Feuille de Calcul'!AS5)</f>
        <v/>
      </c>
      <c r="G5" s="56" t="str">
        <f>IF(ISERROR('Feuille de Calcul'!AV5),"",'Feuille de Calcul'!AV5)</f>
        <v/>
      </c>
      <c r="H5" s="56" t="str">
        <f>IF(ISERROR('Feuille de Calcul'!AY5),"",'Feuille de Calcul'!AY5)</f>
        <v/>
      </c>
      <c r="I5" s="56" t="str">
        <f>IF(ISERROR('Feuille de Calcul'!BB5),"",'Feuille de Calcul'!BB5)</f>
        <v/>
      </c>
      <c r="J5" s="56" t="str">
        <f>IF(ISERROR('Feuille de Calcul'!BE5),"",'Feuille de Calcul'!BE5)</f>
        <v/>
      </c>
      <c r="K5" s="56" t="str">
        <f>IF(ISERROR('Feuille de Calcul'!BH5),"",'Feuille de Calcul'!BH5)</f>
        <v/>
      </c>
      <c r="L5" s="56" t="str">
        <f>IF(ISERROR('Feuille de Calcul'!BK5),"",'Feuille de Calcul'!BK5)</f>
        <v/>
      </c>
      <c r="M5" s="71" t="str">
        <f>IF(ISERROR('Feuille de Calcul'!BN5),"",'Feuille de Calcul'!BN5)</f>
        <v/>
      </c>
      <c r="N5" s="72" t="str">
        <f t="shared" si="2"/>
        <v/>
      </c>
      <c r="O5" s="72" t="str">
        <f t="shared" si="3"/>
        <v/>
      </c>
      <c r="P5" s="72" t="str">
        <f t="shared" si="4"/>
        <v/>
      </c>
      <c r="Q5" s="72" t="str">
        <f t="shared" si="5"/>
        <v/>
      </c>
      <c r="R5" s="72" t="str">
        <f t="shared" si="6"/>
        <v/>
      </c>
      <c r="S5" s="72" t="str">
        <f t="shared" si="7"/>
        <v/>
      </c>
      <c r="T5" s="72" t="str">
        <f t="shared" si="8"/>
        <v/>
      </c>
      <c r="U5" s="72" t="str">
        <f t="shared" si="9"/>
        <v/>
      </c>
      <c r="V5" s="72" t="str">
        <f t="shared" si="10"/>
        <v/>
      </c>
      <c r="W5" s="72" t="str">
        <f t="shared" si="11"/>
        <v/>
      </c>
      <c r="X5" s="306" t="str">
        <f t="shared" ref="X5:X67" si="33">IF(M5="","",2^-M5)</f>
        <v/>
      </c>
      <c r="Y5" s="308" t="str">
        <f t="shared" si="12"/>
        <v/>
      </c>
      <c r="Z5" s="309" t="str">
        <f t="shared" si="13"/>
        <v/>
      </c>
      <c r="AA5" s="309" t="str">
        <f t="shared" si="14"/>
        <v/>
      </c>
      <c r="AB5" s="309" t="str">
        <f t="shared" si="15"/>
        <v/>
      </c>
      <c r="AC5" s="309" t="str">
        <f t="shared" si="16"/>
        <v/>
      </c>
      <c r="AD5" s="309" t="str">
        <f t="shared" si="17"/>
        <v/>
      </c>
      <c r="AE5" s="309" t="str">
        <f t="shared" si="18"/>
        <v/>
      </c>
      <c r="AF5" s="309" t="str">
        <f t="shared" si="19"/>
        <v/>
      </c>
      <c r="AG5" s="309" t="str">
        <f t="shared" si="20"/>
        <v/>
      </c>
      <c r="AH5" s="309" t="str">
        <f t="shared" si="21"/>
        <v/>
      </c>
      <c r="AI5" s="310" t="str">
        <f t="shared" si="22"/>
        <v/>
      </c>
      <c r="AJ5" s="552"/>
      <c r="AK5" s="73" t="str">
        <f t="shared" si="23"/>
        <v/>
      </c>
      <c r="AL5" s="95" t="str">
        <f>'Feuille de Calcul'!FL5</f>
        <v>N/A</v>
      </c>
      <c r="AM5" s="94" t="str">
        <f t="shared" si="24"/>
        <v/>
      </c>
      <c r="AN5" s="95" t="str">
        <f>'Feuille de Calcul'!FO5</f>
        <v>N/A</v>
      </c>
      <c r="AO5" s="94" t="str">
        <f t="shared" si="25"/>
        <v/>
      </c>
      <c r="AP5" s="95" t="str">
        <f>'Feuille de Calcul'!FR5</f>
        <v>N/A</v>
      </c>
      <c r="AQ5" s="94" t="str">
        <f t="shared" si="26"/>
        <v/>
      </c>
      <c r="AR5" s="95" t="str">
        <f>'Feuille de Calcul'!FU5</f>
        <v>N/A</v>
      </c>
      <c r="AS5" s="94" t="str">
        <f t="shared" si="27"/>
        <v/>
      </c>
      <c r="AT5" s="95" t="str">
        <f>'Feuille de Calcul'!FX5</f>
        <v>N/A</v>
      </c>
      <c r="AU5" s="73" t="str">
        <f t="shared" si="28"/>
        <v/>
      </c>
      <c r="AV5" s="95" t="str">
        <f>'Feuille de Calcul'!GA5</f>
        <v>N/A</v>
      </c>
      <c r="AW5" s="94" t="str">
        <f t="shared" si="29"/>
        <v/>
      </c>
      <c r="AX5" s="95" t="str">
        <f>'Feuille de Calcul'!GD5</f>
        <v>N/A</v>
      </c>
      <c r="AY5" s="94" t="str">
        <f t="shared" si="30"/>
        <v/>
      </c>
      <c r="AZ5" s="95" t="str">
        <f>'Feuille de Calcul'!GG5</f>
        <v>N/A</v>
      </c>
      <c r="BA5" s="94" t="str">
        <f t="shared" si="31"/>
        <v/>
      </c>
      <c r="BB5" s="95" t="str">
        <f>'Feuille de Calcul'!GJ5</f>
        <v>N/A</v>
      </c>
      <c r="BC5" s="94" t="str">
        <f t="shared" si="32"/>
        <v/>
      </c>
      <c r="BD5" s="74" t="str">
        <f>'Feuille de Calcul'!GM5</f>
        <v>N/A</v>
      </c>
      <c r="BE5" s="243"/>
      <c r="BF5" s="243"/>
    </row>
    <row r="6" spans="1:58" ht="15" customHeight="1">
      <c r="A6" s="70" t="str">
        <f>'Feuille de Calcul'!A6</f>
        <v>A4</v>
      </c>
      <c r="B6" s="57" t="str">
        <f>'Feuille de Calcul'!B6</f>
        <v/>
      </c>
      <c r="C6" s="58" t="str">
        <f>IF(ISERROR('Feuille de Calcul'!AJ6),"",'Feuille de Calcul'!AJ6)</f>
        <v/>
      </c>
      <c r="D6" s="56" t="str">
        <f>IF(ISERROR('Feuille de Calcul'!AM6),"",'Feuille de Calcul'!AM6)</f>
        <v/>
      </c>
      <c r="E6" s="56" t="str">
        <f>IF(ISERROR('Feuille de Calcul'!AP6),"",'Feuille de Calcul'!AP6)</f>
        <v/>
      </c>
      <c r="F6" s="56" t="str">
        <f>IF(ISERROR('Feuille de Calcul'!AS6),"",'Feuille de Calcul'!AS6)</f>
        <v/>
      </c>
      <c r="G6" s="56" t="str">
        <f>IF(ISERROR('Feuille de Calcul'!AV6),"",'Feuille de Calcul'!AV6)</f>
        <v/>
      </c>
      <c r="H6" s="56" t="str">
        <f>IF(ISERROR('Feuille de Calcul'!AY6),"",'Feuille de Calcul'!AY6)</f>
        <v/>
      </c>
      <c r="I6" s="56" t="str">
        <f>IF(ISERROR('Feuille de Calcul'!BB6),"",'Feuille de Calcul'!BB6)</f>
        <v/>
      </c>
      <c r="J6" s="56" t="str">
        <f>IF(ISERROR('Feuille de Calcul'!BE6),"",'Feuille de Calcul'!BE6)</f>
        <v/>
      </c>
      <c r="K6" s="56" t="str">
        <f>IF(ISERROR('Feuille de Calcul'!BH6),"",'Feuille de Calcul'!BH6)</f>
        <v/>
      </c>
      <c r="L6" s="56" t="str">
        <f>IF(ISERROR('Feuille de Calcul'!BK6),"",'Feuille de Calcul'!BK6)</f>
        <v/>
      </c>
      <c r="M6" s="71" t="str">
        <f>IF(ISERROR('Feuille de Calcul'!BN6),"",'Feuille de Calcul'!BN6)</f>
        <v/>
      </c>
      <c r="N6" s="72" t="str">
        <f t="shared" si="2"/>
        <v/>
      </c>
      <c r="O6" s="72" t="str">
        <f t="shared" si="3"/>
        <v/>
      </c>
      <c r="P6" s="72" t="str">
        <f t="shared" si="4"/>
        <v/>
      </c>
      <c r="Q6" s="72" t="str">
        <f t="shared" si="5"/>
        <v/>
      </c>
      <c r="R6" s="72" t="str">
        <f t="shared" si="6"/>
        <v/>
      </c>
      <c r="S6" s="72" t="str">
        <f t="shared" si="7"/>
        <v/>
      </c>
      <c r="T6" s="72" t="str">
        <f t="shared" si="8"/>
        <v/>
      </c>
      <c r="U6" s="72" t="str">
        <f t="shared" si="9"/>
        <v/>
      </c>
      <c r="V6" s="72" t="str">
        <f t="shared" si="10"/>
        <v/>
      </c>
      <c r="W6" s="72" t="str">
        <f t="shared" si="11"/>
        <v/>
      </c>
      <c r="X6" s="306" t="str">
        <f t="shared" si="33"/>
        <v/>
      </c>
      <c r="Y6" s="308" t="str">
        <f t="shared" si="12"/>
        <v/>
      </c>
      <c r="Z6" s="309" t="str">
        <f t="shared" si="13"/>
        <v/>
      </c>
      <c r="AA6" s="309" t="str">
        <f t="shared" si="14"/>
        <v/>
      </c>
      <c r="AB6" s="309" t="str">
        <f t="shared" si="15"/>
        <v/>
      </c>
      <c r="AC6" s="309" t="str">
        <f t="shared" si="16"/>
        <v/>
      </c>
      <c r="AD6" s="309" t="str">
        <f t="shared" si="17"/>
        <v/>
      </c>
      <c r="AE6" s="309" t="str">
        <f t="shared" si="18"/>
        <v/>
      </c>
      <c r="AF6" s="309" t="str">
        <f t="shared" si="19"/>
        <v/>
      </c>
      <c r="AG6" s="309" t="str">
        <f t="shared" si="20"/>
        <v/>
      </c>
      <c r="AH6" s="309" t="str">
        <f t="shared" si="21"/>
        <v/>
      </c>
      <c r="AI6" s="310" t="str">
        <f t="shared" si="22"/>
        <v/>
      </c>
      <c r="AJ6" s="552"/>
      <c r="AK6" s="73" t="str">
        <f t="shared" si="23"/>
        <v/>
      </c>
      <c r="AL6" s="95" t="str">
        <f>'Feuille de Calcul'!FL6</f>
        <v>N/A</v>
      </c>
      <c r="AM6" s="94" t="str">
        <f t="shared" si="24"/>
        <v/>
      </c>
      <c r="AN6" s="95" t="str">
        <f>'Feuille de Calcul'!FO6</f>
        <v>N/A</v>
      </c>
      <c r="AO6" s="94" t="str">
        <f t="shared" si="25"/>
        <v/>
      </c>
      <c r="AP6" s="95" t="str">
        <f>'Feuille de Calcul'!FR6</f>
        <v>N/A</v>
      </c>
      <c r="AQ6" s="94" t="str">
        <f t="shared" si="26"/>
        <v/>
      </c>
      <c r="AR6" s="95" t="str">
        <f>'Feuille de Calcul'!FU6</f>
        <v>N/A</v>
      </c>
      <c r="AS6" s="94" t="str">
        <f t="shared" si="27"/>
        <v/>
      </c>
      <c r="AT6" s="95" t="str">
        <f>'Feuille de Calcul'!FX6</f>
        <v>N/A</v>
      </c>
      <c r="AU6" s="73" t="str">
        <f t="shared" si="28"/>
        <v/>
      </c>
      <c r="AV6" s="95" t="str">
        <f>'Feuille de Calcul'!GA6</f>
        <v>N/A</v>
      </c>
      <c r="AW6" s="94" t="str">
        <f t="shared" si="29"/>
        <v/>
      </c>
      <c r="AX6" s="95" t="str">
        <f>'Feuille de Calcul'!GD6</f>
        <v>N/A</v>
      </c>
      <c r="AY6" s="94" t="str">
        <f t="shared" si="30"/>
        <v/>
      </c>
      <c r="AZ6" s="95" t="str">
        <f>'Feuille de Calcul'!GG6</f>
        <v>N/A</v>
      </c>
      <c r="BA6" s="94" t="str">
        <f t="shared" si="31"/>
        <v/>
      </c>
      <c r="BB6" s="95" t="str">
        <f>'Feuille de Calcul'!GJ6</f>
        <v>N/A</v>
      </c>
      <c r="BC6" s="94" t="str">
        <f t="shared" si="32"/>
        <v/>
      </c>
      <c r="BD6" s="74" t="str">
        <f>'Feuille de Calcul'!GM6</f>
        <v>N/A</v>
      </c>
      <c r="BE6" s="243"/>
      <c r="BF6" s="243"/>
    </row>
    <row r="7" spans="1:58" ht="15.75" thickBot="1">
      <c r="A7" s="70" t="str">
        <f>'Feuille de Calcul'!A7</f>
        <v>A5</v>
      </c>
      <c r="B7" s="57" t="str">
        <f>'Feuille de Calcul'!B7</f>
        <v/>
      </c>
      <c r="C7" s="58" t="str">
        <f>IF(ISERROR('Feuille de Calcul'!AJ7),"",'Feuille de Calcul'!AJ7)</f>
        <v/>
      </c>
      <c r="D7" s="56" t="str">
        <f>IF(ISERROR('Feuille de Calcul'!AM7),"",'Feuille de Calcul'!AM7)</f>
        <v/>
      </c>
      <c r="E7" s="56" t="str">
        <f>IF(ISERROR('Feuille de Calcul'!AP7),"",'Feuille de Calcul'!AP7)</f>
        <v/>
      </c>
      <c r="F7" s="56" t="str">
        <f>IF(ISERROR('Feuille de Calcul'!AS7),"",'Feuille de Calcul'!AS7)</f>
        <v/>
      </c>
      <c r="G7" s="56" t="str">
        <f>IF(ISERROR('Feuille de Calcul'!AV7),"",'Feuille de Calcul'!AV7)</f>
        <v/>
      </c>
      <c r="H7" s="56" t="str">
        <f>IF(ISERROR('Feuille de Calcul'!AY7),"",'Feuille de Calcul'!AY7)</f>
        <v/>
      </c>
      <c r="I7" s="56" t="str">
        <f>IF(ISERROR('Feuille de Calcul'!BB7),"",'Feuille de Calcul'!BB7)</f>
        <v/>
      </c>
      <c r="J7" s="56" t="str">
        <f>IF(ISERROR('Feuille de Calcul'!BE7),"",'Feuille de Calcul'!BE7)</f>
        <v/>
      </c>
      <c r="K7" s="56" t="str">
        <f>IF(ISERROR('Feuille de Calcul'!BH7),"",'Feuille de Calcul'!BH7)</f>
        <v/>
      </c>
      <c r="L7" s="56" t="str">
        <f>IF(ISERROR('Feuille de Calcul'!BK7),"",'Feuille de Calcul'!BK7)</f>
        <v/>
      </c>
      <c r="M7" s="71" t="str">
        <f>IF(ISERROR('Feuille de Calcul'!BN7),"",'Feuille de Calcul'!BN7)</f>
        <v/>
      </c>
      <c r="N7" s="72" t="str">
        <f t="shared" si="2"/>
        <v/>
      </c>
      <c r="O7" s="72" t="str">
        <f t="shared" si="3"/>
        <v/>
      </c>
      <c r="P7" s="72" t="str">
        <f t="shared" si="4"/>
        <v/>
      </c>
      <c r="Q7" s="72" t="str">
        <f t="shared" si="5"/>
        <v/>
      </c>
      <c r="R7" s="72" t="str">
        <f t="shared" si="6"/>
        <v/>
      </c>
      <c r="S7" s="72" t="str">
        <f t="shared" si="7"/>
        <v/>
      </c>
      <c r="T7" s="72" t="str">
        <f t="shared" si="8"/>
        <v/>
      </c>
      <c r="U7" s="72" t="str">
        <f t="shared" si="9"/>
        <v/>
      </c>
      <c r="V7" s="72" t="str">
        <f t="shared" si="10"/>
        <v/>
      </c>
      <c r="W7" s="72" t="str">
        <f t="shared" si="11"/>
        <v/>
      </c>
      <c r="X7" s="306" t="str">
        <f t="shared" si="33"/>
        <v/>
      </c>
      <c r="Y7" s="308" t="str">
        <f t="shared" si="12"/>
        <v/>
      </c>
      <c r="Z7" s="309" t="str">
        <f t="shared" si="13"/>
        <v/>
      </c>
      <c r="AA7" s="309" t="str">
        <f t="shared" si="14"/>
        <v/>
      </c>
      <c r="AB7" s="309" t="str">
        <f t="shared" si="15"/>
        <v/>
      </c>
      <c r="AC7" s="309" t="str">
        <f t="shared" si="16"/>
        <v/>
      </c>
      <c r="AD7" s="309" t="str">
        <f t="shared" si="17"/>
        <v/>
      </c>
      <c r="AE7" s="309" t="str">
        <f t="shared" si="18"/>
        <v/>
      </c>
      <c r="AF7" s="309" t="str">
        <f t="shared" si="19"/>
        <v/>
      </c>
      <c r="AG7" s="309" t="str">
        <f t="shared" si="20"/>
        <v/>
      </c>
      <c r="AH7" s="309" t="str">
        <f t="shared" si="21"/>
        <v/>
      </c>
      <c r="AI7" s="310" t="str">
        <f t="shared" si="22"/>
        <v/>
      </c>
      <c r="AJ7" s="553"/>
      <c r="AK7" s="73" t="str">
        <f t="shared" si="23"/>
        <v/>
      </c>
      <c r="AL7" s="95" t="str">
        <f>'Feuille de Calcul'!FL7</f>
        <v>N/A</v>
      </c>
      <c r="AM7" s="94" t="str">
        <f t="shared" si="24"/>
        <v/>
      </c>
      <c r="AN7" s="95" t="str">
        <f>'Feuille de Calcul'!FO7</f>
        <v>N/A</v>
      </c>
      <c r="AO7" s="94" t="str">
        <f t="shared" si="25"/>
        <v/>
      </c>
      <c r="AP7" s="95" t="str">
        <f>'Feuille de Calcul'!FR7</f>
        <v>N/A</v>
      </c>
      <c r="AQ7" s="94" t="str">
        <f t="shared" si="26"/>
        <v/>
      </c>
      <c r="AR7" s="95" t="str">
        <f>'Feuille de Calcul'!FU7</f>
        <v>N/A</v>
      </c>
      <c r="AS7" s="94" t="str">
        <f t="shared" si="27"/>
        <v/>
      </c>
      <c r="AT7" s="95" t="str">
        <f>'Feuille de Calcul'!FX7</f>
        <v>N/A</v>
      </c>
      <c r="AU7" s="73" t="str">
        <f t="shared" si="28"/>
        <v/>
      </c>
      <c r="AV7" s="95" t="str">
        <f>'Feuille de Calcul'!GA7</f>
        <v>N/A</v>
      </c>
      <c r="AW7" s="94" t="str">
        <f t="shared" si="29"/>
        <v/>
      </c>
      <c r="AX7" s="95" t="str">
        <f>'Feuille de Calcul'!GD7</f>
        <v>N/A</v>
      </c>
      <c r="AY7" s="94" t="str">
        <f t="shared" si="30"/>
        <v/>
      </c>
      <c r="AZ7" s="95" t="str">
        <f>'Feuille de Calcul'!GG7</f>
        <v>N/A</v>
      </c>
      <c r="BA7" s="94" t="str">
        <f t="shared" si="31"/>
        <v/>
      </c>
      <c r="BB7" s="95" t="str">
        <f>'Feuille de Calcul'!GJ7</f>
        <v>N/A</v>
      </c>
      <c r="BC7" s="94" t="str">
        <f t="shared" si="32"/>
        <v/>
      </c>
      <c r="BD7" s="74" t="str">
        <f>'Feuille de Calcul'!GM7</f>
        <v>N/A</v>
      </c>
      <c r="BE7" s="243"/>
      <c r="BF7" s="243"/>
    </row>
    <row r="8" spans="1:58" ht="15.75" thickTop="1">
      <c r="A8" s="70" t="str">
        <f>'Feuille de Calcul'!A8</f>
        <v>A6</v>
      </c>
      <c r="B8" s="57" t="str">
        <f>'Feuille de Calcul'!B8</f>
        <v/>
      </c>
      <c r="C8" s="58" t="str">
        <f>IF(ISERROR('Feuille de Calcul'!AJ8),"",'Feuille de Calcul'!AJ8)</f>
        <v/>
      </c>
      <c r="D8" s="56" t="str">
        <f>IF(ISERROR('Feuille de Calcul'!AM8),"",'Feuille de Calcul'!AM8)</f>
        <v/>
      </c>
      <c r="E8" s="56" t="str">
        <f>IF(ISERROR('Feuille de Calcul'!AP8),"",'Feuille de Calcul'!AP8)</f>
        <v/>
      </c>
      <c r="F8" s="56" t="str">
        <f>IF(ISERROR('Feuille de Calcul'!AS8),"",'Feuille de Calcul'!AS8)</f>
        <v/>
      </c>
      <c r="G8" s="56" t="str">
        <f>IF(ISERROR('Feuille de Calcul'!AV8),"",'Feuille de Calcul'!AV8)</f>
        <v/>
      </c>
      <c r="H8" s="56" t="str">
        <f>IF(ISERROR('Feuille de Calcul'!AY8),"",'Feuille de Calcul'!AY8)</f>
        <v/>
      </c>
      <c r="I8" s="56" t="str">
        <f>IF(ISERROR('Feuille de Calcul'!BB8),"",'Feuille de Calcul'!BB8)</f>
        <v/>
      </c>
      <c r="J8" s="56" t="str">
        <f>IF(ISERROR('Feuille de Calcul'!BE8),"",'Feuille de Calcul'!BE8)</f>
        <v/>
      </c>
      <c r="K8" s="56" t="str">
        <f>IF(ISERROR('Feuille de Calcul'!BH8),"",'Feuille de Calcul'!BH8)</f>
        <v/>
      </c>
      <c r="L8" s="56" t="str">
        <f>IF(ISERROR('Feuille de Calcul'!BK8),"",'Feuille de Calcul'!BK8)</f>
        <v/>
      </c>
      <c r="M8" s="71" t="str">
        <f>IF(ISERROR('Feuille de Calcul'!BN8),"",'Feuille de Calcul'!BN8)</f>
        <v/>
      </c>
      <c r="N8" s="72" t="str">
        <f t="shared" si="2"/>
        <v/>
      </c>
      <c r="O8" s="72" t="str">
        <f t="shared" si="3"/>
        <v/>
      </c>
      <c r="P8" s="72" t="str">
        <f t="shared" si="4"/>
        <v/>
      </c>
      <c r="Q8" s="72" t="str">
        <f t="shared" si="5"/>
        <v/>
      </c>
      <c r="R8" s="72" t="str">
        <f t="shared" si="6"/>
        <v/>
      </c>
      <c r="S8" s="72" t="str">
        <f t="shared" si="7"/>
        <v/>
      </c>
      <c r="T8" s="72" t="str">
        <f t="shared" si="8"/>
        <v/>
      </c>
      <c r="U8" s="72" t="str">
        <f t="shared" si="9"/>
        <v/>
      </c>
      <c r="V8" s="72" t="str">
        <f t="shared" si="10"/>
        <v/>
      </c>
      <c r="W8" s="72" t="str">
        <f t="shared" si="11"/>
        <v/>
      </c>
      <c r="X8" s="306" t="str">
        <f t="shared" si="33"/>
        <v/>
      </c>
      <c r="Y8" s="308" t="str">
        <f t="shared" si="12"/>
        <v/>
      </c>
      <c r="Z8" s="309" t="str">
        <f t="shared" si="13"/>
        <v/>
      </c>
      <c r="AA8" s="309" t="str">
        <f t="shared" si="14"/>
        <v/>
      </c>
      <c r="AB8" s="309" t="str">
        <f t="shared" si="15"/>
        <v/>
      </c>
      <c r="AC8" s="309" t="str">
        <f t="shared" si="16"/>
        <v/>
      </c>
      <c r="AD8" s="309" t="str">
        <f t="shared" si="17"/>
        <v/>
      </c>
      <c r="AE8" s="309" t="str">
        <f t="shared" si="18"/>
        <v/>
      </c>
      <c r="AF8" s="309" t="str">
        <f t="shared" si="19"/>
        <v/>
      </c>
      <c r="AG8" s="309" t="str">
        <f t="shared" si="20"/>
        <v/>
      </c>
      <c r="AH8" s="309" t="str">
        <f t="shared" si="21"/>
        <v/>
      </c>
      <c r="AI8" s="310" t="str">
        <f t="shared" si="22"/>
        <v/>
      </c>
      <c r="AK8" s="73" t="str">
        <f t="shared" si="23"/>
        <v/>
      </c>
      <c r="AL8" s="95" t="str">
        <f>'Feuille de Calcul'!FL8</f>
        <v>N/A</v>
      </c>
      <c r="AM8" s="94" t="str">
        <f t="shared" si="24"/>
        <v/>
      </c>
      <c r="AN8" s="95" t="str">
        <f>'Feuille de Calcul'!FO8</f>
        <v>N/A</v>
      </c>
      <c r="AO8" s="94" t="str">
        <f t="shared" si="25"/>
        <v/>
      </c>
      <c r="AP8" s="95" t="str">
        <f>'Feuille de Calcul'!FR8</f>
        <v>N/A</v>
      </c>
      <c r="AQ8" s="94" t="str">
        <f t="shared" si="26"/>
        <v/>
      </c>
      <c r="AR8" s="95" t="str">
        <f>'Feuille de Calcul'!FU8</f>
        <v>N/A</v>
      </c>
      <c r="AS8" s="94" t="str">
        <f t="shared" si="27"/>
        <v/>
      </c>
      <c r="AT8" s="95" t="str">
        <f>'Feuille de Calcul'!FX8</f>
        <v>N/A</v>
      </c>
      <c r="AU8" s="73" t="str">
        <f t="shared" si="28"/>
        <v/>
      </c>
      <c r="AV8" s="95" t="str">
        <f>'Feuille de Calcul'!GA8</f>
        <v>N/A</v>
      </c>
      <c r="AW8" s="94" t="str">
        <f t="shared" si="29"/>
        <v/>
      </c>
      <c r="AX8" s="95" t="str">
        <f>'Feuille de Calcul'!GD8</f>
        <v>N/A</v>
      </c>
      <c r="AY8" s="94" t="str">
        <f t="shared" si="30"/>
        <v/>
      </c>
      <c r="AZ8" s="95" t="str">
        <f>'Feuille de Calcul'!GG8</f>
        <v>N/A</v>
      </c>
      <c r="BA8" s="94" t="str">
        <f t="shared" si="31"/>
        <v/>
      </c>
      <c r="BB8" s="95" t="str">
        <f>'Feuille de Calcul'!GJ8</f>
        <v>N/A</v>
      </c>
      <c r="BC8" s="94" t="str">
        <f t="shared" si="32"/>
        <v/>
      </c>
      <c r="BD8" s="74" t="str">
        <f>'Feuille de Calcul'!GM8</f>
        <v>N/A</v>
      </c>
      <c r="BE8" s="243"/>
      <c r="BF8" s="243"/>
    </row>
    <row r="9" spans="1:58">
      <c r="A9" s="70" t="str">
        <f>'Feuille de Calcul'!A9</f>
        <v>A7</v>
      </c>
      <c r="B9" s="57" t="str">
        <f>'Feuille de Calcul'!B9</f>
        <v/>
      </c>
      <c r="C9" s="58" t="str">
        <f>IF(ISERROR('Feuille de Calcul'!AJ9),"",'Feuille de Calcul'!AJ9)</f>
        <v/>
      </c>
      <c r="D9" s="56" t="str">
        <f>IF(ISERROR('Feuille de Calcul'!AM9),"",'Feuille de Calcul'!AM9)</f>
        <v/>
      </c>
      <c r="E9" s="56" t="str">
        <f>IF(ISERROR('Feuille de Calcul'!AP9),"",'Feuille de Calcul'!AP9)</f>
        <v/>
      </c>
      <c r="F9" s="56" t="str">
        <f>IF(ISERROR('Feuille de Calcul'!AS9),"",'Feuille de Calcul'!AS9)</f>
        <v/>
      </c>
      <c r="G9" s="56" t="str">
        <f>IF(ISERROR('Feuille de Calcul'!AV9),"",'Feuille de Calcul'!AV9)</f>
        <v/>
      </c>
      <c r="H9" s="56" t="str">
        <f>IF(ISERROR('Feuille de Calcul'!AY9),"",'Feuille de Calcul'!AY9)</f>
        <v/>
      </c>
      <c r="I9" s="56" t="str">
        <f>IF(ISERROR('Feuille de Calcul'!BB9),"",'Feuille de Calcul'!BB9)</f>
        <v/>
      </c>
      <c r="J9" s="56" t="str">
        <f>IF(ISERROR('Feuille de Calcul'!BE9),"",'Feuille de Calcul'!BE9)</f>
        <v/>
      </c>
      <c r="K9" s="56" t="str">
        <f>IF(ISERROR('Feuille de Calcul'!BH9),"",'Feuille de Calcul'!BH9)</f>
        <v/>
      </c>
      <c r="L9" s="56" t="str">
        <f>IF(ISERROR('Feuille de Calcul'!BK9),"",'Feuille de Calcul'!BK9)</f>
        <v/>
      </c>
      <c r="M9" s="71" t="str">
        <f>IF(ISERROR('Feuille de Calcul'!BN9),"",'Feuille de Calcul'!BN9)</f>
        <v/>
      </c>
      <c r="N9" s="72" t="str">
        <f t="shared" si="2"/>
        <v/>
      </c>
      <c r="O9" s="72" t="str">
        <f t="shared" si="3"/>
        <v/>
      </c>
      <c r="P9" s="72" t="str">
        <f t="shared" si="4"/>
        <v/>
      </c>
      <c r="Q9" s="72" t="str">
        <f t="shared" si="5"/>
        <v/>
      </c>
      <c r="R9" s="72" t="str">
        <f t="shared" si="6"/>
        <v/>
      </c>
      <c r="S9" s="72" t="str">
        <f t="shared" si="7"/>
        <v/>
      </c>
      <c r="T9" s="72" t="str">
        <f t="shared" si="8"/>
        <v/>
      </c>
      <c r="U9" s="72" t="str">
        <f t="shared" si="9"/>
        <v/>
      </c>
      <c r="V9" s="72" t="str">
        <f t="shared" si="10"/>
        <v/>
      </c>
      <c r="W9" s="72" t="str">
        <f t="shared" si="11"/>
        <v/>
      </c>
      <c r="X9" s="306" t="str">
        <f t="shared" si="33"/>
        <v/>
      </c>
      <c r="Y9" s="308" t="str">
        <f t="shared" si="12"/>
        <v/>
      </c>
      <c r="Z9" s="309" t="str">
        <f t="shared" si="13"/>
        <v/>
      </c>
      <c r="AA9" s="309" t="str">
        <f t="shared" si="14"/>
        <v/>
      </c>
      <c r="AB9" s="309" t="str">
        <f t="shared" si="15"/>
        <v/>
      </c>
      <c r="AC9" s="309" t="str">
        <f t="shared" si="16"/>
        <v/>
      </c>
      <c r="AD9" s="309" t="str">
        <f t="shared" si="17"/>
        <v/>
      </c>
      <c r="AE9" s="309" t="str">
        <f t="shared" si="18"/>
        <v/>
      </c>
      <c r="AF9" s="309" t="str">
        <f t="shared" si="19"/>
        <v/>
      </c>
      <c r="AG9" s="309" t="str">
        <f t="shared" si="20"/>
        <v/>
      </c>
      <c r="AH9" s="309" t="str">
        <f t="shared" si="21"/>
        <v/>
      </c>
      <c r="AI9" s="310" t="str">
        <f t="shared" si="22"/>
        <v/>
      </c>
      <c r="AJ9" s="313"/>
      <c r="AK9" s="73" t="str">
        <f t="shared" si="23"/>
        <v/>
      </c>
      <c r="AL9" s="95" t="str">
        <f>'Feuille de Calcul'!FL9</f>
        <v>N/A</v>
      </c>
      <c r="AM9" s="94" t="str">
        <f t="shared" si="24"/>
        <v/>
      </c>
      <c r="AN9" s="95" t="str">
        <f>'Feuille de Calcul'!FO9</f>
        <v>N/A</v>
      </c>
      <c r="AO9" s="94" t="str">
        <f t="shared" si="25"/>
        <v/>
      </c>
      <c r="AP9" s="95" t="str">
        <f>'Feuille de Calcul'!FR9</f>
        <v>N/A</v>
      </c>
      <c r="AQ9" s="94" t="str">
        <f t="shared" si="26"/>
        <v/>
      </c>
      <c r="AR9" s="95" t="str">
        <f>'Feuille de Calcul'!FU9</f>
        <v>N/A</v>
      </c>
      <c r="AS9" s="94" t="str">
        <f t="shared" si="27"/>
        <v/>
      </c>
      <c r="AT9" s="95" t="str">
        <f>'Feuille de Calcul'!FX9</f>
        <v>N/A</v>
      </c>
      <c r="AU9" s="73" t="str">
        <f t="shared" si="28"/>
        <v/>
      </c>
      <c r="AV9" s="95" t="str">
        <f>'Feuille de Calcul'!GA9</f>
        <v>N/A</v>
      </c>
      <c r="AW9" s="94" t="str">
        <f t="shared" si="29"/>
        <v/>
      </c>
      <c r="AX9" s="95" t="str">
        <f>'Feuille de Calcul'!GD9</f>
        <v>N/A</v>
      </c>
      <c r="AY9" s="94" t="str">
        <f t="shared" si="30"/>
        <v/>
      </c>
      <c r="AZ9" s="95" t="str">
        <f>'Feuille de Calcul'!GG9</f>
        <v>N/A</v>
      </c>
      <c r="BA9" s="94" t="str">
        <f t="shared" si="31"/>
        <v/>
      </c>
      <c r="BB9" s="95" t="str">
        <f>'Feuille de Calcul'!GJ9</f>
        <v>N/A</v>
      </c>
      <c r="BC9" s="94" t="str">
        <f t="shared" si="32"/>
        <v/>
      </c>
      <c r="BD9" s="74" t="str">
        <f>'Feuille de Calcul'!GM9</f>
        <v>N/A</v>
      </c>
      <c r="BE9" s="243"/>
      <c r="BF9" s="243"/>
    </row>
    <row r="10" spans="1:58">
      <c r="A10" s="70" t="str">
        <f>'Feuille de Calcul'!A10</f>
        <v>A8</v>
      </c>
      <c r="B10" s="57" t="str">
        <f>'Feuille de Calcul'!B10</f>
        <v/>
      </c>
      <c r="C10" s="58" t="str">
        <f>IF(ISERROR('Feuille de Calcul'!AJ10),"",'Feuille de Calcul'!AJ10)</f>
        <v/>
      </c>
      <c r="D10" s="56" t="str">
        <f>IF(ISERROR('Feuille de Calcul'!AM10),"",'Feuille de Calcul'!AM10)</f>
        <v/>
      </c>
      <c r="E10" s="56" t="str">
        <f>IF(ISERROR('Feuille de Calcul'!AP10),"",'Feuille de Calcul'!AP10)</f>
        <v/>
      </c>
      <c r="F10" s="56" t="str">
        <f>IF(ISERROR('Feuille de Calcul'!AS10),"",'Feuille de Calcul'!AS10)</f>
        <v/>
      </c>
      <c r="G10" s="56" t="str">
        <f>IF(ISERROR('Feuille de Calcul'!AV10),"",'Feuille de Calcul'!AV10)</f>
        <v/>
      </c>
      <c r="H10" s="56" t="str">
        <f>IF(ISERROR('Feuille de Calcul'!AY10),"",'Feuille de Calcul'!AY10)</f>
        <v/>
      </c>
      <c r="I10" s="56" t="str">
        <f>IF(ISERROR('Feuille de Calcul'!BB10),"",'Feuille de Calcul'!BB10)</f>
        <v/>
      </c>
      <c r="J10" s="56" t="str">
        <f>IF(ISERROR('Feuille de Calcul'!BE10),"",'Feuille de Calcul'!BE10)</f>
        <v/>
      </c>
      <c r="K10" s="56" t="str">
        <f>IF(ISERROR('Feuille de Calcul'!BH10),"",'Feuille de Calcul'!BH10)</f>
        <v/>
      </c>
      <c r="L10" s="56" t="str">
        <f>IF(ISERROR('Feuille de Calcul'!BK10),"",'Feuille de Calcul'!BK10)</f>
        <v/>
      </c>
      <c r="M10" s="71" t="str">
        <f>IF(ISERROR('Feuille de Calcul'!BN10),"",'Feuille de Calcul'!BN10)</f>
        <v/>
      </c>
      <c r="N10" s="72" t="str">
        <f t="shared" si="2"/>
        <v/>
      </c>
      <c r="O10" s="72" t="str">
        <f t="shared" si="3"/>
        <v/>
      </c>
      <c r="P10" s="72" t="str">
        <f t="shared" si="4"/>
        <v/>
      </c>
      <c r="Q10" s="72" t="str">
        <f t="shared" si="5"/>
        <v/>
      </c>
      <c r="R10" s="72" t="str">
        <f t="shared" si="6"/>
        <v/>
      </c>
      <c r="S10" s="72" t="str">
        <f t="shared" si="7"/>
        <v/>
      </c>
      <c r="T10" s="72" t="str">
        <f t="shared" si="8"/>
        <v/>
      </c>
      <c r="U10" s="72" t="str">
        <f t="shared" si="9"/>
        <v/>
      </c>
      <c r="V10" s="72" t="str">
        <f t="shared" si="10"/>
        <v/>
      </c>
      <c r="W10" s="72" t="str">
        <f t="shared" si="11"/>
        <v/>
      </c>
      <c r="X10" s="306" t="str">
        <f t="shared" si="33"/>
        <v/>
      </c>
      <c r="Y10" s="308" t="str">
        <f t="shared" si="12"/>
        <v/>
      </c>
      <c r="Z10" s="309" t="str">
        <f t="shared" si="13"/>
        <v/>
      </c>
      <c r="AA10" s="309" t="str">
        <f t="shared" si="14"/>
        <v/>
      </c>
      <c r="AB10" s="309" t="str">
        <f t="shared" si="15"/>
        <v/>
      </c>
      <c r="AC10" s="309" t="str">
        <f t="shared" si="16"/>
        <v/>
      </c>
      <c r="AD10" s="309" t="str">
        <f t="shared" si="17"/>
        <v/>
      </c>
      <c r="AE10" s="309" t="str">
        <f t="shared" si="18"/>
        <v/>
      </c>
      <c r="AF10" s="309" t="str">
        <f t="shared" si="19"/>
        <v/>
      </c>
      <c r="AG10" s="309" t="str">
        <f t="shared" si="20"/>
        <v/>
      </c>
      <c r="AH10" s="309" t="str">
        <f t="shared" si="21"/>
        <v/>
      </c>
      <c r="AI10" s="310" t="str">
        <f t="shared" si="22"/>
        <v/>
      </c>
      <c r="AJ10" s="313"/>
      <c r="AK10" s="73" t="str">
        <f t="shared" si="23"/>
        <v/>
      </c>
      <c r="AL10" s="95" t="str">
        <f>'Feuille de Calcul'!FL10</f>
        <v>N/A</v>
      </c>
      <c r="AM10" s="94" t="str">
        <f t="shared" si="24"/>
        <v/>
      </c>
      <c r="AN10" s="95" t="str">
        <f>'Feuille de Calcul'!FO10</f>
        <v>N/A</v>
      </c>
      <c r="AO10" s="94" t="str">
        <f t="shared" si="25"/>
        <v/>
      </c>
      <c r="AP10" s="95" t="str">
        <f>'Feuille de Calcul'!FR10</f>
        <v>N/A</v>
      </c>
      <c r="AQ10" s="94" t="str">
        <f t="shared" si="26"/>
        <v/>
      </c>
      <c r="AR10" s="95" t="str">
        <f>'Feuille de Calcul'!FU10</f>
        <v>N/A</v>
      </c>
      <c r="AS10" s="94" t="str">
        <f t="shared" si="27"/>
        <v/>
      </c>
      <c r="AT10" s="95" t="str">
        <f>'Feuille de Calcul'!FX10</f>
        <v>N/A</v>
      </c>
      <c r="AU10" s="73" t="str">
        <f t="shared" si="28"/>
        <v/>
      </c>
      <c r="AV10" s="95" t="str">
        <f>'Feuille de Calcul'!GA10</f>
        <v>N/A</v>
      </c>
      <c r="AW10" s="94" t="str">
        <f t="shared" si="29"/>
        <v/>
      </c>
      <c r="AX10" s="95" t="str">
        <f>'Feuille de Calcul'!GD10</f>
        <v>N/A</v>
      </c>
      <c r="AY10" s="94" t="str">
        <f t="shared" si="30"/>
        <v/>
      </c>
      <c r="AZ10" s="95" t="str">
        <f>'Feuille de Calcul'!GG10</f>
        <v>N/A</v>
      </c>
      <c r="BA10" s="94" t="str">
        <f t="shared" si="31"/>
        <v/>
      </c>
      <c r="BB10" s="95" t="str">
        <f>'Feuille de Calcul'!GJ10</f>
        <v>N/A</v>
      </c>
      <c r="BC10" s="94" t="str">
        <f t="shared" si="32"/>
        <v/>
      </c>
      <c r="BD10" s="74" t="str">
        <f>'Feuille de Calcul'!GM10</f>
        <v>N/A</v>
      </c>
      <c r="BE10" s="243"/>
      <c r="BF10" s="243"/>
    </row>
    <row r="11" spans="1:58">
      <c r="A11" s="70" t="str">
        <f>'Feuille de Calcul'!A11</f>
        <v>A9</v>
      </c>
      <c r="B11" s="57" t="str">
        <f>'Feuille de Calcul'!B11</f>
        <v/>
      </c>
      <c r="C11" s="58" t="str">
        <f>IF(ISERROR('Feuille de Calcul'!AJ11),"",'Feuille de Calcul'!AJ11)</f>
        <v/>
      </c>
      <c r="D11" s="56" t="str">
        <f>IF(ISERROR('Feuille de Calcul'!AM11),"",'Feuille de Calcul'!AM11)</f>
        <v/>
      </c>
      <c r="E11" s="56" t="str">
        <f>IF(ISERROR('Feuille de Calcul'!AP11),"",'Feuille de Calcul'!AP11)</f>
        <v/>
      </c>
      <c r="F11" s="56" t="str">
        <f>IF(ISERROR('Feuille de Calcul'!AS11),"",'Feuille de Calcul'!AS11)</f>
        <v/>
      </c>
      <c r="G11" s="56" t="str">
        <f>IF(ISERROR('Feuille de Calcul'!AV11),"",'Feuille de Calcul'!AV11)</f>
        <v/>
      </c>
      <c r="H11" s="56" t="str">
        <f>IF(ISERROR('Feuille de Calcul'!AY11),"",'Feuille de Calcul'!AY11)</f>
        <v/>
      </c>
      <c r="I11" s="56" t="str">
        <f>IF(ISERROR('Feuille de Calcul'!BB11),"",'Feuille de Calcul'!BB11)</f>
        <v/>
      </c>
      <c r="J11" s="56" t="str">
        <f>IF(ISERROR('Feuille de Calcul'!BE11),"",'Feuille de Calcul'!BE11)</f>
        <v/>
      </c>
      <c r="K11" s="56" t="str">
        <f>IF(ISERROR('Feuille de Calcul'!BH11),"",'Feuille de Calcul'!BH11)</f>
        <v/>
      </c>
      <c r="L11" s="56" t="str">
        <f>IF(ISERROR('Feuille de Calcul'!BK11),"",'Feuille de Calcul'!BK11)</f>
        <v/>
      </c>
      <c r="M11" s="71" t="str">
        <f>IF(ISERROR('Feuille de Calcul'!BN11),"",'Feuille de Calcul'!BN11)</f>
        <v/>
      </c>
      <c r="N11" s="72" t="str">
        <f t="shared" si="2"/>
        <v/>
      </c>
      <c r="O11" s="72" t="str">
        <f t="shared" si="3"/>
        <v/>
      </c>
      <c r="P11" s="72" t="str">
        <f t="shared" si="4"/>
        <v/>
      </c>
      <c r="Q11" s="72" t="str">
        <f t="shared" si="5"/>
        <v/>
      </c>
      <c r="R11" s="72" t="str">
        <f t="shared" si="6"/>
        <v/>
      </c>
      <c r="S11" s="72" t="str">
        <f t="shared" si="7"/>
        <v/>
      </c>
      <c r="T11" s="72" t="str">
        <f t="shared" si="8"/>
        <v/>
      </c>
      <c r="U11" s="72" t="str">
        <f t="shared" si="9"/>
        <v/>
      </c>
      <c r="V11" s="72" t="str">
        <f t="shared" si="10"/>
        <v/>
      </c>
      <c r="W11" s="72" t="str">
        <f t="shared" si="11"/>
        <v/>
      </c>
      <c r="X11" s="306" t="str">
        <f t="shared" si="33"/>
        <v/>
      </c>
      <c r="Y11" s="308" t="str">
        <f t="shared" si="12"/>
        <v/>
      </c>
      <c r="Z11" s="309" t="str">
        <f t="shared" si="13"/>
        <v/>
      </c>
      <c r="AA11" s="309" t="str">
        <f t="shared" si="14"/>
        <v/>
      </c>
      <c r="AB11" s="309" t="str">
        <f t="shared" si="15"/>
        <v/>
      </c>
      <c r="AC11" s="309" t="str">
        <f t="shared" si="16"/>
        <v/>
      </c>
      <c r="AD11" s="309" t="str">
        <f t="shared" si="17"/>
        <v/>
      </c>
      <c r="AE11" s="309" t="str">
        <f t="shared" si="18"/>
        <v/>
      </c>
      <c r="AF11" s="309" t="str">
        <f t="shared" si="19"/>
        <v/>
      </c>
      <c r="AG11" s="309" t="str">
        <f t="shared" si="20"/>
        <v/>
      </c>
      <c r="AH11" s="309" t="str">
        <f t="shared" si="21"/>
        <v/>
      </c>
      <c r="AI11" s="310" t="str">
        <f t="shared" si="22"/>
        <v/>
      </c>
      <c r="AJ11" s="313"/>
      <c r="AK11" s="73" t="str">
        <f t="shared" si="23"/>
        <v/>
      </c>
      <c r="AL11" s="95" t="str">
        <f>'Feuille de Calcul'!FL11</f>
        <v>N/A</v>
      </c>
      <c r="AM11" s="94" t="str">
        <f t="shared" si="24"/>
        <v/>
      </c>
      <c r="AN11" s="95" t="str">
        <f>'Feuille de Calcul'!FO11</f>
        <v>N/A</v>
      </c>
      <c r="AO11" s="94" t="str">
        <f t="shared" si="25"/>
        <v/>
      </c>
      <c r="AP11" s="95" t="str">
        <f>'Feuille de Calcul'!FR11</f>
        <v>N/A</v>
      </c>
      <c r="AQ11" s="94" t="str">
        <f t="shared" si="26"/>
        <v/>
      </c>
      <c r="AR11" s="95" t="str">
        <f>'Feuille de Calcul'!FU11</f>
        <v>N/A</v>
      </c>
      <c r="AS11" s="94" t="str">
        <f t="shared" si="27"/>
        <v/>
      </c>
      <c r="AT11" s="95" t="str">
        <f>'Feuille de Calcul'!FX11</f>
        <v>N/A</v>
      </c>
      <c r="AU11" s="73" t="str">
        <f t="shared" si="28"/>
        <v/>
      </c>
      <c r="AV11" s="95" t="str">
        <f>'Feuille de Calcul'!GA11</f>
        <v>N/A</v>
      </c>
      <c r="AW11" s="94" t="str">
        <f t="shared" si="29"/>
        <v/>
      </c>
      <c r="AX11" s="95" t="str">
        <f>'Feuille de Calcul'!GD11</f>
        <v>N/A</v>
      </c>
      <c r="AY11" s="94" t="str">
        <f t="shared" si="30"/>
        <v/>
      </c>
      <c r="AZ11" s="95" t="str">
        <f>'Feuille de Calcul'!GG11</f>
        <v>N/A</v>
      </c>
      <c r="BA11" s="94" t="str">
        <f t="shared" si="31"/>
        <v/>
      </c>
      <c r="BB11" s="95" t="str">
        <f>'Feuille de Calcul'!GJ11</f>
        <v>N/A</v>
      </c>
      <c r="BC11" s="94" t="str">
        <f t="shared" si="32"/>
        <v/>
      </c>
      <c r="BD11" s="74" t="str">
        <f>'Feuille de Calcul'!GM11</f>
        <v>N/A</v>
      </c>
      <c r="BE11" s="243"/>
      <c r="BF11" s="243"/>
    </row>
    <row r="12" spans="1:58">
      <c r="A12" s="70" t="str">
        <f>'Feuille de Calcul'!A12</f>
        <v>A10</v>
      </c>
      <c r="B12" s="57" t="str">
        <f>'Feuille de Calcul'!B12</f>
        <v/>
      </c>
      <c r="C12" s="58" t="str">
        <f>IF(ISERROR('Feuille de Calcul'!AJ12),"",'Feuille de Calcul'!AJ12)</f>
        <v/>
      </c>
      <c r="D12" s="56" t="str">
        <f>IF(ISERROR('Feuille de Calcul'!AM12),"",'Feuille de Calcul'!AM12)</f>
        <v/>
      </c>
      <c r="E12" s="56" t="str">
        <f>IF(ISERROR('Feuille de Calcul'!AP12),"",'Feuille de Calcul'!AP12)</f>
        <v/>
      </c>
      <c r="F12" s="56" t="str">
        <f>IF(ISERROR('Feuille de Calcul'!AS12),"",'Feuille de Calcul'!AS12)</f>
        <v/>
      </c>
      <c r="G12" s="56" t="str">
        <f>IF(ISERROR('Feuille de Calcul'!AV12),"",'Feuille de Calcul'!AV12)</f>
        <v/>
      </c>
      <c r="H12" s="56" t="str">
        <f>IF(ISERROR('Feuille de Calcul'!AY12),"",'Feuille de Calcul'!AY12)</f>
        <v/>
      </c>
      <c r="I12" s="56" t="str">
        <f>IF(ISERROR('Feuille de Calcul'!BB12),"",'Feuille de Calcul'!BB12)</f>
        <v/>
      </c>
      <c r="J12" s="56" t="str">
        <f>IF(ISERROR('Feuille de Calcul'!BE12),"",'Feuille de Calcul'!BE12)</f>
        <v/>
      </c>
      <c r="K12" s="56" t="str">
        <f>IF(ISERROR('Feuille de Calcul'!BH12),"",'Feuille de Calcul'!BH12)</f>
        <v/>
      </c>
      <c r="L12" s="56" t="str">
        <f>IF(ISERROR('Feuille de Calcul'!BK12),"",'Feuille de Calcul'!BK12)</f>
        <v/>
      </c>
      <c r="M12" s="71" t="str">
        <f>IF(ISERROR('Feuille de Calcul'!BN12),"",'Feuille de Calcul'!BN12)</f>
        <v/>
      </c>
      <c r="N12" s="72" t="str">
        <f t="shared" si="2"/>
        <v/>
      </c>
      <c r="O12" s="72" t="str">
        <f t="shared" si="3"/>
        <v/>
      </c>
      <c r="P12" s="72" t="str">
        <f t="shared" si="4"/>
        <v/>
      </c>
      <c r="Q12" s="72" t="str">
        <f t="shared" si="5"/>
        <v/>
      </c>
      <c r="R12" s="72" t="str">
        <f t="shared" si="6"/>
        <v/>
      </c>
      <c r="S12" s="72" t="str">
        <f t="shared" si="7"/>
        <v/>
      </c>
      <c r="T12" s="72" t="str">
        <f t="shared" si="8"/>
        <v/>
      </c>
      <c r="U12" s="72" t="str">
        <f t="shared" si="9"/>
        <v/>
      </c>
      <c r="V12" s="72" t="str">
        <f t="shared" si="10"/>
        <v/>
      </c>
      <c r="W12" s="72" t="str">
        <f t="shared" si="11"/>
        <v/>
      </c>
      <c r="X12" s="306" t="str">
        <f t="shared" si="33"/>
        <v/>
      </c>
      <c r="Y12" s="308" t="str">
        <f t="shared" si="12"/>
        <v/>
      </c>
      <c r="Z12" s="309" t="str">
        <f t="shared" si="13"/>
        <v/>
      </c>
      <c r="AA12" s="309" t="str">
        <f t="shared" si="14"/>
        <v/>
      </c>
      <c r="AB12" s="309" t="str">
        <f t="shared" si="15"/>
        <v/>
      </c>
      <c r="AC12" s="309" t="str">
        <f t="shared" si="16"/>
        <v/>
      </c>
      <c r="AD12" s="309" t="str">
        <f t="shared" si="17"/>
        <v/>
      </c>
      <c r="AE12" s="309" t="str">
        <f t="shared" si="18"/>
        <v/>
      </c>
      <c r="AF12" s="309" t="str">
        <f t="shared" si="19"/>
        <v/>
      </c>
      <c r="AG12" s="309" t="str">
        <f t="shared" si="20"/>
        <v/>
      </c>
      <c r="AH12" s="309" t="str">
        <f t="shared" si="21"/>
        <v/>
      </c>
      <c r="AI12" s="310" t="str">
        <f t="shared" si="22"/>
        <v/>
      </c>
      <c r="AJ12" s="313"/>
      <c r="AK12" s="73" t="str">
        <f t="shared" si="23"/>
        <v/>
      </c>
      <c r="AL12" s="95" t="str">
        <f>'Feuille de Calcul'!FL12</f>
        <v>N/A</v>
      </c>
      <c r="AM12" s="94" t="str">
        <f t="shared" si="24"/>
        <v/>
      </c>
      <c r="AN12" s="95" t="str">
        <f>'Feuille de Calcul'!FO12</f>
        <v>N/A</v>
      </c>
      <c r="AO12" s="94" t="str">
        <f t="shared" si="25"/>
        <v/>
      </c>
      <c r="AP12" s="95" t="str">
        <f>'Feuille de Calcul'!FR12</f>
        <v>N/A</v>
      </c>
      <c r="AQ12" s="94" t="str">
        <f t="shared" si="26"/>
        <v/>
      </c>
      <c r="AR12" s="95" t="str">
        <f>'Feuille de Calcul'!FU12</f>
        <v>N/A</v>
      </c>
      <c r="AS12" s="94" t="str">
        <f t="shared" si="27"/>
        <v/>
      </c>
      <c r="AT12" s="95" t="str">
        <f>'Feuille de Calcul'!FX12</f>
        <v>N/A</v>
      </c>
      <c r="AU12" s="73" t="str">
        <f t="shared" si="28"/>
        <v/>
      </c>
      <c r="AV12" s="95" t="str">
        <f>'Feuille de Calcul'!GA12</f>
        <v>N/A</v>
      </c>
      <c r="AW12" s="94" t="str">
        <f t="shared" si="29"/>
        <v/>
      </c>
      <c r="AX12" s="95" t="str">
        <f>'Feuille de Calcul'!GD12</f>
        <v>N/A</v>
      </c>
      <c r="AY12" s="94" t="str">
        <f t="shared" si="30"/>
        <v/>
      </c>
      <c r="AZ12" s="95" t="str">
        <f>'Feuille de Calcul'!GG12</f>
        <v>N/A</v>
      </c>
      <c r="BA12" s="94" t="str">
        <f t="shared" si="31"/>
        <v/>
      </c>
      <c r="BB12" s="95" t="str">
        <f>'Feuille de Calcul'!GJ12</f>
        <v>N/A</v>
      </c>
      <c r="BC12" s="94" t="str">
        <f t="shared" si="32"/>
        <v/>
      </c>
      <c r="BD12" s="74" t="str">
        <f>'Feuille de Calcul'!GM12</f>
        <v>N/A</v>
      </c>
      <c r="BE12" s="243"/>
      <c r="BF12" s="243"/>
    </row>
    <row r="13" spans="1:58">
      <c r="A13" s="70" t="str">
        <f>'Feuille de Calcul'!A13</f>
        <v>A11</v>
      </c>
      <c r="B13" s="57" t="str">
        <f>'Feuille de Calcul'!B13</f>
        <v/>
      </c>
      <c r="C13" s="58" t="str">
        <f>IF(ISERROR('Feuille de Calcul'!AJ13),"",'Feuille de Calcul'!AJ13)</f>
        <v/>
      </c>
      <c r="D13" s="56" t="str">
        <f>IF(ISERROR('Feuille de Calcul'!AM13),"",'Feuille de Calcul'!AM13)</f>
        <v/>
      </c>
      <c r="E13" s="56" t="str">
        <f>IF(ISERROR('Feuille de Calcul'!AP13),"",'Feuille de Calcul'!AP13)</f>
        <v/>
      </c>
      <c r="F13" s="56" t="str">
        <f>IF(ISERROR('Feuille de Calcul'!AS13),"",'Feuille de Calcul'!AS13)</f>
        <v/>
      </c>
      <c r="G13" s="56" t="str">
        <f>IF(ISERROR('Feuille de Calcul'!AV13),"",'Feuille de Calcul'!AV13)</f>
        <v/>
      </c>
      <c r="H13" s="56" t="str">
        <f>IF(ISERROR('Feuille de Calcul'!AY13),"",'Feuille de Calcul'!AY13)</f>
        <v/>
      </c>
      <c r="I13" s="56" t="str">
        <f>IF(ISERROR('Feuille de Calcul'!BB13),"",'Feuille de Calcul'!BB13)</f>
        <v/>
      </c>
      <c r="J13" s="56" t="str">
        <f>IF(ISERROR('Feuille de Calcul'!BE13),"",'Feuille de Calcul'!BE13)</f>
        <v/>
      </c>
      <c r="K13" s="56" t="str">
        <f>IF(ISERROR('Feuille de Calcul'!BH13),"",'Feuille de Calcul'!BH13)</f>
        <v/>
      </c>
      <c r="L13" s="56" t="str">
        <f>IF(ISERROR('Feuille de Calcul'!BK13),"",'Feuille de Calcul'!BK13)</f>
        <v/>
      </c>
      <c r="M13" s="71" t="str">
        <f>IF(ISERROR('Feuille de Calcul'!BN13),"",'Feuille de Calcul'!BN13)</f>
        <v/>
      </c>
      <c r="N13" s="72" t="str">
        <f t="shared" si="2"/>
        <v/>
      </c>
      <c r="O13" s="72" t="str">
        <f t="shared" si="3"/>
        <v/>
      </c>
      <c r="P13" s="72" t="str">
        <f t="shared" si="4"/>
        <v/>
      </c>
      <c r="Q13" s="72" t="str">
        <f t="shared" si="5"/>
        <v/>
      </c>
      <c r="R13" s="72" t="str">
        <f t="shared" si="6"/>
        <v/>
      </c>
      <c r="S13" s="72" t="str">
        <f t="shared" si="7"/>
        <v/>
      </c>
      <c r="T13" s="72" t="str">
        <f t="shared" si="8"/>
        <v/>
      </c>
      <c r="U13" s="72" t="str">
        <f t="shared" si="9"/>
        <v/>
      </c>
      <c r="V13" s="72" t="str">
        <f t="shared" si="10"/>
        <v/>
      </c>
      <c r="W13" s="72" t="str">
        <f t="shared" si="11"/>
        <v/>
      </c>
      <c r="X13" s="306" t="str">
        <f t="shared" si="33"/>
        <v/>
      </c>
      <c r="Y13" s="308" t="str">
        <f t="shared" si="12"/>
        <v/>
      </c>
      <c r="Z13" s="309" t="str">
        <f t="shared" si="13"/>
        <v/>
      </c>
      <c r="AA13" s="309" t="str">
        <f t="shared" si="14"/>
        <v/>
      </c>
      <c r="AB13" s="309" t="str">
        <f t="shared" si="15"/>
        <v/>
      </c>
      <c r="AC13" s="309" t="str">
        <f t="shared" si="16"/>
        <v/>
      </c>
      <c r="AD13" s="309" t="str">
        <f t="shared" si="17"/>
        <v/>
      </c>
      <c r="AE13" s="309" t="str">
        <f t="shared" si="18"/>
        <v/>
      </c>
      <c r="AF13" s="309" t="str">
        <f t="shared" si="19"/>
        <v/>
      </c>
      <c r="AG13" s="309" t="str">
        <f t="shared" si="20"/>
        <v/>
      </c>
      <c r="AH13" s="309" t="str">
        <f t="shared" si="21"/>
        <v/>
      </c>
      <c r="AI13" s="310" t="str">
        <f t="shared" si="22"/>
        <v/>
      </c>
      <c r="AJ13" s="313"/>
      <c r="AK13" s="73" t="str">
        <f t="shared" si="23"/>
        <v/>
      </c>
      <c r="AL13" s="95" t="str">
        <f>'Feuille de Calcul'!FL13</f>
        <v>N/A</v>
      </c>
      <c r="AM13" s="94" t="str">
        <f t="shared" si="24"/>
        <v/>
      </c>
      <c r="AN13" s="95" t="str">
        <f>'Feuille de Calcul'!FO13</f>
        <v>N/A</v>
      </c>
      <c r="AO13" s="94" t="str">
        <f t="shared" si="25"/>
        <v/>
      </c>
      <c r="AP13" s="95" t="str">
        <f>'Feuille de Calcul'!FR13</f>
        <v>N/A</v>
      </c>
      <c r="AQ13" s="94" t="str">
        <f t="shared" si="26"/>
        <v/>
      </c>
      <c r="AR13" s="95" t="str">
        <f>'Feuille de Calcul'!FU13</f>
        <v>N/A</v>
      </c>
      <c r="AS13" s="94" t="str">
        <f t="shared" si="27"/>
        <v/>
      </c>
      <c r="AT13" s="95" t="str">
        <f>'Feuille de Calcul'!FX13</f>
        <v>N/A</v>
      </c>
      <c r="AU13" s="73" t="str">
        <f t="shared" si="28"/>
        <v/>
      </c>
      <c r="AV13" s="95" t="str">
        <f>'Feuille de Calcul'!GA13</f>
        <v>N/A</v>
      </c>
      <c r="AW13" s="94" t="str">
        <f t="shared" si="29"/>
        <v/>
      </c>
      <c r="AX13" s="95" t="str">
        <f>'Feuille de Calcul'!GD13</f>
        <v>N/A</v>
      </c>
      <c r="AY13" s="94" t="str">
        <f t="shared" si="30"/>
        <v/>
      </c>
      <c r="AZ13" s="95" t="str">
        <f>'Feuille de Calcul'!GG13</f>
        <v>N/A</v>
      </c>
      <c r="BA13" s="94" t="str">
        <f t="shared" si="31"/>
        <v/>
      </c>
      <c r="BB13" s="95" t="str">
        <f>'Feuille de Calcul'!GJ13</f>
        <v>N/A</v>
      </c>
      <c r="BC13" s="94" t="str">
        <f t="shared" si="32"/>
        <v/>
      </c>
      <c r="BD13" s="74" t="str">
        <f>'Feuille de Calcul'!GM13</f>
        <v>N/A</v>
      </c>
      <c r="BE13" s="243"/>
      <c r="BF13" s="243"/>
    </row>
    <row r="14" spans="1:58">
      <c r="A14" s="70" t="str">
        <f>'Feuille de Calcul'!A14</f>
        <v>A12</v>
      </c>
      <c r="B14" s="57" t="str">
        <f>'Feuille de Calcul'!B14</f>
        <v/>
      </c>
      <c r="C14" s="58" t="str">
        <f>IF(ISERROR('Feuille de Calcul'!AJ14),"",'Feuille de Calcul'!AJ14)</f>
        <v/>
      </c>
      <c r="D14" s="56" t="str">
        <f>IF(ISERROR('Feuille de Calcul'!AM14),"",'Feuille de Calcul'!AM14)</f>
        <v/>
      </c>
      <c r="E14" s="56" t="str">
        <f>IF(ISERROR('Feuille de Calcul'!AP14),"",'Feuille de Calcul'!AP14)</f>
        <v/>
      </c>
      <c r="F14" s="56" t="str">
        <f>IF(ISERROR('Feuille de Calcul'!AS14),"",'Feuille de Calcul'!AS14)</f>
        <v/>
      </c>
      <c r="G14" s="56" t="str">
        <f>IF(ISERROR('Feuille de Calcul'!AV14),"",'Feuille de Calcul'!AV14)</f>
        <v/>
      </c>
      <c r="H14" s="56" t="str">
        <f>IF(ISERROR('Feuille de Calcul'!AY14),"",'Feuille de Calcul'!AY14)</f>
        <v/>
      </c>
      <c r="I14" s="56" t="str">
        <f>IF(ISERROR('Feuille de Calcul'!BB14),"",'Feuille de Calcul'!BB14)</f>
        <v/>
      </c>
      <c r="J14" s="56" t="str">
        <f>IF(ISERROR('Feuille de Calcul'!BE14),"",'Feuille de Calcul'!BE14)</f>
        <v/>
      </c>
      <c r="K14" s="56" t="str">
        <f>IF(ISERROR('Feuille de Calcul'!BH14),"",'Feuille de Calcul'!BH14)</f>
        <v/>
      </c>
      <c r="L14" s="56" t="str">
        <f>IF(ISERROR('Feuille de Calcul'!BK14),"",'Feuille de Calcul'!BK14)</f>
        <v/>
      </c>
      <c r="M14" s="71" t="str">
        <f>IF(ISERROR('Feuille de Calcul'!BN14),"",'Feuille de Calcul'!BN14)</f>
        <v/>
      </c>
      <c r="N14" s="72" t="str">
        <f t="shared" si="2"/>
        <v/>
      </c>
      <c r="O14" s="72" t="str">
        <f t="shared" si="3"/>
        <v/>
      </c>
      <c r="P14" s="72" t="str">
        <f t="shared" si="4"/>
        <v/>
      </c>
      <c r="Q14" s="72" t="str">
        <f t="shared" si="5"/>
        <v/>
      </c>
      <c r="R14" s="72" t="str">
        <f t="shared" si="6"/>
        <v/>
      </c>
      <c r="S14" s="72" t="str">
        <f t="shared" si="7"/>
        <v/>
      </c>
      <c r="T14" s="72" t="str">
        <f t="shared" si="8"/>
        <v/>
      </c>
      <c r="U14" s="72" t="str">
        <f t="shared" si="9"/>
        <v/>
      </c>
      <c r="V14" s="72" t="str">
        <f t="shared" si="10"/>
        <v/>
      </c>
      <c r="W14" s="72" t="str">
        <f t="shared" si="11"/>
        <v/>
      </c>
      <c r="X14" s="306" t="str">
        <f t="shared" si="33"/>
        <v/>
      </c>
      <c r="Y14" s="308" t="str">
        <f t="shared" si="12"/>
        <v/>
      </c>
      <c r="Z14" s="309" t="str">
        <f t="shared" si="13"/>
        <v/>
      </c>
      <c r="AA14" s="309" t="str">
        <f t="shared" si="14"/>
        <v/>
      </c>
      <c r="AB14" s="309" t="str">
        <f t="shared" si="15"/>
        <v/>
      </c>
      <c r="AC14" s="309" t="str">
        <f t="shared" si="16"/>
        <v/>
      </c>
      <c r="AD14" s="309" t="str">
        <f t="shared" si="17"/>
        <v/>
      </c>
      <c r="AE14" s="309" t="str">
        <f t="shared" si="18"/>
        <v/>
      </c>
      <c r="AF14" s="309" t="str">
        <f t="shared" si="19"/>
        <v/>
      </c>
      <c r="AG14" s="309" t="str">
        <f t="shared" si="20"/>
        <v/>
      </c>
      <c r="AH14" s="309" t="str">
        <f t="shared" si="21"/>
        <v/>
      </c>
      <c r="AI14" s="310" t="str">
        <f t="shared" si="22"/>
        <v/>
      </c>
      <c r="AK14" s="73" t="str">
        <f t="shared" si="23"/>
        <v/>
      </c>
      <c r="AL14" s="95" t="str">
        <f>'Feuille de Calcul'!FL14</f>
        <v>N/A</v>
      </c>
      <c r="AM14" s="94" t="str">
        <f t="shared" si="24"/>
        <v/>
      </c>
      <c r="AN14" s="95" t="str">
        <f>'Feuille de Calcul'!FO14</f>
        <v>N/A</v>
      </c>
      <c r="AO14" s="94" t="str">
        <f t="shared" si="25"/>
        <v/>
      </c>
      <c r="AP14" s="95" t="str">
        <f>'Feuille de Calcul'!FR14</f>
        <v>N/A</v>
      </c>
      <c r="AQ14" s="94" t="str">
        <f t="shared" si="26"/>
        <v/>
      </c>
      <c r="AR14" s="95" t="str">
        <f>'Feuille de Calcul'!FU14</f>
        <v>N/A</v>
      </c>
      <c r="AS14" s="94" t="str">
        <f t="shared" si="27"/>
        <v/>
      </c>
      <c r="AT14" s="95" t="str">
        <f>'Feuille de Calcul'!FX14</f>
        <v>N/A</v>
      </c>
      <c r="AU14" s="73" t="str">
        <f t="shared" si="28"/>
        <v/>
      </c>
      <c r="AV14" s="95" t="str">
        <f>'Feuille de Calcul'!GA14</f>
        <v>N/A</v>
      </c>
      <c r="AW14" s="94" t="str">
        <f t="shared" si="29"/>
        <v/>
      </c>
      <c r="AX14" s="95" t="str">
        <f>'Feuille de Calcul'!GD14</f>
        <v>N/A</v>
      </c>
      <c r="AY14" s="94" t="str">
        <f t="shared" si="30"/>
        <v/>
      </c>
      <c r="AZ14" s="95" t="str">
        <f>'Feuille de Calcul'!GG14</f>
        <v>N/A</v>
      </c>
      <c r="BA14" s="94" t="str">
        <f t="shared" si="31"/>
        <v/>
      </c>
      <c r="BB14" s="95" t="str">
        <f>'Feuille de Calcul'!GJ14</f>
        <v>N/A</v>
      </c>
      <c r="BC14" s="94" t="str">
        <f t="shared" si="32"/>
        <v/>
      </c>
      <c r="BD14" s="74" t="str">
        <f>'Feuille de Calcul'!GM14</f>
        <v>N/A</v>
      </c>
      <c r="BE14" s="243"/>
      <c r="BF14" s="243"/>
    </row>
    <row r="15" spans="1:58">
      <c r="A15" s="70" t="str">
        <f>'Feuille de Calcul'!A15</f>
        <v>B1</v>
      </c>
      <c r="B15" s="57" t="str">
        <f>'Feuille de Calcul'!B15</f>
        <v/>
      </c>
      <c r="C15" s="58" t="str">
        <f>IF(ISERROR('Feuille de Calcul'!AJ15),"",'Feuille de Calcul'!AJ15)</f>
        <v/>
      </c>
      <c r="D15" s="56" t="str">
        <f>IF(ISERROR('Feuille de Calcul'!AM15),"",'Feuille de Calcul'!AM15)</f>
        <v/>
      </c>
      <c r="E15" s="56" t="str">
        <f>IF(ISERROR('Feuille de Calcul'!AP15),"",'Feuille de Calcul'!AP15)</f>
        <v/>
      </c>
      <c r="F15" s="56" t="str">
        <f>IF(ISERROR('Feuille de Calcul'!AS15),"",'Feuille de Calcul'!AS15)</f>
        <v/>
      </c>
      <c r="G15" s="56" t="str">
        <f>IF(ISERROR('Feuille de Calcul'!AV15),"",'Feuille de Calcul'!AV15)</f>
        <v/>
      </c>
      <c r="H15" s="56" t="str">
        <f>IF(ISERROR('Feuille de Calcul'!AY15),"",'Feuille de Calcul'!AY15)</f>
        <v/>
      </c>
      <c r="I15" s="56" t="str">
        <f>IF(ISERROR('Feuille de Calcul'!BB15),"",'Feuille de Calcul'!BB15)</f>
        <v/>
      </c>
      <c r="J15" s="56" t="str">
        <f>IF(ISERROR('Feuille de Calcul'!BE15),"",'Feuille de Calcul'!BE15)</f>
        <v/>
      </c>
      <c r="K15" s="56" t="str">
        <f>IF(ISERROR('Feuille de Calcul'!BH15),"",'Feuille de Calcul'!BH15)</f>
        <v/>
      </c>
      <c r="L15" s="56" t="str">
        <f>IF(ISERROR('Feuille de Calcul'!BK15),"",'Feuille de Calcul'!BK15)</f>
        <v/>
      </c>
      <c r="M15" s="71" t="str">
        <f>IF(ISERROR('Feuille de Calcul'!BN15),"",'Feuille de Calcul'!BN15)</f>
        <v/>
      </c>
      <c r="N15" s="72" t="str">
        <f t="shared" si="2"/>
        <v/>
      </c>
      <c r="O15" s="72" t="str">
        <f t="shared" si="3"/>
        <v/>
      </c>
      <c r="P15" s="72" t="str">
        <f t="shared" si="4"/>
        <v/>
      </c>
      <c r="Q15" s="72" t="str">
        <f t="shared" si="5"/>
        <v/>
      </c>
      <c r="R15" s="72" t="str">
        <f t="shared" si="6"/>
        <v/>
      </c>
      <c r="S15" s="72" t="str">
        <f t="shared" si="7"/>
        <v/>
      </c>
      <c r="T15" s="72" t="str">
        <f t="shared" si="8"/>
        <v/>
      </c>
      <c r="U15" s="72" t="str">
        <f t="shared" si="9"/>
        <v/>
      </c>
      <c r="V15" s="72" t="str">
        <f t="shared" si="10"/>
        <v/>
      </c>
      <c r="W15" s="72" t="str">
        <f t="shared" si="11"/>
        <v/>
      </c>
      <c r="X15" s="306" t="str">
        <f t="shared" si="33"/>
        <v/>
      </c>
      <c r="Y15" s="308" t="str">
        <f t="shared" si="12"/>
        <v/>
      </c>
      <c r="Z15" s="309" t="str">
        <f t="shared" si="13"/>
        <v/>
      </c>
      <c r="AA15" s="309" t="str">
        <f t="shared" si="14"/>
        <v/>
      </c>
      <c r="AB15" s="309" t="str">
        <f t="shared" si="15"/>
        <v/>
      </c>
      <c r="AC15" s="309" t="str">
        <f t="shared" si="16"/>
        <v/>
      </c>
      <c r="AD15" s="309" t="str">
        <f t="shared" si="17"/>
        <v/>
      </c>
      <c r="AE15" s="309" t="str">
        <f t="shared" si="18"/>
        <v/>
      </c>
      <c r="AF15" s="309" t="str">
        <f t="shared" si="19"/>
        <v/>
      </c>
      <c r="AG15" s="309" t="str">
        <f t="shared" si="20"/>
        <v/>
      </c>
      <c r="AH15" s="309" t="str">
        <f t="shared" si="21"/>
        <v/>
      </c>
      <c r="AI15" s="310" t="str">
        <f t="shared" si="22"/>
        <v/>
      </c>
      <c r="AK15" s="73" t="str">
        <f t="shared" si="23"/>
        <v/>
      </c>
      <c r="AL15" s="95" t="str">
        <f>'Feuille de Calcul'!FL15</f>
        <v>N/A</v>
      </c>
      <c r="AM15" s="94" t="str">
        <f t="shared" si="24"/>
        <v/>
      </c>
      <c r="AN15" s="95" t="str">
        <f>'Feuille de Calcul'!FO15</f>
        <v>N/A</v>
      </c>
      <c r="AO15" s="94" t="str">
        <f t="shared" si="25"/>
        <v/>
      </c>
      <c r="AP15" s="95" t="str">
        <f>'Feuille de Calcul'!FR15</f>
        <v>N/A</v>
      </c>
      <c r="AQ15" s="94" t="str">
        <f t="shared" si="26"/>
        <v/>
      </c>
      <c r="AR15" s="95" t="str">
        <f>'Feuille de Calcul'!FU15</f>
        <v>N/A</v>
      </c>
      <c r="AS15" s="94" t="str">
        <f t="shared" si="27"/>
        <v/>
      </c>
      <c r="AT15" s="95" t="str">
        <f>'Feuille de Calcul'!FX15</f>
        <v>N/A</v>
      </c>
      <c r="AU15" s="73" t="str">
        <f t="shared" si="28"/>
        <v/>
      </c>
      <c r="AV15" s="95" t="str">
        <f>'Feuille de Calcul'!GA15</f>
        <v>N/A</v>
      </c>
      <c r="AW15" s="94" t="str">
        <f t="shared" si="29"/>
        <v/>
      </c>
      <c r="AX15" s="95" t="str">
        <f>'Feuille de Calcul'!GD15</f>
        <v>N/A</v>
      </c>
      <c r="AY15" s="94" t="str">
        <f t="shared" si="30"/>
        <v/>
      </c>
      <c r="AZ15" s="95" t="str">
        <f>'Feuille de Calcul'!GG15</f>
        <v>N/A</v>
      </c>
      <c r="BA15" s="94" t="str">
        <f t="shared" si="31"/>
        <v/>
      </c>
      <c r="BB15" s="95" t="str">
        <f>'Feuille de Calcul'!GJ15</f>
        <v>N/A</v>
      </c>
      <c r="BC15" s="94" t="str">
        <f t="shared" si="32"/>
        <v/>
      </c>
      <c r="BD15" s="74" t="str">
        <f>'Feuille de Calcul'!GM15</f>
        <v>N/A</v>
      </c>
      <c r="BE15" s="243"/>
      <c r="BF15" s="243"/>
    </row>
    <row r="16" spans="1:58">
      <c r="A16" s="70" t="str">
        <f>'Feuille de Calcul'!A16</f>
        <v>B2</v>
      </c>
      <c r="B16" s="57" t="str">
        <f>'Feuille de Calcul'!B16</f>
        <v/>
      </c>
      <c r="C16" s="58" t="str">
        <f>IF(ISERROR('Feuille de Calcul'!AJ16),"",'Feuille de Calcul'!AJ16)</f>
        <v/>
      </c>
      <c r="D16" s="56" t="str">
        <f>IF(ISERROR('Feuille de Calcul'!AM16),"",'Feuille de Calcul'!AM16)</f>
        <v/>
      </c>
      <c r="E16" s="56" t="str">
        <f>IF(ISERROR('Feuille de Calcul'!AP16),"",'Feuille de Calcul'!AP16)</f>
        <v/>
      </c>
      <c r="F16" s="56" t="str">
        <f>IF(ISERROR('Feuille de Calcul'!AS16),"",'Feuille de Calcul'!AS16)</f>
        <v/>
      </c>
      <c r="G16" s="56" t="str">
        <f>IF(ISERROR('Feuille de Calcul'!AV16),"",'Feuille de Calcul'!AV16)</f>
        <v/>
      </c>
      <c r="H16" s="56" t="str">
        <f>IF(ISERROR('Feuille de Calcul'!AY16),"",'Feuille de Calcul'!AY16)</f>
        <v/>
      </c>
      <c r="I16" s="56" t="str">
        <f>IF(ISERROR('Feuille de Calcul'!BB16),"",'Feuille de Calcul'!BB16)</f>
        <v/>
      </c>
      <c r="J16" s="56" t="str">
        <f>IF(ISERROR('Feuille de Calcul'!BE16),"",'Feuille de Calcul'!BE16)</f>
        <v/>
      </c>
      <c r="K16" s="56" t="str">
        <f>IF(ISERROR('Feuille de Calcul'!BH16),"",'Feuille de Calcul'!BH16)</f>
        <v/>
      </c>
      <c r="L16" s="56" t="str">
        <f>IF(ISERROR('Feuille de Calcul'!BK16),"",'Feuille de Calcul'!BK16)</f>
        <v/>
      </c>
      <c r="M16" s="71" t="str">
        <f>IF(ISERROR('Feuille de Calcul'!BN16),"",'Feuille de Calcul'!BN16)</f>
        <v/>
      </c>
      <c r="N16" s="72" t="str">
        <f t="shared" si="2"/>
        <v/>
      </c>
      <c r="O16" s="72" t="str">
        <f t="shared" si="3"/>
        <v/>
      </c>
      <c r="P16" s="72" t="str">
        <f t="shared" si="4"/>
        <v/>
      </c>
      <c r="Q16" s="72" t="str">
        <f t="shared" si="5"/>
        <v/>
      </c>
      <c r="R16" s="72" t="str">
        <f t="shared" si="6"/>
        <v/>
      </c>
      <c r="S16" s="72" t="str">
        <f t="shared" si="7"/>
        <v/>
      </c>
      <c r="T16" s="72" t="str">
        <f t="shared" si="8"/>
        <v/>
      </c>
      <c r="U16" s="72" t="str">
        <f t="shared" si="9"/>
        <v/>
      </c>
      <c r="V16" s="72" t="str">
        <f t="shared" si="10"/>
        <v/>
      </c>
      <c r="W16" s="72" t="str">
        <f t="shared" si="11"/>
        <v/>
      </c>
      <c r="X16" s="306" t="str">
        <f t="shared" si="33"/>
        <v/>
      </c>
      <c r="Y16" s="308" t="str">
        <f t="shared" si="12"/>
        <v/>
      </c>
      <c r="Z16" s="309" t="str">
        <f t="shared" si="13"/>
        <v/>
      </c>
      <c r="AA16" s="309" t="str">
        <f t="shared" si="14"/>
        <v/>
      </c>
      <c r="AB16" s="309" t="str">
        <f t="shared" si="15"/>
        <v/>
      </c>
      <c r="AC16" s="309" t="str">
        <f t="shared" si="16"/>
        <v/>
      </c>
      <c r="AD16" s="309" t="str">
        <f t="shared" si="17"/>
        <v/>
      </c>
      <c r="AE16" s="309" t="str">
        <f t="shared" si="18"/>
        <v/>
      </c>
      <c r="AF16" s="309" t="str">
        <f t="shared" si="19"/>
        <v/>
      </c>
      <c r="AG16" s="309" t="str">
        <f t="shared" si="20"/>
        <v/>
      </c>
      <c r="AH16" s="309" t="str">
        <f t="shared" si="21"/>
        <v/>
      </c>
      <c r="AI16" s="310" t="str">
        <f t="shared" si="22"/>
        <v/>
      </c>
      <c r="AK16" s="73" t="str">
        <f t="shared" si="23"/>
        <v/>
      </c>
      <c r="AL16" s="95" t="str">
        <f>'Feuille de Calcul'!FL16</f>
        <v>N/A</v>
      </c>
      <c r="AM16" s="94" t="str">
        <f t="shared" si="24"/>
        <v/>
      </c>
      <c r="AN16" s="95" t="str">
        <f>'Feuille de Calcul'!FO16</f>
        <v>N/A</v>
      </c>
      <c r="AO16" s="94" t="str">
        <f t="shared" si="25"/>
        <v/>
      </c>
      <c r="AP16" s="95" t="str">
        <f>'Feuille de Calcul'!FR16</f>
        <v>N/A</v>
      </c>
      <c r="AQ16" s="94" t="str">
        <f t="shared" si="26"/>
        <v/>
      </c>
      <c r="AR16" s="95" t="str">
        <f>'Feuille de Calcul'!FU16</f>
        <v>N/A</v>
      </c>
      <c r="AS16" s="94" t="str">
        <f t="shared" si="27"/>
        <v/>
      </c>
      <c r="AT16" s="95" t="str">
        <f>'Feuille de Calcul'!FX16</f>
        <v>N/A</v>
      </c>
      <c r="AU16" s="73" t="str">
        <f t="shared" si="28"/>
        <v/>
      </c>
      <c r="AV16" s="95" t="str">
        <f>'Feuille de Calcul'!GA16</f>
        <v>N/A</v>
      </c>
      <c r="AW16" s="94" t="str">
        <f t="shared" si="29"/>
        <v/>
      </c>
      <c r="AX16" s="95" t="str">
        <f>'Feuille de Calcul'!GD16</f>
        <v>N/A</v>
      </c>
      <c r="AY16" s="94" t="str">
        <f t="shared" si="30"/>
        <v/>
      </c>
      <c r="AZ16" s="95" t="str">
        <f>'Feuille de Calcul'!GG16</f>
        <v>N/A</v>
      </c>
      <c r="BA16" s="94" t="str">
        <f t="shared" si="31"/>
        <v/>
      </c>
      <c r="BB16" s="95" t="str">
        <f>'Feuille de Calcul'!GJ16</f>
        <v>N/A</v>
      </c>
      <c r="BC16" s="94" t="str">
        <f t="shared" si="32"/>
        <v/>
      </c>
      <c r="BD16" s="74" t="str">
        <f>'Feuille de Calcul'!GM16</f>
        <v>N/A</v>
      </c>
      <c r="BE16" s="243"/>
      <c r="BF16" s="243"/>
    </row>
    <row r="17" spans="1:58">
      <c r="A17" s="70" t="str">
        <f>'Feuille de Calcul'!A17</f>
        <v>B3</v>
      </c>
      <c r="B17" s="57" t="str">
        <f>'Feuille de Calcul'!B17</f>
        <v/>
      </c>
      <c r="C17" s="58" t="str">
        <f>IF(ISERROR('Feuille de Calcul'!AJ17),"",'Feuille de Calcul'!AJ17)</f>
        <v/>
      </c>
      <c r="D17" s="56" t="str">
        <f>IF(ISERROR('Feuille de Calcul'!AM17),"",'Feuille de Calcul'!AM17)</f>
        <v/>
      </c>
      <c r="E17" s="56" t="str">
        <f>IF(ISERROR('Feuille de Calcul'!AP17),"",'Feuille de Calcul'!AP17)</f>
        <v/>
      </c>
      <c r="F17" s="56" t="str">
        <f>IF(ISERROR('Feuille de Calcul'!AS17),"",'Feuille de Calcul'!AS17)</f>
        <v/>
      </c>
      <c r="G17" s="56" t="str">
        <f>IF(ISERROR('Feuille de Calcul'!AV17),"",'Feuille de Calcul'!AV17)</f>
        <v/>
      </c>
      <c r="H17" s="56" t="str">
        <f>IF(ISERROR('Feuille de Calcul'!AY17),"",'Feuille de Calcul'!AY17)</f>
        <v/>
      </c>
      <c r="I17" s="56" t="str">
        <f>IF(ISERROR('Feuille de Calcul'!BB17),"",'Feuille de Calcul'!BB17)</f>
        <v/>
      </c>
      <c r="J17" s="56" t="str">
        <f>IF(ISERROR('Feuille de Calcul'!BE17),"",'Feuille de Calcul'!BE17)</f>
        <v/>
      </c>
      <c r="K17" s="56" t="str">
        <f>IF(ISERROR('Feuille de Calcul'!BH17),"",'Feuille de Calcul'!BH17)</f>
        <v/>
      </c>
      <c r="L17" s="56" t="str">
        <f>IF(ISERROR('Feuille de Calcul'!BK17),"",'Feuille de Calcul'!BK17)</f>
        <v/>
      </c>
      <c r="M17" s="71" t="str">
        <f>IF(ISERROR('Feuille de Calcul'!BN17),"",'Feuille de Calcul'!BN17)</f>
        <v/>
      </c>
      <c r="N17" s="72" t="str">
        <f t="shared" si="2"/>
        <v/>
      </c>
      <c r="O17" s="72" t="str">
        <f t="shared" si="3"/>
        <v/>
      </c>
      <c r="P17" s="72" t="str">
        <f t="shared" si="4"/>
        <v/>
      </c>
      <c r="Q17" s="72" t="str">
        <f t="shared" si="5"/>
        <v/>
      </c>
      <c r="R17" s="72" t="str">
        <f t="shared" si="6"/>
        <v/>
      </c>
      <c r="S17" s="72" t="str">
        <f t="shared" si="7"/>
        <v/>
      </c>
      <c r="T17" s="72" t="str">
        <f t="shared" si="8"/>
        <v/>
      </c>
      <c r="U17" s="72" t="str">
        <f t="shared" si="9"/>
        <v/>
      </c>
      <c r="V17" s="72" t="str">
        <f t="shared" si="10"/>
        <v/>
      </c>
      <c r="W17" s="72" t="str">
        <f t="shared" si="11"/>
        <v/>
      </c>
      <c r="X17" s="306" t="str">
        <f t="shared" si="33"/>
        <v/>
      </c>
      <c r="Y17" s="308" t="str">
        <f t="shared" si="12"/>
        <v/>
      </c>
      <c r="Z17" s="309" t="str">
        <f t="shared" si="13"/>
        <v/>
      </c>
      <c r="AA17" s="309" t="str">
        <f t="shared" si="14"/>
        <v/>
      </c>
      <c r="AB17" s="309" t="str">
        <f t="shared" si="15"/>
        <v/>
      </c>
      <c r="AC17" s="309" t="str">
        <f t="shared" si="16"/>
        <v/>
      </c>
      <c r="AD17" s="309" t="str">
        <f t="shared" si="17"/>
        <v/>
      </c>
      <c r="AE17" s="309" t="str">
        <f t="shared" si="18"/>
        <v/>
      </c>
      <c r="AF17" s="309" t="str">
        <f t="shared" si="19"/>
        <v/>
      </c>
      <c r="AG17" s="309" t="str">
        <f t="shared" si="20"/>
        <v/>
      </c>
      <c r="AH17" s="309" t="str">
        <f t="shared" si="21"/>
        <v/>
      </c>
      <c r="AI17" s="310" t="str">
        <f t="shared" si="22"/>
        <v/>
      </c>
      <c r="AK17" s="73" t="str">
        <f t="shared" si="23"/>
        <v/>
      </c>
      <c r="AL17" s="95" t="str">
        <f>'Feuille de Calcul'!FL17</f>
        <v>N/A</v>
      </c>
      <c r="AM17" s="94" t="str">
        <f t="shared" si="24"/>
        <v/>
      </c>
      <c r="AN17" s="95" t="str">
        <f>'Feuille de Calcul'!FO17</f>
        <v>N/A</v>
      </c>
      <c r="AO17" s="94" t="str">
        <f t="shared" si="25"/>
        <v/>
      </c>
      <c r="AP17" s="95" t="str">
        <f>'Feuille de Calcul'!FR17</f>
        <v>N/A</v>
      </c>
      <c r="AQ17" s="94" t="str">
        <f t="shared" si="26"/>
        <v/>
      </c>
      <c r="AR17" s="95" t="str">
        <f>'Feuille de Calcul'!FU17</f>
        <v>N/A</v>
      </c>
      <c r="AS17" s="94" t="str">
        <f t="shared" si="27"/>
        <v/>
      </c>
      <c r="AT17" s="95" t="str">
        <f>'Feuille de Calcul'!FX17</f>
        <v>N/A</v>
      </c>
      <c r="AU17" s="73" t="str">
        <f t="shared" si="28"/>
        <v/>
      </c>
      <c r="AV17" s="95" t="str">
        <f>'Feuille de Calcul'!GA17</f>
        <v>N/A</v>
      </c>
      <c r="AW17" s="94" t="str">
        <f t="shared" si="29"/>
        <v/>
      </c>
      <c r="AX17" s="95" t="str">
        <f>'Feuille de Calcul'!GD17</f>
        <v>N/A</v>
      </c>
      <c r="AY17" s="94" t="str">
        <f t="shared" si="30"/>
        <v/>
      </c>
      <c r="AZ17" s="95" t="str">
        <f>'Feuille de Calcul'!GG17</f>
        <v>N/A</v>
      </c>
      <c r="BA17" s="94" t="str">
        <f t="shared" si="31"/>
        <v/>
      </c>
      <c r="BB17" s="95" t="str">
        <f>'Feuille de Calcul'!GJ17</f>
        <v>N/A</v>
      </c>
      <c r="BC17" s="94" t="str">
        <f t="shared" si="32"/>
        <v/>
      </c>
      <c r="BD17" s="74" t="str">
        <f>'Feuille de Calcul'!GM17</f>
        <v>N/A</v>
      </c>
      <c r="BE17" s="243"/>
      <c r="BF17" s="243"/>
    </row>
    <row r="18" spans="1:58">
      <c r="A18" s="70" t="str">
        <f>'Feuille de Calcul'!A18</f>
        <v>B4</v>
      </c>
      <c r="B18" s="57" t="str">
        <f>'Feuille de Calcul'!B18</f>
        <v/>
      </c>
      <c r="C18" s="58" t="str">
        <f>IF(ISERROR('Feuille de Calcul'!AJ18),"",'Feuille de Calcul'!AJ18)</f>
        <v/>
      </c>
      <c r="D18" s="56" t="str">
        <f>IF(ISERROR('Feuille de Calcul'!AM18),"",'Feuille de Calcul'!AM18)</f>
        <v/>
      </c>
      <c r="E18" s="56" t="str">
        <f>IF(ISERROR('Feuille de Calcul'!AP18),"",'Feuille de Calcul'!AP18)</f>
        <v/>
      </c>
      <c r="F18" s="56" t="str">
        <f>IF(ISERROR('Feuille de Calcul'!AS18),"",'Feuille de Calcul'!AS18)</f>
        <v/>
      </c>
      <c r="G18" s="56" t="str">
        <f>IF(ISERROR('Feuille de Calcul'!AV18),"",'Feuille de Calcul'!AV18)</f>
        <v/>
      </c>
      <c r="H18" s="56" t="str">
        <f>IF(ISERROR('Feuille de Calcul'!AY18),"",'Feuille de Calcul'!AY18)</f>
        <v/>
      </c>
      <c r="I18" s="56" t="str">
        <f>IF(ISERROR('Feuille de Calcul'!BB18),"",'Feuille de Calcul'!BB18)</f>
        <v/>
      </c>
      <c r="J18" s="56" t="str">
        <f>IF(ISERROR('Feuille de Calcul'!BE18),"",'Feuille de Calcul'!BE18)</f>
        <v/>
      </c>
      <c r="K18" s="56" t="str">
        <f>IF(ISERROR('Feuille de Calcul'!BH18),"",'Feuille de Calcul'!BH18)</f>
        <v/>
      </c>
      <c r="L18" s="56" t="str">
        <f>IF(ISERROR('Feuille de Calcul'!BK18),"",'Feuille de Calcul'!BK18)</f>
        <v/>
      </c>
      <c r="M18" s="71" t="str">
        <f>IF(ISERROR('Feuille de Calcul'!BN18),"",'Feuille de Calcul'!BN18)</f>
        <v/>
      </c>
      <c r="N18" s="72" t="str">
        <f t="shared" si="2"/>
        <v/>
      </c>
      <c r="O18" s="72" t="str">
        <f t="shared" si="3"/>
        <v/>
      </c>
      <c r="P18" s="72" t="str">
        <f t="shared" si="4"/>
        <v/>
      </c>
      <c r="Q18" s="72" t="str">
        <f t="shared" si="5"/>
        <v/>
      </c>
      <c r="R18" s="72" t="str">
        <f t="shared" si="6"/>
        <v/>
      </c>
      <c r="S18" s="72" t="str">
        <f t="shared" si="7"/>
        <v/>
      </c>
      <c r="T18" s="72" t="str">
        <f t="shared" si="8"/>
        <v/>
      </c>
      <c r="U18" s="72" t="str">
        <f t="shared" si="9"/>
        <v/>
      </c>
      <c r="V18" s="72" t="str">
        <f t="shared" si="10"/>
        <v/>
      </c>
      <c r="W18" s="72" t="str">
        <f t="shared" si="11"/>
        <v/>
      </c>
      <c r="X18" s="306" t="str">
        <f t="shared" si="33"/>
        <v/>
      </c>
      <c r="Y18" s="308" t="str">
        <f t="shared" si="12"/>
        <v/>
      </c>
      <c r="Z18" s="309" t="str">
        <f t="shared" si="13"/>
        <v/>
      </c>
      <c r="AA18" s="309" t="str">
        <f t="shared" si="14"/>
        <v/>
      </c>
      <c r="AB18" s="309" t="str">
        <f t="shared" si="15"/>
        <v/>
      </c>
      <c r="AC18" s="309" t="str">
        <f t="shared" si="16"/>
        <v/>
      </c>
      <c r="AD18" s="309" t="str">
        <f t="shared" si="17"/>
        <v/>
      </c>
      <c r="AE18" s="309" t="str">
        <f t="shared" si="18"/>
        <v/>
      </c>
      <c r="AF18" s="309" t="str">
        <f t="shared" si="19"/>
        <v/>
      </c>
      <c r="AG18" s="309" t="str">
        <f t="shared" si="20"/>
        <v/>
      </c>
      <c r="AH18" s="309" t="str">
        <f t="shared" si="21"/>
        <v/>
      </c>
      <c r="AI18" s="310" t="str">
        <f t="shared" si="22"/>
        <v/>
      </c>
      <c r="AJ18" s="313"/>
      <c r="AK18" s="73" t="str">
        <f t="shared" si="23"/>
        <v/>
      </c>
      <c r="AL18" s="95" t="str">
        <f>'Feuille de Calcul'!FL18</f>
        <v>N/A</v>
      </c>
      <c r="AM18" s="94" t="str">
        <f t="shared" si="24"/>
        <v/>
      </c>
      <c r="AN18" s="95" t="str">
        <f>'Feuille de Calcul'!FO18</f>
        <v>N/A</v>
      </c>
      <c r="AO18" s="94" t="str">
        <f t="shared" si="25"/>
        <v/>
      </c>
      <c r="AP18" s="95" t="str">
        <f>'Feuille de Calcul'!FR18</f>
        <v>N/A</v>
      </c>
      <c r="AQ18" s="94" t="str">
        <f t="shared" si="26"/>
        <v/>
      </c>
      <c r="AR18" s="95" t="str">
        <f>'Feuille de Calcul'!FU18</f>
        <v>N/A</v>
      </c>
      <c r="AS18" s="94" t="str">
        <f t="shared" si="27"/>
        <v/>
      </c>
      <c r="AT18" s="95" t="str">
        <f>'Feuille de Calcul'!FX18</f>
        <v>N/A</v>
      </c>
      <c r="AU18" s="73" t="str">
        <f t="shared" si="28"/>
        <v/>
      </c>
      <c r="AV18" s="95" t="str">
        <f>'Feuille de Calcul'!GA18</f>
        <v>N/A</v>
      </c>
      <c r="AW18" s="94" t="str">
        <f t="shared" si="29"/>
        <v/>
      </c>
      <c r="AX18" s="95" t="str">
        <f>'Feuille de Calcul'!GD18</f>
        <v>N/A</v>
      </c>
      <c r="AY18" s="94" t="str">
        <f t="shared" si="30"/>
        <v/>
      </c>
      <c r="AZ18" s="95" t="str">
        <f>'Feuille de Calcul'!GG18</f>
        <v>N/A</v>
      </c>
      <c r="BA18" s="94" t="str">
        <f t="shared" si="31"/>
        <v/>
      </c>
      <c r="BB18" s="95" t="str">
        <f>'Feuille de Calcul'!GJ18</f>
        <v>N/A</v>
      </c>
      <c r="BC18" s="94" t="str">
        <f t="shared" si="32"/>
        <v/>
      </c>
      <c r="BD18" s="74" t="str">
        <f>'Feuille de Calcul'!GM18</f>
        <v>N/A</v>
      </c>
      <c r="BE18" s="243"/>
      <c r="BF18" s="243"/>
    </row>
    <row r="19" spans="1:58">
      <c r="A19" s="70" t="str">
        <f>'Feuille de Calcul'!A19</f>
        <v>B5</v>
      </c>
      <c r="B19" s="57" t="str">
        <f>'Feuille de Calcul'!B19</f>
        <v/>
      </c>
      <c r="C19" s="58" t="str">
        <f>IF(ISERROR('Feuille de Calcul'!AJ19),"",'Feuille de Calcul'!AJ19)</f>
        <v/>
      </c>
      <c r="D19" s="56" t="str">
        <f>IF(ISERROR('Feuille de Calcul'!AM19),"",'Feuille de Calcul'!AM19)</f>
        <v/>
      </c>
      <c r="E19" s="56" t="str">
        <f>IF(ISERROR('Feuille de Calcul'!AP19),"",'Feuille de Calcul'!AP19)</f>
        <v/>
      </c>
      <c r="F19" s="56" t="str">
        <f>IF(ISERROR('Feuille de Calcul'!AS19),"",'Feuille de Calcul'!AS19)</f>
        <v/>
      </c>
      <c r="G19" s="56" t="str">
        <f>IF(ISERROR('Feuille de Calcul'!AV19),"",'Feuille de Calcul'!AV19)</f>
        <v/>
      </c>
      <c r="H19" s="56" t="str">
        <f>IF(ISERROR('Feuille de Calcul'!AY19),"",'Feuille de Calcul'!AY19)</f>
        <v/>
      </c>
      <c r="I19" s="56" t="str">
        <f>IF(ISERROR('Feuille de Calcul'!BB19),"",'Feuille de Calcul'!BB19)</f>
        <v/>
      </c>
      <c r="J19" s="56" t="str">
        <f>IF(ISERROR('Feuille de Calcul'!BE19),"",'Feuille de Calcul'!BE19)</f>
        <v/>
      </c>
      <c r="K19" s="56" t="str">
        <f>IF(ISERROR('Feuille de Calcul'!BH19),"",'Feuille de Calcul'!BH19)</f>
        <v/>
      </c>
      <c r="L19" s="56" t="str">
        <f>IF(ISERROR('Feuille de Calcul'!BK19),"",'Feuille de Calcul'!BK19)</f>
        <v/>
      </c>
      <c r="M19" s="71" t="str">
        <f>IF(ISERROR('Feuille de Calcul'!BN19),"",'Feuille de Calcul'!BN19)</f>
        <v/>
      </c>
      <c r="N19" s="72" t="str">
        <f t="shared" si="2"/>
        <v/>
      </c>
      <c r="O19" s="72" t="str">
        <f t="shared" si="3"/>
        <v/>
      </c>
      <c r="P19" s="72" t="str">
        <f t="shared" si="4"/>
        <v/>
      </c>
      <c r="Q19" s="72" t="str">
        <f t="shared" si="5"/>
        <v/>
      </c>
      <c r="R19" s="72" t="str">
        <f t="shared" si="6"/>
        <v/>
      </c>
      <c r="S19" s="72" t="str">
        <f t="shared" si="7"/>
        <v/>
      </c>
      <c r="T19" s="72" t="str">
        <f t="shared" si="8"/>
        <v/>
      </c>
      <c r="U19" s="72" t="str">
        <f t="shared" si="9"/>
        <v/>
      </c>
      <c r="V19" s="72" t="str">
        <f t="shared" si="10"/>
        <v/>
      </c>
      <c r="W19" s="72" t="str">
        <f t="shared" si="11"/>
        <v/>
      </c>
      <c r="X19" s="306" t="str">
        <f t="shared" si="33"/>
        <v/>
      </c>
      <c r="Y19" s="308" t="str">
        <f t="shared" si="12"/>
        <v/>
      </c>
      <c r="Z19" s="309" t="str">
        <f t="shared" si="13"/>
        <v/>
      </c>
      <c r="AA19" s="309" t="str">
        <f t="shared" si="14"/>
        <v/>
      </c>
      <c r="AB19" s="309" t="str">
        <f t="shared" si="15"/>
        <v/>
      </c>
      <c r="AC19" s="309" t="str">
        <f t="shared" si="16"/>
        <v/>
      </c>
      <c r="AD19" s="309" t="str">
        <f t="shared" si="17"/>
        <v/>
      </c>
      <c r="AE19" s="309" t="str">
        <f t="shared" si="18"/>
        <v/>
      </c>
      <c r="AF19" s="309" t="str">
        <f t="shared" si="19"/>
        <v/>
      </c>
      <c r="AG19" s="309" t="str">
        <f t="shared" si="20"/>
        <v/>
      </c>
      <c r="AH19" s="309" t="str">
        <f t="shared" si="21"/>
        <v/>
      </c>
      <c r="AI19" s="310" t="str">
        <f t="shared" si="22"/>
        <v/>
      </c>
      <c r="AJ19" s="313"/>
      <c r="AK19" s="73" t="str">
        <f t="shared" si="23"/>
        <v/>
      </c>
      <c r="AL19" s="95" t="str">
        <f>'Feuille de Calcul'!FL19</f>
        <v>N/A</v>
      </c>
      <c r="AM19" s="94" t="str">
        <f t="shared" si="24"/>
        <v/>
      </c>
      <c r="AN19" s="95" t="str">
        <f>'Feuille de Calcul'!FO19</f>
        <v>N/A</v>
      </c>
      <c r="AO19" s="94" t="str">
        <f t="shared" si="25"/>
        <v/>
      </c>
      <c r="AP19" s="95" t="str">
        <f>'Feuille de Calcul'!FR19</f>
        <v>N/A</v>
      </c>
      <c r="AQ19" s="94" t="str">
        <f t="shared" si="26"/>
        <v/>
      </c>
      <c r="AR19" s="95" t="str">
        <f>'Feuille de Calcul'!FU19</f>
        <v>N/A</v>
      </c>
      <c r="AS19" s="94" t="str">
        <f t="shared" si="27"/>
        <v/>
      </c>
      <c r="AT19" s="95" t="str">
        <f>'Feuille de Calcul'!FX19</f>
        <v>N/A</v>
      </c>
      <c r="AU19" s="73" t="str">
        <f t="shared" si="28"/>
        <v/>
      </c>
      <c r="AV19" s="95" t="str">
        <f>'Feuille de Calcul'!GA19</f>
        <v>N/A</v>
      </c>
      <c r="AW19" s="94" t="str">
        <f t="shared" si="29"/>
        <v/>
      </c>
      <c r="AX19" s="95" t="str">
        <f>'Feuille de Calcul'!GD19</f>
        <v>N/A</v>
      </c>
      <c r="AY19" s="94" t="str">
        <f t="shared" si="30"/>
        <v/>
      </c>
      <c r="AZ19" s="95" t="str">
        <f>'Feuille de Calcul'!GG19</f>
        <v>N/A</v>
      </c>
      <c r="BA19" s="94" t="str">
        <f t="shared" si="31"/>
        <v/>
      </c>
      <c r="BB19" s="95" t="str">
        <f>'Feuille de Calcul'!GJ19</f>
        <v>N/A</v>
      </c>
      <c r="BC19" s="94" t="str">
        <f t="shared" si="32"/>
        <v/>
      </c>
      <c r="BD19" s="74" t="str">
        <f>'Feuille de Calcul'!GM19</f>
        <v>N/A</v>
      </c>
      <c r="BE19" s="243"/>
      <c r="BF19" s="243"/>
    </row>
    <row r="20" spans="1:58">
      <c r="A20" s="70" t="str">
        <f>'Feuille de Calcul'!A20</f>
        <v>B6</v>
      </c>
      <c r="B20" s="57" t="str">
        <f>'Feuille de Calcul'!B20</f>
        <v/>
      </c>
      <c r="C20" s="58" t="str">
        <f>IF(ISERROR('Feuille de Calcul'!AJ20),"",'Feuille de Calcul'!AJ20)</f>
        <v/>
      </c>
      <c r="D20" s="56" t="str">
        <f>IF(ISERROR('Feuille de Calcul'!AM20),"",'Feuille de Calcul'!AM20)</f>
        <v/>
      </c>
      <c r="E20" s="56" t="str">
        <f>IF(ISERROR('Feuille de Calcul'!AP20),"",'Feuille de Calcul'!AP20)</f>
        <v/>
      </c>
      <c r="F20" s="56" t="str">
        <f>IF(ISERROR('Feuille de Calcul'!AS20),"",'Feuille de Calcul'!AS20)</f>
        <v/>
      </c>
      <c r="G20" s="56" t="str">
        <f>IF(ISERROR('Feuille de Calcul'!AV20),"",'Feuille de Calcul'!AV20)</f>
        <v/>
      </c>
      <c r="H20" s="56" t="str">
        <f>IF(ISERROR('Feuille de Calcul'!AY20),"",'Feuille de Calcul'!AY20)</f>
        <v/>
      </c>
      <c r="I20" s="56" t="str">
        <f>IF(ISERROR('Feuille de Calcul'!BB20),"",'Feuille de Calcul'!BB20)</f>
        <v/>
      </c>
      <c r="J20" s="56" t="str">
        <f>IF(ISERROR('Feuille de Calcul'!BE20),"",'Feuille de Calcul'!BE20)</f>
        <v/>
      </c>
      <c r="K20" s="56" t="str">
        <f>IF(ISERROR('Feuille de Calcul'!BH20),"",'Feuille de Calcul'!BH20)</f>
        <v/>
      </c>
      <c r="L20" s="56" t="str">
        <f>IF(ISERROR('Feuille de Calcul'!BK20),"",'Feuille de Calcul'!BK20)</f>
        <v/>
      </c>
      <c r="M20" s="71" t="str">
        <f>IF(ISERROR('Feuille de Calcul'!BN20),"",'Feuille de Calcul'!BN20)</f>
        <v/>
      </c>
      <c r="N20" s="72" t="str">
        <f t="shared" si="2"/>
        <v/>
      </c>
      <c r="O20" s="72" t="str">
        <f t="shared" si="3"/>
        <v/>
      </c>
      <c r="P20" s="72" t="str">
        <f t="shared" si="4"/>
        <v/>
      </c>
      <c r="Q20" s="72" t="str">
        <f t="shared" si="5"/>
        <v/>
      </c>
      <c r="R20" s="72" t="str">
        <f t="shared" si="6"/>
        <v/>
      </c>
      <c r="S20" s="72" t="str">
        <f t="shared" si="7"/>
        <v/>
      </c>
      <c r="T20" s="72" t="str">
        <f t="shared" si="8"/>
        <v/>
      </c>
      <c r="U20" s="72" t="str">
        <f t="shared" si="9"/>
        <v/>
      </c>
      <c r="V20" s="72" t="str">
        <f t="shared" si="10"/>
        <v/>
      </c>
      <c r="W20" s="72" t="str">
        <f t="shared" si="11"/>
        <v/>
      </c>
      <c r="X20" s="306" t="str">
        <f t="shared" si="33"/>
        <v/>
      </c>
      <c r="Y20" s="308" t="str">
        <f t="shared" si="12"/>
        <v/>
      </c>
      <c r="Z20" s="309" t="str">
        <f t="shared" si="13"/>
        <v/>
      </c>
      <c r="AA20" s="309" t="str">
        <f t="shared" si="14"/>
        <v/>
      </c>
      <c r="AB20" s="309" t="str">
        <f t="shared" si="15"/>
        <v/>
      </c>
      <c r="AC20" s="309" t="str">
        <f t="shared" si="16"/>
        <v/>
      </c>
      <c r="AD20" s="309" t="str">
        <f t="shared" si="17"/>
        <v/>
      </c>
      <c r="AE20" s="309" t="str">
        <f t="shared" si="18"/>
        <v/>
      </c>
      <c r="AF20" s="309" t="str">
        <f t="shared" si="19"/>
        <v/>
      </c>
      <c r="AG20" s="309" t="str">
        <f t="shared" si="20"/>
        <v/>
      </c>
      <c r="AH20" s="309" t="str">
        <f t="shared" si="21"/>
        <v/>
      </c>
      <c r="AI20" s="310" t="str">
        <f t="shared" si="22"/>
        <v/>
      </c>
      <c r="AJ20" s="313"/>
      <c r="AK20" s="73" t="str">
        <f t="shared" si="23"/>
        <v/>
      </c>
      <c r="AL20" s="95" t="str">
        <f>'Feuille de Calcul'!FL20</f>
        <v>N/A</v>
      </c>
      <c r="AM20" s="94" t="str">
        <f t="shared" si="24"/>
        <v/>
      </c>
      <c r="AN20" s="95" t="str">
        <f>'Feuille de Calcul'!FO20</f>
        <v>N/A</v>
      </c>
      <c r="AO20" s="94" t="str">
        <f t="shared" si="25"/>
        <v/>
      </c>
      <c r="AP20" s="95" t="str">
        <f>'Feuille de Calcul'!FR20</f>
        <v>N/A</v>
      </c>
      <c r="AQ20" s="94" t="str">
        <f t="shared" si="26"/>
        <v/>
      </c>
      <c r="AR20" s="95" t="str">
        <f>'Feuille de Calcul'!FU20</f>
        <v>N/A</v>
      </c>
      <c r="AS20" s="94" t="str">
        <f t="shared" si="27"/>
        <v/>
      </c>
      <c r="AT20" s="95" t="str">
        <f>'Feuille de Calcul'!FX20</f>
        <v>N/A</v>
      </c>
      <c r="AU20" s="73" t="str">
        <f t="shared" si="28"/>
        <v/>
      </c>
      <c r="AV20" s="95" t="str">
        <f>'Feuille de Calcul'!GA20</f>
        <v>N/A</v>
      </c>
      <c r="AW20" s="94" t="str">
        <f t="shared" si="29"/>
        <v/>
      </c>
      <c r="AX20" s="95" t="str">
        <f>'Feuille de Calcul'!GD20</f>
        <v>N/A</v>
      </c>
      <c r="AY20" s="94" t="str">
        <f t="shared" si="30"/>
        <v/>
      </c>
      <c r="AZ20" s="95" t="str">
        <f>'Feuille de Calcul'!GG20</f>
        <v>N/A</v>
      </c>
      <c r="BA20" s="94" t="str">
        <f t="shared" si="31"/>
        <v/>
      </c>
      <c r="BB20" s="95" t="str">
        <f>'Feuille de Calcul'!GJ20</f>
        <v>N/A</v>
      </c>
      <c r="BC20" s="94" t="str">
        <f t="shared" si="32"/>
        <v/>
      </c>
      <c r="BD20" s="74" t="str">
        <f>'Feuille de Calcul'!GM20</f>
        <v>N/A</v>
      </c>
      <c r="BE20" s="243"/>
      <c r="BF20" s="243"/>
    </row>
    <row r="21" spans="1:58">
      <c r="A21" s="70" t="str">
        <f>'Feuille de Calcul'!A21</f>
        <v>B7</v>
      </c>
      <c r="B21" s="57" t="str">
        <f>'Feuille de Calcul'!B21</f>
        <v/>
      </c>
      <c r="C21" s="58" t="str">
        <f>IF(ISERROR('Feuille de Calcul'!AJ21),"",'Feuille de Calcul'!AJ21)</f>
        <v/>
      </c>
      <c r="D21" s="56" t="str">
        <f>IF(ISERROR('Feuille de Calcul'!AM21),"",'Feuille de Calcul'!AM21)</f>
        <v/>
      </c>
      <c r="E21" s="56" t="str">
        <f>IF(ISERROR('Feuille de Calcul'!AP21),"",'Feuille de Calcul'!AP21)</f>
        <v/>
      </c>
      <c r="F21" s="56" t="str">
        <f>IF(ISERROR('Feuille de Calcul'!AS21),"",'Feuille de Calcul'!AS21)</f>
        <v/>
      </c>
      <c r="G21" s="56" t="str">
        <f>IF(ISERROR('Feuille de Calcul'!AV21),"",'Feuille de Calcul'!AV21)</f>
        <v/>
      </c>
      <c r="H21" s="56" t="str">
        <f>IF(ISERROR('Feuille de Calcul'!AY21),"",'Feuille de Calcul'!AY21)</f>
        <v/>
      </c>
      <c r="I21" s="56" t="str">
        <f>IF(ISERROR('Feuille de Calcul'!BB21),"",'Feuille de Calcul'!BB21)</f>
        <v/>
      </c>
      <c r="J21" s="56" t="str">
        <f>IF(ISERROR('Feuille de Calcul'!BE21),"",'Feuille de Calcul'!BE21)</f>
        <v/>
      </c>
      <c r="K21" s="56" t="str">
        <f>IF(ISERROR('Feuille de Calcul'!BH21),"",'Feuille de Calcul'!BH21)</f>
        <v/>
      </c>
      <c r="L21" s="56" t="str">
        <f>IF(ISERROR('Feuille de Calcul'!BK21),"",'Feuille de Calcul'!BK21)</f>
        <v/>
      </c>
      <c r="M21" s="71" t="str">
        <f>IF(ISERROR('Feuille de Calcul'!BN21),"",'Feuille de Calcul'!BN21)</f>
        <v/>
      </c>
      <c r="N21" s="72" t="str">
        <f t="shared" si="2"/>
        <v/>
      </c>
      <c r="O21" s="72" t="str">
        <f t="shared" si="3"/>
        <v/>
      </c>
      <c r="P21" s="72" t="str">
        <f t="shared" si="4"/>
        <v/>
      </c>
      <c r="Q21" s="72" t="str">
        <f t="shared" si="5"/>
        <v/>
      </c>
      <c r="R21" s="72" t="str">
        <f t="shared" si="6"/>
        <v/>
      </c>
      <c r="S21" s="72" t="str">
        <f t="shared" si="7"/>
        <v/>
      </c>
      <c r="T21" s="72" t="str">
        <f t="shared" si="8"/>
        <v/>
      </c>
      <c r="U21" s="72" t="str">
        <f t="shared" si="9"/>
        <v/>
      </c>
      <c r="V21" s="72" t="str">
        <f t="shared" si="10"/>
        <v/>
      </c>
      <c r="W21" s="72" t="str">
        <f t="shared" si="11"/>
        <v/>
      </c>
      <c r="X21" s="306" t="str">
        <f t="shared" si="33"/>
        <v/>
      </c>
      <c r="Y21" s="308" t="str">
        <f t="shared" si="12"/>
        <v/>
      </c>
      <c r="Z21" s="309" t="str">
        <f t="shared" si="13"/>
        <v/>
      </c>
      <c r="AA21" s="309" t="str">
        <f t="shared" si="14"/>
        <v/>
      </c>
      <c r="AB21" s="309" t="str">
        <f t="shared" si="15"/>
        <v/>
      </c>
      <c r="AC21" s="309" t="str">
        <f t="shared" si="16"/>
        <v/>
      </c>
      <c r="AD21" s="309" t="str">
        <f t="shared" si="17"/>
        <v/>
      </c>
      <c r="AE21" s="309" t="str">
        <f t="shared" si="18"/>
        <v/>
      </c>
      <c r="AF21" s="309" t="str">
        <f t="shared" si="19"/>
        <v/>
      </c>
      <c r="AG21" s="309" t="str">
        <f t="shared" si="20"/>
        <v/>
      </c>
      <c r="AH21" s="309" t="str">
        <f t="shared" si="21"/>
        <v/>
      </c>
      <c r="AI21" s="310" t="str">
        <f t="shared" si="22"/>
        <v/>
      </c>
      <c r="AJ21" s="313"/>
      <c r="AK21" s="73" t="str">
        <f t="shared" si="23"/>
        <v/>
      </c>
      <c r="AL21" s="95" t="str">
        <f>'Feuille de Calcul'!FL21</f>
        <v>N/A</v>
      </c>
      <c r="AM21" s="94" t="str">
        <f t="shared" si="24"/>
        <v/>
      </c>
      <c r="AN21" s="95" t="str">
        <f>'Feuille de Calcul'!FO21</f>
        <v>N/A</v>
      </c>
      <c r="AO21" s="94" t="str">
        <f t="shared" si="25"/>
        <v/>
      </c>
      <c r="AP21" s="95" t="str">
        <f>'Feuille de Calcul'!FR21</f>
        <v>N/A</v>
      </c>
      <c r="AQ21" s="94" t="str">
        <f t="shared" si="26"/>
        <v/>
      </c>
      <c r="AR21" s="95" t="str">
        <f>'Feuille de Calcul'!FU21</f>
        <v>N/A</v>
      </c>
      <c r="AS21" s="94" t="str">
        <f t="shared" si="27"/>
        <v/>
      </c>
      <c r="AT21" s="95" t="str">
        <f>'Feuille de Calcul'!FX21</f>
        <v>N/A</v>
      </c>
      <c r="AU21" s="73" t="str">
        <f t="shared" si="28"/>
        <v/>
      </c>
      <c r="AV21" s="95" t="str">
        <f>'Feuille de Calcul'!GA21</f>
        <v>N/A</v>
      </c>
      <c r="AW21" s="94" t="str">
        <f t="shared" si="29"/>
        <v/>
      </c>
      <c r="AX21" s="95" t="str">
        <f>'Feuille de Calcul'!GD21</f>
        <v>N/A</v>
      </c>
      <c r="AY21" s="94" t="str">
        <f t="shared" si="30"/>
        <v/>
      </c>
      <c r="AZ21" s="95" t="str">
        <f>'Feuille de Calcul'!GG21</f>
        <v>N/A</v>
      </c>
      <c r="BA21" s="94" t="str">
        <f t="shared" si="31"/>
        <v/>
      </c>
      <c r="BB21" s="95" t="str">
        <f>'Feuille de Calcul'!GJ21</f>
        <v>N/A</v>
      </c>
      <c r="BC21" s="94" t="str">
        <f t="shared" si="32"/>
        <v/>
      </c>
      <c r="BD21" s="74" t="str">
        <f>'Feuille de Calcul'!GM21</f>
        <v>N/A</v>
      </c>
      <c r="BE21" s="243"/>
      <c r="BF21" s="243"/>
    </row>
    <row r="22" spans="1:58">
      <c r="A22" s="70" t="str">
        <f>'Feuille de Calcul'!A22</f>
        <v>B8</v>
      </c>
      <c r="B22" s="57" t="str">
        <f>'Feuille de Calcul'!B22</f>
        <v/>
      </c>
      <c r="C22" s="58" t="str">
        <f>IF(ISERROR('Feuille de Calcul'!AJ22),"",'Feuille de Calcul'!AJ22)</f>
        <v/>
      </c>
      <c r="D22" s="56" t="str">
        <f>IF(ISERROR('Feuille de Calcul'!AM22),"",'Feuille de Calcul'!AM22)</f>
        <v/>
      </c>
      <c r="E22" s="56" t="str">
        <f>IF(ISERROR('Feuille de Calcul'!AP22),"",'Feuille de Calcul'!AP22)</f>
        <v/>
      </c>
      <c r="F22" s="56" t="str">
        <f>IF(ISERROR('Feuille de Calcul'!AS22),"",'Feuille de Calcul'!AS22)</f>
        <v/>
      </c>
      <c r="G22" s="56" t="str">
        <f>IF(ISERROR('Feuille de Calcul'!AV22),"",'Feuille de Calcul'!AV22)</f>
        <v/>
      </c>
      <c r="H22" s="56" t="str">
        <f>IF(ISERROR('Feuille de Calcul'!AY22),"",'Feuille de Calcul'!AY22)</f>
        <v/>
      </c>
      <c r="I22" s="56" t="str">
        <f>IF(ISERROR('Feuille de Calcul'!BB22),"",'Feuille de Calcul'!BB22)</f>
        <v/>
      </c>
      <c r="J22" s="56" t="str">
        <f>IF(ISERROR('Feuille de Calcul'!BE22),"",'Feuille de Calcul'!BE22)</f>
        <v/>
      </c>
      <c r="K22" s="56" t="str">
        <f>IF(ISERROR('Feuille de Calcul'!BH22),"",'Feuille de Calcul'!BH22)</f>
        <v/>
      </c>
      <c r="L22" s="56" t="str">
        <f>IF(ISERROR('Feuille de Calcul'!BK22),"",'Feuille de Calcul'!BK22)</f>
        <v/>
      </c>
      <c r="M22" s="71" t="str">
        <f>IF(ISERROR('Feuille de Calcul'!BN22),"",'Feuille de Calcul'!BN22)</f>
        <v/>
      </c>
      <c r="N22" s="72" t="str">
        <f t="shared" si="2"/>
        <v/>
      </c>
      <c r="O22" s="72" t="str">
        <f t="shared" si="3"/>
        <v/>
      </c>
      <c r="P22" s="72" t="str">
        <f t="shared" si="4"/>
        <v/>
      </c>
      <c r="Q22" s="72" t="str">
        <f t="shared" si="5"/>
        <v/>
      </c>
      <c r="R22" s="72" t="str">
        <f t="shared" si="6"/>
        <v/>
      </c>
      <c r="S22" s="72" t="str">
        <f t="shared" si="7"/>
        <v/>
      </c>
      <c r="T22" s="72" t="str">
        <f t="shared" si="8"/>
        <v/>
      </c>
      <c r="U22" s="72" t="str">
        <f t="shared" si="9"/>
        <v/>
      </c>
      <c r="V22" s="72" t="str">
        <f t="shared" si="10"/>
        <v/>
      </c>
      <c r="W22" s="72" t="str">
        <f t="shared" si="11"/>
        <v/>
      </c>
      <c r="X22" s="306" t="str">
        <f t="shared" si="33"/>
        <v/>
      </c>
      <c r="Y22" s="308" t="str">
        <f t="shared" si="12"/>
        <v/>
      </c>
      <c r="Z22" s="309" t="str">
        <f t="shared" si="13"/>
        <v/>
      </c>
      <c r="AA22" s="309" t="str">
        <f t="shared" si="14"/>
        <v/>
      </c>
      <c r="AB22" s="309" t="str">
        <f t="shared" si="15"/>
        <v/>
      </c>
      <c r="AC22" s="309" t="str">
        <f t="shared" si="16"/>
        <v/>
      </c>
      <c r="AD22" s="309" t="str">
        <f t="shared" si="17"/>
        <v/>
      </c>
      <c r="AE22" s="309" t="str">
        <f t="shared" si="18"/>
        <v/>
      </c>
      <c r="AF22" s="309" t="str">
        <f t="shared" si="19"/>
        <v/>
      </c>
      <c r="AG22" s="309" t="str">
        <f t="shared" si="20"/>
        <v/>
      </c>
      <c r="AH22" s="309" t="str">
        <f t="shared" si="21"/>
        <v/>
      </c>
      <c r="AI22" s="310" t="str">
        <f t="shared" si="22"/>
        <v/>
      </c>
      <c r="AJ22" s="313"/>
      <c r="AK22" s="73" t="str">
        <f t="shared" si="23"/>
        <v/>
      </c>
      <c r="AL22" s="95" t="str">
        <f>'Feuille de Calcul'!FL22</f>
        <v>N/A</v>
      </c>
      <c r="AM22" s="94" t="str">
        <f t="shared" si="24"/>
        <v/>
      </c>
      <c r="AN22" s="95" t="str">
        <f>'Feuille de Calcul'!FO22</f>
        <v>N/A</v>
      </c>
      <c r="AO22" s="94" t="str">
        <f t="shared" si="25"/>
        <v/>
      </c>
      <c r="AP22" s="95" t="str">
        <f>'Feuille de Calcul'!FR22</f>
        <v>N/A</v>
      </c>
      <c r="AQ22" s="94" t="str">
        <f t="shared" si="26"/>
        <v/>
      </c>
      <c r="AR22" s="95" t="str">
        <f>'Feuille de Calcul'!FU22</f>
        <v>N/A</v>
      </c>
      <c r="AS22" s="94" t="str">
        <f t="shared" si="27"/>
        <v/>
      </c>
      <c r="AT22" s="95" t="str">
        <f>'Feuille de Calcul'!FX22</f>
        <v>N/A</v>
      </c>
      <c r="AU22" s="73" t="str">
        <f t="shared" si="28"/>
        <v/>
      </c>
      <c r="AV22" s="95" t="str">
        <f>'Feuille de Calcul'!GA22</f>
        <v>N/A</v>
      </c>
      <c r="AW22" s="94" t="str">
        <f t="shared" si="29"/>
        <v/>
      </c>
      <c r="AX22" s="95" t="str">
        <f>'Feuille de Calcul'!GD22</f>
        <v>N/A</v>
      </c>
      <c r="AY22" s="94" t="str">
        <f t="shared" si="30"/>
        <v/>
      </c>
      <c r="AZ22" s="95" t="str">
        <f>'Feuille de Calcul'!GG22</f>
        <v>N/A</v>
      </c>
      <c r="BA22" s="94" t="str">
        <f t="shared" si="31"/>
        <v/>
      </c>
      <c r="BB22" s="95" t="str">
        <f>'Feuille de Calcul'!GJ22</f>
        <v>N/A</v>
      </c>
      <c r="BC22" s="94" t="str">
        <f t="shared" si="32"/>
        <v/>
      </c>
      <c r="BD22" s="74" t="str">
        <f>'Feuille de Calcul'!GM22</f>
        <v>N/A</v>
      </c>
      <c r="BE22" s="243"/>
      <c r="BF22" s="243"/>
    </row>
    <row r="23" spans="1:58">
      <c r="A23" s="70" t="str">
        <f>'Feuille de Calcul'!A23</f>
        <v>B9</v>
      </c>
      <c r="B23" s="57" t="str">
        <f>'Feuille de Calcul'!B23</f>
        <v/>
      </c>
      <c r="C23" s="58" t="str">
        <f>IF(ISERROR('Feuille de Calcul'!AJ23),"",'Feuille de Calcul'!AJ23)</f>
        <v/>
      </c>
      <c r="D23" s="56" t="str">
        <f>IF(ISERROR('Feuille de Calcul'!AM23),"",'Feuille de Calcul'!AM23)</f>
        <v/>
      </c>
      <c r="E23" s="56" t="str">
        <f>IF(ISERROR('Feuille de Calcul'!AP23),"",'Feuille de Calcul'!AP23)</f>
        <v/>
      </c>
      <c r="F23" s="56" t="str">
        <f>IF(ISERROR('Feuille de Calcul'!AS23),"",'Feuille de Calcul'!AS23)</f>
        <v/>
      </c>
      <c r="G23" s="56" t="str">
        <f>IF(ISERROR('Feuille de Calcul'!AV23),"",'Feuille de Calcul'!AV23)</f>
        <v/>
      </c>
      <c r="H23" s="56" t="str">
        <f>IF(ISERROR('Feuille de Calcul'!AY23),"",'Feuille de Calcul'!AY23)</f>
        <v/>
      </c>
      <c r="I23" s="56" t="str">
        <f>IF(ISERROR('Feuille de Calcul'!BB23),"",'Feuille de Calcul'!BB23)</f>
        <v/>
      </c>
      <c r="J23" s="56" t="str">
        <f>IF(ISERROR('Feuille de Calcul'!BE23),"",'Feuille de Calcul'!BE23)</f>
        <v/>
      </c>
      <c r="K23" s="56" t="str">
        <f>IF(ISERROR('Feuille de Calcul'!BH23),"",'Feuille de Calcul'!BH23)</f>
        <v/>
      </c>
      <c r="L23" s="56" t="str">
        <f>IF(ISERROR('Feuille de Calcul'!BK23),"",'Feuille de Calcul'!BK23)</f>
        <v/>
      </c>
      <c r="M23" s="71" t="str">
        <f>IF(ISERROR('Feuille de Calcul'!BN23),"",'Feuille de Calcul'!BN23)</f>
        <v/>
      </c>
      <c r="N23" s="72" t="str">
        <f t="shared" si="2"/>
        <v/>
      </c>
      <c r="O23" s="72" t="str">
        <f t="shared" si="3"/>
        <v/>
      </c>
      <c r="P23" s="72" t="str">
        <f t="shared" si="4"/>
        <v/>
      </c>
      <c r="Q23" s="72" t="str">
        <f t="shared" si="5"/>
        <v/>
      </c>
      <c r="R23" s="72" t="str">
        <f t="shared" si="6"/>
        <v/>
      </c>
      <c r="S23" s="72" t="str">
        <f t="shared" si="7"/>
        <v/>
      </c>
      <c r="T23" s="72" t="str">
        <f t="shared" si="8"/>
        <v/>
      </c>
      <c r="U23" s="72" t="str">
        <f t="shared" si="9"/>
        <v/>
      </c>
      <c r="V23" s="72" t="str">
        <f t="shared" si="10"/>
        <v/>
      </c>
      <c r="W23" s="72" t="str">
        <f t="shared" si="11"/>
        <v/>
      </c>
      <c r="X23" s="306" t="str">
        <f t="shared" si="33"/>
        <v/>
      </c>
      <c r="Y23" s="308" t="str">
        <f t="shared" si="12"/>
        <v/>
      </c>
      <c r="Z23" s="309" t="str">
        <f t="shared" si="13"/>
        <v/>
      </c>
      <c r="AA23" s="309" t="str">
        <f t="shared" si="14"/>
        <v/>
      </c>
      <c r="AB23" s="309" t="str">
        <f t="shared" si="15"/>
        <v/>
      </c>
      <c r="AC23" s="309" t="str">
        <f t="shared" si="16"/>
        <v/>
      </c>
      <c r="AD23" s="309" t="str">
        <f t="shared" si="17"/>
        <v/>
      </c>
      <c r="AE23" s="309" t="str">
        <f t="shared" si="18"/>
        <v/>
      </c>
      <c r="AF23" s="309" t="str">
        <f t="shared" si="19"/>
        <v/>
      </c>
      <c r="AG23" s="309" t="str">
        <f t="shared" si="20"/>
        <v/>
      </c>
      <c r="AH23" s="309" t="str">
        <f t="shared" si="21"/>
        <v/>
      </c>
      <c r="AI23" s="310" t="str">
        <f t="shared" si="22"/>
        <v/>
      </c>
      <c r="AJ23" s="313"/>
      <c r="AK23" s="73" t="str">
        <f t="shared" si="23"/>
        <v/>
      </c>
      <c r="AL23" s="95" t="str">
        <f>'Feuille de Calcul'!FL23</f>
        <v>N/A</v>
      </c>
      <c r="AM23" s="94" t="str">
        <f t="shared" si="24"/>
        <v/>
      </c>
      <c r="AN23" s="95" t="str">
        <f>'Feuille de Calcul'!FO23</f>
        <v>N/A</v>
      </c>
      <c r="AO23" s="94" t="str">
        <f t="shared" si="25"/>
        <v/>
      </c>
      <c r="AP23" s="95" t="str">
        <f>'Feuille de Calcul'!FR23</f>
        <v>N/A</v>
      </c>
      <c r="AQ23" s="94" t="str">
        <f t="shared" si="26"/>
        <v/>
      </c>
      <c r="AR23" s="95" t="str">
        <f>'Feuille de Calcul'!FU23</f>
        <v>N/A</v>
      </c>
      <c r="AS23" s="94" t="str">
        <f t="shared" si="27"/>
        <v/>
      </c>
      <c r="AT23" s="95" t="str">
        <f>'Feuille de Calcul'!FX23</f>
        <v>N/A</v>
      </c>
      <c r="AU23" s="73" t="str">
        <f t="shared" si="28"/>
        <v/>
      </c>
      <c r="AV23" s="95" t="str">
        <f>'Feuille de Calcul'!GA23</f>
        <v>N/A</v>
      </c>
      <c r="AW23" s="94" t="str">
        <f t="shared" si="29"/>
        <v/>
      </c>
      <c r="AX23" s="95" t="str">
        <f>'Feuille de Calcul'!GD23</f>
        <v>N/A</v>
      </c>
      <c r="AY23" s="94" t="str">
        <f t="shared" si="30"/>
        <v/>
      </c>
      <c r="AZ23" s="95" t="str">
        <f>'Feuille de Calcul'!GG23</f>
        <v>N/A</v>
      </c>
      <c r="BA23" s="94" t="str">
        <f t="shared" si="31"/>
        <v/>
      </c>
      <c r="BB23" s="95" t="str">
        <f>'Feuille de Calcul'!GJ23</f>
        <v>N/A</v>
      </c>
      <c r="BC23" s="94" t="str">
        <f t="shared" si="32"/>
        <v/>
      </c>
      <c r="BD23" s="74" t="str">
        <f>'Feuille de Calcul'!GM23</f>
        <v>N/A</v>
      </c>
      <c r="BE23" s="243"/>
      <c r="BF23" s="243"/>
    </row>
    <row r="24" spans="1:58">
      <c r="A24" s="70" t="str">
        <f>'Feuille de Calcul'!A24</f>
        <v>B10</v>
      </c>
      <c r="B24" s="57" t="str">
        <f>'Feuille de Calcul'!B24</f>
        <v/>
      </c>
      <c r="C24" s="58" t="str">
        <f>IF(ISERROR('Feuille de Calcul'!AJ24),"",'Feuille de Calcul'!AJ24)</f>
        <v/>
      </c>
      <c r="D24" s="56" t="str">
        <f>IF(ISERROR('Feuille de Calcul'!AM24),"",'Feuille de Calcul'!AM24)</f>
        <v/>
      </c>
      <c r="E24" s="56" t="str">
        <f>IF(ISERROR('Feuille de Calcul'!AP24),"",'Feuille de Calcul'!AP24)</f>
        <v/>
      </c>
      <c r="F24" s="56" t="str">
        <f>IF(ISERROR('Feuille de Calcul'!AS24),"",'Feuille de Calcul'!AS24)</f>
        <v/>
      </c>
      <c r="G24" s="56" t="str">
        <f>IF(ISERROR('Feuille de Calcul'!AV24),"",'Feuille de Calcul'!AV24)</f>
        <v/>
      </c>
      <c r="H24" s="56" t="str">
        <f>IF(ISERROR('Feuille de Calcul'!AY24),"",'Feuille de Calcul'!AY24)</f>
        <v/>
      </c>
      <c r="I24" s="56" t="str">
        <f>IF(ISERROR('Feuille de Calcul'!BB24),"",'Feuille de Calcul'!BB24)</f>
        <v/>
      </c>
      <c r="J24" s="56" t="str">
        <f>IF(ISERROR('Feuille de Calcul'!BE24),"",'Feuille de Calcul'!BE24)</f>
        <v/>
      </c>
      <c r="K24" s="56" t="str">
        <f>IF(ISERROR('Feuille de Calcul'!BH24),"",'Feuille de Calcul'!BH24)</f>
        <v/>
      </c>
      <c r="L24" s="56" t="str">
        <f>IF(ISERROR('Feuille de Calcul'!BK24),"",'Feuille de Calcul'!BK24)</f>
        <v/>
      </c>
      <c r="M24" s="71" t="str">
        <f>IF(ISERROR('Feuille de Calcul'!BN24),"",'Feuille de Calcul'!BN24)</f>
        <v/>
      </c>
      <c r="N24" s="72" t="str">
        <f t="shared" si="2"/>
        <v/>
      </c>
      <c r="O24" s="72" t="str">
        <f t="shared" si="3"/>
        <v/>
      </c>
      <c r="P24" s="72" t="str">
        <f t="shared" si="4"/>
        <v/>
      </c>
      <c r="Q24" s="72" t="str">
        <f t="shared" si="5"/>
        <v/>
      </c>
      <c r="R24" s="72" t="str">
        <f t="shared" si="6"/>
        <v/>
      </c>
      <c r="S24" s="72" t="str">
        <f t="shared" si="7"/>
        <v/>
      </c>
      <c r="T24" s="72" t="str">
        <f t="shared" si="8"/>
        <v/>
      </c>
      <c r="U24" s="72" t="str">
        <f t="shared" si="9"/>
        <v/>
      </c>
      <c r="V24" s="72" t="str">
        <f t="shared" si="10"/>
        <v/>
      </c>
      <c r="W24" s="72" t="str">
        <f t="shared" si="11"/>
        <v/>
      </c>
      <c r="X24" s="306" t="str">
        <f t="shared" si="33"/>
        <v/>
      </c>
      <c r="Y24" s="308" t="str">
        <f t="shared" si="12"/>
        <v/>
      </c>
      <c r="Z24" s="309" t="str">
        <f t="shared" si="13"/>
        <v/>
      </c>
      <c r="AA24" s="309" t="str">
        <f t="shared" si="14"/>
        <v/>
      </c>
      <c r="AB24" s="309" t="str">
        <f t="shared" si="15"/>
        <v/>
      </c>
      <c r="AC24" s="309" t="str">
        <f t="shared" si="16"/>
        <v/>
      </c>
      <c r="AD24" s="309" t="str">
        <f t="shared" si="17"/>
        <v/>
      </c>
      <c r="AE24" s="309" t="str">
        <f t="shared" si="18"/>
        <v/>
      </c>
      <c r="AF24" s="309" t="str">
        <f t="shared" si="19"/>
        <v/>
      </c>
      <c r="AG24" s="309" t="str">
        <f t="shared" si="20"/>
        <v/>
      </c>
      <c r="AH24" s="309" t="str">
        <f t="shared" si="21"/>
        <v/>
      </c>
      <c r="AI24" s="310" t="str">
        <f t="shared" si="22"/>
        <v/>
      </c>
      <c r="AJ24" s="313"/>
      <c r="AK24" s="73" t="str">
        <f t="shared" si="23"/>
        <v/>
      </c>
      <c r="AL24" s="95" t="str">
        <f>'Feuille de Calcul'!FL24</f>
        <v>N/A</v>
      </c>
      <c r="AM24" s="94" t="str">
        <f t="shared" si="24"/>
        <v/>
      </c>
      <c r="AN24" s="95" t="str">
        <f>'Feuille de Calcul'!FO24</f>
        <v>N/A</v>
      </c>
      <c r="AO24" s="94" t="str">
        <f t="shared" si="25"/>
        <v/>
      </c>
      <c r="AP24" s="95" t="str">
        <f>'Feuille de Calcul'!FR24</f>
        <v>N/A</v>
      </c>
      <c r="AQ24" s="94" t="str">
        <f t="shared" si="26"/>
        <v/>
      </c>
      <c r="AR24" s="95" t="str">
        <f>'Feuille de Calcul'!FU24</f>
        <v>N/A</v>
      </c>
      <c r="AS24" s="94" t="str">
        <f t="shared" si="27"/>
        <v/>
      </c>
      <c r="AT24" s="95" t="str">
        <f>'Feuille de Calcul'!FX24</f>
        <v>N/A</v>
      </c>
      <c r="AU24" s="73" t="str">
        <f t="shared" si="28"/>
        <v/>
      </c>
      <c r="AV24" s="95" t="str">
        <f>'Feuille de Calcul'!GA24</f>
        <v>N/A</v>
      </c>
      <c r="AW24" s="94" t="str">
        <f t="shared" si="29"/>
        <v/>
      </c>
      <c r="AX24" s="95" t="str">
        <f>'Feuille de Calcul'!GD24</f>
        <v>N/A</v>
      </c>
      <c r="AY24" s="94" t="str">
        <f t="shared" si="30"/>
        <v/>
      </c>
      <c r="AZ24" s="95" t="str">
        <f>'Feuille de Calcul'!GG24</f>
        <v>N/A</v>
      </c>
      <c r="BA24" s="94" t="str">
        <f t="shared" si="31"/>
        <v/>
      </c>
      <c r="BB24" s="95" t="str">
        <f>'Feuille de Calcul'!GJ24</f>
        <v>N/A</v>
      </c>
      <c r="BC24" s="94" t="str">
        <f t="shared" si="32"/>
        <v/>
      </c>
      <c r="BD24" s="74" t="str">
        <f>'Feuille de Calcul'!GM24</f>
        <v>N/A</v>
      </c>
      <c r="BE24" s="243"/>
      <c r="BF24" s="243"/>
    </row>
    <row r="25" spans="1:58">
      <c r="A25" s="70" t="str">
        <f>'Feuille de Calcul'!A25</f>
        <v>B11</v>
      </c>
      <c r="B25" s="57" t="str">
        <f>'Feuille de Calcul'!B25</f>
        <v/>
      </c>
      <c r="C25" s="58" t="str">
        <f>IF(ISERROR('Feuille de Calcul'!AJ25),"",'Feuille de Calcul'!AJ25)</f>
        <v/>
      </c>
      <c r="D25" s="56" t="str">
        <f>IF(ISERROR('Feuille de Calcul'!AM25),"",'Feuille de Calcul'!AM25)</f>
        <v/>
      </c>
      <c r="E25" s="56" t="str">
        <f>IF(ISERROR('Feuille de Calcul'!AP25),"",'Feuille de Calcul'!AP25)</f>
        <v/>
      </c>
      <c r="F25" s="56" t="str">
        <f>IF(ISERROR('Feuille de Calcul'!AS25),"",'Feuille de Calcul'!AS25)</f>
        <v/>
      </c>
      <c r="G25" s="56" t="str">
        <f>IF(ISERROR('Feuille de Calcul'!AV25),"",'Feuille de Calcul'!AV25)</f>
        <v/>
      </c>
      <c r="H25" s="56" t="str">
        <f>IF(ISERROR('Feuille de Calcul'!AY25),"",'Feuille de Calcul'!AY25)</f>
        <v/>
      </c>
      <c r="I25" s="56" t="str">
        <f>IF(ISERROR('Feuille de Calcul'!BB25),"",'Feuille de Calcul'!BB25)</f>
        <v/>
      </c>
      <c r="J25" s="56" t="str">
        <f>IF(ISERROR('Feuille de Calcul'!BE25),"",'Feuille de Calcul'!BE25)</f>
        <v/>
      </c>
      <c r="K25" s="56" t="str">
        <f>IF(ISERROR('Feuille de Calcul'!BH25),"",'Feuille de Calcul'!BH25)</f>
        <v/>
      </c>
      <c r="L25" s="56" t="str">
        <f>IF(ISERROR('Feuille de Calcul'!BK25),"",'Feuille de Calcul'!BK25)</f>
        <v/>
      </c>
      <c r="M25" s="71" t="str">
        <f>IF(ISERROR('Feuille de Calcul'!BN25),"",'Feuille de Calcul'!BN25)</f>
        <v/>
      </c>
      <c r="N25" s="72" t="str">
        <f t="shared" si="2"/>
        <v/>
      </c>
      <c r="O25" s="72" t="str">
        <f t="shared" si="3"/>
        <v/>
      </c>
      <c r="P25" s="72" t="str">
        <f t="shared" si="4"/>
        <v/>
      </c>
      <c r="Q25" s="72" t="str">
        <f t="shared" si="5"/>
        <v/>
      </c>
      <c r="R25" s="72" t="str">
        <f t="shared" si="6"/>
        <v/>
      </c>
      <c r="S25" s="72" t="str">
        <f t="shared" si="7"/>
        <v/>
      </c>
      <c r="T25" s="72" t="str">
        <f t="shared" si="8"/>
        <v/>
      </c>
      <c r="U25" s="72" t="str">
        <f t="shared" si="9"/>
        <v/>
      </c>
      <c r="V25" s="72" t="str">
        <f t="shared" si="10"/>
        <v/>
      </c>
      <c r="W25" s="72" t="str">
        <f t="shared" si="11"/>
        <v/>
      </c>
      <c r="X25" s="306" t="str">
        <f t="shared" si="33"/>
        <v/>
      </c>
      <c r="Y25" s="308" t="str">
        <f t="shared" si="12"/>
        <v/>
      </c>
      <c r="Z25" s="309" t="str">
        <f t="shared" si="13"/>
        <v/>
      </c>
      <c r="AA25" s="309" t="str">
        <f t="shared" si="14"/>
        <v/>
      </c>
      <c r="AB25" s="309" t="str">
        <f t="shared" si="15"/>
        <v/>
      </c>
      <c r="AC25" s="309" t="str">
        <f t="shared" si="16"/>
        <v/>
      </c>
      <c r="AD25" s="309" t="str">
        <f t="shared" si="17"/>
        <v/>
      </c>
      <c r="AE25" s="309" t="str">
        <f t="shared" si="18"/>
        <v/>
      </c>
      <c r="AF25" s="309" t="str">
        <f t="shared" si="19"/>
        <v/>
      </c>
      <c r="AG25" s="309" t="str">
        <f t="shared" si="20"/>
        <v/>
      </c>
      <c r="AH25" s="309" t="str">
        <f t="shared" si="21"/>
        <v/>
      </c>
      <c r="AI25" s="310" t="str">
        <f t="shared" si="22"/>
        <v/>
      </c>
      <c r="AJ25" s="313"/>
      <c r="AK25" s="73" t="str">
        <f t="shared" si="23"/>
        <v/>
      </c>
      <c r="AL25" s="95" t="str">
        <f>'Feuille de Calcul'!FL25</f>
        <v>N/A</v>
      </c>
      <c r="AM25" s="94" t="str">
        <f t="shared" si="24"/>
        <v/>
      </c>
      <c r="AN25" s="95" t="str">
        <f>'Feuille de Calcul'!FO25</f>
        <v>N/A</v>
      </c>
      <c r="AO25" s="94" t="str">
        <f t="shared" si="25"/>
        <v/>
      </c>
      <c r="AP25" s="95" t="str">
        <f>'Feuille de Calcul'!FR25</f>
        <v>N/A</v>
      </c>
      <c r="AQ25" s="94" t="str">
        <f t="shared" si="26"/>
        <v/>
      </c>
      <c r="AR25" s="95" t="str">
        <f>'Feuille de Calcul'!FU25</f>
        <v>N/A</v>
      </c>
      <c r="AS25" s="94" t="str">
        <f t="shared" si="27"/>
        <v/>
      </c>
      <c r="AT25" s="95" t="str">
        <f>'Feuille de Calcul'!FX25</f>
        <v>N/A</v>
      </c>
      <c r="AU25" s="73" t="str">
        <f t="shared" si="28"/>
        <v/>
      </c>
      <c r="AV25" s="95" t="str">
        <f>'Feuille de Calcul'!GA25</f>
        <v>N/A</v>
      </c>
      <c r="AW25" s="94" t="str">
        <f t="shared" si="29"/>
        <v/>
      </c>
      <c r="AX25" s="95" t="str">
        <f>'Feuille de Calcul'!GD25</f>
        <v>N/A</v>
      </c>
      <c r="AY25" s="94" t="str">
        <f t="shared" si="30"/>
        <v/>
      </c>
      <c r="AZ25" s="95" t="str">
        <f>'Feuille de Calcul'!GG25</f>
        <v>N/A</v>
      </c>
      <c r="BA25" s="94" t="str">
        <f t="shared" si="31"/>
        <v/>
      </c>
      <c r="BB25" s="95" t="str">
        <f>'Feuille de Calcul'!GJ25</f>
        <v>N/A</v>
      </c>
      <c r="BC25" s="94" t="str">
        <f t="shared" si="32"/>
        <v/>
      </c>
      <c r="BD25" s="74" t="str">
        <f>'Feuille de Calcul'!GM25</f>
        <v>N/A</v>
      </c>
      <c r="BE25" s="243"/>
      <c r="BF25" s="243"/>
    </row>
    <row r="26" spans="1:58">
      <c r="A26" s="70" t="str">
        <f>'Feuille de Calcul'!A26</f>
        <v>B12</v>
      </c>
      <c r="B26" s="57" t="str">
        <f>'Feuille de Calcul'!B26</f>
        <v/>
      </c>
      <c r="C26" s="58" t="str">
        <f>IF(ISERROR('Feuille de Calcul'!AJ26),"",'Feuille de Calcul'!AJ26)</f>
        <v/>
      </c>
      <c r="D26" s="56" t="str">
        <f>IF(ISERROR('Feuille de Calcul'!AM26),"",'Feuille de Calcul'!AM26)</f>
        <v/>
      </c>
      <c r="E26" s="56" t="str">
        <f>IF(ISERROR('Feuille de Calcul'!AP26),"",'Feuille de Calcul'!AP26)</f>
        <v/>
      </c>
      <c r="F26" s="56" t="str">
        <f>IF(ISERROR('Feuille de Calcul'!AS26),"",'Feuille de Calcul'!AS26)</f>
        <v/>
      </c>
      <c r="G26" s="56" t="str">
        <f>IF(ISERROR('Feuille de Calcul'!AV26),"",'Feuille de Calcul'!AV26)</f>
        <v/>
      </c>
      <c r="H26" s="56" t="str">
        <f>IF(ISERROR('Feuille de Calcul'!AY26),"",'Feuille de Calcul'!AY26)</f>
        <v/>
      </c>
      <c r="I26" s="56" t="str">
        <f>IF(ISERROR('Feuille de Calcul'!BB26),"",'Feuille de Calcul'!BB26)</f>
        <v/>
      </c>
      <c r="J26" s="56" t="str">
        <f>IF(ISERROR('Feuille de Calcul'!BE26),"",'Feuille de Calcul'!BE26)</f>
        <v/>
      </c>
      <c r="K26" s="56" t="str">
        <f>IF(ISERROR('Feuille de Calcul'!BH26),"",'Feuille de Calcul'!BH26)</f>
        <v/>
      </c>
      <c r="L26" s="56" t="str">
        <f>IF(ISERROR('Feuille de Calcul'!BK26),"",'Feuille de Calcul'!BK26)</f>
        <v/>
      </c>
      <c r="M26" s="71" t="str">
        <f>IF(ISERROR('Feuille de Calcul'!BN26),"",'Feuille de Calcul'!BN26)</f>
        <v/>
      </c>
      <c r="N26" s="72" t="str">
        <f t="shared" si="2"/>
        <v/>
      </c>
      <c r="O26" s="72" t="str">
        <f t="shared" si="3"/>
        <v/>
      </c>
      <c r="P26" s="72" t="str">
        <f t="shared" si="4"/>
        <v/>
      </c>
      <c r="Q26" s="72" t="str">
        <f t="shared" si="5"/>
        <v/>
      </c>
      <c r="R26" s="72" t="str">
        <f t="shared" si="6"/>
        <v/>
      </c>
      <c r="S26" s="72" t="str">
        <f t="shared" si="7"/>
        <v/>
      </c>
      <c r="T26" s="72" t="str">
        <f t="shared" si="8"/>
        <v/>
      </c>
      <c r="U26" s="72" t="str">
        <f t="shared" si="9"/>
        <v/>
      </c>
      <c r="V26" s="72" t="str">
        <f t="shared" si="10"/>
        <v/>
      </c>
      <c r="W26" s="72" t="str">
        <f t="shared" si="11"/>
        <v/>
      </c>
      <c r="X26" s="306" t="str">
        <f t="shared" si="33"/>
        <v/>
      </c>
      <c r="Y26" s="308" t="str">
        <f t="shared" si="12"/>
        <v/>
      </c>
      <c r="Z26" s="309" t="str">
        <f t="shared" si="13"/>
        <v/>
      </c>
      <c r="AA26" s="309" t="str">
        <f t="shared" si="14"/>
        <v/>
      </c>
      <c r="AB26" s="309" t="str">
        <f t="shared" si="15"/>
        <v/>
      </c>
      <c r="AC26" s="309" t="str">
        <f t="shared" si="16"/>
        <v/>
      </c>
      <c r="AD26" s="309" t="str">
        <f t="shared" si="17"/>
        <v/>
      </c>
      <c r="AE26" s="309" t="str">
        <f t="shared" si="18"/>
        <v/>
      </c>
      <c r="AF26" s="309" t="str">
        <f t="shared" si="19"/>
        <v/>
      </c>
      <c r="AG26" s="309" t="str">
        <f t="shared" si="20"/>
        <v/>
      </c>
      <c r="AH26" s="309" t="str">
        <f t="shared" si="21"/>
        <v/>
      </c>
      <c r="AI26" s="310" t="str">
        <f t="shared" si="22"/>
        <v/>
      </c>
      <c r="AJ26" s="313"/>
      <c r="AK26" s="73" t="str">
        <f t="shared" si="23"/>
        <v/>
      </c>
      <c r="AL26" s="95" t="str">
        <f>'Feuille de Calcul'!FL26</f>
        <v>N/A</v>
      </c>
      <c r="AM26" s="94" t="str">
        <f t="shared" si="24"/>
        <v/>
      </c>
      <c r="AN26" s="95" t="str">
        <f>'Feuille de Calcul'!FO26</f>
        <v>N/A</v>
      </c>
      <c r="AO26" s="94" t="str">
        <f t="shared" si="25"/>
        <v/>
      </c>
      <c r="AP26" s="95" t="str">
        <f>'Feuille de Calcul'!FR26</f>
        <v>N/A</v>
      </c>
      <c r="AQ26" s="94" t="str">
        <f t="shared" si="26"/>
        <v/>
      </c>
      <c r="AR26" s="95" t="str">
        <f>'Feuille de Calcul'!FU26</f>
        <v>N/A</v>
      </c>
      <c r="AS26" s="94" t="str">
        <f t="shared" si="27"/>
        <v/>
      </c>
      <c r="AT26" s="95" t="str">
        <f>'Feuille de Calcul'!FX26</f>
        <v>N/A</v>
      </c>
      <c r="AU26" s="73" t="str">
        <f t="shared" si="28"/>
        <v/>
      </c>
      <c r="AV26" s="95" t="str">
        <f>'Feuille de Calcul'!GA26</f>
        <v>N/A</v>
      </c>
      <c r="AW26" s="94" t="str">
        <f t="shared" si="29"/>
        <v/>
      </c>
      <c r="AX26" s="95" t="str">
        <f>'Feuille de Calcul'!GD26</f>
        <v>N/A</v>
      </c>
      <c r="AY26" s="94" t="str">
        <f t="shared" si="30"/>
        <v/>
      </c>
      <c r="AZ26" s="95" t="str">
        <f>'Feuille de Calcul'!GG26</f>
        <v>N/A</v>
      </c>
      <c r="BA26" s="94" t="str">
        <f t="shared" si="31"/>
        <v/>
      </c>
      <c r="BB26" s="95" t="str">
        <f>'Feuille de Calcul'!GJ26</f>
        <v>N/A</v>
      </c>
      <c r="BC26" s="94" t="str">
        <f t="shared" si="32"/>
        <v/>
      </c>
      <c r="BD26" s="74" t="str">
        <f>'Feuille de Calcul'!GM26</f>
        <v>N/A</v>
      </c>
      <c r="BE26" s="243"/>
      <c r="BF26" s="243"/>
    </row>
    <row r="27" spans="1:58">
      <c r="A27" s="70" t="str">
        <f>'Feuille de Calcul'!A27</f>
        <v>C1</v>
      </c>
      <c r="B27" s="57" t="str">
        <f>'Feuille de Calcul'!B27</f>
        <v/>
      </c>
      <c r="C27" s="58" t="str">
        <f>IF(ISERROR('Feuille de Calcul'!AJ27),"",'Feuille de Calcul'!AJ27)</f>
        <v/>
      </c>
      <c r="D27" s="56" t="str">
        <f>IF(ISERROR('Feuille de Calcul'!AM27),"",'Feuille de Calcul'!AM27)</f>
        <v/>
      </c>
      <c r="E27" s="56" t="str">
        <f>IF(ISERROR('Feuille de Calcul'!AP27),"",'Feuille de Calcul'!AP27)</f>
        <v/>
      </c>
      <c r="F27" s="56" t="str">
        <f>IF(ISERROR('Feuille de Calcul'!AS27),"",'Feuille de Calcul'!AS27)</f>
        <v/>
      </c>
      <c r="G27" s="56" t="str">
        <f>IF(ISERROR('Feuille de Calcul'!AV27),"",'Feuille de Calcul'!AV27)</f>
        <v/>
      </c>
      <c r="H27" s="56" t="str">
        <f>IF(ISERROR('Feuille de Calcul'!AY27),"",'Feuille de Calcul'!AY27)</f>
        <v/>
      </c>
      <c r="I27" s="56" t="str">
        <f>IF(ISERROR('Feuille de Calcul'!BB27),"",'Feuille de Calcul'!BB27)</f>
        <v/>
      </c>
      <c r="J27" s="56" t="str">
        <f>IF(ISERROR('Feuille de Calcul'!BE27),"",'Feuille de Calcul'!BE27)</f>
        <v/>
      </c>
      <c r="K27" s="56" t="str">
        <f>IF(ISERROR('Feuille de Calcul'!BH27),"",'Feuille de Calcul'!BH27)</f>
        <v/>
      </c>
      <c r="L27" s="56" t="str">
        <f>IF(ISERROR('Feuille de Calcul'!BK27),"",'Feuille de Calcul'!BK27)</f>
        <v/>
      </c>
      <c r="M27" s="71" t="str">
        <f>IF(ISERROR('Feuille de Calcul'!BN27),"",'Feuille de Calcul'!BN27)</f>
        <v/>
      </c>
      <c r="N27" s="72" t="str">
        <f t="shared" si="2"/>
        <v/>
      </c>
      <c r="O27" s="72" t="str">
        <f t="shared" si="3"/>
        <v/>
      </c>
      <c r="P27" s="72" t="str">
        <f t="shared" si="4"/>
        <v/>
      </c>
      <c r="Q27" s="72" t="str">
        <f t="shared" si="5"/>
        <v/>
      </c>
      <c r="R27" s="72" t="str">
        <f t="shared" si="6"/>
        <v/>
      </c>
      <c r="S27" s="72" t="str">
        <f t="shared" si="7"/>
        <v/>
      </c>
      <c r="T27" s="72" t="str">
        <f t="shared" si="8"/>
        <v/>
      </c>
      <c r="U27" s="72" t="str">
        <f t="shared" si="9"/>
        <v/>
      </c>
      <c r="V27" s="72" t="str">
        <f t="shared" si="10"/>
        <v/>
      </c>
      <c r="W27" s="72" t="str">
        <f t="shared" si="11"/>
        <v/>
      </c>
      <c r="X27" s="306" t="str">
        <f t="shared" si="33"/>
        <v/>
      </c>
      <c r="Y27" s="308" t="str">
        <f t="shared" si="12"/>
        <v/>
      </c>
      <c r="Z27" s="309" t="str">
        <f t="shared" si="13"/>
        <v/>
      </c>
      <c r="AA27" s="309" t="str">
        <f t="shared" si="14"/>
        <v/>
      </c>
      <c r="AB27" s="309" t="str">
        <f t="shared" si="15"/>
        <v/>
      </c>
      <c r="AC27" s="309" t="str">
        <f t="shared" si="16"/>
        <v/>
      </c>
      <c r="AD27" s="309" t="str">
        <f t="shared" si="17"/>
        <v/>
      </c>
      <c r="AE27" s="309" t="str">
        <f t="shared" si="18"/>
        <v/>
      </c>
      <c r="AF27" s="309" t="str">
        <f t="shared" si="19"/>
        <v/>
      </c>
      <c r="AG27" s="309" t="str">
        <f t="shared" si="20"/>
        <v/>
      </c>
      <c r="AH27" s="309" t="str">
        <f t="shared" si="21"/>
        <v/>
      </c>
      <c r="AI27" s="310" t="str">
        <f t="shared" si="22"/>
        <v/>
      </c>
      <c r="AJ27" s="313"/>
      <c r="AK27" s="73" t="str">
        <f t="shared" si="23"/>
        <v/>
      </c>
      <c r="AL27" s="95" t="str">
        <f>'Feuille de Calcul'!FL27</f>
        <v>N/A</v>
      </c>
      <c r="AM27" s="94" t="str">
        <f t="shared" si="24"/>
        <v/>
      </c>
      <c r="AN27" s="95" t="str">
        <f>'Feuille de Calcul'!FO27</f>
        <v>N/A</v>
      </c>
      <c r="AO27" s="94" t="str">
        <f t="shared" si="25"/>
        <v/>
      </c>
      <c r="AP27" s="95" t="str">
        <f>'Feuille de Calcul'!FR27</f>
        <v>N/A</v>
      </c>
      <c r="AQ27" s="94" t="str">
        <f t="shared" si="26"/>
        <v/>
      </c>
      <c r="AR27" s="95" t="str">
        <f>'Feuille de Calcul'!FU27</f>
        <v>N/A</v>
      </c>
      <c r="AS27" s="94" t="str">
        <f t="shared" si="27"/>
        <v/>
      </c>
      <c r="AT27" s="95" t="str">
        <f>'Feuille de Calcul'!FX27</f>
        <v>N/A</v>
      </c>
      <c r="AU27" s="73" t="str">
        <f t="shared" si="28"/>
        <v/>
      </c>
      <c r="AV27" s="95" t="str">
        <f>'Feuille de Calcul'!GA27</f>
        <v>N/A</v>
      </c>
      <c r="AW27" s="94" t="str">
        <f t="shared" si="29"/>
        <v/>
      </c>
      <c r="AX27" s="95" t="str">
        <f>'Feuille de Calcul'!GD27</f>
        <v>N/A</v>
      </c>
      <c r="AY27" s="94" t="str">
        <f t="shared" si="30"/>
        <v/>
      </c>
      <c r="AZ27" s="95" t="str">
        <f>'Feuille de Calcul'!GG27</f>
        <v>N/A</v>
      </c>
      <c r="BA27" s="94" t="str">
        <f t="shared" si="31"/>
        <v/>
      </c>
      <c r="BB27" s="95" t="str">
        <f>'Feuille de Calcul'!GJ27</f>
        <v>N/A</v>
      </c>
      <c r="BC27" s="94" t="str">
        <f t="shared" si="32"/>
        <v/>
      </c>
      <c r="BD27" s="74" t="str">
        <f>'Feuille de Calcul'!GM27</f>
        <v>N/A</v>
      </c>
      <c r="BE27" s="243"/>
      <c r="BF27" s="243"/>
    </row>
    <row r="28" spans="1:58">
      <c r="A28" s="70" t="str">
        <f>'Feuille de Calcul'!A28</f>
        <v>C2</v>
      </c>
      <c r="B28" s="57" t="str">
        <f>'Feuille de Calcul'!B28</f>
        <v/>
      </c>
      <c r="C28" s="58" t="str">
        <f>IF(ISERROR('Feuille de Calcul'!AJ28),"",'Feuille de Calcul'!AJ28)</f>
        <v/>
      </c>
      <c r="D28" s="56" t="str">
        <f>IF(ISERROR('Feuille de Calcul'!AM28),"",'Feuille de Calcul'!AM28)</f>
        <v/>
      </c>
      <c r="E28" s="56" t="str">
        <f>IF(ISERROR('Feuille de Calcul'!AP28),"",'Feuille de Calcul'!AP28)</f>
        <v/>
      </c>
      <c r="F28" s="56" t="str">
        <f>IF(ISERROR('Feuille de Calcul'!AS28),"",'Feuille de Calcul'!AS28)</f>
        <v/>
      </c>
      <c r="G28" s="56" t="str">
        <f>IF(ISERROR('Feuille de Calcul'!AV28),"",'Feuille de Calcul'!AV28)</f>
        <v/>
      </c>
      <c r="H28" s="56" t="str">
        <f>IF(ISERROR('Feuille de Calcul'!AY28),"",'Feuille de Calcul'!AY28)</f>
        <v/>
      </c>
      <c r="I28" s="56" t="str">
        <f>IF(ISERROR('Feuille de Calcul'!BB28),"",'Feuille de Calcul'!BB28)</f>
        <v/>
      </c>
      <c r="J28" s="56" t="str">
        <f>IF(ISERROR('Feuille de Calcul'!BE28),"",'Feuille de Calcul'!BE28)</f>
        <v/>
      </c>
      <c r="K28" s="56" t="str">
        <f>IF(ISERROR('Feuille de Calcul'!BH28),"",'Feuille de Calcul'!BH28)</f>
        <v/>
      </c>
      <c r="L28" s="56" t="str">
        <f>IF(ISERROR('Feuille de Calcul'!BK28),"",'Feuille de Calcul'!BK28)</f>
        <v/>
      </c>
      <c r="M28" s="71" t="str">
        <f>IF(ISERROR('Feuille de Calcul'!BN28),"",'Feuille de Calcul'!BN28)</f>
        <v/>
      </c>
      <c r="N28" s="72" t="str">
        <f t="shared" si="2"/>
        <v/>
      </c>
      <c r="O28" s="72" t="str">
        <f t="shared" si="3"/>
        <v/>
      </c>
      <c r="P28" s="72" t="str">
        <f t="shared" si="4"/>
        <v/>
      </c>
      <c r="Q28" s="72" t="str">
        <f t="shared" si="5"/>
        <v/>
      </c>
      <c r="R28" s="72" t="str">
        <f t="shared" si="6"/>
        <v/>
      </c>
      <c r="S28" s="72" t="str">
        <f t="shared" si="7"/>
        <v/>
      </c>
      <c r="T28" s="72" t="str">
        <f t="shared" si="8"/>
        <v/>
      </c>
      <c r="U28" s="72" t="str">
        <f t="shared" si="9"/>
        <v/>
      </c>
      <c r="V28" s="72" t="str">
        <f t="shared" si="10"/>
        <v/>
      </c>
      <c r="W28" s="72" t="str">
        <f t="shared" si="11"/>
        <v/>
      </c>
      <c r="X28" s="306" t="str">
        <f t="shared" si="33"/>
        <v/>
      </c>
      <c r="Y28" s="308" t="str">
        <f t="shared" si="12"/>
        <v/>
      </c>
      <c r="Z28" s="309" t="str">
        <f t="shared" si="13"/>
        <v/>
      </c>
      <c r="AA28" s="309" t="str">
        <f t="shared" si="14"/>
        <v/>
      </c>
      <c r="AB28" s="309" t="str">
        <f t="shared" si="15"/>
        <v/>
      </c>
      <c r="AC28" s="309" t="str">
        <f t="shared" si="16"/>
        <v/>
      </c>
      <c r="AD28" s="309" t="str">
        <f t="shared" si="17"/>
        <v/>
      </c>
      <c r="AE28" s="309" t="str">
        <f t="shared" si="18"/>
        <v/>
      </c>
      <c r="AF28" s="309" t="str">
        <f t="shared" si="19"/>
        <v/>
      </c>
      <c r="AG28" s="309" t="str">
        <f t="shared" si="20"/>
        <v/>
      </c>
      <c r="AH28" s="309" t="str">
        <f t="shared" si="21"/>
        <v/>
      </c>
      <c r="AI28" s="310" t="str">
        <f t="shared" si="22"/>
        <v/>
      </c>
      <c r="AJ28" s="313"/>
      <c r="AK28" s="73" t="str">
        <f t="shared" si="23"/>
        <v/>
      </c>
      <c r="AL28" s="95" t="str">
        <f>'Feuille de Calcul'!FL28</f>
        <v>N/A</v>
      </c>
      <c r="AM28" s="94" t="str">
        <f t="shared" si="24"/>
        <v/>
      </c>
      <c r="AN28" s="95" t="str">
        <f>'Feuille de Calcul'!FO28</f>
        <v>N/A</v>
      </c>
      <c r="AO28" s="94" t="str">
        <f t="shared" si="25"/>
        <v/>
      </c>
      <c r="AP28" s="95" t="str">
        <f>'Feuille de Calcul'!FR28</f>
        <v>N/A</v>
      </c>
      <c r="AQ28" s="94" t="str">
        <f t="shared" si="26"/>
        <v/>
      </c>
      <c r="AR28" s="95" t="str">
        <f>'Feuille de Calcul'!FU28</f>
        <v>N/A</v>
      </c>
      <c r="AS28" s="94" t="str">
        <f t="shared" si="27"/>
        <v/>
      </c>
      <c r="AT28" s="95" t="str">
        <f>'Feuille de Calcul'!FX28</f>
        <v>N/A</v>
      </c>
      <c r="AU28" s="73" t="str">
        <f t="shared" si="28"/>
        <v/>
      </c>
      <c r="AV28" s="95" t="str">
        <f>'Feuille de Calcul'!GA28</f>
        <v>N/A</v>
      </c>
      <c r="AW28" s="94" t="str">
        <f t="shared" si="29"/>
        <v/>
      </c>
      <c r="AX28" s="95" t="str">
        <f>'Feuille de Calcul'!GD28</f>
        <v>N/A</v>
      </c>
      <c r="AY28" s="94" t="str">
        <f t="shared" si="30"/>
        <v/>
      </c>
      <c r="AZ28" s="95" t="str">
        <f>'Feuille de Calcul'!GG28</f>
        <v>N/A</v>
      </c>
      <c r="BA28" s="94" t="str">
        <f t="shared" si="31"/>
        <v/>
      </c>
      <c r="BB28" s="95" t="str">
        <f>'Feuille de Calcul'!GJ28</f>
        <v>N/A</v>
      </c>
      <c r="BC28" s="94" t="str">
        <f t="shared" si="32"/>
        <v/>
      </c>
      <c r="BD28" s="74" t="str">
        <f>'Feuille de Calcul'!GM28</f>
        <v>N/A</v>
      </c>
      <c r="BE28" s="243"/>
      <c r="BF28" s="243"/>
    </row>
    <row r="29" spans="1:58">
      <c r="A29" s="70" t="str">
        <f>'Feuille de Calcul'!A29</f>
        <v>C3</v>
      </c>
      <c r="B29" s="57" t="str">
        <f>'Feuille de Calcul'!B29</f>
        <v/>
      </c>
      <c r="C29" s="58" t="str">
        <f>IF(ISERROR('Feuille de Calcul'!AJ29),"",'Feuille de Calcul'!AJ29)</f>
        <v/>
      </c>
      <c r="D29" s="56" t="str">
        <f>IF(ISERROR('Feuille de Calcul'!AM29),"",'Feuille de Calcul'!AM29)</f>
        <v/>
      </c>
      <c r="E29" s="56" t="str">
        <f>IF(ISERROR('Feuille de Calcul'!AP29),"",'Feuille de Calcul'!AP29)</f>
        <v/>
      </c>
      <c r="F29" s="56" t="str">
        <f>IF(ISERROR('Feuille de Calcul'!AS29),"",'Feuille de Calcul'!AS29)</f>
        <v/>
      </c>
      <c r="G29" s="56" t="str">
        <f>IF(ISERROR('Feuille de Calcul'!AV29),"",'Feuille de Calcul'!AV29)</f>
        <v/>
      </c>
      <c r="H29" s="56" t="str">
        <f>IF(ISERROR('Feuille de Calcul'!AY29),"",'Feuille de Calcul'!AY29)</f>
        <v/>
      </c>
      <c r="I29" s="56" t="str">
        <f>IF(ISERROR('Feuille de Calcul'!BB29),"",'Feuille de Calcul'!BB29)</f>
        <v/>
      </c>
      <c r="J29" s="56" t="str">
        <f>IF(ISERROR('Feuille de Calcul'!BE29),"",'Feuille de Calcul'!BE29)</f>
        <v/>
      </c>
      <c r="K29" s="56" t="str">
        <f>IF(ISERROR('Feuille de Calcul'!BH29),"",'Feuille de Calcul'!BH29)</f>
        <v/>
      </c>
      <c r="L29" s="56" t="str">
        <f>IF(ISERROR('Feuille de Calcul'!BK29),"",'Feuille de Calcul'!BK29)</f>
        <v/>
      </c>
      <c r="M29" s="71" t="str">
        <f>IF(ISERROR('Feuille de Calcul'!BN29),"",'Feuille de Calcul'!BN29)</f>
        <v/>
      </c>
      <c r="N29" s="72" t="str">
        <f t="shared" si="2"/>
        <v/>
      </c>
      <c r="O29" s="72" t="str">
        <f t="shared" si="3"/>
        <v/>
      </c>
      <c r="P29" s="72" t="str">
        <f t="shared" si="4"/>
        <v/>
      </c>
      <c r="Q29" s="72" t="str">
        <f t="shared" si="5"/>
        <v/>
      </c>
      <c r="R29" s="72" t="str">
        <f t="shared" si="6"/>
        <v/>
      </c>
      <c r="S29" s="72" t="str">
        <f t="shared" si="7"/>
        <v/>
      </c>
      <c r="T29" s="72" t="str">
        <f t="shared" si="8"/>
        <v/>
      </c>
      <c r="U29" s="72" t="str">
        <f t="shared" si="9"/>
        <v/>
      </c>
      <c r="V29" s="72" t="str">
        <f t="shared" si="10"/>
        <v/>
      </c>
      <c r="W29" s="72" t="str">
        <f t="shared" si="11"/>
        <v/>
      </c>
      <c r="X29" s="306" t="str">
        <f t="shared" si="33"/>
        <v/>
      </c>
      <c r="Y29" s="308" t="str">
        <f t="shared" si="12"/>
        <v/>
      </c>
      <c r="Z29" s="309" t="str">
        <f t="shared" si="13"/>
        <v/>
      </c>
      <c r="AA29" s="309" t="str">
        <f t="shared" si="14"/>
        <v/>
      </c>
      <c r="AB29" s="309" t="str">
        <f t="shared" si="15"/>
        <v/>
      </c>
      <c r="AC29" s="309" t="str">
        <f t="shared" si="16"/>
        <v/>
      </c>
      <c r="AD29" s="309" t="str">
        <f t="shared" si="17"/>
        <v/>
      </c>
      <c r="AE29" s="309" t="str">
        <f t="shared" si="18"/>
        <v/>
      </c>
      <c r="AF29" s="309" t="str">
        <f t="shared" si="19"/>
        <v/>
      </c>
      <c r="AG29" s="309" t="str">
        <f t="shared" si="20"/>
        <v/>
      </c>
      <c r="AH29" s="309" t="str">
        <f t="shared" si="21"/>
        <v/>
      </c>
      <c r="AI29" s="310" t="str">
        <f t="shared" si="22"/>
        <v/>
      </c>
      <c r="AJ29" s="313"/>
      <c r="AK29" s="73" t="str">
        <f t="shared" si="23"/>
        <v/>
      </c>
      <c r="AL29" s="95" t="str">
        <f>'Feuille de Calcul'!FL29</f>
        <v>N/A</v>
      </c>
      <c r="AM29" s="94" t="str">
        <f t="shared" si="24"/>
        <v/>
      </c>
      <c r="AN29" s="95" t="str">
        <f>'Feuille de Calcul'!FO29</f>
        <v>N/A</v>
      </c>
      <c r="AO29" s="94" t="str">
        <f t="shared" si="25"/>
        <v/>
      </c>
      <c r="AP29" s="95" t="str">
        <f>'Feuille de Calcul'!FR29</f>
        <v>N/A</v>
      </c>
      <c r="AQ29" s="94" t="str">
        <f t="shared" si="26"/>
        <v/>
      </c>
      <c r="AR29" s="95" t="str">
        <f>'Feuille de Calcul'!FU29</f>
        <v>N/A</v>
      </c>
      <c r="AS29" s="94" t="str">
        <f t="shared" si="27"/>
        <v/>
      </c>
      <c r="AT29" s="95" t="str">
        <f>'Feuille de Calcul'!FX29</f>
        <v>N/A</v>
      </c>
      <c r="AU29" s="73" t="str">
        <f t="shared" si="28"/>
        <v/>
      </c>
      <c r="AV29" s="95" t="str">
        <f>'Feuille de Calcul'!GA29</f>
        <v>N/A</v>
      </c>
      <c r="AW29" s="94" t="str">
        <f t="shared" si="29"/>
        <v/>
      </c>
      <c r="AX29" s="95" t="str">
        <f>'Feuille de Calcul'!GD29</f>
        <v>N/A</v>
      </c>
      <c r="AY29" s="94" t="str">
        <f t="shared" si="30"/>
        <v/>
      </c>
      <c r="AZ29" s="95" t="str">
        <f>'Feuille de Calcul'!GG29</f>
        <v>N/A</v>
      </c>
      <c r="BA29" s="94" t="str">
        <f t="shared" si="31"/>
        <v/>
      </c>
      <c r="BB29" s="95" t="str">
        <f>'Feuille de Calcul'!GJ29</f>
        <v>N/A</v>
      </c>
      <c r="BC29" s="94" t="str">
        <f t="shared" si="32"/>
        <v/>
      </c>
      <c r="BD29" s="74" t="str">
        <f>'Feuille de Calcul'!GM29</f>
        <v>N/A</v>
      </c>
      <c r="BE29" s="243"/>
      <c r="BF29" s="243"/>
    </row>
    <row r="30" spans="1:58">
      <c r="A30" s="70" t="str">
        <f>'Feuille de Calcul'!A30</f>
        <v>C4</v>
      </c>
      <c r="B30" s="57" t="str">
        <f>'Feuille de Calcul'!B30</f>
        <v/>
      </c>
      <c r="C30" s="58" t="str">
        <f>IF(ISERROR('Feuille de Calcul'!AJ30),"",'Feuille de Calcul'!AJ30)</f>
        <v/>
      </c>
      <c r="D30" s="56" t="str">
        <f>IF(ISERROR('Feuille de Calcul'!AM30),"",'Feuille de Calcul'!AM30)</f>
        <v/>
      </c>
      <c r="E30" s="56" t="str">
        <f>IF(ISERROR('Feuille de Calcul'!AP30),"",'Feuille de Calcul'!AP30)</f>
        <v/>
      </c>
      <c r="F30" s="56" t="str">
        <f>IF(ISERROR('Feuille de Calcul'!AS30),"",'Feuille de Calcul'!AS30)</f>
        <v/>
      </c>
      <c r="G30" s="56" t="str">
        <f>IF(ISERROR('Feuille de Calcul'!AV30),"",'Feuille de Calcul'!AV30)</f>
        <v/>
      </c>
      <c r="H30" s="56" t="str">
        <f>IF(ISERROR('Feuille de Calcul'!AY30),"",'Feuille de Calcul'!AY30)</f>
        <v/>
      </c>
      <c r="I30" s="56" t="str">
        <f>IF(ISERROR('Feuille de Calcul'!BB30),"",'Feuille de Calcul'!BB30)</f>
        <v/>
      </c>
      <c r="J30" s="56" t="str">
        <f>IF(ISERROR('Feuille de Calcul'!BE30),"",'Feuille de Calcul'!BE30)</f>
        <v/>
      </c>
      <c r="K30" s="56" t="str">
        <f>IF(ISERROR('Feuille de Calcul'!BH30),"",'Feuille de Calcul'!BH30)</f>
        <v/>
      </c>
      <c r="L30" s="56" t="str">
        <f>IF(ISERROR('Feuille de Calcul'!BK30),"",'Feuille de Calcul'!BK30)</f>
        <v/>
      </c>
      <c r="M30" s="71" t="str">
        <f>IF(ISERROR('Feuille de Calcul'!BN30),"",'Feuille de Calcul'!BN30)</f>
        <v/>
      </c>
      <c r="N30" s="72" t="str">
        <f t="shared" si="2"/>
        <v/>
      </c>
      <c r="O30" s="72" t="str">
        <f t="shared" si="3"/>
        <v/>
      </c>
      <c r="P30" s="72" t="str">
        <f t="shared" si="4"/>
        <v/>
      </c>
      <c r="Q30" s="72" t="str">
        <f t="shared" si="5"/>
        <v/>
      </c>
      <c r="R30" s="72" t="str">
        <f t="shared" si="6"/>
        <v/>
      </c>
      <c r="S30" s="72" t="str">
        <f t="shared" si="7"/>
        <v/>
      </c>
      <c r="T30" s="72" t="str">
        <f t="shared" si="8"/>
        <v/>
      </c>
      <c r="U30" s="72" t="str">
        <f t="shared" si="9"/>
        <v/>
      </c>
      <c r="V30" s="72" t="str">
        <f t="shared" si="10"/>
        <v/>
      </c>
      <c r="W30" s="72" t="str">
        <f t="shared" si="11"/>
        <v/>
      </c>
      <c r="X30" s="306" t="str">
        <f t="shared" si="33"/>
        <v/>
      </c>
      <c r="Y30" s="308" t="str">
        <f t="shared" si="12"/>
        <v/>
      </c>
      <c r="Z30" s="309" t="str">
        <f t="shared" si="13"/>
        <v/>
      </c>
      <c r="AA30" s="309" t="str">
        <f t="shared" si="14"/>
        <v/>
      </c>
      <c r="AB30" s="309" t="str">
        <f t="shared" si="15"/>
        <v/>
      </c>
      <c r="AC30" s="309" t="str">
        <f t="shared" si="16"/>
        <v/>
      </c>
      <c r="AD30" s="309" t="str">
        <f t="shared" si="17"/>
        <v/>
      </c>
      <c r="AE30" s="309" t="str">
        <f t="shared" si="18"/>
        <v/>
      </c>
      <c r="AF30" s="309" t="str">
        <f t="shared" si="19"/>
        <v/>
      </c>
      <c r="AG30" s="309" t="str">
        <f t="shared" si="20"/>
        <v/>
      </c>
      <c r="AH30" s="309" t="str">
        <f t="shared" si="21"/>
        <v/>
      </c>
      <c r="AI30" s="310" t="str">
        <f t="shared" si="22"/>
        <v/>
      </c>
      <c r="AJ30" s="313"/>
      <c r="AK30" s="73" t="str">
        <f t="shared" si="23"/>
        <v/>
      </c>
      <c r="AL30" s="95" t="str">
        <f>'Feuille de Calcul'!FL30</f>
        <v>N/A</v>
      </c>
      <c r="AM30" s="94" t="str">
        <f t="shared" si="24"/>
        <v/>
      </c>
      <c r="AN30" s="95" t="str">
        <f>'Feuille de Calcul'!FO30</f>
        <v>N/A</v>
      </c>
      <c r="AO30" s="94" t="str">
        <f t="shared" si="25"/>
        <v/>
      </c>
      <c r="AP30" s="95" t="str">
        <f>'Feuille de Calcul'!FR30</f>
        <v>N/A</v>
      </c>
      <c r="AQ30" s="94" t="str">
        <f t="shared" si="26"/>
        <v/>
      </c>
      <c r="AR30" s="95" t="str">
        <f>'Feuille de Calcul'!FU30</f>
        <v>N/A</v>
      </c>
      <c r="AS30" s="94" t="str">
        <f t="shared" si="27"/>
        <v/>
      </c>
      <c r="AT30" s="95" t="str">
        <f>'Feuille de Calcul'!FX30</f>
        <v>N/A</v>
      </c>
      <c r="AU30" s="73" t="str">
        <f t="shared" si="28"/>
        <v/>
      </c>
      <c r="AV30" s="95" t="str">
        <f>'Feuille de Calcul'!GA30</f>
        <v>N/A</v>
      </c>
      <c r="AW30" s="94" t="str">
        <f t="shared" si="29"/>
        <v/>
      </c>
      <c r="AX30" s="95" t="str">
        <f>'Feuille de Calcul'!GD30</f>
        <v>N/A</v>
      </c>
      <c r="AY30" s="94" t="str">
        <f t="shared" si="30"/>
        <v/>
      </c>
      <c r="AZ30" s="95" t="str">
        <f>'Feuille de Calcul'!GG30</f>
        <v>N/A</v>
      </c>
      <c r="BA30" s="94" t="str">
        <f t="shared" si="31"/>
        <v/>
      </c>
      <c r="BB30" s="95" t="str">
        <f>'Feuille de Calcul'!GJ30</f>
        <v>N/A</v>
      </c>
      <c r="BC30" s="94" t="str">
        <f t="shared" si="32"/>
        <v/>
      </c>
      <c r="BD30" s="74" t="str">
        <f>'Feuille de Calcul'!GM30</f>
        <v>N/A</v>
      </c>
      <c r="BE30" s="243"/>
      <c r="BF30" s="243"/>
    </row>
    <row r="31" spans="1:58">
      <c r="A31" s="70" t="str">
        <f>'Feuille de Calcul'!A31</f>
        <v>C5</v>
      </c>
      <c r="B31" s="57" t="str">
        <f>'Feuille de Calcul'!B31</f>
        <v/>
      </c>
      <c r="C31" s="58" t="str">
        <f>IF(ISERROR('Feuille de Calcul'!AJ31),"",'Feuille de Calcul'!AJ31)</f>
        <v/>
      </c>
      <c r="D31" s="56" t="str">
        <f>IF(ISERROR('Feuille de Calcul'!AM31),"",'Feuille de Calcul'!AM31)</f>
        <v/>
      </c>
      <c r="E31" s="56" t="str">
        <f>IF(ISERROR('Feuille de Calcul'!AP31),"",'Feuille de Calcul'!AP31)</f>
        <v/>
      </c>
      <c r="F31" s="56" t="str">
        <f>IF(ISERROR('Feuille de Calcul'!AS31),"",'Feuille de Calcul'!AS31)</f>
        <v/>
      </c>
      <c r="G31" s="56" t="str">
        <f>IF(ISERROR('Feuille de Calcul'!AV31),"",'Feuille de Calcul'!AV31)</f>
        <v/>
      </c>
      <c r="H31" s="56" t="str">
        <f>IF(ISERROR('Feuille de Calcul'!AY31),"",'Feuille de Calcul'!AY31)</f>
        <v/>
      </c>
      <c r="I31" s="56" t="str">
        <f>IF(ISERROR('Feuille de Calcul'!BB31),"",'Feuille de Calcul'!BB31)</f>
        <v/>
      </c>
      <c r="J31" s="56" t="str">
        <f>IF(ISERROR('Feuille de Calcul'!BE31),"",'Feuille de Calcul'!BE31)</f>
        <v/>
      </c>
      <c r="K31" s="56" t="str">
        <f>IF(ISERROR('Feuille de Calcul'!BH31),"",'Feuille de Calcul'!BH31)</f>
        <v/>
      </c>
      <c r="L31" s="56" t="str">
        <f>IF(ISERROR('Feuille de Calcul'!BK31),"",'Feuille de Calcul'!BK31)</f>
        <v/>
      </c>
      <c r="M31" s="71" t="str">
        <f>IF(ISERROR('Feuille de Calcul'!BN31),"",'Feuille de Calcul'!BN31)</f>
        <v/>
      </c>
      <c r="N31" s="72" t="str">
        <f t="shared" si="2"/>
        <v/>
      </c>
      <c r="O31" s="72" t="str">
        <f t="shared" si="3"/>
        <v/>
      </c>
      <c r="P31" s="72" t="str">
        <f t="shared" si="4"/>
        <v/>
      </c>
      <c r="Q31" s="72" t="str">
        <f t="shared" si="5"/>
        <v/>
      </c>
      <c r="R31" s="72" t="str">
        <f t="shared" si="6"/>
        <v/>
      </c>
      <c r="S31" s="72" t="str">
        <f t="shared" si="7"/>
        <v/>
      </c>
      <c r="T31" s="72" t="str">
        <f t="shared" si="8"/>
        <v/>
      </c>
      <c r="U31" s="72" t="str">
        <f t="shared" si="9"/>
        <v/>
      </c>
      <c r="V31" s="72" t="str">
        <f t="shared" si="10"/>
        <v/>
      </c>
      <c r="W31" s="72" t="str">
        <f t="shared" si="11"/>
        <v/>
      </c>
      <c r="X31" s="306" t="str">
        <f t="shared" si="33"/>
        <v/>
      </c>
      <c r="Y31" s="308" t="str">
        <f t="shared" si="12"/>
        <v/>
      </c>
      <c r="Z31" s="309" t="str">
        <f t="shared" si="13"/>
        <v/>
      </c>
      <c r="AA31" s="309" t="str">
        <f t="shared" si="14"/>
        <v/>
      </c>
      <c r="AB31" s="309" t="str">
        <f t="shared" si="15"/>
        <v/>
      </c>
      <c r="AC31" s="309" t="str">
        <f t="shared" si="16"/>
        <v/>
      </c>
      <c r="AD31" s="309" t="str">
        <f t="shared" si="17"/>
        <v/>
      </c>
      <c r="AE31" s="309" t="str">
        <f t="shared" si="18"/>
        <v/>
      </c>
      <c r="AF31" s="309" t="str">
        <f t="shared" si="19"/>
        <v/>
      </c>
      <c r="AG31" s="309" t="str">
        <f t="shared" si="20"/>
        <v/>
      </c>
      <c r="AH31" s="309" t="str">
        <f t="shared" si="21"/>
        <v/>
      </c>
      <c r="AI31" s="310" t="str">
        <f t="shared" si="22"/>
        <v/>
      </c>
      <c r="AJ31" s="313"/>
      <c r="AK31" s="73" t="str">
        <f t="shared" si="23"/>
        <v/>
      </c>
      <c r="AL31" s="95" t="str">
        <f>'Feuille de Calcul'!FL31</f>
        <v>N/A</v>
      </c>
      <c r="AM31" s="94" t="str">
        <f t="shared" si="24"/>
        <v/>
      </c>
      <c r="AN31" s="95" t="str">
        <f>'Feuille de Calcul'!FO31</f>
        <v>N/A</v>
      </c>
      <c r="AO31" s="94" t="str">
        <f t="shared" si="25"/>
        <v/>
      </c>
      <c r="AP31" s="95" t="str">
        <f>'Feuille de Calcul'!FR31</f>
        <v>N/A</v>
      </c>
      <c r="AQ31" s="94" t="str">
        <f t="shared" si="26"/>
        <v/>
      </c>
      <c r="AR31" s="95" t="str">
        <f>'Feuille de Calcul'!FU31</f>
        <v>N/A</v>
      </c>
      <c r="AS31" s="94" t="str">
        <f t="shared" si="27"/>
        <v/>
      </c>
      <c r="AT31" s="95" t="str">
        <f>'Feuille de Calcul'!FX31</f>
        <v>N/A</v>
      </c>
      <c r="AU31" s="73" t="str">
        <f t="shared" si="28"/>
        <v/>
      </c>
      <c r="AV31" s="95" t="str">
        <f>'Feuille de Calcul'!GA31</f>
        <v>N/A</v>
      </c>
      <c r="AW31" s="94" t="str">
        <f t="shared" si="29"/>
        <v/>
      </c>
      <c r="AX31" s="95" t="str">
        <f>'Feuille de Calcul'!GD31</f>
        <v>N/A</v>
      </c>
      <c r="AY31" s="94" t="str">
        <f t="shared" si="30"/>
        <v/>
      </c>
      <c r="AZ31" s="95" t="str">
        <f>'Feuille de Calcul'!GG31</f>
        <v>N/A</v>
      </c>
      <c r="BA31" s="94" t="str">
        <f t="shared" si="31"/>
        <v/>
      </c>
      <c r="BB31" s="95" t="str">
        <f>'Feuille de Calcul'!GJ31</f>
        <v>N/A</v>
      </c>
      <c r="BC31" s="94" t="str">
        <f t="shared" si="32"/>
        <v/>
      </c>
      <c r="BD31" s="74" t="str">
        <f>'Feuille de Calcul'!GM31</f>
        <v>N/A</v>
      </c>
      <c r="BE31" s="243"/>
      <c r="BF31" s="243"/>
    </row>
    <row r="32" spans="1:58">
      <c r="A32" s="70" t="str">
        <f>'Feuille de Calcul'!A32</f>
        <v>C6</v>
      </c>
      <c r="B32" s="57" t="str">
        <f>'Feuille de Calcul'!B32</f>
        <v/>
      </c>
      <c r="C32" s="58" t="str">
        <f>IF(ISERROR('Feuille de Calcul'!AJ32),"",'Feuille de Calcul'!AJ32)</f>
        <v/>
      </c>
      <c r="D32" s="56" t="str">
        <f>IF(ISERROR('Feuille de Calcul'!AM32),"",'Feuille de Calcul'!AM32)</f>
        <v/>
      </c>
      <c r="E32" s="56" t="str">
        <f>IF(ISERROR('Feuille de Calcul'!AP32),"",'Feuille de Calcul'!AP32)</f>
        <v/>
      </c>
      <c r="F32" s="56" t="str">
        <f>IF(ISERROR('Feuille de Calcul'!AS32),"",'Feuille de Calcul'!AS32)</f>
        <v/>
      </c>
      <c r="G32" s="56" t="str">
        <f>IF(ISERROR('Feuille de Calcul'!AV32),"",'Feuille de Calcul'!AV32)</f>
        <v/>
      </c>
      <c r="H32" s="56" t="str">
        <f>IF(ISERROR('Feuille de Calcul'!AY32),"",'Feuille de Calcul'!AY32)</f>
        <v/>
      </c>
      <c r="I32" s="56" t="str">
        <f>IF(ISERROR('Feuille de Calcul'!BB32),"",'Feuille de Calcul'!BB32)</f>
        <v/>
      </c>
      <c r="J32" s="56" t="str">
        <f>IF(ISERROR('Feuille de Calcul'!BE32),"",'Feuille de Calcul'!BE32)</f>
        <v/>
      </c>
      <c r="K32" s="56" t="str">
        <f>IF(ISERROR('Feuille de Calcul'!BH32),"",'Feuille de Calcul'!BH32)</f>
        <v/>
      </c>
      <c r="L32" s="56" t="str">
        <f>IF(ISERROR('Feuille de Calcul'!BK32),"",'Feuille de Calcul'!BK32)</f>
        <v/>
      </c>
      <c r="M32" s="71" t="str">
        <f>IF(ISERROR('Feuille de Calcul'!BN32),"",'Feuille de Calcul'!BN32)</f>
        <v/>
      </c>
      <c r="N32" s="72" t="str">
        <f t="shared" si="2"/>
        <v/>
      </c>
      <c r="O32" s="72" t="str">
        <f t="shared" si="3"/>
        <v/>
      </c>
      <c r="P32" s="72" t="str">
        <f t="shared" si="4"/>
        <v/>
      </c>
      <c r="Q32" s="72" t="str">
        <f t="shared" si="5"/>
        <v/>
      </c>
      <c r="R32" s="72" t="str">
        <f t="shared" si="6"/>
        <v/>
      </c>
      <c r="S32" s="72" t="str">
        <f t="shared" si="7"/>
        <v/>
      </c>
      <c r="T32" s="72" t="str">
        <f t="shared" si="8"/>
        <v/>
      </c>
      <c r="U32" s="72" t="str">
        <f t="shared" si="9"/>
        <v/>
      </c>
      <c r="V32" s="72" t="str">
        <f t="shared" si="10"/>
        <v/>
      </c>
      <c r="W32" s="72" t="str">
        <f t="shared" si="11"/>
        <v/>
      </c>
      <c r="X32" s="306" t="str">
        <f t="shared" si="33"/>
        <v/>
      </c>
      <c r="Y32" s="308" t="str">
        <f t="shared" si="12"/>
        <v/>
      </c>
      <c r="Z32" s="309" t="str">
        <f t="shared" si="13"/>
        <v/>
      </c>
      <c r="AA32" s="309" t="str">
        <f t="shared" si="14"/>
        <v/>
      </c>
      <c r="AB32" s="309" t="str">
        <f t="shared" si="15"/>
        <v/>
      </c>
      <c r="AC32" s="309" t="str">
        <f t="shared" si="16"/>
        <v/>
      </c>
      <c r="AD32" s="309" t="str">
        <f t="shared" si="17"/>
        <v/>
      </c>
      <c r="AE32" s="309" t="str">
        <f t="shared" si="18"/>
        <v/>
      </c>
      <c r="AF32" s="309" t="str">
        <f t="shared" si="19"/>
        <v/>
      </c>
      <c r="AG32" s="309" t="str">
        <f t="shared" si="20"/>
        <v/>
      </c>
      <c r="AH32" s="309" t="str">
        <f t="shared" si="21"/>
        <v/>
      </c>
      <c r="AI32" s="310" t="str">
        <f t="shared" si="22"/>
        <v/>
      </c>
      <c r="AJ32" s="313"/>
      <c r="AK32" s="73" t="str">
        <f t="shared" si="23"/>
        <v/>
      </c>
      <c r="AL32" s="95" t="str">
        <f>'Feuille de Calcul'!FL32</f>
        <v>N/A</v>
      </c>
      <c r="AM32" s="94" t="str">
        <f t="shared" si="24"/>
        <v/>
      </c>
      <c r="AN32" s="95" t="str">
        <f>'Feuille de Calcul'!FO32</f>
        <v>N/A</v>
      </c>
      <c r="AO32" s="94" t="str">
        <f t="shared" si="25"/>
        <v/>
      </c>
      <c r="AP32" s="95" t="str">
        <f>'Feuille de Calcul'!FR32</f>
        <v>N/A</v>
      </c>
      <c r="AQ32" s="94" t="str">
        <f t="shared" si="26"/>
        <v/>
      </c>
      <c r="AR32" s="95" t="str">
        <f>'Feuille de Calcul'!FU32</f>
        <v>N/A</v>
      </c>
      <c r="AS32" s="94" t="str">
        <f t="shared" si="27"/>
        <v/>
      </c>
      <c r="AT32" s="95" t="str">
        <f>'Feuille de Calcul'!FX32</f>
        <v>N/A</v>
      </c>
      <c r="AU32" s="73" t="str">
        <f t="shared" si="28"/>
        <v/>
      </c>
      <c r="AV32" s="95" t="str">
        <f>'Feuille de Calcul'!GA32</f>
        <v>N/A</v>
      </c>
      <c r="AW32" s="94" t="str">
        <f t="shared" si="29"/>
        <v/>
      </c>
      <c r="AX32" s="95" t="str">
        <f>'Feuille de Calcul'!GD32</f>
        <v>N/A</v>
      </c>
      <c r="AY32" s="94" t="str">
        <f t="shared" si="30"/>
        <v/>
      </c>
      <c r="AZ32" s="95" t="str">
        <f>'Feuille de Calcul'!GG32</f>
        <v>N/A</v>
      </c>
      <c r="BA32" s="94" t="str">
        <f t="shared" si="31"/>
        <v/>
      </c>
      <c r="BB32" s="95" t="str">
        <f>'Feuille de Calcul'!GJ32</f>
        <v>N/A</v>
      </c>
      <c r="BC32" s="94" t="str">
        <f t="shared" si="32"/>
        <v/>
      </c>
      <c r="BD32" s="74" t="str">
        <f>'Feuille de Calcul'!GM32</f>
        <v>N/A</v>
      </c>
      <c r="BE32" s="243"/>
      <c r="BF32" s="243"/>
    </row>
    <row r="33" spans="1:58">
      <c r="A33" s="70" t="str">
        <f>'Feuille de Calcul'!A33</f>
        <v>C7</v>
      </c>
      <c r="B33" s="57" t="str">
        <f>'Feuille de Calcul'!B33</f>
        <v/>
      </c>
      <c r="C33" s="58" t="str">
        <f>IF(ISERROR('Feuille de Calcul'!AJ33),"",'Feuille de Calcul'!AJ33)</f>
        <v/>
      </c>
      <c r="D33" s="56" t="str">
        <f>IF(ISERROR('Feuille de Calcul'!AM33),"",'Feuille de Calcul'!AM33)</f>
        <v/>
      </c>
      <c r="E33" s="56" t="str">
        <f>IF(ISERROR('Feuille de Calcul'!AP33),"",'Feuille de Calcul'!AP33)</f>
        <v/>
      </c>
      <c r="F33" s="56" t="str">
        <f>IF(ISERROR('Feuille de Calcul'!AS33),"",'Feuille de Calcul'!AS33)</f>
        <v/>
      </c>
      <c r="G33" s="56" t="str">
        <f>IF(ISERROR('Feuille de Calcul'!AV33),"",'Feuille de Calcul'!AV33)</f>
        <v/>
      </c>
      <c r="H33" s="56" t="str">
        <f>IF(ISERROR('Feuille de Calcul'!AY33),"",'Feuille de Calcul'!AY33)</f>
        <v/>
      </c>
      <c r="I33" s="56" t="str">
        <f>IF(ISERROR('Feuille de Calcul'!BB33),"",'Feuille de Calcul'!BB33)</f>
        <v/>
      </c>
      <c r="J33" s="56" t="str">
        <f>IF(ISERROR('Feuille de Calcul'!BE33),"",'Feuille de Calcul'!BE33)</f>
        <v/>
      </c>
      <c r="K33" s="56" t="str">
        <f>IF(ISERROR('Feuille de Calcul'!BH33),"",'Feuille de Calcul'!BH33)</f>
        <v/>
      </c>
      <c r="L33" s="56" t="str">
        <f>IF(ISERROR('Feuille de Calcul'!BK33),"",'Feuille de Calcul'!BK33)</f>
        <v/>
      </c>
      <c r="M33" s="71" t="str">
        <f>IF(ISERROR('Feuille de Calcul'!BN33),"",'Feuille de Calcul'!BN33)</f>
        <v/>
      </c>
      <c r="N33" s="72" t="str">
        <f t="shared" si="2"/>
        <v/>
      </c>
      <c r="O33" s="72" t="str">
        <f t="shared" si="3"/>
        <v/>
      </c>
      <c r="P33" s="72" t="str">
        <f t="shared" si="4"/>
        <v/>
      </c>
      <c r="Q33" s="72" t="str">
        <f t="shared" si="5"/>
        <v/>
      </c>
      <c r="R33" s="72" t="str">
        <f t="shared" si="6"/>
        <v/>
      </c>
      <c r="S33" s="72" t="str">
        <f t="shared" si="7"/>
        <v/>
      </c>
      <c r="T33" s="72" t="str">
        <f t="shared" si="8"/>
        <v/>
      </c>
      <c r="U33" s="72" t="str">
        <f t="shared" si="9"/>
        <v/>
      </c>
      <c r="V33" s="72" t="str">
        <f t="shared" si="10"/>
        <v/>
      </c>
      <c r="W33" s="72" t="str">
        <f t="shared" si="11"/>
        <v/>
      </c>
      <c r="X33" s="306" t="str">
        <f t="shared" si="33"/>
        <v/>
      </c>
      <c r="Y33" s="308" t="str">
        <f t="shared" si="12"/>
        <v/>
      </c>
      <c r="Z33" s="309" t="str">
        <f t="shared" si="13"/>
        <v/>
      </c>
      <c r="AA33" s="309" t="str">
        <f t="shared" si="14"/>
        <v/>
      </c>
      <c r="AB33" s="309" t="str">
        <f t="shared" si="15"/>
        <v/>
      </c>
      <c r="AC33" s="309" t="str">
        <f t="shared" si="16"/>
        <v/>
      </c>
      <c r="AD33" s="309" t="str">
        <f t="shared" si="17"/>
        <v/>
      </c>
      <c r="AE33" s="309" t="str">
        <f t="shared" si="18"/>
        <v/>
      </c>
      <c r="AF33" s="309" t="str">
        <f t="shared" si="19"/>
        <v/>
      </c>
      <c r="AG33" s="309" t="str">
        <f t="shared" si="20"/>
        <v/>
      </c>
      <c r="AH33" s="309" t="str">
        <f t="shared" si="21"/>
        <v/>
      </c>
      <c r="AI33" s="310" t="str">
        <f t="shared" si="22"/>
        <v/>
      </c>
      <c r="AJ33" s="313"/>
      <c r="AK33" s="73" t="str">
        <f t="shared" si="23"/>
        <v/>
      </c>
      <c r="AL33" s="95" t="str">
        <f>'Feuille de Calcul'!FL33</f>
        <v>N/A</v>
      </c>
      <c r="AM33" s="94" t="str">
        <f t="shared" si="24"/>
        <v/>
      </c>
      <c r="AN33" s="95" t="str">
        <f>'Feuille de Calcul'!FO33</f>
        <v>N/A</v>
      </c>
      <c r="AO33" s="94" t="str">
        <f t="shared" si="25"/>
        <v/>
      </c>
      <c r="AP33" s="95" t="str">
        <f>'Feuille de Calcul'!FR33</f>
        <v>N/A</v>
      </c>
      <c r="AQ33" s="94" t="str">
        <f t="shared" si="26"/>
        <v/>
      </c>
      <c r="AR33" s="95" t="str">
        <f>'Feuille de Calcul'!FU33</f>
        <v>N/A</v>
      </c>
      <c r="AS33" s="94" t="str">
        <f t="shared" si="27"/>
        <v/>
      </c>
      <c r="AT33" s="95" t="str">
        <f>'Feuille de Calcul'!FX33</f>
        <v>N/A</v>
      </c>
      <c r="AU33" s="73" t="str">
        <f t="shared" si="28"/>
        <v/>
      </c>
      <c r="AV33" s="95" t="str">
        <f>'Feuille de Calcul'!GA33</f>
        <v>N/A</v>
      </c>
      <c r="AW33" s="94" t="str">
        <f t="shared" si="29"/>
        <v/>
      </c>
      <c r="AX33" s="95" t="str">
        <f>'Feuille de Calcul'!GD33</f>
        <v>N/A</v>
      </c>
      <c r="AY33" s="94" t="str">
        <f t="shared" si="30"/>
        <v/>
      </c>
      <c r="AZ33" s="95" t="str">
        <f>'Feuille de Calcul'!GG33</f>
        <v>N/A</v>
      </c>
      <c r="BA33" s="94" t="str">
        <f t="shared" si="31"/>
        <v/>
      </c>
      <c r="BB33" s="95" t="str">
        <f>'Feuille de Calcul'!GJ33</f>
        <v>N/A</v>
      </c>
      <c r="BC33" s="94" t="str">
        <f t="shared" si="32"/>
        <v/>
      </c>
      <c r="BD33" s="74" t="str">
        <f>'Feuille de Calcul'!GM33</f>
        <v>N/A</v>
      </c>
      <c r="BE33" s="243"/>
      <c r="BF33" s="243"/>
    </row>
    <row r="34" spans="1:58">
      <c r="A34" s="70" t="str">
        <f>'Feuille de Calcul'!A34</f>
        <v>C8</v>
      </c>
      <c r="B34" s="57" t="str">
        <f>'Feuille de Calcul'!B34</f>
        <v/>
      </c>
      <c r="C34" s="58" t="str">
        <f>IF(ISERROR('Feuille de Calcul'!AJ34),"",'Feuille de Calcul'!AJ34)</f>
        <v/>
      </c>
      <c r="D34" s="56" t="str">
        <f>IF(ISERROR('Feuille de Calcul'!AM34),"",'Feuille de Calcul'!AM34)</f>
        <v/>
      </c>
      <c r="E34" s="56" t="str">
        <f>IF(ISERROR('Feuille de Calcul'!AP34),"",'Feuille de Calcul'!AP34)</f>
        <v/>
      </c>
      <c r="F34" s="56" t="str">
        <f>IF(ISERROR('Feuille de Calcul'!AS34),"",'Feuille de Calcul'!AS34)</f>
        <v/>
      </c>
      <c r="G34" s="56" t="str">
        <f>IF(ISERROR('Feuille de Calcul'!AV34),"",'Feuille de Calcul'!AV34)</f>
        <v/>
      </c>
      <c r="H34" s="56" t="str">
        <f>IF(ISERROR('Feuille de Calcul'!AY34),"",'Feuille de Calcul'!AY34)</f>
        <v/>
      </c>
      <c r="I34" s="56" t="str">
        <f>IF(ISERROR('Feuille de Calcul'!BB34),"",'Feuille de Calcul'!BB34)</f>
        <v/>
      </c>
      <c r="J34" s="56" t="str">
        <f>IF(ISERROR('Feuille de Calcul'!BE34),"",'Feuille de Calcul'!BE34)</f>
        <v/>
      </c>
      <c r="K34" s="56" t="str">
        <f>IF(ISERROR('Feuille de Calcul'!BH34),"",'Feuille de Calcul'!BH34)</f>
        <v/>
      </c>
      <c r="L34" s="56" t="str">
        <f>IF(ISERROR('Feuille de Calcul'!BK34),"",'Feuille de Calcul'!BK34)</f>
        <v/>
      </c>
      <c r="M34" s="71" t="str">
        <f>IF(ISERROR('Feuille de Calcul'!BN34),"",'Feuille de Calcul'!BN34)</f>
        <v/>
      </c>
      <c r="N34" s="72" t="str">
        <f t="shared" si="2"/>
        <v/>
      </c>
      <c r="O34" s="72" t="str">
        <f t="shared" si="3"/>
        <v/>
      </c>
      <c r="P34" s="72" t="str">
        <f t="shared" si="4"/>
        <v/>
      </c>
      <c r="Q34" s="72" t="str">
        <f t="shared" si="5"/>
        <v/>
      </c>
      <c r="R34" s="72" t="str">
        <f t="shared" si="6"/>
        <v/>
      </c>
      <c r="S34" s="72" t="str">
        <f t="shared" si="7"/>
        <v/>
      </c>
      <c r="T34" s="72" t="str">
        <f t="shared" si="8"/>
        <v/>
      </c>
      <c r="U34" s="72" t="str">
        <f t="shared" si="9"/>
        <v/>
      </c>
      <c r="V34" s="72" t="str">
        <f t="shared" si="10"/>
        <v/>
      </c>
      <c r="W34" s="72" t="str">
        <f t="shared" si="11"/>
        <v/>
      </c>
      <c r="X34" s="306" t="str">
        <f t="shared" si="33"/>
        <v/>
      </c>
      <c r="Y34" s="308" t="str">
        <f t="shared" si="12"/>
        <v/>
      </c>
      <c r="Z34" s="309" t="str">
        <f t="shared" si="13"/>
        <v/>
      </c>
      <c r="AA34" s="309" t="str">
        <f t="shared" si="14"/>
        <v/>
      </c>
      <c r="AB34" s="309" t="str">
        <f t="shared" si="15"/>
        <v/>
      </c>
      <c r="AC34" s="309" t="str">
        <f t="shared" si="16"/>
        <v/>
      </c>
      <c r="AD34" s="309" t="str">
        <f t="shared" si="17"/>
        <v/>
      </c>
      <c r="AE34" s="309" t="str">
        <f t="shared" si="18"/>
        <v/>
      </c>
      <c r="AF34" s="309" t="str">
        <f t="shared" si="19"/>
        <v/>
      </c>
      <c r="AG34" s="309" t="str">
        <f t="shared" si="20"/>
        <v/>
      </c>
      <c r="AH34" s="309" t="str">
        <f t="shared" si="21"/>
        <v/>
      </c>
      <c r="AI34" s="310" t="str">
        <f t="shared" si="22"/>
        <v/>
      </c>
      <c r="AJ34" s="313"/>
      <c r="AK34" s="73" t="str">
        <f t="shared" si="23"/>
        <v/>
      </c>
      <c r="AL34" s="95" t="str">
        <f>'Feuille de Calcul'!FL34</f>
        <v>N/A</v>
      </c>
      <c r="AM34" s="94" t="str">
        <f t="shared" si="24"/>
        <v/>
      </c>
      <c r="AN34" s="95" t="str">
        <f>'Feuille de Calcul'!FO34</f>
        <v>N/A</v>
      </c>
      <c r="AO34" s="94" t="str">
        <f t="shared" si="25"/>
        <v/>
      </c>
      <c r="AP34" s="95" t="str">
        <f>'Feuille de Calcul'!FR34</f>
        <v>N/A</v>
      </c>
      <c r="AQ34" s="94" t="str">
        <f t="shared" si="26"/>
        <v/>
      </c>
      <c r="AR34" s="95" t="str">
        <f>'Feuille de Calcul'!FU34</f>
        <v>N/A</v>
      </c>
      <c r="AS34" s="94" t="str">
        <f t="shared" si="27"/>
        <v/>
      </c>
      <c r="AT34" s="95" t="str">
        <f>'Feuille de Calcul'!FX34</f>
        <v>N/A</v>
      </c>
      <c r="AU34" s="73" t="str">
        <f t="shared" si="28"/>
        <v/>
      </c>
      <c r="AV34" s="95" t="str">
        <f>'Feuille de Calcul'!GA34</f>
        <v>N/A</v>
      </c>
      <c r="AW34" s="94" t="str">
        <f t="shared" si="29"/>
        <v/>
      </c>
      <c r="AX34" s="95" t="str">
        <f>'Feuille de Calcul'!GD34</f>
        <v>N/A</v>
      </c>
      <c r="AY34" s="94" t="str">
        <f t="shared" si="30"/>
        <v/>
      </c>
      <c r="AZ34" s="95" t="str">
        <f>'Feuille de Calcul'!GG34</f>
        <v>N/A</v>
      </c>
      <c r="BA34" s="94" t="str">
        <f t="shared" si="31"/>
        <v/>
      </c>
      <c r="BB34" s="95" t="str">
        <f>'Feuille de Calcul'!GJ34</f>
        <v>N/A</v>
      </c>
      <c r="BC34" s="94" t="str">
        <f t="shared" si="32"/>
        <v/>
      </c>
      <c r="BD34" s="74" t="str">
        <f>'Feuille de Calcul'!GM34</f>
        <v>N/A</v>
      </c>
      <c r="BE34" s="243"/>
      <c r="BF34" s="243"/>
    </row>
    <row r="35" spans="1:58">
      <c r="A35" s="70" t="str">
        <f>'Feuille de Calcul'!A35</f>
        <v>C9</v>
      </c>
      <c r="B35" s="57" t="str">
        <f>'Feuille de Calcul'!B35</f>
        <v/>
      </c>
      <c r="C35" s="58" t="str">
        <f>IF(ISERROR('Feuille de Calcul'!AJ35),"",'Feuille de Calcul'!AJ35)</f>
        <v/>
      </c>
      <c r="D35" s="56" t="str">
        <f>IF(ISERROR('Feuille de Calcul'!AM35),"",'Feuille de Calcul'!AM35)</f>
        <v/>
      </c>
      <c r="E35" s="56" t="str">
        <f>IF(ISERROR('Feuille de Calcul'!AP35),"",'Feuille de Calcul'!AP35)</f>
        <v/>
      </c>
      <c r="F35" s="56" t="str">
        <f>IF(ISERROR('Feuille de Calcul'!AS35),"",'Feuille de Calcul'!AS35)</f>
        <v/>
      </c>
      <c r="G35" s="56" t="str">
        <f>IF(ISERROR('Feuille de Calcul'!AV35),"",'Feuille de Calcul'!AV35)</f>
        <v/>
      </c>
      <c r="H35" s="56" t="str">
        <f>IF(ISERROR('Feuille de Calcul'!AY35),"",'Feuille de Calcul'!AY35)</f>
        <v/>
      </c>
      <c r="I35" s="56" t="str">
        <f>IF(ISERROR('Feuille de Calcul'!BB35),"",'Feuille de Calcul'!BB35)</f>
        <v/>
      </c>
      <c r="J35" s="56" t="str">
        <f>IF(ISERROR('Feuille de Calcul'!BE35),"",'Feuille de Calcul'!BE35)</f>
        <v/>
      </c>
      <c r="K35" s="56" t="str">
        <f>IF(ISERROR('Feuille de Calcul'!BH35),"",'Feuille de Calcul'!BH35)</f>
        <v/>
      </c>
      <c r="L35" s="56" t="str">
        <f>IF(ISERROR('Feuille de Calcul'!BK35),"",'Feuille de Calcul'!BK35)</f>
        <v/>
      </c>
      <c r="M35" s="71" t="str">
        <f>IF(ISERROR('Feuille de Calcul'!BN35),"",'Feuille de Calcul'!BN35)</f>
        <v/>
      </c>
      <c r="N35" s="72" t="str">
        <f t="shared" si="2"/>
        <v/>
      </c>
      <c r="O35" s="72" t="str">
        <f t="shared" si="3"/>
        <v/>
      </c>
      <c r="P35" s="72" t="str">
        <f t="shared" si="4"/>
        <v/>
      </c>
      <c r="Q35" s="72" t="str">
        <f t="shared" si="5"/>
        <v/>
      </c>
      <c r="R35" s="72" t="str">
        <f t="shared" si="6"/>
        <v/>
      </c>
      <c r="S35" s="72" t="str">
        <f t="shared" si="7"/>
        <v/>
      </c>
      <c r="T35" s="72" t="str">
        <f t="shared" si="8"/>
        <v/>
      </c>
      <c r="U35" s="72" t="str">
        <f t="shared" si="9"/>
        <v/>
      </c>
      <c r="V35" s="72" t="str">
        <f t="shared" si="10"/>
        <v/>
      </c>
      <c r="W35" s="72" t="str">
        <f t="shared" si="11"/>
        <v/>
      </c>
      <c r="X35" s="306" t="str">
        <f t="shared" si="33"/>
        <v/>
      </c>
      <c r="Y35" s="308" t="str">
        <f t="shared" si="12"/>
        <v/>
      </c>
      <c r="Z35" s="309" t="str">
        <f t="shared" si="13"/>
        <v/>
      </c>
      <c r="AA35" s="309" t="str">
        <f t="shared" si="14"/>
        <v/>
      </c>
      <c r="AB35" s="309" t="str">
        <f t="shared" si="15"/>
        <v/>
      </c>
      <c r="AC35" s="309" t="str">
        <f t="shared" si="16"/>
        <v/>
      </c>
      <c r="AD35" s="309" t="str">
        <f t="shared" si="17"/>
        <v/>
      </c>
      <c r="AE35" s="309" t="str">
        <f t="shared" si="18"/>
        <v/>
      </c>
      <c r="AF35" s="309" t="str">
        <f t="shared" si="19"/>
        <v/>
      </c>
      <c r="AG35" s="309" t="str">
        <f t="shared" si="20"/>
        <v/>
      </c>
      <c r="AH35" s="309" t="str">
        <f t="shared" si="21"/>
        <v/>
      </c>
      <c r="AI35" s="310" t="str">
        <f t="shared" si="22"/>
        <v/>
      </c>
      <c r="AJ35" s="313"/>
      <c r="AK35" s="73" t="str">
        <f t="shared" si="23"/>
        <v/>
      </c>
      <c r="AL35" s="95" t="str">
        <f>'Feuille de Calcul'!FL35</f>
        <v>N/A</v>
      </c>
      <c r="AM35" s="94" t="str">
        <f t="shared" si="24"/>
        <v/>
      </c>
      <c r="AN35" s="95" t="str">
        <f>'Feuille de Calcul'!FO35</f>
        <v>N/A</v>
      </c>
      <c r="AO35" s="94" t="str">
        <f t="shared" si="25"/>
        <v/>
      </c>
      <c r="AP35" s="95" t="str">
        <f>'Feuille de Calcul'!FR35</f>
        <v>N/A</v>
      </c>
      <c r="AQ35" s="94" t="str">
        <f t="shared" si="26"/>
        <v/>
      </c>
      <c r="AR35" s="95" t="str">
        <f>'Feuille de Calcul'!FU35</f>
        <v>N/A</v>
      </c>
      <c r="AS35" s="94" t="str">
        <f t="shared" si="27"/>
        <v/>
      </c>
      <c r="AT35" s="95" t="str">
        <f>'Feuille de Calcul'!FX35</f>
        <v>N/A</v>
      </c>
      <c r="AU35" s="73" t="str">
        <f t="shared" si="28"/>
        <v/>
      </c>
      <c r="AV35" s="95" t="str">
        <f>'Feuille de Calcul'!GA35</f>
        <v>N/A</v>
      </c>
      <c r="AW35" s="94" t="str">
        <f t="shared" si="29"/>
        <v/>
      </c>
      <c r="AX35" s="95" t="str">
        <f>'Feuille de Calcul'!GD35</f>
        <v>N/A</v>
      </c>
      <c r="AY35" s="94" t="str">
        <f t="shared" si="30"/>
        <v/>
      </c>
      <c r="AZ35" s="95" t="str">
        <f>'Feuille de Calcul'!GG35</f>
        <v>N/A</v>
      </c>
      <c r="BA35" s="94" t="str">
        <f t="shared" si="31"/>
        <v/>
      </c>
      <c r="BB35" s="95" t="str">
        <f>'Feuille de Calcul'!GJ35</f>
        <v>N/A</v>
      </c>
      <c r="BC35" s="94" t="str">
        <f t="shared" si="32"/>
        <v/>
      </c>
      <c r="BD35" s="74" t="str">
        <f>'Feuille de Calcul'!GM35</f>
        <v>N/A</v>
      </c>
      <c r="BE35" s="243"/>
      <c r="BF35" s="243"/>
    </row>
    <row r="36" spans="1:58">
      <c r="A36" s="70" t="str">
        <f>'Feuille de Calcul'!A36</f>
        <v>C10</v>
      </c>
      <c r="B36" s="57" t="str">
        <f>'Feuille de Calcul'!B36</f>
        <v/>
      </c>
      <c r="C36" s="58" t="str">
        <f>IF(ISERROR('Feuille de Calcul'!AJ36),"",'Feuille de Calcul'!AJ36)</f>
        <v/>
      </c>
      <c r="D36" s="56" t="str">
        <f>IF(ISERROR('Feuille de Calcul'!AM36),"",'Feuille de Calcul'!AM36)</f>
        <v/>
      </c>
      <c r="E36" s="56" t="str">
        <f>IF(ISERROR('Feuille de Calcul'!AP36),"",'Feuille de Calcul'!AP36)</f>
        <v/>
      </c>
      <c r="F36" s="56" t="str">
        <f>IF(ISERROR('Feuille de Calcul'!AS36),"",'Feuille de Calcul'!AS36)</f>
        <v/>
      </c>
      <c r="G36" s="56" t="str">
        <f>IF(ISERROR('Feuille de Calcul'!AV36),"",'Feuille de Calcul'!AV36)</f>
        <v/>
      </c>
      <c r="H36" s="56" t="str">
        <f>IF(ISERROR('Feuille de Calcul'!AY36),"",'Feuille de Calcul'!AY36)</f>
        <v/>
      </c>
      <c r="I36" s="56" t="str">
        <f>IF(ISERROR('Feuille de Calcul'!BB36),"",'Feuille de Calcul'!BB36)</f>
        <v/>
      </c>
      <c r="J36" s="56" t="str">
        <f>IF(ISERROR('Feuille de Calcul'!BE36),"",'Feuille de Calcul'!BE36)</f>
        <v/>
      </c>
      <c r="K36" s="56" t="str">
        <f>IF(ISERROR('Feuille de Calcul'!BH36),"",'Feuille de Calcul'!BH36)</f>
        <v/>
      </c>
      <c r="L36" s="56" t="str">
        <f>IF(ISERROR('Feuille de Calcul'!BK36),"",'Feuille de Calcul'!BK36)</f>
        <v/>
      </c>
      <c r="M36" s="71" t="str">
        <f>IF(ISERROR('Feuille de Calcul'!BN36),"",'Feuille de Calcul'!BN36)</f>
        <v/>
      </c>
      <c r="N36" s="72" t="str">
        <f t="shared" si="2"/>
        <v/>
      </c>
      <c r="O36" s="72" t="str">
        <f t="shared" si="3"/>
        <v/>
      </c>
      <c r="P36" s="72" t="str">
        <f t="shared" si="4"/>
        <v/>
      </c>
      <c r="Q36" s="72" t="str">
        <f t="shared" si="5"/>
        <v/>
      </c>
      <c r="R36" s="72" t="str">
        <f t="shared" si="6"/>
        <v/>
      </c>
      <c r="S36" s="72" t="str">
        <f t="shared" si="7"/>
        <v/>
      </c>
      <c r="T36" s="72" t="str">
        <f t="shared" si="8"/>
        <v/>
      </c>
      <c r="U36" s="72" t="str">
        <f t="shared" si="9"/>
        <v/>
      </c>
      <c r="V36" s="72" t="str">
        <f t="shared" si="10"/>
        <v/>
      </c>
      <c r="W36" s="72" t="str">
        <f t="shared" si="11"/>
        <v/>
      </c>
      <c r="X36" s="306" t="str">
        <f t="shared" si="33"/>
        <v/>
      </c>
      <c r="Y36" s="308" t="str">
        <f t="shared" si="12"/>
        <v/>
      </c>
      <c r="Z36" s="309" t="str">
        <f t="shared" si="13"/>
        <v/>
      </c>
      <c r="AA36" s="309" t="str">
        <f t="shared" si="14"/>
        <v/>
      </c>
      <c r="AB36" s="309" t="str">
        <f t="shared" si="15"/>
        <v/>
      </c>
      <c r="AC36" s="309" t="str">
        <f t="shared" si="16"/>
        <v/>
      </c>
      <c r="AD36" s="309" t="str">
        <f t="shared" si="17"/>
        <v/>
      </c>
      <c r="AE36" s="309" t="str">
        <f t="shared" si="18"/>
        <v/>
      </c>
      <c r="AF36" s="309" t="str">
        <f t="shared" si="19"/>
        <v/>
      </c>
      <c r="AG36" s="309" t="str">
        <f t="shared" si="20"/>
        <v/>
      </c>
      <c r="AH36" s="309" t="str">
        <f t="shared" si="21"/>
        <v/>
      </c>
      <c r="AI36" s="310" t="str">
        <f t="shared" si="22"/>
        <v/>
      </c>
      <c r="AJ36" s="313"/>
      <c r="AK36" s="73" t="str">
        <f t="shared" si="23"/>
        <v/>
      </c>
      <c r="AL36" s="95" t="str">
        <f>'Feuille de Calcul'!FL36</f>
        <v>N/A</v>
      </c>
      <c r="AM36" s="94" t="str">
        <f t="shared" si="24"/>
        <v/>
      </c>
      <c r="AN36" s="95" t="str">
        <f>'Feuille de Calcul'!FO36</f>
        <v>N/A</v>
      </c>
      <c r="AO36" s="94" t="str">
        <f t="shared" si="25"/>
        <v/>
      </c>
      <c r="AP36" s="95" t="str">
        <f>'Feuille de Calcul'!FR36</f>
        <v>N/A</v>
      </c>
      <c r="AQ36" s="94" t="str">
        <f t="shared" si="26"/>
        <v/>
      </c>
      <c r="AR36" s="95" t="str">
        <f>'Feuille de Calcul'!FU36</f>
        <v>N/A</v>
      </c>
      <c r="AS36" s="94" t="str">
        <f t="shared" si="27"/>
        <v/>
      </c>
      <c r="AT36" s="95" t="str">
        <f>'Feuille de Calcul'!FX36</f>
        <v>N/A</v>
      </c>
      <c r="AU36" s="73" t="str">
        <f t="shared" si="28"/>
        <v/>
      </c>
      <c r="AV36" s="95" t="str">
        <f>'Feuille de Calcul'!GA36</f>
        <v>N/A</v>
      </c>
      <c r="AW36" s="94" t="str">
        <f t="shared" si="29"/>
        <v/>
      </c>
      <c r="AX36" s="95" t="str">
        <f>'Feuille de Calcul'!GD36</f>
        <v>N/A</v>
      </c>
      <c r="AY36" s="94" t="str">
        <f t="shared" si="30"/>
        <v/>
      </c>
      <c r="AZ36" s="95" t="str">
        <f>'Feuille de Calcul'!GG36</f>
        <v>N/A</v>
      </c>
      <c r="BA36" s="94" t="str">
        <f t="shared" si="31"/>
        <v/>
      </c>
      <c r="BB36" s="95" t="str">
        <f>'Feuille de Calcul'!GJ36</f>
        <v>N/A</v>
      </c>
      <c r="BC36" s="94" t="str">
        <f t="shared" si="32"/>
        <v/>
      </c>
      <c r="BD36" s="74" t="str">
        <f>'Feuille de Calcul'!GM36</f>
        <v>N/A</v>
      </c>
      <c r="BE36" s="243"/>
      <c r="BF36" s="243"/>
    </row>
    <row r="37" spans="1:58">
      <c r="A37" s="70" t="str">
        <f>'Feuille de Calcul'!A37</f>
        <v>C11</v>
      </c>
      <c r="B37" s="57" t="str">
        <f>'Feuille de Calcul'!B37</f>
        <v/>
      </c>
      <c r="C37" s="58" t="str">
        <f>IF(ISERROR('Feuille de Calcul'!AJ37),"",'Feuille de Calcul'!AJ37)</f>
        <v/>
      </c>
      <c r="D37" s="56" t="str">
        <f>IF(ISERROR('Feuille de Calcul'!AM37),"",'Feuille de Calcul'!AM37)</f>
        <v/>
      </c>
      <c r="E37" s="56" t="str">
        <f>IF(ISERROR('Feuille de Calcul'!AP37),"",'Feuille de Calcul'!AP37)</f>
        <v/>
      </c>
      <c r="F37" s="56" t="str">
        <f>IF(ISERROR('Feuille de Calcul'!AS37),"",'Feuille de Calcul'!AS37)</f>
        <v/>
      </c>
      <c r="G37" s="56" t="str">
        <f>IF(ISERROR('Feuille de Calcul'!AV37),"",'Feuille de Calcul'!AV37)</f>
        <v/>
      </c>
      <c r="H37" s="56" t="str">
        <f>IF(ISERROR('Feuille de Calcul'!AY37),"",'Feuille de Calcul'!AY37)</f>
        <v/>
      </c>
      <c r="I37" s="56" t="str">
        <f>IF(ISERROR('Feuille de Calcul'!BB37),"",'Feuille de Calcul'!BB37)</f>
        <v/>
      </c>
      <c r="J37" s="56" t="str">
        <f>IF(ISERROR('Feuille de Calcul'!BE37),"",'Feuille de Calcul'!BE37)</f>
        <v/>
      </c>
      <c r="K37" s="56" t="str">
        <f>IF(ISERROR('Feuille de Calcul'!BH37),"",'Feuille de Calcul'!BH37)</f>
        <v/>
      </c>
      <c r="L37" s="56" t="str">
        <f>IF(ISERROR('Feuille de Calcul'!BK37),"",'Feuille de Calcul'!BK37)</f>
        <v/>
      </c>
      <c r="M37" s="71" t="str">
        <f>IF(ISERROR('Feuille de Calcul'!BN37),"",'Feuille de Calcul'!BN37)</f>
        <v/>
      </c>
      <c r="N37" s="72" t="str">
        <f t="shared" si="2"/>
        <v/>
      </c>
      <c r="O37" s="72" t="str">
        <f t="shared" si="3"/>
        <v/>
      </c>
      <c r="P37" s="72" t="str">
        <f t="shared" si="4"/>
        <v/>
      </c>
      <c r="Q37" s="72" t="str">
        <f t="shared" si="5"/>
        <v/>
      </c>
      <c r="R37" s="72" t="str">
        <f t="shared" si="6"/>
        <v/>
      </c>
      <c r="S37" s="72" t="str">
        <f t="shared" si="7"/>
        <v/>
      </c>
      <c r="T37" s="72" t="str">
        <f t="shared" si="8"/>
        <v/>
      </c>
      <c r="U37" s="72" t="str">
        <f t="shared" si="9"/>
        <v/>
      </c>
      <c r="V37" s="72" t="str">
        <f t="shared" si="10"/>
        <v/>
      </c>
      <c r="W37" s="72" t="str">
        <f t="shared" si="11"/>
        <v/>
      </c>
      <c r="X37" s="306" t="str">
        <f t="shared" si="33"/>
        <v/>
      </c>
      <c r="Y37" s="308" t="str">
        <f t="shared" si="12"/>
        <v/>
      </c>
      <c r="Z37" s="309" t="str">
        <f t="shared" si="13"/>
        <v/>
      </c>
      <c r="AA37" s="309" t="str">
        <f t="shared" si="14"/>
        <v/>
      </c>
      <c r="AB37" s="309" t="str">
        <f t="shared" si="15"/>
        <v/>
      </c>
      <c r="AC37" s="309" t="str">
        <f t="shared" si="16"/>
        <v/>
      </c>
      <c r="AD37" s="309" t="str">
        <f t="shared" si="17"/>
        <v/>
      </c>
      <c r="AE37" s="309" t="str">
        <f t="shared" si="18"/>
        <v/>
      </c>
      <c r="AF37" s="309" t="str">
        <f t="shared" si="19"/>
        <v/>
      </c>
      <c r="AG37" s="309" t="str">
        <f t="shared" si="20"/>
        <v/>
      </c>
      <c r="AH37" s="309" t="str">
        <f t="shared" si="21"/>
        <v/>
      </c>
      <c r="AI37" s="310" t="str">
        <f t="shared" si="22"/>
        <v/>
      </c>
      <c r="AJ37" s="313"/>
      <c r="AK37" s="73" t="str">
        <f t="shared" si="23"/>
        <v/>
      </c>
      <c r="AL37" s="95" t="str">
        <f>'Feuille de Calcul'!FL37</f>
        <v>N/A</v>
      </c>
      <c r="AM37" s="94" t="str">
        <f t="shared" si="24"/>
        <v/>
      </c>
      <c r="AN37" s="95" t="str">
        <f>'Feuille de Calcul'!FO37</f>
        <v>N/A</v>
      </c>
      <c r="AO37" s="94" t="str">
        <f t="shared" si="25"/>
        <v/>
      </c>
      <c r="AP37" s="95" t="str">
        <f>'Feuille de Calcul'!FR37</f>
        <v>N/A</v>
      </c>
      <c r="AQ37" s="94" t="str">
        <f t="shared" si="26"/>
        <v/>
      </c>
      <c r="AR37" s="95" t="str">
        <f>'Feuille de Calcul'!FU37</f>
        <v>N/A</v>
      </c>
      <c r="AS37" s="94" t="str">
        <f t="shared" si="27"/>
        <v/>
      </c>
      <c r="AT37" s="95" t="str">
        <f>'Feuille de Calcul'!FX37</f>
        <v>N/A</v>
      </c>
      <c r="AU37" s="73" t="str">
        <f t="shared" si="28"/>
        <v/>
      </c>
      <c r="AV37" s="95" t="str">
        <f>'Feuille de Calcul'!GA37</f>
        <v>N/A</v>
      </c>
      <c r="AW37" s="94" t="str">
        <f t="shared" si="29"/>
        <v/>
      </c>
      <c r="AX37" s="95" t="str">
        <f>'Feuille de Calcul'!GD37</f>
        <v>N/A</v>
      </c>
      <c r="AY37" s="94" t="str">
        <f t="shared" si="30"/>
        <v/>
      </c>
      <c r="AZ37" s="95" t="str">
        <f>'Feuille de Calcul'!GG37</f>
        <v>N/A</v>
      </c>
      <c r="BA37" s="94" t="str">
        <f t="shared" si="31"/>
        <v/>
      </c>
      <c r="BB37" s="95" t="str">
        <f>'Feuille de Calcul'!GJ37</f>
        <v>N/A</v>
      </c>
      <c r="BC37" s="94" t="str">
        <f t="shared" si="32"/>
        <v/>
      </c>
      <c r="BD37" s="74" t="str">
        <f>'Feuille de Calcul'!GM37</f>
        <v>N/A</v>
      </c>
      <c r="BE37" s="243"/>
      <c r="BF37" s="243"/>
    </row>
    <row r="38" spans="1:58">
      <c r="A38" s="70" t="str">
        <f>'Feuille de Calcul'!A38</f>
        <v>C12</v>
      </c>
      <c r="B38" s="57" t="str">
        <f>'Feuille de Calcul'!B38</f>
        <v/>
      </c>
      <c r="C38" s="58" t="str">
        <f>IF(ISERROR('Feuille de Calcul'!AJ38),"",'Feuille de Calcul'!AJ38)</f>
        <v/>
      </c>
      <c r="D38" s="56" t="str">
        <f>IF(ISERROR('Feuille de Calcul'!AM38),"",'Feuille de Calcul'!AM38)</f>
        <v/>
      </c>
      <c r="E38" s="56" t="str">
        <f>IF(ISERROR('Feuille de Calcul'!AP38),"",'Feuille de Calcul'!AP38)</f>
        <v/>
      </c>
      <c r="F38" s="56" t="str">
        <f>IF(ISERROR('Feuille de Calcul'!AS38),"",'Feuille de Calcul'!AS38)</f>
        <v/>
      </c>
      <c r="G38" s="56" t="str">
        <f>IF(ISERROR('Feuille de Calcul'!AV38),"",'Feuille de Calcul'!AV38)</f>
        <v/>
      </c>
      <c r="H38" s="56" t="str">
        <f>IF(ISERROR('Feuille de Calcul'!AY38),"",'Feuille de Calcul'!AY38)</f>
        <v/>
      </c>
      <c r="I38" s="56" t="str">
        <f>IF(ISERROR('Feuille de Calcul'!BB38),"",'Feuille de Calcul'!BB38)</f>
        <v/>
      </c>
      <c r="J38" s="56" t="str">
        <f>IF(ISERROR('Feuille de Calcul'!BE38),"",'Feuille de Calcul'!BE38)</f>
        <v/>
      </c>
      <c r="K38" s="56" t="str">
        <f>IF(ISERROR('Feuille de Calcul'!BH38),"",'Feuille de Calcul'!BH38)</f>
        <v/>
      </c>
      <c r="L38" s="56" t="str">
        <f>IF(ISERROR('Feuille de Calcul'!BK38),"",'Feuille de Calcul'!BK38)</f>
        <v/>
      </c>
      <c r="M38" s="71" t="str">
        <f>IF(ISERROR('Feuille de Calcul'!BN38),"",'Feuille de Calcul'!BN38)</f>
        <v/>
      </c>
      <c r="N38" s="72" t="str">
        <f t="shared" si="2"/>
        <v/>
      </c>
      <c r="O38" s="72" t="str">
        <f t="shared" si="3"/>
        <v/>
      </c>
      <c r="P38" s="72" t="str">
        <f t="shared" si="4"/>
        <v/>
      </c>
      <c r="Q38" s="72" t="str">
        <f t="shared" si="5"/>
        <v/>
      </c>
      <c r="R38" s="72" t="str">
        <f t="shared" si="6"/>
        <v/>
      </c>
      <c r="S38" s="72" t="str">
        <f t="shared" si="7"/>
        <v/>
      </c>
      <c r="T38" s="72" t="str">
        <f t="shared" si="8"/>
        <v/>
      </c>
      <c r="U38" s="72" t="str">
        <f t="shared" si="9"/>
        <v/>
      </c>
      <c r="V38" s="72" t="str">
        <f t="shared" si="10"/>
        <v/>
      </c>
      <c r="W38" s="72" t="str">
        <f t="shared" si="11"/>
        <v/>
      </c>
      <c r="X38" s="306" t="str">
        <f t="shared" si="33"/>
        <v/>
      </c>
      <c r="Y38" s="308" t="str">
        <f t="shared" si="12"/>
        <v/>
      </c>
      <c r="Z38" s="309" t="str">
        <f t="shared" si="13"/>
        <v/>
      </c>
      <c r="AA38" s="309" t="str">
        <f t="shared" si="14"/>
        <v/>
      </c>
      <c r="AB38" s="309" t="str">
        <f t="shared" si="15"/>
        <v/>
      </c>
      <c r="AC38" s="309" t="str">
        <f t="shared" si="16"/>
        <v/>
      </c>
      <c r="AD38" s="309" t="str">
        <f t="shared" si="17"/>
        <v/>
      </c>
      <c r="AE38" s="309" t="str">
        <f t="shared" si="18"/>
        <v/>
      </c>
      <c r="AF38" s="309" t="str">
        <f t="shared" si="19"/>
        <v/>
      </c>
      <c r="AG38" s="309" t="str">
        <f t="shared" si="20"/>
        <v/>
      </c>
      <c r="AH38" s="309" t="str">
        <f t="shared" si="21"/>
        <v/>
      </c>
      <c r="AI38" s="310" t="str">
        <f t="shared" si="22"/>
        <v/>
      </c>
      <c r="AJ38" s="313"/>
      <c r="AK38" s="73" t="str">
        <f t="shared" si="23"/>
        <v/>
      </c>
      <c r="AL38" s="95" t="str">
        <f>'Feuille de Calcul'!FL38</f>
        <v>N/A</v>
      </c>
      <c r="AM38" s="94" t="str">
        <f t="shared" si="24"/>
        <v/>
      </c>
      <c r="AN38" s="95" t="str">
        <f>'Feuille de Calcul'!FO38</f>
        <v>N/A</v>
      </c>
      <c r="AO38" s="94" t="str">
        <f t="shared" si="25"/>
        <v/>
      </c>
      <c r="AP38" s="95" t="str">
        <f>'Feuille de Calcul'!FR38</f>
        <v>N/A</v>
      </c>
      <c r="AQ38" s="94" t="str">
        <f t="shared" si="26"/>
        <v/>
      </c>
      <c r="AR38" s="95" t="str">
        <f>'Feuille de Calcul'!FU38</f>
        <v>N/A</v>
      </c>
      <c r="AS38" s="94" t="str">
        <f t="shared" si="27"/>
        <v/>
      </c>
      <c r="AT38" s="95" t="str">
        <f>'Feuille de Calcul'!FX38</f>
        <v>N/A</v>
      </c>
      <c r="AU38" s="73" t="str">
        <f t="shared" si="28"/>
        <v/>
      </c>
      <c r="AV38" s="95" t="str">
        <f>'Feuille de Calcul'!GA38</f>
        <v>N/A</v>
      </c>
      <c r="AW38" s="94" t="str">
        <f t="shared" si="29"/>
        <v/>
      </c>
      <c r="AX38" s="95" t="str">
        <f>'Feuille de Calcul'!GD38</f>
        <v>N/A</v>
      </c>
      <c r="AY38" s="94" t="str">
        <f t="shared" si="30"/>
        <v/>
      </c>
      <c r="AZ38" s="95" t="str">
        <f>'Feuille de Calcul'!GG38</f>
        <v>N/A</v>
      </c>
      <c r="BA38" s="94" t="str">
        <f t="shared" si="31"/>
        <v/>
      </c>
      <c r="BB38" s="95" t="str">
        <f>'Feuille de Calcul'!GJ38</f>
        <v>N/A</v>
      </c>
      <c r="BC38" s="94" t="str">
        <f t="shared" si="32"/>
        <v/>
      </c>
      <c r="BD38" s="74" t="str">
        <f>'Feuille de Calcul'!GM38</f>
        <v>N/A</v>
      </c>
      <c r="BE38" s="243"/>
      <c r="BF38" s="243"/>
    </row>
    <row r="39" spans="1:58">
      <c r="A39" s="70" t="str">
        <f>'Feuille de Calcul'!A39</f>
        <v>D1</v>
      </c>
      <c r="B39" s="57" t="str">
        <f>'Feuille de Calcul'!B39</f>
        <v/>
      </c>
      <c r="C39" s="58" t="str">
        <f>IF(ISERROR('Feuille de Calcul'!AJ39),"",'Feuille de Calcul'!AJ39)</f>
        <v/>
      </c>
      <c r="D39" s="56" t="str">
        <f>IF(ISERROR('Feuille de Calcul'!AM39),"",'Feuille de Calcul'!AM39)</f>
        <v/>
      </c>
      <c r="E39" s="56" t="str">
        <f>IF(ISERROR('Feuille de Calcul'!AP39),"",'Feuille de Calcul'!AP39)</f>
        <v/>
      </c>
      <c r="F39" s="56" t="str">
        <f>IF(ISERROR('Feuille de Calcul'!AS39),"",'Feuille de Calcul'!AS39)</f>
        <v/>
      </c>
      <c r="G39" s="56" t="str">
        <f>IF(ISERROR('Feuille de Calcul'!AV39),"",'Feuille de Calcul'!AV39)</f>
        <v/>
      </c>
      <c r="H39" s="56" t="str">
        <f>IF(ISERROR('Feuille de Calcul'!AY39),"",'Feuille de Calcul'!AY39)</f>
        <v/>
      </c>
      <c r="I39" s="56" t="str">
        <f>IF(ISERROR('Feuille de Calcul'!BB39),"",'Feuille de Calcul'!BB39)</f>
        <v/>
      </c>
      <c r="J39" s="56" t="str">
        <f>IF(ISERROR('Feuille de Calcul'!BE39),"",'Feuille de Calcul'!BE39)</f>
        <v/>
      </c>
      <c r="K39" s="56" t="str">
        <f>IF(ISERROR('Feuille de Calcul'!BH39),"",'Feuille de Calcul'!BH39)</f>
        <v/>
      </c>
      <c r="L39" s="56" t="str">
        <f>IF(ISERROR('Feuille de Calcul'!BK39),"",'Feuille de Calcul'!BK39)</f>
        <v/>
      </c>
      <c r="M39" s="71" t="str">
        <f>IF(ISERROR('Feuille de Calcul'!BN39),"",'Feuille de Calcul'!BN39)</f>
        <v/>
      </c>
      <c r="N39" s="72" t="str">
        <f t="shared" si="2"/>
        <v/>
      </c>
      <c r="O39" s="72" t="str">
        <f t="shared" si="3"/>
        <v/>
      </c>
      <c r="P39" s="72" t="str">
        <f t="shared" si="4"/>
        <v/>
      </c>
      <c r="Q39" s="72" t="str">
        <f t="shared" si="5"/>
        <v/>
      </c>
      <c r="R39" s="72" t="str">
        <f t="shared" si="6"/>
        <v/>
      </c>
      <c r="S39" s="72" t="str">
        <f t="shared" si="7"/>
        <v/>
      </c>
      <c r="T39" s="72" t="str">
        <f t="shared" si="8"/>
        <v/>
      </c>
      <c r="U39" s="72" t="str">
        <f t="shared" si="9"/>
        <v/>
      </c>
      <c r="V39" s="72" t="str">
        <f t="shared" si="10"/>
        <v/>
      </c>
      <c r="W39" s="72" t="str">
        <f t="shared" si="11"/>
        <v/>
      </c>
      <c r="X39" s="306" t="str">
        <f t="shared" si="33"/>
        <v/>
      </c>
      <c r="Y39" s="308" t="str">
        <f t="shared" si="12"/>
        <v/>
      </c>
      <c r="Z39" s="309" t="str">
        <f t="shared" si="13"/>
        <v/>
      </c>
      <c r="AA39" s="309" t="str">
        <f t="shared" si="14"/>
        <v/>
      </c>
      <c r="AB39" s="309" t="str">
        <f t="shared" si="15"/>
        <v/>
      </c>
      <c r="AC39" s="309" t="str">
        <f t="shared" si="16"/>
        <v/>
      </c>
      <c r="AD39" s="309" t="str">
        <f t="shared" si="17"/>
        <v/>
      </c>
      <c r="AE39" s="309" t="str">
        <f t="shared" si="18"/>
        <v/>
      </c>
      <c r="AF39" s="309" t="str">
        <f t="shared" si="19"/>
        <v/>
      </c>
      <c r="AG39" s="309" t="str">
        <f t="shared" si="20"/>
        <v/>
      </c>
      <c r="AH39" s="309" t="str">
        <f t="shared" si="21"/>
        <v/>
      </c>
      <c r="AI39" s="310" t="str">
        <f t="shared" si="22"/>
        <v/>
      </c>
      <c r="AJ39" s="313"/>
      <c r="AK39" s="73" t="str">
        <f t="shared" si="23"/>
        <v/>
      </c>
      <c r="AL39" s="95" t="str">
        <f>'Feuille de Calcul'!FL39</f>
        <v>N/A</v>
      </c>
      <c r="AM39" s="94" t="str">
        <f t="shared" si="24"/>
        <v/>
      </c>
      <c r="AN39" s="95" t="str">
        <f>'Feuille de Calcul'!FO39</f>
        <v>N/A</v>
      </c>
      <c r="AO39" s="94" t="str">
        <f t="shared" si="25"/>
        <v/>
      </c>
      <c r="AP39" s="95" t="str">
        <f>'Feuille de Calcul'!FR39</f>
        <v>N/A</v>
      </c>
      <c r="AQ39" s="94" t="str">
        <f t="shared" si="26"/>
        <v/>
      </c>
      <c r="AR39" s="95" t="str">
        <f>'Feuille de Calcul'!FU39</f>
        <v>N/A</v>
      </c>
      <c r="AS39" s="94" t="str">
        <f t="shared" si="27"/>
        <v/>
      </c>
      <c r="AT39" s="95" t="str">
        <f>'Feuille de Calcul'!FX39</f>
        <v>N/A</v>
      </c>
      <c r="AU39" s="73" t="str">
        <f t="shared" si="28"/>
        <v/>
      </c>
      <c r="AV39" s="95" t="str">
        <f>'Feuille de Calcul'!GA39</f>
        <v>N/A</v>
      </c>
      <c r="AW39" s="94" t="str">
        <f t="shared" si="29"/>
        <v/>
      </c>
      <c r="AX39" s="95" t="str">
        <f>'Feuille de Calcul'!GD39</f>
        <v>N/A</v>
      </c>
      <c r="AY39" s="94" t="str">
        <f t="shared" si="30"/>
        <v/>
      </c>
      <c r="AZ39" s="95" t="str">
        <f>'Feuille de Calcul'!GG39</f>
        <v>N/A</v>
      </c>
      <c r="BA39" s="94" t="str">
        <f t="shared" si="31"/>
        <v/>
      </c>
      <c r="BB39" s="95" t="str">
        <f>'Feuille de Calcul'!GJ39</f>
        <v>N/A</v>
      </c>
      <c r="BC39" s="94" t="str">
        <f t="shared" si="32"/>
        <v/>
      </c>
      <c r="BD39" s="74" t="str">
        <f>'Feuille de Calcul'!GM39</f>
        <v>N/A</v>
      </c>
      <c r="BE39" s="243"/>
      <c r="BF39" s="243"/>
    </row>
    <row r="40" spans="1:58">
      <c r="A40" s="70" t="str">
        <f>'Feuille de Calcul'!A40</f>
        <v>D2</v>
      </c>
      <c r="B40" s="57" t="str">
        <f>'Feuille de Calcul'!B40</f>
        <v/>
      </c>
      <c r="C40" s="58" t="str">
        <f>IF(ISERROR('Feuille de Calcul'!AJ40),"",'Feuille de Calcul'!AJ40)</f>
        <v/>
      </c>
      <c r="D40" s="56" t="str">
        <f>IF(ISERROR('Feuille de Calcul'!AM40),"",'Feuille de Calcul'!AM40)</f>
        <v/>
      </c>
      <c r="E40" s="56" t="str">
        <f>IF(ISERROR('Feuille de Calcul'!AP40),"",'Feuille de Calcul'!AP40)</f>
        <v/>
      </c>
      <c r="F40" s="56" t="str">
        <f>IF(ISERROR('Feuille de Calcul'!AS40),"",'Feuille de Calcul'!AS40)</f>
        <v/>
      </c>
      <c r="G40" s="56" t="str">
        <f>IF(ISERROR('Feuille de Calcul'!AV40),"",'Feuille de Calcul'!AV40)</f>
        <v/>
      </c>
      <c r="H40" s="56" t="str">
        <f>IF(ISERROR('Feuille de Calcul'!AY40),"",'Feuille de Calcul'!AY40)</f>
        <v/>
      </c>
      <c r="I40" s="56" t="str">
        <f>IF(ISERROR('Feuille de Calcul'!BB40),"",'Feuille de Calcul'!BB40)</f>
        <v/>
      </c>
      <c r="J40" s="56" t="str">
        <f>IF(ISERROR('Feuille de Calcul'!BE40),"",'Feuille de Calcul'!BE40)</f>
        <v/>
      </c>
      <c r="K40" s="56" t="str">
        <f>IF(ISERROR('Feuille de Calcul'!BH40),"",'Feuille de Calcul'!BH40)</f>
        <v/>
      </c>
      <c r="L40" s="56" t="str">
        <f>IF(ISERROR('Feuille de Calcul'!BK40),"",'Feuille de Calcul'!BK40)</f>
        <v/>
      </c>
      <c r="M40" s="71" t="str">
        <f>IF(ISERROR('Feuille de Calcul'!BN40),"",'Feuille de Calcul'!BN40)</f>
        <v/>
      </c>
      <c r="N40" s="72" t="str">
        <f t="shared" si="2"/>
        <v/>
      </c>
      <c r="O40" s="72" t="str">
        <f t="shared" si="3"/>
        <v/>
      </c>
      <c r="P40" s="72" t="str">
        <f t="shared" si="4"/>
        <v/>
      </c>
      <c r="Q40" s="72" t="str">
        <f t="shared" si="5"/>
        <v/>
      </c>
      <c r="R40" s="72" t="str">
        <f t="shared" si="6"/>
        <v/>
      </c>
      <c r="S40" s="72" t="str">
        <f t="shared" si="7"/>
        <v/>
      </c>
      <c r="T40" s="72" t="str">
        <f t="shared" si="8"/>
        <v/>
      </c>
      <c r="U40" s="72" t="str">
        <f t="shared" si="9"/>
        <v/>
      </c>
      <c r="V40" s="72" t="str">
        <f t="shared" si="10"/>
        <v/>
      </c>
      <c r="W40" s="72" t="str">
        <f t="shared" si="11"/>
        <v/>
      </c>
      <c r="X40" s="306" t="str">
        <f t="shared" si="33"/>
        <v/>
      </c>
      <c r="Y40" s="308" t="str">
        <f t="shared" si="12"/>
        <v/>
      </c>
      <c r="Z40" s="309" t="str">
        <f t="shared" si="13"/>
        <v/>
      </c>
      <c r="AA40" s="309" t="str">
        <f t="shared" si="14"/>
        <v/>
      </c>
      <c r="AB40" s="309" t="str">
        <f t="shared" si="15"/>
        <v/>
      </c>
      <c r="AC40" s="309" t="str">
        <f t="shared" si="16"/>
        <v/>
      </c>
      <c r="AD40" s="309" t="str">
        <f t="shared" si="17"/>
        <v/>
      </c>
      <c r="AE40" s="309" t="str">
        <f t="shared" si="18"/>
        <v/>
      </c>
      <c r="AF40" s="309" t="str">
        <f t="shared" si="19"/>
        <v/>
      </c>
      <c r="AG40" s="309" t="str">
        <f t="shared" si="20"/>
        <v/>
      </c>
      <c r="AH40" s="309" t="str">
        <f t="shared" si="21"/>
        <v/>
      </c>
      <c r="AI40" s="310" t="str">
        <f t="shared" si="22"/>
        <v/>
      </c>
      <c r="AJ40" s="313"/>
      <c r="AK40" s="73" t="str">
        <f t="shared" si="23"/>
        <v/>
      </c>
      <c r="AL40" s="95" t="str">
        <f>'Feuille de Calcul'!FL40</f>
        <v>N/A</v>
      </c>
      <c r="AM40" s="94" t="str">
        <f t="shared" si="24"/>
        <v/>
      </c>
      <c r="AN40" s="95" t="str">
        <f>'Feuille de Calcul'!FO40</f>
        <v>N/A</v>
      </c>
      <c r="AO40" s="94" t="str">
        <f t="shared" si="25"/>
        <v/>
      </c>
      <c r="AP40" s="95" t="str">
        <f>'Feuille de Calcul'!FR40</f>
        <v>N/A</v>
      </c>
      <c r="AQ40" s="94" t="str">
        <f t="shared" si="26"/>
        <v/>
      </c>
      <c r="AR40" s="95" t="str">
        <f>'Feuille de Calcul'!FU40</f>
        <v>N/A</v>
      </c>
      <c r="AS40" s="94" t="str">
        <f t="shared" si="27"/>
        <v/>
      </c>
      <c r="AT40" s="95" t="str">
        <f>'Feuille de Calcul'!FX40</f>
        <v>N/A</v>
      </c>
      <c r="AU40" s="73" t="str">
        <f t="shared" si="28"/>
        <v/>
      </c>
      <c r="AV40" s="95" t="str">
        <f>'Feuille de Calcul'!GA40</f>
        <v>N/A</v>
      </c>
      <c r="AW40" s="94" t="str">
        <f t="shared" si="29"/>
        <v/>
      </c>
      <c r="AX40" s="95" t="str">
        <f>'Feuille de Calcul'!GD40</f>
        <v>N/A</v>
      </c>
      <c r="AY40" s="94" t="str">
        <f t="shared" si="30"/>
        <v/>
      </c>
      <c r="AZ40" s="95" t="str">
        <f>'Feuille de Calcul'!GG40</f>
        <v>N/A</v>
      </c>
      <c r="BA40" s="94" t="str">
        <f t="shared" si="31"/>
        <v/>
      </c>
      <c r="BB40" s="95" t="str">
        <f>'Feuille de Calcul'!GJ40</f>
        <v>N/A</v>
      </c>
      <c r="BC40" s="94" t="str">
        <f t="shared" si="32"/>
        <v/>
      </c>
      <c r="BD40" s="74" t="str">
        <f>'Feuille de Calcul'!GM40</f>
        <v>N/A</v>
      </c>
      <c r="BE40" s="243"/>
      <c r="BF40" s="243"/>
    </row>
    <row r="41" spans="1:58">
      <c r="A41" s="70" t="str">
        <f>'Feuille de Calcul'!A41</f>
        <v>D3</v>
      </c>
      <c r="B41" s="57" t="str">
        <f>'Feuille de Calcul'!B41</f>
        <v/>
      </c>
      <c r="C41" s="58" t="str">
        <f>IF(ISERROR('Feuille de Calcul'!AJ41),"",'Feuille de Calcul'!AJ41)</f>
        <v/>
      </c>
      <c r="D41" s="56" t="str">
        <f>IF(ISERROR('Feuille de Calcul'!AM41),"",'Feuille de Calcul'!AM41)</f>
        <v/>
      </c>
      <c r="E41" s="56" t="str">
        <f>IF(ISERROR('Feuille de Calcul'!AP41),"",'Feuille de Calcul'!AP41)</f>
        <v/>
      </c>
      <c r="F41" s="56" t="str">
        <f>IF(ISERROR('Feuille de Calcul'!AS41),"",'Feuille de Calcul'!AS41)</f>
        <v/>
      </c>
      <c r="G41" s="56" t="str">
        <f>IF(ISERROR('Feuille de Calcul'!AV41),"",'Feuille de Calcul'!AV41)</f>
        <v/>
      </c>
      <c r="H41" s="56" t="str">
        <f>IF(ISERROR('Feuille de Calcul'!AY41),"",'Feuille de Calcul'!AY41)</f>
        <v/>
      </c>
      <c r="I41" s="56" t="str">
        <f>IF(ISERROR('Feuille de Calcul'!BB41),"",'Feuille de Calcul'!BB41)</f>
        <v/>
      </c>
      <c r="J41" s="56" t="str">
        <f>IF(ISERROR('Feuille de Calcul'!BE41),"",'Feuille de Calcul'!BE41)</f>
        <v/>
      </c>
      <c r="K41" s="56" t="str">
        <f>IF(ISERROR('Feuille de Calcul'!BH41),"",'Feuille de Calcul'!BH41)</f>
        <v/>
      </c>
      <c r="L41" s="56" t="str">
        <f>IF(ISERROR('Feuille de Calcul'!BK41),"",'Feuille de Calcul'!BK41)</f>
        <v/>
      </c>
      <c r="M41" s="71" t="str">
        <f>IF(ISERROR('Feuille de Calcul'!BN41),"",'Feuille de Calcul'!BN41)</f>
        <v/>
      </c>
      <c r="N41" s="72" t="str">
        <f t="shared" si="2"/>
        <v/>
      </c>
      <c r="O41" s="72" t="str">
        <f t="shared" si="3"/>
        <v/>
      </c>
      <c r="P41" s="72" t="str">
        <f t="shared" si="4"/>
        <v/>
      </c>
      <c r="Q41" s="72" t="str">
        <f t="shared" si="5"/>
        <v/>
      </c>
      <c r="R41" s="72" t="str">
        <f t="shared" si="6"/>
        <v/>
      </c>
      <c r="S41" s="72" t="str">
        <f t="shared" si="7"/>
        <v/>
      </c>
      <c r="T41" s="72" t="str">
        <f t="shared" si="8"/>
        <v/>
      </c>
      <c r="U41" s="72" t="str">
        <f t="shared" si="9"/>
        <v/>
      </c>
      <c r="V41" s="72" t="str">
        <f t="shared" si="10"/>
        <v/>
      </c>
      <c r="W41" s="72" t="str">
        <f t="shared" si="11"/>
        <v/>
      </c>
      <c r="X41" s="306" t="str">
        <f t="shared" si="33"/>
        <v/>
      </c>
      <c r="Y41" s="308" t="str">
        <f t="shared" si="12"/>
        <v/>
      </c>
      <c r="Z41" s="309" t="str">
        <f t="shared" si="13"/>
        <v/>
      </c>
      <c r="AA41" s="309" t="str">
        <f t="shared" si="14"/>
        <v/>
      </c>
      <c r="AB41" s="309" t="str">
        <f t="shared" si="15"/>
        <v/>
      </c>
      <c r="AC41" s="309" t="str">
        <f t="shared" si="16"/>
        <v/>
      </c>
      <c r="AD41" s="309" t="str">
        <f t="shared" si="17"/>
        <v/>
      </c>
      <c r="AE41" s="309" t="str">
        <f t="shared" si="18"/>
        <v/>
      </c>
      <c r="AF41" s="309" t="str">
        <f t="shared" si="19"/>
        <v/>
      </c>
      <c r="AG41" s="309" t="str">
        <f t="shared" si="20"/>
        <v/>
      </c>
      <c r="AH41" s="309" t="str">
        <f t="shared" si="21"/>
        <v/>
      </c>
      <c r="AI41" s="310" t="str">
        <f t="shared" si="22"/>
        <v/>
      </c>
      <c r="AJ41" s="313"/>
      <c r="AK41" s="73" t="str">
        <f t="shared" si="23"/>
        <v/>
      </c>
      <c r="AL41" s="95" t="str">
        <f>'Feuille de Calcul'!FL41</f>
        <v>N/A</v>
      </c>
      <c r="AM41" s="94" t="str">
        <f t="shared" si="24"/>
        <v/>
      </c>
      <c r="AN41" s="95" t="str">
        <f>'Feuille de Calcul'!FO41</f>
        <v>N/A</v>
      </c>
      <c r="AO41" s="94" t="str">
        <f t="shared" si="25"/>
        <v/>
      </c>
      <c r="AP41" s="95" t="str">
        <f>'Feuille de Calcul'!FR41</f>
        <v>N/A</v>
      </c>
      <c r="AQ41" s="94" t="str">
        <f t="shared" si="26"/>
        <v/>
      </c>
      <c r="AR41" s="95" t="str">
        <f>'Feuille de Calcul'!FU41</f>
        <v>N/A</v>
      </c>
      <c r="AS41" s="94" t="str">
        <f t="shared" si="27"/>
        <v/>
      </c>
      <c r="AT41" s="95" t="str">
        <f>'Feuille de Calcul'!FX41</f>
        <v>N/A</v>
      </c>
      <c r="AU41" s="73" t="str">
        <f t="shared" si="28"/>
        <v/>
      </c>
      <c r="AV41" s="95" t="str">
        <f>'Feuille de Calcul'!GA41</f>
        <v>N/A</v>
      </c>
      <c r="AW41" s="94" t="str">
        <f t="shared" si="29"/>
        <v/>
      </c>
      <c r="AX41" s="95" t="str">
        <f>'Feuille de Calcul'!GD41</f>
        <v>N/A</v>
      </c>
      <c r="AY41" s="94" t="str">
        <f t="shared" si="30"/>
        <v/>
      </c>
      <c r="AZ41" s="95" t="str">
        <f>'Feuille de Calcul'!GG41</f>
        <v>N/A</v>
      </c>
      <c r="BA41" s="94" t="str">
        <f t="shared" si="31"/>
        <v/>
      </c>
      <c r="BB41" s="95" t="str">
        <f>'Feuille de Calcul'!GJ41</f>
        <v>N/A</v>
      </c>
      <c r="BC41" s="94" t="str">
        <f t="shared" si="32"/>
        <v/>
      </c>
      <c r="BD41" s="74" t="str">
        <f>'Feuille de Calcul'!GM41</f>
        <v>N/A</v>
      </c>
      <c r="BE41" s="243"/>
      <c r="BF41" s="243"/>
    </row>
    <row r="42" spans="1:58">
      <c r="A42" s="70" t="str">
        <f>'Feuille de Calcul'!A42</f>
        <v>D4</v>
      </c>
      <c r="B42" s="57" t="str">
        <f>'Feuille de Calcul'!B42</f>
        <v/>
      </c>
      <c r="C42" s="58" t="str">
        <f>IF(ISERROR('Feuille de Calcul'!AJ42),"",'Feuille de Calcul'!AJ42)</f>
        <v/>
      </c>
      <c r="D42" s="56" t="str">
        <f>IF(ISERROR('Feuille de Calcul'!AM42),"",'Feuille de Calcul'!AM42)</f>
        <v/>
      </c>
      <c r="E42" s="56" t="str">
        <f>IF(ISERROR('Feuille de Calcul'!AP42),"",'Feuille de Calcul'!AP42)</f>
        <v/>
      </c>
      <c r="F42" s="56" t="str">
        <f>IF(ISERROR('Feuille de Calcul'!AS42),"",'Feuille de Calcul'!AS42)</f>
        <v/>
      </c>
      <c r="G42" s="56" t="str">
        <f>IF(ISERROR('Feuille de Calcul'!AV42),"",'Feuille de Calcul'!AV42)</f>
        <v/>
      </c>
      <c r="H42" s="56" t="str">
        <f>IF(ISERROR('Feuille de Calcul'!AY42),"",'Feuille de Calcul'!AY42)</f>
        <v/>
      </c>
      <c r="I42" s="56" t="str">
        <f>IF(ISERROR('Feuille de Calcul'!BB42),"",'Feuille de Calcul'!BB42)</f>
        <v/>
      </c>
      <c r="J42" s="56" t="str">
        <f>IF(ISERROR('Feuille de Calcul'!BE42),"",'Feuille de Calcul'!BE42)</f>
        <v/>
      </c>
      <c r="K42" s="56" t="str">
        <f>IF(ISERROR('Feuille de Calcul'!BH42),"",'Feuille de Calcul'!BH42)</f>
        <v/>
      </c>
      <c r="L42" s="56" t="str">
        <f>IF(ISERROR('Feuille de Calcul'!BK42),"",'Feuille de Calcul'!BK42)</f>
        <v/>
      </c>
      <c r="M42" s="71" t="str">
        <f>IF(ISERROR('Feuille de Calcul'!BN42),"",'Feuille de Calcul'!BN42)</f>
        <v/>
      </c>
      <c r="N42" s="72" t="str">
        <f t="shared" si="2"/>
        <v/>
      </c>
      <c r="O42" s="72" t="str">
        <f t="shared" si="3"/>
        <v/>
      </c>
      <c r="P42" s="72" t="str">
        <f t="shared" si="4"/>
        <v/>
      </c>
      <c r="Q42" s="72" t="str">
        <f t="shared" si="5"/>
        <v/>
      </c>
      <c r="R42" s="72" t="str">
        <f t="shared" si="6"/>
        <v/>
      </c>
      <c r="S42" s="72" t="str">
        <f t="shared" si="7"/>
        <v/>
      </c>
      <c r="T42" s="72" t="str">
        <f t="shared" si="8"/>
        <v/>
      </c>
      <c r="U42" s="72" t="str">
        <f t="shared" si="9"/>
        <v/>
      </c>
      <c r="V42" s="72" t="str">
        <f t="shared" si="10"/>
        <v/>
      </c>
      <c r="W42" s="72" t="str">
        <f t="shared" si="11"/>
        <v/>
      </c>
      <c r="X42" s="306" t="str">
        <f t="shared" si="33"/>
        <v/>
      </c>
      <c r="Y42" s="308" t="str">
        <f t="shared" si="12"/>
        <v/>
      </c>
      <c r="Z42" s="309" t="str">
        <f t="shared" si="13"/>
        <v/>
      </c>
      <c r="AA42" s="309" t="str">
        <f t="shared" si="14"/>
        <v/>
      </c>
      <c r="AB42" s="309" t="str">
        <f t="shared" si="15"/>
        <v/>
      </c>
      <c r="AC42" s="309" t="str">
        <f t="shared" si="16"/>
        <v/>
      </c>
      <c r="AD42" s="309" t="str">
        <f t="shared" si="17"/>
        <v/>
      </c>
      <c r="AE42" s="309" t="str">
        <f t="shared" si="18"/>
        <v/>
      </c>
      <c r="AF42" s="309" t="str">
        <f t="shared" si="19"/>
        <v/>
      </c>
      <c r="AG42" s="309" t="str">
        <f t="shared" si="20"/>
        <v/>
      </c>
      <c r="AH42" s="309" t="str">
        <f t="shared" si="21"/>
        <v/>
      </c>
      <c r="AI42" s="310" t="str">
        <f t="shared" si="22"/>
        <v/>
      </c>
      <c r="AJ42" s="313"/>
      <c r="AK42" s="73" t="str">
        <f t="shared" si="23"/>
        <v/>
      </c>
      <c r="AL42" s="95" t="str">
        <f>'Feuille de Calcul'!FL42</f>
        <v>N/A</v>
      </c>
      <c r="AM42" s="94" t="str">
        <f t="shared" si="24"/>
        <v/>
      </c>
      <c r="AN42" s="95" t="str">
        <f>'Feuille de Calcul'!FO42</f>
        <v>N/A</v>
      </c>
      <c r="AO42" s="94" t="str">
        <f t="shared" si="25"/>
        <v/>
      </c>
      <c r="AP42" s="95" t="str">
        <f>'Feuille de Calcul'!FR42</f>
        <v>N/A</v>
      </c>
      <c r="AQ42" s="94" t="str">
        <f t="shared" si="26"/>
        <v/>
      </c>
      <c r="AR42" s="95" t="str">
        <f>'Feuille de Calcul'!FU42</f>
        <v>N/A</v>
      </c>
      <c r="AS42" s="94" t="str">
        <f t="shared" si="27"/>
        <v/>
      </c>
      <c r="AT42" s="95" t="str">
        <f>'Feuille de Calcul'!FX42</f>
        <v>N/A</v>
      </c>
      <c r="AU42" s="73" t="str">
        <f t="shared" si="28"/>
        <v/>
      </c>
      <c r="AV42" s="95" t="str">
        <f>'Feuille de Calcul'!GA42</f>
        <v>N/A</v>
      </c>
      <c r="AW42" s="94" t="str">
        <f t="shared" si="29"/>
        <v/>
      </c>
      <c r="AX42" s="95" t="str">
        <f>'Feuille de Calcul'!GD42</f>
        <v>N/A</v>
      </c>
      <c r="AY42" s="94" t="str">
        <f t="shared" si="30"/>
        <v/>
      </c>
      <c r="AZ42" s="95" t="str">
        <f>'Feuille de Calcul'!GG42</f>
        <v>N/A</v>
      </c>
      <c r="BA42" s="94" t="str">
        <f t="shared" si="31"/>
        <v/>
      </c>
      <c r="BB42" s="95" t="str">
        <f>'Feuille de Calcul'!GJ42</f>
        <v>N/A</v>
      </c>
      <c r="BC42" s="94" t="str">
        <f t="shared" si="32"/>
        <v/>
      </c>
      <c r="BD42" s="74" t="str">
        <f>'Feuille de Calcul'!GM42</f>
        <v>N/A</v>
      </c>
      <c r="BE42" s="243"/>
      <c r="BF42" s="243"/>
    </row>
    <row r="43" spans="1:58">
      <c r="A43" s="70" t="str">
        <f>'Feuille de Calcul'!A43</f>
        <v>D5</v>
      </c>
      <c r="B43" s="57" t="str">
        <f>'Feuille de Calcul'!B43</f>
        <v/>
      </c>
      <c r="C43" s="58" t="str">
        <f>IF(ISERROR('Feuille de Calcul'!AJ43),"",'Feuille de Calcul'!AJ43)</f>
        <v/>
      </c>
      <c r="D43" s="56" t="str">
        <f>IF(ISERROR('Feuille de Calcul'!AM43),"",'Feuille de Calcul'!AM43)</f>
        <v/>
      </c>
      <c r="E43" s="56" t="str">
        <f>IF(ISERROR('Feuille de Calcul'!AP43),"",'Feuille de Calcul'!AP43)</f>
        <v/>
      </c>
      <c r="F43" s="56" t="str">
        <f>IF(ISERROR('Feuille de Calcul'!AS43),"",'Feuille de Calcul'!AS43)</f>
        <v/>
      </c>
      <c r="G43" s="56" t="str">
        <f>IF(ISERROR('Feuille de Calcul'!AV43),"",'Feuille de Calcul'!AV43)</f>
        <v/>
      </c>
      <c r="H43" s="56" t="str">
        <f>IF(ISERROR('Feuille de Calcul'!AY43),"",'Feuille de Calcul'!AY43)</f>
        <v/>
      </c>
      <c r="I43" s="56" t="str">
        <f>IF(ISERROR('Feuille de Calcul'!BB43),"",'Feuille de Calcul'!BB43)</f>
        <v/>
      </c>
      <c r="J43" s="56" t="str">
        <f>IF(ISERROR('Feuille de Calcul'!BE43),"",'Feuille de Calcul'!BE43)</f>
        <v/>
      </c>
      <c r="K43" s="56" t="str">
        <f>IF(ISERROR('Feuille de Calcul'!BH43),"",'Feuille de Calcul'!BH43)</f>
        <v/>
      </c>
      <c r="L43" s="56" t="str">
        <f>IF(ISERROR('Feuille de Calcul'!BK43),"",'Feuille de Calcul'!BK43)</f>
        <v/>
      </c>
      <c r="M43" s="71" t="str">
        <f>IF(ISERROR('Feuille de Calcul'!BN43),"",'Feuille de Calcul'!BN43)</f>
        <v/>
      </c>
      <c r="N43" s="72" t="str">
        <f t="shared" si="2"/>
        <v/>
      </c>
      <c r="O43" s="72" t="str">
        <f t="shared" si="3"/>
        <v/>
      </c>
      <c r="P43" s="72" t="str">
        <f t="shared" si="4"/>
        <v/>
      </c>
      <c r="Q43" s="72" t="str">
        <f t="shared" si="5"/>
        <v/>
      </c>
      <c r="R43" s="72" t="str">
        <f t="shared" si="6"/>
        <v/>
      </c>
      <c r="S43" s="72" t="str">
        <f t="shared" si="7"/>
        <v/>
      </c>
      <c r="T43" s="72" t="str">
        <f t="shared" si="8"/>
        <v/>
      </c>
      <c r="U43" s="72" t="str">
        <f t="shared" si="9"/>
        <v/>
      </c>
      <c r="V43" s="72" t="str">
        <f t="shared" si="10"/>
        <v/>
      </c>
      <c r="W43" s="72" t="str">
        <f t="shared" si="11"/>
        <v/>
      </c>
      <c r="X43" s="306" t="str">
        <f t="shared" si="33"/>
        <v/>
      </c>
      <c r="Y43" s="308" t="str">
        <f t="shared" si="12"/>
        <v/>
      </c>
      <c r="Z43" s="309" t="str">
        <f t="shared" si="13"/>
        <v/>
      </c>
      <c r="AA43" s="309" t="str">
        <f t="shared" si="14"/>
        <v/>
      </c>
      <c r="AB43" s="309" t="str">
        <f t="shared" si="15"/>
        <v/>
      </c>
      <c r="AC43" s="309" t="str">
        <f t="shared" si="16"/>
        <v/>
      </c>
      <c r="AD43" s="309" t="str">
        <f t="shared" si="17"/>
        <v/>
      </c>
      <c r="AE43" s="309" t="str">
        <f t="shared" si="18"/>
        <v/>
      </c>
      <c r="AF43" s="309" t="str">
        <f t="shared" si="19"/>
        <v/>
      </c>
      <c r="AG43" s="309" t="str">
        <f t="shared" si="20"/>
        <v/>
      </c>
      <c r="AH43" s="309" t="str">
        <f t="shared" si="21"/>
        <v/>
      </c>
      <c r="AI43" s="310" t="str">
        <f t="shared" si="22"/>
        <v/>
      </c>
      <c r="AJ43" s="313"/>
      <c r="AK43" s="73" t="str">
        <f t="shared" si="23"/>
        <v/>
      </c>
      <c r="AL43" s="95" t="str">
        <f>'Feuille de Calcul'!FL43</f>
        <v>N/A</v>
      </c>
      <c r="AM43" s="94" t="str">
        <f t="shared" si="24"/>
        <v/>
      </c>
      <c r="AN43" s="95" t="str">
        <f>'Feuille de Calcul'!FO43</f>
        <v>N/A</v>
      </c>
      <c r="AO43" s="94" t="str">
        <f t="shared" si="25"/>
        <v/>
      </c>
      <c r="AP43" s="95" t="str">
        <f>'Feuille de Calcul'!FR43</f>
        <v>N/A</v>
      </c>
      <c r="AQ43" s="94" t="str">
        <f t="shared" si="26"/>
        <v/>
      </c>
      <c r="AR43" s="95" t="str">
        <f>'Feuille de Calcul'!FU43</f>
        <v>N/A</v>
      </c>
      <c r="AS43" s="94" t="str">
        <f t="shared" si="27"/>
        <v/>
      </c>
      <c r="AT43" s="95" t="str">
        <f>'Feuille de Calcul'!FX43</f>
        <v>N/A</v>
      </c>
      <c r="AU43" s="73" t="str">
        <f t="shared" si="28"/>
        <v/>
      </c>
      <c r="AV43" s="95" t="str">
        <f>'Feuille de Calcul'!GA43</f>
        <v>N/A</v>
      </c>
      <c r="AW43" s="94" t="str">
        <f t="shared" si="29"/>
        <v/>
      </c>
      <c r="AX43" s="95" t="str">
        <f>'Feuille de Calcul'!GD43</f>
        <v>N/A</v>
      </c>
      <c r="AY43" s="94" t="str">
        <f t="shared" si="30"/>
        <v/>
      </c>
      <c r="AZ43" s="95" t="str">
        <f>'Feuille de Calcul'!GG43</f>
        <v>N/A</v>
      </c>
      <c r="BA43" s="94" t="str">
        <f t="shared" si="31"/>
        <v/>
      </c>
      <c r="BB43" s="95" t="str">
        <f>'Feuille de Calcul'!GJ43</f>
        <v>N/A</v>
      </c>
      <c r="BC43" s="94" t="str">
        <f t="shared" si="32"/>
        <v/>
      </c>
      <c r="BD43" s="74" t="str">
        <f>'Feuille de Calcul'!GM43</f>
        <v>N/A</v>
      </c>
      <c r="BE43" s="243"/>
      <c r="BF43" s="243"/>
    </row>
    <row r="44" spans="1:58">
      <c r="A44" s="70" t="str">
        <f>'Feuille de Calcul'!A44</f>
        <v>D6</v>
      </c>
      <c r="B44" s="57" t="str">
        <f>'Feuille de Calcul'!B44</f>
        <v/>
      </c>
      <c r="C44" s="58" t="str">
        <f>IF(ISERROR('Feuille de Calcul'!AJ44),"",'Feuille de Calcul'!AJ44)</f>
        <v/>
      </c>
      <c r="D44" s="56" t="str">
        <f>IF(ISERROR('Feuille de Calcul'!AM44),"",'Feuille de Calcul'!AM44)</f>
        <v/>
      </c>
      <c r="E44" s="56" t="str">
        <f>IF(ISERROR('Feuille de Calcul'!AP44),"",'Feuille de Calcul'!AP44)</f>
        <v/>
      </c>
      <c r="F44" s="56" t="str">
        <f>IF(ISERROR('Feuille de Calcul'!AS44),"",'Feuille de Calcul'!AS44)</f>
        <v/>
      </c>
      <c r="G44" s="56" t="str">
        <f>IF(ISERROR('Feuille de Calcul'!AV44),"",'Feuille de Calcul'!AV44)</f>
        <v/>
      </c>
      <c r="H44" s="56" t="str">
        <f>IF(ISERROR('Feuille de Calcul'!AY44),"",'Feuille de Calcul'!AY44)</f>
        <v/>
      </c>
      <c r="I44" s="56" t="str">
        <f>IF(ISERROR('Feuille de Calcul'!BB44),"",'Feuille de Calcul'!BB44)</f>
        <v/>
      </c>
      <c r="J44" s="56" t="str">
        <f>IF(ISERROR('Feuille de Calcul'!BE44),"",'Feuille de Calcul'!BE44)</f>
        <v/>
      </c>
      <c r="K44" s="56" t="str">
        <f>IF(ISERROR('Feuille de Calcul'!BH44),"",'Feuille de Calcul'!BH44)</f>
        <v/>
      </c>
      <c r="L44" s="56" t="str">
        <f>IF(ISERROR('Feuille de Calcul'!BK44),"",'Feuille de Calcul'!BK44)</f>
        <v/>
      </c>
      <c r="M44" s="71" t="str">
        <f>IF(ISERROR('Feuille de Calcul'!BN44),"",'Feuille de Calcul'!BN44)</f>
        <v/>
      </c>
      <c r="N44" s="72" t="str">
        <f t="shared" si="2"/>
        <v/>
      </c>
      <c r="O44" s="72" t="str">
        <f t="shared" si="3"/>
        <v/>
      </c>
      <c r="P44" s="72" t="str">
        <f t="shared" si="4"/>
        <v/>
      </c>
      <c r="Q44" s="72" t="str">
        <f t="shared" si="5"/>
        <v/>
      </c>
      <c r="R44" s="72" t="str">
        <f t="shared" si="6"/>
        <v/>
      </c>
      <c r="S44" s="72" t="str">
        <f t="shared" si="7"/>
        <v/>
      </c>
      <c r="T44" s="72" t="str">
        <f t="shared" si="8"/>
        <v/>
      </c>
      <c r="U44" s="72" t="str">
        <f t="shared" si="9"/>
        <v/>
      </c>
      <c r="V44" s="72" t="str">
        <f t="shared" si="10"/>
        <v/>
      </c>
      <c r="W44" s="72" t="str">
        <f t="shared" si="11"/>
        <v/>
      </c>
      <c r="X44" s="306" t="str">
        <f t="shared" si="33"/>
        <v/>
      </c>
      <c r="Y44" s="308" t="str">
        <f t="shared" si="12"/>
        <v/>
      </c>
      <c r="Z44" s="309" t="str">
        <f t="shared" si="13"/>
        <v/>
      </c>
      <c r="AA44" s="309" t="str">
        <f t="shared" si="14"/>
        <v/>
      </c>
      <c r="AB44" s="309" t="str">
        <f t="shared" si="15"/>
        <v/>
      </c>
      <c r="AC44" s="309" t="str">
        <f t="shared" si="16"/>
        <v/>
      </c>
      <c r="AD44" s="309" t="str">
        <f t="shared" si="17"/>
        <v/>
      </c>
      <c r="AE44" s="309" t="str">
        <f t="shared" si="18"/>
        <v/>
      </c>
      <c r="AF44" s="309" t="str">
        <f t="shared" si="19"/>
        <v/>
      </c>
      <c r="AG44" s="309" t="str">
        <f t="shared" si="20"/>
        <v/>
      </c>
      <c r="AH44" s="309" t="str">
        <f t="shared" si="21"/>
        <v/>
      </c>
      <c r="AI44" s="310" t="str">
        <f t="shared" si="22"/>
        <v/>
      </c>
      <c r="AJ44" s="313"/>
      <c r="AK44" s="73" t="str">
        <f t="shared" si="23"/>
        <v/>
      </c>
      <c r="AL44" s="95" t="str">
        <f>'Feuille de Calcul'!FL44</f>
        <v>N/A</v>
      </c>
      <c r="AM44" s="94" t="str">
        <f t="shared" si="24"/>
        <v/>
      </c>
      <c r="AN44" s="95" t="str">
        <f>'Feuille de Calcul'!FO44</f>
        <v>N/A</v>
      </c>
      <c r="AO44" s="94" t="str">
        <f t="shared" si="25"/>
        <v/>
      </c>
      <c r="AP44" s="95" t="str">
        <f>'Feuille de Calcul'!FR44</f>
        <v>N/A</v>
      </c>
      <c r="AQ44" s="94" t="str">
        <f t="shared" si="26"/>
        <v/>
      </c>
      <c r="AR44" s="95" t="str">
        <f>'Feuille de Calcul'!FU44</f>
        <v>N/A</v>
      </c>
      <c r="AS44" s="94" t="str">
        <f t="shared" si="27"/>
        <v/>
      </c>
      <c r="AT44" s="95" t="str">
        <f>'Feuille de Calcul'!FX44</f>
        <v>N/A</v>
      </c>
      <c r="AU44" s="73" t="str">
        <f t="shared" si="28"/>
        <v/>
      </c>
      <c r="AV44" s="95" t="str">
        <f>'Feuille de Calcul'!GA44</f>
        <v>N/A</v>
      </c>
      <c r="AW44" s="94" t="str">
        <f t="shared" si="29"/>
        <v/>
      </c>
      <c r="AX44" s="95" t="str">
        <f>'Feuille de Calcul'!GD44</f>
        <v>N/A</v>
      </c>
      <c r="AY44" s="94" t="str">
        <f t="shared" si="30"/>
        <v/>
      </c>
      <c r="AZ44" s="95" t="str">
        <f>'Feuille de Calcul'!GG44</f>
        <v>N/A</v>
      </c>
      <c r="BA44" s="94" t="str">
        <f t="shared" si="31"/>
        <v/>
      </c>
      <c r="BB44" s="95" t="str">
        <f>'Feuille de Calcul'!GJ44</f>
        <v>N/A</v>
      </c>
      <c r="BC44" s="94" t="str">
        <f t="shared" si="32"/>
        <v/>
      </c>
      <c r="BD44" s="74" t="str">
        <f>'Feuille de Calcul'!GM44</f>
        <v>N/A</v>
      </c>
      <c r="BE44" s="243"/>
      <c r="BF44" s="243"/>
    </row>
    <row r="45" spans="1:58">
      <c r="A45" s="70" t="str">
        <f>'Feuille de Calcul'!A45</f>
        <v>D7</v>
      </c>
      <c r="B45" s="57" t="str">
        <f>'Feuille de Calcul'!B45</f>
        <v/>
      </c>
      <c r="C45" s="58" t="str">
        <f>IF(ISERROR('Feuille de Calcul'!AJ45),"",'Feuille de Calcul'!AJ45)</f>
        <v/>
      </c>
      <c r="D45" s="56" t="str">
        <f>IF(ISERROR('Feuille de Calcul'!AM45),"",'Feuille de Calcul'!AM45)</f>
        <v/>
      </c>
      <c r="E45" s="56" t="str">
        <f>IF(ISERROR('Feuille de Calcul'!AP45),"",'Feuille de Calcul'!AP45)</f>
        <v/>
      </c>
      <c r="F45" s="56" t="str">
        <f>IF(ISERROR('Feuille de Calcul'!AS45),"",'Feuille de Calcul'!AS45)</f>
        <v/>
      </c>
      <c r="G45" s="56" t="str">
        <f>IF(ISERROR('Feuille de Calcul'!AV45),"",'Feuille de Calcul'!AV45)</f>
        <v/>
      </c>
      <c r="H45" s="56" t="str">
        <f>IF(ISERROR('Feuille de Calcul'!AY45),"",'Feuille de Calcul'!AY45)</f>
        <v/>
      </c>
      <c r="I45" s="56" t="str">
        <f>IF(ISERROR('Feuille de Calcul'!BB45),"",'Feuille de Calcul'!BB45)</f>
        <v/>
      </c>
      <c r="J45" s="56" t="str">
        <f>IF(ISERROR('Feuille de Calcul'!BE45),"",'Feuille de Calcul'!BE45)</f>
        <v/>
      </c>
      <c r="K45" s="56" t="str">
        <f>IF(ISERROR('Feuille de Calcul'!BH45),"",'Feuille de Calcul'!BH45)</f>
        <v/>
      </c>
      <c r="L45" s="56" t="str">
        <f>IF(ISERROR('Feuille de Calcul'!BK45),"",'Feuille de Calcul'!BK45)</f>
        <v/>
      </c>
      <c r="M45" s="71" t="str">
        <f>IF(ISERROR('Feuille de Calcul'!BN45),"",'Feuille de Calcul'!BN45)</f>
        <v/>
      </c>
      <c r="N45" s="72" t="str">
        <f t="shared" si="2"/>
        <v/>
      </c>
      <c r="O45" s="72" t="str">
        <f t="shared" si="3"/>
        <v/>
      </c>
      <c r="P45" s="72" t="str">
        <f t="shared" si="4"/>
        <v/>
      </c>
      <c r="Q45" s="72" t="str">
        <f t="shared" si="5"/>
        <v/>
      </c>
      <c r="R45" s="72" t="str">
        <f t="shared" si="6"/>
        <v/>
      </c>
      <c r="S45" s="72" t="str">
        <f t="shared" si="7"/>
        <v/>
      </c>
      <c r="T45" s="72" t="str">
        <f t="shared" si="8"/>
        <v/>
      </c>
      <c r="U45" s="72" t="str">
        <f t="shared" si="9"/>
        <v/>
      </c>
      <c r="V45" s="72" t="str">
        <f t="shared" si="10"/>
        <v/>
      </c>
      <c r="W45" s="72" t="str">
        <f t="shared" si="11"/>
        <v/>
      </c>
      <c r="X45" s="306" t="str">
        <f t="shared" si="33"/>
        <v/>
      </c>
      <c r="Y45" s="308" t="str">
        <f t="shared" si="12"/>
        <v/>
      </c>
      <c r="Z45" s="309" t="str">
        <f t="shared" si="13"/>
        <v/>
      </c>
      <c r="AA45" s="309" t="str">
        <f t="shared" si="14"/>
        <v/>
      </c>
      <c r="AB45" s="309" t="str">
        <f t="shared" si="15"/>
        <v/>
      </c>
      <c r="AC45" s="309" t="str">
        <f t="shared" si="16"/>
        <v/>
      </c>
      <c r="AD45" s="309" t="str">
        <f t="shared" si="17"/>
        <v/>
      </c>
      <c r="AE45" s="309" t="str">
        <f t="shared" si="18"/>
        <v/>
      </c>
      <c r="AF45" s="309" t="str">
        <f t="shared" si="19"/>
        <v/>
      </c>
      <c r="AG45" s="309" t="str">
        <f t="shared" si="20"/>
        <v/>
      </c>
      <c r="AH45" s="309" t="str">
        <f t="shared" si="21"/>
        <v/>
      </c>
      <c r="AI45" s="310" t="str">
        <f t="shared" si="22"/>
        <v/>
      </c>
      <c r="AJ45" s="313"/>
      <c r="AK45" s="73" t="str">
        <f t="shared" si="23"/>
        <v/>
      </c>
      <c r="AL45" s="95" t="str">
        <f>'Feuille de Calcul'!FL45</f>
        <v>N/A</v>
      </c>
      <c r="AM45" s="94" t="str">
        <f t="shared" si="24"/>
        <v/>
      </c>
      <c r="AN45" s="95" t="str">
        <f>'Feuille de Calcul'!FO45</f>
        <v>N/A</v>
      </c>
      <c r="AO45" s="94" t="str">
        <f t="shared" si="25"/>
        <v/>
      </c>
      <c r="AP45" s="95" t="str">
        <f>'Feuille de Calcul'!FR45</f>
        <v>N/A</v>
      </c>
      <c r="AQ45" s="94" t="str">
        <f t="shared" si="26"/>
        <v/>
      </c>
      <c r="AR45" s="95" t="str">
        <f>'Feuille de Calcul'!FU45</f>
        <v>N/A</v>
      </c>
      <c r="AS45" s="94" t="str">
        <f t="shared" si="27"/>
        <v/>
      </c>
      <c r="AT45" s="95" t="str">
        <f>'Feuille de Calcul'!FX45</f>
        <v>N/A</v>
      </c>
      <c r="AU45" s="73" t="str">
        <f t="shared" si="28"/>
        <v/>
      </c>
      <c r="AV45" s="95" t="str">
        <f>'Feuille de Calcul'!GA45</f>
        <v>N/A</v>
      </c>
      <c r="AW45" s="94" t="str">
        <f t="shared" si="29"/>
        <v/>
      </c>
      <c r="AX45" s="95" t="str">
        <f>'Feuille de Calcul'!GD45</f>
        <v>N/A</v>
      </c>
      <c r="AY45" s="94" t="str">
        <f t="shared" si="30"/>
        <v/>
      </c>
      <c r="AZ45" s="95" t="str">
        <f>'Feuille de Calcul'!GG45</f>
        <v>N/A</v>
      </c>
      <c r="BA45" s="94" t="str">
        <f t="shared" si="31"/>
        <v/>
      </c>
      <c r="BB45" s="95" t="str">
        <f>'Feuille de Calcul'!GJ45</f>
        <v>N/A</v>
      </c>
      <c r="BC45" s="94" t="str">
        <f t="shared" si="32"/>
        <v/>
      </c>
      <c r="BD45" s="74" t="str">
        <f>'Feuille de Calcul'!GM45</f>
        <v>N/A</v>
      </c>
      <c r="BE45" s="243"/>
      <c r="BF45" s="243"/>
    </row>
    <row r="46" spans="1:58">
      <c r="A46" s="70" t="str">
        <f>'Feuille de Calcul'!A46</f>
        <v>D8</v>
      </c>
      <c r="B46" s="57" t="str">
        <f>'Feuille de Calcul'!B46</f>
        <v/>
      </c>
      <c r="C46" s="58" t="str">
        <f>IF(ISERROR('Feuille de Calcul'!AJ46),"",'Feuille de Calcul'!AJ46)</f>
        <v/>
      </c>
      <c r="D46" s="56" t="str">
        <f>IF(ISERROR('Feuille de Calcul'!AM46),"",'Feuille de Calcul'!AM46)</f>
        <v/>
      </c>
      <c r="E46" s="56" t="str">
        <f>IF(ISERROR('Feuille de Calcul'!AP46),"",'Feuille de Calcul'!AP46)</f>
        <v/>
      </c>
      <c r="F46" s="56" t="str">
        <f>IF(ISERROR('Feuille de Calcul'!AS46),"",'Feuille de Calcul'!AS46)</f>
        <v/>
      </c>
      <c r="G46" s="56" t="str">
        <f>IF(ISERROR('Feuille de Calcul'!AV46),"",'Feuille de Calcul'!AV46)</f>
        <v/>
      </c>
      <c r="H46" s="56" t="str">
        <f>IF(ISERROR('Feuille de Calcul'!AY46),"",'Feuille de Calcul'!AY46)</f>
        <v/>
      </c>
      <c r="I46" s="56" t="str">
        <f>IF(ISERROR('Feuille de Calcul'!BB46),"",'Feuille de Calcul'!BB46)</f>
        <v/>
      </c>
      <c r="J46" s="56" t="str">
        <f>IF(ISERROR('Feuille de Calcul'!BE46),"",'Feuille de Calcul'!BE46)</f>
        <v/>
      </c>
      <c r="K46" s="56" t="str">
        <f>IF(ISERROR('Feuille de Calcul'!BH46),"",'Feuille de Calcul'!BH46)</f>
        <v/>
      </c>
      <c r="L46" s="56" t="str">
        <f>IF(ISERROR('Feuille de Calcul'!BK46),"",'Feuille de Calcul'!BK46)</f>
        <v/>
      </c>
      <c r="M46" s="71" t="str">
        <f>IF(ISERROR('Feuille de Calcul'!BN46),"",'Feuille de Calcul'!BN46)</f>
        <v/>
      </c>
      <c r="N46" s="72" t="str">
        <f t="shared" si="2"/>
        <v/>
      </c>
      <c r="O46" s="72" t="str">
        <f t="shared" si="3"/>
        <v/>
      </c>
      <c r="P46" s="72" t="str">
        <f t="shared" si="4"/>
        <v/>
      </c>
      <c r="Q46" s="72" t="str">
        <f t="shared" si="5"/>
        <v/>
      </c>
      <c r="R46" s="72" t="str">
        <f t="shared" si="6"/>
        <v/>
      </c>
      <c r="S46" s="72" t="str">
        <f t="shared" si="7"/>
        <v/>
      </c>
      <c r="T46" s="72" t="str">
        <f t="shared" si="8"/>
        <v/>
      </c>
      <c r="U46" s="72" t="str">
        <f t="shared" si="9"/>
        <v/>
      </c>
      <c r="V46" s="72" t="str">
        <f t="shared" si="10"/>
        <v/>
      </c>
      <c r="W46" s="72" t="str">
        <f t="shared" si="11"/>
        <v/>
      </c>
      <c r="X46" s="306" t="str">
        <f t="shared" si="33"/>
        <v/>
      </c>
      <c r="Y46" s="308" t="str">
        <f t="shared" si="12"/>
        <v/>
      </c>
      <c r="Z46" s="309" t="str">
        <f t="shared" si="13"/>
        <v/>
      </c>
      <c r="AA46" s="309" t="str">
        <f t="shared" si="14"/>
        <v/>
      </c>
      <c r="AB46" s="309" t="str">
        <f t="shared" si="15"/>
        <v/>
      </c>
      <c r="AC46" s="309" t="str">
        <f t="shared" si="16"/>
        <v/>
      </c>
      <c r="AD46" s="309" t="str">
        <f t="shared" si="17"/>
        <v/>
      </c>
      <c r="AE46" s="309" t="str">
        <f t="shared" si="18"/>
        <v/>
      </c>
      <c r="AF46" s="309" t="str">
        <f t="shared" si="19"/>
        <v/>
      </c>
      <c r="AG46" s="309" t="str">
        <f t="shared" si="20"/>
        <v/>
      </c>
      <c r="AH46" s="309" t="str">
        <f t="shared" si="21"/>
        <v/>
      </c>
      <c r="AI46" s="310" t="str">
        <f t="shared" si="22"/>
        <v/>
      </c>
      <c r="AJ46" s="313"/>
      <c r="AK46" s="73" t="str">
        <f t="shared" si="23"/>
        <v/>
      </c>
      <c r="AL46" s="95" t="str">
        <f>'Feuille de Calcul'!FL46</f>
        <v>N/A</v>
      </c>
      <c r="AM46" s="94" t="str">
        <f t="shared" si="24"/>
        <v/>
      </c>
      <c r="AN46" s="95" t="str">
        <f>'Feuille de Calcul'!FO46</f>
        <v>N/A</v>
      </c>
      <c r="AO46" s="94" t="str">
        <f t="shared" si="25"/>
        <v/>
      </c>
      <c r="AP46" s="95" t="str">
        <f>'Feuille de Calcul'!FR46</f>
        <v>N/A</v>
      </c>
      <c r="AQ46" s="94" t="str">
        <f t="shared" si="26"/>
        <v/>
      </c>
      <c r="AR46" s="95" t="str">
        <f>'Feuille de Calcul'!FU46</f>
        <v>N/A</v>
      </c>
      <c r="AS46" s="94" t="str">
        <f t="shared" si="27"/>
        <v/>
      </c>
      <c r="AT46" s="95" t="str">
        <f>'Feuille de Calcul'!FX46</f>
        <v>N/A</v>
      </c>
      <c r="AU46" s="73" t="str">
        <f t="shared" si="28"/>
        <v/>
      </c>
      <c r="AV46" s="95" t="str">
        <f>'Feuille de Calcul'!GA46</f>
        <v>N/A</v>
      </c>
      <c r="AW46" s="94" t="str">
        <f t="shared" si="29"/>
        <v/>
      </c>
      <c r="AX46" s="95" t="str">
        <f>'Feuille de Calcul'!GD46</f>
        <v>N/A</v>
      </c>
      <c r="AY46" s="94" t="str">
        <f t="shared" si="30"/>
        <v/>
      </c>
      <c r="AZ46" s="95" t="str">
        <f>'Feuille de Calcul'!GG46</f>
        <v>N/A</v>
      </c>
      <c r="BA46" s="94" t="str">
        <f t="shared" si="31"/>
        <v/>
      </c>
      <c r="BB46" s="95" t="str">
        <f>'Feuille de Calcul'!GJ46</f>
        <v>N/A</v>
      </c>
      <c r="BC46" s="94" t="str">
        <f t="shared" si="32"/>
        <v/>
      </c>
      <c r="BD46" s="74" t="str">
        <f>'Feuille de Calcul'!GM46</f>
        <v>N/A</v>
      </c>
      <c r="BE46" s="243"/>
      <c r="BF46" s="243"/>
    </row>
    <row r="47" spans="1:58">
      <c r="A47" s="70" t="str">
        <f>'Feuille de Calcul'!A47</f>
        <v>D9</v>
      </c>
      <c r="B47" s="57" t="str">
        <f>'Feuille de Calcul'!B47</f>
        <v/>
      </c>
      <c r="C47" s="58" t="str">
        <f>IF(ISERROR('Feuille de Calcul'!AJ47),"",'Feuille de Calcul'!AJ47)</f>
        <v/>
      </c>
      <c r="D47" s="56" t="str">
        <f>IF(ISERROR('Feuille de Calcul'!AM47),"",'Feuille de Calcul'!AM47)</f>
        <v/>
      </c>
      <c r="E47" s="56" t="str">
        <f>IF(ISERROR('Feuille de Calcul'!AP47),"",'Feuille de Calcul'!AP47)</f>
        <v/>
      </c>
      <c r="F47" s="56" t="str">
        <f>IF(ISERROR('Feuille de Calcul'!AS47),"",'Feuille de Calcul'!AS47)</f>
        <v/>
      </c>
      <c r="G47" s="56" t="str">
        <f>IF(ISERROR('Feuille de Calcul'!AV47),"",'Feuille de Calcul'!AV47)</f>
        <v/>
      </c>
      <c r="H47" s="56" t="str">
        <f>IF(ISERROR('Feuille de Calcul'!AY47),"",'Feuille de Calcul'!AY47)</f>
        <v/>
      </c>
      <c r="I47" s="56" t="str">
        <f>IF(ISERROR('Feuille de Calcul'!BB47),"",'Feuille de Calcul'!BB47)</f>
        <v/>
      </c>
      <c r="J47" s="56" t="str">
        <f>IF(ISERROR('Feuille de Calcul'!BE47),"",'Feuille de Calcul'!BE47)</f>
        <v/>
      </c>
      <c r="K47" s="56" t="str">
        <f>IF(ISERROR('Feuille de Calcul'!BH47),"",'Feuille de Calcul'!BH47)</f>
        <v/>
      </c>
      <c r="L47" s="56" t="str">
        <f>IF(ISERROR('Feuille de Calcul'!BK47),"",'Feuille de Calcul'!BK47)</f>
        <v/>
      </c>
      <c r="M47" s="71" t="str">
        <f>IF(ISERROR('Feuille de Calcul'!BN47),"",'Feuille de Calcul'!BN47)</f>
        <v/>
      </c>
      <c r="N47" s="72" t="str">
        <f t="shared" si="2"/>
        <v/>
      </c>
      <c r="O47" s="72" t="str">
        <f t="shared" si="3"/>
        <v/>
      </c>
      <c r="P47" s="72" t="str">
        <f t="shared" si="4"/>
        <v/>
      </c>
      <c r="Q47" s="72" t="str">
        <f t="shared" si="5"/>
        <v/>
      </c>
      <c r="R47" s="72" t="str">
        <f t="shared" si="6"/>
        <v/>
      </c>
      <c r="S47" s="72" t="str">
        <f t="shared" si="7"/>
        <v/>
      </c>
      <c r="T47" s="72" t="str">
        <f t="shared" si="8"/>
        <v/>
      </c>
      <c r="U47" s="72" t="str">
        <f t="shared" si="9"/>
        <v/>
      </c>
      <c r="V47" s="72" t="str">
        <f t="shared" si="10"/>
        <v/>
      </c>
      <c r="W47" s="72" t="str">
        <f t="shared" si="11"/>
        <v/>
      </c>
      <c r="X47" s="306" t="str">
        <f t="shared" si="33"/>
        <v/>
      </c>
      <c r="Y47" s="308" t="str">
        <f t="shared" si="12"/>
        <v/>
      </c>
      <c r="Z47" s="309" t="str">
        <f t="shared" si="13"/>
        <v/>
      </c>
      <c r="AA47" s="309" t="str">
        <f t="shared" si="14"/>
        <v/>
      </c>
      <c r="AB47" s="309" t="str">
        <f t="shared" si="15"/>
        <v/>
      </c>
      <c r="AC47" s="309" t="str">
        <f t="shared" si="16"/>
        <v/>
      </c>
      <c r="AD47" s="309" t="str">
        <f t="shared" si="17"/>
        <v/>
      </c>
      <c r="AE47" s="309" t="str">
        <f t="shared" si="18"/>
        <v/>
      </c>
      <c r="AF47" s="309" t="str">
        <f t="shared" si="19"/>
        <v/>
      </c>
      <c r="AG47" s="309" t="str">
        <f t="shared" si="20"/>
        <v/>
      </c>
      <c r="AH47" s="309" t="str">
        <f t="shared" si="21"/>
        <v/>
      </c>
      <c r="AI47" s="310" t="str">
        <f t="shared" si="22"/>
        <v/>
      </c>
      <c r="AJ47" s="313"/>
      <c r="AK47" s="73" t="str">
        <f t="shared" si="23"/>
        <v/>
      </c>
      <c r="AL47" s="95" t="str">
        <f>'Feuille de Calcul'!FL47</f>
        <v>N/A</v>
      </c>
      <c r="AM47" s="94" t="str">
        <f t="shared" si="24"/>
        <v/>
      </c>
      <c r="AN47" s="95" t="str">
        <f>'Feuille de Calcul'!FO47</f>
        <v>N/A</v>
      </c>
      <c r="AO47" s="94" t="str">
        <f t="shared" si="25"/>
        <v/>
      </c>
      <c r="AP47" s="95" t="str">
        <f>'Feuille de Calcul'!FR47</f>
        <v>N/A</v>
      </c>
      <c r="AQ47" s="94" t="str">
        <f t="shared" si="26"/>
        <v/>
      </c>
      <c r="AR47" s="95" t="str">
        <f>'Feuille de Calcul'!FU47</f>
        <v>N/A</v>
      </c>
      <c r="AS47" s="94" t="str">
        <f t="shared" si="27"/>
        <v/>
      </c>
      <c r="AT47" s="95" t="str">
        <f>'Feuille de Calcul'!FX47</f>
        <v>N/A</v>
      </c>
      <c r="AU47" s="73" t="str">
        <f t="shared" si="28"/>
        <v/>
      </c>
      <c r="AV47" s="95" t="str">
        <f>'Feuille de Calcul'!GA47</f>
        <v>N/A</v>
      </c>
      <c r="AW47" s="94" t="str">
        <f t="shared" si="29"/>
        <v/>
      </c>
      <c r="AX47" s="95" t="str">
        <f>'Feuille de Calcul'!GD47</f>
        <v>N/A</v>
      </c>
      <c r="AY47" s="94" t="str">
        <f t="shared" si="30"/>
        <v/>
      </c>
      <c r="AZ47" s="95" t="str">
        <f>'Feuille de Calcul'!GG47</f>
        <v>N/A</v>
      </c>
      <c r="BA47" s="94" t="str">
        <f t="shared" si="31"/>
        <v/>
      </c>
      <c r="BB47" s="95" t="str">
        <f>'Feuille de Calcul'!GJ47</f>
        <v>N/A</v>
      </c>
      <c r="BC47" s="94" t="str">
        <f t="shared" si="32"/>
        <v/>
      </c>
      <c r="BD47" s="74" t="str">
        <f>'Feuille de Calcul'!GM47</f>
        <v>N/A</v>
      </c>
      <c r="BE47" s="243"/>
      <c r="BF47" s="243"/>
    </row>
    <row r="48" spans="1:58">
      <c r="A48" s="70" t="str">
        <f>'Feuille de Calcul'!A48</f>
        <v>D10</v>
      </c>
      <c r="B48" s="57" t="str">
        <f>'Feuille de Calcul'!B48</f>
        <v/>
      </c>
      <c r="C48" s="58" t="str">
        <f>IF(ISERROR('Feuille de Calcul'!AJ48),"",'Feuille de Calcul'!AJ48)</f>
        <v/>
      </c>
      <c r="D48" s="56" t="str">
        <f>IF(ISERROR('Feuille de Calcul'!AM48),"",'Feuille de Calcul'!AM48)</f>
        <v/>
      </c>
      <c r="E48" s="56" t="str">
        <f>IF(ISERROR('Feuille de Calcul'!AP48),"",'Feuille de Calcul'!AP48)</f>
        <v/>
      </c>
      <c r="F48" s="56" t="str">
        <f>IF(ISERROR('Feuille de Calcul'!AS48),"",'Feuille de Calcul'!AS48)</f>
        <v/>
      </c>
      <c r="G48" s="56" t="str">
        <f>IF(ISERROR('Feuille de Calcul'!AV48),"",'Feuille de Calcul'!AV48)</f>
        <v/>
      </c>
      <c r="H48" s="56" t="str">
        <f>IF(ISERROR('Feuille de Calcul'!AY48),"",'Feuille de Calcul'!AY48)</f>
        <v/>
      </c>
      <c r="I48" s="56" t="str">
        <f>IF(ISERROR('Feuille de Calcul'!BB48),"",'Feuille de Calcul'!BB48)</f>
        <v/>
      </c>
      <c r="J48" s="56" t="str">
        <f>IF(ISERROR('Feuille de Calcul'!BE48),"",'Feuille de Calcul'!BE48)</f>
        <v/>
      </c>
      <c r="K48" s="56" t="str">
        <f>IF(ISERROR('Feuille de Calcul'!BH48),"",'Feuille de Calcul'!BH48)</f>
        <v/>
      </c>
      <c r="L48" s="56" t="str">
        <f>IF(ISERROR('Feuille de Calcul'!BK48),"",'Feuille de Calcul'!BK48)</f>
        <v/>
      </c>
      <c r="M48" s="71" t="str">
        <f>IF(ISERROR('Feuille de Calcul'!BN48),"",'Feuille de Calcul'!BN48)</f>
        <v/>
      </c>
      <c r="N48" s="72" t="str">
        <f t="shared" si="2"/>
        <v/>
      </c>
      <c r="O48" s="72" t="str">
        <f t="shared" si="3"/>
        <v/>
      </c>
      <c r="P48" s="72" t="str">
        <f t="shared" si="4"/>
        <v/>
      </c>
      <c r="Q48" s="72" t="str">
        <f t="shared" si="5"/>
        <v/>
      </c>
      <c r="R48" s="72" t="str">
        <f t="shared" si="6"/>
        <v/>
      </c>
      <c r="S48" s="72" t="str">
        <f t="shared" si="7"/>
        <v/>
      </c>
      <c r="T48" s="72" t="str">
        <f t="shared" si="8"/>
        <v/>
      </c>
      <c r="U48" s="72" t="str">
        <f t="shared" si="9"/>
        <v/>
      </c>
      <c r="V48" s="72" t="str">
        <f t="shared" si="10"/>
        <v/>
      </c>
      <c r="W48" s="72" t="str">
        <f t="shared" si="11"/>
        <v/>
      </c>
      <c r="X48" s="306" t="str">
        <f t="shared" si="33"/>
        <v/>
      </c>
      <c r="Y48" s="308" t="str">
        <f t="shared" si="12"/>
        <v/>
      </c>
      <c r="Z48" s="309" t="str">
        <f t="shared" si="13"/>
        <v/>
      </c>
      <c r="AA48" s="309" t="str">
        <f t="shared" si="14"/>
        <v/>
      </c>
      <c r="AB48" s="309" t="str">
        <f t="shared" si="15"/>
        <v/>
      </c>
      <c r="AC48" s="309" t="str">
        <f t="shared" si="16"/>
        <v/>
      </c>
      <c r="AD48" s="309" t="str">
        <f t="shared" si="17"/>
        <v/>
      </c>
      <c r="AE48" s="309" t="str">
        <f t="shared" si="18"/>
        <v/>
      </c>
      <c r="AF48" s="309" t="str">
        <f t="shared" si="19"/>
        <v/>
      </c>
      <c r="AG48" s="309" t="str">
        <f t="shared" si="20"/>
        <v/>
      </c>
      <c r="AH48" s="309" t="str">
        <f t="shared" si="21"/>
        <v/>
      </c>
      <c r="AI48" s="310" t="str">
        <f t="shared" si="22"/>
        <v/>
      </c>
      <c r="AJ48" s="313"/>
      <c r="AK48" s="73" t="str">
        <f t="shared" si="23"/>
        <v/>
      </c>
      <c r="AL48" s="95" t="str">
        <f>'Feuille de Calcul'!FL48</f>
        <v>N/A</v>
      </c>
      <c r="AM48" s="94" t="str">
        <f t="shared" si="24"/>
        <v/>
      </c>
      <c r="AN48" s="95" t="str">
        <f>'Feuille de Calcul'!FO48</f>
        <v>N/A</v>
      </c>
      <c r="AO48" s="94" t="str">
        <f t="shared" si="25"/>
        <v/>
      </c>
      <c r="AP48" s="95" t="str">
        <f>'Feuille de Calcul'!FR48</f>
        <v>N/A</v>
      </c>
      <c r="AQ48" s="94" t="str">
        <f t="shared" si="26"/>
        <v/>
      </c>
      <c r="AR48" s="95" t="str">
        <f>'Feuille de Calcul'!FU48</f>
        <v>N/A</v>
      </c>
      <c r="AS48" s="94" t="str">
        <f t="shared" si="27"/>
        <v/>
      </c>
      <c r="AT48" s="95" t="str">
        <f>'Feuille de Calcul'!FX48</f>
        <v>N/A</v>
      </c>
      <c r="AU48" s="73" t="str">
        <f t="shared" si="28"/>
        <v/>
      </c>
      <c r="AV48" s="95" t="str">
        <f>'Feuille de Calcul'!GA48</f>
        <v>N/A</v>
      </c>
      <c r="AW48" s="94" t="str">
        <f t="shared" si="29"/>
        <v/>
      </c>
      <c r="AX48" s="95" t="str">
        <f>'Feuille de Calcul'!GD48</f>
        <v>N/A</v>
      </c>
      <c r="AY48" s="94" t="str">
        <f t="shared" si="30"/>
        <v/>
      </c>
      <c r="AZ48" s="95" t="str">
        <f>'Feuille de Calcul'!GG48</f>
        <v>N/A</v>
      </c>
      <c r="BA48" s="94" t="str">
        <f t="shared" si="31"/>
        <v/>
      </c>
      <c r="BB48" s="95" t="str">
        <f>'Feuille de Calcul'!GJ48</f>
        <v>N/A</v>
      </c>
      <c r="BC48" s="94" t="str">
        <f t="shared" si="32"/>
        <v/>
      </c>
      <c r="BD48" s="74" t="str">
        <f>'Feuille de Calcul'!GM48</f>
        <v>N/A</v>
      </c>
      <c r="BE48" s="243"/>
      <c r="BF48" s="243"/>
    </row>
    <row r="49" spans="1:58">
      <c r="A49" s="70" t="str">
        <f>'Feuille de Calcul'!A49</f>
        <v>D11</v>
      </c>
      <c r="B49" s="57" t="str">
        <f>'Feuille de Calcul'!B49</f>
        <v/>
      </c>
      <c r="C49" s="58" t="str">
        <f>IF(ISERROR('Feuille de Calcul'!AJ49),"",'Feuille de Calcul'!AJ49)</f>
        <v/>
      </c>
      <c r="D49" s="56" t="str">
        <f>IF(ISERROR('Feuille de Calcul'!AM49),"",'Feuille de Calcul'!AM49)</f>
        <v/>
      </c>
      <c r="E49" s="56" t="str">
        <f>IF(ISERROR('Feuille de Calcul'!AP49),"",'Feuille de Calcul'!AP49)</f>
        <v/>
      </c>
      <c r="F49" s="56" t="str">
        <f>IF(ISERROR('Feuille de Calcul'!AS49),"",'Feuille de Calcul'!AS49)</f>
        <v/>
      </c>
      <c r="G49" s="56" t="str">
        <f>IF(ISERROR('Feuille de Calcul'!AV49),"",'Feuille de Calcul'!AV49)</f>
        <v/>
      </c>
      <c r="H49" s="56" t="str">
        <f>IF(ISERROR('Feuille de Calcul'!AY49),"",'Feuille de Calcul'!AY49)</f>
        <v/>
      </c>
      <c r="I49" s="56" t="str">
        <f>IF(ISERROR('Feuille de Calcul'!BB49),"",'Feuille de Calcul'!BB49)</f>
        <v/>
      </c>
      <c r="J49" s="56" t="str">
        <f>IF(ISERROR('Feuille de Calcul'!BE49),"",'Feuille de Calcul'!BE49)</f>
        <v/>
      </c>
      <c r="K49" s="56" t="str">
        <f>IF(ISERROR('Feuille de Calcul'!BH49),"",'Feuille de Calcul'!BH49)</f>
        <v/>
      </c>
      <c r="L49" s="56" t="str">
        <f>IF(ISERROR('Feuille de Calcul'!BK49),"",'Feuille de Calcul'!BK49)</f>
        <v/>
      </c>
      <c r="M49" s="71" t="str">
        <f>IF(ISERROR('Feuille de Calcul'!BN49),"",'Feuille de Calcul'!BN49)</f>
        <v/>
      </c>
      <c r="N49" s="72" t="str">
        <f t="shared" si="2"/>
        <v/>
      </c>
      <c r="O49" s="72" t="str">
        <f t="shared" si="3"/>
        <v/>
      </c>
      <c r="P49" s="72" t="str">
        <f t="shared" si="4"/>
        <v/>
      </c>
      <c r="Q49" s="72" t="str">
        <f t="shared" si="5"/>
        <v/>
      </c>
      <c r="R49" s="72" t="str">
        <f t="shared" si="6"/>
        <v/>
      </c>
      <c r="S49" s="72" t="str">
        <f t="shared" si="7"/>
        <v/>
      </c>
      <c r="T49" s="72" t="str">
        <f t="shared" si="8"/>
        <v/>
      </c>
      <c r="U49" s="72" t="str">
        <f t="shared" si="9"/>
        <v/>
      </c>
      <c r="V49" s="72" t="str">
        <f t="shared" si="10"/>
        <v/>
      </c>
      <c r="W49" s="72" t="str">
        <f t="shared" si="11"/>
        <v/>
      </c>
      <c r="X49" s="306" t="str">
        <f t="shared" si="33"/>
        <v/>
      </c>
      <c r="Y49" s="308" t="str">
        <f t="shared" si="12"/>
        <v/>
      </c>
      <c r="Z49" s="309" t="str">
        <f t="shared" si="13"/>
        <v/>
      </c>
      <c r="AA49" s="309" t="str">
        <f t="shared" si="14"/>
        <v/>
      </c>
      <c r="AB49" s="309" t="str">
        <f t="shared" si="15"/>
        <v/>
      </c>
      <c r="AC49" s="309" t="str">
        <f t="shared" si="16"/>
        <v/>
      </c>
      <c r="AD49" s="309" t="str">
        <f t="shared" si="17"/>
        <v/>
      </c>
      <c r="AE49" s="309" t="str">
        <f t="shared" si="18"/>
        <v/>
      </c>
      <c r="AF49" s="309" t="str">
        <f t="shared" si="19"/>
        <v/>
      </c>
      <c r="AG49" s="309" t="str">
        <f t="shared" si="20"/>
        <v/>
      </c>
      <c r="AH49" s="309" t="str">
        <f t="shared" si="21"/>
        <v/>
      </c>
      <c r="AI49" s="310" t="str">
        <f t="shared" si="22"/>
        <v/>
      </c>
      <c r="AJ49" s="313"/>
      <c r="AK49" s="73" t="str">
        <f t="shared" si="23"/>
        <v/>
      </c>
      <c r="AL49" s="95" t="str">
        <f>'Feuille de Calcul'!FL49</f>
        <v>N/A</v>
      </c>
      <c r="AM49" s="94" t="str">
        <f t="shared" si="24"/>
        <v/>
      </c>
      <c r="AN49" s="95" t="str">
        <f>'Feuille de Calcul'!FO49</f>
        <v>N/A</v>
      </c>
      <c r="AO49" s="94" t="str">
        <f t="shared" si="25"/>
        <v/>
      </c>
      <c r="AP49" s="95" t="str">
        <f>'Feuille de Calcul'!FR49</f>
        <v>N/A</v>
      </c>
      <c r="AQ49" s="94" t="str">
        <f t="shared" si="26"/>
        <v/>
      </c>
      <c r="AR49" s="95" t="str">
        <f>'Feuille de Calcul'!FU49</f>
        <v>N/A</v>
      </c>
      <c r="AS49" s="94" t="str">
        <f t="shared" si="27"/>
        <v/>
      </c>
      <c r="AT49" s="95" t="str">
        <f>'Feuille de Calcul'!FX49</f>
        <v>N/A</v>
      </c>
      <c r="AU49" s="73" t="str">
        <f t="shared" si="28"/>
        <v/>
      </c>
      <c r="AV49" s="95" t="str">
        <f>'Feuille de Calcul'!GA49</f>
        <v>N/A</v>
      </c>
      <c r="AW49" s="94" t="str">
        <f t="shared" si="29"/>
        <v/>
      </c>
      <c r="AX49" s="95" t="str">
        <f>'Feuille de Calcul'!GD49</f>
        <v>N/A</v>
      </c>
      <c r="AY49" s="94" t="str">
        <f t="shared" si="30"/>
        <v/>
      </c>
      <c r="AZ49" s="95" t="str">
        <f>'Feuille de Calcul'!GG49</f>
        <v>N/A</v>
      </c>
      <c r="BA49" s="94" t="str">
        <f t="shared" si="31"/>
        <v/>
      </c>
      <c r="BB49" s="95" t="str">
        <f>'Feuille de Calcul'!GJ49</f>
        <v>N/A</v>
      </c>
      <c r="BC49" s="94" t="str">
        <f t="shared" si="32"/>
        <v/>
      </c>
      <c r="BD49" s="74" t="str">
        <f>'Feuille de Calcul'!GM49</f>
        <v>N/A</v>
      </c>
      <c r="BE49" s="243"/>
      <c r="BF49" s="243"/>
    </row>
    <row r="50" spans="1:58">
      <c r="A50" s="70" t="str">
        <f>'Feuille de Calcul'!A50</f>
        <v>D12</v>
      </c>
      <c r="B50" s="57" t="str">
        <f>'Feuille de Calcul'!B50</f>
        <v/>
      </c>
      <c r="C50" s="58" t="str">
        <f>IF(ISERROR('Feuille de Calcul'!AJ50),"",'Feuille de Calcul'!AJ50)</f>
        <v/>
      </c>
      <c r="D50" s="56" t="str">
        <f>IF(ISERROR('Feuille de Calcul'!AM50),"",'Feuille de Calcul'!AM50)</f>
        <v/>
      </c>
      <c r="E50" s="56" t="str">
        <f>IF(ISERROR('Feuille de Calcul'!AP50),"",'Feuille de Calcul'!AP50)</f>
        <v/>
      </c>
      <c r="F50" s="56" t="str">
        <f>IF(ISERROR('Feuille de Calcul'!AS50),"",'Feuille de Calcul'!AS50)</f>
        <v/>
      </c>
      <c r="G50" s="56" t="str">
        <f>IF(ISERROR('Feuille de Calcul'!AV50),"",'Feuille de Calcul'!AV50)</f>
        <v/>
      </c>
      <c r="H50" s="56" t="str">
        <f>IF(ISERROR('Feuille de Calcul'!AY50),"",'Feuille de Calcul'!AY50)</f>
        <v/>
      </c>
      <c r="I50" s="56" t="str">
        <f>IF(ISERROR('Feuille de Calcul'!BB50),"",'Feuille de Calcul'!BB50)</f>
        <v/>
      </c>
      <c r="J50" s="56" t="str">
        <f>IF(ISERROR('Feuille de Calcul'!BE50),"",'Feuille de Calcul'!BE50)</f>
        <v/>
      </c>
      <c r="K50" s="56" t="str">
        <f>IF(ISERROR('Feuille de Calcul'!BH50),"",'Feuille de Calcul'!BH50)</f>
        <v/>
      </c>
      <c r="L50" s="56" t="str">
        <f>IF(ISERROR('Feuille de Calcul'!BK50),"",'Feuille de Calcul'!BK50)</f>
        <v/>
      </c>
      <c r="M50" s="71" t="str">
        <f>IF(ISERROR('Feuille de Calcul'!BN50),"",'Feuille de Calcul'!BN50)</f>
        <v/>
      </c>
      <c r="N50" s="72" t="str">
        <f t="shared" si="2"/>
        <v/>
      </c>
      <c r="O50" s="72" t="str">
        <f t="shared" si="3"/>
        <v/>
      </c>
      <c r="P50" s="72" t="str">
        <f t="shared" si="4"/>
        <v/>
      </c>
      <c r="Q50" s="72" t="str">
        <f t="shared" si="5"/>
        <v/>
      </c>
      <c r="R50" s="72" t="str">
        <f t="shared" si="6"/>
        <v/>
      </c>
      <c r="S50" s="72" t="str">
        <f t="shared" si="7"/>
        <v/>
      </c>
      <c r="T50" s="72" t="str">
        <f t="shared" si="8"/>
        <v/>
      </c>
      <c r="U50" s="72" t="str">
        <f t="shared" si="9"/>
        <v/>
      </c>
      <c r="V50" s="72" t="str">
        <f t="shared" si="10"/>
        <v/>
      </c>
      <c r="W50" s="72" t="str">
        <f t="shared" si="11"/>
        <v/>
      </c>
      <c r="X50" s="306" t="str">
        <f t="shared" si="33"/>
        <v/>
      </c>
      <c r="Y50" s="308" t="str">
        <f t="shared" si="12"/>
        <v/>
      </c>
      <c r="Z50" s="309" t="str">
        <f t="shared" si="13"/>
        <v/>
      </c>
      <c r="AA50" s="309" t="str">
        <f t="shared" si="14"/>
        <v/>
      </c>
      <c r="AB50" s="309" t="str">
        <f t="shared" si="15"/>
        <v/>
      </c>
      <c r="AC50" s="309" t="str">
        <f t="shared" si="16"/>
        <v/>
      </c>
      <c r="AD50" s="309" t="str">
        <f t="shared" si="17"/>
        <v/>
      </c>
      <c r="AE50" s="309" t="str">
        <f t="shared" si="18"/>
        <v/>
      </c>
      <c r="AF50" s="309" t="str">
        <f t="shared" si="19"/>
        <v/>
      </c>
      <c r="AG50" s="309" t="str">
        <f t="shared" si="20"/>
        <v/>
      </c>
      <c r="AH50" s="309" t="str">
        <f t="shared" si="21"/>
        <v/>
      </c>
      <c r="AI50" s="310" t="str">
        <f t="shared" si="22"/>
        <v/>
      </c>
      <c r="AJ50" s="313"/>
      <c r="AK50" s="73" t="str">
        <f t="shared" si="23"/>
        <v/>
      </c>
      <c r="AL50" s="95" t="str">
        <f>'Feuille de Calcul'!FL50</f>
        <v>N/A</v>
      </c>
      <c r="AM50" s="94" t="str">
        <f t="shared" si="24"/>
        <v/>
      </c>
      <c r="AN50" s="95" t="str">
        <f>'Feuille de Calcul'!FO50</f>
        <v>N/A</v>
      </c>
      <c r="AO50" s="94" t="str">
        <f t="shared" si="25"/>
        <v/>
      </c>
      <c r="AP50" s="95" t="str">
        <f>'Feuille de Calcul'!FR50</f>
        <v>N/A</v>
      </c>
      <c r="AQ50" s="94" t="str">
        <f t="shared" si="26"/>
        <v/>
      </c>
      <c r="AR50" s="95" t="str">
        <f>'Feuille de Calcul'!FU50</f>
        <v>N/A</v>
      </c>
      <c r="AS50" s="94" t="str">
        <f t="shared" si="27"/>
        <v/>
      </c>
      <c r="AT50" s="95" t="str">
        <f>'Feuille de Calcul'!FX50</f>
        <v>N/A</v>
      </c>
      <c r="AU50" s="73" t="str">
        <f t="shared" si="28"/>
        <v/>
      </c>
      <c r="AV50" s="95" t="str">
        <f>'Feuille de Calcul'!GA50</f>
        <v>N/A</v>
      </c>
      <c r="AW50" s="94" t="str">
        <f t="shared" si="29"/>
        <v/>
      </c>
      <c r="AX50" s="95" t="str">
        <f>'Feuille de Calcul'!GD50</f>
        <v>N/A</v>
      </c>
      <c r="AY50" s="94" t="str">
        <f t="shared" si="30"/>
        <v/>
      </c>
      <c r="AZ50" s="95" t="str">
        <f>'Feuille de Calcul'!GG50</f>
        <v>N/A</v>
      </c>
      <c r="BA50" s="94" t="str">
        <f t="shared" si="31"/>
        <v/>
      </c>
      <c r="BB50" s="95" t="str">
        <f>'Feuille de Calcul'!GJ50</f>
        <v>N/A</v>
      </c>
      <c r="BC50" s="94" t="str">
        <f t="shared" si="32"/>
        <v/>
      </c>
      <c r="BD50" s="74" t="str">
        <f>'Feuille de Calcul'!GM50</f>
        <v>N/A</v>
      </c>
      <c r="BE50" s="243"/>
      <c r="BF50" s="243"/>
    </row>
    <row r="51" spans="1:58">
      <c r="A51" s="70" t="str">
        <f>'Feuille de Calcul'!A51</f>
        <v>E1</v>
      </c>
      <c r="B51" s="57" t="str">
        <f>'Feuille de Calcul'!B51</f>
        <v/>
      </c>
      <c r="C51" s="58" t="str">
        <f>IF(ISERROR('Feuille de Calcul'!AJ51),"",'Feuille de Calcul'!AJ51)</f>
        <v/>
      </c>
      <c r="D51" s="56" t="str">
        <f>IF(ISERROR('Feuille de Calcul'!AM51),"",'Feuille de Calcul'!AM51)</f>
        <v/>
      </c>
      <c r="E51" s="56" t="str">
        <f>IF(ISERROR('Feuille de Calcul'!AP51),"",'Feuille de Calcul'!AP51)</f>
        <v/>
      </c>
      <c r="F51" s="56" t="str">
        <f>IF(ISERROR('Feuille de Calcul'!AS51),"",'Feuille de Calcul'!AS51)</f>
        <v/>
      </c>
      <c r="G51" s="56" t="str">
        <f>IF(ISERROR('Feuille de Calcul'!AV51),"",'Feuille de Calcul'!AV51)</f>
        <v/>
      </c>
      <c r="H51" s="56" t="str">
        <f>IF(ISERROR('Feuille de Calcul'!AY51),"",'Feuille de Calcul'!AY51)</f>
        <v/>
      </c>
      <c r="I51" s="56" t="str">
        <f>IF(ISERROR('Feuille de Calcul'!BB51),"",'Feuille de Calcul'!BB51)</f>
        <v/>
      </c>
      <c r="J51" s="56" t="str">
        <f>IF(ISERROR('Feuille de Calcul'!BE51),"",'Feuille de Calcul'!BE51)</f>
        <v/>
      </c>
      <c r="K51" s="56" t="str">
        <f>IF(ISERROR('Feuille de Calcul'!BH51),"",'Feuille de Calcul'!BH51)</f>
        <v/>
      </c>
      <c r="L51" s="56" t="str">
        <f>IF(ISERROR('Feuille de Calcul'!BK51),"",'Feuille de Calcul'!BK51)</f>
        <v/>
      </c>
      <c r="M51" s="71" t="str">
        <f>IF(ISERROR('Feuille de Calcul'!BN51),"",'Feuille de Calcul'!BN51)</f>
        <v/>
      </c>
      <c r="N51" s="72" t="str">
        <f t="shared" si="2"/>
        <v/>
      </c>
      <c r="O51" s="72" t="str">
        <f t="shared" si="3"/>
        <v/>
      </c>
      <c r="P51" s="72" t="str">
        <f t="shared" si="4"/>
        <v/>
      </c>
      <c r="Q51" s="72" t="str">
        <f t="shared" si="5"/>
        <v/>
      </c>
      <c r="R51" s="72" t="str">
        <f t="shared" si="6"/>
        <v/>
      </c>
      <c r="S51" s="72" t="str">
        <f t="shared" si="7"/>
        <v/>
      </c>
      <c r="T51" s="72" t="str">
        <f t="shared" si="8"/>
        <v/>
      </c>
      <c r="U51" s="72" t="str">
        <f t="shared" si="9"/>
        <v/>
      </c>
      <c r="V51" s="72" t="str">
        <f t="shared" si="10"/>
        <v/>
      </c>
      <c r="W51" s="72" t="str">
        <f t="shared" si="11"/>
        <v/>
      </c>
      <c r="X51" s="306" t="str">
        <f t="shared" si="33"/>
        <v/>
      </c>
      <c r="Y51" s="308" t="str">
        <f t="shared" si="12"/>
        <v/>
      </c>
      <c r="Z51" s="309" t="str">
        <f t="shared" si="13"/>
        <v/>
      </c>
      <c r="AA51" s="309" t="str">
        <f t="shared" si="14"/>
        <v/>
      </c>
      <c r="AB51" s="309" t="str">
        <f t="shared" si="15"/>
        <v/>
      </c>
      <c r="AC51" s="309" t="str">
        <f t="shared" si="16"/>
        <v/>
      </c>
      <c r="AD51" s="309" t="str">
        <f t="shared" si="17"/>
        <v/>
      </c>
      <c r="AE51" s="309" t="str">
        <f t="shared" si="18"/>
        <v/>
      </c>
      <c r="AF51" s="309" t="str">
        <f t="shared" si="19"/>
        <v/>
      </c>
      <c r="AG51" s="309" t="str">
        <f t="shared" si="20"/>
        <v/>
      </c>
      <c r="AH51" s="309" t="str">
        <f t="shared" si="21"/>
        <v/>
      </c>
      <c r="AI51" s="310" t="str">
        <f t="shared" si="22"/>
        <v/>
      </c>
      <c r="AJ51" s="313"/>
      <c r="AK51" s="73" t="str">
        <f t="shared" si="23"/>
        <v/>
      </c>
      <c r="AL51" s="95" t="str">
        <f>'Feuille de Calcul'!FL51</f>
        <v>N/A</v>
      </c>
      <c r="AM51" s="94" t="str">
        <f t="shared" si="24"/>
        <v/>
      </c>
      <c r="AN51" s="95" t="str">
        <f>'Feuille de Calcul'!FO51</f>
        <v>N/A</v>
      </c>
      <c r="AO51" s="94" t="str">
        <f t="shared" si="25"/>
        <v/>
      </c>
      <c r="AP51" s="95" t="str">
        <f>'Feuille de Calcul'!FR51</f>
        <v>N/A</v>
      </c>
      <c r="AQ51" s="94" t="str">
        <f t="shared" si="26"/>
        <v/>
      </c>
      <c r="AR51" s="95" t="str">
        <f>'Feuille de Calcul'!FU51</f>
        <v>N/A</v>
      </c>
      <c r="AS51" s="94" t="str">
        <f t="shared" si="27"/>
        <v/>
      </c>
      <c r="AT51" s="95" t="str">
        <f>'Feuille de Calcul'!FX51</f>
        <v>N/A</v>
      </c>
      <c r="AU51" s="73" t="str">
        <f t="shared" si="28"/>
        <v/>
      </c>
      <c r="AV51" s="95" t="str">
        <f>'Feuille de Calcul'!GA51</f>
        <v>N/A</v>
      </c>
      <c r="AW51" s="94" t="str">
        <f t="shared" si="29"/>
        <v/>
      </c>
      <c r="AX51" s="95" t="str">
        <f>'Feuille de Calcul'!GD51</f>
        <v>N/A</v>
      </c>
      <c r="AY51" s="94" t="str">
        <f t="shared" si="30"/>
        <v/>
      </c>
      <c r="AZ51" s="95" t="str">
        <f>'Feuille de Calcul'!GG51</f>
        <v>N/A</v>
      </c>
      <c r="BA51" s="94" t="str">
        <f t="shared" si="31"/>
        <v/>
      </c>
      <c r="BB51" s="95" t="str">
        <f>'Feuille de Calcul'!GJ51</f>
        <v>N/A</v>
      </c>
      <c r="BC51" s="94" t="str">
        <f t="shared" si="32"/>
        <v/>
      </c>
      <c r="BD51" s="74" t="str">
        <f>'Feuille de Calcul'!GM51</f>
        <v>N/A</v>
      </c>
      <c r="BE51" s="243"/>
      <c r="BF51" s="243"/>
    </row>
    <row r="52" spans="1:58">
      <c r="A52" s="70" t="str">
        <f>'Feuille de Calcul'!A52</f>
        <v>E2</v>
      </c>
      <c r="B52" s="57" t="str">
        <f>'Feuille de Calcul'!B52</f>
        <v/>
      </c>
      <c r="C52" s="58" t="str">
        <f>IF(ISERROR('Feuille de Calcul'!AJ52),"",'Feuille de Calcul'!AJ52)</f>
        <v/>
      </c>
      <c r="D52" s="56" t="str">
        <f>IF(ISERROR('Feuille de Calcul'!AM52),"",'Feuille de Calcul'!AM52)</f>
        <v/>
      </c>
      <c r="E52" s="56" t="str">
        <f>IF(ISERROR('Feuille de Calcul'!AP52),"",'Feuille de Calcul'!AP52)</f>
        <v/>
      </c>
      <c r="F52" s="56" t="str">
        <f>IF(ISERROR('Feuille de Calcul'!AS52),"",'Feuille de Calcul'!AS52)</f>
        <v/>
      </c>
      <c r="G52" s="56" t="str">
        <f>IF(ISERROR('Feuille de Calcul'!AV52),"",'Feuille de Calcul'!AV52)</f>
        <v/>
      </c>
      <c r="H52" s="56" t="str">
        <f>IF(ISERROR('Feuille de Calcul'!AY52),"",'Feuille de Calcul'!AY52)</f>
        <v/>
      </c>
      <c r="I52" s="56" t="str">
        <f>IF(ISERROR('Feuille de Calcul'!BB52),"",'Feuille de Calcul'!BB52)</f>
        <v/>
      </c>
      <c r="J52" s="56" t="str">
        <f>IF(ISERROR('Feuille de Calcul'!BE52),"",'Feuille de Calcul'!BE52)</f>
        <v/>
      </c>
      <c r="K52" s="56" t="str">
        <f>IF(ISERROR('Feuille de Calcul'!BH52),"",'Feuille de Calcul'!BH52)</f>
        <v/>
      </c>
      <c r="L52" s="56" t="str">
        <f>IF(ISERROR('Feuille de Calcul'!BK52),"",'Feuille de Calcul'!BK52)</f>
        <v/>
      </c>
      <c r="M52" s="71" t="str">
        <f>IF(ISERROR('Feuille de Calcul'!BN52),"",'Feuille de Calcul'!BN52)</f>
        <v/>
      </c>
      <c r="N52" s="72" t="str">
        <f t="shared" si="2"/>
        <v/>
      </c>
      <c r="O52" s="72" t="str">
        <f t="shared" si="3"/>
        <v/>
      </c>
      <c r="P52" s="72" t="str">
        <f t="shared" si="4"/>
        <v/>
      </c>
      <c r="Q52" s="72" t="str">
        <f t="shared" si="5"/>
        <v/>
      </c>
      <c r="R52" s="72" t="str">
        <f t="shared" si="6"/>
        <v/>
      </c>
      <c r="S52" s="72" t="str">
        <f t="shared" si="7"/>
        <v/>
      </c>
      <c r="T52" s="72" t="str">
        <f t="shared" si="8"/>
        <v/>
      </c>
      <c r="U52" s="72" t="str">
        <f t="shared" si="9"/>
        <v/>
      </c>
      <c r="V52" s="72" t="str">
        <f t="shared" si="10"/>
        <v/>
      </c>
      <c r="W52" s="72" t="str">
        <f t="shared" si="11"/>
        <v/>
      </c>
      <c r="X52" s="306" t="str">
        <f t="shared" si="33"/>
        <v/>
      </c>
      <c r="Y52" s="308" t="str">
        <f t="shared" si="12"/>
        <v/>
      </c>
      <c r="Z52" s="309" t="str">
        <f t="shared" si="13"/>
        <v/>
      </c>
      <c r="AA52" s="309" t="str">
        <f t="shared" si="14"/>
        <v/>
      </c>
      <c r="AB52" s="309" t="str">
        <f t="shared" si="15"/>
        <v/>
      </c>
      <c r="AC52" s="309" t="str">
        <f t="shared" si="16"/>
        <v/>
      </c>
      <c r="AD52" s="309" t="str">
        <f t="shared" si="17"/>
        <v/>
      </c>
      <c r="AE52" s="309" t="str">
        <f t="shared" si="18"/>
        <v/>
      </c>
      <c r="AF52" s="309" t="str">
        <f t="shared" si="19"/>
        <v/>
      </c>
      <c r="AG52" s="309" t="str">
        <f t="shared" si="20"/>
        <v/>
      </c>
      <c r="AH52" s="309" t="str">
        <f t="shared" si="21"/>
        <v/>
      </c>
      <c r="AI52" s="310" t="str">
        <f t="shared" si="22"/>
        <v/>
      </c>
      <c r="AJ52" s="313"/>
      <c r="AK52" s="73" t="str">
        <f t="shared" si="23"/>
        <v/>
      </c>
      <c r="AL52" s="95" t="str">
        <f>'Feuille de Calcul'!FL52</f>
        <v>N/A</v>
      </c>
      <c r="AM52" s="94" t="str">
        <f t="shared" si="24"/>
        <v/>
      </c>
      <c r="AN52" s="95" t="str">
        <f>'Feuille de Calcul'!FO52</f>
        <v>N/A</v>
      </c>
      <c r="AO52" s="94" t="str">
        <f t="shared" si="25"/>
        <v/>
      </c>
      <c r="AP52" s="95" t="str">
        <f>'Feuille de Calcul'!FR52</f>
        <v>N/A</v>
      </c>
      <c r="AQ52" s="94" t="str">
        <f t="shared" si="26"/>
        <v/>
      </c>
      <c r="AR52" s="95" t="str">
        <f>'Feuille de Calcul'!FU52</f>
        <v>N/A</v>
      </c>
      <c r="AS52" s="94" t="str">
        <f t="shared" si="27"/>
        <v/>
      </c>
      <c r="AT52" s="95" t="str">
        <f>'Feuille de Calcul'!FX52</f>
        <v>N/A</v>
      </c>
      <c r="AU52" s="73" t="str">
        <f t="shared" si="28"/>
        <v/>
      </c>
      <c r="AV52" s="95" t="str">
        <f>'Feuille de Calcul'!GA52</f>
        <v>N/A</v>
      </c>
      <c r="AW52" s="94" t="str">
        <f t="shared" si="29"/>
        <v/>
      </c>
      <c r="AX52" s="95" t="str">
        <f>'Feuille de Calcul'!GD52</f>
        <v>N/A</v>
      </c>
      <c r="AY52" s="94" t="str">
        <f t="shared" si="30"/>
        <v/>
      </c>
      <c r="AZ52" s="95" t="str">
        <f>'Feuille de Calcul'!GG52</f>
        <v>N/A</v>
      </c>
      <c r="BA52" s="94" t="str">
        <f t="shared" si="31"/>
        <v/>
      </c>
      <c r="BB52" s="95" t="str">
        <f>'Feuille de Calcul'!GJ52</f>
        <v>N/A</v>
      </c>
      <c r="BC52" s="94" t="str">
        <f t="shared" si="32"/>
        <v/>
      </c>
      <c r="BD52" s="74" t="str">
        <f>'Feuille de Calcul'!GM52</f>
        <v>N/A</v>
      </c>
      <c r="BE52" s="243"/>
      <c r="BF52" s="243"/>
    </row>
    <row r="53" spans="1:58">
      <c r="A53" s="70" t="str">
        <f>'Feuille de Calcul'!A53</f>
        <v>E3</v>
      </c>
      <c r="B53" s="57" t="str">
        <f>'Feuille de Calcul'!B53</f>
        <v/>
      </c>
      <c r="C53" s="58" t="str">
        <f>IF(ISERROR('Feuille de Calcul'!AJ53),"",'Feuille de Calcul'!AJ53)</f>
        <v/>
      </c>
      <c r="D53" s="56" t="str">
        <f>IF(ISERROR('Feuille de Calcul'!AM53),"",'Feuille de Calcul'!AM53)</f>
        <v/>
      </c>
      <c r="E53" s="56" t="str">
        <f>IF(ISERROR('Feuille de Calcul'!AP53),"",'Feuille de Calcul'!AP53)</f>
        <v/>
      </c>
      <c r="F53" s="56" t="str">
        <f>IF(ISERROR('Feuille de Calcul'!AS53),"",'Feuille de Calcul'!AS53)</f>
        <v/>
      </c>
      <c r="G53" s="56" t="str">
        <f>IF(ISERROR('Feuille de Calcul'!AV53),"",'Feuille de Calcul'!AV53)</f>
        <v/>
      </c>
      <c r="H53" s="56" t="str">
        <f>IF(ISERROR('Feuille de Calcul'!AY53),"",'Feuille de Calcul'!AY53)</f>
        <v/>
      </c>
      <c r="I53" s="56" t="str">
        <f>IF(ISERROR('Feuille de Calcul'!BB53),"",'Feuille de Calcul'!BB53)</f>
        <v/>
      </c>
      <c r="J53" s="56" t="str">
        <f>IF(ISERROR('Feuille de Calcul'!BE53),"",'Feuille de Calcul'!BE53)</f>
        <v/>
      </c>
      <c r="K53" s="56" t="str">
        <f>IF(ISERROR('Feuille de Calcul'!BH53),"",'Feuille de Calcul'!BH53)</f>
        <v/>
      </c>
      <c r="L53" s="56" t="str">
        <f>IF(ISERROR('Feuille de Calcul'!BK53),"",'Feuille de Calcul'!BK53)</f>
        <v/>
      </c>
      <c r="M53" s="71" t="str">
        <f>IF(ISERROR('Feuille de Calcul'!BN53),"",'Feuille de Calcul'!BN53)</f>
        <v/>
      </c>
      <c r="N53" s="72" t="str">
        <f t="shared" si="2"/>
        <v/>
      </c>
      <c r="O53" s="72" t="str">
        <f t="shared" si="3"/>
        <v/>
      </c>
      <c r="P53" s="72" t="str">
        <f t="shared" si="4"/>
        <v/>
      </c>
      <c r="Q53" s="72" t="str">
        <f t="shared" si="5"/>
        <v/>
      </c>
      <c r="R53" s="72" t="str">
        <f t="shared" si="6"/>
        <v/>
      </c>
      <c r="S53" s="72" t="str">
        <f t="shared" si="7"/>
        <v/>
      </c>
      <c r="T53" s="72" t="str">
        <f t="shared" si="8"/>
        <v/>
      </c>
      <c r="U53" s="72" t="str">
        <f t="shared" si="9"/>
        <v/>
      </c>
      <c r="V53" s="72" t="str">
        <f t="shared" si="10"/>
        <v/>
      </c>
      <c r="W53" s="72" t="str">
        <f t="shared" si="11"/>
        <v/>
      </c>
      <c r="X53" s="306" t="str">
        <f t="shared" si="33"/>
        <v/>
      </c>
      <c r="Y53" s="308" t="str">
        <f t="shared" si="12"/>
        <v/>
      </c>
      <c r="Z53" s="309" t="str">
        <f t="shared" si="13"/>
        <v/>
      </c>
      <c r="AA53" s="309" t="str">
        <f t="shared" si="14"/>
        <v/>
      </c>
      <c r="AB53" s="309" t="str">
        <f t="shared" si="15"/>
        <v/>
      </c>
      <c r="AC53" s="309" t="str">
        <f t="shared" si="16"/>
        <v/>
      </c>
      <c r="AD53" s="309" t="str">
        <f t="shared" si="17"/>
        <v/>
      </c>
      <c r="AE53" s="309" t="str">
        <f t="shared" si="18"/>
        <v/>
      </c>
      <c r="AF53" s="309" t="str">
        <f t="shared" si="19"/>
        <v/>
      </c>
      <c r="AG53" s="309" t="str">
        <f t="shared" si="20"/>
        <v/>
      </c>
      <c r="AH53" s="309" t="str">
        <f t="shared" si="21"/>
        <v/>
      </c>
      <c r="AI53" s="310" t="str">
        <f t="shared" si="22"/>
        <v/>
      </c>
      <c r="AJ53" s="313"/>
      <c r="AK53" s="73" t="str">
        <f t="shared" si="23"/>
        <v/>
      </c>
      <c r="AL53" s="95" t="str">
        <f>'Feuille de Calcul'!FL53</f>
        <v>N/A</v>
      </c>
      <c r="AM53" s="94" t="str">
        <f t="shared" si="24"/>
        <v/>
      </c>
      <c r="AN53" s="95" t="str">
        <f>'Feuille de Calcul'!FO53</f>
        <v>N/A</v>
      </c>
      <c r="AO53" s="94" t="str">
        <f t="shared" si="25"/>
        <v/>
      </c>
      <c r="AP53" s="95" t="str">
        <f>'Feuille de Calcul'!FR53</f>
        <v>N/A</v>
      </c>
      <c r="AQ53" s="94" t="str">
        <f t="shared" si="26"/>
        <v/>
      </c>
      <c r="AR53" s="95" t="str">
        <f>'Feuille de Calcul'!FU53</f>
        <v>N/A</v>
      </c>
      <c r="AS53" s="94" t="str">
        <f t="shared" si="27"/>
        <v/>
      </c>
      <c r="AT53" s="95" t="str">
        <f>'Feuille de Calcul'!FX53</f>
        <v>N/A</v>
      </c>
      <c r="AU53" s="73" t="str">
        <f t="shared" si="28"/>
        <v/>
      </c>
      <c r="AV53" s="95" t="str">
        <f>'Feuille de Calcul'!GA53</f>
        <v>N/A</v>
      </c>
      <c r="AW53" s="94" t="str">
        <f t="shared" si="29"/>
        <v/>
      </c>
      <c r="AX53" s="95" t="str">
        <f>'Feuille de Calcul'!GD53</f>
        <v>N/A</v>
      </c>
      <c r="AY53" s="94" t="str">
        <f t="shared" si="30"/>
        <v/>
      </c>
      <c r="AZ53" s="95" t="str">
        <f>'Feuille de Calcul'!GG53</f>
        <v>N/A</v>
      </c>
      <c r="BA53" s="94" t="str">
        <f t="shared" si="31"/>
        <v/>
      </c>
      <c r="BB53" s="95" t="str">
        <f>'Feuille de Calcul'!GJ53</f>
        <v>N/A</v>
      </c>
      <c r="BC53" s="94" t="str">
        <f t="shared" si="32"/>
        <v/>
      </c>
      <c r="BD53" s="74" t="str">
        <f>'Feuille de Calcul'!GM53</f>
        <v>N/A</v>
      </c>
      <c r="BE53" s="243"/>
      <c r="BF53" s="243"/>
    </row>
    <row r="54" spans="1:58">
      <c r="A54" s="70" t="str">
        <f>'Feuille de Calcul'!A54</f>
        <v>E4</v>
      </c>
      <c r="B54" s="57" t="str">
        <f>'Feuille de Calcul'!B54</f>
        <v/>
      </c>
      <c r="C54" s="58" t="str">
        <f>IF(ISERROR('Feuille de Calcul'!AJ54),"",'Feuille de Calcul'!AJ54)</f>
        <v/>
      </c>
      <c r="D54" s="56" t="str">
        <f>IF(ISERROR('Feuille de Calcul'!AM54),"",'Feuille de Calcul'!AM54)</f>
        <v/>
      </c>
      <c r="E54" s="56" t="str">
        <f>IF(ISERROR('Feuille de Calcul'!AP54),"",'Feuille de Calcul'!AP54)</f>
        <v/>
      </c>
      <c r="F54" s="56" t="str">
        <f>IF(ISERROR('Feuille de Calcul'!AS54),"",'Feuille de Calcul'!AS54)</f>
        <v/>
      </c>
      <c r="G54" s="56" t="str">
        <f>IF(ISERROR('Feuille de Calcul'!AV54),"",'Feuille de Calcul'!AV54)</f>
        <v/>
      </c>
      <c r="H54" s="56" t="str">
        <f>IF(ISERROR('Feuille de Calcul'!AY54),"",'Feuille de Calcul'!AY54)</f>
        <v/>
      </c>
      <c r="I54" s="56" t="str">
        <f>IF(ISERROR('Feuille de Calcul'!BB54),"",'Feuille de Calcul'!BB54)</f>
        <v/>
      </c>
      <c r="J54" s="56" t="str">
        <f>IF(ISERROR('Feuille de Calcul'!BE54),"",'Feuille de Calcul'!BE54)</f>
        <v/>
      </c>
      <c r="K54" s="56" t="str">
        <f>IF(ISERROR('Feuille de Calcul'!BH54),"",'Feuille de Calcul'!BH54)</f>
        <v/>
      </c>
      <c r="L54" s="56" t="str">
        <f>IF(ISERROR('Feuille de Calcul'!BK54),"",'Feuille de Calcul'!BK54)</f>
        <v/>
      </c>
      <c r="M54" s="71" t="str">
        <f>IF(ISERROR('Feuille de Calcul'!BN54),"",'Feuille de Calcul'!BN54)</f>
        <v/>
      </c>
      <c r="N54" s="72" t="str">
        <f t="shared" si="2"/>
        <v/>
      </c>
      <c r="O54" s="72" t="str">
        <f t="shared" si="3"/>
        <v/>
      </c>
      <c r="P54" s="72" t="str">
        <f t="shared" si="4"/>
        <v/>
      </c>
      <c r="Q54" s="72" t="str">
        <f t="shared" si="5"/>
        <v/>
      </c>
      <c r="R54" s="72" t="str">
        <f t="shared" si="6"/>
        <v/>
      </c>
      <c r="S54" s="72" t="str">
        <f t="shared" si="7"/>
        <v/>
      </c>
      <c r="T54" s="72" t="str">
        <f t="shared" si="8"/>
        <v/>
      </c>
      <c r="U54" s="72" t="str">
        <f t="shared" si="9"/>
        <v/>
      </c>
      <c r="V54" s="72" t="str">
        <f t="shared" si="10"/>
        <v/>
      </c>
      <c r="W54" s="72" t="str">
        <f t="shared" si="11"/>
        <v/>
      </c>
      <c r="X54" s="306" t="str">
        <f t="shared" si="33"/>
        <v/>
      </c>
      <c r="Y54" s="308" t="str">
        <f t="shared" si="12"/>
        <v/>
      </c>
      <c r="Z54" s="309" t="str">
        <f t="shared" si="13"/>
        <v/>
      </c>
      <c r="AA54" s="309" t="str">
        <f t="shared" si="14"/>
        <v/>
      </c>
      <c r="AB54" s="309" t="str">
        <f t="shared" si="15"/>
        <v/>
      </c>
      <c r="AC54" s="309" t="str">
        <f t="shared" si="16"/>
        <v/>
      </c>
      <c r="AD54" s="309" t="str">
        <f t="shared" si="17"/>
        <v/>
      </c>
      <c r="AE54" s="309" t="str">
        <f t="shared" si="18"/>
        <v/>
      </c>
      <c r="AF54" s="309" t="str">
        <f t="shared" si="19"/>
        <v/>
      </c>
      <c r="AG54" s="309" t="str">
        <f t="shared" si="20"/>
        <v/>
      </c>
      <c r="AH54" s="309" t="str">
        <f t="shared" si="21"/>
        <v/>
      </c>
      <c r="AI54" s="310" t="str">
        <f t="shared" si="22"/>
        <v/>
      </c>
      <c r="AJ54" s="313"/>
      <c r="AK54" s="73" t="str">
        <f t="shared" si="23"/>
        <v/>
      </c>
      <c r="AL54" s="95" t="str">
        <f>'Feuille de Calcul'!FL54</f>
        <v>N/A</v>
      </c>
      <c r="AM54" s="94" t="str">
        <f t="shared" si="24"/>
        <v/>
      </c>
      <c r="AN54" s="95" t="str">
        <f>'Feuille de Calcul'!FO54</f>
        <v>N/A</v>
      </c>
      <c r="AO54" s="94" t="str">
        <f t="shared" si="25"/>
        <v/>
      </c>
      <c r="AP54" s="95" t="str">
        <f>'Feuille de Calcul'!FR54</f>
        <v>N/A</v>
      </c>
      <c r="AQ54" s="94" t="str">
        <f t="shared" si="26"/>
        <v/>
      </c>
      <c r="AR54" s="95" t="str">
        <f>'Feuille de Calcul'!FU54</f>
        <v>N/A</v>
      </c>
      <c r="AS54" s="94" t="str">
        <f t="shared" si="27"/>
        <v/>
      </c>
      <c r="AT54" s="95" t="str">
        <f>'Feuille de Calcul'!FX54</f>
        <v>N/A</v>
      </c>
      <c r="AU54" s="73" t="str">
        <f t="shared" si="28"/>
        <v/>
      </c>
      <c r="AV54" s="95" t="str">
        <f>'Feuille de Calcul'!GA54</f>
        <v>N/A</v>
      </c>
      <c r="AW54" s="94" t="str">
        <f t="shared" si="29"/>
        <v/>
      </c>
      <c r="AX54" s="95" t="str">
        <f>'Feuille de Calcul'!GD54</f>
        <v>N/A</v>
      </c>
      <c r="AY54" s="94" t="str">
        <f t="shared" si="30"/>
        <v/>
      </c>
      <c r="AZ54" s="95" t="str">
        <f>'Feuille de Calcul'!GG54</f>
        <v>N/A</v>
      </c>
      <c r="BA54" s="94" t="str">
        <f t="shared" si="31"/>
        <v/>
      </c>
      <c r="BB54" s="95" t="str">
        <f>'Feuille de Calcul'!GJ54</f>
        <v>N/A</v>
      </c>
      <c r="BC54" s="94" t="str">
        <f t="shared" si="32"/>
        <v/>
      </c>
      <c r="BD54" s="74" t="str">
        <f>'Feuille de Calcul'!GM54</f>
        <v>N/A</v>
      </c>
      <c r="BE54" s="243"/>
      <c r="BF54" s="243"/>
    </row>
    <row r="55" spans="1:58">
      <c r="A55" s="70" t="str">
        <f>'Feuille de Calcul'!A55</f>
        <v>E5</v>
      </c>
      <c r="B55" s="57" t="str">
        <f>'Feuille de Calcul'!B55</f>
        <v/>
      </c>
      <c r="C55" s="58" t="str">
        <f>IF(ISERROR('Feuille de Calcul'!AJ55),"",'Feuille de Calcul'!AJ55)</f>
        <v/>
      </c>
      <c r="D55" s="56" t="str">
        <f>IF(ISERROR('Feuille de Calcul'!AM55),"",'Feuille de Calcul'!AM55)</f>
        <v/>
      </c>
      <c r="E55" s="56" t="str">
        <f>IF(ISERROR('Feuille de Calcul'!AP55),"",'Feuille de Calcul'!AP55)</f>
        <v/>
      </c>
      <c r="F55" s="56" t="str">
        <f>IF(ISERROR('Feuille de Calcul'!AS55),"",'Feuille de Calcul'!AS55)</f>
        <v/>
      </c>
      <c r="G55" s="56" t="str">
        <f>IF(ISERROR('Feuille de Calcul'!AV55),"",'Feuille de Calcul'!AV55)</f>
        <v/>
      </c>
      <c r="H55" s="56" t="str">
        <f>IF(ISERROR('Feuille de Calcul'!AY55),"",'Feuille de Calcul'!AY55)</f>
        <v/>
      </c>
      <c r="I55" s="56" t="str">
        <f>IF(ISERROR('Feuille de Calcul'!BB55),"",'Feuille de Calcul'!BB55)</f>
        <v/>
      </c>
      <c r="J55" s="56" t="str">
        <f>IF(ISERROR('Feuille de Calcul'!BE55),"",'Feuille de Calcul'!BE55)</f>
        <v/>
      </c>
      <c r="K55" s="56" t="str">
        <f>IF(ISERROR('Feuille de Calcul'!BH55),"",'Feuille de Calcul'!BH55)</f>
        <v/>
      </c>
      <c r="L55" s="56" t="str">
        <f>IF(ISERROR('Feuille de Calcul'!BK55),"",'Feuille de Calcul'!BK55)</f>
        <v/>
      </c>
      <c r="M55" s="71" t="str">
        <f>IF(ISERROR('Feuille de Calcul'!BN55),"",'Feuille de Calcul'!BN55)</f>
        <v/>
      </c>
      <c r="N55" s="72" t="str">
        <f t="shared" si="2"/>
        <v/>
      </c>
      <c r="O55" s="72" t="str">
        <f t="shared" si="3"/>
        <v/>
      </c>
      <c r="P55" s="72" t="str">
        <f t="shared" si="4"/>
        <v/>
      </c>
      <c r="Q55" s="72" t="str">
        <f t="shared" si="5"/>
        <v/>
      </c>
      <c r="R55" s="72" t="str">
        <f t="shared" si="6"/>
        <v/>
      </c>
      <c r="S55" s="72" t="str">
        <f t="shared" si="7"/>
        <v/>
      </c>
      <c r="T55" s="72" t="str">
        <f t="shared" si="8"/>
        <v/>
      </c>
      <c r="U55" s="72" t="str">
        <f t="shared" si="9"/>
        <v/>
      </c>
      <c r="V55" s="72" t="str">
        <f t="shared" si="10"/>
        <v/>
      </c>
      <c r="W55" s="72" t="str">
        <f t="shared" si="11"/>
        <v/>
      </c>
      <c r="X55" s="306" t="str">
        <f t="shared" si="33"/>
        <v/>
      </c>
      <c r="Y55" s="308" t="str">
        <f t="shared" si="12"/>
        <v/>
      </c>
      <c r="Z55" s="309" t="str">
        <f t="shared" si="13"/>
        <v/>
      </c>
      <c r="AA55" s="309" t="str">
        <f t="shared" si="14"/>
        <v/>
      </c>
      <c r="AB55" s="309" t="str">
        <f t="shared" si="15"/>
        <v/>
      </c>
      <c r="AC55" s="309" t="str">
        <f t="shared" si="16"/>
        <v/>
      </c>
      <c r="AD55" s="309" t="str">
        <f t="shared" si="17"/>
        <v/>
      </c>
      <c r="AE55" s="309" t="str">
        <f t="shared" si="18"/>
        <v/>
      </c>
      <c r="AF55" s="309" t="str">
        <f t="shared" si="19"/>
        <v/>
      </c>
      <c r="AG55" s="309" t="str">
        <f t="shared" si="20"/>
        <v/>
      </c>
      <c r="AH55" s="309" t="str">
        <f t="shared" si="21"/>
        <v/>
      </c>
      <c r="AI55" s="310" t="str">
        <f t="shared" si="22"/>
        <v/>
      </c>
      <c r="AJ55" s="313"/>
      <c r="AK55" s="73" t="str">
        <f t="shared" si="23"/>
        <v/>
      </c>
      <c r="AL55" s="95" t="str">
        <f>'Feuille de Calcul'!FL55</f>
        <v>N/A</v>
      </c>
      <c r="AM55" s="94" t="str">
        <f t="shared" si="24"/>
        <v/>
      </c>
      <c r="AN55" s="95" t="str">
        <f>'Feuille de Calcul'!FO55</f>
        <v>N/A</v>
      </c>
      <c r="AO55" s="94" t="str">
        <f t="shared" si="25"/>
        <v/>
      </c>
      <c r="AP55" s="95" t="str">
        <f>'Feuille de Calcul'!FR55</f>
        <v>N/A</v>
      </c>
      <c r="AQ55" s="94" t="str">
        <f t="shared" si="26"/>
        <v/>
      </c>
      <c r="AR55" s="95" t="str">
        <f>'Feuille de Calcul'!FU55</f>
        <v>N/A</v>
      </c>
      <c r="AS55" s="94" t="str">
        <f t="shared" si="27"/>
        <v/>
      </c>
      <c r="AT55" s="95" t="str">
        <f>'Feuille de Calcul'!FX55</f>
        <v>N/A</v>
      </c>
      <c r="AU55" s="73" t="str">
        <f t="shared" si="28"/>
        <v/>
      </c>
      <c r="AV55" s="95" t="str">
        <f>'Feuille de Calcul'!GA55</f>
        <v>N/A</v>
      </c>
      <c r="AW55" s="94" t="str">
        <f t="shared" si="29"/>
        <v/>
      </c>
      <c r="AX55" s="95" t="str">
        <f>'Feuille de Calcul'!GD55</f>
        <v>N/A</v>
      </c>
      <c r="AY55" s="94" t="str">
        <f t="shared" si="30"/>
        <v/>
      </c>
      <c r="AZ55" s="95" t="str">
        <f>'Feuille de Calcul'!GG55</f>
        <v>N/A</v>
      </c>
      <c r="BA55" s="94" t="str">
        <f t="shared" si="31"/>
        <v/>
      </c>
      <c r="BB55" s="95" t="str">
        <f>'Feuille de Calcul'!GJ55</f>
        <v>N/A</v>
      </c>
      <c r="BC55" s="94" t="str">
        <f t="shared" si="32"/>
        <v/>
      </c>
      <c r="BD55" s="74" t="str">
        <f>'Feuille de Calcul'!GM55</f>
        <v>N/A</v>
      </c>
      <c r="BE55" s="243"/>
      <c r="BF55" s="243"/>
    </row>
    <row r="56" spans="1:58">
      <c r="A56" s="70" t="str">
        <f>'Feuille de Calcul'!A56</f>
        <v>E6</v>
      </c>
      <c r="B56" s="57" t="str">
        <f>'Feuille de Calcul'!B56</f>
        <v/>
      </c>
      <c r="C56" s="58" t="str">
        <f>IF(ISERROR('Feuille de Calcul'!AJ56),"",'Feuille de Calcul'!AJ56)</f>
        <v/>
      </c>
      <c r="D56" s="56" t="str">
        <f>IF(ISERROR('Feuille de Calcul'!AM56),"",'Feuille de Calcul'!AM56)</f>
        <v/>
      </c>
      <c r="E56" s="56" t="str">
        <f>IF(ISERROR('Feuille de Calcul'!AP56),"",'Feuille de Calcul'!AP56)</f>
        <v/>
      </c>
      <c r="F56" s="56" t="str">
        <f>IF(ISERROR('Feuille de Calcul'!AS56),"",'Feuille de Calcul'!AS56)</f>
        <v/>
      </c>
      <c r="G56" s="56" t="str">
        <f>IF(ISERROR('Feuille de Calcul'!AV56),"",'Feuille de Calcul'!AV56)</f>
        <v/>
      </c>
      <c r="H56" s="56" t="str">
        <f>IF(ISERROR('Feuille de Calcul'!AY56),"",'Feuille de Calcul'!AY56)</f>
        <v/>
      </c>
      <c r="I56" s="56" t="str">
        <f>IF(ISERROR('Feuille de Calcul'!BB56),"",'Feuille de Calcul'!BB56)</f>
        <v/>
      </c>
      <c r="J56" s="56" t="str">
        <f>IF(ISERROR('Feuille de Calcul'!BE56),"",'Feuille de Calcul'!BE56)</f>
        <v/>
      </c>
      <c r="K56" s="56" t="str">
        <f>IF(ISERROR('Feuille de Calcul'!BH56),"",'Feuille de Calcul'!BH56)</f>
        <v/>
      </c>
      <c r="L56" s="56" t="str">
        <f>IF(ISERROR('Feuille de Calcul'!BK56),"",'Feuille de Calcul'!BK56)</f>
        <v/>
      </c>
      <c r="M56" s="71" t="str">
        <f>IF(ISERROR('Feuille de Calcul'!BN56),"",'Feuille de Calcul'!BN56)</f>
        <v/>
      </c>
      <c r="N56" s="72" t="str">
        <f t="shared" si="2"/>
        <v/>
      </c>
      <c r="O56" s="72" t="str">
        <f t="shared" si="3"/>
        <v/>
      </c>
      <c r="P56" s="72" t="str">
        <f t="shared" si="4"/>
        <v/>
      </c>
      <c r="Q56" s="72" t="str">
        <f t="shared" si="5"/>
        <v/>
      </c>
      <c r="R56" s="72" t="str">
        <f t="shared" si="6"/>
        <v/>
      </c>
      <c r="S56" s="72" t="str">
        <f t="shared" si="7"/>
        <v/>
      </c>
      <c r="T56" s="72" t="str">
        <f t="shared" si="8"/>
        <v/>
      </c>
      <c r="U56" s="72" t="str">
        <f t="shared" si="9"/>
        <v/>
      </c>
      <c r="V56" s="72" t="str">
        <f t="shared" si="10"/>
        <v/>
      </c>
      <c r="W56" s="72" t="str">
        <f t="shared" si="11"/>
        <v/>
      </c>
      <c r="X56" s="306" t="str">
        <f t="shared" si="33"/>
        <v/>
      </c>
      <c r="Y56" s="308" t="str">
        <f t="shared" si="12"/>
        <v/>
      </c>
      <c r="Z56" s="309" t="str">
        <f t="shared" si="13"/>
        <v/>
      </c>
      <c r="AA56" s="309" t="str">
        <f t="shared" si="14"/>
        <v/>
      </c>
      <c r="AB56" s="309" t="str">
        <f t="shared" si="15"/>
        <v/>
      </c>
      <c r="AC56" s="309" t="str">
        <f t="shared" si="16"/>
        <v/>
      </c>
      <c r="AD56" s="309" t="str">
        <f t="shared" si="17"/>
        <v/>
      </c>
      <c r="AE56" s="309" t="str">
        <f t="shared" si="18"/>
        <v/>
      </c>
      <c r="AF56" s="309" t="str">
        <f t="shared" si="19"/>
        <v/>
      </c>
      <c r="AG56" s="309" t="str">
        <f t="shared" si="20"/>
        <v/>
      </c>
      <c r="AH56" s="309" t="str">
        <f t="shared" si="21"/>
        <v/>
      </c>
      <c r="AI56" s="310" t="str">
        <f t="shared" si="22"/>
        <v/>
      </c>
      <c r="AJ56" s="313"/>
      <c r="AK56" s="73" t="str">
        <f t="shared" si="23"/>
        <v/>
      </c>
      <c r="AL56" s="95" t="str">
        <f>'Feuille de Calcul'!FL56</f>
        <v>N/A</v>
      </c>
      <c r="AM56" s="94" t="str">
        <f t="shared" si="24"/>
        <v/>
      </c>
      <c r="AN56" s="95" t="str">
        <f>'Feuille de Calcul'!FO56</f>
        <v>N/A</v>
      </c>
      <c r="AO56" s="94" t="str">
        <f t="shared" si="25"/>
        <v/>
      </c>
      <c r="AP56" s="95" t="str">
        <f>'Feuille de Calcul'!FR56</f>
        <v>N/A</v>
      </c>
      <c r="AQ56" s="94" t="str">
        <f t="shared" si="26"/>
        <v/>
      </c>
      <c r="AR56" s="95" t="str">
        <f>'Feuille de Calcul'!FU56</f>
        <v>N/A</v>
      </c>
      <c r="AS56" s="94" t="str">
        <f t="shared" si="27"/>
        <v/>
      </c>
      <c r="AT56" s="95" t="str">
        <f>'Feuille de Calcul'!FX56</f>
        <v>N/A</v>
      </c>
      <c r="AU56" s="73" t="str">
        <f t="shared" si="28"/>
        <v/>
      </c>
      <c r="AV56" s="95" t="str">
        <f>'Feuille de Calcul'!GA56</f>
        <v>N/A</v>
      </c>
      <c r="AW56" s="94" t="str">
        <f t="shared" si="29"/>
        <v/>
      </c>
      <c r="AX56" s="95" t="str">
        <f>'Feuille de Calcul'!GD56</f>
        <v>N/A</v>
      </c>
      <c r="AY56" s="94" t="str">
        <f t="shared" si="30"/>
        <v/>
      </c>
      <c r="AZ56" s="95" t="str">
        <f>'Feuille de Calcul'!GG56</f>
        <v>N/A</v>
      </c>
      <c r="BA56" s="94" t="str">
        <f t="shared" si="31"/>
        <v/>
      </c>
      <c r="BB56" s="95" t="str">
        <f>'Feuille de Calcul'!GJ56</f>
        <v>N/A</v>
      </c>
      <c r="BC56" s="94" t="str">
        <f t="shared" si="32"/>
        <v/>
      </c>
      <c r="BD56" s="74" t="str">
        <f>'Feuille de Calcul'!GM56</f>
        <v>N/A</v>
      </c>
      <c r="BE56" s="243"/>
      <c r="BF56" s="243"/>
    </row>
    <row r="57" spans="1:58">
      <c r="A57" s="70" t="str">
        <f>'Feuille de Calcul'!A57</f>
        <v>E7</v>
      </c>
      <c r="B57" s="57" t="str">
        <f>'Feuille de Calcul'!B57</f>
        <v/>
      </c>
      <c r="C57" s="58" t="str">
        <f>IF(ISERROR('Feuille de Calcul'!AJ57),"",'Feuille de Calcul'!AJ57)</f>
        <v/>
      </c>
      <c r="D57" s="56" t="str">
        <f>IF(ISERROR('Feuille de Calcul'!AM57),"",'Feuille de Calcul'!AM57)</f>
        <v/>
      </c>
      <c r="E57" s="56" t="str">
        <f>IF(ISERROR('Feuille de Calcul'!AP57),"",'Feuille de Calcul'!AP57)</f>
        <v/>
      </c>
      <c r="F57" s="56" t="str">
        <f>IF(ISERROR('Feuille de Calcul'!AS57),"",'Feuille de Calcul'!AS57)</f>
        <v/>
      </c>
      <c r="G57" s="56" t="str">
        <f>IF(ISERROR('Feuille de Calcul'!AV57),"",'Feuille de Calcul'!AV57)</f>
        <v/>
      </c>
      <c r="H57" s="56" t="str">
        <f>IF(ISERROR('Feuille de Calcul'!AY57),"",'Feuille de Calcul'!AY57)</f>
        <v/>
      </c>
      <c r="I57" s="56" t="str">
        <f>IF(ISERROR('Feuille de Calcul'!BB57),"",'Feuille de Calcul'!BB57)</f>
        <v/>
      </c>
      <c r="J57" s="56" t="str">
        <f>IF(ISERROR('Feuille de Calcul'!BE57),"",'Feuille de Calcul'!BE57)</f>
        <v/>
      </c>
      <c r="K57" s="56" t="str">
        <f>IF(ISERROR('Feuille de Calcul'!BH57),"",'Feuille de Calcul'!BH57)</f>
        <v/>
      </c>
      <c r="L57" s="56" t="str">
        <f>IF(ISERROR('Feuille de Calcul'!BK57),"",'Feuille de Calcul'!BK57)</f>
        <v/>
      </c>
      <c r="M57" s="71" t="str">
        <f>IF(ISERROR('Feuille de Calcul'!BN57),"",'Feuille de Calcul'!BN57)</f>
        <v/>
      </c>
      <c r="N57" s="72" t="str">
        <f t="shared" si="2"/>
        <v/>
      </c>
      <c r="O57" s="72" t="str">
        <f t="shared" si="3"/>
        <v/>
      </c>
      <c r="P57" s="72" t="str">
        <f t="shared" si="4"/>
        <v/>
      </c>
      <c r="Q57" s="72" t="str">
        <f t="shared" si="5"/>
        <v/>
      </c>
      <c r="R57" s="72" t="str">
        <f t="shared" si="6"/>
        <v/>
      </c>
      <c r="S57" s="72" t="str">
        <f t="shared" si="7"/>
        <v/>
      </c>
      <c r="T57" s="72" t="str">
        <f t="shared" si="8"/>
        <v/>
      </c>
      <c r="U57" s="72" t="str">
        <f t="shared" si="9"/>
        <v/>
      </c>
      <c r="V57" s="72" t="str">
        <f t="shared" si="10"/>
        <v/>
      </c>
      <c r="W57" s="72" t="str">
        <f t="shared" si="11"/>
        <v/>
      </c>
      <c r="X57" s="306" t="str">
        <f t="shared" si="33"/>
        <v/>
      </c>
      <c r="Y57" s="308" t="str">
        <f t="shared" si="12"/>
        <v/>
      </c>
      <c r="Z57" s="309" t="str">
        <f t="shared" si="13"/>
        <v/>
      </c>
      <c r="AA57" s="309" t="str">
        <f t="shared" si="14"/>
        <v/>
      </c>
      <c r="AB57" s="309" t="str">
        <f t="shared" si="15"/>
        <v/>
      </c>
      <c r="AC57" s="309" t="str">
        <f t="shared" si="16"/>
        <v/>
      </c>
      <c r="AD57" s="309" t="str">
        <f t="shared" si="17"/>
        <v/>
      </c>
      <c r="AE57" s="309" t="str">
        <f t="shared" si="18"/>
        <v/>
      </c>
      <c r="AF57" s="309" t="str">
        <f t="shared" si="19"/>
        <v/>
      </c>
      <c r="AG57" s="309" t="str">
        <f t="shared" si="20"/>
        <v/>
      </c>
      <c r="AH57" s="309" t="str">
        <f t="shared" si="21"/>
        <v/>
      </c>
      <c r="AI57" s="310" t="str">
        <f t="shared" si="22"/>
        <v/>
      </c>
      <c r="AJ57" s="313"/>
      <c r="AK57" s="73" t="str">
        <f t="shared" si="23"/>
        <v/>
      </c>
      <c r="AL57" s="95" t="str">
        <f>'Feuille de Calcul'!FL57</f>
        <v>N/A</v>
      </c>
      <c r="AM57" s="94" t="str">
        <f t="shared" si="24"/>
        <v/>
      </c>
      <c r="AN57" s="95" t="str">
        <f>'Feuille de Calcul'!FO57</f>
        <v>N/A</v>
      </c>
      <c r="AO57" s="94" t="str">
        <f t="shared" si="25"/>
        <v/>
      </c>
      <c r="AP57" s="95" t="str">
        <f>'Feuille de Calcul'!FR57</f>
        <v>N/A</v>
      </c>
      <c r="AQ57" s="94" t="str">
        <f t="shared" si="26"/>
        <v/>
      </c>
      <c r="AR57" s="95" t="str">
        <f>'Feuille de Calcul'!FU57</f>
        <v>N/A</v>
      </c>
      <c r="AS57" s="94" t="str">
        <f t="shared" si="27"/>
        <v/>
      </c>
      <c r="AT57" s="95" t="str">
        <f>'Feuille de Calcul'!FX57</f>
        <v>N/A</v>
      </c>
      <c r="AU57" s="73" t="str">
        <f t="shared" si="28"/>
        <v/>
      </c>
      <c r="AV57" s="95" t="str">
        <f>'Feuille de Calcul'!GA57</f>
        <v>N/A</v>
      </c>
      <c r="AW57" s="94" t="str">
        <f t="shared" si="29"/>
        <v/>
      </c>
      <c r="AX57" s="95" t="str">
        <f>'Feuille de Calcul'!GD57</f>
        <v>N/A</v>
      </c>
      <c r="AY57" s="94" t="str">
        <f t="shared" si="30"/>
        <v/>
      </c>
      <c r="AZ57" s="95" t="str">
        <f>'Feuille de Calcul'!GG57</f>
        <v>N/A</v>
      </c>
      <c r="BA57" s="94" t="str">
        <f t="shared" si="31"/>
        <v/>
      </c>
      <c r="BB57" s="95" t="str">
        <f>'Feuille de Calcul'!GJ57</f>
        <v>N/A</v>
      </c>
      <c r="BC57" s="94" t="str">
        <f t="shared" si="32"/>
        <v/>
      </c>
      <c r="BD57" s="74" t="str">
        <f>'Feuille de Calcul'!GM57</f>
        <v>N/A</v>
      </c>
      <c r="BE57" s="243"/>
      <c r="BF57" s="243"/>
    </row>
    <row r="58" spans="1:58">
      <c r="A58" s="70" t="str">
        <f>'Feuille de Calcul'!A58</f>
        <v>E8</v>
      </c>
      <c r="B58" s="57" t="str">
        <f>'Feuille de Calcul'!B58</f>
        <v/>
      </c>
      <c r="C58" s="58" t="str">
        <f>IF(ISERROR('Feuille de Calcul'!AJ58),"",'Feuille de Calcul'!AJ58)</f>
        <v/>
      </c>
      <c r="D58" s="56" t="str">
        <f>IF(ISERROR('Feuille de Calcul'!AM58),"",'Feuille de Calcul'!AM58)</f>
        <v/>
      </c>
      <c r="E58" s="56" t="str">
        <f>IF(ISERROR('Feuille de Calcul'!AP58),"",'Feuille de Calcul'!AP58)</f>
        <v/>
      </c>
      <c r="F58" s="56" t="str">
        <f>IF(ISERROR('Feuille de Calcul'!AS58),"",'Feuille de Calcul'!AS58)</f>
        <v/>
      </c>
      <c r="G58" s="56" t="str">
        <f>IF(ISERROR('Feuille de Calcul'!AV58),"",'Feuille de Calcul'!AV58)</f>
        <v/>
      </c>
      <c r="H58" s="56" t="str">
        <f>IF(ISERROR('Feuille de Calcul'!AY58),"",'Feuille de Calcul'!AY58)</f>
        <v/>
      </c>
      <c r="I58" s="56" t="str">
        <f>IF(ISERROR('Feuille de Calcul'!BB58),"",'Feuille de Calcul'!BB58)</f>
        <v/>
      </c>
      <c r="J58" s="56" t="str">
        <f>IF(ISERROR('Feuille de Calcul'!BE58),"",'Feuille de Calcul'!BE58)</f>
        <v/>
      </c>
      <c r="K58" s="56" t="str">
        <f>IF(ISERROR('Feuille de Calcul'!BH58),"",'Feuille de Calcul'!BH58)</f>
        <v/>
      </c>
      <c r="L58" s="56" t="str">
        <f>IF(ISERROR('Feuille de Calcul'!BK58),"",'Feuille de Calcul'!BK58)</f>
        <v/>
      </c>
      <c r="M58" s="71" t="str">
        <f>IF(ISERROR('Feuille de Calcul'!BN58),"",'Feuille de Calcul'!BN58)</f>
        <v/>
      </c>
      <c r="N58" s="72" t="str">
        <f t="shared" si="2"/>
        <v/>
      </c>
      <c r="O58" s="72" t="str">
        <f t="shared" si="3"/>
        <v/>
      </c>
      <c r="P58" s="72" t="str">
        <f t="shared" si="4"/>
        <v/>
      </c>
      <c r="Q58" s="72" t="str">
        <f t="shared" si="5"/>
        <v/>
      </c>
      <c r="R58" s="72" t="str">
        <f t="shared" si="6"/>
        <v/>
      </c>
      <c r="S58" s="72" t="str">
        <f t="shared" si="7"/>
        <v/>
      </c>
      <c r="T58" s="72" t="str">
        <f t="shared" si="8"/>
        <v/>
      </c>
      <c r="U58" s="72" t="str">
        <f t="shared" si="9"/>
        <v/>
      </c>
      <c r="V58" s="72" t="str">
        <f t="shared" si="10"/>
        <v/>
      </c>
      <c r="W58" s="72" t="str">
        <f t="shared" si="11"/>
        <v/>
      </c>
      <c r="X58" s="306" t="str">
        <f t="shared" si="33"/>
        <v/>
      </c>
      <c r="Y58" s="308" t="str">
        <f t="shared" si="12"/>
        <v/>
      </c>
      <c r="Z58" s="309" t="str">
        <f t="shared" si="13"/>
        <v/>
      </c>
      <c r="AA58" s="309" t="str">
        <f t="shared" si="14"/>
        <v/>
      </c>
      <c r="AB58" s="309" t="str">
        <f t="shared" si="15"/>
        <v/>
      </c>
      <c r="AC58" s="309" t="str">
        <f t="shared" si="16"/>
        <v/>
      </c>
      <c r="AD58" s="309" t="str">
        <f t="shared" si="17"/>
        <v/>
      </c>
      <c r="AE58" s="309" t="str">
        <f t="shared" si="18"/>
        <v/>
      </c>
      <c r="AF58" s="309" t="str">
        <f t="shared" si="19"/>
        <v/>
      </c>
      <c r="AG58" s="309" t="str">
        <f t="shared" si="20"/>
        <v/>
      </c>
      <c r="AH58" s="309" t="str">
        <f t="shared" si="21"/>
        <v/>
      </c>
      <c r="AI58" s="310" t="str">
        <f t="shared" si="22"/>
        <v/>
      </c>
      <c r="AJ58" s="313"/>
      <c r="AK58" s="73" t="str">
        <f t="shared" si="23"/>
        <v/>
      </c>
      <c r="AL58" s="95" t="str">
        <f>'Feuille de Calcul'!FL58</f>
        <v>N/A</v>
      </c>
      <c r="AM58" s="94" t="str">
        <f t="shared" si="24"/>
        <v/>
      </c>
      <c r="AN58" s="95" t="str">
        <f>'Feuille de Calcul'!FO58</f>
        <v>N/A</v>
      </c>
      <c r="AO58" s="94" t="str">
        <f t="shared" si="25"/>
        <v/>
      </c>
      <c r="AP58" s="95" t="str">
        <f>'Feuille de Calcul'!FR58</f>
        <v>N/A</v>
      </c>
      <c r="AQ58" s="94" t="str">
        <f t="shared" si="26"/>
        <v/>
      </c>
      <c r="AR58" s="95" t="str">
        <f>'Feuille de Calcul'!FU58</f>
        <v>N/A</v>
      </c>
      <c r="AS58" s="94" t="str">
        <f t="shared" si="27"/>
        <v/>
      </c>
      <c r="AT58" s="95" t="str">
        <f>'Feuille de Calcul'!FX58</f>
        <v>N/A</v>
      </c>
      <c r="AU58" s="73" t="str">
        <f t="shared" si="28"/>
        <v/>
      </c>
      <c r="AV58" s="95" t="str">
        <f>'Feuille de Calcul'!GA58</f>
        <v>N/A</v>
      </c>
      <c r="AW58" s="94" t="str">
        <f t="shared" si="29"/>
        <v/>
      </c>
      <c r="AX58" s="95" t="str">
        <f>'Feuille de Calcul'!GD58</f>
        <v>N/A</v>
      </c>
      <c r="AY58" s="94" t="str">
        <f t="shared" si="30"/>
        <v/>
      </c>
      <c r="AZ58" s="95" t="str">
        <f>'Feuille de Calcul'!GG58</f>
        <v>N/A</v>
      </c>
      <c r="BA58" s="94" t="str">
        <f t="shared" si="31"/>
        <v/>
      </c>
      <c r="BB58" s="95" t="str">
        <f>'Feuille de Calcul'!GJ58</f>
        <v>N/A</v>
      </c>
      <c r="BC58" s="94" t="str">
        <f t="shared" si="32"/>
        <v/>
      </c>
      <c r="BD58" s="74" t="str">
        <f>'Feuille de Calcul'!GM58</f>
        <v>N/A</v>
      </c>
      <c r="BE58" s="243"/>
      <c r="BF58" s="243"/>
    </row>
    <row r="59" spans="1:58">
      <c r="A59" s="70" t="str">
        <f>'Feuille de Calcul'!A59</f>
        <v>E9</v>
      </c>
      <c r="B59" s="57" t="str">
        <f>'Feuille de Calcul'!B59</f>
        <v/>
      </c>
      <c r="C59" s="58" t="str">
        <f>IF(ISERROR('Feuille de Calcul'!AJ59),"",'Feuille de Calcul'!AJ59)</f>
        <v/>
      </c>
      <c r="D59" s="56" t="str">
        <f>IF(ISERROR('Feuille de Calcul'!AM59),"",'Feuille de Calcul'!AM59)</f>
        <v/>
      </c>
      <c r="E59" s="56" t="str">
        <f>IF(ISERROR('Feuille de Calcul'!AP59),"",'Feuille de Calcul'!AP59)</f>
        <v/>
      </c>
      <c r="F59" s="56" t="str">
        <f>IF(ISERROR('Feuille de Calcul'!AS59),"",'Feuille de Calcul'!AS59)</f>
        <v/>
      </c>
      <c r="G59" s="56" t="str">
        <f>IF(ISERROR('Feuille de Calcul'!AV59),"",'Feuille de Calcul'!AV59)</f>
        <v/>
      </c>
      <c r="H59" s="56" t="str">
        <f>IF(ISERROR('Feuille de Calcul'!AY59),"",'Feuille de Calcul'!AY59)</f>
        <v/>
      </c>
      <c r="I59" s="56" t="str">
        <f>IF(ISERROR('Feuille de Calcul'!BB59),"",'Feuille de Calcul'!BB59)</f>
        <v/>
      </c>
      <c r="J59" s="56" t="str">
        <f>IF(ISERROR('Feuille de Calcul'!BE59),"",'Feuille de Calcul'!BE59)</f>
        <v/>
      </c>
      <c r="K59" s="56" t="str">
        <f>IF(ISERROR('Feuille de Calcul'!BH59),"",'Feuille de Calcul'!BH59)</f>
        <v/>
      </c>
      <c r="L59" s="56" t="str">
        <f>IF(ISERROR('Feuille de Calcul'!BK59),"",'Feuille de Calcul'!BK59)</f>
        <v/>
      </c>
      <c r="M59" s="71" t="str">
        <f>IF(ISERROR('Feuille de Calcul'!BN59),"",'Feuille de Calcul'!BN59)</f>
        <v/>
      </c>
      <c r="N59" s="72" t="str">
        <f t="shared" si="2"/>
        <v/>
      </c>
      <c r="O59" s="72" t="str">
        <f t="shared" si="3"/>
        <v/>
      </c>
      <c r="P59" s="72" t="str">
        <f t="shared" si="4"/>
        <v/>
      </c>
      <c r="Q59" s="72" t="str">
        <f t="shared" si="5"/>
        <v/>
      </c>
      <c r="R59" s="72" t="str">
        <f t="shared" si="6"/>
        <v/>
      </c>
      <c r="S59" s="72" t="str">
        <f t="shared" si="7"/>
        <v/>
      </c>
      <c r="T59" s="72" t="str">
        <f t="shared" si="8"/>
        <v/>
      </c>
      <c r="U59" s="72" t="str">
        <f t="shared" si="9"/>
        <v/>
      </c>
      <c r="V59" s="72" t="str">
        <f t="shared" si="10"/>
        <v/>
      </c>
      <c r="W59" s="72" t="str">
        <f t="shared" si="11"/>
        <v/>
      </c>
      <c r="X59" s="306" t="str">
        <f t="shared" si="33"/>
        <v/>
      </c>
      <c r="Y59" s="308" t="str">
        <f t="shared" si="12"/>
        <v/>
      </c>
      <c r="Z59" s="309" t="str">
        <f t="shared" si="13"/>
        <v/>
      </c>
      <c r="AA59" s="309" t="str">
        <f t="shared" si="14"/>
        <v/>
      </c>
      <c r="AB59" s="309" t="str">
        <f t="shared" si="15"/>
        <v/>
      </c>
      <c r="AC59" s="309" t="str">
        <f t="shared" si="16"/>
        <v/>
      </c>
      <c r="AD59" s="309" t="str">
        <f t="shared" si="17"/>
        <v/>
      </c>
      <c r="AE59" s="309" t="str">
        <f t="shared" si="18"/>
        <v/>
      </c>
      <c r="AF59" s="309" t="str">
        <f t="shared" si="19"/>
        <v/>
      </c>
      <c r="AG59" s="309" t="str">
        <f t="shared" si="20"/>
        <v/>
      </c>
      <c r="AH59" s="309" t="str">
        <f t="shared" si="21"/>
        <v/>
      </c>
      <c r="AI59" s="310" t="str">
        <f t="shared" si="22"/>
        <v/>
      </c>
      <c r="AJ59" s="313"/>
      <c r="AK59" s="73" t="str">
        <f t="shared" si="23"/>
        <v/>
      </c>
      <c r="AL59" s="95" t="str">
        <f>'Feuille de Calcul'!FL59</f>
        <v>N/A</v>
      </c>
      <c r="AM59" s="94" t="str">
        <f t="shared" si="24"/>
        <v/>
      </c>
      <c r="AN59" s="95" t="str">
        <f>'Feuille de Calcul'!FO59</f>
        <v>N/A</v>
      </c>
      <c r="AO59" s="94" t="str">
        <f t="shared" si="25"/>
        <v/>
      </c>
      <c r="AP59" s="95" t="str">
        <f>'Feuille de Calcul'!FR59</f>
        <v>N/A</v>
      </c>
      <c r="AQ59" s="94" t="str">
        <f t="shared" si="26"/>
        <v/>
      </c>
      <c r="AR59" s="95" t="str">
        <f>'Feuille de Calcul'!FU59</f>
        <v>N/A</v>
      </c>
      <c r="AS59" s="94" t="str">
        <f t="shared" si="27"/>
        <v/>
      </c>
      <c r="AT59" s="95" t="str">
        <f>'Feuille de Calcul'!FX59</f>
        <v>N/A</v>
      </c>
      <c r="AU59" s="73" t="str">
        <f t="shared" si="28"/>
        <v/>
      </c>
      <c r="AV59" s="95" t="str">
        <f>'Feuille de Calcul'!GA59</f>
        <v>N/A</v>
      </c>
      <c r="AW59" s="94" t="str">
        <f t="shared" si="29"/>
        <v/>
      </c>
      <c r="AX59" s="95" t="str">
        <f>'Feuille de Calcul'!GD59</f>
        <v>N/A</v>
      </c>
      <c r="AY59" s="94" t="str">
        <f t="shared" si="30"/>
        <v/>
      </c>
      <c r="AZ59" s="95" t="str">
        <f>'Feuille de Calcul'!GG59</f>
        <v>N/A</v>
      </c>
      <c r="BA59" s="94" t="str">
        <f t="shared" si="31"/>
        <v/>
      </c>
      <c r="BB59" s="95" t="str">
        <f>'Feuille de Calcul'!GJ59</f>
        <v>N/A</v>
      </c>
      <c r="BC59" s="94" t="str">
        <f t="shared" si="32"/>
        <v/>
      </c>
      <c r="BD59" s="74" t="str">
        <f>'Feuille de Calcul'!GM59</f>
        <v>N/A</v>
      </c>
      <c r="BE59" s="243"/>
      <c r="BF59" s="243"/>
    </row>
    <row r="60" spans="1:58">
      <c r="A60" s="70" t="str">
        <f>'Feuille de Calcul'!A60</f>
        <v>E10</v>
      </c>
      <c r="B60" s="57" t="str">
        <f>'Feuille de Calcul'!B60</f>
        <v/>
      </c>
      <c r="C60" s="58" t="str">
        <f>IF(ISERROR('Feuille de Calcul'!AJ60),"",'Feuille de Calcul'!AJ60)</f>
        <v/>
      </c>
      <c r="D60" s="56" t="str">
        <f>IF(ISERROR('Feuille de Calcul'!AM60),"",'Feuille de Calcul'!AM60)</f>
        <v/>
      </c>
      <c r="E60" s="56" t="str">
        <f>IF(ISERROR('Feuille de Calcul'!AP60),"",'Feuille de Calcul'!AP60)</f>
        <v/>
      </c>
      <c r="F60" s="56" t="str">
        <f>IF(ISERROR('Feuille de Calcul'!AS60),"",'Feuille de Calcul'!AS60)</f>
        <v/>
      </c>
      <c r="G60" s="56" t="str">
        <f>IF(ISERROR('Feuille de Calcul'!AV60),"",'Feuille de Calcul'!AV60)</f>
        <v/>
      </c>
      <c r="H60" s="56" t="str">
        <f>IF(ISERROR('Feuille de Calcul'!AY60),"",'Feuille de Calcul'!AY60)</f>
        <v/>
      </c>
      <c r="I60" s="56" t="str">
        <f>IF(ISERROR('Feuille de Calcul'!BB60),"",'Feuille de Calcul'!BB60)</f>
        <v/>
      </c>
      <c r="J60" s="56" t="str">
        <f>IF(ISERROR('Feuille de Calcul'!BE60),"",'Feuille de Calcul'!BE60)</f>
        <v/>
      </c>
      <c r="K60" s="56" t="str">
        <f>IF(ISERROR('Feuille de Calcul'!BH60),"",'Feuille de Calcul'!BH60)</f>
        <v/>
      </c>
      <c r="L60" s="56" t="str">
        <f>IF(ISERROR('Feuille de Calcul'!BK60),"",'Feuille de Calcul'!BK60)</f>
        <v/>
      </c>
      <c r="M60" s="71" t="str">
        <f>IF(ISERROR('Feuille de Calcul'!BN60),"",'Feuille de Calcul'!BN60)</f>
        <v/>
      </c>
      <c r="N60" s="72" t="str">
        <f t="shared" si="2"/>
        <v/>
      </c>
      <c r="O60" s="72" t="str">
        <f t="shared" si="3"/>
        <v/>
      </c>
      <c r="P60" s="72" t="str">
        <f t="shared" si="4"/>
        <v/>
      </c>
      <c r="Q60" s="72" t="str">
        <f t="shared" si="5"/>
        <v/>
      </c>
      <c r="R60" s="72" t="str">
        <f t="shared" si="6"/>
        <v/>
      </c>
      <c r="S60" s="72" t="str">
        <f t="shared" si="7"/>
        <v/>
      </c>
      <c r="T60" s="72" t="str">
        <f t="shared" si="8"/>
        <v/>
      </c>
      <c r="U60" s="72" t="str">
        <f t="shared" si="9"/>
        <v/>
      </c>
      <c r="V60" s="72" t="str">
        <f t="shared" si="10"/>
        <v/>
      </c>
      <c r="W60" s="72" t="str">
        <f t="shared" si="11"/>
        <v/>
      </c>
      <c r="X60" s="306" t="str">
        <f t="shared" si="33"/>
        <v/>
      </c>
      <c r="Y60" s="308" t="str">
        <f t="shared" si="12"/>
        <v/>
      </c>
      <c r="Z60" s="309" t="str">
        <f t="shared" si="13"/>
        <v/>
      </c>
      <c r="AA60" s="309" t="str">
        <f t="shared" si="14"/>
        <v/>
      </c>
      <c r="AB60" s="309" t="str">
        <f t="shared" si="15"/>
        <v/>
      </c>
      <c r="AC60" s="309" t="str">
        <f t="shared" si="16"/>
        <v/>
      </c>
      <c r="AD60" s="309" t="str">
        <f t="shared" si="17"/>
        <v/>
      </c>
      <c r="AE60" s="309" t="str">
        <f t="shared" si="18"/>
        <v/>
      </c>
      <c r="AF60" s="309" t="str">
        <f t="shared" si="19"/>
        <v/>
      </c>
      <c r="AG60" s="309" t="str">
        <f t="shared" si="20"/>
        <v/>
      </c>
      <c r="AH60" s="309" t="str">
        <f t="shared" si="21"/>
        <v/>
      </c>
      <c r="AI60" s="310" t="str">
        <f t="shared" si="22"/>
        <v/>
      </c>
      <c r="AJ60" s="313"/>
      <c r="AK60" s="73" t="str">
        <f t="shared" si="23"/>
        <v/>
      </c>
      <c r="AL60" s="95" t="str">
        <f>'Feuille de Calcul'!FL60</f>
        <v>N/A</v>
      </c>
      <c r="AM60" s="94" t="str">
        <f t="shared" si="24"/>
        <v/>
      </c>
      <c r="AN60" s="95" t="str">
        <f>'Feuille de Calcul'!FO60</f>
        <v>N/A</v>
      </c>
      <c r="AO60" s="94" t="str">
        <f t="shared" si="25"/>
        <v/>
      </c>
      <c r="AP60" s="95" t="str">
        <f>'Feuille de Calcul'!FR60</f>
        <v>N/A</v>
      </c>
      <c r="AQ60" s="94" t="str">
        <f t="shared" si="26"/>
        <v/>
      </c>
      <c r="AR60" s="95" t="str">
        <f>'Feuille de Calcul'!FU60</f>
        <v>N/A</v>
      </c>
      <c r="AS60" s="94" t="str">
        <f t="shared" si="27"/>
        <v/>
      </c>
      <c r="AT60" s="95" t="str">
        <f>'Feuille de Calcul'!FX60</f>
        <v>N/A</v>
      </c>
      <c r="AU60" s="73" t="str">
        <f t="shared" si="28"/>
        <v/>
      </c>
      <c r="AV60" s="95" t="str">
        <f>'Feuille de Calcul'!GA60</f>
        <v>N/A</v>
      </c>
      <c r="AW60" s="94" t="str">
        <f t="shared" si="29"/>
        <v/>
      </c>
      <c r="AX60" s="95" t="str">
        <f>'Feuille de Calcul'!GD60</f>
        <v>N/A</v>
      </c>
      <c r="AY60" s="94" t="str">
        <f t="shared" si="30"/>
        <v/>
      </c>
      <c r="AZ60" s="95" t="str">
        <f>'Feuille de Calcul'!GG60</f>
        <v>N/A</v>
      </c>
      <c r="BA60" s="94" t="str">
        <f t="shared" si="31"/>
        <v/>
      </c>
      <c r="BB60" s="95" t="str">
        <f>'Feuille de Calcul'!GJ60</f>
        <v>N/A</v>
      </c>
      <c r="BC60" s="94" t="str">
        <f t="shared" si="32"/>
        <v/>
      </c>
      <c r="BD60" s="74" t="str">
        <f>'Feuille de Calcul'!GM60</f>
        <v>N/A</v>
      </c>
      <c r="BE60" s="243"/>
      <c r="BF60" s="243"/>
    </row>
    <row r="61" spans="1:58">
      <c r="A61" s="70" t="str">
        <f>'Feuille de Calcul'!A61</f>
        <v>E11</v>
      </c>
      <c r="B61" s="57" t="str">
        <f>'Feuille de Calcul'!B61</f>
        <v/>
      </c>
      <c r="C61" s="58" t="str">
        <f>IF(ISERROR('Feuille de Calcul'!AJ61),"",'Feuille de Calcul'!AJ61)</f>
        <v/>
      </c>
      <c r="D61" s="56" t="str">
        <f>IF(ISERROR('Feuille de Calcul'!AM61),"",'Feuille de Calcul'!AM61)</f>
        <v/>
      </c>
      <c r="E61" s="56" t="str">
        <f>IF(ISERROR('Feuille de Calcul'!AP61),"",'Feuille de Calcul'!AP61)</f>
        <v/>
      </c>
      <c r="F61" s="56" t="str">
        <f>IF(ISERROR('Feuille de Calcul'!AS61),"",'Feuille de Calcul'!AS61)</f>
        <v/>
      </c>
      <c r="G61" s="56" t="str">
        <f>IF(ISERROR('Feuille de Calcul'!AV61),"",'Feuille de Calcul'!AV61)</f>
        <v/>
      </c>
      <c r="H61" s="56" t="str">
        <f>IF(ISERROR('Feuille de Calcul'!AY61),"",'Feuille de Calcul'!AY61)</f>
        <v/>
      </c>
      <c r="I61" s="56" t="str">
        <f>IF(ISERROR('Feuille de Calcul'!BB61),"",'Feuille de Calcul'!BB61)</f>
        <v/>
      </c>
      <c r="J61" s="56" t="str">
        <f>IF(ISERROR('Feuille de Calcul'!BE61),"",'Feuille de Calcul'!BE61)</f>
        <v/>
      </c>
      <c r="K61" s="56" t="str">
        <f>IF(ISERROR('Feuille de Calcul'!BH61),"",'Feuille de Calcul'!BH61)</f>
        <v/>
      </c>
      <c r="L61" s="56" t="str">
        <f>IF(ISERROR('Feuille de Calcul'!BK61),"",'Feuille de Calcul'!BK61)</f>
        <v/>
      </c>
      <c r="M61" s="71" t="str">
        <f>IF(ISERROR('Feuille de Calcul'!BN61),"",'Feuille de Calcul'!BN61)</f>
        <v/>
      </c>
      <c r="N61" s="72" t="str">
        <f t="shared" si="2"/>
        <v/>
      </c>
      <c r="O61" s="72" t="str">
        <f t="shared" si="3"/>
        <v/>
      </c>
      <c r="P61" s="72" t="str">
        <f t="shared" si="4"/>
        <v/>
      </c>
      <c r="Q61" s="72" t="str">
        <f t="shared" si="5"/>
        <v/>
      </c>
      <c r="R61" s="72" t="str">
        <f t="shared" si="6"/>
        <v/>
      </c>
      <c r="S61" s="72" t="str">
        <f t="shared" si="7"/>
        <v/>
      </c>
      <c r="T61" s="72" t="str">
        <f t="shared" si="8"/>
        <v/>
      </c>
      <c r="U61" s="72" t="str">
        <f t="shared" si="9"/>
        <v/>
      </c>
      <c r="V61" s="72" t="str">
        <f t="shared" si="10"/>
        <v/>
      </c>
      <c r="W61" s="72" t="str">
        <f t="shared" si="11"/>
        <v/>
      </c>
      <c r="X61" s="306" t="str">
        <f t="shared" si="33"/>
        <v/>
      </c>
      <c r="Y61" s="308" t="str">
        <f t="shared" si="12"/>
        <v/>
      </c>
      <c r="Z61" s="309" t="str">
        <f t="shared" si="13"/>
        <v/>
      </c>
      <c r="AA61" s="309" t="str">
        <f t="shared" si="14"/>
        <v/>
      </c>
      <c r="AB61" s="309" t="str">
        <f t="shared" si="15"/>
        <v/>
      </c>
      <c r="AC61" s="309" t="str">
        <f t="shared" si="16"/>
        <v/>
      </c>
      <c r="AD61" s="309" t="str">
        <f t="shared" si="17"/>
        <v/>
      </c>
      <c r="AE61" s="309" t="str">
        <f t="shared" si="18"/>
        <v/>
      </c>
      <c r="AF61" s="309" t="str">
        <f t="shared" si="19"/>
        <v/>
      </c>
      <c r="AG61" s="309" t="str">
        <f t="shared" si="20"/>
        <v/>
      </c>
      <c r="AH61" s="309" t="str">
        <f t="shared" si="21"/>
        <v/>
      </c>
      <c r="AI61" s="310" t="str">
        <f t="shared" si="22"/>
        <v/>
      </c>
      <c r="AJ61" s="313"/>
      <c r="AK61" s="73" t="str">
        <f t="shared" si="23"/>
        <v/>
      </c>
      <c r="AL61" s="95" t="str">
        <f>'Feuille de Calcul'!FL61</f>
        <v>N/A</v>
      </c>
      <c r="AM61" s="94" t="str">
        <f t="shared" si="24"/>
        <v/>
      </c>
      <c r="AN61" s="95" t="str">
        <f>'Feuille de Calcul'!FO61</f>
        <v>N/A</v>
      </c>
      <c r="AO61" s="94" t="str">
        <f t="shared" si="25"/>
        <v/>
      </c>
      <c r="AP61" s="95" t="str">
        <f>'Feuille de Calcul'!FR61</f>
        <v>N/A</v>
      </c>
      <c r="AQ61" s="94" t="str">
        <f t="shared" si="26"/>
        <v/>
      </c>
      <c r="AR61" s="95" t="str">
        <f>'Feuille de Calcul'!FU61</f>
        <v>N/A</v>
      </c>
      <c r="AS61" s="94" t="str">
        <f t="shared" si="27"/>
        <v/>
      </c>
      <c r="AT61" s="95" t="str">
        <f>'Feuille de Calcul'!FX61</f>
        <v>N/A</v>
      </c>
      <c r="AU61" s="73" t="str">
        <f t="shared" si="28"/>
        <v/>
      </c>
      <c r="AV61" s="95" t="str">
        <f>'Feuille de Calcul'!GA61</f>
        <v>N/A</v>
      </c>
      <c r="AW61" s="94" t="str">
        <f t="shared" si="29"/>
        <v/>
      </c>
      <c r="AX61" s="95" t="str">
        <f>'Feuille de Calcul'!GD61</f>
        <v>N/A</v>
      </c>
      <c r="AY61" s="94" t="str">
        <f t="shared" si="30"/>
        <v/>
      </c>
      <c r="AZ61" s="95" t="str">
        <f>'Feuille de Calcul'!GG61</f>
        <v>N/A</v>
      </c>
      <c r="BA61" s="94" t="str">
        <f t="shared" si="31"/>
        <v/>
      </c>
      <c r="BB61" s="95" t="str">
        <f>'Feuille de Calcul'!GJ61</f>
        <v>N/A</v>
      </c>
      <c r="BC61" s="94" t="str">
        <f t="shared" si="32"/>
        <v/>
      </c>
      <c r="BD61" s="74" t="str">
        <f>'Feuille de Calcul'!GM61</f>
        <v>N/A</v>
      </c>
      <c r="BE61" s="243"/>
      <c r="BF61" s="243"/>
    </row>
    <row r="62" spans="1:58">
      <c r="A62" s="70" t="str">
        <f>'Feuille de Calcul'!A62</f>
        <v>E12</v>
      </c>
      <c r="B62" s="57" t="str">
        <f>'Feuille de Calcul'!B62</f>
        <v/>
      </c>
      <c r="C62" s="58" t="str">
        <f>IF(ISERROR('Feuille de Calcul'!AJ62),"",'Feuille de Calcul'!AJ62)</f>
        <v/>
      </c>
      <c r="D62" s="56" t="str">
        <f>IF(ISERROR('Feuille de Calcul'!AM62),"",'Feuille de Calcul'!AM62)</f>
        <v/>
      </c>
      <c r="E62" s="56" t="str">
        <f>IF(ISERROR('Feuille de Calcul'!AP62),"",'Feuille de Calcul'!AP62)</f>
        <v/>
      </c>
      <c r="F62" s="56" t="str">
        <f>IF(ISERROR('Feuille de Calcul'!AS62),"",'Feuille de Calcul'!AS62)</f>
        <v/>
      </c>
      <c r="G62" s="56" t="str">
        <f>IF(ISERROR('Feuille de Calcul'!AV62),"",'Feuille de Calcul'!AV62)</f>
        <v/>
      </c>
      <c r="H62" s="56" t="str">
        <f>IF(ISERROR('Feuille de Calcul'!AY62),"",'Feuille de Calcul'!AY62)</f>
        <v/>
      </c>
      <c r="I62" s="56" t="str">
        <f>IF(ISERROR('Feuille de Calcul'!BB62),"",'Feuille de Calcul'!BB62)</f>
        <v/>
      </c>
      <c r="J62" s="56" t="str">
        <f>IF(ISERROR('Feuille de Calcul'!BE62),"",'Feuille de Calcul'!BE62)</f>
        <v/>
      </c>
      <c r="K62" s="56" t="str">
        <f>IF(ISERROR('Feuille de Calcul'!BH62),"",'Feuille de Calcul'!BH62)</f>
        <v/>
      </c>
      <c r="L62" s="56" t="str">
        <f>IF(ISERROR('Feuille de Calcul'!BK62),"",'Feuille de Calcul'!BK62)</f>
        <v/>
      </c>
      <c r="M62" s="71" t="str">
        <f>IF(ISERROR('Feuille de Calcul'!BN62),"",'Feuille de Calcul'!BN62)</f>
        <v/>
      </c>
      <c r="N62" s="72" t="str">
        <f t="shared" si="2"/>
        <v/>
      </c>
      <c r="O62" s="72" t="str">
        <f t="shared" si="3"/>
        <v/>
      </c>
      <c r="P62" s="72" t="str">
        <f t="shared" si="4"/>
        <v/>
      </c>
      <c r="Q62" s="72" t="str">
        <f t="shared" si="5"/>
        <v/>
      </c>
      <c r="R62" s="72" t="str">
        <f t="shared" si="6"/>
        <v/>
      </c>
      <c r="S62" s="72" t="str">
        <f t="shared" si="7"/>
        <v/>
      </c>
      <c r="T62" s="72" t="str">
        <f t="shared" si="8"/>
        <v/>
      </c>
      <c r="U62" s="72" t="str">
        <f t="shared" si="9"/>
        <v/>
      </c>
      <c r="V62" s="72" t="str">
        <f t="shared" si="10"/>
        <v/>
      </c>
      <c r="W62" s="72" t="str">
        <f t="shared" si="11"/>
        <v/>
      </c>
      <c r="X62" s="306" t="str">
        <f t="shared" si="33"/>
        <v/>
      </c>
      <c r="Y62" s="308" t="str">
        <f t="shared" si="12"/>
        <v/>
      </c>
      <c r="Z62" s="309" t="str">
        <f t="shared" si="13"/>
        <v/>
      </c>
      <c r="AA62" s="309" t="str">
        <f t="shared" si="14"/>
        <v/>
      </c>
      <c r="AB62" s="309" t="str">
        <f t="shared" si="15"/>
        <v/>
      </c>
      <c r="AC62" s="309" t="str">
        <f t="shared" si="16"/>
        <v/>
      </c>
      <c r="AD62" s="309" t="str">
        <f t="shared" si="17"/>
        <v/>
      </c>
      <c r="AE62" s="309" t="str">
        <f t="shared" si="18"/>
        <v/>
      </c>
      <c r="AF62" s="309" t="str">
        <f t="shared" si="19"/>
        <v/>
      </c>
      <c r="AG62" s="309" t="str">
        <f t="shared" si="20"/>
        <v/>
      </c>
      <c r="AH62" s="309" t="str">
        <f t="shared" si="21"/>
        <v/>
      </c>
      <c r="AI62" s="310" t="str">
        <f t="shared" si="22"/>
        <v/>
      </c>
      <c r="AJ62" s="313"/>
      <c r="AK62" s="73" t="str">
        <f t="shared" si="23"/>
        <v/>
      </c>
      <c r="AL62" s="95" t="str">
        <f>'Feuille de Calcul'!FL62</f>
        <v>N/A</v>
      </c>
      <c r="AM62" s="94" t="str">
        <f t="shared" si="24"/>
        <v/>
      </c>
      <c r="AN62" s="95" t="str">
        <f>'Feuille de Calcul'!FO62</f>
        <v>N/A</v>
      </c>
      <c r="AO62" s="94" t="str">
        <f t="shared" si="25"/>
        <v/>
      </c>
      <c r="AP62" s="95" t="str">
        <f>'Feuille de Calcul'!FR62</f>
        <v>N/A</v>
      </c>
      <c r="AQ62" s="94" t="str">
        <f t="shared" si="26"/>
        <v/>
      </c>
      <c r="AR62" s="95" t="str">
        <f>'Feuille de Calcul'!FU62</f>
        <v>N/A</v>
      </c>
      <c r="AS62" s="94" t="str">
        <f t="shared" si="27"/>
        <v/>
      </c>
      <c r="AT62" s="95" t="str">
        <f>'Feuille de Calcul'!FX62</f>
        <v>N/A</v>
      </c>
      <c r="AU62" s="73" t="str">
        <f t="shared" si="28"/>
        <v/>
      </c>
      <c r="AV62" s="95" t="str">
        <f>'Feuille de Calcul'!GA62</f>
        <v>N/A</v>
      </c>
      <c r="AW62" s="94" t="str">
        <f t="shared" si="29"/>
        <v/>
      </c>
      <c r="AX62" s="95" t="str">
        <f>'Feuille de Calcul'!GD62</f>
        <v>N/A</v>
      </c>
      <c r="AY62" s="94" t="str">
        <f t="shared" si="30"/>
        <v/>
      </c>
      <c r="AZ62" s="95" t="str">
        <f>'Feuille de Calcul'!GG62</f>
        <v>N/A</v>
      </c>
      <c r="BA62" s="94" t="str">
        <f t="shared" si="31"/>
        <v/>
      </c>
      <c r="BB62" s="95" t="str">
        <f>'Feuille de Calcul'!GJ62</f>
        <v>N/A</v>
      </c>
      <c r="BC62" s="94" t="str">
        <f t="shared" si="32"/>
        <v/>
      </c>
      <c r="BD62" s="74" t="str">
        <f>'Feuille de Calcul'!GM62</f>
        <v>N/A</v>
      </c>
      <c r="BE62" s="243"/>
      <c r="BF62" s="243"/>
    </row>
    <row r="63" spans="1:58">
      <c r="A63" s="70" t="str">
        <f>'Feuille de Calcul'!A63</f>
        <v>F1</v>
      </c>
      <c r="B63" s="57" t="str">
        <f>'Feuille de Calcul'!B63</f>
        <v/>
      </c>
      <c r="C63" s="58" t="str">
        <f>IF(ISERROR('Feuille de Calcul'!AJ63),"",'Feuille de Calcul'!AJ63)</f>
        <v/>
      </c>
      <c r="D63" s="56" t="str">
        <f>IF(ISERROR('Feuille de Calcul'!AM63),"",'Feuille de Calcul'!AM63)</f>
        <v/>
      </c>
      <c r="E63" s="56" t="str">
        <f>IF(ISERROR('Feuille de Calcul'!AP63),"",'Feuille de Calcul'!AP63)</f>
        <v/>
      </c>
      <c r="F63" s="56" t="str">
        <f>IF(ISERROR('Feuille de Calcul'!AS63),"",'Feuille de Calcul'!AS63)</f>
        <v/>
      </c>
      <c r="G63" s="56" t="str">
        <f>IF(ISERROR('Feuille de Calcul'!AV63),"",'Feuille de Calcul'!AV63)</f>
        <v/>
      </c>
      <c r="H63" s="56" t="str">
        <f>IF(ISERROR('Feuille de Calcul'!AY63),"",'Feuille de Calcul'!AY63)</f>
        <v/>
      </c>
      <c r="I63" s="56" t="str">
        <f>IF(ISERROR('Feuille de Calcul'!BB63),"",'Feuille de Calcul'!BB63)</f>
        <v/>
      </c>
      <c r="J63" s="56" t="str">
        <f>IF(ISERROR('Feuille de Calcul'!BE63),"",'Feuille de Calcul'!BE63)</f>
        <v/>
      </c>
      <c r="K63" s="56" t="str">
        <f>IF(ISERROR('Feuille de Calcul'!BH63),"",'Feuille de Calcul'!BH63)</f>
        <v/>
      </c>
      <c r="L63" s="56" t="str">
        <f>IF(ISERROR('Feuille de Calcul'!BK63),"",'Feuille de Calcul'!BK63)</f>
        <v/>
      </c>
      <c r="M63" s="71" t="str">
        <f>IF(ISERROR('Feuille de Calcul'!BN63),"",'Feuille de Calcul'!BN63)</f>
        <v/>
      </c>
      <c r="N63" s="72" t="str">
        <f t="shared" si="2"/>
        <v/>
      </c>
      <c r="O63" s="72" t="str">
        <f t="shared" si="3"/>
        <v/>
      </c>
      <c r="P63" s="72" t="str">
        <f t="shared" si="4"/>
        <v/>
      </c>
      <c r="Q63" s="72" t="str">
        <f t="shared" si="5"/>
        <v/>
      </c>
      <c r="R63" s="72" t="str">
        <f t="shared" si="6"/>
        <v/>
      </c>
      <c r="S63" s="72" t="str">
        <f t="shared" si="7"/>
        <v/>
      </c>
      <c r="T63" s="72" t="str">
        <f t="shared" si="8"/>
        <v/>
      </c>
      <c r="U63" s="72" t="str">
        <f t="shared" si="9"/>
        <v/>
      </c>
      <c r="V63" s="72" t="str">
        <f t="shared" si="10"/>
        <v/>
      </c>
      <c r="W63" s="72" t="str">
        <f t="shared" si="11"/>
        <v/>
      </c>
      <c r="X63" s="306" t="str">
        <f t="shared" si="33"/>
        <v/>
      </c>
      <c r="Y63" s="308" t="str">
        <f t="shared" si="12"/>
        <v/>
      </c>
      <c r="Z63" s="309" t="str">
        <f t="shared" si="13"/>
        <v/>
      </c>
      <c r="AA63" s="309" t="str">
        <f t="shared" si="14"/>
        <v/>
      </c>
      <c r="AB63" s="309" t="str">
        <f t="shared" si="15"/>
        <v/>
      </c>
      <c r="AC63" s="309" t="str">
        <f t="shared" si="16"/>
        <v/>
      </c>
      <c r="AD63" s="309" t="str">
        <f t="shared" si="17"/>
        <v/>
      </c>
      <c r="AE63" s="309" t="str">
        <f t="shared" si="18"/>
        <v/>
      </c>
      <c r="AF63" s="309" t="str">
        <f t="shared" si="19"/>
        <v/>
      </c>
      <c r="AG63" s="309" t="str">
        <f t="shared" si="20"/>
        <v/>
      </c>
      <c r="AH63" s="309" t="str">
        <f t="shared" si="21"/>
        <v/>
      </c>
      <c r="AI63" s="310" t="str">
        <f t="shared" si="22"/>
        <v/>
      </c>
      <c r="AJ63" s="313"/>
      <c r="AK63" s="73" t="str">
        <f t="shared" si="23"/>
        <v/>
      </c>
      <c r="AL63" s="95" t="str">
        <f>'Feuille de Calcul'!FL63</f>
        <v>N/A</v>
      </c>
      <c r="AM63" s="94" t="str">
        <f t="shared" si="24"/>
        <v/>
      </c>
      <c r="AN63" s="95" t="str">
        <f>'Feuille de Calcul'!FO63</f>
        <v>N/A</v>
      </c>
      <c r="AO63" s="94" t="str">
        <f t="shared" si="25"/>
        <v/>
      </c>
      <c r="AP63" s="95" t="str">
        <f>'Feuille de Calcul'!FR63</f>
        <v>N/A</v>
      </c>
      <c r="AQ63" s="94" t="str">
        <f t="shared" si="26"/>
        <v/>
      </c>
      <c r="AR63" s="95" t="str">
        <f>'Feuille de Calcul'!FU63</f>
        <v>N/A</v>
      </c>
      <c r="AS63" s="94" t="str">
        <f t="shared" si="27"/>
        <v/>
      </c>
      <c r="AT63" s="95" t="str">
        <f>'Feuille de Calcul'!FX63</f>
        <v>N/A</v>
      </c>
      <c r="AU63" s="73" t="str">
        <f t="shared" si="28"/>
        <v/>
      </c>
      <c r="AV63" s="95" t="str">
        <f>'Feuille de Calcul'!GA63</f>
        <v>N/A</v>
      </c>
      <c r="AW63" s="94" t="str">
        <f t="shared" si="29"/>
        <v/>
      </c>
      <c r="AX63" s="95" t="str">
        <f>'Feuille de Calcul'!GD63</f>
        <v>N/A</v>
      </c>
      <c r="AY63" s="94" t="str">
        <f t="shared" si="30"/>
        <v/>
      </c>
      <c r="AZ63" s="95" t="str">
        <f>'Feuille de Calcul'!GG63</f>
        <v>N/A</v>
      </c>
      <c r="BA63" s="94" t="str">
        <f t="shared" si="31"/>
        <v/>
      </c>
      <c r="BB63" s="95" t="str">
        <f>'Feuille de Calcul'!GJ63</f>
        <v>N/A</v>
      </c>
      <c r="BC63" s="94" t="str">
        <f t="shared" si="32"/>
        <v/>
      </c>
      <c r="BD63" s="74" t="str">
        <f>'Feuille de Calcul'!GM63</f>
        <v>N/A</v>
      </c>
      <c r="BE63" s="243"/>
      <c r="BF63" s="243"/>
    </row>
    <row r="64" spans="1:58">
      <c r="A64" s="70" t="str">
        <f>'Feuille de Calcul'!A64</f>
        <v>F2</v>
      </c>
      <c r="B64" s="57" t="str">
        <f>'Feuille de Calcul'!B64</f>
        <v/>
      </c>
      <c r="C64" s="58" t="str">
        <f>IF(ISERROR('Feuille de Calcul'!AJ64),"",'Feuille de Calcul'!AJ64)</f>
        <v/>
      </c>
      <c r="D64" s="56" t="str">
        <f>IF(ISERROR('Feuille de Calcul'!AM64),"",'Feuille de Calcul'!AM64)</f>
        <v/>
      </c>
      <c r="E64" s="56" t="str">
        <f>IF(ISERROR('Feuille de Calcul'!AP64),"",'Feuille de Calcul'!AP64)</f>
        <v/>
      </c>
      <c r="F64" s="56" t="str">
        <f>IF(ISERROR('Feuille de Calcul'!AS64),"",'Feuille de Calcul'!AS64)</f>
        <v/>
      </c>
      <c r="G64" s="56" t="str">
        <f>IF(ISERROR('Feuille de Calcul'!AV64),"",'Feuille de Calcul'!AV64)</f>
        <v/>
      </c>
      <c r="H64" s="56" t="str">
        <f>IF(ISERROR('Feuille de Calcul'!AY64),"",'Feuille de Calcul'!AY64)</f>
        <v/>
      </c>
      <c r="I64" s="56" t="str">
        <f>IF(ISERROR('Feuille de Calcul'!BB64),"",'Feuille de Calcul'!BB64)</f>
        <v/>
      </c>
      <c r="J64" s="56" t="str">
        <f>IF(ISERROR('Feuille de Calcul'!BE64),"",'Feuille de Calcul'!BE64)</f>
        <v/>
      </c>
      <c r="K64" s="56" t="str">
        <f>IF(ISERROR('Feuille de Calcul'!BH64),"",'Feuille de Calcul'!BH64)</f>
        <v/>
      </c>
      <c r="L64" s="56" t="str">
        <f>IF(ISERROR('Feuille de Calcul'!BK64),"",'Feuille de Calcul'!BK64)</f>
        <v/>
      </c>
      <c r="M64" s="71" t="str">
        <f>IF(ISERROR('Feuille de Calcul'!BN64),"",'Feuille de Calcul'!BN64)</f>
        <v/>
      </c>
      <c r="N64" s="72" t="str">
        <f t="shared" si="2"/>
        <v/>
      </c>
      <c r="O64" s="72" t="str">
        <f t="shared" si="3"/>
        <v/>
      </c>
      <c r="P64" s="72" t="str">
        <f t="shared" si="4"/>
        <v/>
      </c>
      <c r="Q64" s="72" t="str">
        <f t="shared" si="5"/>
        <v/>
      </c>
      <c r="R64" s="72" t="str">
        <f t="shared" si="6"/>
        <v/>
      </c>
      <c r="S64" s="72" t="str">
        <f t="shared" si="7"/>
        <v/>
      </c>
      <c r="T64" s="72" t="str">
        <f t="shared" si="8"/>
        <v/>
      </c>
      <c r="U64" s="72" t="str">
        <f t="shared" si="9"/>
        <v/>
      </c>
      <c r="V64" s="72" t="str">
        <f t="shared" si="10"/>
        <v/>
      </c>
      <c r="W64" s="72" t="str">
        <f t="shared" si="11"/>
        <v/>
      </c>
      <c r="X64" s="306" t="str">
        <f t="shared" si="33"/>
        <v/>
      </c>
      <c r="Y64" s="308" t="str">
        <f t="shared" si="12"/>
        <v/>
      </c>
      <c r="Z64" s="309" t="str">
        <f t="shared" si="13"/>
        <v/>
      </c>
      <c r="AA64" s="309" t="str">
        <f t="shared" si="14"/>
        <v/>
      </c>
      <c r="AB64" s="309" t="str">
        <f t="shared" si="15"/>
        <v/>
      </c>
      <c r="AC64" s="309" t="str">
        <f t="shared" si="16"/>
        <v/>
      </c>
      <c r="AD64" s="309" t="str">
        <f t="shared" si="17"/>
        <v/>
      </c>
      <c r="AE64" s="309" t="str">
        <f t="shared" si="18"/>
        <v/>
      </c>
      <c r="AF64" s="309" t="str">
        <f t="shared" si="19"/>
        <v/>
      </c>
      <c r="AG64" s="309" t="str">
        <f t="shared" si="20"/>
        <v/>
      </c>
      <c r="AH64" s="309" t="str">
        <f t="shared" si="21"/>
        <v/>
      </c>
      <c r="AI64" s="310" t="str">
        <f t="shared" si="22"/>
        <v/>
      </c>
      <c r="AJ64" s="313"/>
      <c r="AK64" s="73" t="str">
        <f t="shared" si="23"/>
        <v/>
      </c>
      <c r="AL64" s="95" t="str">
        <f>'Feuille de Calcul'!FL64</f>
        <v>N/A</v>
      </c>
      <c r="AM64" s="94" t="str">
        <f t="shared" si="24"/>
        <v/>
      </c>
      <c r="AN64" s="95" t="str">
        <f>'Feuille de Calcul'!FO64</f>
        <v>N/A</v>
      </c>
      <c r="AO64" s="94" t="str">
        <f t="shared" si="25"/>
        <v/>
      </c>
      <c r="AP64" s="95" t="str">
        <f>'Feuille de Calcul'!FR64</f>
        <v>N/A</v>
      </c>
      <c r="AQ64" s="94" t="str">
        <f t="shared" si="26"/>
        <v/>
      </c>
      <c r="AR64" s="95" t="str">
        <f>'Feuille de Calcul'!FU64</f>
        <v>N/A</v>
      </c>
      <c r="AS64" s="94" t="str">
        <f t="shared" si="27"/>
        <v/>
      </c>
      <c r="AT64" s="95" t="str">
        <f>'Feuille de Calcul'!FX64</f>
        <v>N/A</v>
      </c>
      <c r="AU64" s="73" t="str">
        <f t="shared" si="28"/>
        <v/>
      </c>
      <c r="AV64" s="95" t="str">
        <f>'Feuille de Calcul'!GA64</f>
        <v>N/A</v>
      </c>
      <c r="AW64" s="94" t="str">
        <f t="shared" si="29"/>
        <v/>
      </c>
      <c r="AX64" s="95" t="str">
        <f>'Feuille de Calcul'!GD64</f>
        <v>N/A</v>
      </c>
      <c r="AY64" s="94" t="str">
        <f t="shared" si="30"/>
        <v/>
      </c>
      <c r="AZ64" s="95" t="str">
        <f>'Feuille de Calcul'!GG64</f>
        <v>N/A</v>
      </c>
      <c r="BA64" s="94" t="str">
        <f t="shared" si="31"/>
        <v/>
      </c>
      <c r="BB64" s="95" t="str">
        <f>'Feuille de Calcul'!GJ64</f>
        <v>N/A</v>
      </c>
      <c r="BC64" s="94" t="str">
        <f t="shared" si="32"/>
        <v/>
      </c>
      <c r="BD64" s="74" t="str">
        <f>'Feuille de Calcul'!GM64</f>
        <v>N/A</v>
      </c>
      <c r="BE64" s="243"/>
      <c r="BF64" s="243"/>
    </row>
    <row r="65" spans="1:58">
      <c r="A65" s="70" t="str">
        <f>'Feuille de Calcul'!A65</f>
        <v>F3</v>
      </c>
      <c r="B65" s="57" t="str">
        <f>'Feuille de Calcul'!B65</f>
        <v/>
      </c>
      <c r="C65" s="58" t="str">
        <f>IF(ISERROR('Feuille de Calcul'!AJ65),"",'Feuille de Calcul'!AJ65)</f>
        <v/>
      </c>
      <c r="D65" s="56" t="str">
        <f>IF(ISERROR('Feuille de Calcul'!AM65),"",'Feuille de Calcul'!AM65)</f>
        <v/>
      </c>
      <c r="E65" s="56" t="str">
        <f>IF(ISERROR('Feuille de Calcul'!AP65),"",'Feuille de Calcul'!AP65)</f>
        <v/>
      </c>
      <c r="F65" s="56" t="str">
        <f>IF(ISERROR('Feuille de Calcul'!AS65),"",'Feuille de Calcul'!AS65)</f>
        <v/>
      </c>
      <c r="G65" s="56" t="str">
        <f>IF(ISERROR('Feuille de Calcul'!AV65),"",'Feuille de Calcul'!AV65)</f>
        <v/>
      </c>
      <c r="H65" s="56" t="str">
        <f>IF(ISERROR('Feuille de Calcul'!AY65),"",'Feuille de Calcul'!AY65)</f>
        <v/>
      </c>
      <c r="I65" s="56" t="str">
        <f>IF(ISERROR('Feuille de Calcul'!BB65),"",'Feuille de Calcul'!BB65)</f>
        <v/>
      </c>
      <c r="J65" s="56" t="str">
        <f>IF(ISERROR('Feuille de Calcul'!BE65),"",'Feuille de Calcul'!BE65)</f>
        <v/>
      </c>
      <c r="K65" s="56" t="str">
        <f>IF(ISERROR('Feuille de Calcul'!BH65),"",'Feuille de Calcul'!BH65)</f>
        <v/>
      </c>
      <c r="L65" s="56" t="str">
        <f>IF(ISERROR('Feuille de Calcul'!BK65),"",'Feuille de Calcul'!BK65)</f>
        <v/>
      </c>
      <c r="M65" s="71" t="str">
        <f>IF(ISERROR('Feuille de Calcul'!BN65),"",'Feuille de Calcul'!BN65)</f>
        <v/>
      </c>
      <c r="N65" s="72" t="str">
        <f t="shared" si="2"/>
        <v/>
      </c>
      <c r="O65" s="72" t="str">
        <f t="shared" si="3"/>
        <v/>
      </c>
      <c r="P65" s="72" t="str">
        <f t="shared" si="4"/>
        <v/>
      </c>
      <c r="Q65" s="72" t="str">
        <f t="shared" si="5"/>
        <v/>
      </c>
      <c r="R65" s="72" t="str">
        <f t="shared" si="6"/>
        <v/>
      </c>
      <c r="S65" s="72" t="str">
        <f t="shared" si="7"/>
        <v/>
      </c>
      <c r="T65" s="72" t="str">
        <f t="shared" si="8"/>
        <v/>
      </c>
      <c r="U65" s="72" t="str">
        <f t="shared" si="9"/>
        <v/>
      </c>
      <c r="V65" s="72" t="str">
        <f t="shared" si="10"/>
        <v/>
      </c>
      <c r="W65" s="72" t="str">
        <f t="shared" si="11"/>
        <v/>
      </c>
      <c r="X65" s="306" t="str">
        <f t="shared" si="33"/>
        <v/>
      </c>
      <c r="Y65" s="308" t="str">
        <f t="shared" si="12"/>
        <v/>
      </c>
      <c r="Z65" s="309" t="str">
        <f t="shared" si="13"/>
        <v/>
      </c>
      <c r="AA65" s="309" t="str">
        <f t="shared" si="14"/>
        <v/>
      </c>
      <c r="AB65" s="309" t="str">
        <f t="shared" si="15"/>
        <v/>
      </c>
      <c r="AC65" s="309" t="str">
        <f t="shared" si="16"/>
        <v/>
      </c>
      <c r="AD65" s="309" t="str">
        <f t="shared" si="17"/>
        <v/>
      </c>
      <c r="AE65" s="309" t="str">
        <f t="shared" si="18"/>
        <v/>
      </c>
      <c r="AF65" s="309" t="str">
        <f t="shared" si="19"/>
        <v/>
      </c>
      <c r="AG65" s="309" t="str">
        <f t="shared" si="20"/>
        <v/>
      </c>
      <c r="AH65" s="309" t="str">
        <f t="shared" si="21"/>
        <v/>
      </c>
      <c r="AI65" s="310" t="str">
        <f t="shared" si="22"/>
        <v/>
      </c>
      <c r="AJ65" s="313"/>
      <c r="AK65" s="73" t="str">
        <f t="shared" si="23"/>
        <v/>
      </c>
      <c r="AL65" s="95" t="str">
        <f>'Feuille de Calcul'!FL65</f>
        <v>N/A</v>
      </c>
      <c r="AM65" s="94" t="str">
        <f t="shared" si="24"/>
        <v/>
      </c>
      <c r="AN65" s="95" t="str">
        <f>'Feuille de Calcul'!FO65</f>
        <v>N/A</v>
      </c>
      <c r="AO65" s="94" t="str">
        <f t="shared" si="25"/>
        <v/>
      </c>
      <c r="AP65" s="95" t="str">
        <f>'Feuille de Calcul'!FR65</f>
        <v>N/A</v>
      </c>
      <c r="AQ65" s="94" t="str">
        <f t="shared" si="26"/>
        <v/>
      </c>
      <c r="AR65" s="95" t="str">
        <f>'Feuille de Calcul'!FU65</f>
        <v>N/A</v>
      </c>
      <c r="AS65" s="94" t="str">
        <f t="shared" si="27"/>
        <v/>
      </c>
      <c r="AT65" s="95" t="str">
        <f>'Feuille de Calcul'!FX65</f>
        <v>N/A</v>
      </c>
      <c r="AU65" s="73" t="str">
        <f t="shared" si="28"/>
        <v/>
      </c>
      <c r="AV65" s="95" t="str">
        <f>'Feuille de Calcul'!GA65</f>
        <v>N/A</v>
      </c>
      <c r="AW65" s="94" t="str">
        <f t="shared" si="29"/>
        <v/>
      </c>
      <c r="AX65" s="95" t="str">
        <f>'Feuille de Calcul'!GD65</f>
        <v>N/A</v>
      </c>
      <c r="AY65" s="94" t="str">
        <f t="shared" si="30"/>
        <v/>
      </c>
      <c r="AZ65" s="95" t="str">
        <f>'Feuille de Calcul'!GG65</f>
        <v>N/A</v>
      </c>
      <c r="BA65" s="94" t="str">
        <f t="shared" si="31"/>
        <v/>
      </c>
      <c r="BB65" s="95" t="str">
        <f>'Feuille de Calcul'!GJ65</f>
        <v>N/A</v>
      </c>
      <c r="BC65" s="94" t="str">
        <f t="shared" si="32"/>
        <v/>
      </c>
      <c r="BD65" s="74" t="str">
        <f>'Feuille de Calcul'!GM65</f>
        <v>N/A</v>
      </c>
      <c r="BE65" s="243"/>
      <c r="BF65" s="243"/>
    </row>
    <row r="66" spans="1:58">
      <c r="A66" s="70" t="str">
        <f>'Feuille de Calcul'!A66</f>
        <v>F4</v>
      </c>
      <c r="B66" s="57" t="str">
        <f>'Feuille de Calcul'!B66</f>
        <v/>
      </c>
      <c r="C66" s="58" t="str">
        <f>IF(ISERROR('Feuille de Calcul'!AJ66),"",'Feuille de Calcul'!AJ66)</f>
        <v/>
      </c>
      <c r="D66" s="56" t="str">
        <f>IF(ISERROR('Feuille de Calcul'!AM66),"",'Feuille de Calcul'!AM66)</f>
        <v/>
      </c>
      <c r="E66" s="56" t="str">
        <f>IF(ISERROR('Feuille de Calcul'!AP66),"",'Feuille de Calcul'!AP66)</f>
        <v/>
      </c>
      <c r="F66" s="56" t="str">
        <f>IF(ISERROR('Feuille de Calcul'!AS66),"",'Feuille de Calcul'!AS66)</f>
        <v/>
      </c>
      <c r="G66" s="56" t="str">
        <f>IF(ISERROR('Feuille de Calcul'!AV66),"",'Feuille de Calcul'!AV66)</f>
        <v/>
      </c>
      <c r="H66" s="56" t="str">
        <f>IF(ISERROR('Feuille de Calcul'!AY66),"",'Feuille de Calcul'!AY66)</f>
        <v/>
      </c>
      <c r="I66" s="56" t="str">
        <f>IF(ISERROR('Feuille de Calcul'!BB66),"",'Feuille de Calcul'!BB66)</f>
        <v/>
      </c>
      <c r="J66" s="56" t="str">
        <f>IF(ISERROR('Feuille de Calcul'!BE66),"",'Feuille de Calcul'!BE66)</f>
        <v/>
      </c>
      <c r="K66" s="56" t="str">
        <f>IF(ISERROR('Feuille de Calcul'!BH66),"",'Feuille de Calcul'!BH66)</f>
        <v/>
      </c>
      <c r="L66" s="56" t="str">
        <f>IF(ISERROR('Feuille de Calcul'!BK66),"",'Feuille de Calcul'!BK66)</f>
        <v/>
      </c>
      <c r="M66" s="71" t="str">
        <f>IF(ISERROR('Feuille de Calcul'!BN66),"",'Feuille de Calcul'!BN66)</f>
        <v/>
      </c>
      <c r="N66" s="72" t="str">
        <f t="shared" si="2"/>
        <v/>
      </c>
      <c r="O66" s="72" t="str">
        <f t="shared" si="3"/>
        <v/>
      </c>
      <c r="P66" s="72" t="str">
        <f t="shared" si="4"/>
        <v/>
      </c>
      <c r="Q66" s="72" t="str">
        <f t="shared" si="5"/>
        <v/>
      </c>
      <c r="R66" s="72" t="str">
        <f t="shared" si="6"/>
        <v/>
      </c>
      <c r="S66" s="72" t="str">
        <f t="shared" si="7"/>
        <v/>
      </c>
      <c r="T66" s="72" t="str">
        <f t="shared" si="8"/>
        <v/>
      </c>
      <c r="U66" s="72" t="str">
        <f t="shared" si="9"/>
        <v/>
      </c>
      <c r="V66" s="72" t="str">
        <f t="shared" si="10"/>
        <v/>
      </c>
      <c r="W66" s="72" t="str">
        <f t="shared" si="11"/>
        <v/>
      </c>
      <c r="X66" s="306" t="str">
        <f t="shared" si="33"/>
        <v/>
      </c>
      <c r="Y66" s="308" t="str">
        <f t="shared" si="12"/>
        <v/>
      </c>
      <c r="Z66" s="309" t="str">
        <f t="shared" si="13"/>
        <v/>
      </c>
      <c r="AA66" s="309" t="str">
        <f t="shared" si="14"/>
        <v/>
      </c>
      <c r="AB66" s="309" t="str">
        <f t="shared" si="15"/>
        <v/>
      </c>
      <c r="AC66" s="309" t="str">
        <f t="shared" si="16"/>
        <v/>
      </c>
      <c r="AD66" s="309" t="str">
        <f t="shared" si="17"/>
        <v/>
      </c>
      <c r="AE66" s="309" t="str">
        <f t="shared" si="18"/>
        <v/>
      </c>
      <c r="AF66" s="309" t="str">
        <f t="shared" si="19"/>
        <v/>
      </c>
      <c r="AG66" s="309" t="str">
        <f t="shared" si="20"/>
        <v/>
      </c>
      <c r="AH66" s="309" t="str">
        <f t="shared" si="21"/>
        <v/>
      </c>
      <c r="AI66" s="310" t="str">
        <f t="shared" si="22"/>
        <v/>
      </c>
      <c r="AJ66" s="313"/>
      <c r="AK66" s="73" t="str">
        <f t="shared" si="23"/>
        <v/>
      </c>
      <c r="AL66" s="95" t="str">
        <f>'Feuille de Calcul'!FL66</f>
        <v>N/A</v>
      </c>
      <c r="AM66" s="94" t="str">
        <f t="shared" si="24"/>
        <v/>
      </c>
      <c r="AN66" s="95" t="str">
        <f>'Feuille de Calcul'!FO66</f>
        <v>N/A</v>
      </c>
      <c r="AO66" s="94" t="str">
        <f t="shared" si="25"/>
        <v/>
      </c>
      <c r="AP66" s="95" t="str">
        <f>'Feuille de Calcul'!FR66</f>
        <v>N/A</v>
      </c>
      <c r="AQ66" s="94" t="str">
        <f t="shared" si="26"/>
        <v/>
      </c>
      <c r="AR66" s="95" t="str">
        <f>'Feuille de Calcul'!FU66</f>
        <v>N/A</v>
      </c>
      <c r="AS66" s="94" t="str">
        <f t="shared" si="27"/>
        <v/>
      </c>
      <c r="AT66" s="95" t="str">
        <f>'Feuille de Calcul'!FX66</f>
        <v>N/A</v>
      </c>
      <c r="AU66" s="73" t="str">
        <f t="shared" si="28"/>
        <v/>
      </c>
      <c r="AV66" s="95" t="str">
        <f>'Feuille de Calcul'!GA66</f>
        <v>N/A</v>
      </c>
      <c r="AW66" s="94" t="str">
        <f t="shared" si="29"/>
        <v/>
      </c>
      <c r="AX66" s="95" t="str">
        <f>'Feuille de Calcul'!GD66</f>
        <v>N/A</v>
      </c>
      <c r="AY66" s="94" t="str">
        <f t="shared" si="30"/>
        <v/>
      </c>
      <c r="AZ66" s="95" t="str">
        <f>'Feuille de Calcul'!GG66</f>
        <v>N/A</v>
      </c>
      <c r="BA66" s="94" t="str">
        <f t="shared" si="31"/>
        <v/>
      </c>
      <c r="BB66" s="95" t="str">
        <f>'Feuille de Calcul'!GJ66</f>
        <v>N/A</v>
      </c>
      <c r="BC66" s="94" t="str">
        <f t="shared" si="32"/>
        <v/>
      </c>
      <c r="BD66" s="74" t="str">
        <f>'Feuille de Calcul'!GM66</f>
        <v>N/A</v>
      </c>
      <c r="BE66" s="243"/>
      <c r="BF66" s="243"/>
    </row>
    <row r="67" spans="1:58">
      <c r="A67" s="70" t="str">
        <f>'Feuille de Calcul'!A67</f>
        <v>F5</v>
      </c>
      <c r="B67" s="57" t="str">
        <f>'Feuille de Calcul'!B67</f>
        <v/>
      </c>
      <c r="C67" s="58" t="str">
        <f>IF(ISERROR('Feuille de Calcul'!AJ67),"",'Feuille de Calcul'!AJ67)</f>
        <v/>
      </c>
      <c r="D67" s="56" t="str">
        <f>IF(ISERROR('Feuille de Calcul'!AM67),"",'Feuille de Calcul'!AM67)</f>
        <v/>
      </c>
      <c r="E67" s="56" t="str">
        <f>IF(ISERROR('Feuille de Calcul'!AP67),"",'Feuille de Calcul'!AP67)</f>
        <v/>
      </c>
      <c r="F67" s="56" t="str">
        <f>IF(ISERROR('Feuille de Calcul'!AS67),"",'Feuille de Calcul'!AS67)</f>
        <v/>
      </c>
      <c r="G67" s="56" t="str">
        <f>IF(ISERROR('Feuille de Calcul'!AV67),"",'Feuille de Calcul'!AV67)</f>
        <v/>
      </c>
      <c r="H67" s="56" t="str">
        <f>IF(ISERROR('Feuille de Calcul'!AY67),"",'Feuille de Calcul'!AY67)</f>
        <v/>
      </c>
      <c r="I67" s="56" t="str">
        <f>IF(ISERROR('Feuille de Calcul'!BB67),"",'Feuille de Calcul'!BB67)</f>
        <v/>
      </c>
      <c r="J67" s="56" t="str">
        <f>IF(ISERROR('Feuille de Calcul'!BE67),"",'Feuille de Calcul'!BE67)</f>
        <v/>
      </c>
      <c r="K67" s="56" t="str">
        <f>IF(ISERROR('Feuille de Calcul'!BH67),"",'Feuille de Calcul'!BH67)</f>
        <v/>
      </c>
      <c r="L67" s="56" t="str">
        <f>IF(ISERROR('Feuille de Calcul'!BK67),"",'Feuille de Calcul'!BK67)</f>
        <v/>
      </c>
      <c r="M67" s="71" t="str">
        <f>IF(ISERROR('Feuille de Calcul'!BN67),"",'Feuille de Calcul'!BN67)</f>
        <v/>
      </c>
      <c r="N67" s="72" t="str">
        <f t="shared" si="2"/>
        <v/>
      </c>
      <c r="O67" s="72" t="str">
        <f t="shared" si="3"/>
        <v/>
      </c>
      <c r="P67" s="72" t="str">
        <f t="shared" si="4"/>
        <v/>
      </c>
      <c r="Q67" s="72" t="str">
        <f t="shared" si="5"/>
        <v/>
      </c>
      <c r="R67" s="72" t="str">
        <f t="shared" si="6"/>
        <v/>
      </c>
      <c r="S67" s="72" t="str">
        <f t="shared" si="7"/>
        <v/>
      </c>
      <c r="T67" s="72" t="str">
        <f t="shared" si="8"/>
        <v/>
      </c>
      <c r="U67" s="72" t="str">
        <f t="shared" si="9"/>
        <v/>
      </c>
      <c r="V67" s="72" t="str">
        <f t="shared" si="10"/>
        <v/>
      </c>
      <c r="W67" s="72" t="str">
        <f t="shared" si="11"/>
        <v/>
      </c>
      <c r="X67" s="306" t="str">
        <f t="shared" si="33"/>
        <v/>
      </c>
      <c r="Y67" s="308" t="str">
        <f t="shared" si="12"/>
        <v/>
      </c>
      <c r="Z67" s="309" t="str">
        <f t="shared" si="13"/>
        <v/>
      </c>
      <c r="AA67" s="309" t="str">
        <f t="shared" si="14"/>
        <v/>
      </c>
      <c r="AB67" s="309" t="str">
        <f t="shared" si="15"/>
        <v/>
      </c>
      <c r="AC67" s="309" t="str">
        <f t="shared" si="16"/>
        <v/>
      </c>
      <c r="AD67" s="309" t="str">
        <f t="shared" si="17"/>
        <v/>
      </c>
      <c r="AE67" s="309" t="str">
        <f t="shared" si="18"/>
        <v/>
      </c>
      <c r="AF67" s="309" t="str">
        <f t="shared" si="19"/>
        <v/>
      </c>
      <c r="AG67" s="309" t="str">
        <f t="shared" si="20"/>
        <v/>
      </c>
      <c r="AH67" s="309" t="str">
        <f t="shared" si="21"/>
        <v/>
      </c>
      <c r="AI67" s="310" t="str">
        <f t="shared" si="22"/>
        <v/>
      </c>
      <c r="AJ67" s="313"/>
      <c r="AK67" s="73" t="str">
        <f t="shared" si="23"/>
        <v/>
      </c>
      <c r="AL67" s="95" t="str">
        <f>'Feuille de Calcul'!FL67</f>
        <v>N/A</v>
      </c>
      <c r="AM67" s="94" t="str">
        <f t="shared" si="24"/>
        <v/>
      </c>
      <c r="AN67" s="95" t="str">
        <f>'Feuille de Calcul'!FO67</f>
        <v>N/A</v>
      </c>
      <c r="AO67" s="94" t="str">
        <f t="shared" si="25"/>
        <v/>
      </c>
      <c r="AP67" s="95" t="str">
        <f>'Feuille de Calcul'!FR67</f>
        <v>N/A</v>
      </c>
      <c r="AQ67" s="94" t="str">
        <f t="shared" si="26"/>
        <v/>
      </c>
      <c r="AR67" s="95" t="str">
        <f>'Feuille de Calcul'!FU67</f>
        <v>N/A</v>
      </c>
      <c r="AS67" s="94" t="str">
        <f t="shared" si="27"/>
        <v/>
      </c>
      <c r="AT67" s="95" t="str">
        <f>'Feuille de Calcul'!FX67</f>
        <v>N/A</v>
      </c>
      <c r="AU67" s="73" t="str">
        <f t="shared" si="28"/>
        <v/>
      </c>
      <c r="AV67" s="95" t="str">
        <f>'Feuille de Calcul'!GA67</f>
        <v>N/A</v>
      </c>
      <c r="AW67" s="94" t="str">
        <f t="shared" si="29"/>
        <v/>
      </c>
      <c r="AX67" s="95" t="str">
        <f>'Feuille de Calcul'!GD67</f>
        <v>N/A</v>
      </c>
      <c r="AY67" s="94" t="str">
        <f t="shared" si="30"/>
        <v/>
      </c>
      <c r="AZ67" s="95" t="str">
        <f>'Feuille de Calcul'!GG67</f>
        <v>N/A</v>
      </c>
      <c r="BA67" s="94" t="str">
        <f t="shared" si="31"/>
        <v/>
      </c>
      <c r="BB67" s="95" t="str">
        <f>'Feuille de Calcul'!GJ67</f>
        <v>N/A</v>
      </c>
      <c r="BC67" s="94" t="str">
        <f t="shared" si="32"/>
        <v/>
      </c>
      <c r="BD67" s="74" t="str">
        <f>'Feuille de Calcul'!GM67</f>
        <v>N/A</v>
      </c>
      <c r="BE67" s="243"/>
      <c r="BF67" s="243"/>
    </row>
    <row r="68" spans="1:58">
      <c r="A68" s="70" t="str">
        <f>'Feuille de Calcul'!A68</f>
        <v>F6</v>
      </c>
      <c r="B68" s="57" t="str">
        <f>'Feuille de Calcul'!B68</f>
        <v/>
      </c>
      <c r="C68" s="58" t="str">
        <f>IF(ISERROR('Feuille de Calcul'!AJ68),"",'Feuille de Calcul'!AJ68)</f>
        <v/>
      </c>
      <c r="D68" s="56" t="str">
        <f>IF(ISERROR('Feuille de Calcul'!AM68),"",'Feuille de Calcul'!AM68)</f>
        <v/>
      </c>
      <c r="E68" s="56" t="str">
        <f>IF(ISERROR('Feuille de Calcul'!AP68),"",'Feuille de Calcul'!AP68)</f>
        <v/>
      </c>
      <c r="F68" s="56" t="str">
        <f>IF(ISERROR('Feuille de Calcul'!AS68),"",'Feuille de Calcul'!AS68)</f>
        <v/>
      </c>
      <c r="G68" s="56" t="str">
        <f>IF(ISERROR('Feuille de Calcul'!AV68),"",'Feuille de Calcul'!AV68)</f>
        <v/>
      </c>
      <c r="H68" s="56" t="str">
        <f>IF(ISERROR('Feuille de Calcul'!AY68),"",'Feuille de Calcul'!AY68)</f>
        <v/>
      </c>
      <c r="I68" s="56" t="str">
        <f>IF(ISERROR('Feuille de Calcul'!BB68),"",'Feuille de Calcul'!BB68)</f>
        <v/>
      </c>
      <c r="J68" s="56" t="str">
        <f>IF(ISERROR('Feuille de Calcul'!BE68),"",'Feuille de Calcul'!BE68)</f>
        <v/>
      </c>
      <c r="K68" s="56" t="str">
        <f>IF(ISERROR('Feuille de Calcul'!BH68),"",'Feuille de Calcul'!BH68)</f>
        <v/>
      </c>
      <c r="L68" s="56" t="str">
        <f>IF(ISERROR('Feuille de Calcul'!BK68),"",'Feuille de Calcul'!BK68)</f>
        <v/>
      </c>
      <c r="M68" s="71" t="str">
        <f>IF(ISERROR('Feuille de Calcul'!BN68),"",'Feuille de Calcul'!BN68)</f>
        <v/>
      </c>
      <c r="N68" s="72" t="str">
        <f t="shared" ref="N68:N86" si="34">IF(C68="","",2^-C68)</f>
        <v/>
      </c>
      <c r="O68" s="72" t="str">
        <f t="shared" ref="O68:O86" si="35">IF(D68="","",2^-D68)</f>
        <v/>
      </c>
      <c r="P68" s="72" t="str">
        <f t="shared" ref="P68:P86" si="36">IF(E68="","",2^-E68)</f>
        <v/>
      </c>
      <c r="Q68" s="72" t="str">
        <f t="shared" ref="Q68:Q86" si="37">IF(F68="","",2^-F68)</f>
        <v/>
      </c>
      <c r="R68" s="72" t="str">
        <f t="shared" ref="R68:R86" si="38">IF(G68="","",2^-G68)</f>
        <v/>
      </c>
      <c r="S68" s="72" t="str">
        <f t="shared" ref="S68:S86" si="39">IF(H68="","",2^-H68)</f>
        <v/>
      </c>
      <c r="T68" s="72" t="str">
        <f t="shared" ref="T68:T86" si="40">IF(I68="","",2^-I68)</f>
        <v/>
      </c>
      <c r="U68" s="72" t="str">
        <f t="shared" ref="U68:U86" si="41">IF(J68="","",2^-J68)</f>
        <v/>
      </c>
      <c r="V68" s="72" t="str">
        <f t="shared" ref="V68:V86" si="42">IF(K68="","",2^-K68)</f>
        <v/>
      </c>
      <c r="W68" s="72" t="str">
        <f t="shared" ref="W68:W86" si="43">IF(L68="","",2^-L68)</f>
        <v/>
      </c>
      <c r="X68" s="306" t="str">
        <f t="shared" ref="X68:X86" si="44">IF(M68="","",2^-M68)</f>
        <v/>
      </c>
      <c r="Y68" s="308" t="str">
        <f t="shared" ref="Y68:Y86" si="45">IF(N68&gt;1,N68,-1/N68)</f>
        <v/>
      </c>
      <c r="Z68" s="309" t="str">
        <f t="shared" ref="Z68:Z86" si="46">IF(O68&gt;1,O68,-1/O68)</f>
        <v/>
      </c>
      <c r="AA68" s="309" t="str">
        <f t="shared" ref="AA68:AA86" si="47">IF(P68&gt;1,P68,-1/P68)</f>
        <v/>
      </c>
      <c r="AB68" s="309" t="str">
        <f t="shared" ref="AB68:AB86" si="48">IF(Q68&gt;1,Q68,-1/Q68)</f>
        <v/>
      </c>
      <c r="AC68" s="309" t="str">
        <f t="shared" ref="AC68:AC86" si="49">IF(R68&gt;1,R68,-1/R68)</f>
        <v/>
      </c>
      <c r="AD68" s="309" t="str">
        <f t="shared" ref="AD68:AD86" si="50">IF(S68&gt;1,S68,-1/S68)</f>
        <v/>
      </c>
      <c r="AE68" s="309" t="str">
        <f t="shared" ref="AE68:AE86" si="51">IF(T68&gt;1,T68,-1/T68)</f>
        <v/>
      </c>
      <c r="AF68" s="309" t="str">
        <f t="shared" ref="AF68:AF86" si="52">IF(U68&gt;1,U68,-1/U68)</f>
        <v/>
      </c>
      <c r="AG68" s="309" t="str">
        <f t="shared" ref="AG68:AG86" si="53">IF(V68&gt;1,V68,-1/V68)</f>
        <v/>
      </c>
      <c r="AH68" s="309" t="str">
        <f t="shared" ref="AH68:AH86" si="54">IF(W68&gt;1,W68,-1/W68)</f>
        <v/>
      </c>
      <c r="AI68" s="310" t="str">
        <f t="shared" ref="AI68:AI86" si="55">IF(X68&gt;1,X68,-1/X68)</f>
        <v/>
      </c>
      <c r="AJ68" s="313"/>
      <c r="AK68" s="73" t="str">
        <f t="shared" ref="AK68:AK86" si="56">IF(OR(O68="",$N68=""),"",LOG(O68/$N68,2))</f>
        <v/>
      </c>
      <c r="AL68" s="95" t="str">
        <f>'Feuille de Calcul'!FL68</f>
        <v>N/A</v>
      </c>
      <c r="AM68" s="94" t="str">
        <f t="shared" ref="AM68:AM86" si="57">IF(OR(P68="",$N68=""),"",LOG(P68/$N68,2))</f>
        <v/>
      </c>
      <c r="AN68" s="95" t="str">
        <f>'Feuille de Calcul'!FO68</f>
        <v>N/A</v>
      </c>
      <c r="AO68" s="94" t="str">
        <f t="shared" ref="AO68:AO86" si="58">IF(OR(Q68="",$N68=""),"",LOG(Q68/$N68,2))</f>
        <v/>
      </c>
      <c r="AP68" s="95" t="str">
        <f>'Feuille de Calcul'!FR68</f>
        <v>N/A</v>
      </c>
      <c r="AQ68" s="94" t="str">
        <f t="shared" ref="AQ68:AQ86" si="59">IF(OR(R68="",$N68=""),"",LOG(R68/$N68,2))</f>
        <v/>
      </c>
      <c r="AR68" s="95" t="str">
        <f>'Feuille de Calcul'!FU68</f>
        <v>N/A</v>
      </c>
      <c r="AS68" s="94" t="str">
        <f t="shared" ref="AS68:AS86" si="60">IF(OR(S68="",$N68=""),"",LOG(S68/$N68,2))</f>
        <v/>
      </c>
      <c r="AT68" s="95" t="str">
        <f>'Feuille de Calcul'!FX68</f>
        <v>N/A</v>
      </c>
      <c r="AU68" s="73" t="str">
        <f t="shared" ref="AU68:AU86" si="61">IF(OR(T68="",$N68=""),"",LOG(T68/$N68,2))</f>
        <v/>
      </c>
      <c r="AV68" s="95" t="str">
        <f>'Feuille de Calcul'!GA68</f>
        <v>N/A</v>
      </c>
      <c r="AW68" s="94" t="str">
        <f t="shared" ref="AW68:AW86" si="62">IF(OR(U68="",$N68=""),"",LOG(U68/$N68,2))</f>
        <v/>
      </c>
      <c r="AX68" s="95" t="str">
        <f>'Feuille de Calcul'!GD68</f>
        <v>N/A</v>
      </c>
      <c r="AY68" s="94" t="str">
        <f t="shared" ref="AY68:AY86" si="63">IF(OR(V68="",$N68=""),"",LOG(V68/$N68,2))</f>
        <v/>
      </c>
      <c r="AZ68" s="95" t="str">
        <f>'Feuille de Calcul'!GG68</f>
        <v>N/A</v>
      </c>
      <c r="BA68" s="94" t="str">
        <f t="shared" ref="BA68:BA86" si="64">IF(OR(W68="",$N68=""),"",LOG(W68/$N68,2))</f>
        <v/>
      </c>
      <c r="BB68" s="95" t="str">
        <f>'Feuille de Calcul'!GJ68</f>
        <v>N/A</v>
      </c>
      <c r="BC68" s="94" t="str">
        <f t="shared" ref="BC68:BC86" si="65">IF(OR(X68="",$N68=""),"",LOG(X68/$N68,2))</f>
        <v/>
      </c>
      <c r="BD68" s="74" t="str">
        <f>'Feuille de Calcul'!GM68</f>
        <v>N/A</v>
      </c>
      <c r="BE68" s="243"/>
      <c r="BF68" s="243"/>
    </row>
    <row r="69" spans="1:58">
      <c r="A69" s="70" t="str">
        <f>'Feuille de Calcul'!A69</f>
        <v>F7</v>
      </c>
      <c r="B69" s="57" t="str">
        <f>'Feuille de Calcul'!B69</f>
        <v/>
      </c>
      <c r="C69" s="58" t="str">
        <f>IF(ISERROR('Feuille de Calcul'!AJ69),"",'Feuille de Calcul'!AJ69)</f>
        <v/>
      </c>
      <c r="D69" s="56" t="str">
        <f>IF(ISERROR('Feuille de Calcul'!AM69),"",'Feuille de Calcul'!AM69)</f>
        <v/>
      </c>
      <c r="E69" s="56" t="str">
        <f>IF(ISERROR('Feuille de Calcul'!AP69),"",'Feuille de Calcul'!AP69)</f>
        <v/>
      </c>
      <c r="F69" s="56" t="str">
        <f>IF(ISERROR('Feuille de Calcul'!AS69),"",'Feuille de Calcul'!AS69)</f>
        <v/>
      </c>
      <c r="G69" s="56" t="str">
        <f>IF(ISERROR('Feuille de Calcul'!AV69),"",'Feuille de Calcul'!AV69)</f>
        <v/>
      </c>
      <c r="H69" s="56" t="str">
        <f>IF(ISERROR('Feuille de Calcul'!AY69),"",'Feuille de Calcul'!AY69)</f>
        <v/>
      </c>
      <c r="I69" s="56" t="str">
        <f>IF(ISERROR('Feuille de Calcul'!BB69),"",'Feuille de Calcul'!BB69)</f>
        <v/>
      </c>
      <c r="J69" s="56" t="str">
        <f>IF(ISERROR('Feuille de Calcul'!BE69),"",'Feuille de Calcul'!BE69)</f>
        <v/>
      </c>
      <c r="K69" s="56" t="str">
        <f>IF(ISERROR('Feuille de Calcul'!BH69),"",'Feuille de Calcul'!BH69)</f>
        <v/>
      </c>
      <c r="L69" s="56" t="str">
        <f>IF(ISERROR('Feuille de Calcul'!BK69),"",'Feuille de Calcul'!BK69)</f>
        <v/>
      </c>
      <c r="M69" s="71" t="str">
        <f>IF(ISERROR('Feuille de Calcul'!BN69),"",'Feuille de Calcul'!BN69)</f>
        <v/>
      </c>
      <c r="N69" s="72" t="str">
        <f t="shared" si="34"/>
        <v/>
      </c>
      <c r="O69" s="72" t="str">
        <f t="shared" si="35"/>
        <v/>
      </c>
      <c r="P69" s="72" t="str">
        <f t="shared" si="36"/>
        <v/>
      </c>
      <c r="Q69" s="72" t="str">
        <f t="shared" si="37"/>
        <v/>
      </c>
      <c r="R69" s="72" t="str">
        <f t="shared" si="38"/>
        <v/>
      </c>
      <c r="S69" s="72" t="str">
        <f t="shared" si="39"/>
        <v/>
      </c>
      <c r="T69" s="72" t="str">
        <f t="shared" si="40"/>
        <v/>
      </c>
      <c r="U69" s="72" t="str">
        <f t="shared" si="41"/>
        <v/>
      </c>
      <c r="V69" s="72" t="str">
        <f t="shared" si="42"/>
        <v/>
      </c>
      <c r="W69" s="72" t="str">
        <f t="shared" si="43"/>
        <v/>
      </c>
      <c r="X69" s="306" t="str">
        <f t="shared" si="44"/>
        <v/>
      </c>
      <c r="Y69" s="308" t="str">
        <f t="shared" si="45"/>
        <v/>
      </c>
      <c r="Z69" s="309" t="str">
        <f t="shared" si="46"/>
        <v/>
      </c>
      <c r="AA69" s="309" t="str">
        <f t="shared" si="47"/>
        <v/>
      </c>
      <c r="AB69" s="309" t="str">
        <f t="shared" si="48"/>
        <v/>
      </c>
      <c r="AC69" s="309" t="str">
        <f t="shared" si="49"/>
        <v/>
      </c>
      <c r="AD69" s="309" t="str">
        <f t="shared" si="50"/>
        <v/>
      </c>
      <c r="AE69" s="309" t="str">
        <f t="shared" si="51"/>
        <v/>
      </c>
      <c r="AF69" s="309" t="str">
        <f t="shared" si="52"/>
        <v/>
      </c>
      <c r="AG69" s="309" t="str">
        <f t="shared" si="53"/>
        <v/>
      </c>
      <c r="AH69" s="309" t="str">
        <f t="shared" si="54"/>
        <v/>
      </c>
      <c r="AI69" s="310" t="str">
        <f t="shared" si="55"/>
        <v/>
      </c>
      <c r="AJ69" s="313"/>
      <c r="AK69" s="73" t="str">
        <f t="shared" si="56"/>
        <v/>
      </c>
      <c r="AL69" s="95" t="str">
        <f>'Feuille de Calcul'!FL69</f>
        <v>N/A</v>
      </c>
      <c r="AM69" s="94" t="str">
        <f t="shared" si="57"/>
        <v/>
      </c>
      <c r="AN69" s="95" t="str">
        <f>'Feuille de Calcul'!FO69</f>
        <v>N/A</v>
      </c>
      <c r="AO69" s="94" t="str">
        <f t="shared" si="58"/>
        <v/>
      </c>
      <c r="AP69" s="95" t="str">
        <f>'Feuille de Calcul'!FR69</f>
        <v>N/A</v>
      </c>
      <c r="AQ69" s="94" t="str">
        <f t="shared" si="59"/>
        <v/>
      </c>
      <c r="AR69" s="95" t="str">
        <f>'Feuille de Calcul'!FU69</f>
        <v>N/A</v>
      </c>
      <c r="AS69" s="94" t="str">
        <f t="shared" si="60"/>
        <v/>
      </c>
      <c r="AT69" s="95" t="str">
        <f>'Feuille de Calcul'!FX69</f>
        <v>N/A</v>
      </c>
      <c r="AU69" s="73" t="str">
        <f t="shared" si="61"/>
        <v/>
      </c>
      <c r="AV69" s="95" t="str">
        <f>'Feuille de Calcul'!GA69</f>
        <v>N/A</v>
      </c>
      <c r="AW69" s="94" t="str">
        <f t="shared" si="62"/>
        <v/>
      </c>
      <c r="AX69" s="95" t="str">
        <f>'Feuille de Calcul'!GD69</f>
        <v>N/A</v>
      </c>
      <c r="AY69" s="94" t="str">
        <f t="shared" si="63"/>
        <v/>
      </c>
      <c r="AZ69" s="95" t="str">
        <f>'Feuille de Calcul'!GG69</f>
        <v>N/A</v>
      </c>
      <c r="BA69" s="94" t="str">
        <f t="shared" si="64"/>
        <v/>
      </c>
      <c r="BB69" s="95" t="str">
        <f>'Feuille de Calcul'!GJ69</f>
        <v>N/A</v>
      </c>
      <c r="BC69" s="94" t="str">
        <f t="shared" si="65"/>
        <v/>
      </c>
      <c r="BD69" s="74" t="str">
        <f>'Feuille de Calcul'!GM69</f>
        <v>N/A</v>
      </c>
      <c r="BE69" s="243"/>
      <c r="BF69" s="243"/>
    </row>
    <row r="70" spans="1:58">
      <c r="A70" s="70" t="str">
        <f>'Feuille de Calcul'!A70</f>
        <v>F8</v>
      </c>
      <c r="B70" s="57" t="str">
        <f>'Feuille de Calcul'!B70</f>
        <v/>
      </c>
      <c r="C70" s="58" t="str">
        <f>IF(ISERROR('Feuille de Calcul'!AJ70),"",'Feuille de Calcul'!AJ70)</f>
        <v/>
      </c>
      <c r="D70" s="56" t="str">
        <f>IF(ISERROR('Feuille de Calcul'!AM70),"",'Feuille de Calcul'!AM70)</f>
        <v/>
      </c>
      <c r="E70" s="56" t="str">
        <f>IF(ISERROR('Feuille de Calcul'!AP70),"",'Feuille de Calcul'!AP70)</f>
        <v/>
      </c>
      <c r="F70" s="56" t="str">
        <f>IF(ISERROR('Feuille de Calcul'!AS70),"",'Feuille de Calcul'!AS70)</f>
        <v/>
      </c>
      <c r="G70" s="56" t="str">
        <f>IF(ISERROR('Feuille de Calcul'!AV70),"",'Feuille de Calcul'!AV70)</f>
        <v/>
      </c>
      <c r="H70" s="56" t="str">
        <f>IF(ISERROR('Feuille de Calcul'!AY70),"",'Feuille de Calcul'!AY70)</f>
        <v/>
      </c>
      <c r="I70" s="56" t="str">
        <f>IF(ISERROR('Feuille de Calcul'!BB70),"",'Feuille de Calcul'!BB70)</f>
        <v/>
      </c>
      <c r="J70" s="56" t="str">
        <f>IF(ISERROR('Feuille de Calcul'!BE70),"",'Feuille de Calcul'!BE70)</f>
        <v/>
      </c>
      <c r="K70" s="56" t="str">
        <f>IF(ISERROR('Feuille de Calcul'!BH70),"",'Feuille de Calcul'!BH70)</f>
        <v/>
      </c>
      <c r="L70" s="56" t="str">
        <f>IF(ISERROR('Feuille de Calcul'!BK70),"",'Feuille de Calcul'!BK70)</f>
        <v/>
      </c>
      <c r="M70" s="71" t="str">
        <f>IF(ISERROR('Feuille de Calcul'!BN70),"",'Feuille de Calcul'!BN70)</f>
        <v/>
      </c>
      <c r="N70" s="72" t="str">
        <f t="shared" si="34"/>
        <v/>
      </c>
      <c r="O70" s="72" t="str">
        <f t="shared" si="35"/>
        <v/>
      </c>
      <c r="P70" s="72" t="str">
        <f t="shared" si="36"/>
        <v/>
      </c>
      <c r="Q70" s="72" t="str">
        <f t="shared" si="37"/>
        <v/>
      </c>
      <c r="R70" s="72" t="str">
        <f t="shared" si="38"/>
        <v/>
      </c>
      <c r="S70" s="72" t="str">
        <f t="shared" si="39"/>
        <v/>
      </c>
      <c r="T70" s="72" t="str">
        <f t="shared" si="40"/>
        <v/>
      </c>
      <c r="U70" s="72" t="str">
        <f t="shared" si="41"/>
        <v/>
      </c>
      <c r="V70" s="72" t="str">
        <f t="shared" si="42"/>
        <v/>
      </c>
      <c r="W70" s="72" t="str">
        <f t="shared" si="43"/>
        <v/>
      </c>
      <c r="X70" s="306" t="str">
        <f t="shared" si="44"/>
        <v/>
      </c>
      <c r="Y70" s="308" t="str">
        <f t="shared" si="45"/>
        <v/>
      </c>
      <c r="Z70" s="309" t="str">
        <f t="shared" si="46"/>
        <v/>
      </c>
      <c r="AA70" s="309" t="str">
        <f t="shared" si="47"/>
        <v/>
      </c>
      <c r="AB70" s="309" t="str">
        <f t="shared" si="48"/>
        <v/>
      </c>
      <c r="AC70" s="309" t="str">
        <f t="shared" si="49"/>
        <v/>
      </c>
      <c r="AD70" s="309" t="str">
        <f t="shared" si="50"/>
        <v/>
      </c>
      <c r="AE70" s="309" t="str">
        <f t="shared" si="51"/>
        <v/>
      </c>
      <c r="AF70" s="309" t="str">
        <f t="shared" si="52"/>
        <v/>
      </c>
      <c r="AG70" s="309" t="str">
        <f t="shared" si="53"/>
        <v/>
      </c>
      <c r="AH70" s="309" t="str">
        <f t="shared" si="54"/>
        <v/>
      </c>
      <c r="AI70" s="310" t="str">
        <f t="shared" si="55"/>
        <v/>
      </c>
      <c r="AJ70" s="313"/>
      <c r="AK70" s="73" t="str">
        <f t="shared" si="56"/>
        <v/>
      </c>
      <c r="AL70" s="95" t="str">
        <f>'Feuille de Calcul'!FL70</f>
        <v>N/A</v>
      </c>
      <c r="AM70" s="94" t="str">
        <f t="shared" si="57"/>
        <v/>
      </c>
      <c r="AN70" s="95" t="str">
        <f>'Feuille de Calcul'!FO70</f>
        <v>N/A</v>
      </c>
      <c r="AO70" s="94" t="str">
        <f t="shared" si="58"/>
        <v/>
      </c>
      <c r="AP70" s="95" t="str">
        <f>'Feuille de Calcul'!FR70</f>
        <v>N/A</v>
      </c>
      <c r="AQ70" s="94" t="str">
        <f t="shared" si="59"/>
        <v/>
      </c>
      <c r="AR70" s="95" t="str">
        <f>'Feuille de Calcul'!FU70</f>
        <v>N/A</v>
      </c>
      <c r="AS70" s="94" t="str">
        <f t="shared" si="60"/>
        <v/>
      </c>
      <c r="AT70" s="95" t="str">
        <f>'Feuille de Calcul'!FX70</f>
        <v>N/A</v>
      </c>
      <c r="AU70" s="73" t="str">
        <f t="shared" si="61"/>
        <v/>
      </c>
      <c r="AV70" s="95" t="str">
        <f>'Feuille de Calcul'!GA70</f>
        <v>N/A</v>
      </c>
      <c r="AW70" s="94" t="str">
        <f t="shared" si="62"/>
        <v/>
      </c>
      <c r="AX70" s="95" t="str">
        <f>'Feuille de Calcul'!GD70</f>
        <v>N/A</v>
      </c>
      <c r="AY70" s="94" t="str">
        <f t="shared" si="63"/>
        <v/>
      </c>
      <c r="AZ70" s="95" t="str">
        <f>'Feuille de Calcul'!GG70</f>
        <v>N/A</v>
      </c>
      <c r="BA70" s="94" t="str">
        <f t="shared" si="64"/>
        <v/>
      </c>
      <c r="BB70" s="95" t="str">
        <f>'Feuille de Calcul'!GJ70</f>
        <v>N/A</v>
      </c>
      <c r="BC70" s="94" t="str">
        <f t="shared" si="65"/>
        <v/>
      </c>
      <c r="BD70" s="74" t="str">
        <f>'Feuille de Calcul'!GM70</f>
        <v>N/A</v>
      </c>
      <c r="BE70" s="243"/>
      <c r="BF70" s="243"/>
    </row>
    <row r="71" spans="1:58">
      <c r="A71" s="70" t="str">
        <f>'Feuille de Calcul'!A71</f>
        <v>F9</v>
      </c>
      <c r="B71" s="57" t="str">
        <f>'Feuille de Calcul'!B71</f>
        <v/>
      </c>
      <c r="C71" s="58" t="str">
        <f>IF(ISERROR('Feuille de Calcul'!AJ71),"",'Feuille de Calcul'!AJ71)</f>
        <v/>
      </c>
      <c r="D71" s="56" t="str">
        <f>IF(ISERROR('Feuille de Calcul'!AM71),"",'Feuille de Calcul'!AM71)</f>
        <v/>
      </c>
      <c r="E71" s="56" t="str">
        <f>IF(ISERROR('Feuille de Calcul'!AP71),"",'Feuille de Calcul'!AP71)</f>
        <v/>
      </c>
      <c r="F71" s="56" t="str">
        <f>IF(ISERROR('Feuille de Calcul'!AS71),"",'Feuille de Calcul'!AS71)</f>
        <v/>
      </c>
      <c r="G71" s="56" t="str">
        <f>IF(ISERROR('Feuille de Calcul'!AV71),"",'Feuille de Calcul'!AV71)</f>
        <v/>
      </c>
      <c r="H71" s="56" t="str">
        <f>IF(ISERROR('Feuille de Calcul'!AY71),"",'Feuille de Calcul'!AY71)</f>
        <v/>
      </c>
      <c r="I71" s="56" t="str">
        <f>IF(ISERROR('Feuille de Calcul'!BB71),"",'Feuille de Calcul'!BB71)</f>
        <v/>
      </c>
      <c r="J71" s="56" t="str">
        <f>IF(ISERROR('Feuille de Calcul'!BE71),"",'Feuille de Calcul'!BE71)</f>
        <v/>
      </c>
      <c r="K71" s="56" t="str">
        <f>IF(ISERROR('Feuille de Calcul'!BH71),"",'Feuille de Calcul'!BH71)</f>
        <v/>
      </c>
      <c r="L71" s="56" t="str">
        <f>IF(ISERROR('Feuille de Calcul'!BK71),"",'Feuille de Calcul'!BK71)</f>
        <v/>
      </c>
      <c r="M71" s="71" t="str">
        <f>IF(ISERROR('Feuille de Calcul'!BN71),"",'Feuille de Calcul'!BN71)</f>
        <v/>
      </c>
      <c r="N71" s="72" t="str">
        <f t="shared" si="34"/>
        <v/>
      </c>
      <c r="O71" s="72" t="str">
        <f t="shared" si="35"/>
        <v/>
      </c>
      <c r="P71" s="72" t="str">
        <f t="shared" si="36"/>
        <v/>
      </c>
      <c r="Q71" s="72" t="str">
        <f t="shared" si="37"/>
        <v/>
      </c>
      <c r="R71" s="72" t="str">
        <f t="shared" si="38"/>
        <v/>
      </c>
      <c r="S71" s="72" t="str">
        <f t="shared" si="39"/>
        <v/>
      </c>
      <c r="T71" s="72" t="str">
        <f t="shared" si="40"/>
        <v/>
      </c>
      <c r="U71" s="72" t="str">
        <f t="shared" si="41"/>
        <v/>
      </c>
      <c r="V71" s="72" t="str">
        <f t="shared" si="42"/>
        <v/>
      </c>
      <c r="W71" s="72" t="str">
        <f t="shared" si="43"/>
        <v/>
      </c>
      <c r="X71" s="306" t="str">
        <f t="shared" si="44"/>
        <v/>
      </c>
      <c r="Y71" s="308" t="str">
        <f t="shared" si="45"/>
        <v/>
      </c>
      <c r="Z71" s="309" t="str">
        <f t="shared" si="46"/>
        <v/>
      </c>
      <c r="AA71" s="309" t="str">
        <f t="shared" si="47"/>
        <v/>
      </c>
      <c r="AB71" s="309" t="str">
        <f t="shared" si="48"/>
        <v/>
      </c>
      <c r="AC71" s="309" t="str">
        <f t="shared" si="49"/>
        <v/>
      </c>
      <c r="AD71" s="309" t="str">
        <f t="shared" si="50"/>
        <v/>
      </c>
      <c r="AE71" s="309" t="str">
        <f t="shared" si="51"/>
        <v/>
      </c>
      <c r="AF71" s="309" t="str">
        <f t="shared" si="52"/>
        <v/>
      </c>
      <c r="AG71" s="309" t="str">
        <f t="shared" si="53"/>
        <v/>
      </c>
      <c r="AH71" s="309" t="str">
        <f t="shared" si="54"/>
        <v/>
      </c>
      <c r="AI71" s="310" t="str">
        <f t="shared" si="55"/>
        <v/>
      </c>
      <c r="AJ71" s="313"/>
      <c r="AK71" s="73" t="str">
        <f t="shared" si="56"/>
        <v/>
      </c>
      <c r="AL71" s="95" t="str">
        <f>'Feuille de Calcul'!FL71</f>
        <v>N/A</v>
      </c>
      <c r="AM71" s="94" t="str">
        <f t="shared" si="57"/>
        <v/>
      </c>
      <c r="AN71" s="95" t="str">
        <f>'Feuille de Calcul'!FO71</f>
        <v>N/A</v>
      </c>
      <c r="AO71" s="94" t="str">
        <f t="shared" si="58"/>
        <v/>
      </c>
      <c r="AP71" s="95" t="str">
        <f>'Feuille de Calcul'!FR71</f>
        <v>N/A</v>
      </c>
      <c r="AQ71" s="94" t="str">
        <f t="shared" si="59"/>
        <v/>
      </c>
      <c r="AR71" s="95" t="str">
        <f>'Feuille de Calcul'!FU71</f>
        <v>N/A</v>
      </c>
      <c r="AS71" s="94" t="str">
        <f t="shared" si="60"/>
        <v/>
      </c>
      <c r="AT71" s="95" t="str">
        <f>'Feuille de Calcul'!FX71</f>
        <v>N/A</v>
      </c>
      <c r="AU71" s="73" t="str">
        <f t="shared" si="61"/>
        <v/>
      </c>
      <c r="AV71" s="95" t="str">
        <f>'Feuille de Calcul'!GA71</f>
        <v>N/A</v>
      </c>
      <c r="AW71" s="94" t="str">
        <f t="shared" si="62"/>
        <v/>
      </c>
      <c r="AX71" s="95" t="str">
        <f>'Feuille de Calcul'!GD71</f>
        <v>N/A</v>
      </c>
      <c r="AY71" s="94" t="str">
        <f t="shared" si="63"/>
        <v/>
      </c>
      <c r="AZ71" s="95" t="str">
        <f>'Feuille de Calcul'!GG71</f>
        <v>N/A</v>
      </c>
      <c r="BA71" s="94" t="str">
        <f t="shared" si="64"/>
        <v/>
      </c>
      <c r="BB71" s="95" t="str">
        <f>'Feuille de Calcul'!GJ71</f>
        <v>N/A</v>
      </c>
      <c r="BC71" s="94" t="str">
        <f t="shared" si="65"/>
        <v/>
      </c>
      <c r="BD71" s="74" t="str">
        <f>'Feuille de Calcul'!GM71</f>
        <v>N/A</v>
      </c>
      <c r="BE71" s="243"/>
      <c r="BF71" s="243"/>
    </row>
    <row r="72" spans="1:58">
      <c r="A72" s="70" t="str">
        <f>'Feuille de Calcul'!A72</f>
        <v>F10</v>
      </c>
      <c r="B72" s="57" t="str">
        <f>'Feuille de Calcul'!B72</f>
        <v/>
      </c>
      <c r="C72" s="58" t="str">
        <f>IF(ISERROR('Feuille de Calcul'!AJ72),"",'Feuille de Calcul'!AJ72)</f>
        <v/>
      </c>
      <c r="D72" s="56" t="str">
        <f>IF(ISERROR('Feuille de Calcul'!AM72),"",'Feuille de Calcul'!AM72)</f>
        <v/>
      </c>
      <c r="E72" s="56" t="str">
        <f>IF(ISERROR('Feuille de Calcul'!AP72),"",'Feuille de Calcul'!AP72)</f>
        <v/>
      </c>
      <c r="F72" s="56" t="str">
        <f>IF(ISERROR('Feuille de Calcul'!AS72),"",'Feuille de Calcul'!AS72)</f>
        <v/>
      </c>
      <c r="G72" s="56" t="str">
        <f>IF(ISERROR('Feuille de Calcul'!AV72),"",'Feuille de Calcul'!AV72)</f>
        <v/>
      </c>
      <c r="H72" s="56" t="str">
        <f>IF(ISERROR('Feuille de Calcul'!AY72),"",'Feuille de Calcul'!AY72)</f>
        <v/>
      </c>
      <c r="I72" s="56" t="str">
        <f>IF(ISERROR('Feuille de Calcul'!BB72),"",'Feuille de Calcul'!BB72)</f>
        <v/>
      </c>
      <c r="J72" s="56" t="str">
        <f>IF(ISERROR('Feuille de Calcul'!BE72),"",'Feuille de Calcul'!BE72)</f>
        <v/>
      </c>
      <c r="K72" s="56" t="str">
        <f>IF(ISERROR('Feuille de Calcul'!BH72),"",'Feuille de Calcul'!BH72)</f>
        <v/>
      </c>
      <c r="L72" s="56" t="str">
        <f>IF(ISERROR('Feuille de Calcul'!BK72),"",'Feuille de Calcul'!BK72)</f>
        <v/>
      </c>
      <c r="M72" s="71" t="str">
        <f>IF(ISERROR('Feuille de Calcul'!BN72),"",'Feuille de Calcul'!BN72)</f>
        <v/>
      </c>
      <c r="N72" s="72" t="str">
        <f t="shared" si="34"/>
        <v/>
      </c>
      <c r="O72" s="72" t="str">
        <f t="shared" si="35"/>
        <v/>
      </c>
      <c r="P72" s="72" t="str">
        <f t="shared" si="36"/>
        <v/>
      </c>
      <c r="Q72" s="72" t="str">
        <f t="shared" si="37"/>
        <v/>
      </c>
      <c r="R72" s="72" t="str">
        <f t="shared" si="38"/>
        <v/>
      </c>
      <c r="S72" s="72" t="str">
        <f t="shared" si="39"/>
        <v/>
      </c>
      <c r="T72" s="72" t="str">
        <f t="shared" si="40"/>
        <v/>
      </c>
      <c r="U72" s="72" t="str">
        <f t="shared" si="41"/>
        <v/>
      </c>
      <c r="V72" s="72" t="str">
        <f t="shared" si="42"/>
        <v/>
      </c>
      <c r="W72" s="72" t="str">
        <f t="shared" si="43"/>
        <v/>
      </c>
      <c r="X72" s="306" t="str">
        <f t="shared" si="44"/>
        <v/>
      </c>
      <c r="Y72" s="308" t="str">
        <f t="shared" si="45"/>
        <v/>
      </c>
      <c r="Z72" s="309" t="str">
        <f t="shared" si="46"/>
        <v/>
      </c>
      <c r="AA72" s="309" t="str">
        <f t="shared" si="47"/>
        <v/>
      </c>
      <c r="AB72" s="309" t="str">
        <f t="shared" si="48"/>
        <v/>
      </c>
      <c r="AC72" s="309" t="str">
        <f t="shared" si="49"/>
        <v/>
      </c>
      <c r="AD72" s="309" t="str">
        <f t="shared" si="50"/>
        <v/>
      </c>
      <c r="AE72" s="309" t="str">
        <f t="shared" si="51"/>
        <v/>
      </c>
      <c r="AF72" s="309" t="str">
        <f t="shared" si="52"/>
        <v/>
      </c>
      <c r="AG72" s="309" t="str">
        <f t="shared" si="53"/>
        <v/>
      </c>
      <c r="AH72" s="309" t="str">
        <f t="shared" si="54"/>
        <v/>
      </c>
      <c r="AI72" s="310" t="str">
        <f t="shared" si="55"/>
        <v/>
      </c>
      <c r="AJ72" s="313"/>
      <c r="AK72" s="73" t="str">
        <f t="shared" si="56"/>
        <v/>
      </c>
      <c r="AL72" s="95" t="str">
        <f>'Feuille de Calcul'!FL72</f>
        <v>N/A</v>
      </c>
      <c r="AM72" s="94" t="str">
        <f t="shared" si="57"/>
        <v/>
      </c>
      <c r="AN72" s="95" t="str">
        <f>'Feuille de Calcul'!FO72</f>
        <v>N/A</v>
      </c>
      <c r="AO72" s="94" t="str">
        <f t="shared" si="58"/>
        <v/>
      </c>
      <c r="AP72" s="95" t="str">
        <f>'Feuille de Calcul'!FR72</f>
        <v>N/A</v>
      </c>
      <c r="AQ72" s="94" t="str">
        <f t="shared" si="59"/>
        <v/>
      </c>
      <c r="AR72" s="95" t="str">
        <f>'Feuille de Calcul'!FU72</f>
        <v>N/A</v>
      </c>
      <c r="AS72" s="94" t="str">
        <f t="shared" si="60"/>
        <v/>
      </c>
      <c r="AT72" s="95" t="str">
        <f>'Feuille de Calcul'!FX72</f>
        <v>N/A</v>
      </c>
      <c r="AU72" s="73" t="str">
        <f t="shared" si="61"/>
        <v/>
      </c>
      <c r="AV72" s="95" t="str">
        <f>'Feuille de Calcul'!GA72</f>
        <v>N/A</v>
      </c>
      <c r="AW72" s="94" t="str">
        <f t="shared" si="62"/>
        <v/>
      </c>
      <c r="AX72" s="95" t="str">
        <f>'Feuille de Calcul'!GD72</f>
        <v>N/A</v>
      </c>
      <c r="AY72" s="94" t="str">
        <f t="shared" si="63"/>
        <v/>
      </c>
      <c r="AZ72" s="95" t="str">
        <f>'Feuille de Calcul'!GG72</f>
        <v>N/A</v>
      </c>
      <c r="BA72" s="94" t="str">
        <f t="shared" si="64"/>
        <v/>
      </c>
      <c r="BB72" s="95" t="str">
        <f>'Feuille de Calcul'!GJ72</f>
        <v>N/A</v>
      </c>
      <c r="BC72" s="94" t="str">
        <f t="shared" si="65"/>
        <v/>
      </c>
      <c r="BD72" s="74" t="str">
        <f>'Feuille de Calcul'!GM72</f>
        <v>N/A</v>
      </c>
      <c r="BE72" s="243"/>
      <c r="BF72" s="243"/>
    </row>
    <row r="73" spans="1:58">
      <c r="A73" s="70" t="str">
        <f>'Feuille de Calcul'!A73</f>
        <v>F11</v>
      </c>
      <c r="B73" s="57" t="str">
        <f>'Feuille de Calcul'!B73</f>
        <v/>
      </c>
      <c r="C73" s="58" t="str">
        <f>IF(ISERROR('Feuille de Calcul'!AJ73),"",'Feuille de Calcul'!AJ73)</f>
        <v/>
      </c>
      <c r="D73" s="56" t="str">
        <f>IF(ISERROR('Feuille de Calcul'!AM73),"",'Feuille de Calcul'!AM73)</f>
        <v/>
      </c>
      <c r="E73" s="56" t="str">
        <f>IF(ISERROR('Feuille de Calcul'!AP73),"",'Feuille de Calcul'!AP73)</f>
        <v/>
      </c>
      <c r="F73" s="56" t="str">
        <f>IF(ISERROR('Feuille de Calcul'!AS73),"",'Feuille de Calcul'!AS73)</f>
        <v/>
      </c>
      <c r="G73" s="56" t="str">
        <f>IF(ISERROR('Feuille de Calcul'!AV73),"",'Feuille de Calcul'!AV73)</f>
        <v/>
      </c>
      <c r="H73" s="56" t="str">
        <f>IF(ISERROR('Feuille de Calcul'!AY73),"",'Feuille de Calcul'!AY73)</f>
        <v/>
      </c>
      <c r="I73" s="56" t="str">
        <f>IF(ISERROR('Feuille de Calcul'!BB73),"",'Feuille de Calcul'!BB73)</f>
        <v/>
      </c>
      <c r="J73" s="56" t="str">
        <f>IF(ISERROR('Feuille de Calcul'!BE73),"",'Feuille de Calcul'!BE73)</f>
        <v/>
      </c>
      <c r="K73" s="56" t="str">
        <f>IF(ISERROR('Feuille de Calcul'!BH73),"",'Feuille de Calcul'!BH73)</f>
        <v/>
      </c>
      <c r="L73" s="56" t="str">
        <f>IF(ISERROR('Feuille de Calcul'!BK73),"",'Feuille de Calcul'!BK73)</f>
        <v/>
      </c>
      <c r="M73" s="71" t="str">
        <f>IF(ISERROR('Feuille de Calcul'!BN73),"",'Feuille de Calcul'!BN73)</f>
        <v/>
      </c>
      <c r="N73" s="72" t="str">
        <f t="shared" si="34"/>
        <v/>
      </c>
      <c r="O73" s="72" t="str">
        <f t="shared" si="35"/>
        <v/>
      </c>
      <c r="P73" s="72" t="str">
        <f t="shared" si="36"/>
        <v/>
      </c>
      <c r="Q73" s="72" t="str">
        <f t="shared" si="37"/>
        <v/>
      </c>
      <c r="R73" s="72" t="str">
        <f t="shared" si="38"/>
        <v/>
      </c>
      <c r="S73" s="72" t="str">
        <f t="shared" si="39"/>
        <v/>
      </c>
      <c r="T73" s="72" t="str">
        <f t="shared" si="40"/>
        <v/>
      </c>
      <c r="U73" s="72" t="str">
        <f t="shared" si="41"/>
        <v/>
      </c>
      <c r="V73" s="72" t="str">
        <f t="shared" si="42"/>
        <v/>
      </c>
      <c r="W73" s="72" t="str">
        <f t="shared" si="43"/>
        <v/>
      </c>
      <c r="X73" s="306" t="str">
        <f t="shared" si="44"/>
        <v/>
      </c>
      <c r="Y73" s="308" t="str">
        <f t="shared" si="45"/>
        <v/>
      </c>
      <c r="Z73" s="309" t="str">
        <f t="shared" si="46"/>
        <v/>
      </c>
      <c r="AA73" s="309" t="str">
        <f t="shared" si="47"/>
        <v/>
      </c>
      <c r="AB73" s="309" t="str">
        <f t="shared" si="48"/>
        <v/>
      </c>
      <c r="AC73" s="309" t="str">
        <f t="shared" si="49"/>
        <v/>
      </c>
      <c r="AD73" s="309" t="str">
        <f t="shared" si="50"/>
        <v/>
      </c>
      <c r="AE73" s="309" t="str">
        <f t="shared" si="51"/>
        <v/>
      </c>
      <c r="AF73" s="309" t="str">
        <f t="shared" si="52"/>
        <v/>
      </c>
      <c r="AG73" s="309" t="str">
        <f t="shared" si="53"/>
        <v/>
      </c>
      <c r="AH73" s="309" t="str">
        <f t="shared" si="54"/>
        <v/>
      </c>
      <c r="AI73" s="310" t="str">
        <f t="shared" si="55"/>
        <v/>
      </c>
      <c r="AJ73" s="313"/>
      <c r="AK73" s="73" t="str">
        <f t="shared" si="56"/>
        <v/>
      </c>
      <c r="AL73" s="95" t="str">
        <f>'Feuille de Calcul'!FL73</f>
        <v>N/A</v>
      </c>
      <c r="AM73" s="94" t="str">
        <f t="shared" si="57"/>
        <v/>
      </c>
      <c r="AN73" s="95" t="str">
        <f>'Feuille de Calcul'!FO73</f>
        <v>N/A</v>
      </c>
      <c r="AO73" s="94" t="str">
        <f t="shared" si="58"/>
        <v/>
      </c>
      <c r="AP73" s="95" t="str">
        <f>'Feuille de Calcul'!FR73</f>
        <v>N/A</v>
      </c>
      <c r="AQ73" s="94" t="str">
        <f t="shared" si="59"/>
        <v/>
      </c>
      <c r="AR73" s="95" t="str">
        <f>'Feuille de Calcul'!FU73</f>
        <v>N/A</v>
      </c>
      <c r="AS73" s="94" t="str">
        <f t="shared" si="60"/>
        <v/>
      </c>
      <c r="AT73" s="95" t="str">
        <f>'Feuille de Calcul'!FX73</f>
        <v>N/A</v>
      </c>
      <c r="AU73" s="73" t="str">
        <f t="shared" si="61"/>
        <v/>
      </c>
      <c r="AV73" s="95" t="str">
        <f>'Feuille de Calcul'!GA73</f>
        <v>N/A</v>
      </c>
      <c r="AW73" s="94" t="str">
        <f t="shared" si="62"/>
        <v/>
      </c>
      <c r="AX73" s="95" t="str">
        <f>'Feuille de Calcul'!GD73</f>
        <v>N/A</v>
      </c>
      <c r="AY73" s="94" t="str">
        <f t="shared" si="63"/>
        <v/>
      </c>
      <c r="AZ73" s="95" t="str">
        <f>'Feuille de Calcul'!GG73</f>
        <v>N/A</v>
      </c>
      <c r="BA73" s="94" t="str">
        <f t="shared" si="64"/>
        <v/>
      </c>
      <c r="BB73" s="95" t="str">
        <f>'Feuille de Calcul'!GJ73</f>
        <v>N/A</v>
      </c>
      <c r="BC73" s="94" t="str">
        <f t="shared" si="65"/>
        <v/>
      </c>
      <c r="BD73" s="74" t="str">
        <f>'Feuille de Calcul'!GM73</f>
        <v>N/A</v>
      </c>
      <c r="BE73" s="243"/>
      <c r="BF73" s="243"/>
    </row>
    <row r="74" spans="1:58">
      <c r="A74" s="70" t="str">
        <f>'Feuille de Calcul'!A74</f>
        <v>F12</v>
      </c>
      <c r="B74" s="57" t="str">
        <f>'Feuille de Calcul'!B74</f>
        <v/>
      </c>
      <c r="C74" s="58" t="str">
        <f>IF(ISERROR('Feuille de Calcul'!AJ74),"",'Feuille de Calcul'!AJ74)</f>
        <v/>
      </c>
      <c r="D74" s="56" t="str">
        <f>IF(ISERROR('Feuille de Calcul'!AM74),"",'Feuille de Calcul'!AM74)</f>
        <v/>
      </c>
      <c r="E74" s="56" t="str">
        <f>IF(ISERROR('Feuille de Calcul'!AP74),"",'Feuille de Calcul'!AP74)</f>
        <v/>
      </c>
      <c r="F74" s="56" t="str">
        <f>IF(ISERROR('Feuille de Calcul'!AS74),"",'Feuille de Calcul'!AS74)</f>
        <v/>
      </c>
      <c r="G74" s="56" t="str">
        <f>IF(ISERROR('Feuille de Calcul'!AV74),"",'Feuille de Calcul'!AV74)</f>
        <v/>
      </c>
      <c r="H74" s="56" t="str">
        <f>IF(ISERROR('Feuille de Calcul'!AY74),"",'Feuille de Calcul'!AY74)</f>
        <v/>
      </c>
      <c r="I74" s="56" t="str">
        <f>IF(ISERROR('Feuille de Calcul'!BB74),"",'Feuille de Calcul'!BB74)</f>
        <v/>
      </c>
      <c r="J74" s="56" t="str">
        <f>IF(ISERROR('Feuille de Calcul'!BE74),"",'Feuille de Calcul'!BE74)</f>
        <v/>
      </c>
      <c r="K74" s="56" t="str">
        <f>IF(ISERROR('Feuille de Calcul'!BH74),"",'Feuille de Calcul'!BH74)</f>
        <v/>
      </c>
      <c r="L74" s="56" t="str">
        <f>IF(ISERROR('Feuille de Calcul'!BK74),"",'Feuille de Calcul'!BK74)</f>
        <v/>
      </c>
      <c r="M74" s="71" t="str">
        <f>IF(ISERROR('Feuille de Calcul'!BN74),"",'Feuille de Calcul'!BN74)</f>
        <v/>
      </c>
      <c r="N74" s="72" t="str">
        <f t="shared" si="34"/>
        <v/>
      </c>
      <c r="O74" s="72" t="str">
        <f t="shared" si="35"/>
        <v/>
      </c>
      <c r="P74" s="72" t="str">
        <f t="shared" si="36"/>
        <v/>
      </c>
      <c r="Q74" s="72" t="str">
        <f t="shared" si="37"/>
        <v/>
      </c>
      <c r="R74" s="72" t="str">
        <f t="shared" si="38"/>
        <v/>
      </c>
      <c r="S74" s="72" t="str">
        <f t="shared" si="39"/>
        <v/>
      </c>
      <c r="T74" s="72" t="str">
        <f t="shared" si="40"/>
        <v/>
      </c>
      <c r="U74" s="72" t="str">
        <f t="shared" si="41"/>
        <v/>
      </c>
      <c r="V74" s="72" t="str">
        <f t="shared" si="42"/>
        <v/>
      </c>
      <c r="W74" s="72" t="str">
        <f t="shared" si="43"/>
        <v/>
      </c>
      <c r="X74" s="306" t="str">
        <f t="shared" si="44"/>
        <v/>
      </c>
      <c r="Y74" s="308" t="str">
        <f t="shared" si="45"/>
        <v/>
      </c>
      <c r="Z74" s="309" t="str">
        <f t="shared" si="46"/>
        <v/>
      </c>
      <c r="AA74" s="309" t="str">
        <f t="shared" si="47"/>
        <v/>
      </c>
      <c r="AB74" s="309" t="str">
        <f t="shared" si="48"/>
        <v/>
      </c>
      <c r="AC74" s="309" t="str">
        <f t="shared" si="49"/>
        <v/>
      </c>
      <c r="AD74" s="309" t="str">
        <f t="shared" si="50"/>
        <v/>
      </c>
      <c r="AE74" s="309" t="str">
        <f t="shared" si="51"/>
        <v/>
      </c>
      <c r="AF74" s="309" t="str">
        <f t="shared" si="52"/>
        <v/>
      </c>
      <c r="AG74" s="309" t="str">
        <f t="shared" si="53"/>
        <v/>
      </c>
      <c r="AH74" s="309" t="str">
        <f t="shared" si="54"/>
        <v/>
      </c>
      <c r="AI74" s="310" t="str">
        <f t="shared" si="55"/>
        <v/>
      </c>
      <c r="AJ74" s="313"/>
      <c r="AK74" s="73" t="str">
        <f t="shared" si="56"/>
        <v/>
      </c>
      <c r="AL74" s="95" t="str">
        <f>'Feuille de Calcul'!FL74</f>
        <v>N/A</v>
      </c>
      <c r="AM74" s="94" t="str">
        <f t="shared" si="57"/>
        <v/>
      </c>
      <c r="AN74" s="95" t="str">
        <f>'Feuille de Calcul'!FO74</f>
        <v>N/A</v>
      </c>
      <c r="AO74" s="94" t="str">
        <f t="shared" si="58"/>
        <v/>
      </c>
      <c r="AP74" s="95" t="str">
        <f>'Feuille de Calcul'!FR74</f>
        <v>N/A</v>
      </c>
      <c r="AQ74" s="94" t="str">
        <f t="shared" si="59"/>
        <v/>
      </c>
      <c r="AR74" s="95" t="str">
        <f>'Feuille de Calcul'!FU74</f>
        <v>N/A</v>
      </c>
      <c r="AS74" s="94" t="str">
        <f t="shared" si="60"/>
        <v/>
      </c>
      <c r="AT74" s="95" t="str">
        <f>'Feuille de Calcul'!FX74</f>
        <v>N/A</v>
      </c>
      <c r="AU74" s="73" t="str">
        <f t="shared" si="61"/>
        <v/>
      </c>
      <c r="AV74" s="95" t="str">
        <f>'Feuille de Calcul'!GA74</f>
        <v>N/A</v>
      </c>
      <c r="AW74" s="94" t="str">
        <f t="shared" si="62"/>
        <v/>
      </c>
      <c r="AX74" s="95" t="str">
        <f>'Feuille de Calcul'!GD74</f>
        <v>N/A</v>
      </c>
      <c r="AY74" s="94" t="str">
        <f t="shared" si="63"/>
        <v/>
      </c>
      <c r="AZ74" s="95" t="str">
        <f>'Feuille de Calcul'!GG74</f>
        <v>N/A</v>
      </c>
      <c r="BA74" s="94" t="str">
        <f t="shared" si="64"/>
        <v/>
      </c>
      <c r="BB74" s="95" t="str">
        <f>'Feuille de Calcul'!GJ74</f>
        <v>N/A</v>
      </c>
      <c r="BC74" s="94" t="str">
        <f t="shared" si="65"/>
        <v/>
      </c>
      <c r="BD74" s="74" t="str">
        <f>'Feuille de Calcul'!GM74</f>
        <v>N/A</v>
      </c>
      <c r="BE74" s="243"/>
      <c r="BF74" s="243"/>
    </row>
    <row r="75" spans="1:58">
      <c r="A75" s="70" t="str">
        <f>'Feuille de Calcul'!A75</f>
        <v>G1</v>
      </c>
      <c r="B75" s="57" t="str">
        <f>'Feuille de Calcul'!B75</f>
        <v/>
      </c>
      <c r="C75" s="58" t="str">
        <f>IF(ISERROR('Feuille de Calcul'!AJ75),"",'Feuille de Calcul'!AJ75)</f>
        <v/>
      </c>
      <c r="D75" s="56" t="str">
        <f>IF(ISERROR('Feuille de Calcul'!AM75),"",'Feuille de Calcul'!AM75)</f>
        <v/>
      </c>
      <c r="E75" s="56" t="str">
        <f>IF(ISERROR('Feuille de Calcul'!AP75),"",'Feuille de Calcul'!AP75)</f>
        <v/>
      </c>
      <c r="F75" s="56" t="str">
        <f>IF(ISERROR('Feuille de Calcul'!AS75),"",'Feuille de Calcul'!AS75)</f>
        <v/>
      </c>
      <c r="G75" s="56" t="str">
        <f>IF(ISERROR('Feuille de Calcul'!AV75),"",'Feuille de Calcul'!AV75)</f>
        <v/>
      </c>
      <c r="H75" s="56" t="str">
        <f>IF(ISERROR('Feuille de Calcul'!AY75),"",'Feuille de Calcul'!AY75)</f>
        <v/>
      </c>
      <c r="I75" s="56" t="str">
        <f>IF(ISERROR('Feuille de Calcul'!BB75),"",'Feuille de Calcul'!BB75)</f>
        <v/>
      </c>
      <c r="J75" s="56" t="str">
        <f>IF(ISERROR('Feuille de Calcul'!BE75),"",'Feuille de Calcul'!BE75)</f>
        <v/>
      </c>
      <c r="K75" s="56" t="str">
        <f>IF(ISERROR('Feuille de Calcul'!BH75),"",'Feuille de Calcul'!BH75)</f>
        <v/>
      </c>
      <c r="L75" s="56" t="str">
        <f>IF(ISERROR('Feuille de Calcul'!BK75),"",'Feuille de Calcul'!BK75)</f>
        <v/>
      </c>
      <c r="M75" s="71" t="str">
        <f>IF(ISERROR('Feuille de Calcul'!BN75),"",'Feuille de Calcul'!BN75)</f>
        <v/>
      </c>
      <c r="N75" s="72" t="str">
        <f t="shared" si="34"/>
        <v/>
      </c>
      <c r="O75" s="72" t="str">
        <f t="shared" si="35"/>
        <v/>
      </c>
      <c r="P75" s="72" t="str">
        <f t="shared" si="36"/>
        <v/>
      </c>
      <c r="Q75" s="72" t="str">
        <f t="shared" si="37"/>
        <v/>
      </c>
      <c r="R75" s="72" t="str">
        <f t="shared" si="38"/>
        <v/>
      </c>
      <c r="S75" s="72" t="str">
        <f t="shared" si="39"/>
        <v/>
      </c>
      <c r="T75" s="72" t="str">
        <f t="shared" si="40"/>
        <v/>
      </c>
      <c r="U75" s="72" t="str">
        <f t="shared" si="41"/>
        <v/>
      </c>
      <c r="V75" s="72" t="str">
        <f t="shared" si="42"/>
        <v/>
      </c>
      <c r="W75" s="72" t="str">
        <f t="shared" si="43"/>
        <v/>
      </c>
      <c r="X75" s="306" t="str">
        <f t="shared" si="44"/>
        <v/>
      </c>
      <c r="Y75" s="308" t="str">
        <f t="shared" si="45"/>
        <v/>
      </c>
      <c r="Z75" s="309" t="str">
        <f t="shared" si="46"/>
        <v/>
      </c>
      <c r="AA75" s="309" t="str">
        <f t="shared" si="47"/>
        <v/>
      </c>
      <c r="AB75" s="309" t="str">
        <f t="shared" si="48"/>
        <v/>
      </c>
      <c r="AC75" s="309" t="str">
        <f t="shared" si="49"/>
        <v/>
      </c>
      <c r="AD75" s="309" t="str">
        <f t="shared" si="50"/>
        <v/>
      </c>
      <c r="AE75" s="309" t="str">
        <f t="shared" si="51"/>
        <v/>
      </c>
      <c r="AF75" s="309" t="str">
        <f t="shared" si="52"/>
        <v/>
      </c>
      <c r="AG75" s="309" t="str">
        <f t="shared" si="53"/>
        <v/>
      </c>
      <c r="AH75" s="309" t="str">
        <f t="shared" si="54"/>
        <v/>
      </c>
      <c r="AI75" s="310" t="str">
        <f t="shared" si="55"/>
        <v/>
      </c>
      <c r="AJ75" s="313"/>
      <c r="AK75" s="73" t="str">
        <f t="shared" si="56"/>
        <v/>
      </c>
      <c r="AL75" s="95" t="str">
        <f>'Feuille de Calcul'!FL75</f>
        <v>N/A</v>
      </c>
      <c r="AM75" s="94" t="str">
        <f t="shared" si="57"/>
        <v/>
      </c>
      <c r="AN75" s="95" t="str">
        <f>'Feuille de Calcul'!FO75</f>
        <v>N/A</v>
      </c>
      <c r="AO75" s="94" t="str">
        <f t="shared" si="58"/>
        <v/>
      </c>
      <c r="AP75" s="95" t="str">
        <f>'Feuille de Calcul'!FR75</f>
        <v>N/A</v>
      </c>
      <c r="AQ75" s="94" t="str">
        <f t="shared" si="59"/>
        <v/>
      </c>
      <c r="AR75" s="95" t="str">
        <f>'Feuille de Calcul'!FU75</f>
        <v>N/A</v>
      </c>
      <c r="AS75" s="94" t="str">
        <f t="shared" si="60"/>
        <v/>
      </c>
      <c r="AT75" s="95" t="str">
        <f>'Feuille de Calcul'!FX75</f>
        <v>N/A</v>
      </c>
      <c r="AU75" s="73" t="str">
        <f t="shared" si="61"/>
        <v/>
      </c>
      <c r="AV75" s="95" t="str">
        <f>'Feuille de Calcul'!GA75</f>
        <v>N/A</v>
      </c>
      <c r="AW75" s="94" t="str">
        <f t="shared" si="62"/>
        <v/>
      </c>
      <c r="AX75" s="95" t="str">
        <f>'Feuille de Calcul'!GD75</f>
        <v>N/A</v>
      </c>
      <c r="AY75" s="94" t="str">
        <f t="shared" si="63"/>
        <v/>
      </c>
      <c r="AZ75" s="95" t="str">
        <f>'Feuille de Calcul'!GG75</f>
        <v>N/A</v>
      </c>
      <c r="BA75" s="94" t="str">
        <f t="shared" si="64"/>
        <v/>
      </c>
      <c r="BB75" s="95" t="str">
        <f>'Feuille de Calcul'!GJ75</f>
        <v>N/A</v>
      </c>
      <c r="BC75" s="94" t="str">
        <f t="shared" si="65"/>
        <v/>
      </c>
      <c r="BD75" s="74" t="str">
        <f>'Feuille de Calcul'!GM75</f>
        <v>N/A</v>
      </c>
      <c r="BE75" s="243"/>
      <c r="BF75" s="243"/>
    </row>
    <row r="76" spans="1:58">
      <c r="A76" s="70" t="str">
        <f>'Feuille de Calcul'!A76</f>
        <v>G2</v>
      </c>
      <c r="B76" s="57" t="str">
        <f>'Feuille de Calcul'!B76</f>
        <v/>
      </c>
      <c r="C76" s="58" t="str">
        <f>IF(ISERROR('Feuille de Calcul'!AJ76),"",'Feuille de Calcul'!AJ76)</f>
        <v/>
      </c>
      <c r="D76" s="56" t="str">
        <f>IF(ISERROR('Feuille de Calcul'!AM76),"",'Feuille de Calcul'!AM76)</f>
        <v/>
      </c>
      <c r="E76" s="56" t="str">
        <f>IF(ISERROR('Feuille de Calcul'!AP76),"",'Feuille de Calcul'!AP76)</f>
        <v/>
      </c>
      <c r="F76" s="56" t="str">
        <f>IF(ISERROR('Feuille de Calcul'!AS76),"",'Feuille de Calcul'!AS76)</f>
        <v/>
      </c>
      <c r="G76" s="56" t="str">
        <f>IF(ISERROR('Feuille de Calcul'!AV76),"",'Feuille de Calcul'!AV76)</f>
        <v/>
      </c>
      <c r="H76" s="56" t="str">
        <f>IF(ISERROR('Feuille de Calcul'!AY76),"",'Feuille de Calcul'!AY76)</f>
        <v/>
      </c>
      <c r="I76" s="56" t="str">
        <f>IF(ISERROR('Feuille de Calcul'!BB76),"",'Feuille de Calcul'!BB76)</f>
        <v/>
      </c>
      <c r="J76" s="56" t="str">
        <f>IF(ISERROR('Feuille de Calcul'!BE76),"",'Feuille de Calcul'!BE76)</f>
        <v/>
      </c>
      <c r="K76" s="56" t="str">
        <f>IF(ISERROR('Feuille de Calcul'!BH76),"",'Feuille de Calcul'!BH76)</f>
        <v/>
      </c>
      <c r="L76" s="56" t="str">
        <f>IF(ISERROR('Feuille de Calcul'!BK76),"",'Feuille de Calcul'!BK76)</f>
        <v/>
      </c>
      <c r="M76" s="71" t="str">
        <f>IF(ISERROR('Feuille de Calcul'!BN76),"",'Feuille de Calcul'!BN76)</f>
        <v/>
      </c>
      <c r="N76" s="72" t="str">
        <f t="shared" si="34"/>
        <v/>
      </c>
      <c r="O76" s="72" t="str">
        <f t="shared" si="35"/>
        <v/>
      </c>
      <c r="P76" s="72" t="str">
        <f t="shared" si="36"/>
        <v/>
      </c>
      <c r="Q76" s="72" t="str">
        <f t="shared" si="37"/>
        <v/>
      </c>
      <c r="R76" s="72" t="str">
        <f t="shared" si="38"/>
        <v/>
      </c>
      <c r="S76" s="72" t="str">
        <f t="shared" si="39"/>
        <v/>
      </c>
      <c r="T76" s="72" t="str">
        <f t="shared" si="40"/>
        <v/>
      </c>
      <c r="U76" s="72" t="str">
        <f t="shared" si="41"/>
        <v/>
      </c>
      <c r="V76" s="72" t="str">
        <f t="shared" si="42"/>
        <v/>
      </c>
      <c r="W76" s="72" t="str">
        <f t="shared" si="43"/>
        <v/>
      </c>
      <c r="X76" s="306" t="str">
        <f t="shared" si="44"/>
        <v/>
      </c>
      <c r="Y76" s="308" t="str">
        <f t="shared" si="45"/>
        <v/>
      </c>
      <c r="Z76" s="309" t="str">
        <f t="shared" si="46"/>
        <v/>
      </c>
      <c r="AA76" s="309" t="str">
        <f t="shared" si="47"/>
        <v/>
      </c>
      <c r="AB76" s="309" t="str">
        <f t="shared" si="48"/>
        <v/>
      </c>
      <c r="AC76" s="309" t="str">
        <f t="shared" si="49"/>
        <v/>
      </c>
      <c r="AD76" s="309" t="str">
        <f t="shared" si="50"/>
        <v/>
      </c>
      <c r="AE76" s="309" t="str">
        <f t="shared" si="51"/>
        <v/>
      </c>
      <c r="AF76" s="309" t="str">
        <f t="shared" si="52"/>
        <v/>
      </c>
      <c r="AG76" s="309" t="str">
        <f t="shared" si="53"/>
        <v/>
      </c>
      <c r="AH76" s="309" t="str">
        <f t="shared" si="54"/>
        <v/>
      </c>
      <c r="AI76" s="310" t="str">
        <f t="shared" si="55"/>
        <v/>
      </c>
      <c r="AJ76" s="313"/>
      <c r="AK76" s="73" t="str">
        <f t="shared" si="56"/>
        <v/>
      </c>
      <c r="AL76" s="95" t="str">
        <f>'Feuille de Calcul'!FL76</f>
        <v>N/A</v>
      </c>
      <c r="AM76" s="94" t="str">
        <f t="shared" si="57"/>
        <v/>
      </c>
      <c r="AN76" s="95" t="str">
        <f>'Feuille de Calcul'!FO76</f>
        <v>N/A</v>
      </c>
      <c r="AO76" s="94" t="str">
        <f t="shared" si="58"/>
        <v/>
      </c>
      <c r="AP76" s="95" t="str">
        <f>'Feuille de Calcul'!FR76</f>
        <v>N/A</v>
      </c>
      <c r="AQ76" s="94" t="str">
        <f t="shared" si="59"/>
        <v/>
      </c>
      <c r="AR76" s="95" t="str">
        <f>'Feuille de Calcul'!FU76</f>
        <v>N/A</v>
      </c>
      <c r="AS76" s="94" t="str">
        <f t="shared" si="60"/>
        <v/>
      </c>
      <c r="AT76" s="95" t="str">
        <f>'Feuille de Calcul'!FX76</f>
        <v>N/A</v>
      </c>
      <c r="AU76" s="73" t="str">
        <f t="shared" si="61"/>
        <v/>
      </c>
      <c r="AV76" s="95" t="str">
        <f>'Feuille de Calcul'!GA76</f>
        <v>N/A</v>
      </c>
      <c r="AW76" s="94" t="str">
        <f t="shared" si="62"/>
        <v/>
      </c>
      <c r="AX76" s="95" t="str">
        <f>'Feuille de Calcul'!GD76</f>
        <v>N/A</v>
      </c>
      <c r="AY76" s="94" t="str">
        <f t="shared" si="63"/>
        <v/>
      </c>
      <c r="AZ76" s="95" t="str">
        <f>'Feuille de Calcul'!GG76</f>
        <v>N/A</v>
      </c>
      <c r="BA76" s="94" t="str">
        <f t="shared" si="64"/>
        <v/>
      </c>
      <c r="BB76" s="95" t="str">
        <f>'Feuille de Calcul'!GJ76</f>
        <v>N/A</v>
      </c>
      <c r="BC76" s="94" t="str">
        <f t="shared" si="65"/>
        <v/>
      </c>
      <c r="BD76" s="74" t="str">
        <f>'Feuille de Calcul'!GM76</f>
        <v>N/A</v>
      </c>
      <c r="BE76" s="243"/>
      <c r="BF76" s="243"/>
    </row>
    <row r="77" spans="1:58">
      <c r="A77" s="70" t="str">
        <f>'Feuille de Calcul'!A77</f>
        <v>G3</v>
      </c>
      <c r="B77" s="57" t="str">
        <f>'Feuille de Calcul'!B77</f>
        <v/>
      </c>
      <c r="C77" s="58" t="str">
        <f>IF(ISERROR('Feuille de Calcul'!AJ77),"",'Feuille de Calcul'!AJ77)</f>
        <v/>
      </c>
      <c r="D77" s="56" t="str">
        <f>IF(ISERROR('Feuille de Calcul'!AM77),"",'Feuille de Calcul'!AM77)</f>
        <v/>
      </c>
      <c r="E77" s="56" t="str">
        <f>IF(ISERROR('Feuille de Calcul'!AP77),"",'Feuille de Calcul'!AP77)</f>
        <v/>
      </c>
      <c r="F77" s="56" t="str">
        <f>IF(ISERROR('Feuille de Calcul'!AS77),"",'Feuille de Calcul'!AS77)</f>
        <v/>
      </c>
      <c r="G77" s="56" t="str">
        <f>IF(ISERROR('Feuille de Calcul'!AV77),"",'Feuille de Calcul'!AV77)</f>
        <v/>
      </c>
      <c r="H77" s="56" t="str">
        <f>IF(ISERROR('Feuille de Calcul'!AY77),"",'Feuille de Calcul'!AY77)</f>
        <v/>
      </c>
      <c r="I77" s="56" t="str">
        <f>IF(ISERROR('Feuille de Calcul'!BB77),"",'Feuille de Calcul'!BB77)</f>
        <v/>
      </c>
      <c r="J77" s="56" t="str">
        <f>IF(ISERROR('Feuille de Calcul'!BE77),"",'Feuille de Calcul'!BE77)</f>
        <v/>
      </c>
      <c r="K77" s="56" t="str">
        <f>IF(ISERROR('Feuille de Calcul'!BH77),"",'Feuille de Calcul'!BH77)</f>
        <v/>
      </c>
      <c r="L77" s="56" t="str">
        <f>IF(ISERROR('Feuille de Calcul'!BK77),"",'Feuille de Calcul'!BK77)</f>
        <v/>
      </c>
      <c r="M77" s="71" t="str">
        <f>IF(ISERROR('Feuille de Calcul'!BN77),"",'Feuille de Calcul'!BN77)</f>
        <v/>
      </c>
      <c r="N77" s="72" t="str">
        <f t="shared" si="34"/>
        <v/>
      </c>
      <c r="O77" s="72" t="str">
        <f t="shared" si="35"/>
        <v/>
      </c>
      <c r="P77" s="72" t="str">
        <f t="shared" si="36"/>
        <v/>
      </c>
      <c r="Q77" s="72" t="str">
        <f t="shared" si="37"/>
        <v/>
      </c>
      <c r="R77" s="72" t="str">
        <f t="shared" si="38"/>
        <v/>
      </c>
      <c r="S77" s="72" t="str">
        <f t="shared" si="39"/>
        <v/>
      </c>
      <c r="T77" s="72" t="str">
        <f t="shared" si="40"/>
        <v/>
      </c>
      <c r="U77" s="72" t="str">
        <f t="shared" si="41"/>
        <v/>
      </c>
      <c r="V77" s="72" t="str">
        <f t="shared" si="42"/>
        <v/>
      </c>
      <c r="W77" s="72" t="str">
        <f t="shared" si="43"/>
        <v/>
      </c>
      <c r="X77" s="306" t="str">
        <f t="shared" si="44"/>
        <v/>
      </c>
      <c r="Y77" s="308" t="str">
        <f t="shared" si="45"/>
        <v/>
      </c>
      <c r="Z77" s="309" t="str">
        <f t="shared" si="46"/>
        <v/>
      </c>
      <c r="AA77" s="309" t="str">
        <f t="shared" si="47"/>
        <v/>
      </c>
      <c r="AB77" s="309" t="str">
        <f t="shared" si="48"/>
        <v/>
      </c>
      <c r="AC77" s="309" t="str">
        <f t="shared" si="49"/>
        <v/>
      </c>
      <c r="AD77" s="309" t="str">
        <f t="shared" si="50"/>
        <v/>
      </c>
      <c r="AE77" s="309" t="str">
        <f t="shared" si="51"/>
        <v/>
      </c>
      <c r="AF77" s="309" t="str">
        <f t="shared" si="52"/>
        <v/>
      </c>
      <c r="AG77" s="309" t="str">
        <f t="shared" si="53"/>
        <v/>
      </c>
      <c r="AH77" s="309" t="str">
        <f t="shared" si="54"/>
        <v/>
      </c>
      <c r="AI77" s="310" t="str">
        <f t="shared" si="55"/>
        <v/>
      </c>
      <c r="AJ77" s="313"/>
      <c r="AK77" s="73" t="str">
        <f t="shared" si="56"/>
        <v/>
      </c>
      <c r="AL77" s="95" t="str">
        <f>'Feuille de Calcul'!FL77</f>
        <v>N/A</v>
      </c>
      <c r="AM77" s="94" t="str">
        <f t="shared" si="57"/>
        <v/>
      </c>
      <c r="AN77" s="95" t="str">
        <f>'Feuille de Calcul'!FO77</f>
        <v>N/A</v>
      </c>
      <c r="AO77" s="94" t="str">
        <f t="shared" si="58"/>
        <v/>
      </c>
      <c r="AP77" s="95" t="str">
        <f>'Feuille de Calcul'!FR77</f>
        <v>N/A</v>
      </c>
      <c r="AQ77" s="94" t="str">
        <f t="shared" si="59"/>
        <v/>
      </c>
      <c r="AR77" s="95" t="str">
        <f>'Feuille de Calcul'!FU77</f>
        <v>N/A</v>
      </c>
      <c r="AS77" s="94" t="str">
        <f t="shared" si="60"/>
        <v/>
      </c>
      <c r="AT77" s="95" t="str">
        <f>'Feuille de Calcul'!FX77</f>
        <v>N/A</v>
      </c>
      <c r="AU77" s="73" t="str">
        <f t="shared" si="61"/>
        <v/>
      </c>
      <c r="AV77" s="95" t="str">
        <f>'Feuille de Calcul'!GA77</f>
        <v>N/A</v>
      </c>
      <c r="AW77" s="94" t="str">
        <f t="shared" si="62"/>
        <v/>
      </c>
      <c r="AX77" s="95" t="str">
        <f>'Feuille de Calcul'!GD77</f>
        <v>N/A</v>
      </c>
      <c r="AY77" s="94" t="str">
        <f t="shared" si="63"/>
        <v/>
      </c>
      <c r="AZ77" s="95" t="str">
        <f>'Feuille de Calcul'!GG77</f>
        <v>N/A</v>
      </c>
      <c r="BA77" s="94" t="str">
        <f t="shared" si="64"/>
        <v/>
      </c>
      <c r="BB77" s="95" t="str">
        <f>'Feuille de Calcul'!GJ77</f>
        <v>N/A</v>
      </c>
      <c r="BC77" s="94" t="str">
        <f t="shared" si="65"/>
        <v/>
      </c>
      <c r="BD77" s="74" t="str">
        <f>'Feuille de Calcul'!GM77</f>
        <v>N/A</v>
      </c>
      <c r="BE77" s="243"/>
      <c r="BF77" s="243"/>
    </row>
    <row r="78" spans="1:58">
      <c r="A78" s="70" t="str">
        <f>'Feuille de Calcul'!A78</f>
        <v>G4</v>
      </c>
      <c r="B78" s="57" t="str">
        <f>'Feuille de Calcul'!B78</f>
        <v/>
      </c>
      <c r="C78" s="58" t="str">
        <f>IF(ISERROR('Feuille de Calcul'!AJ78),"",'Feuille de Calcul'!AJ78)</f>
        <v/>
      </c>
      <c r="D78" s="56" t="str">
        <f>IF(ISERROR('Feuille de Calcul'!AM78),"",'Feuille de Calcul'!AM78)</f>
        <v/>
      </c>
      <c r="E78" s="56" t="str">
        <f>IF(ISERROR('Feuille de Calcul'!AP78),"",'Feuille de Calcul'!AP78)</f>
        <v/>
      </c>
      <c r="F78" s="56" t="str">
        <f>IF(ISERROR('Feuille de Calcul'!AS78),"",'Feuille de Calcul'!AS78)</f>
        <v/>
      </c>
      <c r="G78" s="56" t="str">
        <f>IF(ISERROR('Feuille de Calcul'!AV78),"",'Feuille de Calcul'!AV78)</f>
        <v/>
      </c>
      <c r="H78" s="56" t="str">
        <f>IF(ISERROR('Feuille de Calcul'!AY78),"",'Feuille de Calcul'!AY78)</f>
        <v/>
      </c>
      <c r="I78" s="56" t="str">
        <f>IF(ISERROR('Feuille de Calcul'!BB78),"",'Feuille de Calcul'!BB78)</f>
        <v/>
      </c>
      <c r="J78" s="56" t="str">
        <f>IF(ISERROR('Feuille de Calcul'!BE78),"",'Feuille de Calcul'!BE78)</f>
        <v/>
      </c>
      <c r="K78" s="56" t="str">
        <f>IF(ISERROR('Feuille de Calcul'!BH78),"",'Feuille de Calcul'!BH78)</f>
        <v/>
      </c>
      <c r="L78" s="56" t="str">
        <f>IF(ISERROR('Feuille de Calcul'!BK78),"",'Feuille de Calcul'!BK78)</f>
        <v/>
      </c>
      <c r="M78" s="71" t="str">
        <f>IF(ISERROR('Feuille de Calcul'!BN78),"",'Feuille de Calcul'!BN78)</f>
        <v/>
      </c>
      <c r="N78" s="72" t="str">
        <f t="shared" si="34"/>
        <v/>
      </c>
      <c r="O78" s="72" t="str">
        <f t="shared" si="35"/>
        <v/>
      </c>
      <c r="P78" s="72" t="str">
        <f t="shared" si="36"/>
        <v/>
      </c>
      <c r="Q78" s="72" t="str">
        <f t="shared" si="37"/>
        <v/>
      </c>
      <c r="R78" s="72" t="str">
        <f t="shared" si="38"/>
        <v/>
      </c>
      <c r="S78" s="72" t="str">
        <f t="shared" si="39"/>
        <v/>
      </c>
      <c r="T78" s="72" t="str">
        <f t="shared" si="40"/>
        <v/>
      </c>
      <c r="U78" s="72" t="str">
        <f t="shared" si="41"/>
        <v/>
      </c>
      <c r="V78" s="72" t="str">
        <f t="shared" si="42"/>
        <v/>
      </c>
      <c r="W78" s="72" t="str">
        <f t="shared" si="43"/>
        <v/>
      </c>
      <c r="X78" s="306" t="str">
        <f t="shared" si="44"/>
        <v/>
      </c>
      <c r="Y78" s="308" t="str">
        <f t="shared" si="45"/>
        <v/>
      </c>
      <c r="Z78" s="309" t="str">
        <f t="shared" si="46"/>
        <v/>
      </c>
      <c r="AA78" s="309" t="str">
        <f t="shared" si="47"/>
        <v/>
      </c>
      <c r="AB78" s="309" t="str">
        <f t="shared" si="48"/>
        <v/>
      </c>
      <c r="AC78" s="309" t="str">
        <f t="shared" si="49"/>
        <v/>
      </c>
      <c r="AD78" s="309" t="str">
        <f t="shared" si="50"/>
        <v/>
      </c>
      <c r="AE78" s="309" t="str">
        <f t="shared" si="51"/>
        <v/>
      </c>
      <c r="AF78" s="309" t="str">
        <f t="shared" si="52"/>
        <v/>
      </c>
      <c r="AG78" s="309" t="str">
        <f t="shared" si="53"/>
        <v/>
      </c>
      <c r="AH78" s="309" t="str">
        <f t="shared" si="54"/>
        <v/>
      </c>
      <c r="AI78" s="310" t="str">
        <f t="shared" si="55"/>
        <v/>
      </c>
      <c r="AJ78" s="313"/>
      <c r="AK78" s="73" t="str">
        <f t="shared" si="56"/>
        <v/>
      </c>
      <c r="AL78" s="95" t="str">
        <f>'Feuille de Calcul'!FL78</f>
        <v>N/A</v>
      </c>
      <c r="AM78" s="94" t="str">
        <f t="shared" si="57"/>
        <v/>
      </c>
      <c r="AN78" s="95" t="str">
        <f>'Feuille de Calcul'!FO78</f>
        <v>N/A</v>
      </c>
      <c r="AO78" s="94" t="str">
        <f t="shared" si="58"/>
        <v/>
      </c>
      <c r="AP78" s="95" t="str">
        <f>'Feuille de Calcul'!FR78</f>
        <v>N/A</v>
      </c>
      <c r="AQ78" s="94" t="str">
        <f t="shared" si="59"/>
        <v/>
      </c>
      <c r="AR78" s="95" t="str">
        <f>'Feuille de Calcul'!FU78</f>
        <v>N/A</v>
      </c>
      <c r="AS78" s="94" t="str">
        <f t="shared" si="60"/>
        <v/>
      </c>
      <c r="AT78" s="95" t="str">
        <f>'Feuille de Calcul'!FX78</f>
        <v>N/A</v>
      </c>
      <c r="AU78" s="73" t="str">
        <f t="shared" si="61"/>
        <v/>
      </c>
      <c r="AV78" s="95" t="str">
        <f>'Feuille de Calcul'!GA78</f>
        <v>N/A</v>
      </c>
      <c r="AW78" s="94" t="str">
        <f t="shared" si="62"/>
        <v/>
      </c>
      <c r="AX78" s="95" t="str">
        <f>'Feuille de Calcul'!GD78</f>
        <v>N/A</v>
      </c>
      <c r="AY78" s="94" t="str">
        <f t="shared" si="63"/>
        <v/>
      </c>
      <c r="AZ78" s="95" t="str">
        <f>'Feuille de Calcul'!GG78</f>
        <v>N/A</v>
      </c>
      <c r="BA78" s="94" t="str">
        <f t="shared" si="64"/>
        <v/>
      </c>
      <c r="BB78" s="95" t="str">
        <f>'Feuille de Calcul'!GJ78</f>
        <v>N/A</v>
      </c>
      <c r="BC78" s="94" t="str">
        <f t="shared" si="65"/>
        <v/>
      </c>
      <c r="BD78" s="74" t="str">
        <f>'Feuille de Calcul'!GM78</f>
        <v>N/A</v>
      </c>
      <c r="BE78" s="243"/>
      <c r="BF78" s="243"/>
    </row>
    <row r="79" spans="1:58">
      <c r="A79" s="70" t="str">
        <f>'Feuille de Calcul'!A79</f>
        <v>G5</v>
      </c>
      <c r="B79" s="57" t="str">
        <f>'Feuille de Calcul'!B79</f>
        <v/>
      </c>
      <c r="C79" s="58" t="str">
        <f>IF(ISERROR('Feuille de Calcul'!AJ79),"",'Feuille de Calcul'!AJ79)</f>
        <v/>
      </c>
      <c r="D79" s="56" t="str">
        <f>IF(ISERROR('Feuille de Calcul'!AM79),"",'Feuille de Calcul'!AM79)</f>
        <v/>
      </c>
      <c r="E79" s="56" t="str">
        <f>IF(ISERROR('Feuille de Calcul'!AP79),"",'Feuille de Calcul'!AP79)</f>
        <v/>
      </c>
      <c r="F79" s="56" t="str">
        <f>IF(ISERROR('Feuille de Calcul'!AS79),"",'Feuille de Calcul'!AS79)</f>
        <v/>
      </c>
      <c r="G79" s="56" t="str">
        <f>IF(ISERROR('Feuille de Calcul'!AV79),"",'Feuille de Calcul'!AV79)</f>
        <v/>
      </c>
      <c r="H79" s="56" t="str">
        <f>IF(ISERROR('Feuille de Calcul'!AY79),"",'Feuille de Calcul'!AY79)</f>
        <v/>
      </c>
      <c r="I79" s="56" t="str">
        <f>IF(ISERROR('Feuille de Calcul'!BB79),"",'Feuille de Calcul'!BB79)</f>
        <v/>
      </c>
      <c r="J79" s="56" t="str">
        <f>IF(ISERROR('Feuille de Calcul'!BE79),"",'Feuille de Calcul'!BE79)</f>
        <v/>
      </c>
      <c r="K79" s="56" t="str">
        <f>IF(ISERROR('Feuille de Calcul'!BH79),"",'Feuille de Calcul'!BH79)</f>
        <v/>
      </c>
      <c r="L79" s="56" t="str">
        <f>IF(ISERROR('Feuille de Calcul'!BK79),"",'Feuille de Calcul'!BK79)</f>
        <v/>
      </c>
      <c r="M79" s="71" t="str">
        <f>IF(ISERROR('Feuille de Calcul'!BN79),"",'Feuille de Calcul'!BN79)</f>
        <v/>
      </c>
      <c r="N79" s="72" t="str">
        <f t="shared" si="34"/>
        <v/>
      </c>
      <c r="O79" s="72" t="str">
        <f t="shared" si="35"/>
        <v/>
      </c>
      <c r="P79" s="72" t="str">
        <f t="shared" si="36"/>
        <v/>
      </c>
      <c r="Q79" s="72" t="str">
        <f t="shared" si="37"/>
        <v/>
      </c>
      <c r="R79" s="72" t="str">
        <f t="shared" si="38"/>
        <v/>
      </c>
      <c r="S79" s="72" t="str">
        <f t="shared" si="39"/>
        <v/>
      </c>
      <c r="T79" s="72" t="str">
        <f t="shared" si="40"/>
        <v/>
      </c>
      <c r="U79" s="72" t="str">
        <f t="shared" si="41"/>
        <v/>
      </c>
      <c r="V79" s="72" t="str">
        <f t="shared" si="42"/>
        <v/>
      </c>
      <c r="W79" s="72" t="str">
        <f t="shared" si="43"/>
        <v/>
      </c>
      <c r="X79" s="306" t="str">
        <f t="shared" si="44"/>
        <v/>
      </c>
      <c r="Y79" s="308" t="str">
        <f t="shared" si="45"/>
        <v/>
      </c>
      <c r="Z79" s="309" t="str">
        <f t="shared" si="46"/>
        <v/>
      </c>
      <c r="AA79" s="309" t="str">
        <f t="shared" si="47"/>
        <v/>
      </c>
      <c r="AB79" s="309" t="str">
        <f t="shared" si="48"/>
        <v/>
      </c>
      <c r="AC79" s="309" t="str">
        <f t="shared" si="49"/>
        <v/>
      </c>
      <c r="AD79" s="309" t="str">
        <f t="shared" si="50"/>
        <v/>
      </c>
      <c r="AE79" s="309" t="str">
        <f t="shared" si="51"/>
        <v/>
      </c>
      <c r="AF79" s="309" t="str">
        <f t="shared" si="52"/>
        <v/>
      </c>
      <c r="AG79" s="309" t="str">
        <f t="shared" si="53"/>
        <v/>
      </c>
      <c r="AH79" s="309" t="str">
        <f t="shared" si="54"/>
        <v/>
      </c>
      <c r="AI79" s="310" t="str">
        <f t="shared" si="55"/>
        <v/>
      </c>
      <c r="AJ79" s="313"/>
      <c r="AK79" s="73" t="str">
        <f t="shared" si="56"/>
        <v/>
      </c>
      <c r="AL79" s="95" t="str">
        <f>'Feuille de Calcul'!FL79</f>
        <v>N/A</v>
      </c>
      <c r="AM79" s="94" t="str">
        <f t="shared" si="57"/>
        <v/>
      </c>
      <c r="AN79" s="95" t="str">
        <f>'Feuille de Calcul'!FO79</f>
        <v>N/A</v>
      </c>
      <c r="AO79" s="94" t="str">
        <f t="shared" si="58"/>
        <v/>
      </c>
      <c r="AP79" s="95" t="str">
        <f>'Feuille de Calcul'!FR79</f>
        <v>N/A</v>
      </c>
      <c r="AQ79" s="94" t="str">
        <f t="shared" si="59"/>
        <v/>
      </c>
      <c r="AR79" s="95" t="str">
        <f>'Feuille de Calcul'!FU79</f>
        <v>N/A</v>
      </c>
      <c r="AS79" s="94" t="str">
        <f t="shared" si="60"/>
        <v/>
      </c>
      <c r="AT79" s="95" t="str">
        <f>'Feuille de Calcul'!FX79</f>
        <v>N/A</v>
      </c>
      <c r="AU79" s="73" t="str">
        <f t="shared" si="61"/>
        <v/>
      </c>
      <c r="AV79" s="95" t="str">
        <f>'Feuille de Calcul'!GA79</f>
        <v>N/A</v>
      </c>
      <c r="AW79" s="94" t="str">
        <f t="shared" si="62"/>
        <v/>
      </c>
      <c r="AX79" s="95" t="str">
        <f>'Feuille de Calcul'!GD79</f>
        <v>N/A</v>
      </c>
      <c r="AY79" s="94" t="str">
        <f t="shared" si="63"/>
        <v/>
      </c>
      <c r="AZ79" s="95" t="str">
        <f>'Feuille de Calcul'!GG79</f>
        <v>N/A</v>
      </c>
      <c r="BA79" s="94" t="str">
        <f t="shared" si="64"/>
        <v/>
      </c>
      <c r="BB79" s="95" t="str">
        <f>'Feuille de Calcul'!GJ79</f>
        <v>N/A</v>
      </c>
      <c r="BC79" s="94" t="str">
        <f t="shared" si="65"/>
        <v/>
      </c>
      <c r="BD79" s="74" t="str">
        <f>'Feuille de Calcul'!GM79</f>
        <v>N/A</v>
      </c>
      <c r="BE79" s="243"/>
      <c r="BF79" s="243"/>
    </row>
    <row r="80" spans="1:58">
      <c r="A80" s="70" t="str">
        <f>'Feuille de Calcul'!A80</f>
        <v>G6</v>
      </c>
      <c r="B80" s="57" t="str">
        <f>'Feuille de Calcul'!B80</f>
        <v/>
      </c>
      <c r="C80" s="58" t="str">
        <f>IF(ISERROR('Feuille de Calcul'!AJ80),"",'Feuille de Calcul'!AJ80)</f>
        <v/>
      </c>
      <c r="D80" s="56" t="str">
        <f>IF(ISERROR('Feuille de Calcul'!AM80),"",'Feuille de Calcul'!AM80)</f>
        <v/>
      </c>
      <c r="E80" s="56" t="str">
        <f>IF(ISERROR('Feuille de Calcul'!AP80),"",'Feuille de Calcul'!AP80)</f>
        <v/>
      </c>
      <c r="F80" s="56" t="str">
        <f>IF(ISERROR('Feuille de Calcul'!AS80),"",'Feuille de Calcul'!AS80)</f>
        <v/>
      </c>
      <c r="G80" s="56" t="str">
        <f>IF(ISERROR('Feuille de Calcul'!AV80),"",'Feuille de Calcul'!AV80)</f>
        <v/>
      </c>
      <c r="H80" s="56" t="str">
        <f>IF(ISERROR('Feuille de Calcul'!AY80),"",'Feuille de Calcul'!AY80)</f>
        <v/>
      </c>
      <c r="I80" s="56" t="str">
        <f>IF(ISERROR('Feuille de Calcul'!BB80),"",'Feuille de Calcul'!BB80)</f>
        <v/>
      </c>
      <c r="J80" s="56" t="str">
        <f>IF(ISERROR('Feuille de Calcul'!BE80),"",'Feuille de Calcul'!BE80)</f>
        <v/>
      </c>
      <c r="K80" s="56" t="str">
        <f>IF(ISERROR('Feuille de Calcul'!BH80),"",'Feuille de Calcul'!BH80)</f>
        <v/>
      </c>
      <c r="L80" s="56" t="str">
        <f>IF(ISERROR('Feuille de Calcul'!BK80),"",'Feuille de Calcul'!BK80)</f>
        <v/>
      </c>
      <c r="M80" s="71" t="str">
        <f>IF(ISERROR('Feuille de Calcul'!BN80),"",'Feuille de Calcul'!BN80)</f>
        <v/>
      </c>
      <c r="N80" s="72" t="str">
        <f t="shared" si="34"/>
        <v/>
      </c>
      <c r="O80" s="72" t="str">
        <f t="shared" si="35"/>
        <v/>
      </c>
      <c r="P80" s="72" t="str">
        <f t="shared" si="36"/>
        <v/>
      </c>
      <c r="Q80" s="72" t="str">
        <f t="shared" si="37"/>
        <v/>
      </c>
      <c r="R80" s="72" t="str">
        <f t="shared" si="38"/>
        <v/>
      </c>
      <c r="S80" s="72" t="str">
        <f t="shared" si="39"/>
        <v/>
      </c>
      <c r="T80" s="72" t="str">
        <f t="shared" si="40"/>
        <v/>
      </c>
      <c r="U80" s="72" t="str">
        <f t="shared" si="41"/>
        <v/>
      </c>
      <c r="V80" s="72" t="str">
        <f t="shared" si="42"/>
        <v/>
      </c>
      <c r="W80" s="72" t="str">
        <f t="shared" si="43"/>
        <v/>
      </c>
      <c r="X80" s="306" t="str">
        <f t="shared" si="44"/>
        <v/>
      </c>
      <c r="Y80" s="308" t="str">
        <f t="shared" si="45"/>
        <v/>
      </c>
      <c r="Z80" s="309" t="str">
        <f t="shared" si="46"/>
        <v/>
      </c>
      <c r="AA80" s="309" t="str">
        <f t="shared" si="47"/>
        <v/>
      </c>
      <c r="AB80" s="309" t="str">
        <f t="shared" si="48"/>
        <v/>
      </c>
      <c r="AC80" s="309" t="str">
        <f t="shared" si="49"/>
        <v/>
      </c>
      <c r="AD80" s="309" t="str">
        <f t="shared" si="50"/>
        <v/>
      </c>
      <c r="AE80" s="309" t="str">
        <f t="shared" si="51"/>
        <v/>
      </c>
      <c r="AF80" s="309" t="str">
        <f t="shared" si="52"/>
        <v/>
      </c>
      <c r="AG80" s="309" t="str">
        <f t="shared" si="53"/>
        <v/>
      </c>
      <c r="AH80" s="309" t="str">
        <f t="shared" si="54"/>
        <v/>
      </c>
      <c r="AI80" s="310" t="str">
        <f t="shared" si="55"/>
        <v/>
      </c>
      <c r="AJ80" s="313"/>
      <c r="AK80" s="73" t="str">
        <f t="shared" si="56"/>
        <v/>
      </c>
      <c r="AL80" s="95" t="str">
        <f>'Feuille de Calcul'!FL80</f>
        <v>N/A</v>
      </c>
      <c r="AM80" s="94" t="str">
        <f t="shared" si="57"/>
        <v/>
      </c>
      <c r="AN80" s="95" t="str">
        <f>'Feuille de Calcul'!FO80</f>
        <v>N/A</v>
      </c>
      <c r="AO80" s="94" t="str">
        <f t="shared" si="58"/>
        <v/>
      </c>
      <c r="AP80" s="95" t="str">
        <f>'Feuille de Calcul'!FR80</f>
        <v>N/A</v>
      </c>
      <c r="AQ80" s="94" t="str">
        <f t="shared" si="59"/>
        <v/>
      </c>
      <c r="AR80" s="95" t="str">
        <f>'Feuille de Calcul'!FU80</f>
        <v>N/A</v>
      </c>
      <c r="AS80" s="94" t="str">
        <f t="shared" si="60"/>
        <v/>
      </c>
      <c r="AT80" s="95" t="str">
        <f>'Feuille de Calcul'!FX80</f>
        <v>N/A</v>
      </c>
      <c r="AU80" s="73" t="str">
        <f t="shared" si="61"/>
        <v/>
      </c>
      <c r="AV80" s="95" t="str">
        <f>'Feuille de Calcul'!GA80</f>
        <v>N/A</v>
      </c>
      <c r="AW80" s="94" t="str">
        <f t="shared" si="62"/>
        <v/>
      </c>
      <c r="AX80" s="95" t="str">
        <f>'Feuille de Calcul'!GD80</f>
        <v>N/A</v>
      </c>
      <c r="AY80" s="94" t="str">
        <f t="shared" si="63"/>
        <v/>
      </c>
      <c r="AZ80" s="95" t="str">
        <f>'Feuille de Calcul'!GG80</f>
        <v>N/A</v>
      </c>
      <c r="BA80" s="94" t="str">
        <f t="shared" si="64"/>
        <v/>
      </c>
      <c r="BB80" s="95" t="str">
        <f>'Feuille de Calcul'!GJ80</f>
        <v>N/A</v>
      </c>
      <c r="BC80" s="94" t="str">
        <f t="shared" si="65"/>
        <v/>
      </c>
      <c r="BD80" s="74" t="str">
        <f>'Feuille de Calcul'!GM80</f>
        <v>N/A</v>
      </c>
      <c r="BE80" s="243"/>
      <c r="BF80" s="243"/>
    </row>
    <row r="81" spans="1:58">
      <c r="A81" s="70" t="str">
        <f>'Feuille de Calcul'!A81</f>
        <v>G7</v>
      </c>
      <c r="B81" s="57" t="str">
        <f>'Feuille de Calcul'!B81</f>
        <v/>
      </c>
      <c r="C81" s="58" t="str">
        <f>IF(ISERROR('Feuille de Calcul'!AJ81),"",'Feuille de Calcul'!AJ81)</f>
        <v/>
      </c>
      <c r="D81" s="56" t="str">
        <f>IF(ISERROR('Feuille de Calcul'!AM81),"",'Feuille de Calcul'!AM81)</f>
        <v/>
      </c>
      <c r="E81" s="56" t="str">
        <f>IF(ISERROR('Feuille de Calcul'!AP81),"",'Feuille de Calcul'!AP81)</f>
        <v/>
      </c>
      <c r="F81" s="56" t="str">
        <f>IF(ISERROR('Feuille de Calcul'!AS81),"",'Feuille de Calcul'!AS81)</f>
        <v/>
      </c>
      <c r="G81" s="56" t="str">
        <f>IF(ISERROR('Feuille de Calcul'!AV81),"",'Feuille de Calcul'!AV81)</f>
        <v/>
      </c>
      <c r="H81" s="56" t="str">
        <f>IF(ISERROR('Feuille de Calcul'!AY81),"",'Feuille de Calcul'!AY81)</f>
        <v/>
      </c>
      <c r="I81" s="56" t="str">
        <f>IF(ISERROR('Feuille de Calcul'!BB81),"",'Feuille de Calcul'!BB81)</f>
        <v/>
      </c>
      <c r="J81" s="56" t="str">
        <f>IF(ISERROR('Feuille de Calcul'!BE81),"",'Feuille de Calcul'!BE81)</f>
        <v/>
      </c>
      <c r="K81" s="56" t="str">
        <f>IF(ISERROR('Feuille de Calcul'!BH81),"",'Feuille de Calcul'!BH81)</f>
        <v/>
      </c>
      <c r="L81" s="56" t="str">
        <f>IF(ISERROR('Feuille de Calcul'!BK81),"",'Feuille de Calcul'!BK81)</f>
        <v/>
      </c>
      <c r="M81" s="71" t="str">
        <f>IF(ISERROR('Feuille de Calcul'!BN81),"",'Feuille de Calcul'!BN81)</f>
        <v/>
      </c>
      <c r="N81" s="72" t="str">
        <f t="shared" si="34"/>
        <v/>
      </c>
      <c r="O81" s="72" t="str">
        <f t="shared" si="35"/>
        <v/>
      </c>
      <c r="P81" s="72" t="str">
        <f t="shared" si="36"/>
        <v/>
      </c>
      <c r="Q81" s="72" t="str">
        <f t="shared" si="37"/>
        <v/>
      </c>
      <c r="R81" s="72" t="str">
        <f t="shared" si="38"/>
        <v/>
      </c>
      <c r="S81" s="72" t="str">
        <f t="shared" si="39"/>
        <v/>
      </c>
      <c r="T81" s="72" t="str">
        <f t="shared" si="40"/>
        <v/>
      </c>
      <c r="U81" s="72" t="str">
        <f t="shared" si="41"/>
        <v/>
      </c>
      <c r="V81" s="72" t="str">
        <f t="shared" si="42"/>
        <v/>
      </c>
      <c r="W81" s="72" t="str">
        <f t="shared" si="43"/>
        <v/>
      </c>
      <c r="X81" s="306" t="str">
        <f t="shared" si="44"/>
        <v/>
      </c>
      <c r="Y81" s="308" t="str">
        <f t="shared" si="45"/>
        <v/>
      </c>
      <c r="Z81" s="309" t="str">
        <f t="shared" si="46"/>
        <v/>
      </c>
      <c r="AA81" s="309" t="str">
        <f t="shared" si="47"/>
        <v/>
      </c>
      <c r="AB81" s="309" t="str">
        <f t="shared" si="48"/>
        <v/>
      </c>
      <c r="AC81" s="309" t="str">
        <f t="shared" si="49"/>
        <v/>
      </c>
      <c r="AD81" s="309" t="str">
        <f t="shared" si="50"/>
        <v/>
      </c>
      <c r="AE81" s="309" t="str">
        <f t="shared" si="51"/>
        <v/>
      </c>
      <c r="AF81" s="309" t="str">
        <f t="shared" si="52"/>
        <v/>
      </c>
      <c r="AG81" s="309" t="str">
        <f t="shared" si="53"/>
        <v/>
      </c>
      <c r="AH81" s="309" t="str">
        <f t="shared" si="54"/>
        <v/>
      </c>
      <c r="AI81" s="310" t="str">
        <f t="shared" si="55"/>
        <v/>
      </c>
      <c r="AJ81" s="313"/>
      <c r="AK81" s="73" t="str">
        <f t="shared" si="56"/>
        <v/>
      </c>
      <c r="AL81" s="95" t="str">
        <f>'Feuille de Calcul'!FL81</f>
        <v>N/A</v>
      </c>
      <c r="AM81" s="94" t="str">
        <f t="shared" si="57"/>
        <v/>
      </c>
      <c r="AN81" s="95" t="str">
        <f>'Feuille de Calcul'!FO81</f>
        <v>N/A</v>
      </c>
      <c r="AO81" s="94" t="str">
        <f t="shared" si="58"/>
        <v/>
      </c>
      <c r="AP81" s="95" t="str">
        <f>'Feuille de Calcul'!FR81</f>
        <v>N/A</v>
      </c>
      <c r="AQ81" s="94" t="str">
        <f t="shared" si="59"/>
        <v/>
      </c>
      <c r="AR81" s="95" t="str">
        <f>'Feuille de Calcul'!FU81</f>
        <v>N/A</v>
      </c>
      <c r="AS81" s="94" t="str">
        <f t="shared" si="60"/>
        <v/>
      </c>
      <c r="AT81" s="95" t="str">
        <f>'Feuille de Calcul'!FX81</f>
        <v>N/A</v>
      </c>
      <c r="AU81" s="73" t="str">
        <f t="shared" si="61"/>
        <v/>
      </c>
      <c r="AV81" s="95" t="str">
        <f>'Feuille de Calcul'!GA81</f>
        <v>N/A</v>
      </c>
      <c r="AW81" s="94" t="str">
        <f t="shared" si="62"/>
        <v/>
      </c>
      <c r="AX81" s="95" t="str">
        <f>'Feuille de Calcul'!GD81</f>
        <v>N/A</v>
      </c>
      <c r="AY81" s="94" t="str">
        <f t="shared" si="63"/>
        <v/>
      </c>
      <c r="AZ81" s="95" t="str">
        <f>'Feuille de Calcul'!GG81</f>
        <v>N/A</v>
      </c>
      <c r="BA81" s="94" t="str">
        <f t="shared" si="64"/>
        <v/>
      </c>
      <c r="BB81" s="95" t="str">
        <f>'Feuille de Calcul'!GJ81</f>
        <v>N/A</v>
      </c>
      <c r="BC81" s="94" t="str">
        <f t="shared" si="65"/>
        <v/>
      </c>
      <c r="BD81" s="74" t="str">
        <f>'Feuille de Calcul'!GM81</f>
        <v>N/A</v>
      </c>
      <c r="BE81" s="243"/>
      <c r="BF81" s="243"/>
    </row>
    <row r="82" spans="1:58">
      <c r="A82" s="70" t="str">
        <f>'Feuille de Calcul'!A82</f>
        <v>G8</v>
      </c>
      <c r="B82" s="57" t="str">
        <f>'Feuille de Calcul'!B82</f>
        <v/>
      </c>
      <c r="C82" s="58" t="str">
        <f>IF(ISERROR('Feuille de Calcul'!AJ82),"",'Feuille de Calcul'!AJ82)</f>
        <v/>
      </c>
      <c r="D82" s="56" t="str">
        <f>IF(ISERROR('Feuille de Calcul'!AM82),"",'Feuille de Calcul'!AM82)</f>
        <v/>
      </c>
      <c r="E82" s="56" t="str">
        <f>IF(ISERROR('Feuille de Calcul'!AP82),"",'Feuille de Calcul'!AP82)</f>
        <v/>
      </c>
      <c r="F82" s="56" t="str">
        <f>IF(ISERROR('Feuille de Calcul'!AS82),"",'Feuille de Calcul'!AS82)</f>
        <v/>
      </c>
      <c r="G82" s="56" t="str">
        <f>IF(ISERROR('Feuille de Calcul'!AV82),"",'Feuille de Calcul'!AV82)</f>
        <v/>
      </c>
      <c r="H82" s="56" t="str">
        <f>IF(ISERROR('Feuille de Calcul'!AY82),"",'Feuille de Calcul'!AY82)</f>
        <v/>
      </c>
      <c r="I82" s="56" t="str">
        <f>IF(ISERROR('Feuille de Calcul'!BB82),"",'Feuille de Calcul'!BB82)</f>
        <v/>
      </c>
      <c r="J82" s="56" t="str">
        <f>IF(ISERROR('Feuille de Calcul'!BE82),"",'Feuille de Calcul'!BE82)</f>
        <v/>
      </c>
      <c r="K82" s="56" t="str">
        <f>IF(ISERROR('Feuille de Calcul'!BH82),"",'Feuille de Calcul'!BH82)</f>
        <v/>
      </c>
      <c r="L82" s="56" t="str">
        <f>IF(ISERROR('Feuille de Calcul'!BK82),"",'Feuille de Calcul'!BK82)</f>
        <v/>
      </c>
      <c r="M82" s="71" t="str">
        <f>IF(ISERROR('Feuille de Calcul'!BN82),"",'Feuille de Calcul'!BN82)</f>
        <v/>
      </c>
      <c r="N82" s="72" t="str">
        <f t="shared" si="34"/>
        <v/>
      </c>
      <c r="O82" s="72" t="str">
        <f t="shared" si="35"/>
        <v/>
      </c>
      <c r="P82" s="72" t="str">
        <f t="shared" si="36"/>
        <v/>
      </c>
      <c r="Q82" s="72" t="str">
        <f t="shared" si="37"/>
        <v/>
      </c>
      <c r="R82" s="72" t="str">
        <f t="shared" si="38"/>
        <v/>
      </c>
      <c r="S82" s="72" t="str">
        <f t="shared" si="39"/>
        <v/>
      </c>
      <c r="T82" s="72" t="str">
        <f t="shared" si="40"/>
        <v/>
      </c>
      <c r="U82" s="72" t="str">
        <f t="shared" si="41"/>
        <v/>
      </c>
      <c r="V82" s="72" t="str">
        <f t="shared" si="42"/>
        <v/>
      </c>
      <c r="W82" s="72" t="str">
        <f t="shared" si="43"/>
        <v/>
      </c>
      <c r="X82" s="306" t="str">
        <f t="shared" si="44"/>
        <v/>
      </c>
      <c r="Y82" s="308" t="str">
        <f t="shared" si="45"/>
        <v/>
      </c>
      <c r="Z82" s="309" t="str">
        <f t="shared" si="46"/>
        <v/>
      </c>
      <c r="AA82" s="309" t="str">
        <f t="shared" si="47"/>
        <v/>
      </c>
      <c r="AB82" s="309" t="str">
        <f t="shared" si="48"/>
        <v/>
      </c>
      <c r="AC82" s="309" t="str">
        <f t="shared" si="49"/>
        <v/>
      </c>
      <c r="AD82" s="309" t="str">
        <f t="shared" si="50"/>
        <v/>
      </c>
      <c r="AE82" s="309" t="str">
        <f t="shared" si="51"/>
        <v/>
      </c>
      <c r="AF82" s="309" t="str">
        <f t="shared" si="52"/>
        <v/>
      </c>
      <c r="AG82" s="309" t="str">
        <f t="shared" si="53"/>
        <v/>
      </c>
      <c r="AH82" s="309" t="str">
        <f t="shared" si="54"/>
        <v/>
      </c>
      <c r="AI82" s="310" t="str">
        <f t="shared" si="55"/>
        <v/>
      </c>
      <c r="AJ82" s="313"/>
      <c r="AK82" s="73" t="str">
        <f t="shared" si="56"/>
        <v/>
      </c>
      <c r="AL82" s="95" t="str">
        <f>'Feuille de Calcul'!FL82</f>
        <v>N/A</v>
      </c>
      <c r="AM82" s="94" t="str">
        <f t="shared" si="57"/>
        <v/>
      </c>
      <c r="AN82" s="95" t="str">
        <f>'Feuille de Calcul'!FO82</f>
        <v>N/A</v>
      </c>
      <c r="AO82" s="94" t="str">
        <f t="shared" si="58"/>
        <v/>
      </c>
      <c r="AP82" s="95" t="str">
        <f>'Feuille de Calcul'!FR82</f>
        <v>N/A</v>
      </c>
      <c r="AQ82" s="94" t="str">
        <f t="shared" si="59"/>
        <v/>
      </c>
      <c r="AR82" s="95" t="str">
        <f>'Feuille de Calcul'!FU82</f>
        <v>N/A</v>
      </c>
      <c r="AS82" s="94" t="str">
        <f t="shared" si="60"/>
        <v/>
      </c>
      <c r="AT82" s="95" t="str">
        <f>'Feuille de Calcul'!FX82</f>
        <v>N/A</v>
      </c>
      <c r="AU82" s="73" t="str">
        <f t="shared" si="61"/>
        <v/>
      </c>
      <c r="AV82" s="95" t="str">
        <f>'Feuille de Calcul'!GA82</f>
        <v>N/A</v>
      </c>
      <c r="AW82" s="94" t="str">
        <f t="shared" si="62"/>
        <v/>
      </c>
      <c r="AX82" s="95" t="str">
        <f>'Feuille de Calcul'!GD82</f>
        <v>N/A</v>
      </c>
      <c r="AY82" s="94" t="str">
        <f t="shared" si="63"/>
        <v/>
      </c>
      <c r="AZ82" s="95" t="str">
        <f>'Feuille de Calcul'!GG82</f>
        <v>N/A</v>
      </c>
      <c r="BA82" s="94" t="str">
        <f t="shared" si="64"/>
        <v/>
      </c>
      <c r="BB82" s="95" t="str">
        <f>'Feuille de Calcul'!GJ82</f>
        <v>N/A</v>
      </c>
      <c r="BC82" s="94" t="str">
        <f t="shared" si="65"/>
        <v/>
      </c>
      <c r="BD82" s="74" t="str">
        <f>'Feuille de Calcul'!GM82</f>
        <v>N/A</v>
      </c>
      <c r="BE82" s="243"/>
      <c r="BF82" s="243"/>
    </row>
    <row r="83" spans="1:58">
      <c r="A83" s="70" t="str">
        <f>'Feuille de Calcul'!A83</f>
        <v>G9</v>
      </c>
      <c r="B83" s="57" t="str">
        <f>'Feuille de Calcul'!B83</f>
        <v/>
      </c>
      <c r="C83" s="58" t="str">
        <f>IF(ISERROR('Feuille de Calcul'!AJ83),"",'Feuille de Calcul'!AJ83)</f>
        <v/>
      </c>
      <c r="D83" s="56" t="str">
        <f>IF(ISERROR('Feuille de Calcul'!AM83),"",'Feuille de Calcul'!AM83)</f>
        <v/>
      </c>
      <c r="E83" s="56" t="str">
        <f>IF(ISERROR('Feuille de Calcul'!AP83),"",'Feuille de Calcul'!AP83)</f>
        <v/>
      </c>
      <c r="F83" s="56" t="str">
        <f>IF(ISERROR('Feuille de Calcul'!AS83),"",'Feuille de Calcul'!AS83)</f>
        <v/>
      </c>
      <c r="G83" s="56" t="str">
        <f>IF(ISERROR('Feuille de Calcul'!AV83),"",'Feuille de Calcul'!AV83)</f>
        <v/>
      </c>
      <c r="H83" s="56" t="str">
        <f>IF(ISERROR('Feuille de Calcul'!AY83),"",'Feuille de Calcul'!AY83)</f>
        <v/>
      </c>
      <c r="I83" s="56" t="str">
        <f>IF(ISERROR('Feuille de Calcul'!BB83),"",'Feuille de Calcul'!BB83)</f>
        <v/>
      </c>
      <c r="J83" s="56" t="str">
        <f>IF(ISERROR('Feuille de Calcul'!BE83),"",'Feuille de Calcul'!BE83)</f>
        <v/>
      </c>
      <c r="K83" s="56" t="str">
        <f>IF(ISERROR('Feuille de Calcul'!BH83),"",'Feuille de Calcul'!BH83)</f>
        <v/>
      </c>
      <c r="L83" s="56" t="str">
        <f>IF(ISERROR('Feuille de Calcul'!BK83),"",'Feuille de Calcul'!BK83)</f>
        <v/>
      </c>
      <c r="M83" s="71" t="str">
        <f>IF(ISERROR('Feuille de Calcul'!BN83),"",'Feuille de Calcul'!BN83)</f>
        <v/>
      </c>
      <c r="N83" s="72" t="str">
        <f t="shared" si="34"/>
        <v/>
      </c>
      <c r="O83" s="72" t="str">
        <f t="shared" si="35"/>
        <v/>
      </c>
      <c r="P83" s="72" t="str">
        <f t="shared" si="36"/>
        <v/>
      </c>
      <c r="Q83" s="72" t="str">
        <f t="shared" si="37"/>
        <v/>
      </c>
      <c r="R83" s="72" t="str">
        <f t="shared" si="38"/>
        <v/>
      </c>
      <c r="S83" s="72" t="str">
        <f t="shared" si="39"/>
        <v/>
      </c>
      <c r="T83" s="72" t="str">
        <f t="shared" si="40"/>
        <v/>
      </c>
      <c r="U83" s="72" t="str">
        <f t="shared" si="41"/>
        <v/>
      </c>
      <c r="V83" s="72" t="str">
        <f t="shared" si="42"/>
        <v/>
      </c>
      <c r="W83" s="72" t="str">
        <f t="shared" si="43"/>
        <v/>
      </c>
      <c r="X83" s="306" t="str">
        <f t="shared" si="44"/>
        <v/>
      </c>
      <c r="Y83" s="308" t="str">
        <f t="shared" si="45"/>
        <v/>
      </c>
      <c r="Z83" s="309" t="str">
        <f t="shared" si="46"/>
        <v/>
      </c>
      <c r="AA83" s="309" t="str">
        <f t="shared" si="47"/>
        <v/>
      </c>
      <c r="AB83" s="309" t="str">
        <f t="shared" si="48"/>
        <v/>
      </c>
      <c r="AC83" s="309" t="str">
        <f t="shared" si="49"/>
        <v/>
      </c>
      <c r="AD83" s="309" t="str">
        <f t="shared" si="50"/>
        <v/>
      </c>
      <c r="AE83" s="309" t="str">
        <f t="shared" si="51"/>
        <v/>
      </c>
      <c r="AF83" s="309" t="str">
        <f t="shared" si="52"/>
        <v/>
      </c>
      <c r="AG83" s="309" t="str">
        <f t="shared" si="53"/>
        <v/>
      </c>
      <c r="AH83" s="309" t="str">
        <f t="shared" si="54"/>
        <v/>
      </c>
      <c r="AI83" s="310" t="str">
        <f t="shared" si="55"/>
        <v/>
      </c>
      <c r="AJ83" s="313"/>
      <c r="AK83" s="73" t="str">
        <f t="shared" si="56"/>
        <v/>
      </c>
      <c r="AL83" s="95" t="str">
        <f>'Feuille de Calcul'!FL83</f>
        <v>N/A</v>
      </c>
      <c r="AM83" s="94" t="str">
        <f t="shared" si="57"/>
        <v/>
      </c>
      <c r="AN83" s="95" t="str">
        <f>'Feuille de Calcul'!FO83</f>
        <v>N/A</v>
      </c>
      <c r="AO83" s="94" t="str">
        <f t="shared" si="58"/>
        <v/>
      </c>
      <c r="AP83" s="95" t="str">
        <f>'Feuille de Calcul'!FR83</f>
        <v>N/A</v>
      </c>
      <c r="AQ83" s="94" t="str">
        <f t="shared" si="59"/>
        <v/>
      </c>
      <c r="AR83" s="95" t="str">
        <f>'Feuille de Calcul'!FU83</f>
        <v>N/A</v>
      </c>
      <c r="AS83" s="94" t="str">
        <f t="shared" si="60"/>
        <v/>
      </c>
      <c r="AT83" s="95" t="str">
        <f>'Feuille de Calcul'!FX83</f>
        <v>N/A</v>
      </c>
      <c r="AU83" s="73" t="str">
        <f t="shared" si="61"/>
        <v/>
      </c>
      <c r="AV83" s="95" t="str">
        <f>'Feuille de Calcul'!GA83</f>
        <v>N/A</v>
      </c>
      <c r="AW83" s="94" t="str">
        <f t="shared" si="62"/>
        <v/>
      </c>
      <c r="AX83" s="95" t="str">
        <f>'Feuille de Calcul'!GD83</f>
        <v>N/A</v>
      </c>
      <c r="AY83" s="94" t="str">
        <f t="shared" si="63"/>
        <v/>
      </c>
      <c r="AZ83" s="95" t="str">
        <f>'Feuille de Calcul'!GG83</f>
        <v>N/A</v>
      </c>
      <c r="BA83" s="94" t="str">
        <f t="shared" si="64"/>
        <v/>
      </c>
      <c r="BB83" s="95" t="str">
        <f>'Feuille de Calcul'!GJ83</f>
        <v>N/A</v>
      </c>
      <c r="BC83" s="94" t="str">
        <f t="shared" si="65"/>
        <v/>
      </c>
      <c r="BD83" s="74" t="str">
        <f>'Feuille de Calcul'!GM83</f>
        <v>N/A</v>
      </c>
      <c r="BE83" s="243"/>
      <c r="BF83" s="243"/>
    </row>
    <row r="84" spans="1:58">
      <c r="A84" s="70" t="str">
        <f>'Feuille de Calcul'!A84</f>
        <v>G10</v>
      </c>
      <c r="B84" s="57" t="str">
        <f>'Feuille de Calcul'!B84</f>
        <v/>
      </c>
      <c r="C84" s="58" t="str">
        <f>IF(ISERROR('Feuille de Calcul'!AJ84),"",'Feuille de Calcul'!AJ84)</f>
        <v/>
      </c>
      <c r="D84" s="56" t="str">
        <f>IF(ISERROR('Feuille de Calcul'!AM84),"",'Feuille de Calcul'!AM84)</f>
        <v/>
      </c>
      <c r="E84" s="56" t="str">
        <f>IF(ISERROR('Feuille de Calcul'!AP84),"",'Feuille de Calcul'!AP84)</f>
        <v/>
      </c>
      <c r="F84" s="56" t="str">
        <f>IF(ISERROR('Feuille de Calcul'!AS84),"",'Feuille de Calcul'!AS84)</f>
        <v/>
      </c>
      <c r="G84" s="56" t="str">
        <f>IF(ISERROR('Feuille de Calcul'!AV84),"",'Feuille de Calcul'!AV84)</f>
        <v/>
      </c>
      <c r="H84" s="56" t="str">
        <f>IF(ISERROR('Feuille de Calcul'!AY84),"",'Feuille de Calcul'!AY84)</f>
        <v/>
      </c>
      <c r="I84" s="56" t="str">
        <f>IF(ISERROR('Feuille de Calcul'!BB84),"",'Feuille de Calcul'!BB84)</f>
        <v/>
      </c>
      <c r="J84" s="56" t="str">
        <f>IF(ISERROR('Feuille de Calcul'!BE84),"",'Feuille de Calcul'!BE84)</f>
        <v/>
      </c>
      <c r="K84" s="56" t="str">
        <f>IF(ISERROR('Feuille de Calcul'!BH84),"",'Feuille de Calcul'!BH84)</f>
        <v/>
      </c>
      <c r="L84" s="56" t="str">
        <f>IF(ISERROR('Feuille de Calcul'!BK84),"",'Feuille de Calcul'!BK84)</f>
        <v/>
      </c>
      <c r="M84" s="71" t="str">
        <f>IF(ISERROR('Feuille de Calcul'!BN84),"",'Feuille de Calcul'!BN84)</f>
        <v/>
      </c>
      <c r="N84" s="72" t="str">
        <f t="shared" si="34"/>
        <v/>
      </c>
      <c r="O84" s="72" t="str">
        <f t="shared" si="35"/>
        <v/>
      </c>
      <c r="P84" s="72" t="str">
        <f t="shared" si="36"/>
        <v/>
      </c>
      <c r="Q84" s="72" t="str">
        <f t="shared" si="37"/>
        <v/>
      </c>
      <c r="R84" s="72" t="str">
        <f t="shared" si="38"/>
        <v/>
      </c>
      <c r="S84" s="72" t="str">
        <f t="shared" si="39"/>
        <v/>
      </c>
      <c r="T84" s="72" t="str">
        <f t="shared" si="40"/>
        <v/>
      </c>
      <c r="U84" s="72" t="str">
        <f t="shared" si="41"/>
        <v/>
      </c>
      <c r="V84" s="72" t="str">
        <f t="shared" si="42"/>
        <v/>
      </c>
      <c r="W84" s="72" t="str">
        <f t="shared" si="43"/>
        <v/>
      </c>
      <c r="X84" s="306" t="str">
        <f t="shared" si="44"/>
        <v/>
      </c>
      <c r="Y84" s="308" t="str">
        <f t="shared" si="45"/>
        <v/>
      </c>
      <c r="Z84" s="309" t="str">
        <f t="shared" si="46"/>
        <v/>
      </c>
      <c r="AA84" s="309" t="str">
        <f t="shared" si="47"/>
        <v/>
      </c>
      <c r="AB84" s="309" t="str">
        <f t="shared" si="48"/>
        <v/>
      </c>
      <c r="AC84" s="309" t="str">
        <f t="shared" si="49"/>
        <v/>
      </c>
      <c r="AD84" s="309" t="str">
        <f t="shared" si="50"/>
        <v/>
      </c>
      <c r="AE84" s="309" t="str">
        <f t="shared" si="51"/>
        <v/>
      </c>
      <c r="AF84" s="309" t="str">
        <f t="shared" si="52"/>
        <v/>
      </c>
      <c r="AG84" s="309" t="str">
        <f t="shared" si="53"/>
        <v/>
      </c>
      <c r="AH84" s="309" t="str">
        <f t="shared" si="54"/>
        <v/>
      </c>
      <c r="AI84" s="310" t="str">
        <f t="shared" si="55"/>
        <v/>
      </c>
      <c r="AJ84" s="313"/>
      <c r="AK84" s="73" t="str">
        <f t="shared" si="56"/>
        <v/>
      </c>
      <c r="AL84" s="95" t="str">
        <f>'Feuille de Calcul'!FL84</f>
        <v>N/A</v>
      </c>
      <c r="AM84" s="94" t="str">
        <f t="shared" si="57"/>
        <v/>
      </c>
      <c r="AN84" s="95" t="str">
        <f>'Feuille de Calcul'!FO84</f>
        <v>N/A</v>
      </c>
      <c r="AO84" s="94" t="str">
        <f t="shared" si="58"/>
        <v/>
      </c>
      <c r="AP84" s="95" t="str">
        <f>'Feuille de Calcul'!FR84</f>
        <v>N/A</v>
      </c>
      <c r="AQ84" s="94" t="str">
        <f t="shared" si="59"/>
        <v/>
      </c>
      <c r="AR84" s="95" t="str">
        <f>'Feuille de Calcul'!FU84</f>
        <v>N/A</v>
      </c>
      <c r="AS84" s="94" t="str">
        <f t="shared" si="60"/>
        <v/>
      </c>
      <c r="AT84" s="95" t="str">
        <f>'Feuille de Calcul'!FX84</f>
        <v>N/A</v>
      </c>
      <c r="AU84" s="73" t="str">
        <f t="shared" si="61"/>
        <v/>
      </c>
      <c r="AV84" s="95" t="str">
        <f>'Feuille de Calcul'!GA84</f>
        <v>N/A</v>
      </c>
      <c r="AW84" s="94" t="str">
        <f t="shared" si="62"/>
        <v/>
      </c>
      <c r="AX84" s="95" t="str">
        <f>'Feuille de Calcul'!GD84</f>
        <v>N/A</v>
      </c>
      <c r="AY84" s="94" t="str">
        <f t="shared" si="63"/>
        <v/>
      </c>
      <c r="AZ84" s="95" t="str">
        <f>'Feuille de Calcul'!GG84</f>
        <v>N/A</v>
      </c>
      <c r="BA84" s="94" t="str">
        <f t="shared" si="64"/>
        <v/>
      </c>
      <c r="BB84" s="95" t="str">
        <f>'Feuille de Calcul'!GJ84</f>
        <v>N/A</v>
      </c>
      <c r="BC84" s="94" t="str">
        <f t="shared" si="65"/>
        <v/>
      </c>
      <c r="BD84" s="74" t="str">
        <f>'Feuille de Calcul'!GM84</f>
        <v>N/A</v>
      </c>
      <c r="BE84" s="243"/>
      <c r="BF84" s="243"/>
    </row>
    <row r="85" spans="1:58">
      <c r="A85" s="70" t="str">
        <f>'Feuille de Calcul'!A85</f>
        <v>G11</v>
      </c>
      <c r="B85" s="57" t="str">
        <f>'Feuille de Calcul'!B85</f>
        <v/>
      </c>
      <c r="C85" s="58" t="str">
        <f>IF(ISERROR('Feuille de Calcul'!AJ85),"",'Feuille de Calcul'!AJ85)</f>
        <v/>
      </c>
      <c r="D85" s="56" t="str">
        <f>IF(ISERROR('Feuille de Calcul'!AM85),"",'Feuille de Calcul'!AM85)</f>
        <v/>
      </c>
      <c r="E85" s="56" t="str">
        <f>IF(ISERROR('Feuille de Calcul'!AP85),"",'Feuille de Calcul'!AP85)</f>
        <v/>
      </c>
      <c r="F85" s="56" t="str">
        <f>IF(ISERROR('Feuille de Calcul'!AS85),"",'Feuille de Calcul'!AS85)</f>
        <v/>
      </c>
      <c r="G85" s="56" t="str">
        <f>IF(ISERROR('Feuille de Calcul'!AV85),"",'Feuille de Calcul'!AV85)</f>
        <v/>
      </c>
      <c r="H85" s="56" t="str">
        <f>IF(ISERROR('Feuille de Calcul'!AY85),"",'Feuille de Calcul'!AY85)</f>
        <v/>
      </c>
      <c r="I85" s="56" t="str">
        <f>IF(ISERROR('Feuille de Calcul'!BB85),"",'Feuille de Calcul'!BB85)</f>
        <v/>
      </c>
      <c r="J85" s="56" t="str">
        <f>IF(ISERROR('Feuille de Calcul'!BE85),"",'Feuille de Calcul'!BE85)</f>
        <v/>
      </c>
      <c r="K85" s="56" t="str">
        <f>IF(ISERROR('Feuille de Calcul'!BH85),"",'Feuille de Calcul'!BH85)</f>
        <v/>
      </c>
      <c r="L85" s="56" t="str">
        <f>IF(ISERROR('Feuille de Calcul'!BK85),"",'Feuille de Calcul'!BK85)</f>
        <v/>
      </c>
      <c r="M85" s="71" t="str">
        <f>IF(ISERROR('Feuille de Calcul'!BN85),"",'Feuille de Calcul'!BN85)</f>
        <v/>
      </c>
      <c r="N85" s="72" t="str">
        <f t="shared" si="34"/>
        <v/>
      </c>
      <c r="O85" s="72" t="str">
        <f t="shared" si="35"/>
        <v/>
      </c>
      <c r="P85" s="72" t="str">
        <f t="shared" si="36"/>
        <v/>
      </c>
      <c r="Q85" s="72" t="str">
        <f t="shared" si="37"/>
        <v/>
      </c>
      <c r="R85" s="72" t="str">
        <f t="shared" si="38"/>
        <v/>
      </c>
      <c r="S85" s="72" t="str">
        <f t="shared" si="39"/>
        <v/>
      </c>
      <c r="T85" s="72" t="str">
        <f t="shared" si="40"/>
        <v/>
      </c>
      <c r="U85" s="72" t="str">
        <f t="shared" si="41"/>
        <v/>
      </c>
      <c r="V85" s="72" t="str">
        <f t="shared" si="42"/>
        <v/>
      </c>
      <c r="W85" s="72" t="str">
        <f t="shared" si="43"/>
        <v/>
      </c>
      <c r="X85" s="306" t="str">
        <f t="shared" si="44"/>
        <v/>
      </c>
      <c r="Y85" s="308" t="str">
        <f t="shared" si="45"/>
        <v/>
      </c>
      <c r="Z85" s="309" t="str">
        <f t="shared" si="46"/>
        <v/>
      </c>
      <c r="AA85" s="309" t="str">
        <f t="shared" si="47"/>
        <v/>
      </c>
      <c r="AB85" s="309" t="str">
        <f t="shared" si="48"/>
        <v/>
      </c>
      <c r="AC85" s="309" t="str">
        <f t="shared" si="49"/>
        <v/>
      </c>
      <c r="AD85" s="309" t="str">
        <f t="shared" si="50"/>
        <v/>
      </c>
      <c r="AE85" s="309" t="str">
        <f t="shared" si="51"/>
        <v/>
      </c>
      <c r="AF85" s="309" t="str">
        <f t="shared" si="52"/>
        <v/>
      </c>
      <c r="AG85" s="309" t="str">
        <f t="shared" si="53"/>
        <v/>
      </c>
      <c r="AH85" s="309" t="str">
        <f t="shared" si="54"/>
        <v/>
      </c>
      <c r="AI85" s="310" t="str">
        <f t="shared" si="55"/>
        <v/>
      </c>
      <c r="AJ85" s="313"/>
      <c r="AK85" s="73" t="str">
        <f t="shared" si="56"/>
        <v/>
      </c>
      <c r="AL85" s="95" t="str">
        <f>'Feuille de Calcul'!FL85</f>
        <v>N/A</v>
      </c>
      <c r="AM85" s="94" t="str">
        <f t="shared" si="57"/>
        <v/>
      </c>
      <c r="AN85" s="95" t="str">
        <f>'Feuille de Calcul'!FO85</f>
        <v>N/A</v>
      </c>
      <c r="AO85" s="94" t="str">
        <f t="shared" si="58"/>
        <v/>
      </c>
      <c r="AP85" s="95" t="str">
        <f>'Feuille de Calcul'!FR85</f>
        <v>N/A</v>
      </c>
      <c r="AQ85" s="94" t="str">
        <f t="shared" si="59"/>
        <v/>
      </c>
      <c r="AR85" s="95" t="str">
        <f>'Feuille de Calcul'!FU85</f>
        <v>N/A</v>
      </c>
      <c r="AS85" s="94" t="str">
        <f t="shared" si="60"/>
        <v/>
      </c>
      <c r="AT85" s="95" t="str">
        <f>'Feuille de Calcul'!FX85</f>
        <v>N/A</v>
      </c>
      <c r="AU85" s="73" t="str">
        <f t="shared" si="61"/>
        <v/>
      </c>
      <c r="AV85" s="95" t="str">
        <f>'Feuille de Calcul'!GA85</f>
        <v>N/A</v>
      </c>
      <c r="AW85" s="94" t="str">
        <f t="shared" si="62"/>
        <v/>
      </c>
      <c r="AX85" s="95" t="str">
        <f>'Feuille de Calcul'!GD85</f>
        <v>N/A</v>
      </c>
      <c r="AY85" s="94" t="str">
        <f t="shared" si="63"/>
        <v/>
      </c>
      <c r="AZ85" s="95" t="str">
        <f>'Feuille de Calcul'!GG85</f>
        <v>N/A</v>
      </c>
      <c r="BA85" s="94" t="str">
        <f t="shared" si="64"/>
        <v/>
      </c>
      <c r="BB85" s="95" t="str">
        <f>'Feuille de Calcul'!GJ85</f>
        <v>N/A</v>
      </c>
      <c r="BC85" s="94" t="str">
        <f t="shared" si="65"/>
        <v/>
      </c>
      <c r="BD85" s="74" t="str">
        <f>'Feuille de Calcul'!GM85</f>
        <v>N/A</v>
      </c>
      <c r="BE85" s="243"/>
      <c r="BF85" s="243"/>
    </row>
    <row r="86" spans="1:58" ht="15.75" thickBot="1">
      <c r="A86" s="97" t="str">
        <f>'Feuille de Calcul'!A86</f>
        <v>G12</v>
      </c>
      <c r="B86" s="88" t="str">
        <f>'Feuille de Calcul'!B86</f>
        <v/>
      </c>
      <c r="C86" s="98" t="str">
        <f>IF(ISERROR('Feuille de Calcul'!AJ86),"",'Feuille de Calcul'!AJ86)</f>
        <v/>
      </c>
      <c r="D86" s="99" t="str">
        <f>IF(ISERROR('Feuille de Calcul'!AM86),"",'Feuille de Calcul'!AM86)</f>
        <v/>
      </c>
      <c r="E86" s="99" t="str">
        <f>IF(ISERROR('Feuille de Calcul'!AP86),"",'Feuille de Calcul'!AP86)</f>
        <v/>
      </c>
      <c r="F86" s="99" t="str">
        <f>IF(ISERROR('Feuille de Calcul'!AS86),"",'Feuille de Calcul'!AS86)</f>
        <v/>
      </c>
      <c r="G86" s="99" t="str">
        <f>IF(ISERROR('Feuille de Calcul'!AV86),"",'Feuille de Calcul'!AV86)</f>
        <v/>
      </c>
      <c r="H86" s="99" t="str">
        <f>IF(ISERROR('Feuille de Calcul'!AY86),"",'Feuille de Calcul'!AY86)</f>
        <v/>
      </c>
      <c r="I86" s="99" t="str">
        <f>IF(ISERROR('Feuille de Calcul'!BB86),"",'Feuille de Calcul'!BB86)</f>
        <v/>
      </c>
      <c r="J86" s="99" t="str">
        <f>IF(ISERROR('Feuille de Calcul'!BE86),"",'Feuille de Calcul'!BE86)</f>
        <v/>
      </c>
      <c r="K86" s="99" t="str">
        <f>IF(ISERROR('Feuille de Calcul'!BH86),"",'Feuille de Calcul'!BH86)</f>
        <v/>
      </c>
      <c r="L86" s="99" t="str">
        <f>IF(ISERROR('Feuille de Calcul'!BK86),"",'Feuille de Calcul'!BK86)</f>
        <v/>
      </c>
      <c r="M86" s="100" t="str">
        <f>IF(ISERROR('Feuille de Calcul'!BN86),"",'Feuille de Calcul'!BN86)</f>
        <v/>
      </c>
      <c r="N86" s="101" t="str">
        <f t="shared" si="34"/>
        <v/>
      </c>
      <c r="O86" s="101" t="str">
        <f t="shared" si="35"/>
        <v/>
      </c>
      <c r="P86" s="101" t="str">
        <f t="shared" si="36"/>
        <v/>
      </c>
      <c r="Q86" s="101" t="str">
        <f t="shared" si="37"/>
        <v/>
      </c>
      <c r="R86" s="101" t="str">
        <f t="shared" si="38"/>
        <v/>
      </c>
      <c r="S86" s="101" t="str">
        <f t="shared" si="39"/>
        <v/>
      </c>
      <c r="T86" s="101" t="str">
        <f t="shared" si="40"/>
        <v/>
      </c>
      <c r="U86" s="101" t="str">
        <f t="shared" si="41"/>
        <v/>
      </c>
      <c r="V86" s="101" t="str">
        <f t="shared" si="42"/>
        <v/>
      </c>
      <c r="W86" s="101" t="str">
        <f t="shared" si="43"/>
        <v/>
      </c>
      <c r="X86" s="307" t="str">
        <f t="shared" si="44"/>
        <v/>
      </c>
      <c r="Y86" s="89" t="str">
        <f t="shared" si="45"/>
        <v/>
      </c>
      <c r="Z86" s="90" t="str">
        <f t="shared" si="46"/>
        <v/>
      </c>
      <c r="AA86" s="90" t="str">
        <f t="shared" si="47"/>
        <v/>
      </c>
      <c r="AB86" s="90" t="str">
        <f t="shared" si="48"/>
        <v/>
      </c>
      <c r="AC86" s="90" t="str">
        <f t="shared" si="49"/>
        <v/>
      </c>
      <c r="AD86" s="90" t="str">
        <f t="shared" si="50"/>
        <v/>
      </c>
      <c r="AE86" s="90" t="str">
        <f t="shared" si="51"/>
        <v/>
      </c>
      <c r="AF86" s="90" t="str">
        <f t="shared" si="52"/>
        <v/>
      </c>
      <c r="AG86" s="90" t="str">
        <f t="shared" si="53"/>
        <v/>
      </c>
      <c r="AH86" s="90" t="str">
        <f t="shared" si="54"/>
        <v/>
      </c>
      <c r="AI86" s="91" t="str">
        <f t="shared" si="55"/>
        <v/>
      </c>
      <c r="AJ86" s="313"/>
      <c r="AK86" s="311" t="str">
        <f t="shared" si="56"/>
        <v/>
      </c>
      <c r="AL86" s="312" t="str">
        <f>'Feuille de Calcul'!FL86</f>
        <v>N/A</v>
      </c>
      <c r="AM86" s="311" t="str">
        <f t="shared" si="57"/>
        <v/>
      </c>
      <c r="AN86" s="312" t="str">
        <f>'Feuille de Calcul'!FO86</f>
        <v>N/A</v>
      </c>
      <c r="AO86" s="311" t="str">
        <f t="shared" si="58"/>
        <v/>
      </c>
      <c r="AP86" s="312" t="str">
        <f>'Feuille de Calcul'!FR86</f>
        <v>N/A</v>
      </c>
      <c r="AQ86" s="311" t="str">
        <f t="shared" si="59"/>
        <v/>
      </c>
      <c r="AR86" s="312" t="str">
        <f>'Feuille de Calcul'!FU86</f>
        <v>N/A</v>
      </c>
      <c r="AS86" s="311" t="str">
        <f t="shared" si="60"/>
        <v/>
      </c>
      <c r="AT86" s="312" t="str">
        <f>'Feuille de Calcul'!FX86</f>
        <v>N/A</v>
      </c>
      <c r="AU86" s="311" t="str">
        <f t="shared" si="61"/>
        <v/>
      </c>
      <c r="AV86" s="312" t="str">
        <f>'Feuille de Calcul'!GA86</f>
        <v>N/A</v>
      </c>
      <c r="AW86" s="311" t="str">
        <f t="shared" si="62"/>
        <v/>
      </c>
      <c r="AX86" s="312" t="str">
        <f>'Feuille de Calcul'!GD86</f>
        <v>N/A</v>
      </c>
      <c r="AY86" s="311" t="str">
        <f t="shared" si="63"/>
        <v/>
      </c>
      <c r="AZ86" s="312" t="str">
        <f>'Feuille de Calcul'!GG86</f>
        <v>N/A</v>
      </c>
      <c r="BA86" s="311" t="str">
        <f t="shared" si="64"/>
        <v/>
      </c>
      <c r="BB86" s="312" t="str">
        <f>'Feuille de Calcul'!GJ86</f>
        <v>N/A</v>
      </c>
      <c r="BC86" s="311" t="str">
        <f t="shared" si="65"/>
        <v/>
      </c>
      <c r="BD86" s="102" t="str">
        <f>'Feuille de Calcul'!GM86</f>
        <v>N/A</v>
      </c>
      <c r="BE86" s="243"/>
      <c r="BF86" s="243"/>
    </row>
    <row r="87" spans="1:58" ht="15.75" thickTop="1">
      <c r="A87" s="243"/>
      <c r="B87" s="243"/>
      <c r="C87" s="243"/>
      <c r="D87" s="243"/>
      <c r="E87" s="243"/>
      <c r="F87" s="243"/>
      <c r="G87" s="243"/>
      <c r="H87" s="243"/>
      <c r="I87" s="243"/>
      <c r="J87" s="243"/>
      <c r="K87" s="243"/>
      <c r="L87" s="243"/>
      <c r="M87" s="243"/>
      <c r="N87" s="243"/>
      <c r="O87" s="243"/>
      <c r="P87" s="243"/>
      <c r="Q87" s="243"/>
      <c r="R87" s="243"/>
      <c r="S87" s="243"/>
      <c r="T87" s="243"/>
      <c r="U87" s="243"/>
      <c r="V87" s="243"/>
      <c r="W87" s="243"/>
      <c r="X87" s="243"/>
      <c r="Y87" s="287"/>
      <c r="Z87" s="287"/>
      <c r="AA87" s="287"/>
      <c r="AB87" s="287"/>
      <c r="AC87" s="287"/>
      <c r="AD87" s="287"/>
      <c r="AE87" s="287"/>
      <c r="AF87" s="287"/>
      <c r="AG87" s="287"/>
      <c r="AH87" s="287"/>
      <c r="AI87" s="287"/>
      <c r="AJ87" s="287"/>
      <c r="AK87" s="243"/>
      <c r="AL87" s="243"/>
      <c r="AM87" s="243"/>
      <c r="AN87" s="243"/>
      <c r="AO87" s="243"/>
      <c r="AP87" s="243"/>
      <c r="AQ87" s="243"/>
      <c r="AR87" s="243"/>
      <c r="AS87" s="243"/>
      <c r="AT87" s="243"/>
      <c r="AU87" s="243"/>
      <c r="AV87" s="243"/>
      <c r="AW87" s="243"/>
      <c r="AX87" s="243"/>
      <c r="AY87" s="243"/>
      <c r="AZ87" s="243"/>
      <c r="BA87" s="243"/>
      <c r="BB87" s="243"/>
      <c r="BC87" s="243"/>
      <c r="BD87" s="243"/>
      <c r="BE87" s="243"/>
      <c r="BF87" s="243"/>
    </row>
    <row r="88" spans="1:58">
      <c r="A88" s="243"/>
      <c r="B88" s="243"/>
      <c r="C88" s="243"/>
      <c r="D88" s="243"/>
      <c r="E88" s="243"/>
      <c r="F88" s="243"/>
      <c r="G88" s="243"/>
      <c r="H88" s="243"/>
      <c r="I88" s="243"/>
      <c r="J88" s="243"/>
      <c r="K88" s="243"/>
      <c r="L88" s="243"/>
      <c r="M88" s="243"/>
      <c r="N88" s="243"/>
      <c r="O88" s="243"/>
      <c r="P88" s="243"/>
      <c r="Q88" s="243"/>
      <c r="R88" s="243"/>
      <c r="S88" s="243"/>
      <c r="T88" s="243"/>
      <c r="U88" s="243"/>
      <c r="V88" s="243"/>
      <c r="W88" s="243"/>
      <c r="X88" s="243"/>
      <c r="Y88" s="287"/>
      <c r="Z88" s="287"/>
      <c r="AA88" s="287"/>
      <c r="AB88" s="287"/>
      <c r="AC88" s="287"/>
      <c r="AD88" s="287"/>
      <c r="AE88" s="287"/>
      <c r="AF88" s="287"/>
      <c r="AG88" s="287"/>
      <c r="AH88" s="287"/>
      <c r="AI88" s="287"/>
      <c r="AJ88" s="287"/>
      <c r="AK88" s="243"/>
      <c r="AL88" s="243"/>
      <c r="AM88" s="243"/>
      <c r="AN88" s="243"/>
      <c r="AO88" s="243"/>
      <c r="AP88" s="243"/>
      <c r="AQ88" s="243"/>
      <c r="AR88" s="243"/>
      <c r="AS88" s="243"/>
      <c r="AT88" s="243"/>
      <c r="AU88" s="243"/>
      <c r="AV88" s="243"/>
      <c r="AW88" s="243"/>
      <c r="AX88" s="243"/>
      <c r="AY88" s="243"/>
      <c r="AZ88" s="243"/>
      <c r="BA88" s="243"/>
      <c r="BB88" s="243"/>
      <c r="BC88" s="243"/>
      <c r="BD88" s="243"/>
      <c r="BE88" s="243"/>
      <c r="BF88" s="243"/>
    </row>
    <row r="89" spans="1:58">
      <c r="A89" s="243"/>
      <c r="B89" s="243"/>
      <c r="C89" s="243"/>
      <c r="D89" s="243"/>
      <c r="E89" s="243"/>
      <c r="F89" s="243"/>
      <c r="G89" s="243"/>
      <c r="H89" s="243"/>
      <c r="I89" s="243"/>
      <c r="J89" s="243"/>
      <c r="K89" s="243"/>
      <c r="L89" s="243"/>
      <c r="M89" s="243"/>
      <c r="N89" s="243"/>
      <c r="O89" s="243"/>
      <c r="P89" s="243"/>
      <c r="Q89" s="243"/>
      <c r="R89" s="243"/>
      <c r="S89" s="243"/>
      <c r="T89" s="243"/>
      <c r="U89" s="243"/>
      <c r="V89" s="243"/>
      <c r="W89" s="243"/>
      <c r="X89" s="243"/>
      <c r="Y89" s="287"/>
      <c r="Z89" s="287"/>
      <c r="AA89" s="287"/>
      <c r="AB89" s="287"/>
      <c r="AC89" s="287"/>
      <c r="AD89" s="287"/>
      <c r="AE89" s="287"/>
      <c r="AF89" s="287"/>
      <c r="AG89" s="287"/>
      <c r="AH89" s="287"/>
      <c r="AI89" s="287"/>
      <c r="AJ89" s="287"/>
      <c r="AK89" s="243"/>
      <c r="AL89" s="243"/>
      <c r="AM89" s="243"/>
      <c r="AN89" s="243"/>
      <c r="AO89" s="243"/>
      <c r="AP89" s="243"/>
      <c r="AQ89" s="243"/>
      <c r="AR89" s="243"/>
      <c r="AS89" s="243"/>
      <c r="AT89" s="243"/>
      <c r="AU89" s="243"/>
      <c r="AV89" s="243"/>
      <c r="AW89" s="243"/>
      <c r="AX89" s="243"/>
      <c r="AY89" s="243"/>
      <c r="AZ89" s="243"/>
      <c r="BA89" s="243"/>
      <c r="BB89" s="243"/>
      <c r="BC89" s="243"/>
      <c r="BD89" s="243"/>
      <c r="BE89" s="243"/>
      <c r="BF89" s="243"/>
    </row>
    <row r="90" spans="1:58">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87"/>
      <c r="Z90" s="287"/>
      <c r="AA90" s="287"/>
      <c r="AB90" s="287"/>
      <c r="AC90" s="287"/>
      <c r="AD90" s="287"/>
      <c r="AE90" s="287"/>
      <c r="AF90" s="287"/>
      <c r="AG90" s="287"/>
      <c r="AH90" s="287"/>
      <c r="AI90" s="287"/>
      <c r="AJ90" s="287"/>
      <c r="AK90" s="243"/>
      <c r="AL90" s="243"/>
      <c r="AM90" s="243"/>
      <c r="AN90" s="243"/>
      <c r="AO90" s="243"/>
      <c r="AP90" s="243"/>
      <c r="AQ90" s="243"/>
      <c r="AR90" s="243"/>
      <c r="AS90" s="243"/>
      <c r="AT90" s="243"/>
      <c r="AU90" s="243"/>
      <c r="AV90" s="243"/>
      <c r="AW90" s="243"/>
      <c r="AX90" s="243"/>
      <c r="AY90" s="243"/>
      <c r="AZ90" s="243"/>
      <c r="BA90" s="243"/>
      <c r="BB90" s="243"/>
      <c r="BC90" s="243"/>
      <c r="BD90" s="243"/>
      <c r="BE90" s="243"/>
      <c r="BF90" s="243"/>
    </row>
    <row r="91" spans="1:58">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87"/>
      <c r="Z91" s="287"/>
      <c r="AA91" s="287"/>
      <c r="AB91" s="287"/>
      <c r="AC91" s="287"/>
      <c r="AD91" s="287"/>
      <c r="AE91" s="287"/>
      <c r="AF91" s="287"/>
      <c r="AG91" s="287"/>
      <c r="AH91" s="287"/>
      <c r="AI91" s="287"/>
      <c r="AJ91" s="287"/>
      <c r="AK91" s="243"/>
      <c r="AL91" s="243"/>
      <c r="AM91" s="243"/>
      <c r="AN91" s="243"/>
      <c r="AO91" s="243"/>
      <c r="AP91" s="243"/>
      <c r="AQ91" s="243"/>
      <c r="AR91" s="243"/>
      <c r="AS91" s="243"/>
      <c r="AT91" s="243"/>
      <c r="AU91" s="243"/>
      <c r="AV91" s="243"/>
      <c r="AW91" s="243"/>
      <c r="AX91" s="243"/>
      <c r="AY91" s="243"/>
      <c r="AZ91" s="243"/>
      <c r="BA91" s="243"/>
      <c r="BB91" s="243"/>
      <c r="BC91" s="243"/>
      <c r="BD91" s="243"/>
      <c r="BE91" s="243"/>
      <c r="BF91" s="243"/>
    </row>
    <row r="92" spans="1:58">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87"/>
      <c r="Z92" s="287"/>
      <c r="AA92" s="287"/>
      <c r="AB92" s="287"/>
      <c r="AC92" s="287"/>
      <c r="AD92" s="287"/>
      <c r="AE92" s="287"/>
      <c r="AF92" s="287"/>
      <c r="AG92" s="287"/>
      <c r="AH92" s="287"/>
      <c r="AI92" s="287"/>
      <c r="AJ92" s="287"/>
      <c r="AK92" s="243"/>
      <c r="AL92" s="243"/>
      <c r="AM92" s="243"/>
      <c r="AN92" s="243"/>
      <c r="AO92" s="243"/>
      <c r="AP92" s="243"/>
      <c r="AQ92" s="243"/>
      <c r="AR92" s="243"/>
      <c r="AS92" s="243"/>
      <c r="AT92" s="243"/>
      <c r="AU92" s="243"/>
      <c r="AV92" s="243"/>
      <c r="AW92" s="243"/>
      <c r="AX92" s="243"/>
      <c r="AY92" s="243"/>
      <c r="AZ92" s="243"/>
      <c r="BA92" s="243"/>
      <c r="BB92" s="243"/>
      <c r="BC92" s="243"/>
      <c r="BD92" s="243"/>
      <c r="BE92" s="243"/>
      <c r="BF92" s="243"/>
    </row>
    <row r="93" spans="1:58">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87"/>
      <c r="Z93" s="287"/>
      <c r="AA93" s="287"/>
      <c r="AB93" s="287"/>
      <c r="AC93" s="287"/>
      <c r="AD93" s="287"/>
      <c r="AE93" s="287"/>
      <c r="AF93" s="287"/>
      <c r="AG93" s="287"/>
      <c r="AH93" s="287"/>
      <c r="AI93" s="287"/>
      <c r="AJ93" s="287"/>
      <c r="AK93" s="243"/>
      <c r="AL93" s="243"/>
      <c r="AM93" s="243"/>
      <c r="AN93" s="243"/>
      <c r="AO93" s="243"/>
      <c r="AP93" s="243"/>
      <c r="AQ93" s="243"/>
      <c r="AR93" s="243"/>
      <c r="AS93" s="243"/>
      <c r="AT93" s="243"/>
      <c r="AU93" s="243"/>
      <c r="AV93" s="243"/>
      <c r="AW93" s="243"/>
      <c r="AX93" s="243"/>
      <c r="AY93" s="243"/>
      <c r="AZ93" s="243"/>
      <c r="BA93" s="243"/>
      <c r="BB93" s="243"/>
      <c r="BC93" s="243"/>
      <c r="BD93" s="243"/>
      <c r="BE93" s="243"/>
      <c r="BF93" s="243"/>
    </row>
    <row r="94" spans="1:58">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87"/>
      <c r="Z94" s="287"/>
      <c r="AA94" s="287"/>
      <c r="AB94" s="287"/>
      <c r="AC94" s="287"/>
      <c r="AD94" s="287"/>
      <c r="AE94" s="287"/>
      <c r="AF94" s="287"/>
      <c r="AG94" s="287"/>
      <c r="AH94" s="287"/>
      <c r="AI94" s="287"/>
      <c r="AJ94" s="287"/>
      <c r="AK94" s="243"/>
      <c r="AL94" s="243"/>
      <c r="AM94" s="243"/>
      <c r="AN94" s="243"/>
      <c r="AO94" s="243"/>
      <c r="AP94" s="243"/>
      <c r="AQ94" s="243"/>
      <c r="AR94" s="243"/>
      <c r="AS94" s="243"/>
      <c r="AT94" s="243"/>
      <c r="AU94" s="243"/>
      <c r="AV94" s="243"/>
      <c r="AW94" s="243"/>
      <c r="AX94" s="243"/>
      <c r="AY94" s="243"/>
      <c r="AZ94" s="243"/>
      <c r="BA94" s="243"/>
      <c r="BB94" s="243"/>
      <c r="BC94" s="243"/>
      <c r="BD94" s="243"/>
      <c r="BE94" s="243"/>
      <c r="BF94" s="243"/>
    </row>
    <row r="95" spans="1:58">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87"/>
      <c r="Z95" s="287"/>
      <c r="AA95" s="287"/>
      <c r="AB95" s="287"/>
      <c r="AC95" s="287"/>
      <c r="AD95" s="287"/>
      <c r="AE95" s="287"/>
      <c r="AF95" s="287"/>
      <c r="AG95" s="287"/>
      <c r="AH95" s="287"/>
      <c r="AI95" s="287"/>
      <c r="AJ95" s="287"/>
      <c r="AK95" s="243"/>
      <c r="AL95" s="243"/>
      <c r="AM95" s="243"/>
      <c r="AN95" s="243"/>
      <c r="AO95" s="243"/>
      <c r="AP95" s="243"/>
      <c r="AQ95" s="243"/>
      <c r="AR95" s="243"/>
      <c r="AS95" s="243"/>
      <c r="AT95" s="243"/>
      <c r="AU95" s="243"/>
      <c r="AV95" s="243"/>
      <c r="AW95" s="243"/>
      <c r="AX95" s="243"/>
      <c r="AY95" s="243"/>
      <c r="AZ95" s="243"/>
      <c r="BA95" s="243"/>
      <c r="BB95" s="243"/>
      <c r="BC95" s="243"/>
      <c r="BD95" s="243"/>
      <c r="BE95" s="243"/>
      <c r="BF95" s="243"/>
    </row>
    <row r="96" spans="1:58">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87"/>
      <c r="Z96" s="287"/>
      <c r="AA96" s="287"/>
      <c r="AB96" s="287"/>
      <c r="AC96" s="287"/>
      <c r="AD96" s="287"/>
      <c r="AE96" s="287"/>
      <c r="AF96" s="287"/>
      <c r="AG96" s="287"/>
      <c r="AH96" s="287"/>
      <c r="AI96" s="287"/>
      <c r="AJ96" s="287"/>
      <c r="AK96" s="243"/>
      <c r="AL96" s="243"/>
      <c r="AM96" s="243"/>
      <c r="AN96" s="243"/>
      <c r="AO96" s="243"/>
      <c r="AP96" s="243"/>
      <c r="AQ96" s="243"/>
      <c r="AR96" s="243"/>
      <c r="AS96" s="243"/>
      <c r="AT96" s="243"/>
      <c r="AU96" s="243"/>
      <c r="AV96" s="243"/>
      <c r="AW96" s="243"/>
      <c r="AX96" s="243"/>
      <c r="AY96" s="243"/>
      <c r="AZ96" s="243"/>
      <c r="BA96" s="243"/>
      <c r="BB96" s="243"/>
      <c r="BC96" s="243"/>
      <c r="BD96" s="243"/>
      <c r="BE96" s="243"/>
      <c r="BF96" s="243"/>
    </row>
    <row r="97" spans="1:58">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87"/>
      <c r="Z97" s="287"/>
      <c r="AA97" s="287"/>
      <c r="AB97" s="287"/>
      <c r="AC97" s="287"/>
      <c r="AD97" s="287"/>
      <c r="AE97" s="287"/>
      <c r="AF97" s="287"/>
      <c r="AG97" s="287"/>
      <c r="AH97" s="287"/>
      <c r="AI97" s="287"/>
      <c r="AJ97" s="287"/>
      <c r="AK97" s="243"/>
      <c r="AL97" s="243"/>
      <c r="AM97" s="243"/>
      <c r="AN97" s="243"/>
      <c r="AO97" s="243"/>
      <c r="AP97" s="243"/>
      <c r="AQ97" s="243"/>
      <c r="AR97" s="243"/>
      <c r="AS97" s="243"/>
      <c r="AT97" s="243"/>
      <c r="AU97" s="243"/>
      <c r="AV97" s="243"/>
      <c r="AW97" s="243"/>
      <c r="AX97" s="243"/>
      <c r="AY97" s="243"/>
      <c r="AZ97" s="243"/>
      <c r="BA97" s="243"/>
      <c r="BB97" s="243"/>
      <c r="BC97" s="243"/>
      <c r="BD97" s="243"/>
      <c r="BE97" s="243"/>
      <c r="BF97" s="243"/>
    </row>
    <row r="98" spans="1:58">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87"/>
      <c r="Z98" s="287"/>
      <c r="AA98" s="287"/>
      <c r="AB98" s="287"/>
      <c r="AC98" s="287"/>
      <c r="AD98" s="287"/>
      <c r="AE98" s="287"/>
      <c r="AF98" s="287"/>
      <c r="AG98" s="287"/>
      <c r="AH98" s="287"/>
      <c r="AI98" s="287"/>
      <c r="AJ98" s="287"/>
      <c r="AK98" s="243"/>
      <c r="AL98" s="243"/>
      <c r="AM98" s="243"/>
      <c r="AN98" s="243"/>
      <c r="AO98" s="243"/>
      <c r="AP98" s="243"/>
      <c r="AQ98" s="243"/>
      <c r="AR98" s="243"/>
      <c r="AS98" s="243"/>
      <c r="AT98" s="243"/>
      <c r="AU98" s="243"/>
      <c r="AV98" s="243"/>
      <c r="AW98" s="243"/>
      <c r="AX98" s="243"/>
      <c r="AY98" s="243"/>
      <c r="AZ98" s="243"/>
      <c r="BA98" s="243"/>
      <c r="BB98" s="243"/>
      <c r="BC98" s="243"/>
      <c r="BD98" s="243"/>
      <c r="BE98" s="243"/>
      <c r="BF98" s="243"/>
    </row>
    <row r="99" spans="1:58">
      <c r="A99" s="243"/>
      <c r="B99" s="243"/>
      <c r="C99" s="243"/>
      <c r="D99" s="243"/>
      <c r="E99" s="243"/>
      <c r="F99" s="243"/>
      <c r="G99" s="243"/>
      <c r="H99" s="243"/>
      <c r="I99" s="243"/>
      <c r="J99" s="243"/>
      <c r="K99" s="243"/>
      <c r="L99" s="243"/>
      <c r="M99" s="243"/>
      <c r="N99" s="243"/>
      <c r="O99" s="243"/>
      <c r="P99" s="243"/>
      <c r="Q99" s="243"/>
      <c r="R99" s="243"/>
      <c r="S99" s="243"/>
      <c r="T99" s="243"/>
      <c r="U99" s="243"/>
      <c r="V99" s="243"/>
      <c r="W99" s="243"/>
      <c r="X99" s="243"/>
      <c r="Y99" s="287"/>
      <c r="Z99" s="287"/>
      <c r="AA99" s="287"/>
      <c r="AB99" s="287"/>
      <c r="AC99" s="287"/>
      <c r="AD99" s="287"/>
      <c r="AE99" s="287"/>
      <c r="AF99" s="287"/>
      <c r="AG99" s="287"/>
      <c r="AH99" s="287"/>
      <c r="AI99" s="287"/>
      <c r="AJ99" s="287"/>
      <c r="AK99" s="243"/>
      <c r="AL99" s="243"/>
      <c r="AM99" s="243"/>
      <c r="AN99" s="243"/>
      <c r="AO99" s="243"/>
      <c r="AP99" s="243"/>
      <c r="AQ99" s="243"/>
      <c r="AR99" s="243"/>
      <c r="AS99" s="243"/>
      <c r="AT99" s="243"/>
      <c r="AU99" s="243"/>
      <c r="AV99" s="243"/>
      <c r="AW99" s="243"/>
      <c r="AX99" s="243"/>
      <c r="AY99" s="243"/>
      <c r="AZ99" s="243"/>
      <c r="BA99" s="243"/>
      <c r="BB99" s="243"/>
      <c r="BC99" s="243"/>
      <c r="BD99" s="243"/>
      <c r="BE99" s="243"/>
      <c r="BF99" s="243"/>
    </row>
    <row r="100" spans="1:58">
      <c r="A100" s="243"/>
      <c r="B100" s="243"/>
      <c r="C100" s="243"/>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87"/>
      <c r="Z100" s="287"/>
      <c r="AA100" s="287"/>
      <c r="AB100" s="287"/>
      <c r="AC100" s="287"/>
      <c r="AD100" s="287"/>
      <c r="AE100" s="287"/>
      <c r="AF100" s="287"/>
      <c r="AG100" s="287"/>
      <c r="AH100" s="287"/>
      <c r="AI100" s="287"/>
      <c r="AJ100" s="287"/>
      <c r="AK100" s="243"/>
      <c r="AL100" s="243"/>
      <c r="AM100" s="243"/>
      <c r="AN100" s="243"/>
      <c r="AO100" s="243"/>
      <c r="AP100" s="243"/>
      <c r="AQ100" s="243"/>
      <c r="AR100" s="243"/>
      <c r="AS100" s="243"/>
      <c r="AT100" s="243"/>
      <c r="AU100" s="243"/>
      <c r="AV100" s="243"/>
      <c r="AW100" s="243"/>
      <c r="AX100" s="243"/>
      <c r="AY100" s="243"/>
      <c r="AZ100" s="243"/>
      <c r="BA100" s="243"/>
      <c r="BB100" s="243"/>
      <c r="BC100" s="243"/>
      <c r="BD100" s="243"/>
      <c r="BE100" s="243"/>
      <c r="BF100" s="243"/>
    </row>
    <row r="101" spans="1:58">
      <c r="A101" s="243"/>
      <c r="B101" s="243"/>
      <c r="C101" s="243"/>
      <c r="D101" s="243"/>
      <c r="E101" s="243"/>
      <c r="F101" s="243"/>
      <c r="G101" s="243"/>
      <c r="H101" s="243"/>
      <c r="I101" s="243"/>
      <c r="J101" s="243"/>
      <c r="K101" s="243"/>
      <c r="L101" s="243"/>
      <c r="M101" s="243"/>
      <c r="N101" s="243"/>
      <c r="O101" s="243"/>
      <c r="P101" s="243"/>
      <c r="Q101" s="243"/>
      <c r="R101" s="243"/>
      <c r="S101" s="243"/>
      <c r="T101" s="243"/>
      <c r="U101" s="243"/>
      <c r="V101" s="243"/>
      <c r="W101" s="243"/>
      <c r="X101" s="243"/>
      <c r="Y101" s="287"/>
      <c r="Z101" s="287"/>
      <c r="AA101" s="287"/>
      <c r="AB101" s="287"/>
      <c r="AC101" s="287"/>
      <c r="AD101" s="287"/>
      <c r="AE101" s="287"/>
      <c r="AF101" s="287"/>
      <c r="AG101" s="287"/>
      <c r="AH101" s="287"/>
      <c r="AI101" s="287"/>
      <c r="AJ101" s="287"/>
      <c r="AK101" s="243"/>
      <c r="AL101" s="243"/>
      <c r="AM101" s="243"/>
      <c r="AN101" s="243"/>
      <c r="AO101" s="243"/>
      <c r="AP101" s="243"/>
      <c r="AQ101" s="243"/>
      <c r="AR101" s="243"/>
      <c r="AS101" s="243"/>
      <c r="AT101" s="243"/>
      <c r="AU101" s="243"/>
      <c r="AV101" s="243"/>
      <c r="AW101" s="243"/>
      <c r="AX101" s="243"/>
      <c r="AY101" s="243"/>
      <c r="AZ101" s="243"/>
      <c r="BA101" s="243"/>
      <c r="BB101" s="243"/>
      <c r="BC101" s="243"/>
      <c r="BD101" s="243"/>
      <c r="BE101" s="243"/>
      <c r="BF101" s="243"/>
    </row>
    <row r="102" spans="1:58">
      <c r="A102" s="243"/>
      <c r="B102" s="243"/>
      <c r="C102" s="243"/>
      <c r="D102" s="243"/>
      <c r="E102" s="243"/>
      <c r="F102" s="243"/>
      <c r="G102" s="243"/>
      <c r="H102" s="243"/>
      <c r="I102" s="243"/>
      <c r="J102" s="243"/>
      <c r="K102" s="243"/>
      <c r="L102" s="243"/>
      <c r="M102" s="243"/>
      <c r="N102" s="243"/>
      <c r="O102" s="243"/>
      <c r="P102" s="243"/>
      <c r="Q102" s="243"/>
      <c r="R102" s="243"/>
      <c r="S102" s="243"/>
      <c r="T102" s="243"/>
      <c r="U102" s="243"/>
      <c r="V102" s="243"/>
      <c r="W102" s="243"/>
      <c r="X102" s="243"/>
      <c r="Y102" s="287"/>
      <c r="Z102" s="287"/>
      <c r="AA102" s="287"/>
      <c r="AB102" s="287"/>
      <c r="AC102" s="287"/>
      <c r="AD102" s="287"/>
      <c r="AE102" s="287"/>
      <c r="AF102" s="287"/>
      <c r="AG102" s="287"/>
      <c r="AH102" s="287"/>
      <c r="AI102" s="287"/>
      <c r="AJ102" s="287"/>
      <c r="AK102" s="243"/>
      <c r="AL102" s="243"/>
      <c r="AM102" s="243"/>
      <c r="AN102" s="243"/>
      <c r="AO102" s="243"/>
      <c r="AP102" s="243"/>
      <c r="AQ102" s="243"/>
      <c r="AR102" s="243"/>
      <c r="AS102" s="243"/>
      <c r="AT102" s="243"/>
      <c r="AU102" s="243"/>
      <c r="AV102" s="243"/>
      <c r="AW102" s="243"/>
      <c r="AX102" s="243"/>
      <c r="AY102" s="243"/>
      <c r="AZ102" s="243"/>
      <c r="BA102" s="243"/>
      <c r="BB102" s="243"/>
      <c r="BC102" s="243"/>
      <c r="BD102" s="243"/>
      <c r="BE102" s="243"/>
      <c r="BF102" s="243"/>
    </row>
    <row r="103" spans="1:58">
      <c r="A103" s="243"/>
      <c r="B103" s="243"/>
      <c r="C103" s="243"/>
      <c r="D103" s="243"/>
      <c r="E103" s="243"/>
      <c r="F103" s="243"/>
      <c r="G103" s="243"/>
      <c r="H103" s="243"/>
      <c r="I103" s="243"/>
      <c r="J103" s="243"/>
      <c r="K103" s="243"/>
      <c r="L103" s="243"/>
      <c r="M103" s="243"/>
      <c r="N103" s="243"/>
      <c r="O103" s="243"/>
      <c r="P103" s="243"/>
      <c r="Q103" s="243"/>
      <c r="R103" s="243"/>
      <c r="S103" s="243"/>
      <c r="T103" s="243"/>
      <c r="U103" s="243"/>
      <c r="V103" s="243"/>
      <c r="W103" s="243"/>
      <c r="X103" s="243"/>
      <c r="Y103" s="287"/>
      <c r="Z103" s="287"/>
      <c r="AA103" s="287"/>
      <c r="AB103" s="287"/>
      <c r="AC103" s="287"/>
      <c r="AD103" s="287"/>
      <c r="AE103" s="287"/>
      <c r="AF103" s="287"/>
      <c r="AG103" s="287"/>
      <c r="AH103" s="287"/>
      <c r="AI103" s="287"/>
      <c r="AJ103" s="287"/>
      <c r="AK103" s="243"/>
      <c r="AL103" s="243"/>
      <c r="AM103" s="243"/>
      <c r="AN103" s="243"/>
      <c r="AO103" s="243"/>
      <c r="AP103" s="243"/>
      <c r="AQ103" s="243"/>
      <c r="AR103" s="243"/>
      <c r="AS103" s="243"/>
      <c r="AT103" s="243"/>
      <c r="AU103" s="243"/>
      <c r="AV103" s="243"/>
      <c r="AW103" s="243"/>
      <c r="AX103" s="243"/>
      <c r="AY103" s="243"/>
      <c r="AZ103" s="243"/>
      <c r="BA103" s="243"/>
      <c r="BB103" s="243"/>
      <c r="BC103" s="243"/>
      <c r="BD103" s="243"/>
      <c r="BE103" s="243"/>
      <c r="BF103" s="243"/>
    </row>
    <row r="104" spans="1:58">
      <c r="A104" s="243"/>
      <c r="B104" s="243"/>
      <c r="C104" s="243"/>
      <c r="D104" s="243"/>
      <c r="E104" s="243"/>
      <c r="F104" s="243"/>
      <c r="G104" s="243"/>
      <c r="H104" s="243"/>
      <c r="I104" s="243"/>
      <c r="J104" s="243"/>
      <c r="K104" s="243"/>
      <c r="L104" s="243"/>
      <c r="M104" s="243"/>
      <c r="N104" s="243"/>
      <c r="O104" s="243"/>
      <c r="P104" s="243"/>
      <c r="Q104" s="243"/>
      <c r="R104" s="243"/>
      <c r="S104" s="243"/>
      <c r="T104" s="243"/>
      <c r="U104" s="243"/>
      <c r="V104" s="243"/>
      <c r="W104" s="243"/>
      <c r="X104" s="243"/>
      <c r="Y104" s="287"/>
      <c r="Z104" s="287"/>
      <c r="AA104" s="287"/>
      <c r="AB104" s="287"/>
      <c r="AC104" s="287"/>
      <c r="AD104" s="287"/>
      <c r="AE104" s="287"/>
      <c r="AF104" s="287"/>
      <c r="AG104" s="287"/>
      <c r="AH104" s="287"/>
      <c r="AI104" s="287"/>
      <c r="AJ104" s="287"/>
      <c r="AK104" s="243"/>
      <c r="AL104" s="243"/>
      <c r="AM104" s="243"/>
      <c r="AN104" s="243"/>
      <c r="AO104" s="243"/>
      <c r="AP104" s="243"/>
      <c r="AQ104" s="243"/>
      <c r="AR104" s="243"/>
      <c r="AS104" s="243"/>
      <c r="AT104" s="243"/>
      <c r="AU104" s="243"/>
      <c r="AV104" s="243"/>
      <c r="AW104" s="243"/>
      <c r="AX104" s="243"/>
      <c r="AY104" s="243"/>
      <c r="AZ104" s="243"/>
      <c r="BA104" s="243"/>
      <c r="BB104" s="243"/>
      <c r="BC104" s="243"/>
      <c r="BD104" s="243"/>
      <c r="BE104" s="243"/>
      <c r="BF104" s="243"/>
    </row>
    <row r="105" spans="1:58">
      <c r="A105" s="243"/>
      <c r="B105" s="243"/>
      <c r="C105" s="243"/>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87"/>
      <c r="Z105" s="287"/>
      <c r="AA105" s="287"/>
      <c r="AB105" s="287"/>
      <c r="AC105" s="287"/>
      <c r="AD105" s="287"/>
      <c r="AE105" s="287"/>
      <c r="AF105" s="287"/>
      <c r="AG105" s="287"/>
      <c r="AH105" s="287"/>
      <c r="AI105" s="287"/>
      <c r="AJ105" s="287"/>
      <c r="AK105" s="243"/>
      <c r="AL105" s="243"/>
      <c r="AM105" s="243"/>
      <c r="AN105" s="243"/>
      <c r="AO105" s="243"/>
      <c r="AP105" s="243"/>
      <c r="AQ105" s="243"/>
      <c r="AR105" s="243"/>
      <c r="AS105" s="243"/>
      <c r="AT105" s="243"/>
      <c r="AU105" s="243"/>
      <c r="AV105" s="243"/>
      <c r="AW105" s="243"/>
      <c r="AX105" s="243"/>
      <c r="AY105" s="243"/>
      <c r="AZ105" s="243"/>
      <c r="BA105" s="243"/>
      <c r="BB105" s="243"/>
      <c r="BC105" s="243"/>
      <c r="BD105" s="243"/>
      <c r="BE105" s="243"/>
      <c r="BF105" s="243"/>
    </row>
    <row r="106" spans="1:58">
      <c r="A106" s="243"/>
      <c r="B106" s="243"/>
      <c r="C106" s="243"/>
      <c r="D106" s="243"/>
      <c r="E106" s="243"/>
      <c r="F106" s="243"/>
      <c r="G106" s="243"/>
      <c r="H106" s="243"/>
      <c r="I106" s="243"/>
      <c r="J106" s="243"/>
      <c r="K106" s="243"/>
      <c r="L106" s="243"/>
      <c r="M106" s="243"/>
      <c r="N106" s="243"/>
      <c r="O106" s="243"/>
      <c r="P106" s="243"/>
      <c r="Q106" s="243"/>
      <c r="R106" s="243"/>
      <c r="S106" s="243"/>
      <c r="T106" s="243"/>
      <c r="U106" s="243"/>
      <c r="V106" s="243"/>
      <c r="W106" s="243"/>
      <c r="X106" s="243"/>
      <c r="Y106" s="287"/>
      <c r="Z106" s="287"/>
      <c r="AA106" s="287"/>
      <c r="AB106" s="287"/>
      <c r="AC106" s="287"/>
      <c r="AD106" s="287"/>
      <c r="AE106" s="287"/>
      <c r="AF106" s="287"/>
      <c r="AG106" s="287"/>
      <c r="AH106" s="287"/>
      <c r="AI106" s="287"/>
      <c r="AJ106" s="287"/>
      <c r="AK106" s="243"/>
      <c r="AL106" s="243"/>
      <c r="AM106" s="243"/>
      <c r="AN106" s="243"/>
      <c r="AO106" s="243"/>
      <c r="AP106" s="243"/>
      <c r="AQ106" s="243"/>
      <c r="AR106" s="243"/>
      <c r="AS106" s="243"/>
      <c r="AT106" s="243"/>
      <c r="AU106" s="243"/>
      <c r="AV106" s="243"/>
      <c r="AW106" s="243"/>
      <c r="AX106" s="243"/>
      <c r="AY106" s="243"/>
      <c r="AZ106" s="243"/>
      <c r="BA106" s="243"/>
      <c r="BB106" s="243"/>
      <c r="BC106" s="243"/>
      <c r="BD106" s="243"/>
      <c r="BE106" s="243"/>
      <c r="BF106" s="243"/>
    </row>
    <row r="107" spans="1:58">
      <c r="A107" s="243"/>
      <c r="B107" s="243"/>
      <c r="C107" s="243"/>
      <c r="D107" s="243"/>
      <c r="E107" s="243"/>
      <c r="F107" s="243"/>
      <c r="G107" s="243"/>
      <c r="H107" s="243"/>
      <c r="I107" s="243"/>
      <c r="J107" s="243"/>
      <c r="K107" s="243"/>
      <c r="L107" s="243"/>
      <c r="M107" s="243"/>
      <c r="N107" s="243"/>
      <c r="O107" s="243"/>
      <c r="P107" s="243"/>
      <c r="Q107" s="243"/>
      <c r="R107" s="243"/>
      <c r="S107" s="243"/>
      <c r="T107" s="243"/>
      <c r="U107" s="243"/>
      <c r="V107" s="243"/>
      <c r="W107" s="243"/>
      <c r="X107" s="243"/>
      <c r="Y107" s="287"/>
      <c r="Z107" s="287"/>
      <c r="AA107" s="287"/>
      <c r="AB107" s="287"/>
      <c r="AC107" s="287"/>
      <c r="AD107" s="287"/>
      <c r="AE107" s="287"/>
      <c r="AF107" s="287"/>
      <c r="AG107" s="287"/>
      <c r="AH107" s="287"/>
      <c r="AI107" s="287"/>
      <c r="AJ107" s="287"/>
      <c r="AK107" s="243"/>
      <c r="AL107" s="243"/>
      <c r="AM107" s="243"/>
      <c r="AN107" s="243"/>
      <c r="AO107" s="243"/>
      <c r="AP107" s="243"/>
      <c r="AQ107" s="243"/>
      <c r="AR107" s="243"/>
      <c r="AS107" s="243"/>
      <c r="AT107" s="243"/>
      <c r="AU107" s="243"/>
      <c r="AV107" s="243"/>
      <c r="AW107" s="243"/>
      <c r="AX107" s="243"/>
      <c r="AY107" s="243"/>
      <c r="AZ107" s="243"/>
      <c r="BA107" s="243"/>
      <c r="BB107" s="243"/>
      <c r="BC107" s="243"/>
      <c r="BD107" s="243"/>
      <c r="BE107" s="243"/>
      <c r="BF107" s="243"/>
    </row>
    <row r="108" spans="1:58">
      <c r="A108" s="243"/>
      <c r="B108" s="243"/>
      <c r="C108" s="243"/>
      <c r="D108" s="243"/>
      <c r="E108" s="243"/>
      <c r="F108" s="243"/>
      <c r="G108" s="243"/>
      <c r="H108" s="243"/>
      <c r="I108" s="243"/>
      <c r="J108" s="243"/>
      <c r="K108" s="243"/>
      <c r="L108" s="243"/>
      <c r="M108" s="243"/>
      <c r="N108" s="243"/>
      <c r="O108" s="243"/>
      <c r="P108" s="243"/>
      <c r="Q108" s="243"/>
      <c r="R108" s="243"/>
      <c r="S108" s="243"/>
      <c r="T108" s="243"/>
      <c r="U108" s="243"/>
      <c r="V108" s="243"/>
      <c r="W108" s="243"/>
      <c r="X108" s="243"/>
      <c r="Y108" s="287"/>
      <c r="Z108" s="287"/>
      <c r="AA108" s="287"/>
      <c r="AB108" s="287"/>
      <c r="AC108" s="287"/>
      <c r="AD108" s="287"/>
      <c r="AE108" s="287"/>
      <c r="AF108" s="287"/>
      <c r="AG108" s="287"/>
      <c r="AH108" s="287"/>
      <c r="AI108" s="287"/>
      <c r="AJ108" s="287"/>
      <c r="AK108" s="243"/>
      <c r="AL108" s="243"/>
      <c r="AM108" s="243"/>
      <c r="AN108" s="243"/>
      <c r="AO108" s="243"/>
      <c r="AP108" s="243"/>
      <c r="AQ108" s="243"/>
      <c r="AR108" s="243"/>
      <c r="AS108" s="243"/>
      <c r="AT108" s="243"/>
      <c r="AU108" s="243"/>
      <c r="AV108" s="243"/>
      <c r="AW108" s="243"/>
      <c r="AX108" s="243"/>
      <c r="AY108" s="243"/>
      <c r="AZ108" s="243"/>
      <c r="BA108" s="243"/>
      <c r="BB108" s="243"/>
      <c r="BC108" s="243"/>
      <c r="BD108" s="243"/>
      <c r="BE108" s="243"/>
      <c r="BF108" s="243"/>
    </row>
    <row r="109" spans="1:58">
      <c r="A109" s="243"/>
      <c r="B109" s="243"/>
      <c r="C109" s="243"/>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87"/>
      <c r="Z109" s="287"/>
      <c r="AA109" s="287"/>
      <c r="AB109" s="287"/>
      <c r="AC109" s="287"/>
      <c r="AD109" s="287"/>
      <c r="AE109" s="287"/>
      <c r="AF109" s="287"/>
      <c r="AG109" s="287"/>
      <c r="AH109" s="287"/>
      <c r="AI109" s="287"/>
      <c r="AJ109" s="287"/>
      <c r="AK109" s="243"/>
      <c r="AL109" s="243"/>
      <c r="AM109" s="243"/>
      <c r="AN109" s="243"/>
      <c r="AO109" s="243"/>
      <c r="AP109" s="243"/>
      <c r="AQ109" s="243"/>
      <c r="AR109" s="243"/>
      <c r="AS109" s="243"/>
      <c r="AT109" s="243"/>
      <c r="AU109" s="243"/>
      <c r="AV109" s="243"/>
      <c r="AW109" s="243"/>
      <c r="AX109" s="243"/>
      <c r="AY109" s="243"/>
      <c r="AZ109" s="243"/>
      <c r="BA109" s="243"/>
      <c r="BB109" s="243"/>
      <c r="BC109" s="243"/>
      <c r="BD109" s="243"/>
      <c r="BE109" s="243"/>
      <c r="BF109" s="243"/>
    </row>
  </sheetData>
  <mergeCells count="26">
    <mergeCell ref="A1:A2"/>
    <mergeCell ref="AM1:AM2"/>
    <mergeCell ref="AN1:AN2"/>
    <mergeCell ref="AO1:AO2"/>
    <mergeCell ref="AP1:AP2"/>
    <mergeCell ref="B1:B2"/>
    <mergeCell ref="C1:M1"/>
    <mergeCell ref="N1:X1"/>
    <mergeCell ref="AK1:AK2"/>
    <mergeCell ref="AL1:AL2"/>
    <mergeCell ref="Y1:AI1"/>
    <mergeCell ref="AJ3:AJ7"/>
    <mergeCell ref="AQ1:AQ2"/>
    <mergeCell ref="AR1:AR2"/>
    <mergeCell ref="AS1:AS2"/>
    <mergeCell ref="AT1:AT2"/>
    <mergeCell ref="AU1:AU2"/>
    <mergeCell ref="BA1:BA2"/>
    <mergeCell ref="BB1:BB2"/>
    <mergeCell ref="BC1:BC2"/>
    <mergeCell ref="BD1:BD2"/>
    <mergeCell ref="AV1:AV2"/>
    <mergeCell ref="AW1:AW2"/>
    <mergeCell ref="AX1:AX2"/>
    <mergeCell ref="AY1:AY2"/>
    <mergeCell ref="AZ1:AZ2"/>
  </mergeCells>
  <hyperlinks>
    <hyperlink ref="A1:A2" location="'Indications d''Utilisation'!A47" tooltip="Lien vers &quot;Indications d'Utilisation&quot;" display="Lien vers Indications d'Utilisation"/>
  </hyperlinks>
  <pageMargins left="0.7" right="0.7" top="0.75" bottom="0.75" header="0.3" footer="0.3"/>
  <pageSetup paperSize="9" orientation="portrait" horizontalDpi="4294967293" verticalDpi="4294967293" r:id="rId1"/>
  <drawing r:id="rId2"/>
</worksheet>
</file>

<file path=xl/worksheets/sheet21.xml><?xml version="1.0" encoding="utf-8"?>
<worksheet xmlns="http://schemas.openxmlformats.org/spreadsheetml/2006/main" xmlns:r="http://schemas.openxmlformats.org/officeDocument/2006/relationships">
  <sheetPr codeName="Feuil15"/>
  <dimension ref="A1:AK98"/>
  <sheetViews>
    <sheetView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3" max="35" width="4.7109375" customWidth="1"/>
  </cols>
  <sheetData>
    <row r="1" spans="1:37" ht="23.25" customHeight="1">
      <c r="A1" s="523" t="s">
        <v>206</v>
      </c>
      <c r="B1" s="525" t="s">
        <v>3</v>
      </c>
      <c r="C1" s="527" t="s">
        <v>191</v>
      </c>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9"/>
      <c r="AJ1" s="243"/>
      <c r="AK1" s="243"/>
    </row>
    <row r="2" spans="1:37" ht="23.25" customHeight="1" thickBot="1">
      <c r="A2" s="574"/>
      <c r="B2" s="575"/>
      <c r="C2" s="559" t="s">
        <v>123</v>
      </c>
      <c r="D2" s="560"/>
      <c r="E2" s="561"/>
      <c r="F2" s="559" t="s">
        <v>235</v>
      </c>
      <c r="G2" s="560"/>
      <c r="H2" s="561"/>
      <c r="I2" s="559" t="s">
        <v>236</v>
      </c>
      <c r="J2" s="560"/>
      <c r="K2" s="561"/>
      <c r="L2" s="559" t="s">
        <v>237</v>
      </c>
      <c r="M2" s="560"/>
      <c r="N2" s="561"/>
      <c r="O2" s="559" t="s">
        <v>238</v>
      </c>
      <c r="P2" s="560"/>
      <c r="Q2" s="561"/>
      <c r="R2" s="559" t="s">
        <v>239</v>
      </c>
      <c r="S2" s="560"/>
      <c r="T2" s="561"/>
      <c r="U2" s="559" t="s">
        <v>240</v>
      </c>
      <c r="V2" s="560"/>
      <c r="W2" s="561"/>
      <c r="X2" s="559" t="s">
        <v>241</v>
      </c>
      <c r="Y2" s="560"/>
      <c r="Z2" s="561"/>
      <c r="AA2" s="559" t="s">
        <v>242</v>
      </c>
      <c r="AB2" s="560"/>
      <c r="AC2" s="561"/>
      <c r="AD2" s="559" t="s">
        <v>243</v>
      </c>
      <c r="AE2" s="560"/>
      <c r="AF2" s="561"/>
      <c r="AG2" s="559" t="s">
        <v>244</v>
      </c>
      <c r="AH2" s="560"/>
      <c r="AI2" s="561"/>
      <c r="AJ2" s="243"/>
      <c r="AK2" s="243"/>
    </row>
    <row r="3" spans="1:37" ht="15.75" thickTop="1">
      <c r="A3" s="103" t="str">
        <f>IF('Information sur les Gènes'!A3="","",'Information sur les Gènes'!A3)</f>
        <v>A1</v>
      </c>
      <c r="B3" s="104" t="str">
        <f>IF('Information sur les Gènes'!D3="","",'Information sur les Gènes'!D3)</f>
        <v/>
      </c>
      <c r="C3" s="571"/>
      <c r="D3" s="572"/>
      <c r="E3" s="573"/>
      <c r="F3" s="562" t="str">
        <f>IF(OR('Feuille de Calcul'!BT3="",ISERROR('Feuille de Calcul'!BT3)),"",'Feuille de Calcul'!BT3)</f>
        <v/>
      </c>
      <c r="G3" s="563"/>
      <c r="H3" s="564"/>
      <c r="I3" s="562" t="str">
        <f>IF(OR('Feuille de Calcul'!BW3="",ISERROR('Feuille de Calcul'!BW3)),"",'Feuille de Calcul'!BW3)</f>
        <v/>
      </c>
      <c r="J3" s="563"/>
      <c r="K3" s="564"/>
      <c r="L3" s="562" t="str">
        <f>IF(OR('Feuille de Calcul'!BZ3="",ISERROR('Feuille de Calcul'!BZ3)),"",'Feuille de Calcul'!BZ3)</f>
        <v/>
      </c>
      <c r="M3" s="563"/>
      <c r="N3" s="564"/>
      <c r="O3" s="562" t="str">
        <f>IF(OR('Feuille de Calcul'!CC3="",ISERROR('Feuille de Calcul'!CC3)),"",'Feuille de Calcul'!CC3)</f>
        <v/>
      </c>
      <c r="P3" s="563"/>
      <c r="Q3" s="564"/>
      <c r="R3" s="562" t="str">
        <f>IF(OR('Feuille de Calcul'!CF3="",ISERROR('Feuille de Calcul'!CF3)),"",'Feuille de Calcul'!CF3)</f>
        <v/>
      </c>
      <c r="S3" s="563"/>
      <c r="T3" s="564"/>
      <c r="U3" s="562" t="str">
        <f>IF(OR('Feuille de Calcul'!CI3="",ISERROR('Feuille de Calcul'!CI3)),"",'Feuille de Calcul'!CI3)</f>
        <v/>
      </c>
      <c r="V3" s="563"/>
      <c r="W3" s="564"/>
      <c r="X3" s="562" t="str">
        <f>IF(OR('Feuille de Calcul'!CL3="",ISERROR('Feuille de Calcul'!CL3)),"",'Feuille de Calcul'!CL3)</f>
        <v/>
      </c>
      <c r="Y3" s="563"/>
      <c r="Z3" s="564"/>
      <c r="AA3" s="562" t="str">
        <f>IF(OR('Feuille de Calcul'!CO3="",ISERROR('Feuille de Calcul'!CO3)),"",'Feuille de Calcul'!CO3)</f>
        <v/>
      </c>
      <c r="AB3" s="563"/>
      <c r="AC3" s="564"/>
      <c r="AD3" s="562" t="str">
        <f>IF(OR('Feuille de Calcul'!CR3="",ISERROR('Feuille de Calcul'!CR3)),"",'Feuille de Calcul'!CR3)</f>
        <v/>
      </c>
      <c r="AE3" s="563"/>
      <c r="AF3" s="564"/>
      <c r="AG3" s="562" t="str">
        <f>IF(OR('Feuille de Calcul'!CU3="",ISERROR('Feuille de Calcul'!CU3)),"",'Feuille de Calcul'!CU3)</f>
        <v/>
      </c>
      <c r="AH3" s="563"/>
      <c r="AI3" s="564"/>
      <c r="AJ3" s="243"/>
      <c r="AK3" s="243"/>
    </row>
    <row r="4" spans="1:37">
      <c r="A4" s="63" t="str">
        <f>IF('Information sur les Gènes'!A4="","",'Information sur les Gènes'!A4)</f>
        <v>A2</v>
      </c>
      <c r="B4" s="64" t="str">
        <f>IF('Information sur les Gènes'!D4="","",'Information sur les Gènes'!D4)</f>
        <v/>
      </c>
      <c r="C4" s="565"/>
      <c r="D4" s="566"/>
      <c r="E4" s="567"/>
      <c r="F4" s="568" t="str">
        <f>IF(OR('Feuille de Calcul'!BT4="",ISERROR('Feuille de Calcul'!BT4)),"",'Feuille de Calcul'!BT4)</f>
        <v/>
      </c>
      <c r="G4" s="569"/>
      <c r="H4" s="570"/>
      <c r="I4" s="568" t="str">
        <f>IF(OR('Feuille de Calcul'!BW4="",ISERROR('Feuille de Calcul'!BW4)),"",'Feuille de Calcul'!BW4)</f>
        <v/>
      </c>
      <c r="J4" s="569"/>
      <c r="K4" s="570"/>
      <c r="L4" s="568" t="str">
        <f>IF(OR('Feuille de Calcul'!BZ4="",ISERROR('Feuille de Calcul'!BZ4)),"",'Feuille de Calcul'!BZ4)</f>
        <v/>
      </c>
      <c r="M4" s="569"/>
      <c r="N4" s="570"/>
      <c r="O4" s="568" t="str">
        <f>IF(OR('Feuille de Calcul'!CC4="",ISERROR('Feuille de Calcul'!CC4)),"",'Feuille de Calcul'!CC4)</f>
        <v/>
      </c>
      <c r="P4" s="569"/>
      <c r="Q4" s="570"/>
      <c r="R4" s="568" t="str">
        <f>IF(OR('Feuille de Calcul'!CF4="",ISERROR('Feuille de Calcul'!CF4)),"",'Feuille de Calcul'!CF4)</f>
        <v/>
      </c>
      <c r="S4" s="569"/>
      <c r="T4" s="570"/>
      <c r="U4" s="568" t="str">
        <f>IF(OR('Feuille de Calcul'!CI4="",ISERROR('Feuille de Calcul'!CI4)),"",'Feuille de Calcul'!CI4)</f>
        <v/>
      </c>
      <c r="V4" s="569"/>
      <c r="W4" s="570"/>
      <c r="X4" s="568" t="str">
        <f>IF(OR('Feuille de Calcul'!CL4="",ISERROR('Feuille de Calcul'!CL4)),"",'Feuille de Calcul'!CL4)</f>
        <v/>
      </c>
      <c r="Y4" s="569"/>
      <c r="Z4" s="570"/>
      <c r="AA4" s="568" t="str">
        <f>IF(OR('Feuille de Calcul'!CO4="",ISERROR('Feuille de Calcul'!CO4)),"",'Feuille de Calcul'!CO4)</f>
        <v/>
      </c>
      <c r="AB4" s="569"/>
      <c r="AC4" s="570"/>
      <c r="AD4" s="568" t="str">
        <f>IF(OR('Feuille de Calcul'!CR4="",ISERROR('Feuille de Calcul'!CR4)),"",'Feuille de Calcul'!CR4)</f>
        <v/>
      </c>
      <c r="AE4" s="569"/>
      <c r="AF4" s="570"/>
      <c r="AG4" s="568" t="str">
        <f>IF(OR('Feuille de Calcul'!CU4="",ISERROR('Feuille de Calcul'!CU4)),"",'Feuille de Calcul'!CU4)</f>
        <v/>
      </c>
      <c r="AH4" s="569"/>
      <c r="AI4" s="570"/>
      <c r="AJ4" s="243"/>
      <c r="AK4" s="243"/>
    </row>
    <row r="5" spans="1:37">
      <c r="A5" s="63" t="str">
        <f>IF('Information sur les Gènes'!A5="","",'Information sur les Gènes'!A5)</f>
        <v>A3</v>
      </c>
      <c r="B5" s="64" t="str">
        <f>IF('Information sur les Gènes'!D5="","",'Information sur les Gènes'!D5)</f>
        <v/>
      </c>
      <c r="C5" s="565"/>
      <c r="D5" s="566"/>
      <c r="E5" s="567"/>
      <c r="F5" s="568" t="str">
        <f>IF(OR('Feuille de Calcul'!BT5="",ISERROR('Feuille de Calcul'!BT5)),"",'Feuille de Calcul'!BT5)</f>
        <v/>
      </c>
      <c r="G5" s="569"/>
      <c r="H5" s="570"/>
      <c r="I5" s="568" t="str">
        <f>IF(OR('Feuille de Calcul'!BW5="",ISERROR('Feuille de Calcul'!BW5)),"",'Feuille de Calcul'!BW5)</f>
        <v/>
      </c>
      <c r="J5" s="569"/>
      <c r="K5" s="570"/>
      <c r="L5" s="568" t="str">
        <f>IF(OR('Feuille de Calcul'!BZ5="",ISERROR('Feuille de Calcul'!BZ5)),"",'Feuille de Calcul'!BZ5)</f>
        <v/>
      </c>
      <c r="M5" s="569"/>
      <c r="N5" s="570"/>
      <c r="O5" s="568" t="str">
        <f>IF(OR('Feuille de Calcul'!CC5="",ISERROR('Feuille de Calcul'!CC5)),"",'Feuille de Calcul'!CC5)</f>
        <v/>
      </c>
      <c r="P5" s="569"/>
      <c r="Q5" s="570"/>
      <c r="R5" s="568" t="str">
        <f>IF(OR('Feuille de Calcul'!CF5="",ISERROR('Feuille de Calcul'!CF5)),"",'Feuille de Calcul'!CF5)</f>
        <v/>
      </c>
      <c r="S5" s="569"/>
      <c r="T5" s="570"/>
      <c r="U5" s="568" t="str">
        <f>IF(OR('Feuille de Calcul'!CI5="",ISERROR('Feuille de Calcul'!CI5)),"",'Feuille de Calcul'!CI5)</f>
        <v/>
      </c>
      <c r="V5" s="569"/>
      <c r="W5" s="570"/>
      <c r="X5" s="568" t="str">
        <f>IF(OR('Feuille de Calcul'!CL5="",ISERROR('Feuille de Calcul'!CL5)),"",'Feuille de Calcul'!CL5)</f>
        <v/>
      </c>
      <c r="Y5" s="569"/>
      <c r="Z5" s="570"/>
      <c r="AA5" s="568" t="str">
        <f>IF(OR('Feuille de Calcul'!CO5="",ISERROR('Feuille de Calcul'!CO5)),"",'Feuille de Calcul'!CO5)</f>
        <v/>
      </c>
      <c r="AB5" s="569"/>
      <c r="AC5" s="570"/>
      <c r="AD5" s="568" t="str">
        <f>IF(OR('Feuille de Calcul'!CR5="",ISERROR('Feuille de Calcul'!CR5)),"",'Feuille de Calcul'!CR5)</f>
        <v/>
      </c>
      <c r="AE5" s="569"/>
      <c r="AF5" s="570"/>
      <c r="AG5" s="568" t="str">
        <f>IF(OR('Feuille de Calcul'!CU5="",ISERROR('Feuille de Calcul'!CU5)),"",'Feuille de Calcul'!CU5)</f>
        <v/>
      </c>
      <c r="AH5" s="569"/>
      <c r="AI5" s="570"/>
      <c r="AJ5" s="243"/>
      <c r="AK5" s="243"/>
    </row>
    <row r="6" spans="1:37">
      <c r="A6" s="63" t="str">
        <f>IF('Information sur les Gènes'!A6="","",'Information sur les Gènes'!A6)</f>
        <v>A4</v>
      </c>
      <c r="B6" s="64" t="str">
        <f>IF('Information sur les Gènes'!D6="","",'Information sur les Gènes'!D6)</f>
        <v/>
      </c>
      <c r="C6" s="565"/>
      <c r="D6" s="566"/>
      <c r="E6" s="567"/>
      <c r="F6" s="568" t="str">
        <f>IF(OR('Feuille de Calcul'!BT6="",ISERROR('Feuille de Calcul'!BT6)),"",'Feuille de Calcul'!BT6)</f>
        <v/>
      </c>
      <c r="G6" s="569"/>
      <c r="H6" s="570"/>
      <c r="I6" s="568" t="str">
        <f>IF(OR('Feuille de Calcul'!BW6="",ISERROR('Feuille de Calcul'!BW6)),"",'Feuille de Calcul'!BW6)</f>
        <v/>
      </c>
      <c r="J6" s="569"/>
      <c r="K6" s="570"/>
      <c r="L6" s="568" t="str">
        <f>IF(OR('Feuille de Calcul'!BZ6="",ISERROR('Feuille de Calcul'!BZ6)),"",'Feuille de Calcul'!BZ6)</f>
        <v/>
      </c>
      <c r="M6" s="569"/>
      <c r="N6" s="570"/>
      <c r="O6" s="568" t="str">
        <f>IF(OR('Feuille de Calcul'!CC6="",ISERROR('Feuille de Calcul'!CC6)),"",'Feuille de Calcul'!CC6)</f>
        <v/>
      </c>
      <c r="P6" s="569"/>
      <c r="Q6" s="570"/>
      <c r="R6" s="568" t="str">
        <f>IF(OR('Feuille de Calcul'!CF6="",ISERROR('Feuille de Calcul'!CF6)),"",'Feuille de Calcul'!CF6)</f>
        <v/>
      </c>
      <c r="S6" s="569"/>
      <c r="T6" s="570"/>
      <c r="U6" s="568" t="str">
        <f>IF(OR('Feuille de Calcul'!CI6="",ISERROR('Feuille de Calcul'!CI6)),"",'Feuille de Calcul'!CI6)</f>
        <v/>
      </c>
      <c r="V6" s="569"/>
      <c r="W6" s="570"/>
      <c r="X6" s="568" t="str">
        <f>IF(OR('Feuille de Calcul'!CL6="",ISERROR('Feuille de Calcul'!CL6)),"",'Feuille de Calcul'!CL6)</f>
        <v/>
      </c>
      <c r="Y6" s="569"/>
      <c r="Z6" s="570"/>
      <c r="AA6" s="568" t="str">
        <f>IF(OR('Feuille de Calcul'!CO6="",ISERROR('Feuille de Calcul'!CO6)),"",'Feuille de Calcul'!CO6)</f>
        <v/>
      </c>
      <c r="AB6" s="569"/>
      <c r="AC6" s="570"/>
      <c r="AD6" s="568" t="str">
        <f>IF(OR('Feuille de Calcul'!CR6="",ISERROR('Feuille de Calcul'!CR6)),"",'Feuille de Calcul'!CR6)</f>
        <v/>
      </c>
      <c r="AE6" s="569"/>
      <c r="AF6" s="570"/>
      <c r="AG6" s="568" t="str">
        <f>IF(OR('Feuille de Calcul'!CU6="",ISERROR('Feuille de Calcul'!CU6)),"",'Feuille de Calcul'!CU6)</f>
        <v/>
      </c>
      <c r="AH6" s="569"/>
      <c r="AI6" s="570"/>
      <c r="AJ6" s="243"/>
      <c r="AK6" s="243"/>
    </row>
    <row r="7" spans="1:37">
      <c r="A7" s="63" t="str">
        <f>IF('Information sur les Gènes'!A7="","",'Information sur les Gènes'!A7)</f>
        <v>A5</v>
      </c>
      <c r="B7" s="64" t="str">
        <f>IF('Information sur les Gènes'!D7="","",'Information sur les Gènes'!D7)</f>
        <v/>
      </c>
      <c r="C7" s="565"/>
      <c r="D7" s="566"/>
      <c r="E7" s="567"/>
      <c r="F7" s="568" t="str">
        <f>IF(OR('Feuille de Calcul'!BT7="",ISERROR('Feuille de Calcul'!BT7)),"",'Feuille de Calcul'!BT7)</f>
        <v/>
      </c>
      <c r="G7" s="569"/>
      <c r="H7" s="570"/>
      <c r="I7" s="568" t="str">
        <f>IF(OR('Feuille de Calcul'!BW7="",ISERROR('Feuille de Calcul'!BW7)),"",'Feuille de Calcul'!BW7)</f>
        <v/>
      </c>
      <c r="J7" s="569"/>
      <c r="K7" s="570"/>
      <c r="L7" s="568" t="str">
        <f>IF(OR('Feuille de Calcul'!BZ7="",ISERROR('Feuille de Calcul'!BZ7)),"",'Feuille de Calcul'!BZ7)</f>
        <v/>
      </c>
      <c r="M7" s="569"/>
      <c r="N7" s="570"/>
      <c r="O7" s="568" t="str">
        <f>IF(OR('Feuille de Calcul'!CC7="",ISERROR('Feuille de Calcul'!CC7)),"",'Feuille de Calcul'!CC7)</f>
        <v/>
      </c>
      <c r="P7" s="569"/>
      <c r="Q7" s="570"/>
      <c r="R7" s="568" t="str">
        <f>IF(OR('Feuille de Calcul'!CF7="",ISERROR('Feuille de Calcul'!CF7)),"",'Feuille de Calcul'!CF7)</f>
        <v/>
      </c>
      <c r="S7" s="569"/>
      <c r="T7" s="570"/>
      <c r="U7" s="568" t="str">
        <f>IF(OR('Feuille de Calcul'!CI7="",ISERROR('Feuille de Calcul'!CI7)),"",'Feuille de Calcul'!CI7)</f>
        <v/>
      </c>
      <c r="V7" s="569"/>
      <c r="W7" s="570"/>
      <c r="X7" s="568" t="str">
        <f>IF(OR('Feuille de Calcul'!CL7="",ISERROR('Feuille de Calcul'!CL7)),"",'Feuille de Calcul'!CL7)</f>
        <v/>
      </c>
      <c r="Y7" s="569"/>
      <c r="Z7" s="570"/>
      <c r="AA7" s="568" t="str">
        <f>IF(OR('Feuille de Calcul'!CO7="",ISERROR('Feuille de Calcul'!CO7)),"",'Feuille de Calcul'!CO7)</f>
        <v/>
      </c>
      <c r="AB7" s="569"/>
      <c r="AC7" s="570"/>
      <c r="AD7" s="568" t="str">
        <f>IF(OR('Feuille de Calcul'!CR7="",ISERROR('Feuille de Calcul'!CR7)),"",'Feuille de Calcul'!CR7)</f>
        <v/>
      </c>
      <c r="AE7" s="569"/>
      <c r="AF7" s="570"/>
      <c r="AG7" s="568" t="str">
        <f>IF(OR('Feuille de Calcul'!CU7="",ISERROR('Feuille de Calcul'!CU7)),"",'Feuille de Calcul'!CU7)</f>
        <v/>
      </c>
      <c r="AH7" s="569"/>
      <c r="AI7" s="570"/>
      <c r="AJ7" s="243"/>
      <c r="AK7" s="243"/>
    </row>
    <row r="8" spans="1:37">
      <c r="A8" s="63" t="str">
        <f>IF('Information sur les Gènes'!A8="","",'Information sur les Gènes'!A8)</f>
        <v>A6</v>
      </c>
      <c r="B8" s="64" t="str">
        <f>IF('Information sur les Gènes'!D8="","",'Information sur les Gènes'!D8)</f>
        <v/>
      </c>
      <c r="C8" s="565"/>
      <c r="D8" s="566"/>
      <c r="E8" s="567"/>
      <c r="F8" s="568" t="str">
        <f>IF(OR('Feuille de Calcul'!BT8="",ISERROR('Feuille de Calcul'!BT8)),"",'Feuille de Calcul'!BT8)</f>
        <v/>
      </c>
      <c r="G8" s="569"/>
      <c r="H8" s="570"/>
      <c r="I8" s="568" t="str">
        <f>IF(OR('Feuille de Calcul'!BW8="",ISERROR('Feuille de Calcul'!BW8)),"",'Feuille de Calcul'!BW8)</f>
        <v/>
      </c>
      <c r="J8" s="569"/>
      <c r="K8" s="570"/>
      <c r="L8" s="568" t="str">
        <f>IF(OR('Feuille de Calcul'!BZ8="",ISERROR('Feuille de Calcul'!BZ8)),"",'Feuille de Calcul'!BZ8)</f>
        <v/>
      </c>
      <c r="M8" s="569"/>
      <c r="N8" s="570"/>
      <c r="O8" s="568" t="str">
        <f>IF(OR('Feuille de Calcul'!CC8="",ISERROR('Feuille de Calcul'!CC8)),"",'Feuille de Calcul'!CC8)</f>
        <v/>
      </c>
      <c r="P8" s="569"/>
      <c r="Q8" s="570"/>
      <c r="R8" s="568" t="str">
        <f>IF(OR('Feuille de Calcul'!CF8="",ISERROR('Feuille de Calcul'!CF8)),"",'Feuille de Calcul'!CF8)</f>
        <v/>
      </c>
      <c r="S8" s="569"/>
      <c r="T8" s="570"/>
      <c r="U8" s="568" t="str">
        <f>IF(OR('Feuille de Calcul'!CI8="",ISERROR('Feuille de Calcul'!CI8)),"",'Feuille de Calcul'!CI8)</f>
        <v/>
      </c>
      <c r="V8" s="569"/>
      <c r="W8" s="570"/>
      <c r="X8" s="568" t="str">
        <f>IF(OR('Feuille de Calcul'!CL8="",ISERROR('Feuille de Calcul'!CL8)),"",'Feuille de Calcul'!CL8)</f>
        <v/>
      </c>
      <c r="Y8" s="569"/>
      <c r="Z8" s="570"/>
      <c r="AA8" s="568" t="str">
        <f>IF(OR('Feuille de Calcul'!CO8="",ISERROR('Feuille de Calcul'!CO8)),"",'Feuille de Calcul'!CO8)</f>
        <v/>
      </c>
      <c r="AB8" s="569"/>
      <c r="AC8" s="570"/>
      <c r="AD8" s="568" t="str">
        <f>IF(OR('Feuille de Calcul'!CR8="",ISERROR('Feuille de Calcul'!CR8)),"",'Feuille de Calcul'!CR8)</f>
        <v/>
      </c>
      <c r="AE8" s="569"/>
      <c r="AF8" s="570"/>
      <c r="AG8" s="568" t="str">
        <f>IF(OR('Feuille de Calcul'!CU8="",ISERROR('Feuille de Calcul'!CU8)),"",'Feuille de Calcul'!CU8)</f>
        <v/>
      </c>
      <c r="AH8" s="569"/>
      <c r="AI8" s="570"/>
      <c r="AJ8" s="243"/>
      <c r="AK8" s="243"/>
    </row>
    <row r="9" spans="1:37">
      <c r="A9" s="63" t="str">
        <f>IF('Information sur les Gènes'!A9="","",'Information sur les Gènes'!A9)</f>
        <v>A7</v>
      </c>
      <c r="B9" s="64" t="str">
        <f>IF('Information sur les Gènes'!D9="","",'Information sur les Gènes'!D9)</f>
        <v/>
      </c>
      <c r="C9" s="565"/>
      <c r="D9" s="566"/>
      <c r="E9" s="567"/>
      <c r="F9" s="568" t="str">
        <f>IF(OR('Feuille de Calcul'!BT9="",ISERROR('Feuille de Calcul'!BT9)),"",'Feuille de Calcul'!BT9)</f>
        <v/>
      </c>
      <c r="G9" s="569"/>
      <c r="H9" s="570"/>
      <c r="I9" s="568" t="str">
        <f>IF(OR('Feuille de Calcul'!BW9="",ISERROR('Feuille de Calcul'!BW9)),"",'Feuille de Calcul'!BW9)</f>
        <v/>
      </c>
      <c r="J9" s="569"/>
      <c r="K9" s="570"/>
      <c r="L9" s="568" t="str">
        <f>IF(OR('Feuille de Calcul'!BZ9="",ISERROR('Feuille de Calcul'!BZ9)),"",'Feuille de Calcul'!BZ9)</f>
        <v/>
      </c>
      <c r="M9" s="569"/>
      <c r="N9" s="570"/>
      <c r="O9" s="568" t="str">
        <f>IF(OR('Feuille de Calcul'!CC9="",ISERROR('Feuille de Calcul'!CC9)),"",'Feuille de Calcul'!CC9)</f>
        <v/>
      </c>
      <c r="P9" s="569"/>
      <c r="Q9" s="570"/>
      <c r="R9" s="568" t="str">
        <f>IF(OR('Feuille de Calcul'!CF9="",ISERROR('Feuille de Calcul'!CF9)),"",'Feuille de Calcul'!CF9)</f>
        <v/>
      </c>
      <c r="S9" s="569"/>
      <c r="T9" s="570"/>
      <c r="U9" s="568" t="str">
        <f>IF(OR('Feuille de Calcul'!CI9="",ISERROR('Feuille de Calcul'!CI9)),"",'Feuille de Calcul'!CI9)</f>
        <v/>
      </c>
      <c r="V9" s="569"/>
      <c r="W9" s="570"/>
      <c r="X9" s="568" t="str">
        <f>IF(OR('Feuille de Calcul'!CL9="",ISERROR('Feuille de Calcul'!CL9)),"",'Feuille de Calcul'!CL9)</f>
        <v/>
      </c>
      <c r="Y9" s="569"/>
      <c r="Z9" s="570"/>
      <c r="AA9" s="568" t="str">
        <f>IF(OR('Feuille de Calcul'!CO9="",ISERROR('Feuille de Calcul'!CO9)),"",'Feuille de Calcul'!CO9)</f>
        <v/>
      </c>
      <c r="AB9" s="569"/>
      <c r="AC9" s="570"/>
      <c r="AD9" s="568" t="str">
        <f>IF(OR('Feuille de Calcul'!CR9="",ISERROR('Feuille de Calcul'!CR9)),"",'Feuille de Calcul'!CR9)</f>
        <v/>
      </c>
      <c r="AE9" s="569"/>
      <c r="AF9" s="570"/>
      <c r="AG9" s="568" t="str">
        <f>IF(OR('Feuille de Calcul'!CU9="",ISERROR('Feuille de Calcul'!CU9)),"",'Feuille de Calcul'!CU9)</f>
        <v/>
      </c>
      <c r="AH9" s="569"/>
      <c r="AI9" s="570"/>
      <c r="AJ9" s="243"/>
      <c r="AK9" s="243"/>
    </row>
    <row r="10" spans="1:37">
      <c r="A10" s="63" t="str">
        <f>IF('Information sur les Gènes'!A10="","",'Information sur les Gènes'!A10)</f>
        <v>A8</v>
      </c>
      <c r="B10" s="64" t="str">
        <f>IF('Information sur les Gènes'!D10="","",'Information sur les Gènes'!D10)</f>
        <v/>
      </c>
      <c r="C10" s="565"/>
      <c r="D10" s="566"/>
      <c r="E10" s="567"/>
      <c r="F10" s="568" t="str">
        <f>IF(OR('Feuille de Calcul'!BT10="",ISERROR('Feuille de Calcul'!BT10)),"",'Feuille de Calcul'!BT10)</f>
        <v/>
      </c>
      <c r="G10" s="569"/>
      <c r="H10" s="570"/>
      <c r="I10" s="568" t="str">
        <f>IF(OR('Feuille de Calcul'!BW10="",ISERROR('Feuille de Calcul'!BW10)),"",'Feuille de Calcul'!BW10)</f>
        <v/>
      </c>
      <c r="J10" s="569"/>
      <c r="K10" s="570"/>
      <c r="L10" s="568" t="str">
        <f>IF(OR('Feuille de Calcul'!BZ10="",ISERROR('Feuille de Calcul'!BZ10)),"",'Feuille de Calcul'!BZ10)</f>
        <v/>
      </c>
      <c r="M10" s="569"/>
      <c r="N10" s="570"/>
      <c r="O10" s="568" t="str">
        <f>IF(OR('Feuille de Calcul'!CC10="",ISERROR('Feuille de Calcul'!CC10)),"",'Feuille de Calcul'!CC10)</f>
        <v/>
      </c>
      <c r="P10" s="569"/>
      <c r="Q10" s="570"/>
      <c r="R10" s="568" t="str">
        <f>IF(OR('Feuille de Calcul'!CF10="",ISERROR('Feuille de Calcul'!CF10)),"",'Feuille de Calcul'!CF10)</f>
        <v/>
      </c>
      <c r="S10" s="569"/>
      <c r="T10" s="570"/>
      <c r="U10" s="568" t="str">
        <f>IF(OR('Feuille de Calcul'!CI10="",ISERROR('Feuille de Calcul'!CI10)),"",'Feuille de Calcul'!CI10)</f>
        <v/>
      </c>
      <c r="V10" s="569"/>
      <c r="W10" s="570"/>
      <c r="X10" s="568" t="str">
        <f>IF(OR('Feuille de Calcul'!CL10="",ISERROR('Feuille de Calcul'!CL10)),"",'Feuille de Calcul'!CL10)</f>
        <v/>
      </c>
      <c r="Y10" s="569"/>
      <c r="Z10" s="570"/>
      <c r="AA10" s="568" t="str">
        <f>IF(OR('Feuille de Calcul'!CO10="",ISERROR('Feuille de Calcul'!CO10)),"",'Feuille de Calcul'!CO10)</f>
        <v/>
      </c>
      <c r="AB10" s="569"/>
      <c r="AC10" s="570"/>
      <c r="AD10" s="568" t="str">
        <f>IF(OR('Feuille de Calcul'!CR10="",ISERROR('Feuille de Calcul'!CR10)),"",'Feuille de Calcul'!CR10)</f>
        <v/>
      </c>
      <c r="AE10" s="569"/>
      <c r="AF10" s="570"/>
      <c r="AG10" s="568" t="str">
        <f>IF(OR('Feuille de Calcul'!CU10="",ISERROR('Feuille de Calcul'!CU10)),"",'Feuille de Calcul'!CU10)</f>
        <v/>
      </c>
      <c r="AH10" s="569"/>
      <c r="AI10" s="570"/>
      <c r="AJ10" s="243"/>
      <c r="AK10" s="243"/>
    </row>
    <row r="11" spans="1:37">
      <c r="A11" s="63" t="str">
        <f>IF('Information sur les Gènes'!A11="","",'Information sur les Gènes'!A11)</f>
        <v>A9</v>
      </c>
      <c r="B11" s="64" t="str">
        <f>IF('Information sur les Gènes'!D11="","",'Information sur les Gènes'!D11)</f>
        <v/>
      </c>
      <c r="C11" s="565"/>
      <c r="D11" s="566"/>
      <c r="E11" s="567"/>
      <c r="F11" s="568" t="str">
        <f>IF(OR('Feuille de Calcul'!BT11="",ISERROR('Feuille de Calcul'!BT11)),"",'Feuille de Calcul'!BT11)</f>
        <v/>
      </c>
      <c r="G11" s="569"/>
      <c r="H11" s="570"/>
      <c r="I11" s="568" t="str">
        <f>IF(OR('Feuille de Calcul'!BW11="",ISERROR('Feuille de Calcul'!BW11)),"",'Feuille de Calcul'!BW11)</f>
        <v/>
      </c>
      <c r="J11" s="569"/>
      <c r="K11" s="570"/>
      <c r="L11" s="568" t="str">
        <f>IF(OR('Feuille de Calcul'!BZ11="",ISERROR('Feuille de Calcul'!BZ11)),"",'Feuille de Calcul'!BZ11)</f>
        <v/>
      </c>
      <c r="M11" s="569"/>
      <c r="N11" s="570"/>
      <c r="O11" s="568" t="str">
        <f>IF(OR('Feuille de Calcul'!CC11="",ISERROR('Feuille de Calcul'!CC11)),"",'Feuille de Calcul'!CC11)</f>
        <v/>
      </c>
      <c r="P11" s="569"/>
      <c r="Q11" s="570"/>
      <c r="R11" s="568" t="str">
        <f>IF(OR('Feuille de Calcul'!CF11="",ISERROR('Feuille de Calcul'!CF11)),"",'Feuille de Calcul'!CF11)</f>
        <v/>
      </c>
      <c r="S11" s="569"/>
      <c r="T11" s="570"/>
      <c r="U11" s="568" t="str">
        <f>IF(OR('Feuille de Calcul'!CI11="",ISERROR('Feuille de Calcul'!CI11)),"",'Feuille de Calcul'!CI11)</f>
        <v/>
      </c>
      <c r="V11" s="569"/>
      <c r="W11" s="570"/>
      <c r="X11" s="568" t="str">
        <f>IF(OR('Feuille de Calcul'!CL11="",ISERROR('Feuille de Calcul'!CL11)),"",'Feuille de Calcul'!CL11)</f>
        <v/>
      </c>
      <c r="Y11" s="569"/>
      <c r="Z11" s="570"/>
      <c r="AA11" s="568" t="str">
        <f>IF(OR('Feuille de Calcul'!CO11="",ISERROR('Feuille de Calcul'!CO11)),"",'Feuille de Calcul'!CO11)</f>
        <v/>
      </c>
      <c r="AB11" s="569"/>
      <c r="AC11" s="570"/>
      <c r="AD11" s="568" t="str">
        <f>IF(OR('Feuille de Calcul'!CR11="",ISERROR('Feuille de Calcul'!CR11)),"",'Feuille de Calcul'!CR11)</f>
        <v/>
      </c>
      <c r="AE11" s="569"/>
      <c r="AF11" s="570"/>
      <c r="AG11" s="568" t="str">
        <f>IF(OR('Feuille de Calcul'!CU11="",ISERROR('Feuille de Calcul'!CU11)),"",'Feuille de Calcul'!CU11)</f>
        <v/>
      </c>
      <c r="AH11" s="569"/>
      <c r="AI11" s="570"/>
      <c r="AJ11" s="243"/>
      <c r="AK11" s="243"/>
    </row>
    <row r="12" spans="1:37">
      <c r="A12" s="63" t="str">
        <f>IF('Information sur les Gènes'!A12="","",'Information sur les Gènes'!A12)</f>
        <v>A10</v>
      </c>
      <c r="B12" s="64" t="str">
        <f>IF('Information sur les Gènes'!D12="","",'Information sur les Gènes'!D12)</f>
        <v/>
      </c>
      <c r="C12" s="565"/>
      <c r="D12" s="566"/>
      <c r="E12" s="567"/>
      <c r="F12" s="568" t="str">
        <f>IF(OR('Feuille de Calcul'!BT12="",ISERROR('Feuille de Calcul'!BT12)),"",'Feuille de Calcul'!BT12)</f>
        <v/>
      </c>
      <c r="G12" s="569"/>
      <c r="H12" s="570"/>
      <c r="I12" s="568" t="str">
        <f>IF(OR('Feuille de Calcul'!BW12="",ISERROR('Feuille de Calcul'!BW12)),"",'Feuille de Calcul'!BW12)</f>
        <v/>
      </c>
      <c r="J12" s="569"/>
      <c r="K12" s="570"/>
      <c r="L12" s="568" t="str">
        <f>IF(OR('Feuille de Calcul'!BZ12="",ISERROR('Feuille de Calcul'!BZ12)),"",'Feuille de Calcul'!BZ12)</f>
        <v/>
      </c>
      <c r="M12" s="569"/>
      <c r="N12" s="570"/>
      <c r="O12" s="568" t="str">
        <f>IF(OR('Feuille de Calcul'!CC12="",ISERROR('Feuille de Calcul'!CC12)),"",'Feuille de Calcul'!CC12)</f>
        <v/>
      </c>
      <c r="P12" s="569"/>
      <c r="Q12" s="570"/>
      <c r="R12" s="568" t="str">
        <f>IF(OR('Feuille de Calcul'!CF12="",ISERROR('Feuille de Calcul'!CF12)),"",'Feuille de Calcul'!CF12)</f>
        <v/>
      </c>
      <c r="S12" s="569"/>
      <c r="T12" s="570"/>
      <c r="U12" s="568" t="str">
        <f>IF(OR('Feuille de Calcul'!CI12="",ISERROR('Feuille de Calcul'!CI12)),"",'Feuille de Calcul'!CI12)</f>
        <v/>
      </c>
      <c r="V12" s="569"/>
      <c r="W12" s="570"/>
      <c r="X12" s="568" t="str">
        <f>IF(OR('Feuille de Calcul'!CL12="",ISERROR('Feuille de Calcul'!CL12)),"",'Feuille de Calcul'!CL12)</f>
        <v/>
      </c>
      <c r="Y12" s="569"/>
      <c r="Z12" s="570"/>
      <c r="AA12" s="568" t="str">
        <f>IF(OR('Feuille de Calcul'!CO12="",ISERROR('Feuille de Calcul'!CO12)),"",'Feuille de Calcul'!CO12)</f>
        <v/>
      </c>
      <c r="AB12" s="569"/>
      <c r="AC12" s="570"/>
      <c r="AD12" s="568" t="str">
        <f>IF(OR('Feuille de Calcul'!CR12="",ISERROR('Feuille de Calcul'!CR12)),"",'Feuille de Calcul'!CR12)</f>
        <v/>
      </c>
      <c r="AE12" s="569"/>
      <c r="AF12" s="570"/>
      <c r="AG12" s="568" t="str">
        <f>IF(OR('Feuille de Calcul'!CU12="",ISERROR('Feuille de Calcul'!CU12)),"",'Feuille de Calcul'!CU12)</f>
        <v/>
      </c>
      <c r="AH12" s="569"/>
      <c r="AI12" s="570"/>
      <c r="AJ12" s="243"/>
      <c r="AK12" s="243"/>
    </row>
    <row r="13" spans="1:37">
      <c r="A13" s="63" t="str">
        <f>IF('Information sur les Gènes'!A13="","",'Information sur les Gènes'!A13)</f>
        <v>A11</v>
      </c>
      <c r="B13" s="64" t="str">
        <f>IF('Information sur les Gènes'!D13="","",'Information sur les Gènes'!D13)</f>
        <v/>
      </c>
      <c r="C13" s="565"/>
      <c r="D13" s="566"/>
      <c r="E13" s="567"/>
      <c r="F13" s="568" t="str">
        <f>IF(OR('Feuille de Calcul'!BT13="",ISERROR('Feuille de Calcul'!BT13)),"",'Feuille de Calcul'!BT13)</f>
        <v/>
      </c>
      <c r="G13" s="569"/>
      <c r="H13" s="570"/>
      <c r="I13" s="568" t="str">
        <f>IF(OR('Feuille de Calcul'!BW13="",ISERROR('Feuille de Calcul'!BW13)),"",'Feuille de Calcul'!BW13)</f>
        <v/>
      </c>
      <c r="J13" s="569"/>
      <c r="K13" s="570"/>
      <c r="L13" s="568" t="str">
        <f>IF(OR('Feuille de Calcul'!BZ13="",ISERROR('Feuille de Calcul'!BZ13)),"",'Feuille de Calcul'!BZ13)</f>
        <v/>
      </c>
      <c r="M13" s="569"/>
      <c r="N13" s="570"/>
      <c r="O13" s="568" t="str">
        <f>IF(OR('Feuille de Calcul'!CC13="",ISERROR('Feuille de Calcul'!CC13)),"",'Feuille de Calcul'!CC13)</f>
        <v/>
      </c>
      <c r="P13" s="569"/>
      <c r="Q13" s="570"/>
      <c r="R13" s="568" t="str">
        <f>IF(OR('Feuille de Calcul'!CF13="",ISERROR('Feuille de Calcul'!CF13)),"",'Feuille de Calcul'!CF13)</f>
        <v/>
      </c>
      <c r="S13" s="569"/>
      <c r="T13" s="570"/>
      <c r="U13" s="568" t="str">
        <f>IF(OR('Feuille de Calcul'!CI13="",ISERROR('Feuille de Calcul'!CI13)),"",'Feuille de Calcul'!CI13)</f>
        <v/>
      </c>
      <c r="V13" s="569"/>
      <c r="W13" s="570"/>
      <c r="X13" s="568" t="str">
        <f>IF(OR('Feuille de Calcul'!CL13="",ISERROR('Feuille de Calcul'!CL13)),"",'Feuille de Calcul'!CL13)</f>
        <v/>
      </c>
      <c r="Y13" s="569"/>
      <c r="Z13" s="570"/>
      <c r="AA13" s="568" t="str">
        <f>IF(OR('Feuille de Calcul'!CO13="",ISERROR('Feuille de Calcul'!CO13)),"",'Feuille de Calcul'!CO13)</f>
        <v/>
      </c>
      <c r="AB13" s="569"/>
      <c r="AC13" s="570"/>
      <c r="AD13" s="568" t="str">
        <f>IF(OR('Feuille de Calcul'!CR13="",ISERROR('Feuille de Calcul'!CR13)),"",'Feuille de Calcul'!CR13)</f>
        <v/>
      </c>
      <c r="AE13" s="569"/>
      <c r="AF13" s="570"/>
      <c r="AG13" s="568" t="str">
        <f>IF(OR('Feuille de Calcul'!CU13="",ISERROR('Feuille de Calcul'!CU13)),"",'Feuille de Calcul'!CU13)</f>
        <v/>
      </c>
      <c r="AH13" s="569"/>
      <c r="AI13" s="570"/>
      <c r="AJ13" s="243"/>
      <c r="AK13" s="243"/>
    </row>
    <row r="14" spans="1:37">
      <c r="A14" s="63" t="str">
        <f>IF('Information sur les Gènes'!A14="","",'Information sur les Gènes'!A14)</f>
        <v>A12</v>
      </c>
      <c r="B14" s="64" t="str">
        <f>IF('Information sur les Gènes'!D14="","",'Information sur les Gènes'!D14)</f>
        <v/>
      </c>
      <c r="C14" s="565"/>
      <c r="D14" s="566"/>
      <c r="E14" s="567"/>
      <c r="F14" s="568" t="str">
        <f>IF(OR('Feuille de Calcul'!BT14="",ISERROR('Feuille de Calcul'!BT14)),"",'Feuille de Calcul'!BT14)</f>
        <v/>
      </c>
      <c r="G14" s="569"/>
      <c r="H14" s="570"/>
      <c r="I14" s="568" t="str">
        <f>IF(OR('Feuille de Calcul'!BW14="",ISERROR('Feuille de Calcul'!BW14)),"",'Feuille de Calcul'!BW14)</f>
        <v/>
      </c>
      <c r="J14" s="569"/>
      <c r="K14" s="570"/>
      <c r="L14" s="568" t="str">
        <f>IF(OR('Feuille de Calcul'!BZ14="",ISERROR('Feuille de Calcul'!BZ14)),"",'Feuille de Calcul'!BZ14)</f>
        <v/>
      </c>
      <c r="M14" s="569"/>
      <c r="N14" s="570"/>
      <c r="O14" s="568" t="str">
        <f>IF(OR('Feuille de Calcul'!CC14="",ISERROR('Feuille de Calcul'!CC14)),"",'Feuille de Calcul'!CC14)</f>
        <v/>
      </c>
      <c r="P14" s="569"/>
      <c r="Q14" s="570"/>
      <c r="R14" s="568" t="str">
        <f>IF(OR('Feuille de Calcul'!CF14="",ISERROR('Feuille de Calcul'!CF14)),"",'Feuille de Calcul'!CF14)</f>
        <v/>
      </c>
      <c r="S14" s="569"/>
      <c r="T14" s="570"/>
      <c r="U14" s="568" t="str">
        <f>IF(OR('Feuille de Calcul'!CI14="",ISERROR('Feuille de Calcul'!CI14)),"",'Feuille de Calcul'!CI14)</f>
        <v/>
      </c>
      <c r="V14" s="569"/>
      <c r="W14" s="570"/>
      <c r="X14" s="568" t="str">
        <f>IF(OR('Feuille de Calcul'!CL14="",ISERROR('Feuille de Calcul'!CL14)),"",'Feuille de Calcul'!CL14)</f>
        <v/>
      </c>
      <c r="Y14" s="569"/>
      <c r="Z14" s="570"/>
      <c r="AA14" s="568" t="str">
        <f>IF(OR('Feuille de Calcul'!CO14="",ISERROR('Feuille de Calcul'!CO14)),"",'Feuille de Calcul'!CO14)</f>
        <v/>
      </c>
      <c r="AB14" s="569"/>
      <c r="AC14" s="570"/>
      <c r="AD14" s="568" t="str">
        <f>IF(OR('Feuille de Calcul'!CR14="",ISERROR('Feuille de Calcul'!CR14)),"",'Feuille de Calcul'!CR14)</f>
        <v/>
      </c>
      <c r="AE14" s="569"/>
      <c r="AF14" s="570"/>
      <c r="AG14" s="568" t="str">
        <f>IF(OR('Feuille de Calcul'!CU14="",ISERROR('Feuille de Calcul'!CU14)),"",'Feuille de Calcul'!CU14)</f>
        <v/>
      </c>
      <c r="AH14" s="569"/>
      <c r="AI14" s="570"/>
      <c r="AJ14" s="243"/>
      <c r="AK14" s="243"/>
    </row>
    <row r="15" spans="1:37">
      <c r="A15" s="63" t="str">
        <f>IF('Information sur les Gènes'!A15="","",'Information sur les Gènes'!A15)</f>
        <v>B1</v>
      </c>
      <c r="B15" s="64" t="str">
        <f>IF('Information sur les Gènes'!D15="","",'Information sur les Gènes'!D15)</f>
        <v/>
      </c>
      <c r="C15" s="565"/>
      <c r="D15" s="566"/>
      <c r="E15" s="567"/>
      <c r="F15" s="568" t="str">
        <f>IF(OR('Feuille de Calcul'!BT15="",ISERROR('Feuille de Calcul'!BT15)),"",'Feuille de Calcul'!BT15)</f>
        <v/>
      </c>
      <c r="G15" s="569"/>
      <c r="H15" s="570"/>
      <c r="I15" s="568" t="str">
        <f>IF(OR('Feuille de Calcul'!BW15="",ISERROR('Feuille de Calcul'!BW15)),"",'Feuille de Calcul'!BW15)</f>
        <v/>
      </c>
      <c r="J15" s="569"/>
      <c r="K15" s="570"/>
      <c r="L15" s="568" t="str">
        <f>IF(OR('Feuille de Calcul'!BZ15="",ISERROR('Feuille de Calcul'!BZ15)),"",'Feuille de Calcul'!BZ15)</f>
        <v/>
      </c>
      <c r="M15" s="569"/>
      <c r="N15" s="570"/>
      <c r="O15" s="568" t="str">
        <f>IF(OR('Feuille de Calcul'!CC15="",ISERROR('Feuille de Calcul'!CC15)),"",'Feuille de Calcul'!CC15)</f>
        <v/>
      </c>
      <c r="P15" s="569"/>
      <c r="Q15" s="570"/>
      <c r="R15" s="568" t="str">
        <f>IF(OR('Feuille de Calcul'!CF15="",ISERROR('Feuille de Calcul'!CF15)),"",'Feuille de Calcul'!CF15)</f>
        <v/>
      </c>
      <c r="S15" s="569"/>
      <c r="T15" s="570"/>
      <c r="U15" s="568" t="str">
        <f>IF(OR('Feuille de Calcul'!CI15="",ISERROR('Feuille de Calcul'!CI15)),"",'Feuille de Calcul'!CI15)</f>
        <v/>
      </c>
      <c r="V15" s="569"/>
      <c r="W15" s="570"/>
      <c r="X15" s="568" t="str">
        <f>IF(OR('Feuille de Calcul'!CL15="",ISERROR('Feuille de Calcul'!CL15)),"",'Feuille de Calcul'!CL15)</f>
        <v/>
      </c>
      <c r="Y15" s="569"/>
      <c r="Z15" s="570"/>
      <c r="AA15" s="568" t="str">
        <f>IF(OR('Feuille de Calcul'!CO15="",ISERROR('Feuille de Calcul'!CO15)),"",'Feuille de Calcul'!CO15)</f>
        <v/>
      </c>
      <c r="AB15" s="569"/>
      <c r="AC15" s="570"/>
      <c r="AD15" s="568" t="str">
        <f>IF(OR('Feuille de Calcul'!CR15="",ISERROR('Feuille de Calcul'!CR15)),"",'Feuille de Calcul'!CR15)</f>
        <v/>
      </c>
      <c r="AE15" s="569"/>
      <c r="AF15" s="570"/>
      <c r="AG15" s="568" t="str">
        <f>IF(OR('Feuille de Calcul'!CU15="",ISERROR('Feuille de Calcul'!CU15)),"",'Feuille de Calcul'!CU15)</f>
        <v/>
      </c>
      <c r="AH15" s="569"/>
      <c r="AI15" s="570"/>
      <c r="AJ15" s="243"/>
      <c r="AK15" s="243"/>
    </row>
    <row r="16" spans="1:37">
      <c r="A16" s="63" t="str">
        <f>IF('Information sur les Gènes'!A16="","",'Information sur les Gènes'!A16)</f>
        <v>B2</v>
      </c>
      <c r="B16" s="64" t="str">
        <f>IF('Information sur les Gènes'!D16="","",'Information sur les Gènes'!D16)</f>
        <v/>
      </c>
      <c r="C16" s="565"/>
      <c r="D16" s="566"/>
      <c r="E16" s="567"/>
      <c r="F16" s="568" t="str">
        <f>IF(OR('Feuille de Calcul'!BT16="",ISERROR('Feuille de Calcul'!BT16)),"",'Feuille de Calcul'!BT16)</f>
        <v/>
      </c>
      <c r="G16" s="569"/>
      <c r="H16" s="570"/>
      <c r="I16" s="568" t="str">
        <f>IF(OR('Feuille de Calcul'!BW16="",ISERROR('Feuille de Calcul'!BW16)),"",'Feuille de Calcul'!BW16)</f>
        <v/>
      </c>
      <c r="J16" s="569"/>
      <c r="K16" s="570"/>
      <c r="L16" s="568" t="str">
        <f>IF(OR('Feuille de Calcul'!BZ16="",ISERROR('Feuille de Calcul'!BZ16)),"",'Feuille de Calcul'!BZ16)</f>
        <v/>
      </c>
      <c r="M16" s="569"/>
      <c r="N16" s="570"/>
      <c r="O16" s="568" t="str">
        <f>IF(OR('Feuille de Calcul'!CC16="",ISERROR('Feuille de Calcul'!CC16)),"",'Feuille de Calcul'!CC16)</f>
        <v/>
      </c>
      <c r="P16" s="569"/>
      <c r="Q16" s="570"/>
      <c r="R16" s="568" t="str">
        <f>IF(OR('Feuille de Calcul'!CF16="",ISERROR('Feuille de Calcul'!CF16)),"",'Feuille de Calcul'!CF16)</f>
        <v/>
      </c>
      <c r="S16" s="569"/>
      <c r="T16" s="570"/>
      <c r="U16" s="568" t="str">
        <f>IF(OR('Feuille de Calcul'!CI16="",ISERROR('Feuille de Calcul'!CI16)),"",'Feuille de Calcul'!CI16)</f>
        <v/>
      </c>
      <c r="V16" s="569"/>
      <c r="W16" s="570"/>
      <c r="X16" s="568" t="str">
        <f>IF(OR('Feuille de Calcul'!CL16="",ISERROR('Feuille de Calcul'!CL16)),"",'Feuille de Calcul'!CL16)</f>
        <v/>
      </c>
      <c r="Y16" s="569"/>
      <c r="Z16" s="570"/>
      <c r="AA16" s="568" t="str">
        <f>IF(OR('Feuille de Calcul'!CO16="",ISERROR('Feuille de Calcul'!CO16)),"",'Feuille de Calcul'!CO16)</f>
        <v/>
      </c>
      <c r="AB16" s="569"/>
      <c r="AC16" s="570"/>
      <c r="AD16" s="568" t="str">
        <f>IF(OR('Feuille de Calcul'!CR16="",ISERROR('Feuille de Calcul'!CR16)),"",'Feuille de Calcul'!CR16)</f>
        <v/>
      </c>
      <c r="AE16" s="569"/>
      <c r="AF16" s="570"/>
      <c r="AG16" s="568" t="str">
        <f>IF(OR('Feuille de Calcul'!CU16="",ISERROR('Feuille de Calcul'!CU16)),"",'Feuille de Calcul'!CU16)</f>
        <v/>
      </c>
      <c r="AH16" s="569"/>
      <c r="AI16" s="570"/>
      <c r="AJ16" s="243"/>
      <c r="AK16" s="243"/>
    </row>
    <row r="17" spans="1:37">
      <c r="A17" s="63" t="str">
        <f>IF('Information sur les Gènes'!A17="","",'Information sur les Gènes'!A17)</f>
        <v>B3</v>
      </c>
      <c r="B17" s="64" t="str">
        <f>IF('Information sur les Gènes'!D17="","",'Information sur les Gènes'!D17)</f>
        <v/>
      </c>
      <c r="C17" s="565"/>
      <c r="D17" s="566"/>
      <c r="E17" s="567"/>
      <c r="F17" s="568" t="str">
        <f>IF(OR('Feuille de Calcul'!BT17="",ISERROR('Feuille de Calcul'!BT17)),"",'Feuille de Calcul'!BT17)</f>
        <v/>
      </c>
      <c r="G17" s="569"/>
      <c r="H17" s="570"/>
      <c r="I17" s="568" t="str">
        <f>IF(OR('Feuille de Calcul'!BW17="",ISERROR('Feuille de Calcul'!BW17)),"",'Feuille de Calcul'!BW17)</f>
        <v/>
      </c>
      <c r="J17" s="569"/>
      <c r="K17" s="570"/>
      <c r="L17" s="568" t="str">
        <f>IF(OR('Feuille de Calcul'!BZ17="",ISERROR('Feuille de Calcul'!BZ17)),"",'Feuille de Calcul'!BZ17)</f>
        <v/>
      </c>
      <c r="M17" s="569"/>
      <c r="N17" s="570"/>
      <c r="O17" s="568" t="str">
        <f>IF(OR('Feuille de Calcul'!CC17="",ISERROR('Feuille de Calcul'!CC17)),"",'Feuille de Calcul'!CC17)</f>
        <v/>
      </c>
      <c r="P17" s="569"/>
      <c r="Q17" s="570"/>
      <c r="R17" s="568" t="str">
        <f>IF(OR('Feuille de Calcul'!CF17="",ISERROR('Feuille de Calcul'!CF17)),"",'Feuille de Calcul'!CF17)</f>
        <v/>
      </c>
      <c r="S17" s="569"/>
      <c r="T17" s="570"/>
      <c r="U17" s="568" t="str">
        <f>IF(OR('Feuille de Calcul'!CI17="",ISERROR('Feuille de Calcul'!CI17)),"",'Feuille de Calcul'!CI17)</f>
        <v/>
      </c>
      <c r="V17" s="569"/>
      <c r="W17" s="570"/>
      <c r="X17" s="568" t="str">
        <f>IF(OR('Feuille de Calcul'!CL17="",ISERROR('Feuille de Calcul'!CL17)),"",'Feuille de Calcul'!CL17)</f>
        <v/>
      </c>
      <c r="Y17" s="569"/>
      <c r="Z17" s="570"/>
      <c r="AA17" s="568" t="str">
        <f>IF(OR('Feuille de Calcul'!CO17="",ISERROR('Feuille de Calcul'!CO17)),"",'Feuille de Calcul'!CO17)</f>
        <v/>
      </c>
      <c r="AB17" s="569"/>
      <c r="AC17" s="570"/>
      <c r="AD17" s="568" t="str">
        <f>IF(OR('Feuille de Calcul'!CR17="",ISERROR('Feuille de Calcul'!CR17)),"",'Feuille de Calcul'!CR17)</f>
        <v/>
      </c>
      <c r="AE17" s="569"/>
      <c r="AF17" s="570"/>
      <c r="AG17" s="568" t="str">
        <f>IF(OR('Feuille de Calcul'!CU17="",ISERROR('Feuille de Calcul'!CU17)),"",'Feuille de Calcul'!CU17)</f>
        <v/>
      </c>
      <c r="AH17" s="569"/>
      <c r="AI17" s="570"/>
      <c r="AJ17" s="243"/>
      <c r="AK17" s="243"/>
    </row>
    <row r="18" spans="1:37">
      <c r="A18" s="63" t="str">
        <f>IF('Information sur les Gènes'!A18="","",'Information sur les Gènes'!A18)</f>
        <v>B4</v>
      </c>
      <c r="B18" s="64" t="str">
        <f>IF('Information sur les Gènes'!D18="","",'Information sur les Gènes'!D18)</f>
        <v/>
      </c>
      <c r="C18" s="565"/>
      <c r="D18" s="566"/>
      <c r="E18" s="567"/>
      <c r="F18" s="568" t="str">
        <f>IF(OR('Feuille de Calcul'!BT18="",ISERROR('Feuille de Calcul'!BT18)),"",'Feuille de Calcul'!BT18)</f>
        <v/>
      </c>
      <c r="G18" s="569"/>
      <c r="H18" s="570"/>
      <c r="I18" s="568" t="str">
        <f>IF(OR('Feuille de Calcul'!BW18="",ISERROR('Feuille de Calcul'!BW18)),"",'Feuille de Calcul'!BW18)</f>
        <v/>
      </c>
      <c r="J18" s="569"/>
      <c r="K18" s="570"/>
      <c r="L18" s="568" t="str">
        <f>IF(OR('Feuille de Calcul'!BZ18="",ISERROR('Feuille de Calcul'!BZ18)),"",'Feuille de Calcul'!BZ18)</f>
        <v/>
      </c>
      <c r="M18" s="569"/>
      <c r="N18" s="570"/>
      <c r="O18" s="568" t="str">
        <f>IF(OR('Feuille de Calcul'!CC18="",ISERROR('Feuille de Calcul'!CC18)),"",'Feuille de Calcul'!CC18)</f>
        <v/>
      </c>
      <c r="P18" s="569"/>
      <c r="Q18" s="570"/>
      <c r="R18" s="568" t="str">
        <f>IF(OR('Feuille de Calcul'!CF18="",ISERROR('Feuille de Calcul'!CF18)),"",'Feuille de Calcul'!CF18)</f>
        <v/>
      </c>
      <c r="S18" s="569"/>
      <c r="T18" s="570"/>
      <c r="U18" s="568" t="str">
        <f>IF(OR('Feuille de Calcul'!CI18="",ISERROR('Feuille de Calcul'!CI18)),"",'Feuille de Calcul'!CI18)</f>
        <v/>
      </c>
      <c r="V18" s="569"/>
      <c r="W18" s="570"/>
      <c r="X18" s="568" t="str">
        <f>IF(OR('Feuille de Calcul'!CL18="",ISERROR('Feuille de Calcul'!CL18)),"",'Feuille de Calcul'!CL18)</f>
        <v/>
      </c>
      <c r="Y18" s="569"/>
      <c r="Z18" s="570"/>
      <c r="AA18" s="568" t="str">
        <f>IF(OR('Feuille de Calcul'!CO18="",ISERROR('Feuille de Calcul'!CO18)),"",'Feuille de Calcul'!CO18)</f>
        <v/>
      </c>
      <c r="AB18" s="569"/>
      <c r="AC18" s="570"/>
      <c r="AD18" s="568" t="str">
        <f>IF(OR('Feuille de Calcul'!CR18="",ISERROR('Feuille de Calcul'!CR18)),"",'Feuille de Calcul'!CR18)</f>
        <v/>
      </c>
      <c r="AE18" s="569"/>
      <c r="AF18" s="570"/>
      <c r="AG18" s="568" t="str">
        <f>IF(OR('Feuille de Calcul'!CU18="",ISERROR('Feuille de Calcul'!CU18)),"",'Feuille de Calcul'!CU18)</f>
        <v/>
      </c>
      <c r="AH18" s="569"/>
      <c r="AI18" s="570"/>
      <c r="AJ18" s="243"/>
      <c r="AK18" s="243"/>
    </row>
    <row r="19" spans="1:37">
      <c r="A19" s="63" t="str">
        <f>IF('Information sur les Gènes'!A19="","",'Information sur les Gènes'!A19)</f>
        <v>B5</v>
      </c>
      <c r="B19" s="64" t="str">
        <f>IF('Information sur les Gènes'!D19="","",'Information sur les Gènes'!D19)</f>
        <v/>
      </c>
      <c r="C19" s="565"/>
      <c r="D19" s="566"/>
      <c r="E19" s="567"/>
      <c r="F19" s="568" t="str">
        <f>IF(OR('Feuille de Calcul'!BT19="",ISERROR('Feuille de Calcul'!BT19)),"",'Feuille de Calcul'!BT19)</f>
        <v/>
      </c>
      <c r="G19" s="569"/>
      <c r="H19" s="570"/>
      <c r="I19" s="568" t="str">
        <f>IF(OR('Feuille de Calcul'!BW19="",ISERROR('Feuille de Calcul'!BW19)),"",'Feuille de Calcul'!BW19)</f>
        <v/>
      </c>
      <c r="J19" s="569"/>
      <c r="K19" s="570"/>
      <c r="L19" s="568" t="str">
        <f>IF(OR('Feuille de Calcul'!BZ19="",ISERROR('Feuille de Calcul'!BZ19)),"",'Feuille de Calcul'!BZ19)</f>
        <v/>
      </c>
      <c r="M19" s="569"/>
      <c r="N19" s="570"/>
      <c r="O19" s="568" t="str">
        <f>IF(OR('Feuille de Calcul'!CC19="",ISERROR('Feuille de Calcul'!CC19)),"",'Feuille de Calcul'!CC19)</f>
        <v/>
      </c>
      <c r="P19" s="569"/>
      <c r="Q19" s="570"/>
      <c r="R19" s="568" t="str">
        <f>IF(OR('Feuille de Calcul'!CF19="",ISERROR('Feuille de Calcul'!CF19)),"",'Feuille de Calcul'!CF19)</f>
        <v/>
      </c>
      <c r="S19" s="569"/>
      <c r="T19" s="570"/>
      <c r="U19" s="568" t="str">
        <f>IF(OR('Feuille de Calcul'!CI19="",ISERROR('Feuille de Calcul'!CI19)),"",'Feuille de Calcul'!CI19)</f>
        <v/>
      </c>
      <c r="V19" s="569"/>
      <c r="W19" s="570"/>
      <c r="X19" s="568" t="str">
        <f>IF(OR('Feuille de Calcul'!CL19="",ISERROR('Feuille de Calcul'!CL19)),"",'Feuille de Calcul'!CL19)</f>
        <v/>
      </c>
      <c r="Y19" s="569"/>
      <c r="Z19" s="570"/>
      <c r="AA19" s="568" t="str">
        <f>IF(OR('Feuille de Calcul'!CO19="",ISERROR('Feuille de Calcul'!CO19)),"",'Feuille de Calcul'!CO19)</f>
        <v/>
      </c>
      <c r="AB19" s="569"/>
      <c r="AC19" s="570"/>
      <c r="AD19" s="568" t="str">
        <f>IF(OR('Feuille de Calcul'!CR19="",ISERROR('Feuille de Calcul'!CR19)),"",'Feuille de Calcul'!CR19)</f>
        <v/>
      </c>
      <c r="AE19" s="569"/>
      <c r="AF19" s="570"/>
      <c r="AG19" s="568" t="str">
        <f>IF(OR('Feuille de Calcul'!CU19="",ISERROR('Feuille de Calcul'!CU19)),"",'Feuille de Calcul'!CU19)</f>
        <v/>
      </c>
      <c r="AH19" s="569"/>
      <c r="AI19" s="570"/>
      <c r="AJ19" s="243"/>
      <c r="AK19" s="243"/>
    </row>
    <row r="20" spans="1:37">
      <c r="A20" s="63" t="str">
        <f>IF('Information sur les Gènes'!A20="","",'Information sur les Gènes'!A20)</f>
        <v>B6</v>
      </c>
      <c r="B20" s="64" t="str">
        <f>IF('Information sur les Gènes'!D20="","",'Information sur les Gènes'!D20)</f>
        <v/>
      </c>
      <c r="C20" s="565"/>
      <c r="D20" s="566"/>
      <c r="E20" s="567"/>
      <c r="F20" s="568" t="str">
        <f>IF(OR('Feuille de Calcul'!BT20="",ISERROR('Feuille de Calcul'!BT20)),"",'Feuille de Calcul'!BT20)</f>
        <v/>
      </c>
      <c r="G20" s="569"/>
      <c r="H20" s="570"/>
      <c r="I20" s="568" t="str">
        <f>IF(OR('Feuille de Calcul'!BW20="",ISERROR('Feuille de Calcul'!BW20)),"",'Feuille de Calcul'!BW20)</f>
        <v/>
      </c>
      <c r="J20" s="569"/>
      <c r="K20" s="570"/>
      <c r="L20" s="568" t="str">
        <f>IF(OR('Feuille de Calcul'!BZ20="",ISERROR('Feuille de Calcul'!BZ20)),"",'Feuille de Calcul'!BZ20)</f>
        <v/>
      </c>
      <c r="M20" s="569"/>
      <c r="N20" s="570"/>
      <c r="O20" s="568" t="str">
        <f>IF(OR('Feuille de Calcul'!CC20="",ISERROR('Feuille de Calcul'!CC20)),"",'Feuille de Calcul'!CC20)</f>
        <v/>
      </c>
      <c r="P20" s="569"/>
      <c r="Q20" s="570"/>
      <c r="R20" s="568" t="str">
        <f>IF(OR('Feuille de Calcul'!CF20="",ISERROR('Feuille de Calcul'!CF20)),"",'Feuille de Calcul'!CF20)</f>
        <v/>
      </c>
      <c r="S20" s="569"/>
      <c r="T20" s="570"/>
      <c r="U20" s="568" t="str">
        <f>IF(OR('Feuille de Calcul'!CI20="",ISERROR('Feuille de Calcul'!CI20)),"",'Feuille de Calcul'!CI20)</f>
        <v/>
      </c>
      <c r="V20" s="569"/>
      <c r="W20" s="570"/>
      <c r="X20" s="568" t="str">
        <f>IF(OR('Feuille de Calcul'!CL20="",ISERROR('Feuille de Calcul'!CL20)),"",'Feuille de Calcul'!CL20)</f>
        <v/>
      </c>
      <c r="Y20" s="569"/>
      <c r="Z20" s="570"/>
      <c r="AA20" s="568" t="str">
        <f>IF(OR('Feuille de Calcul'!CO20="",ISERROR('Feuille de Calcul'!CO20)),"",'Feuille de Calcul'!CO20)</f>
        <v/>
      </c>
      <c r="AB20" s="569"/>
      <c r="AC20" s="570"/>
      <c r="AD20" s="568" t="str">
        <f>IF(OR('Feuille de Calcul'!CR20="",ISERROR('Feuille de Calcul'!CR20)),"",'Feuille de Calcul'!CR20)</f>
        <v/>
      </c>
      <c r="AE20" s="569"/>
      <c r="AF20" s="570"/>
      <c r="AG20" s="568" t="str">
        <f>IF(OR('Feuille de Calcul'!CU20="",ISERROR('Feuille de Calcul'!CU20)),"",'Feuille de Calcul'!CU20)</f>
        <v/>
      </c>
      <c r="AH20" s="569"/>
      <c r="AI20" s="570"/>
      <c r="AJ20" s="243"/>
      <c r="AK20" s="243"/>
    </row>
    <row r="21" spans="1:37">
      <c r="A21" s="63" t="str">
        <f>IF('Information sur les Gènes'!A21="","",'Information sur les Gènes'!A21)</f>
        <v>B7</v>
      </c>
      <c r="B21" s="64" t="str">
        <f>IF('Information sur les Gènes'!D21="","",'Information sur les Gènes'!D21)</f>
        <v/>
      </c>
      <c r="C21" s="565"/>
      <c r="D21" s="566"/>
      <c r="E21" s="567"/>
      <c r="F21" s="568" t="str">
        <f>IF(OR('Feuille de Calcul'!BT21="",ISERROR('Feuille de Calcul'!BT21)),"",'Feuille de Calcul'!BT21)</f>
        <v/>
      </c>
      <c r="G21" s="569"/>
      <c r="H21" s="570"/>
      <c r="I21" s="568" t="str">
        <f>IF(OR('Feuille de Calcul'!BW21="",ISERROR('Feuille de Calcul'!BW21)),"",'Feuille de Calcul'!BW21)</f>
        <v/>
      </c>
      <c r="J21" s="569"/>
      <c r="K21" s="570"/>
      <c r="L21" s="568" t="str">
        <f>IF(OR('Feuille de Calcul'!BZ21="",ISERROR('Feuille de Calcul'!BZ21)),"",'Feuille de Calcul'!BZ21)</f>
        <v/>
      </c>
      <c r="M21" s="569"/>
      <c r="N21" s="570"/>
      <c r="O21" s="568" t="str">
        <f>IF(OR('Feuille de Calcul'!CC21="",ISERROR('Feuille de Calcul'!CC21)),"",'Feuille de Calcul'!CC21)</f>
        <v/>
      </c>
      <c r="P21" s="569"/>
      <c r="Q21" s="570"/>
      <c r="R21" s="568" t="str">
        <f>IF(OR('Feuille de Calcul'!CF21="",ISERROR('Feuille de Calcul'!CF21)),"",'Feuille de Calcul'!CF21)</f>
        <v/>
      </c>
      <c r="S21" s="569"/>
      <c r="T21" s="570"/>
      <c r="U21" s="568" t="str">
        <f>IF(OR('Feuille de Calcul'!CI21="",ISERROR('Feuille de Calcul'!CI21)),"",'Feuille de Calcul'!CI21)</f>
        <v/>
      </c>
      <c r="V21" s="569"/>
      <c r="W21" s="570"/>
      <c r="X21" s="568" t="str">
        <f>IF(OR('Feuille de Calcul'!CL21="",ISERROR('Feuille de Calcul'!CL21)),"",'Feuille de Calcul'!CL21)</f>
        <v/>
      </c>
      <c r="Y21" s="569"/>
      <c r="Z21" s="570"/>
      <c r="AA21" s="568" t="str">
        <f>IF(OR('Feuille de Calcul'!CO21="",ISERROR('Feuille de Calcul'!CO21)),"",'Feuille de Calcul'!CO21)</f>
        <v/>
      </c>
      <c r="AB21" s="569"/>
      <c r="AC21" s="570"/>
      <c r="AD21" s="568" t="str">
        <f>IF(OR('Feuille de Calcul'!CR21="",ISERROR('Feuille de Calcul'!CR21)),"",'Feuille de Calcul'!CR21)</f>
        <v/>
      </c>
      <c r="AE21" s="569"/>
      <c r="AF21" s="570"/>
      <c r="AG21" s="568" t="str">
        <f>IF(OR('Feuille de Calcul'!CU21="",ISERROR('Feuille de Calcul'!CU21)),"",'Feuille de Calcul'!CU21)</f>
        <v/>
      </c>
      <c r="AH21" s="569"/>
      <c r="AI21" s="570"/>
      <c r="AJ21" s="243"/>
      <c r="AK21" s="243"/>
    </row>
    <row r="22" spans="1:37">
      <c r="A22" s="63" t="str">
        <f>IF('Information sur les Gènes'!A22="","",'Information sur les Gènes'!A22)</f>
        <v>B8</v>
      </c>
      <c r="B22" s="64" t="str">
        <f>IF('Information sur les Gènes'!D22="","",'Information sur les Gènes'!D22)</f>
        <v/>
      </c>
      <c r="C22" s="565"/>
      <c r="D22" s="566"/>
      <c r="E22" s="567"/>
      <c r="F22" s="568" t="str">
        <f>IF(OR('Feuille de Calcul'!BT22="",ISERROR('Feuille de Calcul'!BT22)),"",'Feuille de Calcul'!BT22)</f>
        <v/>
      </c>
      <c r="G22" s="569"/>
      <c r="H22" s="570"/>
      <c r="I22" s="568" t="str">
        <f>IF(OR('Feuille de Calcul'!BW22="",ISERROR('Feuille de Calcul'!BW22)),"",'Feuille de Calcul'!BW22)</f>
        <v/>
      </c>
      <c r="J22" s="569"/>
      <c r="K22" s="570"/>
      <c r="L22" s="568" t="str">
        <f>IF(OR('Feuille de Calcul'!BZ22="",ISERROR('Feuille de Calcul'!BZ22)),"",'Feuille de Calcul'!BZ22)</f>
        <v/>
      </c>
      <c r="M22" s="569"/>
      <c r="N22" s="570"/>
      <c r="O22" s="568" t="str">
        <f>IF(OR('Feuille de Calcul'!CC22="",ISERROR('Feuille de Calcul'!CC22)),"",'Feuille de Calcul'!CC22)</f>
        <v/>
      </c>
      <c r="P22" s="569"/>
      <c r="Q22" s="570"/>
      <c r="R22" s="568" t="str">
        <f>IF(OR('Feuille de Calcul'!CF22="",ISERROR('Feuille de Calcul'!CF22)),"",'Feuille de Calcul'!CF22)</f>
        <v/>
      </c>
      <c r="S22" s="569"/>
      <c r="T22" s="570"/>
      <c r="U22" s="568" t="str">
        <f>IF(OR('Feuille de Calcul'!CI22="",ISERROR('Feuille de Calcul'!CI22)),"",'Feuille de Calcul'!CI22)</f>
        <v/>
      </c>
      <c r="V22" s="569"/>
      <c r="W22" s="570"/>
      <c r="X22" s="568" t="str">
        <f>IF(OR('Feuille de Calcul'!CL22="",ISERROR('Feuille de Calcul'!CL22)),"",'Feuille de Calcul'!CL22)</f>
        <v/>
      </c>
      <c r="Y22" s="569"/>
      <c r="Z22" s="570"/>
      <c r="AA22" s="568" t="str">
        <f>IF(OR('Feuille de Calcul'!CO22="",ISERROR('Feuille de Calcul'!CO22)),"",'Feuille de Calcul'!CO22)</f>
        <v/>
      </c>
      <c r="AB22" s="569"/>
      <c r="AC22" s="570"/>
      <c r="AD22" s="568" t="str">
        <f>IF(OR('Feuille de Calcul'!CR22="",ISERROR('Feuille de Calcul'!CR22)),"",'Feuille de Calcul'!CR22)</f>
        <v/>
      </c>
      <c r="AE22" s="569"/>
      <c r="AF22" s="570"/>
      <c r="AG22" s="568" t="str">
        <f>IF(OR('Feuille de Calcul'!CU22="",ISERROR('Feuille de Calcul'!CU22)),"",'Feuille de Calcul'!CU22)</f>
        <v/>
      </c>
      <c r="AH22" s="569"/>
      <c r="AI22" s="570"/>
      <c r="AJ22" s="243"/>
      <c r="AK22" s="243"/>
    </row>
    <row r="23" spans="1:37">
      <c r="A23" s="63" t="str">
        <f>IF('Information sur les Gènes'!A23="","",'Information sur les Gènes'!A23)</f>
        <v>B9</v>
      </c>
      <c r="B23" s="64" t="str">
        <f>IF('Information sur les Gènes'!D23="","",'Information sur les Gènes'!D23)</f>
        <v/>
      </c>
      <c r="C23" s="565"/>
      <c r="D23" s="566"/>
      <c r="E23" s="567"/>
      <c r="F23" s="568" t="str">
        <f>IF(OR('Feuille de Calcul'!BT23="",ISERROR('Feuille de Calcul'!BT23)),"",'Feuille de Calcul'!BT23)</f>
        <v/>
      </c>
      <c r="G23" s="569"/>
      <c r="H23" s="570"/>
      <c r="I23" s="568" t="str">
        <f>IF(OR('Feuille de Calcul'!BW23="",ISERROR('Feuille de Calcul'!BW23)),"",'Feuille de Calcul'!BW23)</f>
        <v/>
      </c>
      <c r="J23" s="569"/>
      <c r="K23" s="570"/>
      <c r="L23" s="568" t="str">
        <f>IF(OR('Feuille de Calcul'!BZ23="",ISERROR('Feuille de Calcul'!BZ23)),"",'Feuille de Calcul'!BZ23)</f>
        <v/>
      </c>
      <c r="M23" s="569"/>
      <c r="N23" s="570"/>
      <c r="O23" s="568" t="str">
        <f>IF(OR('Feuille de Calcul'!CC23="",ISERROR('Feuille de Calcul'!CC23)),"",'Feuille de Calcul'!CC23)</f>
        <v/>
      </c>
      <c r="P23" s="569"/>
      <c r="Q23" s="570"/>
      <c r="R23" s="568" t="str">
        <f>IF(OR('Feuille de Calcul'!CF23="",ISERROR('Feuille de Calcul'!CF23)),"",'Feuille de Calcul'!CF23)</f>
        <v/>
      </c>
      <c r="S23" s="569"/>
      <c r="T23" s="570"/>
      <c r="U23" s="568" t="str">
        <f>IF(OR('Feuille de Calcul'!CI23="",ISERROR('Feuille de Calcul'!CI23)),"",'Feuille de Calcul'!CI23)</f>
        <v/>
      </c>
      <c r="V23" s="569"/>
      <c r="W23" s="570"/>
      <c r="X23" s="568" t="str">
        <f>IF(OR('Feuille de Calcul'!CL23="",ISERROR('Feuille de Calcul'!CL23)),"",'Feuille de Calcul'!CL23)</f>
        <v/>
      </c>
      <c r="Y23" s="569"/>
      <c r="Z23" s="570"/>
      <c r="AA23" s="568" t="str">
        <f>IF(OR('Feuille de Calcul'!CO23="",ISERROR('Feuille de Calcul'!CO23)),"",'Feuille de Calcul'!CO23)</f>
        <v/>
      </c>
      <c r="AB23" s="569"/>
      <c r="AC23" s="570"/>
      <c r="AD23" s="568" t="str">
        <f>IF(OR('Feuille de Calcul'!CR23="",ISERROR('Feuille de Calcul'!CR23)),"",'Feuille de Calcul'!CR23)</f>
        <v/>
      </c>
      <c r="AE23" s="569"/>
      <c r="AF23" s="570"/>
      <c r="AG23" s="568" t="str">
        <f>IF(OR('Feuille de Calcul'!CU23="",ISERROR('Feuille de Calcul'!CU23)),"",'Feuille de Calcul'!CU23)</f>
        <v/>
      </c>
      <c r="AH23" s="569"/>
      <c r="AI23" s="570"/>
      <c r="AJ23" s="243"/>
      <c r="AK23" s="243"/>
    </row>
    <row r="24" spans="1:37">
      <c r="A24" s="63" t="str">
        <f>IF('Information sur les Gènes'!A24="","",'Information sur les Gènes'!A24)</f>
        <v>B10</v>
      </c>
      <c r="B24" s="64" t="str">
        <f>IF('Information sur les Gènes'!D24="","",'Information sur les Gènes'!D24)</f>
        <v/>
      </c>
      <c r="C24" s="565"/>
      <c r="D24" s="566"/>
      <c r="E24" s="567"/>
      <c r="F24" s="568" t="str">
        <f>IF(OR('Feuille de Calcul'!BT24="",ISERROR('Feuille de Calcul'!BT24)),"",'Feuille de Calcul'!BT24)</f>
        <v/>
      </c>
      <c r="G24" s="569"/>
      <c r="H24" s="570"/>
      <c r="I24" s="568" t="str">
        <f>IF(OR('Feuille de Calcul'!BW24="",ISERROR('Feuille de Calcul'!BW24)),"",'Feuille de Calcul'!BW24)</f>
        <v/>
      </c>
      <c r="J24" s="569"/>
      <c r="K24" s="570"/>
      <c r="L24" s="568" t="str">
        <f>IF(OR('Feuille de Calcul'!BZ24="",ISERROR('Feuille de Calcul'!BZ24)),"",'Feuille de Calcul'!BZ24)</f>
        <v/>
      </c>
      <c r="M24" s="569"/>
      <c r="N24" s="570"/>
      <c r="O24" s="568" t="str">
        <f>IF(OR('Feuille de Calcul'!CC24="",ISERROR('Feuille de Calcul'!CC24)),"",'Feuille de Calcul'!CC24)</f>
        <v/>
      </c>
      <c r="P24" s="569"/>
      <c r="Q24" s="570"/>
      <c r="R24" s="568" t="str">
        <f>IF(OR('Feuille de Calcul'!CF24="",ISERROR('Feuille de Calcul'!CF24)),"",'Feuille de Calcul'!CF24)</f>
        <v/>
      </c>
      <c r="S24" s="569"/>
      <c r="T24" s="570"/>
      <c r="U24" s="568" t="str">
        <f>IF(OR('Feuille de Calcul'!CI24="",ISERROR('Feuille de Calcul'!CI24)),"",'Feuille de Calcul'!CI24)</f>
        <v/>
      </c>
      <c r="V24" s="569"/>
      <c r="W24" s="570"/>
      <c r="X24" s="568" t="str">
        <f>IF(OR('Feuille de Calcul'!CL24="",ISERROR('Feuille de Calcul'!CL24)),"",'Feuille de Calcul'!CL24)</f>
        <v/>
      </c>
      <c r="Y24" s="569"/>
      <c r="Z24" s="570"/>
      <c r="AA24" s="568" t="str">
        <f>IF(OR('Feuille de Calcul'!CO24="",ISERROR('Feuille de Calcul'!CO24)),"",'Feuille de Calcul'!CO24)</f>
        <v/>
      </c>
      <c r="AB24" s="569"/>
      <c r="AC24" s="570"/>
      <c r="AD24" s="568" t="str">
        <f>IF(OR('Feuille de Calcul'!CR24="",ISERROR('Feuille de Calcul'!CR24)),"",'Feuille de Calcul'!CR24)</f>
        <v/>
      </c>
      <c r="AE24" s="569"/>
      <c r="AF24" s="570"/>
      <c r="AG24" s="568" t="str">
        <f>IF(OR('Feuille de Calcul'!CU24="",ISERROR('Feuille de Calcul'!CU24)),"",'Feuille de Calcul'!CU24)</f>
        <v/>
      </c>
      <c r="AH24" s="569"/>
      <c r="AI24" s="570"/>
      <c r="AJ24" s="243"/>
      <c r="AK24" s="243"/>
    </row>
    <row r="25" spans="1:37">
      <c r="A25" s="63" t="str">
        <f>IF('Information sur les Gènes'!A25="","",'Information sur les Gènes'!A25)</f>
        <v>B11</v>
      </c>
      <c r="B25" s="64" t="str">
        <f>IF('Information sur les Gènes'!D25="","",'Information sur les Gènes'!D25)</f>
        <v/>
      </c>
      <c r="C25" s="565"/>
      <c r="D25" s="566"/>
      <c r="E25" s="567"/>
      <c r="F25" s="568" t="str">
        <f>IF(OR('Feuille de Calcul'!BT25="",ISERROR('Feuille de Calcul'!BT25)),"",'Feuille de Calcul'!BT25)</f>
        <v/>
      </c>
      <c r="G25" s="569"/>
      <c r="H25" s="570"/>
      <c r="I25" s="568" t="str">
        <f>IF(OR('Feuille de Calcul'!BW25="",ISERROR('Feuille de Calcul'!BW25)),"",'Feuille de Calcul'!BW25)</f>
        <v/>
      </c>
      <c r="J25" s="569"/>
      <c r="K25" s="570"/>
      <c r="L25" s="568" t="str">
        <f>IF(OR('Feuille de Calcul'!BZ25="",ISERROR('Feuille de Calcul'!BZ25)),"",'Feuille de Calcul'!BZ25)</f>
        <v/>
      </c>
      <c r="M25" s="569"/>
      <c r="N25" s="570"/>
      <c r="O25" s="568" t="str">
        <f>IF(OR('Feuille de Calcul'!CC25="",ISERROR('Feuille de Calcul'!CC25)),"",'Feuille de Calcul'!CC25)</f>
        <v/>
      </c>
      <c r="P25" s="569"/>
      <c r="Q25" s="570"/>
      <c r="R25" s="568" t="str">
        <f>IF(OR('Feuille de Calcul'!CF25="",ISERROR('Feuille de Calcul'!CF25)),"",'Feuille de Calcul'!CF25)</f>
        <v/>
      </c>
      <c r="S25" s="569"/>
      <c r="T25" s="570"/>
      <c r="U25" s="568" t="str">
        <f>IF(OR('Feuille de Calcul'!CI25="",ISERROR('Feuille de Calcul'!CI25)),"",'Feuille de Calcul'!CI25)</f>
        <v/>
      </c>
      <c r="V25" s="569"/>
      <c r="W25" s="570"/>
      <c r="X25" s="568" t="str">
        <f>IF(OR('Feuille de Calcul'!CL25="",ISERROR('Feuille de Calcul'!CL25)),"",'Feuille de Calcul'!CL25)</f>
        <v/>
      </c>
      <c r="Y25" s="569"/>
      <c r="Z25" s="570"/>
      <c r="AA25" s="568" t="str">
        <f>IF(OR('Feuille de Calcul'!CO25="",ISERROR('Feuille de Calcul'!CO25)),"",'Feuille de Calcul'!CO25)</f>
        <v/>
      </c>
      <c r="AB25" s="569"/>
      <c r="AC25" s="570"/>
      <c r="AD25" s="568" t="str">
        <f>IF(OR('Feuille de Calcul'!CR25="",ISERROR('Feuille de Calcul'!CR25)),"",'Feuille de Calcul'!CR25)</f>
        <v/>
      </c>
      <c r="AE25" s="569"/>
      <c r="AF25" s="570"/>
      <c r="AG25" s="568" t="str">
        <f>IF(OR('Feuille de Calcul'!CU25="",ISERROR('Feuille de Calcul'!CU25)),"",'Feuille de Calcul'!CU25)</f>
        <v/>
      </c>
      <c r="AH25" s="569"/>
      <c r="AI25" s="570"/>
      <c r="AJ25" s="243"/>
      <c r="AK25" s="243"/>
    </row>
    <row r="26" spans="1:37">
      <c r="A26" s="63" t="str">
        <f>IF('Information sur les Gènes'!A26="","",'Information sur les Gènes'!A26)</f>
        <v>B12</v>
      </c>
      <c r="B26" s="64" t="str">
        <f>IF('Information sur les Gènes'!D26="","",'Information sur les Gènes'!D26)</f>
        <v/>
      </c>
      <c r="C26" s="565"/>
      <c r="D26" s="566"/>
      <c r="E26" s="567"/>
      <c r="F26" s="568" t="str">
        <f>IF(OR('Feuille de Calcul'!BT26="",ISERROR('Feuille de Calcul'!BT26)),"",'Feuille de Calcul'!BT26)</f>
        <v/>
      </c>
      <c r="G26" s="569"/>
      <c r="H26" s="570"/>
      <c r="I26" s="568" t="str">
        <f>IF(OR('Feuille de Calcul'!BW26="",ISERROR('Feuille de Calcul'!BW26)),"",'Feuille de Calcul'!BW26)</f>
        <v/>
      </c>
      <c r="J26" s="569"/>
      <c r="K26" s="570"/>
      <c r="L26" s="568" t="str">
        <f>IF(OR('Feuille de Calcul'!BZ26="",ISERROR('Feuille de Calcul'!BZ26)),"",'Feuille de Calcul'!BZ26)</f>
        <v/>
      </c>
      <c r="M26" s="569"/>
      <c r="N26" s="570"/>
      <c r="O26" s="568" t="str">
        <f>IF(OR('Feuille de Calcul'!CC26="",ISERROR('Feuille de Calcul'!CC26)),"",'Feuille de Calcul'!CC26)</f>
        <v/>
      </c>
      <c r="P26" s="569"/>
      <c r="Q26" s="570"/>
      <c r="R26" s="568" t="str">
        <f>IF(OR('Feuille de Calcul'!CF26="",ISERROR('Feuille de Calcul'!CF26)),"",'Feuille de Calcul'!CF26)</f>
        <v/>
      </c>
      <c r="S26" s="569"/>
      <c r="T26" s="570"/>
      <c r="U26" s="568" t="str">
        <f>IF(OR('Feuille de Calcul'!CI26="",ISERROR('Feuille de Calcul'!CI26)),"",'Feuille de Calcul'!CI26)</f>
        <v/>
      </c>
      <c r="V26" s="569"/>
      <c r="W26" s="570"/>
      <c r="X26" s="568" t="str">
        <f>IF(OR('Feuille de Calcul'!CL26="",ISERROR('Feuille de Calcul'!CL26)),"",'Feuille de Calcul'!CL26)</f>
        <v/>
      </c>
      <c r="Y26" s="569"/>
      <c r="Z26" s="570"/>
      <c r="AA26" s="568" t="str">
        <f>IF(OR('Feuille de Calcul'!CO26="",ISERROR('Feuille de Calcul'!CO26)),"",'Feuille de Calcul'!CO26)</f>
        <v/>
      </c>
      <c r="AB26" s="569"/>
      <c r="AC26" s="570"/>
      <c r="AD26" s="568" t="str">
        <f>IF(OR('Feuille de Calcul'!CR26="",ISERROR('Feuille de Calcul'!CR26)),"",'Feuille de Calcul'!CR26)</f>
        <v/>
      </c>
      <c r="AE26" s="569"/>
      <c r="AF26" s="570"/>
      <c r="AG26" s="568" t="str">
        <f>IF(OR('Feuille de Calcul'!CU26="",ISERROR('Feuille de Calcul'!CU26)),"",'Feuille de Calcul'!CU26)</f>
        <v/>
      </c>
      <c r="AH26" s="569"/>
      <c r="AI26" s="570"/>
      <c r="AJ26" s="243"/>
      <c r="AK26" s="243"/>
    </row>
    <row r="27" spans="1:37">
      <c r="A27" s="63" t="str">
        <f>IF('Information sur les Gènes'!A27="","",'Information sur les Gènes'!A27)</f>
        <v>C1</v>
      </c>
      <c r="B27" s="64" t="str">
        <f>IF('Information sur les Gènes'!D27="","",'Information sur les Gènes'!D27)</f>
        <v/>
      </c>
      <c r="C27" s="565"/>
      <c r="D27" s="566"/>
      <c r="E27" s="567"/>
      <c r="F27" s="568" t="str">
        <f>IF(OR('Feuille de Calcul'!BT27="",ISERROR('Feuille de Calcul'!BT27)),"",'Feuille de Calcul'!BT27)</f>
        <v/>
      </c>
      <c r="G27" s="569"/>
      <c r="H27" s="570"/>
      <c r="I27" s="568" t="str">
        <f>IF(OR('Feuille de Calcul'!BW27="",ISERROR('Feuille de Calcul'!BW27)),"",'Feuille de Calcul'!BW27)</f>
        <v/>
      </c>
      <c r="J27" s="569"/>
      <c r="K27" s="570"/>
      <c r="L27" s="568" t="str">
        <f>IF(OR('Feuille de Calcul'!BZ27="",ISERROR('Feuille de Calcul'!BZ27)),"",'Feuille de Calcul'!BZ27)</f>
        <v/>
      </c>
      <c r="M27" s="569"/>
      <c r="N27" s="570"/>
      <c r="O27" s="568" t="str">
        <f>IF(OR('Feuille de Calcul'!CC27="",ISERROR('Feuille de Calcul'!CC27)),"",'Feuille de Calcul'!CC27)</f>
        <v/>
      </c>
      <c r="P27" s="569"/>
      <c r="Q27" s="570"/>
      <c r="R27" s="568" t="str">
        <f>IF(OR('Feuille de Calcul'!CF27="",ISERROR('Feuille de Calcul'!CF27)),"",'Feuille de Calcul'!CF27)</f>
        <v/>
      </c>
      <c r="S27" s="569"/>
      <c r="T27" s="570"/>
      <c r="U27" s="568" t="str">
        <f>IF(OR('Feuille de Calcul'!CI27="",ISERROR('Feuille de Calcul'!CI27)),"",'Feuille de Calcul'!CI27)</f>
        <v/>
      </c>
      <c r="V27" s="569"/>
      <c r="W27" s="570"/>
      <c r="X27" s="568" t="str">
        <f>IF(OR('Feuille de Calcul'!CL27="",ISERROR('Feuille de Calcul'!CL27)),"",'Feuille de Calcul'!CL27)</f>
        <v/>
      </c>
      <c r="Y27" s="569"/>
      <c r="Z27" s="570"/>
      <c r="AA27" s="568" t="str">
        <f>IF(OR('Feuille de Calcul'!CO27="",ISERROR('Feuille de Calcul'!CO27)),"",'Feuille de Calcul'!CO27)</f>
        <v/>
      </c>
      <c r="AB27" s="569"/>
      <c r="AC27" s="570"/>
      <c r="AD27" s="568" t="str">
        <f>IF(OR('Feuille de Calcul'!CR27="",ISERROR('Feuille de Calcul'!CR27)),"",'Feuille de Calcul'!CR27)</f>
        <v/>
      </c>
      <c r="AE27" s="569"/>
      <c r="AF27" s="570"/>
      <c r="AG27" s="568" t="str">
        <f>IF(OR('Feuille de Calcul'!CU27="",ISERROR('Feuille de Calcul'!CU27)),"",'Feuille de Calcul'!CU27)</f>
        <v/>
      </c>
      <c r="AH27" s="569"/>
      <c r="AI27" s="570"/>
      <c r="AJ27" s="243"/>
      <c r="AK27" s="243"/>
    </row>
    <row r="28" spans="1:37">
      <c r="A28" s="63" t="str">
        <f>IF('Information sur les Gènes'!A28="","",'Information sur les Gènes'!A28)</f>
        <v>C2</v>
      </c>
      <c r="B28" s="64" t="str">
        <f>IF('Information sur les Gènes'!D28="","",'Information sur les Gènes'!D28)</f>
        <v/>
      </c>
      <c r="C28" s="565"/>
      <c r="D28" s="566"/>
      <c r="E28" s="567"/>
      <c r="F28" s="568" t="str">
        <f>IF(OR('Feuille de Calcul'!BT28="",ISERROR('Feuille de Calcul'!BT28)),"",'Feuille de Calcul'!BT28)</f>
        <v/>
      </c>
      <c r="G28" s="569"/>
      <c r="H28" s="570"/>
      <c r="I28" s="568" t="str">
        <f>IF(OR('Feuille de Calcul'!BW28="",ISERROR('Feuille de Calcul'!BW28)),"",'Feuille de Calcul'!BW28)</f>
        <v/>
      </c>
      <c r="J28" s="569"/>
      <c r="K28" s="570"/>
      <c r="L28" s="568" t="str">
        <f>IF(OR('Feuille de Calcul'!BZ28="",ISERROR('Feuille de Calcul'!BZ28)),"",'Feuille de Calcul'!BZ28)</f>
        <v/>
      </c>
      <c r="M28" s="569"/>
      <c r="N28" s="570"/>
      <c r="O28" s="568" t="str">
        <f>IF(OR('Feuille de Calcul'!CC28="",ISERROR('Feuille de Calcul'!CC28)),"",'Feuille de Calcul'!CC28)</f>
        <v/>
      </c>
      <c r="P28" s="569"/>
      <c r="Q28" s="570"/>
      <c r="R28" s="568" t="str">
        <f>IF(OR('Feuille de Calcul'!CF28="",ISERROR('Feuille de Calcul'!CF28)),"",'Feuille de Calcul'!CF28)</f>
        <v/>
      </c>
      <c r="S28" s="569"/>
      <c r="T28" s="570"/>
      <c r="U28" s="568" t="str">
        <f>IF(OR('Feuille de Calcul'!CI28="",ISERROR('Feuille de Calcul'!CI28)),"",'Feuille de Calcul'!CI28)</f>
        <v/>
      </c>
      <c r="V28" s="569"/>
      <c r="W28" s="570"/>
      <c r="X28" s="568" t="str">
        <f>IF(OR('Feuille de Calcul'!CL28="",ISERROR('Feuille de Calcul'!CL28)),"",'Feuille de Calcul'!CL28)</f>
        <v/>
      </c>
      <c r="Y28" s="569"/>
      <c r="Z28" s="570"/>
      <c r="AA28" s="568" t="str">
        <f>IF(OR('Feuille de Calcul'!CO28="",ISERROR('Feuille de Calcul'!CO28)),"",'Feuille de Calcul'!CO28)</f>
        <v/>
      </c>
      <c r="AB28" s="569"/>
      <c r="AC28" s="570"/>
      <c r="AD28" s="568" t="str">
        <f>IF(OR('Feuille de Calcul'!CR28="",ISERROR('Feuille de Calcul'!CR28)),"",'Feuille de Calcul'!CR28)</f>
        <v/>
      </c>
      <c r="AE28" s="569"/>
      <c r="AF28" s="570"/>
      <c r="AG28" s="568" t="str">
        <f>IF(OR('Feuille de Calcul'!CU28="",ISERROR('Feuille de Calcul'!CU28)),"",'Feuille de Calcul'!CU28)</f>
        <v/>
      </c>
      <c r="AH28" s="569"/>
      <c r="AI28" s="570"/>
      <c r="AJ28" s="243"/>
      <c r="AK28" s="243"/>
    </row>
    <row r="29" spans="1:37">
      <c r="A29" s="63" t="str">
        <f>IF('Information sur les Gènes'!A29="","",'Information sur les Gènes'!A29)</f>
        <v>C3</v>
      </c>
      <c r="B29" s="64" t="str">
        <f>IF('Information sur les Gènes'!D29="","",'Information sur les Gènes'!D29)</f>
        <v/>
      </c>
      <c r="C29" s="565"/>
      <c r="D29" s="566"/>
      <c r="E29" s="567"/>
      <c r="F29" s="568" t="str">
        <f>IF(OR('Feuille de Calcul'!BT29="",ISERROR('Feuille de Calcul'!BT29)),"",'Feuille de Calcul'!BT29)</f>
        <v/>
      </c>
      <c r="G29" s="569"/>
      <c r="H29" s="570"/>
      <c r="I29" s="568" t="str">
        <f>IF(OR('Feuille de Calcul'!BW29="",ISERROR('Feuille de Calcul'!BW29)),"",'Feuille de Calcul'!BW29)</f>
        <v/>
      </c>
      <c r="J29" s="569"/>
      <c r="K29" s="570"/>
      <c r="L29" s="568" t="str">
        <f>IF(OR('Feuille de Calcul'!BZ29="",ISERROR('Feuille de Calcul'!BZ29)),"",'Feuille de Calcul'!BZ29)</f>
        <v/>
      </c>
      <c r="M29" s="569"/>
      <c r="N29" s="570"/>
      <c r="O29" s="568" t="str">
        <f>IF(OR('Feuille de Calcul'!CC29="",ISERROR('Feuille de Calcul'!CC29)),"",'Feuille de Calcul'!CC29)</f>
        <v/>
      </c>
      <c r="P29" s="569"/>
      <c r="Q29" s="570"/>
      <c r="R29" s="568" t="str">
        <f>IF(OR('Feuille de Calcul'!CF29="",ISERROR('Feuille de Calcul'!CF29)),"",'Feuille de Calcul'!CF29)</f>
        <v/>
      </c>
      <c r="S29" s="569"/>
      <c r="T29" s="570"/>
      <c r="U29" s="568" t="str">
        <f>IF(OR('Feuille de Calcul'!CI29="",ISERROR('Feuille de Calcul'!CI29)),"",'Feuille de Calcul'!CI29)</f>
        <v/>
      </c>
      <c r="V29" s="569"/>
      <c r="W29" s="570"/>
      <c r="X29" s="568" t="str">
        <f>IF(OR('Feuille de Calcul'!CL29="",ISERROR('Feuille de Calcul'!CL29)),"",'Feuille de Calcul'!CL29)</f>
        <v/>
      </c>
      <c r="Y29" s="569"/>
      <c r="Z29" s="570"/>
      <c r="AA29" s="568" t="str">
        <f>IF(OR('Feuille de Calcul'!CO29="",ISERROR('Feuille de Calcul'!CO29)),"",'Feuille de Calcul'!CO29)</f>
        <v/>
      </c>
      <c r="AB29" s="569"/>
      <c r="AC29" s="570"/>
      <c r="AD29" s="568" t="str">
        <f>IF(OR('Feuille de Calcul'!CR29="",ISERROR('Feuille de Calcul'!CR29)),"",'Feuille de Calcul'!CR29)</f>
        <v/>
      </c>
      <c r="AE29" s="569"/>
      <c r="AF29" s="570"/>
      <c r="AG29" s="568" t="str">
        <f>IF(OR('Feuille de Calcul'!CU29="",ISERROR('Feuille de Calcul'!CU29)),"",'Feuille de Calcul'!CU29)</f>
        <v/>
      </c>
      <c r="AH29" s="569"/>
      <c r="AI29" s="570"/>
      <c r="AJ29" s="243"/>
      <c r="AK29" s="243"/>
    </row>
    <row r="30" spans="1:37">
      <c r="A30" s="63" t="str">
        <f>IF('Information sur les Gènes'!A30="","",'Information sur les Gènes'!A30)</f>
        <v>C4</v>
      </c>
      <c r="B30" s="64" t="str">
        <f>IF('Information sur les Gènes'!D30="","",'Information sur les Gènes'!D30)</f>
        <v/>
      </c>
      <c r="C30" s="565"/>
      <c r="D30" s="566"/>
      <c r="E30" s="567"/>
      <c r="F30" s="568" t="str">
        <f>IF(OR('Feuille de Calcul'!BT30="",ISERROR('Feuille de Calcul'!BT30)),"",'Feuille de Calcul'!BT30)</f>
        <v/>
      </c>
      <c r="G30" s="569"/>
      <c r="H30" s="570"/>
      <c r="I30" s="568" t="str">
        <f>IF(OR('Feuille de Calcul'!BW30="",ISERROR('Feuille de Calcul'!BW30)),"",'Feuille de Calcul'!BW30)</f>
        <v/>
      </c>
      <c r="J30" s="569"/>
      <c r="K30" s="570"/>
      <c r="L30" s="568" t="str">
        <f>IF(OR('Feuille de Calcul'!BZ30="",ISERROR('Feuille de Calcul'!BZ30)),"",'Feuille de Calcul'!BZ30)</f>
        <v/>
      </c>
      <c r="M30" s="569"/>
      <c r="N30" s="570"/>
      <c r="O30" s="568" t="str">
        <f>IF(OR('Feuille de Calcul'!CC30="",ISERROR('Feuille de Calcul'!CC30)),"",'Feuille de Calcul'!CC30)</f>
        <v/>
      </c>
      <c r="P30" s="569"/>
      <c r="Q30" s="570"/>
      <c r="R30" s="568" t="str">
        <f>IF(OR('Feuille de Calcul'!CF30="",ISERROR('Feuille de Calcul'!CF30)),"",'Feuille de Calcul'!CF30)</f>
        <v/>
      </c>
      <c r="S30" s="569"/>
      <c r="T30" s="570"/>
      <c r="U30" s="568" t="str">
        <f>IF(OR('Feuille de Calcul'!CI30="",ISERROR('Feuille de Calcul'!CI30)),"",'Feuille de Calcul'!CI30)</f>
        <v/>
      </c>
      <c r="V30" s="569"/>
      <c r="W30" s="570"/>
      <c r="X30" s="568" t="str">
        <f>IF(OR('Feuille de Calcul'!CL30="",ISERROR('Feuille de Calcul'!CL30)),"",'Feuille de Calcul'!CL30)</f>
        <v/>
      </c>
      <c r="Y30" s="569"/>
      <c r="Z30" s="570"/>
      <c r="AA30" s="568" t="str">
        <f>IF(OR('Feuille de Calcul'!CO30="",ISERROR('Feuille de Calcul'!CO30)),"",'Feuille de Calcul'!CO30)</f>
        <v/>
      </c>
      <c r="AB30" s="569"/>
      <c r="AC30" s="570"/>
      <c r="AD30" s="568" t="str">
        <f>IF(OR('Feuille de Calcul'!CR30="",ISERROR('Feuille de Calcul'!CR30)),"",'Feuille de Calcul'!CR30)</f>
        <v/>
      </c>
      <c r="AE30" s="569"/>
      <c r="AF30" s="570"/>
      <c r="AG30" s="568" t="str">
        <f>IF(OR('Feuille de Calcul'!CU30="",ISERROR('Feuille de Calcul'!CU30)),"",'Feuille de Calcul'!CU30)</f>
        <v/>
      </c>
      <c r="AH30" s="569"/>
      <c r="AI30" s="570"/>
      <c r="AJ30" s="243"/>
      <c r="AK30" s="243"/>
    </row>
    <row r="31" spans="1:37">
      <c r="A31" s="63" t="str">
        <f>IF('Information sur les Gènes'!A31="","",'Information sur les Gènes'!A31)</f>
        <v>C5</v>
      </c>
      <c r="B31" s="64" t="str">
        <f>IF('Information sur les Gènes'!D31="","",'Information sur les Gènes'!D31)</f>
        <v/>
      </c>
      <c r="C31" s="565"/>
      <c r="D31" s="566"/>
      <c r="E31" s="567"/>
      <c r="F31" s="568" t="str">
        <f>IF(OR('Feuille de Calcul'!BT31="",ISERROR('Feuille de Calcul'!BT31)),"",'Feuille de Calcul'!BT31)</f>
        <v/>
      </c>
      <c r="G31" s="569"/>
      <c r="H31" s="570"/>
      <c r="I31" s="568" t="str">
        <f>IF(OR('Feuille de Calcul'!BW31="",ISERROR('Feuille de Calcul'!BW31)),"",'Feuille de Calcul'!BW31)</f>
        <v/>
      </c>
      <c r="J31" s="569"/>
      <c r="K31" s="570"/>
      <c r="L31" s="568" t="str">
        <f>IF(OR('Feuille de Calcul'!BZ31="",ISERROR('Feuille de Calcul'!BZ31)),"",'Feuille de Calcul'!BZ31)</f>
        <v/>
      </c>
      <c r="M31" s="569"/>
      <c r="N31" s="570"/>
      <c r="O31" s="568" t="str">
        <f>IF(OR('Feuille de Calcul'!CC31="",ISERROR('Feuille de Calcul'!CC31)),"",'Feuille de Calcul'!CC31)</f>
        <v/>
      </c>
      <c r="P31" s="569"/>
      <c r="Q31" s="570"/>
      <c r="R31" s="568" t="str">
        <f>IF(OR('Feuille de Calcul'!CF31="",ISERROR('Feuille de Calcul'!CF31)),"",'Feuille de Calcul'!CF31)</f>
        <v/>
      </c>
      <c r="S31" s="569"/>
      <c r="T31" s="570"/>
      <c r="U31" s="568" t="str">
        <f>IF(OR('Feuille de Calcul'!CI31="",ISERROR('Feuille de Calcul'!CI31)),"",'Feuille de Calcul'!CI31)</f>
        <v/>
      </c>
      <c r="V31" s="569"/>
      <c r="W31" s="570"/>
      <c r="X31" s="568" t="str">
        <f>IF(OR('Feuille de Calcul'!CL31="",ISERROR('Feuille de Calcul'!CL31)),"",'Feuille de Calcul'!CL31)</f>
        <v/>
      </c>
      <c r="Y31" s="569"/>
      <c r="Z31" s="570"/>
      <c r="AA31" s="568" t="str">
        <f>IF(OR('Feuille de Calcul'!CO31="",ISERROR('Feuille de Calcul'!CO31)),"",'Feuille de Calcul'!CO31)</f>
        <v/>
      </c>
      <c r="AB31" s="569"/>
      <c r="AC31" s="570"/>
      <c r="AD31" s="568" t="str">
        <f>IF(OR('Feuille de Calcul'!CR31="",ISERROR('Feuille de Calcul'!CR31)),"",'Feuille de Calcul'!CR31)</f>
        <v/>
      </c>
      <c r="AE31" s="569"/>
      <c r="AF31" s="570"/>
      <c r="AG31" s="568" t="str">
        <f>IF(OR('Feuille de Calcul'!CU31="",ISERROR('Feuille de Calcul'!CU31)),"",'Feuille de Calcul'!CU31)</f>
        <v/>
      </c>
      <c r="AH31" s="569"/>
      <c r="AI31" s="570"/>
      <c r="AJ31" s="243"/>
      <c r="AK31" s="243"/>
    </row>
    <row r="32" spans="1:37">
      <c r="A32" s="63" t="str">
        <f>IF('Information sur les Gènes'!A32="","",'Information sur les Gènes'!A32)</f>
        <v>C6</v>
      </c>
      <c r="B32" s="64" t="str">
        <f>IF('Information sur les Gènes'!D32="","",'Information sur les Gènes'!D32)</f>
        <v/>
      </c>
      <c r="C32" s="565"/>
      <c r="D32" s="566"/>
      <c r="E32" s="567"/>
      <c r="F32" s="568" t="str">
        <f>IF(OR('Feuille de Calcul'!BT32="",ISERROR('Feuille de Calcul'!BT32)),"",'Feuille de Calcul'!BT32)</f>
        <v/>
      </c>
      <c r="G32" s="569"/>
      <c r="H32" s="570"/>
      <c r="I32" s="568" t="str">
        <f>IF(OR('Feuille de Calcul'!BW32="",ISERROR('Feuille de Calcul'!BW32)),"",'Feuille de Calcul'!BW32)</f>
        <v/>
      </c>
      <c r="J32" s="569"/>
      <c r="K32" s="570"/>
      <c r="L32" s="568" t="str">
        <f>IF(OR('Feuille de Calcul'!BZ32="",ISERROR('Feuille de Calcul'!BZ32)),"",'Feuille de Calcul'!BZ32)</f>
        <v/>
      </c>
      <c r="M32" s="569"/>
      <c r="N32" s="570"/>
      <c r="O32" s="568" t="str">
        <f>IF(OR('Feuille de Calcul'!CC32="",ISERROR('Feuille de Calcul'!CC32)),"",'Feuille de Calcul'!CC32)</f>
        <v/>
      </c>
      <c r="P32" s="569"/>
      <c r="Q32" s="570"/>
      <c r="R32" s="568" t="str">
        <f>IF(OR('Feuille de Calcul'!CF32="",ISERROR('Feuille de Calcul'!CF32)),"",'Feuille de Calcul'!CF32)</f>
        <v/>
      </c>
      <c r="S32" s="569"/>
      <c r="T32" s="570"/>
      <c r="U32" s="568" t="str">
        <f>IF(OR('Feuille de Calcul'!CI32="",ISERROR('Feuille de Calcul'!CI32)),"",'Feuille de Calcul'!CI32)</f>
        <v/>
      </c>
      <c r="V32" s="569"/>
      <c r="W32" s="570"/>
      <c r="X32" s="568" t="str">
        <f>IF(OR('Feuille de Calcul'!CL32="",ISERROR('Feuille de Calcul'!CL32)),"",'Feuille de Calcul'!CL32)</f>
        <v/>
      </c>
      <c r="Y32" s="569"/>
      <c r="Z32" s="570"/>
      <c r="AA32" s="568" t="str">
        <f>IF(OR('Feuille de Calcul'!CO32="",ISERROR('Feuille de Calcul'!CO32)),"",'Feuille de Calcul'!CO32)</f>
        <v/>
      </c>
      <c r="AB32" s="569"/>
      <c r="AC32" s="570"/>
      <c r="AD32" s="568" t="str">
        <f>IF(OR('Feuille de Calcul'!CR32="",ISERROR('Feuille de Calcul'!CR32)),"",'Feuille de Calcul'!CR32)</f>
        <v/>
      </c>
      <c r="AE32" s="569"/>
      <c r="AF32" s="570"/>
      <c r="AG32" s="568" t="str">
        <f>IF(OR('Feuille de Calcul'!CU32="",ISERROR('Feuille de Calcul'!CU32)),"",'Feuille de Calcul'!CU32)</f>
        <v/>
      </c>
      <c r="AH32" s="569"/>
      <c r="AI32" s="570"/>
      <c r="AJ32" s="243"/>
      <c r="AK32" s="243"/>
    </row>
    <row r="33" spans="1:37">
      <c r="A33" s="63" t="str">
        <f>IF('Information sur les Gènes'!A33="","",'Information sur les Gènes'!A33)</f>
        <v>C7</v>
      </c>
      <c r="B33" s="64" t="str">
        <f>IF('Information sur les Gènes'!D33="","",'Information sur les Gènes'!D33)</f>
        <v/>
      </c>
      <c r="C33" s="565"/>
      <c r="D33" s="566"/>
      <c r="E33" s="567"/>
      <c r="F33" s="568" t="str">
        <f>IF(OR('Feuille de Calcul'!BT33="",ISERROR('Feuille de Calcul'!BT33)),"",'Feuille de Calcul'!BT33)</f>
        <v/>
      </c>
      <c r="G33" s="569"/>
      <c r="H33" s="570"/>
      <c r="I33" s="568" t="str">
        <f>IF(OR('Feuille de Calcul'!BW33="",ISERROR('Feuille de Calcul'!BW33)),"",'Feuille de Calcul'!BW33)</f>
        <v/>
      </c>
      <c r="J33" s="569"/>
      <c r="K33" s="570"/>
      <c r="L33" s="568" t="str">
        <f>IF(OR('Feuille de Calcul'!BZ33="",ISERROR('Feuille de Calcul'!BZ33)),"",'Feuille de Calcul'!BZ33)</f>
        <v/>
      </c>
      <c r="M33" s="569"/>
      <c r="N33" s="570"/>
      <c r="O33" s="568" t="str">
        <f>IF(OR('Feuille de Calcul'!CC33="",ISERROR('Feuille de Calcul'!CC33)),"",'Feuille de Calcul'!CC33)</f>
        <v/>
      </c>
      <c r="P33" s="569"/>
      <c r="Q33" s="570"/>
      <c r="R33" s="568" t="str">
        <f>IF(OR('Feuille de Calcul'!CF33="",ISERROR('Feuille de Calcul'!CF33)),"",'Feuille de Calcul'!CF33)</f>
        <v/>
      </c>
      <c r="S33" s="569"/>
      <c r="T33" s="570"/>
      <c r="U33" s="568" t="str">
        <f>IF(OR('Feuille de Calcul'!CI33="",ISERROR('Feuille de Calcul'!CI33)),"",'Feuille de Calcul'!CI33)</f>
        <v/>
      </c>
      <c r="V33" s="569"/>
      <c r="W33" s="570"/>
      <c r="X33" s="568" t="str">
        <f>IF(OR('Feuille de Calcul'!CL33="",ISERROR('Feuille de Calcul'!CL33)),"",'Feuille de Calcul'!CL33)</f>
        <v/>
      </c>
      <c r="Y33" s="569"/>
      <c r="Z33" s="570"/>
      <c r="AA33" s="568" t="str">
        <f>IF(OR('Feuille de Calcul'!CO33="",ISERROR('Feuille de Calcul'!CO33)),"",'Feuille de Calcul'!CO33)</f>
        <v/>
      </c>
      <c r="AB33" s="569"/>
      <c r="AC33" s="570"/>
      <c r="AD33" s="568" t="str">
        <f>IF(OR('Feuille de Calcul'!CR33="",ISERROR('Feuille de Calcul'!CR33)),"",'Feuille de Calcul'!CR33)</f>
        <v/>
      </c>
      <c r="AE33" s="569"/>
      <c r="AF33" s="570"/>
      <c r="AG33" s="568" t="str">
        <f>IF(OR('Feuille de Calcul'!CU33="",ISERROR('Feuille de Calcul'!CU33)),"",'Feuille de Calcul'!CU33)</f>
        <v/>
      </c>
      <c r="AH33" s="569"/>
      <c r="AI33" s="570"/>
      <c r="AJ33" s="243"/>
      <c r="AK33" s="243"/>
    </row>
    <row r="34" spans="1:37">
      <c r="A34" s="63" t="str">
        <f>IF('Information sur les Gènes'!A34="","",'Information sur les Gènes'!A34)</f>
        <v>C8</v>
      </c>
      <c r="B34" s="64" t="str">
        <f>IF('Information sur les Gènes'!D34="","",'Information sur les Gènes'!D34)</f>
        <v/>
      </c>
      <c r="C34" s="565"/>
      <c r="D34" s="566"/>
      <c r="E34" s="567"/>
      <c r="F34" s="568" t="str">
        <f>IF(OR('Feuille de Calcul'!BT34="",ISERROR('Feuille de Calcul'!BT34)),"",'Feuille de Calcul'!BT34)</f>
        <v/>
      </c>
      <c r="G34" s="569"/>
      <c r="H34" s="570"/>
      <c r="I34" s="568" t="str">
        <f>IF(OR('Feuille de Calcul'!BW34="",ISERROR('Feuille de Calcul'!BW34)),"",'Feuille de Calcul'!BW34)</f>
        <v/>
      </c>
      <c r="J34" s="569"/>
      <c r="K34" s="570"/>
      <c r="L34" s="568" t="str">
        <f>IF(OR('Feuille de Calcul'!BZ34="",ISERROR('Feuille de Calcul'!BZ34)),"",'Feuille de Calcul'!BZ34)</f>
        <v/>
      </c>
      <c r="M34" s="569"/>
      <c r="N34" s="570"/>
      <c r="O34" s="568" t="str">
        <f>IF(OR('Feuille de Calcul'!CC34="",ISERROR('Feuille de Calcul'!CC34)),"",'Feuille de Calcul'!CC34)</f>
        <v/>
      </c>
      <c r="P34" s="569"/>
      <c r="Q34" s="570"/>
      <c r="R34" s="568" t="str">
        <f>IF(OR('Feuille de Calcul'!CF34="",ISERROR('Feuille de Calcul'!CF34)),"",'Feuille de Calcul'!CF34)</f>
        <v/>
      </c>
      <c r="S34" s="569"/>
      <c r="T34" s="570"/>
      <c r="U34" s="568" t="str">
        <f>IF(OR('Feuille de Calcul'!CI34="",ISERROR('Feuille de Calcul'!CI34)),"",'Feuille de Calcul'!CI34)</f>
        <v/>
      </c>
      <c r="V34" s="569"/>
      <c r="W34" s="570"/>
      <c r="X34" s="568" t="str">
        <f>IF(OR('Feuille de Calcul'!CL34="",ISERROR('Feuille de Calcul'!CL34)),"",'Feuille de Calcul'!CL34)</f>
        <v/>
      </c>
      <c r="Y34" s="569"/>
      <c r="Z34" s="570"/>
      <c r="AA34" s="568" t="str">
        <f>IF(OR('Feuille de Calcul'!CO34="",ISERROR('Feuille de Calcul'!CO34)),"",'Feuille de Calcul'!CO34)</f>
        <v/>
      </c>
      <c r="AB34" s="569"/>
      <c r="AC34" s="570"/>
      <c r="AD34" s="568" t="str">
        <f>IF(OR('Feuille de Calcul'!CR34="",ISERROR('Feuille de Calcul'!CR34)),"",'Feuille de Calcul'!CR34)</f>
        <v/>
      </c>
      <c r="AE34" s="569"/>
      <c r="AF34" s="570"/>
      <c r="AG34" s="568" t="str">
        <f>IF(OR('Feuille de Calcul'!CU34="",ISERROR('Feuille de Calcul'!CU34)),"",'Feuille de Calcul'!CU34)</f>
        <v/>
      </c>
      <c r="AH34" s="569"/>
      <c r="AI34" s="570"/>
      <c r="AJ34" s="243"/>
      <c r="AK34" s="243"/>
    </row>
    <row r="35" spans="1:37">
      <c r="A35" s="63" t="str">
        <f>IF('Information sur les Gènes'!A35="","",'Information sur les Gènes'!A35)</f>
        <v>C9</v>
      </c>
      <c r="B35" s="64" t="str">
        <f>IF('Information sur les Gènes'!D35="","",'Information sur les Gènes'!D35)</f>
        <v/>
      </c>
      <c r="C35" s="565"/>
      <c r="D35" s="566"/>
      <c r="E35" s="567"/>
      <c r="F35" s="568" t="str">
        <f>IF(OR('Feuille de Calcul'!BT35="",ISERROR('Feuille de Calcul'!BT35)),"",'Feuille de Calcul'!BT35)</f>
        <v/>
      </c>
      <c r="G35" s="569"/>
      <c r="H35" s="570"/>
      <c r="I35" s="568" t="str">
        <f>IF(OR('Feuille de Calcul'!BW35="",ISERROR('Feuille de Calcul'!BW35)),"",'Feuille de Calcul'!BW35)</f>
        <v/>
      </c>
      <c r="J35" s="569"/>
      <c r="K35" s="570"/>
      <c r="L35" s="568" t="str">
        <f>IF(OR('Feuille de Calcul'!BZ35="",ISERROR('Feuille de Calcul'!BZ35)),"",'Feuille de Calcul'!BZ35)</f>
        <v/>
      </c>
      <c r="M35" s="569"/>
      <c r="N35" s="570"/>
      <c r="O35" s="568" t="str">
        <f>IF(OR('Feuille de Calcul'!CC35="",ISERROR('Feuille de Calcul'!CC35)),"",'Feuille de Calcul'!CC35)</f>
        <v/>
      </c>
      <c r="P35" s="569"/>
      <c r="Q35" s="570"/>
      <c r="R35" s="568" t="str">
        <f>IF(OR('Feuille de Calcul'!CF35="",ISERROR('Feuille de Calcul'!CF35)),"",'Feuille de Calcul'!CF35)</f>
        <v/>
      </c>
      <c r="S35" s="569"/>
      <c r="T35" s="570"/>
      <c r="U35" s="568" t="str">
        <f>IF(OR('Feuille de Calcul'!CI35="",ISERROR('Feuille de Calcul'!CI35)),"",'Feuille de Calcul'!CI35)</f>
        <v/>
      </c>
      <c r="V35" s="569"/>
      <c r="W35" s="570"/>
      <c r="X35" s="568" t="str">
        <f>IF(OR('Feuille de Calcul'!CL35="",ISERROR('Feuille de Calcul'!CL35)),"",'Feuille de Calcul'!CL35)</f>
        <v/>
      </c>
      <c r="Y35" s="569"/>
      <c r="Z35" s="570"/>
      <c r="AA35" s="568" t="str">
        <f>IF(OR('Feuille de Calcul'!CO35="",ISERROR('Feuille de Calcul'!CO35)),"",'Feuille de Calcul'!CO35)</f>
        <v/>
      </c>
      <c r="AB35" s="569"/>
      <c r="AC35" s="570"/>
      <c r="AD35" s="568" t="str">
        <f>IF(OR('Feuille de Calcul'!CR35="",ISERROR('Feuille de Calcul'!CR35)),"",'Feuille de Calcul'!CR35)</f>
        <v/>
      </c>
      <c r="AE35" s="569"/>
      <c r="AF35" s="570"/>
      <c r="AG35" s="568" t="str">
        <f>IF(OR('Feuille de Calcul'!CU35="",ISERROR('Feuille de Calcul'!CU35)),"",'Feuille de Calcul'!CU35)</f>
        <v/>
      </c>
      <c r="AH35" s="569"/>
      <c r="AI35" s="570"/>
      <c r="AJ35" s="243"/>
      <c r="AK35" s="243"/>
    </row>
    <row r="36" spans="1:37">
      <c r="A36" s="63" t="str">
        <f>IF('Information sur les Gènes'!A36="","",'Information sur les Gènes'!A36)</f>
        <v>C10</v>
      </c>
      <c r="B36" s="64" t="str">
        <f>IF('Information sur les Gènes'!D36="","",'Information sur les Gènes'!D36)</f>
        <v/>
      </c>
      <c r="C36" s="565"/>
      <c r="D36" s="566"/>
      <c r="E36" s="567"/>
      <c r="F36" s="568" t="str">
        <f>IF(OR('Feuille de Calcul'!BT36="",ISERROR('Feuille de Calcul'!BT36)),"",'Feuille de Calcul'!BT36)</f>
        <v/>
      </c>
      <c r="G36" s="569"/>
      <c r="H36" s="570"/>
      <c r="I36" s="568" t="str">
        <f>IF(OR('Feuille de Calcul'!BW36="",ISERROR('Feuille de Calcul'!BW36)),"",'Feuille de Calcul'!BW36)</f>
        <v/>
      </c>
      <c r="J36" s="569"/>
      <c r="K36" s="570"/>
      <c r="L36" s="568" t="str">
        <f>IF(OR('Feuille de Calcul'!BZ36="",ISERROR('Feuille de Calcul'!BZ36)),"",'Feuille de Calcul'!BZ36)</f>
        <v/>
      </c>
      <c r="M36" s="569"/>
      <c r="N36" s="570"/>
      <c r="O36" s="568" t="str">
        <f>IF(OR('Feuille de Calcul'!CC36="",ISERROR('Feuille de Calcul'!CC36)),"",'Feuille de Calcul'!CC36)</f>
        <v/>
      </c>
      <c r="P36" s="569"/>
      <c r="Q36" s="570"/>
      <c r="R36" s="568" t="str">
        <f>IF(OR('Feuille de Calcul'!CF36="",ISERROR('Feuille de Calcul'!CF36)),"",'Feuille de Calcul'!CF36)</f>
        <v/>
      </c>
      <c r="S36" s="569"/>
      <c r="T36" s="570"/>
      <c r="U36" s="568" t="str">
        <f>IF(OR('Feuille de Calcul'!CI36="",ISERROR('Feuille de Calcul'!CI36)),"",'Feuille de Calcul'!CI36)</f>
        <v/>
      </c>
      <c r="V36" s="569"/>
      <c r="W36" s="570"/>
      <c r="X36" s="568" t="str">
        <f>IF(OR('Feuille de Calcul'!CL36="",ISERROR('Feuille de Calcul'!CL36)),"",'Feuille de Calcul'!CL36)</f>
        <v/>
      </c>
      <c r="Y36" s="569"/>
      <c r="Z36" s="570"/>
      <c r="AA36" s="568" t="str">
        <f>IF(OR('Feuille de Calcul'!CO36="",ISERROR('Feuille de Calcul'!CO36)),"",'Feuille de Calcul'!CO36)</f>
        <v/>
      </c>
      <c r="AB36" s="569"/>
      <c r="AC36" s="570"/>
      <c r="AD36" s="568" t="str">
        <f>IF(OR('Feuille de Calcul'!CR36="",ISERROR('Feuille de Calcul'!CR36)),"",'Feuille de Calcul'!CR36)</f>
        <v/>
      </c>
      <c r="AE36" s="569"/>
      <c r="AF36" s="570"/>
      <c r="AG36" s="568" t="str">
        <f>IF(OR('Feuille de Calcul'!CU36="",ISERROR('Feuille de Calcul'!CU36)),"",'Feuille de Calcul'!CU36)</f>
        <v/>
      </c>
      <c r="AH36" s="569"/>
      <c r="AI36" s="570"/>
      <c r="AJ36" s="243"/>
      <c r="AK36" s="243"/>
    </row>
    <row r="37" spans="1:37">
      <c r="A37" s="63" t="str">
        <f>IF('Information sur les Gènes'!A37="","",'Information sur les Gènes'!A37)</f>
        <v>C11</v>
      </c>
      <c r="B37" s="64" t="str">
        <f>IF('Information sur les Gènes'!D37="","",'Information sur les Gènes'!D37)</f>
        <v/>
      </c>
      <c r="C37" s="565"/>
      <c r="D37" s="566"/>
      <c r="E37" s="567"/>
      <c r="F37" s="568" t="str">
        <f>IF(OR('Feuille de Calcul'!BT37="",ISERROR('Feuille de Calcul'!BT37)),"",'Feuille de Calcul'!BT37)</f>
        <v/>
      </c>
      <c r="G37" s="569"/>
      <c r="H37" s="570"/>
      <c r="I37" s="568" t="str">
        <f>IF(OR('Feuille de Calcul'!BW37="",ISERROR('Feuille de Calcul'!BW37)),"",'Feuille de Calcul'!BW37)</f>
        <v/>
      </c>
      <c r="J37" s="569"/>
      <c r="K37" s="570"/>
      <c r="L37" s="568" t="str">
        <f>IF(OR('Feuille de Calcul'!BZ37="",ISERROR('Feuille de Calcul'!BZ37)),"",'Feuille de Calcul'!BZ37)</f>
        <v/>
      </c>
      <c r="M37" s="569"/>
      <c r="N37" s="570"/>
      <c r="O37" s="568" t="str">
        <f>IF(OR('Feuille de Calcul'!CC37="",ISERROR('Feuille de Calcul'!CC37)),"",'Feuille de Calcul'!CC37)</f>
        <v/>
      </c>
      <c r="P37" s="569"/>
      <c r="Q37" s="570"/>
      <c r="R37" s="568" t="str">
        <f>IF(OR('Feuille de Calcul'!CF37="",ISERROR('Feuille de Calcul'!CF37)),"",'Feuille de Calcul'!CF37)</f>
        <v/>
      </c>
      <c r="S37" s="569"/>
      <c r="T37" s="570"/>
      <c r="U37" s="568" t="str">
        <f>IF(OR('Feuille de Calcul'!CI37="",ISERROR('Feuille de Calcul'!CI37)),"",'Feuille de Calcul'!CI37)</f>
        <v/>
      </c>
      <c r="V37" s="569"/>
      <c r="W37" s="570"/>
      <c r="X37" s="568" t="str">
        <f>IF(OR('Feuille de Calcul'!CL37="",ISERROR('Feuille de Calcul'!CL37)),"",'Feuille de Calcul'!CL37)</f>
        <v/>
      </c>
      <c r="Y37" s="569"/>
      <c r="Z37" s="570"/>
      <c r="AA37" s="568" t="str">
        <f>IF(OR('Feuille de Calcul'!CO37="",ISERROR('Feuille de Calcul'!CO37)),"",'Feuille de Calcul'!CO37)</f>
        <v/>
      </c>
      <c r="AB37" s="569"/>
      <c r="AC37" s="570"/>
      <c r="AD37" s="568" t="str">
        <f>IF(OR('Feuille de Calcul'!CR37="",ISERROR('Feuille de Calcul'!CR37)),"",'Feuille de Calcul'!CR37)</f>
        <v/>
      </c>
      <c r="AE37" s="569"/>
      <c r="AF37" s="570"/>
      <c r="AG37" s="568" t="str">
        <f>IF(OR('Feuille de Calcul'!CU37="",ISERROR('Feuille de Calcul'!CU37)),"",'Feuille de Calcul'!CU37)</f>
        <v/>
      </c>
      <c r="AH37" s="569"/>
      <c r="AI37" s="570"/>
      <c r="AJ37" s="243"/>
      <c r="AK37" s="243"/>
    </row>
    <row r="38" spans="1:37">
      <c r="A38" s="63" t="str">
        <f>IF('Information sur les Gènes'!A38="","",'Information sur les Gènes'!A38)</f>
        <v>C12</v>
      </c>
      <c r="B38" s="64" t="str">
        <f>IF('Information sur les Gènes'!D38="","",'Information sur les Gènes'!D38)</f>
        <v/>
      </c>
      <c r="C38" s="565"/>
      <c r="D38" s="566"/>
      <c r="E38" s="567"/>
      <c r="F38" s="568" t="str">
        <f>IF(OR('Feuille de Calcul'!BT38="",ISERROR('Feuille de Calcul'!BT38)),"",'Feuille de Calcul'!BT38)</f>
        <v/>
      </c>
      <c r="G38" s="569"/>
      <c r="H38" s="570"/>
      <c r="I38" s="568" t="str">
        <f>IF(OR('Feuille de Calcul'!BW38="",ISERROR('Feuille de Calcul'!BW38)),"",'Feuille de Calcul'!BW38)</f>
        <v/>
      </c>
      <c r="J38" s="569"/>
      <c r="K38" s="570"/>
      <c r="L38" s="568" t="str">
        <f>IF(OR('Feuille de Calcul'!BZ38="",ISERROR('Feuille de Calcul'!BZ38)),"",'Feuille de Calcul'!BZ38)</f>
        <v/>
      </c>
      <c r="M38" s="569"/>
      <c r="N38" s="570"/>
      <c r="O38" s="568" t="str">
        <f>IF(OR('Feuille de Calcul'!CC38="",ISERROR('Feuille de Calcul'!CC38)),"",'Feuille de Calcul'!CC38)</f>
        <v/>
      </c>
      <c r="P38" s="569"/>
      <c r="Q38" s="570"/>
      <c r="R38" s="568" t="str">
        <f>IF(OR('Feuille de Calcul'!CF38="",ISERROR('Feuille de Calcul'!CF38)),"",'Feuille de Calcul'!CF38)</f>
        <v/>
      </c>
      <c r="S38" s="569"/>
      <c r="T38" s="570"/>
      <c r="U38" s="568" t="str">
        <f>IF(OR('Feuille de Calcul'!CI38="",ISERROR('Feuille de Calcul'!CI38)),"",'Feuille de Calcul'!CI38)</f>
        <v/>
      </c>
      <c r="V38" s="569"/>
      <c r="W38" s="570"/>
      <c r="X38" s="568" t="str">
        <f>IF(OR('Feuille de Calcul'!CL38="",ISERROR('Feuille de Calcul'!CL38)),"",'Feuille de Calcul'!CL38)</f>
        <v/>
      </c>
      <c r="Y38" s="569"/>
      <c r="Z38" s="570"/>
      <c r="AA38" s="568" t="str">
        <f>IF(OR('Feuille de Calcul'!CO38="",ISERROR('Feuille de Calcul'!CO38)),"",'Feuille de Calcul'!CO38)</f>
        <v/>
      </c>
      <c r="AB38" s="569"/>
      <c r="AC38" s="570"/>
      <c r="AD38" s="568" t="str">
        <f>IF(OR('Feuille de Calcul'!CR38="",ISERROR('Feuille de Calcul'!CR38)),"",'Feuille de Calcul'!CR38)</f>
        <v/>
      </c>
      <c r="AE38" s="569"/>
      <c r="AF38" s="570"/>
      <c r="AG38" s="568" t="str">
        <f>IF(OR('Feuille de Calcul'!CU38="",ISERROR('Feuille de Calcul'!CU38)),"",'Feuille de Calcul'!CU38)</f>
        <v/>
      </c>
      <c r="AH38" s="569"/>
      <c r="AI38" s="570"/>
      <c r="AJ38" s="243"/>
      <c r="AK38" s="243"/>
    </row>
    <row r="39" spans="1:37">
      <c r="A39" s="63" t="str">
        <f>IF('Information sur les Gènes'!A39="","",'Information sur les Gènes'!A39)</f>
        <v>D1</v>
      </c>
      <c r="B39" s="64" t="str">
        <f>IF('Information sur les Gènes'!D39="","",'Information sur les Gènes'!D39)</f>
        <v/>
      </c>
      <c r="C39" s="565"/>
      <c r="D39" s="566"/>
      <c r="E39" s="567"/>
      <c r="F39" s="568" t="str">
        <f>IF(OR('Feuille de Calcul'!BT39="",ISERROR('Feuille de Calcul'!BT39)),"",'Feuille de Calcul'!BT39)</f>
        <v/>
      </c>
      <c r="G39" s="569"/>
      <c r="H39" s="570"/>
      <c r="I39" s="568" t="str">
        <f>IF(OR('Feuille de Calcul'!BW39="",ISERROR('Feuille de Calcul'!BW39)),"",'Feuille de Calcul'!BW39)</f>
        <v/>
      </c>
      <c r="J39" s="569"/>
      <c r="K39" s="570"/>
      <c r="L39" s="568" t="str">
        <f>IF(OR('Feuille de Calcul'!BZ39="",ISERROR('Feuille de Calcul'!BZ39)),"",'Feuille de Calcul'!BZ39)</f>
        <v/>
      </c>
      <c r="M39" s="569"/>
      <c r="N39" s="570"/>
      <c r="O39" s="568" t="str">
        <f>IF(OR('Feuille de Calcul'!CC39="",ISERROR('Feuille de Calcul'!CC39)),"",'Feuille de Calcul'!CC39)</f>
        <v/>
      </c>
      <c r="P39" s="569"/>
      <c r="Q39" s="570"/>
      <c r="R39" s="568" t="str">
        <f>IF(OR('Feuille de Calcul'!CF39="",ISERROR('Feuille de Calcul'!CF39)),"",'Feuille de Calcul'!CF39)</f>
        <v/>
      </c>
      <c r="S39" s="569"/>
      <c r="T39" s="570"/>
      <c r="U39" s="568" t="str">
        <f>IF(OR('Feuille de Calcul'!CI39="",ISERROR('Feuille de Calcul'!CI39)),"",'Feuille de Calcul'!CI39)</f>
        <v/>
      </c>
      <c r="V39" s="569"/>
      <c r="W39" s="570"/>
      <c r="X39" s="568" t="str">
        <f>IF(OR('Feuille de Calcul'!CL39="",ISERROR('Feuille de Calcul'!CL39)),"",'Feuille de Calcul'!CL39)</f>
        <v/>
      </c>
      <c r="Y39" s="569"/>
      <c r="Z39" s="570"/>
      <c r="AA39" s="568" t="str">
        <f>IF(OR('Feuille de Calcul'!CO39="",ISERROR('Feuille de Calcul'!CO39)),"",'Feuille de Calcul'!CO39)</f>
        <v/>
      </c>
      <c r="AB39" s="569"/>
      <c r="AC39" s="570"/>
      <c r="AD39" s="568" t="str">
        <f>IF(OR('Feuille de Calcul'!CR39="",ISERROR('Feuille de Calcul'!CR39)),"",'Feuille de Calcul'!CR39)</f>
        <v/>
      </c>
      <c r="AE39" s="569"/>
      <c r="AF39" s="570"/>
      <c r="AG39" s="568" t="str">
        <f>IF(OR('Feuille de Calcul'!CU39="",ISERROR('Feuille de Calcul'!CU39)),"",'Feuille de Calcul'!CU39)</f>
        <v/>
      </c>
      <c r="AH39" s="569"/>
      <c r="AI39" s="570"/>
      <c r="AJ39" s="243"/>
      <c r="AK39" s="243"/>
    </row>
    <row r="40" spans="1:37">
      <c r="A40" s="63" t="str">
        <f>IF('Information sur les Gènes'!A40="","",'Information sur les Gènes'!A40)</f>
        <v>D2</v>
      </c>
      <c r="B40" s="64" t="str">
        <f>IF('Information sur les Gènes'!D40="","",'Information sur les Gènes'!D40)</f>
        <v/>
      </c>
      <c r="C40" s="565"/>
      <c r="D40" s="566"/>
      <c r="E40" s="567"/>
      <c r="F40" s="568" t="str">
        <f>IF(OR('Feuille de Calcul'!BT40="",ISERROR('Feuille de Calcul'!BT40)),"",'Feuille de Calcul'!BT40)</f>
        <v/>
      </c>
      <c r="G40" s="569"/>
      <c r="H40" s="570"/>
      <c r="I40" s="568" t="str">
        <f>IF(OR('Feuille de Calcul'!BW40="",ISERROR('Feuille de Calcul'!BW40)),"",'Feuille de Calcul'!BW40)</f>
        <v/>
      </c>
      <c r="J40" s="569"/>
      <c r="K40" s="570"/>
      <c r="L40" s="568" t="str">
        <f>IF(OR('Feuille de Calcul'!BZ40="",ISERROR('Feuille de Calcul'!BZ40)),"",'Feuille de Calcul'!BZ40)</f>
        <v/>
      </c>
      <c r="M40" s="569"/>
      <c r="N40" s="570"/>
      <c r="O40" s="568" t="str">
        <f>IF(OR('Feuille de Calcul'!CC40="",ISERROR('Feuille de Calcul'!CC40)),"",'Feuille de Calcul'!CC40)</f>
        <v/>
      </c>
      <c r="P40" s="569"/>
      <c r="Q40" s="570"/>
      <c r="R40" s="568" t="str">
        <f>IF(OR('Feuille de Calcul'!CF40="",ISERROR('Feuille de Calcul'!CF40)),"",'Feuille de Calcul'!CF40)</f>
        <v/>
      </c>
      <c r="S40" s="569"/>
      <c r="T40" s="570"/>
      <c r="U40" s="568" t="str">
        <f>IF(OR('Feuille de Calcul'!CI40="",ISERROR('Feuille de Calcul'!CI40)),"",'Feuille de Calcul'!CI40)</f>
        <v/>
      </c>
      <c r="V40" s="569"/>
      <c r="W40" s="570"/>
      <c r="X40" s="568" t="str">
        <f>IF(OR('Feuille de Calcul'!CL40="",ISERROR('Feuille de Calcul'!CL40)),"",'Feuille de Calcul'!CL40)</f>
        <v/>
      </c>
      <c r="Y40" s="569"/>
      <c r="Z40" s="570"/>
      <c r="AA40" s="568" t="str">
        <f>IF(OR('Feuille de Calcul'!CO40="",ISERROR('Feuille de Calcul'!CO40)),"",'Feuille de Calcul'!CO40)</f>
        <v/>
      </c>
      <c r="AB40" s="569"/>
      <c r="AC40" s="570"/>
      <c r="AD40" s="568" t="str">
        <f>IF(OR('Feuille de Calcul'!CR40="",ISERROR('Feuille de Calcul'!CR40)),"",'Feuille de Calcul'!CR40)</f>
        <v/>
      </c>
      <c r="AE40" s="569"/>
      <c r="AF40" s="570"/>
      <c r="AG40" s="568" t="str">
        <f>IF(OR('Feuille de Calcul'!CU40="",ISERROR('Feuille de Calcul'!CU40)),"",'Feuille de Calcul'!CU40)</f>
        <v/>
      </c>
      <c r="AH40" s="569"/>
      <c r="AI40" s="570"/>
      <c r="AJ40" s="243"/>
      <c r="AK40" s="243"/>
    </row>
    <row r="41" spans="1:37">
      <c r="A41" s="63" t="str">
        <f>IF('Information sur les Gènes'!A41="","",'Information sur les Gènes'!A41)</f>
        <v>D3</v>
      </c>
      <c r="B41" s="64" t="str">
        <f>IF('Information sur les Gènes'!D41="","",'Information sur les Gènes'!D41)</f>
        <v/>
      </c>
      <c r="C41" s="565"/>
      <c r="D41" s="566"/>
      <c r="E41" s="567"/>
      <c r="F41" s="568" t="str">
        <f>IF(OR('Feuille de Calcul'!BT41="",ISERROR('Feuille de Calcul'!BT41)),"",'Feuille de Calcul'!BT41)</f>
        <v/>
      </c>
      <c r="G41" s="569"/>
      <c r="H41" s="570"/>
      <c r="I41" s="568" t="str">
        <f>IF(OR('Feuille de Calcul'!BW41="",ISERROR('Feuille de Calcul'!BW41)),"",'Feuille de Calcul'!BW41)</f>
        <v/>
      </c>
      <c r="J41" s="569"/>
      <c r="K41" s="570"/>
      <c r="L41" s="568" t="str">
        <f>IF(OR('Feuille de Calcul'!BZ41="",ISERROR('Feuille de Calcul'!BZ41)),"",'Feuille de Calcul'!BZ41)</f>
        <v/>
      </c>
      <c r="M41" s="569"/>
      <c r="N41" s="570"/>
      <c r="O41" s="568" t="str">
        <f>IF(OR('Feuille de Calcul'!CC41="",ISERROR('Feuille de Calcul'!CC41)),"",'Feuille de Calcul'!CC41)</f>
        <v/>
      </c>
      <c r="P41" s="569"/>
      <c r="Q41" s="570"/>
      <c r="R41" s="568" t="str">
        <f>IF(OR('Feuille de Calcul'!CF41="",ISERROR('Feuille de Calcul'!CF41)),"",'Feuille de Calcul'!CF41)</f>
        <v/>
      </c>
      <c r="S41" s="569"/>
      <c r="T41" s="570"/>
      <c r="U41" s="568" t="str">
        <f>IF(OR('Feuille de Calcul'!CI41="",ISERROR('Feuille de Calcul'!CI41)),"",'Feuille de Calcul'!CI41)</f>
        <v/>
      </c>
      <c r="V41" s="569"/>
      <c r="W41" s="570"/>
      <c r="X41" s="568" t="str">
        <f>IF(OR('Feuille de Calcul'!CL41="",ISERROR('Feuille de Calcul'!CL41)),"",'Feuille de Calcul'!CL41)</f>
        <v/>
      </c>
      <c r="Y41" s="569"/>
      <c r="Z41" s="570"/>
      <c r="AA41" s="568" t="str">
        <f>IF(OR('Feuille de Calcul'!CO41="",ISERROR('Feuille de Calcul'!CO41)),"",'Feuille de Calcul'!CO41)</f>
        <v/>
      </c>
      <c r="AB41" s="569"/>
      <c r="AC41" s="570"/>
      <c r="AD41" s="568" t="str">
        <f>IF(OR('Feuille de Calcul'!CR41="",ISERROR('Feuille de Calcul'!CR41)),"",'Feuille de Calcul'!CR41)</f>
        <v/>
      </c>
      <c r="AE41" s="569"/>
      <c r="AF41" s="570"/>
      <c r="AG41" s="568" t="str">
        <f>IF(OR('Feuille de Calcul'!CU41="",ISERROR('Feuille de Calcul'!CU41)),"",'Feuille de Calcul'!CU41)</f>
        <v/>
      </c>
      <c r="AH41" s="569"/>
      <c r="AI41" s="570"/>
      <c r="AJ41" s="243"/>
      <c r="AK41" s="243"/>
    </row>
    <row r="42" spans="1:37">
      <c r="A42" s="63" t="str">
        <f>IF('Information sur les Gènes'!A42="","",'Information sur les Gènes'!A42)</f>
        <v>D4</v>
      </c>
      <c r="B42" s="64" t="str">
        <f>IF('Information sur les Gènes'!D42="","",'Information sur les Gènes'!D42)</f>
        <v/>
      </c>
      <c r="C42" s="565"/>
      <c r="D42" s="566"/>
      <c r="E42" s="567"/>
      <c r="F42" s="568" t="str">
        <f>IF(OR('Feuille de Calcul'!BT42="",ISERROR('Feuille de Calcul'!BT42)),"",'Feuille de Calcul'!BT42)</f>
        <v/>
      </c>
      <c r="G42" s="569"/>
      <c r="H42" s="570"/>
      <c r="I42" s="568" t="str">
        <f>IF(OR('Feuille de Calcul'!BW42="",ISERROR('Feuille de Calcul'!BW42)),"",'Feuille de Calcul'!BW42)</f>
        <v/>
      </c>
      <c r="J42" s="569"/>
      <c r="K42" s="570"/>
      <c r="L42" s="568" t="str">
        <f>IF(OR('Feuille de Calcul'!BZ42="",ISERROR('Feuille de Calcul'!BZ42)),"",'Feuille de Calcul'!BZ42)</f>
        <v/>
      </c>
      <c r="M42" s="569"/>
      <c r="N42" s="570"/>
      <c r="O42" s="568" t="str">
        <f>IF(OR('Feuille de Calcul'!CC42="",ISERROR('Feuille de Calcul'!CC42)),"",'Feuille de Calcul'!CC42)</f>
        <v/>
      </c>
      <c r="P42" s="569"/>
      <c r="Q42" s="570"/>
      <c r="R42" s="568" t="str">
        <f>IF(OR('Feuille de Calcul'!CF42="",ISERROR('Feuille de Calcul'!CF42)),"",'Feuille de Calcul'!CF42)</f>
        <v/>
      </c>
      <c r="S42" s="569"/>
      <c r="T42" s="570"/>
      <c r="U42" s="568" t="str">
        <f>IF(OR('Feuille de Calcul'!CI42="",ISERROR('Feuille de Calcul'!CI42)),"",'Feuille de Calcul'!CI42)</f>
        <v/>
      </c>
      <c r="V42" s="569"/>
      <c r="W42" s="570"/>
      <c r="X42" s="568" t="str">
        <f>IF(OR('Feuille de Calcul'!CL42="",ISERROR('Feuille de Calcul'!CL42)),"",'Feuille de Calcul'!CL42)</f>
        <v/>
      </c>
      <c r="Y42" s="569"/>
      <c r="Z42" s="570"/>
      <c r="AA42" s="568" t="str">
        <f>IF(OR('Feuille de Calcul'!CO42="",ISERROR('Feuille de Calcul'!CO42)),"",'Feuille de Calcul'!CO42)</f>
        <v/>
      </c>
      <c r="AB42" s="569"/>
      <c r="AC42" s="570"/>
      <c r="AD42" s="568" t="str">
        <f>IF(OR('Feuille de Calcul'!CR42="",ISERROR('Feuille de Calcul'!CR42)),"",'Feuille de Calcul'!CR42)</f>
        <v/>
      </c>
      <c r="AE42" s="569"/>
      <c r="AF42" s="570"/>
      <c r="AG42" s="568" t="str">
        <f>IF(OR('Feuille de Calcul'!CU42="",ISERROR('Feuille de Calcul'!CU42)),"",'Feuille de Calcul'!CU42)</f>
        <v/>
      </c>
      <c r="AH42" s="569"/>
      <c r="AI42" s="570"/>
      <c r="AJ42" s="243"/>
      <c r="AK42" s="243"/>
    </row>
    <row r="43" spans="1:37">
      <c r="A43" s="63" t="str">
        <f>IF('Information sur les Gènes'!A43="","",'Information sur les Gènes'!A43)</f>
        <v>D5</v>
      </c>
      <c r="B43" s="64" t="str">
        <f>IF('Information sur les Gènes'!D43="","",'Information sur les Gènes'!D43)</f>
        <v/>
      </c>
      <c r="C43" s="565"/>
      <c r="D43" s="566"/>
      <c r="E43" s="567"/>
      <c r="F43" s="568" t="str">
        <f>IF(OR('Feuille de Calcul'!BT43="",ISERROR('Feuille de Calcul'!BT43)),"",'Feuille de Calcul'!BT43)</f>
        <v/>
      </c>
      <c r="G43" s="569"/>
      <c r="H43" s="570"/>
      <c r="I43" s="568" t="str">
        <f>IF(OR('Feuille de Calcul'!BW43="",ISERROR('Feuille de Calcul'!BW43)),"",'Feuille de Calcul'!BW43)</f>
        <v/>
      </c>
      <c r="J43" s="569"/>
      <c r="K43" s="570"/>
      <c r="L43" s="568" t="str">
        <f>IF(OR('Feuille de Calcul'!BZ43="",ISERROR('Feuille de Calcul'!BZ43)),"",'Feuille de Calcul'!BZ43)</f>
        <v/>
      </c>
      <c r="M43" s="569"/>
      <c r="N43" s="570"/>
      <c r="O43" s="568" t="str">
        <f>IF(OR('Feuille de Calcul'!CC43="",ISERROR('Feuille de Calcul'!CC43)),"",'Feuille de Calcul'!CC43)</f>
        <v/>
      </c>
      <c r="P43" s="569"/>
      <c r="Q43" s="570"/>
      <c r="R43" s="568" t="str">
        <f>IF(OR('Feuille de Calcul'!CF43="",ISERROR('Feuille de Calcul'!CF43)),"",'Feuille de Calcul'!CF43)</f>
        <v/>
      </c>
      <c r="S43" s="569"/>
      <c r="T43" s="570"/>
      <c r="U43" s="568" t="str">
        <f>IF(OR('Feuille de Calcul'!CI43="",ISERROR('Feuille de Calcul'!CI43)),"",'Feuille de Calcul'!CI43)</f>
        <v/>
      </c>
      <c r="V43" s="569"/>
      <c r="W43" s="570"/>
      <c r="X43" s="568" t="str">
        <f>IF(OR('Feuille de Calcul'!CL43="",ISERROR('Feuille de Calcul'!CL43)),"",'Feuille de Calcul'!CL43)</f>
        <v/>
      </c>
      <c r="Y43" s="569"/>
      <c r="Z43" s="570"/>
      <c r="AA43" s="568" t="str">
        <f>IF(OR('Feuille de Calcul'!CO43="",ISERROR('Feuille de Calcul'!CO43)),"",'Feuille de Calcul'!CO43)</f>
        <v/>
      </c>
      <c r="AB43" s="569"/>
      <c r="AC43" s="570"/>
      <c r="AD43" s="568" t="str">
        <f>IF(OR('Feuille de Calcul'!CR43="",ISERROR('Feuille de Calcul'!CR43)),"",'Feuille de Calcul'!CR43)</f>
        <v/>
      </c>
      <c r="AE43" s="569"/>
      <c r="AF43" s="570"/>
      <c r="AG43" s="568" t="str">
        <f>IF(OR('Feuille de Calcul'!CU43="",ISERROR('Feuille de Calcul'!CU43)),"",'Feuille de Calcul'!CU43)</f>
        <v/>
      </c>
      <c r="AH43" s="569"/>
      <c r="AI43" s="570"/>
      <c r="AJ43" s="243"/>
      <c r="AK43" s="243"/>
    </row>
    <row r="44" spans="1:37">
      <c r="A44" s="63" t="str">
        <f>IF('Information sur les Gènes'!A44="","",'Information sur les Gènes'!A44)</f>
        <v>D6</v>
      </c>
      <c r="B44" s="64" t="str">
        <f>IF('Information sur les Gènes'!D44="","",'Information sur les Gènes'!D44)</f>
        <v/>
      </c>
      <c r="C44" s="565"/>
      <c r="D44" s="566"/>
      <c r="E44" s="567"/>
      <c r="F44" s="568" t="str">
        <f>IF(OR('Feuille de Calcul'!BT44="",ISERROR('Feuille de Calcul'!BT44)),"",'Feuille de Calcul'!BT44)</f>
        <v/>
      </c>
      <c r="G44" s="569"/>
      <c r="H44" s="570"/>
      <c r="I44" s="568" t="str">
        <f>IF(OR('Feuille de Calcul'!BW44="",ISERROR('Feuille de Calcul'!BW44)),"",'Feuille de Calcul'!BW44)</f>
        <v/>
      </c>
      <c r="J44" s="569"/>
      <c r="K44" s="570"/>
      <c r="L44" s="568" t="str">
        <f>IF(OR('Feuille de Calcul'!BZ44="",ISERROR('Feuille de Calcul'!BZ44)),"",'Feuille de Calcul'!BZ44)</f>
        <v/>
      </c>
      <c r="M44" s="569"/>
      <c r="N44" s="570"/>
      <c r="O44" s="568" t="str">
        <f>IF(OR('Feuille de Calcul'!CC44="",ISERROR('Feuille de Calcul'!CC44)),"",'Feuille de Calcul'!CC44)</f>
        <v/>
      </c>
      <c r="P44" s="569"/>
      <c r="Q44" s="570"/>
      <c r="R44" s="568" t="str">
        <f>IF(OR('Feuille de Calcul'!CF44="",ISERROR('Feuille de Calcul'!CF44)),"",'Feuille de Calcul'!CF44)</f>
        <v/>
      </c>
      <c r="S44" s="569"/>
      <c r="T44" s="570"/>
      <c r="U44" s="568" t="str">
        <f>IF(OR('Feuille de Calcul'!CI44="",ISERROR('Feuille de Calcul'!CI44)),"",'Feuille de Calcul'!CI44)</f>
        <v/>
      </c>
      <c r="V44" s="569"/>
      <c r="W44" s="570"/>
      <c r="X44" s="568" t="str">
        <f>IF(OR('Feuille de Calcul'!CL44="",ISERROR('Feuille de Calcul'!CL44)),"",'Feuille de Calcul'!CL44)</f>
        <v/>
      </c>
      <c r="Y44" s="569"/>
      <c r="Z44" s="570"/>
      <c r="AA44" s="568" t="str">
        <f>IF(OR('Feuille de Calcul'!CO44="",ISERROR('Feuille de Calcul'!CO44)),"",'Feuille de Calcul'!CO44)</f>
        <v/>
      </c>
      <c r="AB44" s="569"/>
      <c r="AC44" s="570"/>
      <c r="AD44" s="568" t="str">
        <f>IF(OR('Feuille de Calcul'!CR44="",ISERROR('Feuille de Calcul'!CR44)),"",'Feuille de Calcul'!CR44)</f>
        <v/>
      </c>
      <c r="AE44" s="569"/>
      <c r="AF44" s="570"/>
      <c r="AG44" s="568" t="str">
        <f>IF(OR('Feuille de Calcul'!CU44="",ISERROR('Feuille de Calcul'!CU44)),"",'Feuille de Calcul'!CU44)</f>
        <v/>
      </c>
      <c r="AH44" s="569"/>
      <c r="AI44" s="570"/>
      <c r="AJ44" s="243"/>
      <c r="AK44" s="243"/>
    </row>
    <row r="45" spans="1:37">
      <c r="A45" s="63" t="str">
        <f>IF('Information sur les Gènes'!A45="","",'Information sur les Gènes'!A45)</f>
        <v>D7</v>
      </c>
      <c r="B45" s="64" t="str">
        <f>IF('Information sur les Gènes'!D45="","",'Information sur les Gènes'!D45)</f>
        <v/>
      </c>
      <c r="C45" s="565"/>
      <c r="D45" s="566"/>
      <c r="E45" s="567"/>
      <c r="F45" s="568" t="str">
        <f>IF(OR('Feuille de Calcul'!BT45="",ISERROR('Feuille de Calcul'!BT45)),"",'Feuille de Calcul'!BT45)</f>
        <v/>
      </c>
      <c r="G45" s="569"/>
      <c r="H45" s="570"/>
      <c r="I45" s="568" t="str">
        <f>IF(OR('Feuille de Calcul'!BW45="",ISERROR('Feuille de Calcul'!BW45)),"",'Feuille de Calcul'!BW45)</f>
        <v/>
      </c>
      <c r="J45" s="569"/>
      <c r="K45" s="570"/>
      <c r="L45" s="568" t="str">
        <f>IF(OR('Feuille de Calcul'!BZ45="",ISERROR('Feuille de Calcul'!BZ45)),"",'Feuille de Calcul'!BZ45)</f>
        <v/>
      </c>
      <c r="M45" s="569"/>
      <c r="N45" s="570"/>
      <c r="O45" s="568" t="str">
        <f>IF(OR('Feuille de Calcul'!CC45="",ISERROR('Feuille de Calcul'!CC45)),"",'Feuille de Calcul'!CC45)</f>
        <v/>
      </c>
      <c r="P45" s="569"/>
      <c r="Q45" s="570"/>
      <c r="R45" s="568" t="str">
        <f>IF(OR('Feuille de Calcul'!CF45="",ISERROR('Feuille de Calcul'!CF45)),"",'Feuille de Calcul'!CF45)</f>
        <v/>
      </c>
      <c r="S45" s="569"/>
      <c r="T45" s="570"/>
      <c r="U45" s="568" t="str">
        <f>IF(OR('Feuille de Calcul'!CI45="",ISERROR('Feuille de Calcul'!CI45)),"",'Feuille de Calcul'!CI45)</f>
        <v/>
      </c>
      <c r="V45" s="569"/>
      <c r="W45" s="570"/>
      <c r="X45" s="568" t="str">
        <f>IF(OR('Feuille de Calcul'!CL45="",ISERROR('Feuille de Calcul'!CL45)),"",'Feuille de Calcul'!CL45)</f>
        <v/>
      </c>
      <c r="Y45" s="569"/>
      <c r="Z45" s="570"/>
      <c r="AA45" s="568" t="str">
        <f>IF(OR('Feuille de Calcul'!CO45="",ISERROR('Feuille de Calcul'!CO45)),"",'Feuille de Calcul'!CO45)</f>
        <v/>
      </c>
      <c r="AB45" s="569"/>
      <c r="AC45" s="570"/>
      <c r="AD45" s="568" t="str">
        <f>IF(OR('Feuille de Calcul'!CR45="",ISERROR('Feuille de Calcul'!CR45)),"",'Feuille de Calcul'!CR45)</f>
        <v/>
      </c>
      <c r="AE45" s="569"/>
      <c r="AF45" s="570"/>
      <c r="AG45" s="568" t="str">
        <f>IF(OR('Feuille de Calcul'!CU45="",ISERROR('Feuille de Calcul'!CU45)),"",'Feuille de Calcul'!CU45)</f>
        <v/>
      </c>
      <c r="AH45" s="569"/>
      <c r="AI45" s="570"/>
      <c r="AJ45" s="243"/>
      <c r="AK45" s="243"/>
    </row>
    <row r="46" spans="1:37">
      <c r="A46" s="63" t="str">
        <f>IF('Information sur les Gènes'!A46="","",'Information sur les Gènes'!A46)</f>
        <v>D8</v>
      </c>
      <c r="B46" s="64" t="str">
        <f>IF('Information sur les Gènes'!D46="","",'Information sur les Gènes'!D46)</f>
        <v/>
      </c>
      <c r="C46" s="565"/>
      <c r="D46" s="566"/>
      <c r="E46" s="567"/>
      <c r="F46" s="568" t="str">
        <f>IF(OR('Feuille de Calcul'!BT46="",ISERROR('Feuille de Calcul'!BT46)),"",'Feuille de Calcul'!BT46)</f>
        <v/>
      </c>
      <c r="G46" s="569"/>
      <c r="H46" s="570"/>
      <c r="I46" s="568" t="str">
        <f>IF(OR('Feuille de Calcul'!BW46="",ISERROR('Feuille de Calcul'!BW46)),"",'Feuille de Calcul'!BW46)</f>
        <v/>
      </c>
      <c r="J46" s="569"/>
      <c r="K46" s="570"/>
      <c r="L46" s="568" t="str">
        <f>IF(OR('Feuille de Calcul'!BZ46="",ISERROR('Feuille de Calcul'!BZ46)),"",'Feuille de Calcul'!BZ46)</f>
        <v/>
      </c>
      <c r="M46" s="569"/>
      <c r="N46" s="570"/>
      <c r="O46" s="568" t="str">
        <f>IF(OR('Feuille de Calcul'!CC46="",ISERROR('Feuille de Calcul'!CC46)),"",'Feuille de Calcul'!CC46)</f>
        <v/>
      </c>
      <c r="P46" s="569"/>
      <c r="Q46" s="570"/>
      <c r="R46" s="568" t="str">
        <f>IF(OR('Feuille de Calcul'!CF46="",ISERROR('Feuille de Calcul'!CF46)),"",'Feuille de Calcul'!CF46)</f>
        <v/>
      </c>
      <c r="S46" s="569"/>
      <c r="T46" s="570"/>
      <c r="U46" s="568" t="str">
        <f>IF(OR('Feuille de Calcul'!CI46="",ISERROR('Feuille de Calcul'!CI46)),"",'Feuille de Calcul'!CI46)</f>
        <v/>
      </c>
      <c r="V46" s="569"/>
      <c r="W46" s="570"/>
      <c r="X46" s="568" t="str">
        <f>IF(OR('Feuille de Calcul'!CL46="",ISERROR('Feuille de Calcul'!CL46)),"",'Feuille de Calcul'!CL46)</f>
        <v/>
      </c>
      <c r="Y46" s="569"/>
      <c r="Z46" s="570"/>
      <c r="AA46" s="568" t="str">
        <f>IF(OR('Feuille de Calcul'!CO46="",ISERROR('Feuille de Calcul'!CO46)),"",'Feuille de Calcul'!CO46)</f>
        <v/>
      </c>
      <c r="AB46" s="569"/>
      <c r="AC46" s="570"/>
      <c r="AD46" s="568" t="str">
        <f>IF(OR('Feuille de Calcul'!CR46="",ISERROR('Feuille de Calcul'!CR46)),"",'Feuille de Calcul'!CR46)</f>
        <v/>
      </c>
      <c r="AE46" s="569"/>
      <c r="AF46" s="570"/>
      <c r="AG46" s="568" t="str">
        <f>IF(OR('Feuille de Calcul'!CU46="",ISERROR('Feuille de Calcul'!CU46)),"",'Feuille de Calcul'!CU46)</f>
        <v/>
      </c>
      <c r="AH46" s="569"/>
      <c r="AI46" s="570"/>
      <c r="AJ46" s="243"/>
      <c r="AK46" s="243"/>
    </row>
    <row r="47" spans="1:37">
      <c r="A47" s="63" t="str">
        <f>IF('Information sur les Gènes'!A47="","",'Information sur les Gènes'!A47)</f>
        <v>D9</v>
      </c>
      <c r="B47" s="64" t="str">
        <f>IF('Information sur les Gènes'!D47="","",'Information sur les Gènes'!D47)</f>
        <v/>
      </c>
      <c r="C47" s="565"/>
      <c r="D47" s="566"/>
      <c r="E47" s="567"/>
      <c r="F47" s="568" t="str">
        <f>IF(OR('Feuille de Calcul'!BT47="",ISERROR('Feuille de Calcul'!BT47)),"",'Feuille de Calcul'!BT47)</f>
        <v/>
      </c>
      <c r="G47" s="569"/>
      <c r="H47" s="570"/>
      <c r="I47" s="568" t="str">
        <f>IF(OR('Feuille de Calcul'!BW47="",ISERROR('Feuille de Calcul'!BW47)),"",'Feuille de Calcul'!BW47)</f>
        <v/>
      </c>
      <c r="J47" s="569"/>
      <c r="K47" s="570"/>
      <c r="L47" s="568" t="str">
        <f>IF(OR('Feuille de Calcul'!BZ47="",ISERROR('Feuille de Calcul'!BZ47)),"",'Feuille de Calcul'!BZ47)</f>
        <v/>
      </c>
      <c r="M47" s="569"/>
      <c r="N47" s="570"/>
      <c r="O47" s="568" t="str">
        <f>IF(OR('Feuille de Calcul'!CC47="",ISERROR('Feuille de Calcul'!CC47)),"",'Feuille de Calcul'!CC47)</f>
        <v/>
      </c>
      <c r="P47" s="569"/>
      <c r="Q47" s="570"/>
      <c r="R47" s="568" t="str">
        <f>IF(OR('Feuille de Calcul'!CF47="",ISERROR('Feuille de Calcul'!CF47)),"",'Feuille de Calcul'!CF47)</f>
        <v/>
      </c>
      <c r="S47" s="569"/>
      <c r="T47" s="570"/>
      <c r="U47" s="568" t="str">
        <f>IF(OR('Feuille de Calcul'!CI47="",ISERROR('Feuille de Calcul'!CI47)),"",'Feuille de Calcul'!CI47)</f>
        <v/>
      </c>
      <c r="V47" s="569"/>
      <c r="W47" s="570"/>
      <c r="X47" s="568" t="str">
        <f>IF(OR('Feuille de Calcul'!CL47="",ISERROR('Feuille de Calcul'!CL47)),"",'Feuille de Calcul'!CL47)</f>
        <v/>
      </c>
      <c r="Y47" s="569"/>
      <c r="Z47" s="570"/>
      <c r="AA47" s="568" t="str">
        <f>IF(OR('Feuille de Calcul'!CO47="",ISERROR('Feuille de Calcul'!CO47)),"",'Feuille de Calcul'!CO47)</f>
        <v/>
      </c>
      <c r="AB47" s="569"/>
      <c r="AC47" s="570"/>
      <c r="AD47" s="568" t="str">
        <f>IF(OR('Feuille de Calcul'!CR47="",ISERROR('Feuille de Calcul'!CR47)),"",'Feuille de Calcul'!CR47)</f>
        <v/>
      </c>
      <c r="AE47" s="569"/>
      <c r="AF47" s="570"/>
      <c r="AG47" s="568" t="str">
        <f>IF(OR('Feuille de Calcul'!CU47="",ISERROR('Feuille de Calcul'!CU47)),"",'Feuille de Calcul'!CU47)</f>
        <v/>
      </c>
      <c r="AH47" s="569"/>
      <c r="AI47" s="570"/>
      <c r="AJ47" s="243"/>
      <c r="AK47" s="243"/>
    </row>
    <row r="48" spans="1:37">
      <c r="A48" s="63" t="str">
        <f>IF('Information sur les Gènes'!A48="","",'Information sur les Gènes'!A48)</f>
        <v>D10</v>
      </c>
      <c r="B48" s="64" t="str">
        <f>IF('Information sur les Gènes'!D48="","",'Information sur les Gènes'!D48)</f>
        <v/>
      </c>
      <c r="C48" s="565"/>
      <c r="D48" s="566"/>
      <c r="E48" s="567"/>
      <c r="F48" s="568" t="str">
        <f>IF(OR('Feuille de Calcul'!BT48="",ISERROR('Feuille de Calcul'!BT48)),"",'Feuille de Calcul'!BT48)</f>
        <v/>
      </c>
      <c r="G48" s="569"/>
      <c r="H48" s="570"/>
      <c r="I48" s="568" t="str">
        <f>IF(OR('Feuille de Calcul'!BW48="",ISERROR('Feuille de Calcul'!BW48)),"",'Feuille de Calcul'!BW48)</f>
        <v/>
      </c>
      <c r="J48" s="569"/>
      <c r="K48" s="570"/>
      <c r="L48" s="568" t="str">
        <f>IF(OR('Feuille de Calcul'!BZ48="",ISERROR('Feuille de Calcul'!BZ48)),"",'Feuille de Calcul'!BZ48)</f>
        <v/>
      </c>
      <c r="M48" s="569"/>
      <c r="N48" s="570"/>
      <c r="O48" s="568" t="str">
        <f>IF(OR('Feuille de Calcul'!CC48="",ISERROR('Feuille de Calcul'!CC48)),"",'Feuille de Calcul'!CC48)</f>
        <v/>
      </c>
      <c r="P48" s="569"/>
      <c r="Q48" s="570"/>
      <c r="R48" s="568" t="str">
        <f>IF(OR('Feuille de Calcul'!CF48="",ISERROR('Feuille de Calcul'!CF48)),"",'Feuille de Calcul'!CF48)</f>
        <v/>
      </c>
      <c r="S48" s="569"/>
      <c r="T48" s="570"/>
      <c r="U48" s="568" t="str">
        <f>IF(OR('Feuille de Calcul'!CI48="",ISERROR('Feuille de Calcul'!CI48)),"",'Feuille de Calcul'!CI48)</f>
        <v/>
      </c>
      <c r="V48" s="569"/>
      <c r="W48" s="570"/>
      <c r="X48" s="568" t="str">
        <f>IF(OR('Feuille de Calcul'!CL48="",ISERROR('Feuille de Calcul'!CL48)),"",'Feuille de Calcul'!CL48)</f>
        <v/>
      </c>
      <c r="Y48" s="569"/>
      <c r="Z48" s="570"/>
      <c r="AA48" s="568" t="str">
        <f>IF(OR('Feuille de Calcul'!CO48="",ISERROR('Feuille de Calcul'!CO48)),"",'Feuille de Calcul'!CO48)</f>
        <v/>
      </c>
      <c r="AB48" s="569"/>
      <c r="AC48" s="570"/>
      <c r="AD48" s="568" t="str">
        <f>IF(OR('Feuille de Calcul'!CR48="",ISERROR('Feuille de Calcul'!CR48)),"",'Feuille de Calcul'!CR48)</f>
        <v/>
      </c>
      <c r="AE48" s="569"/>
      <c r="AF48" s="570"/>
      <c r="AG48" s="568" t="str">
        <f>IF(OR('Feuille de Calcul'!CU48="",ISERROR('Feuille de Calcul'!CU48)),"",'Feuille de Calcul'!CU48)</f>
        <v/>
      </c>
      <c r="AH48" s="569"/>
      <c r="AI48" s="570"/>
      <c r="AJ48" s="243"/>
      <c r="AK48" s="243"/>
    </row>
    <row r="49" spans="1:37">
      <c r="A49" s="63" t="str">
        <f>IF('Information sur les Gènes'!A49="","",'Information sur les Gènes'!A49)</f>
        <v>D11</v>
      </c>
      <c r="B49" s="64" t="str">
        <f>IF('Information sur les Gènes'!D49="","",'Information sur les Gènes'!D49)</f>
        <v/>
      </c>
      <c r="C49" s="565"/>
      <c r="D49" s="566"/>
      <c r="E49" s="567"/>
      <c r="F49" s="568" t="str">
        <f>IF(OR('Feuille de Calcul'!BT49="",ISERROR('Feuille de Calcul'!BT49)),"",'Feuille de Calcul'!BT49)</f>
        <v/>
      </c>
      <c r="G49" s="569"/>
      <c r="H49" s="570"/>
      <c r="I49" s="568" t="str">
        <f>IF(OR('Feuille de Calcul'!BW49="",ISERROR('Feuille de Calcul'!BW49)),"",'Feuille de Calcul'!BW49)</f>
        <v/>
      </c>
      <c r="J49" s="569"/>
      <c r="K49" s="570"/>
      <c r="L49" s="568" t="str">
        <f>IF(OR('Feuille de Calcul'!BZ49="",ISERROR('Feuille de Calcul'!BZ49)),"",'Feuille de Calcul'!BZ49)</f>
        <v/>
      </c>
      <c r="M49" s="569"/>
      <c r="N49" s="570"/>
      <c r="O49" s="568" t="str">
        <f>IF(OR('Feuille de Calcul'!CC49="",ISERROR('Feuille de Calcul'!CC49)),"",'Feuille de Calcul'!CC49)</f>
        <v/>
      </c>
      <c r="P49" s="569"/>
      <c r="Q49" s="570"/>
      <c r="R49" s="568" t="str">
        <f>IF(OR('Feuille de Calcul'!CF49="",ISERROR('Feuille de Calcul'!CF49)),"",'Feuille de Calcul'!CF49)</f>
        <v/>
      </c>
      <c r="S49" s="569"/>
      <c r="T49" s="570"/>
      <c r="U49" s="568" t="str">
        <f>IF(OR('Feuille de Calcul'!CI49="",ISERROR('Feuille de Calcul'!CI49)),"",'Feuille de Calcul'!CI49)</f>
        <v/>
      </c>
      <c r="V49" s="569"/>
      <c r="W49" s="570"/>
      <c r="X49" s="568" t="str">
        <f>IF(OR('Feuille de Calcul'!CL49="",ISERROR('Feuille de Calcul'!CL49)),"",'Feuille de Calcul'!CL49)</f>
        <v/>
      </c>
      <c r="Y49" s="569"/>
      <c r="Z49" s="570"/>
      <c r="AA49" s="568" t="str">
        <f>IF(OR('Feuille de Calcul'!CO49="",ISERROR('Feuille de Calcul'!CO49)),"",'Feuille de Calcul'!CO49)</f>
        <v/>
      </c>
      <c r="AB49" s="569"/>
      <c r="AC49" s="570"/>
      <c r="AD49" s="568" t="str">
        <f>IF(OR('Feuille de Calcul'!CR49="",ISERROR('Feuille de Calcul'!CR49)),"",'Feuille de Calcul'!CR49)</f>
        <v/>
      </c>
      <c r="AE49" s="569"/>
      <c r="AF49" s="570"/>
      <c r="AG49" s="568" t="str">
        <f>IF(OR('Feuille de Calcul'!CU49="",ISERROR('Feuille de Calcul'!CU49)),"",'Feuille de Calcul'!CU49)</f>
        <v/>
      </c>
      <c r="AH49" s="569"/>
      <c r="AI49" s="570"/>
      <c r="AJ49" s="243"/>
      <c r="AK49" s="243"/>
    </row>
    <row r="50" spans="1:37">
      <c r="A50" s="63" t="str">
        <f>IF('Information sur les Gènes'!A50="","",'Information sur les Gènes'!A50)</f>
        <v>D12</v>
      </c>
      <c r="B50" s="64" t="str">
        <f>IF('Information sur les Gènes'!D50="","",'Information sur les Gènes'!D50)</f>
        <v/>
      </c>
      <c r="C50" s="565"/>
      <c r="D50" s="566"/>
      <c r="E50" s="567"/>
      <c r="F50" s="568" t="str">
        <f>IF(OR('Feuille de Calcul'!BT50="",ISERROR('Feuille de Calcul'!BT50)),"",'Feuille de Calcul'!BT50)</f>
        <v/>
      </c>
      <c r="G50" s="569"/>
      <c r="H50" s="570"/>
      <c r="I50" s="568" t="str">
        <f>IF(OR('Feuille de Calcul'!BW50="",ISERROR('Feuille de Calcul'!BW50)),"",'Feuille de Calcul'!BW50)</f>
        <v/>
      </c>
      <c r="J50" s="569"/>
      <c r="K50" s="570"/>
      <c r="L50" s="568" t="str">
        <f>IF(OR('Feuille de Calcul'!BZ50="",ISERROR('Feuille de Calcul'!BZ50)),"",'Feuille de Calcul'!BZ50)</f>
        <v/>
      </c>
      <c r="M50" s="569"/>
      <c r="N50" s="570"/>
      <c r="O50" s="568" t="str">
        <f>IF(OR('Feuille de Calcul'!CC50="",ISERROR('Feuille de Calcul'!CC50)),"",'Feuille de Calcul'!CC50)</f>
        <v/>
      </c>
      <c r="P50" s="569"/>
      <c r="Q50" s="570"/>
      <c r="R50" s="568" t="str">
        <f>IF(OR('Feuille de Calcul'!CF50="",ISERROR('Feuille de Calcul'!CF50)),"",'Feuille de Calcul'!CF50)</f>
        <v/>
      </c>
      <c r="S50" s="569"/>
      <c r="T50" s="570"/>
      <c r="U50" s="568" t="str">
        <f>IF(OR('Feuille de Calcul'!CI50="",ISERROR('Feuille de Calcul'!CI50)),"",'Feuille de Calcul'!CI50)</f>
        <v/>
      </c>
      <c r="V50" s="569"/>
      <c r="W50" s="570"/>
      <c r="X50" s="568" t="str">
        <f>IF(OR('Feuille de Calcul'!CL50="",ISERROR('Feuille de Calcul'!CL50)),"",'Feuille de Calcul'!CL50)</f>
        <v/>
      </c>
      <c r="Y50" s="569"/>
      <c r="Z50" s="570"/>
      <c r="AA50" s="568" t="str">
        <f>IF(OR('Feuille de Calcul'!CO50="",ISERROR('Feuille de Calcul'!CO50)),"",'Feuille de Calcul'!CO50)</f>
        <v/>
      </c>
      <c r="AB50" s="569"/>
      <c r="AC50" s="570"/>
      <c r="AD50" s="568" t="str">
        <f>IF(OR('Feuille de Calcul'!CR50="",ISERROR('Feuille de Calcul'!CR50)),"",'Feuille de Calcul'!CR50)</f>
        <v/>
      </c>
      <c r="AE50" s="569"/>
      <c r="AF50" s="570"/>
      <c r="AG50" s="568" t="str">
        <f>IF(OR('Feuille de Calcul'!CU50="",ISERROR('Feuille de Calcul'!CU50)),"",'Feuille de Calcul'!CU50)</f>
        <v/>
      </c>
      <c r="AH50" s="569"/>
      <c r="AI50" s="570"/>
      <c r="AJ50" s="243"/>
      <c r="AK50" s="243"/>
    </row>
    <row r="51" spans="1:37">
      <c r="A51" s="63" t="str">
        <f>IF('Information sur les Gènes'!A51="","",'Information sur les Gènes'!A51)</f>
        <v>E1</v>
      </c>
      <c r="B51" s="64" t="str">
        <f>IF('Information sur les Gènes'!D51="","",'Information sur les Gènes'!D51)</f>
        <v/>
      </c>
      <c r="C51" s="565"/>
      <c r="D51" s="566"/>
      <c r="E51" s="567"/>
      <c r="F51" s="568" t="str">
        <f>IF(OR('Feuille de Calcul'!BT51="",ISERROR('Feuille de Calcul'!BT51)),"",'Feuille de Calcul'!BT51)</f>
        <v/>
      </c>
      <c r="G51" s="569"/>
      <c r="H51" s="570"/>
      <c r="I51" s="568" t="str">
        <f>IF(OR('Feuille de Calcul'!BW51="",ISERROR('Feuille de Calcul'!BW51)),"",'Feuille de Calcul'!BW51)</f>
        <v/>
      </c>
      <c r="J51" s="569"/>
      <c r="K51" s="570"/>
      <c r="L51" s="568" t="str">
        <f>IF(OR('Feuille de Calcul'!BZ51="",ISERROR('Feuille de Calcul'!BZ51)),"",'Feuille de Calcul'!BZ51)</f>
        <v/>
      </c>
      <c r="M51" s="569"/>
      <c r="N51" s="570"/>
      <c r="O51" s="568" t="str">
        <f>IF(OR('Feuille de Calcul'!CC51="",ISERROR('Feuille de Calcul'!CC51)),"",'Feuille de Calcul'!CC51)</f>
        <v/>
      </c>
      <c r="P51" s="569"/>
      <c r="Q51" s="570"/>
      <c r="R51" s="568" t="str">
        <f>IF(OR('Feuille de Calcul'!CF51="",ISERROR('Feuille de Calcul'!CF51)),"",'Feuille de Calcul'!CF51)</f>
        <v/>
      </c>
      <c r="S51" s="569"/>
      <c r="T51" s="570"/>
      <c r="U51" s="568" t="str">
        <f>IF(OR('Feuille de Calcul'!CI51="",ISERROR('Feuille de Calcul'!CI51)),"",'Feuille de Calcul'!CI51)</f>
        <v/>
      </c>
      <c r="V51" s="569"/>
      <c r="W51" s="570"/>
      <c r="X51" s="568" t="str">
        <f>IF(OR('Feuille de Calcul'!CL51="",ISERROR('Feuille de Calcul'!CL51)),"",'Feuille de Calcul'!CL51)</f>
        <v/>
      </c>
      <c r="Y51" s="569"/>
      <c r="Z51" s="570"/>
      <c r="AA51" s="568" t="str">
        <f>IF(OR('Feuille de Calcul'!CO51="",ISERROR('Feuille de Calcul'!CO51)),"",'Feuille de Calcul'!CO51)</f>
        <v/>
      </c>
      <c r="AB51" s="569"/>
      <c r="AC51" s="570"/>
      <c r="AD51" s="568" t="str">
        <f>IF(OR('Feuille de Calcul'!CR51="",ISERROR('Feuille de Calcul'!CR51)),"",'Feuille de Calcul'!CR51)</f>
        <v/>
      </c>
      <c r="AE51" s="569"/>
      <c r="AF51" s="570"/>
      <c r="AG51" s="568" t="str">
        <f>IF(OR('Feuille de Calcul'!CU51="",ISERROR('Feuille de Calcul'!CU51)),"",'Feuille de Calcul'!CU51)</f>
        <v/>
      </c>
      <c r="AH51" s="569"/>
      <c r="AI51" s="570"/>
      <c r="AJ51" s="243"/>
      <c r="AK51" s="243"/>
    </row>
    <row r="52" spans="1:37">
      <c r="A52" s="63" t="str">
        <f>IF('Information sur les Gènes'!A52="","",'Information sur les Gènes'!A52)</f>
        <v>E2</v>
      </c>
      <c r="B52" s="64" t="str">
        <f>IF('Information sur les Gènes'!D52="","",'Information sur les Gènes'!D52)</f>
        <v/>
      </c>
      <c r="C52" s="565"/>
      <c r="D52" s="566"/>
      <c r="E52" s="567"/>
      <c r="F52" s="568" t="str">
        <f>IF(OR('Feuille de Calcul'!BT52="",ISERROR('Feuille de Calcul'!BT52)),"",'Feuille de Calcul'!BT52)</f>
        <v/>
      </c>
      <c r="G52" s="569"/>
      <c r="H52" s="570"/>
      <c r="I52" s="568" t="str">
        <f>IF(OR('Feuille de Calcul'!BW52="",ISERROR('Feuille de Calcul'!BW52)),"",'Feuille de Calcul'!BW52)</f>
        <v/>
      </c>
      <c r="J52" s="569"/>
      <c r="K52" s="570"/>
      <c r="L52" s="568" t="str">
        <f>IF(OR('Feuille de Calcul'!BZ52="",ISERROR('Feuille de Calcul'!BZ52)),"",'Feuille de Calcul'!BZ52)</f>
        <v/>
      </c>
      <c r="M52" s="569"/>
      <c r="N52" s="570"/>
      <c r="O52" s="568" t="str">
        <f>IF(OR('Feuille de Calcul'!CC52="",ISERROR('Feuille de Calcul'!CC52)),"",'Feuille de Calcul'!CC52)</f>
        <v/>
      </c>
      <c r="P52" s="569"/>
      <c r="Q52" s="570"/>
      <c r="R52" s="568" t="str">
        <f>IF(OR('Feuille de Calcul'!CF52="",ISERROR('Feuille de Calcul'!CF52)),"",'Feuille de Calcul'!CF52)</f>
        <v/>
      </c>
      <c r="S52" s="569"/>
      <c r="T52" s="570"/>
      <c r="U52" s="568" t="str">
        <f>IF(OR('Feuille de Calcul'!CI52="",ISERROR('Feuille de Calcul'!CI52)),"",'Feuille de Calcul'!CI52)</f>
        <v/>
      </c>
      <c r="V52" s="569"/>
      <c r="W52" s="570"/>
      <c r="X52" s="568" t="str">
        <f>IF(OR('Feuille de Calcul'!CL52="",ISERROR('Feuille de Calcul'!CL52)),"",'Feuille de Calcul'!CL52)</f>
        <v/>
      </c>
      <c r="Y52" s="569"/>
      <c r="Z52" s="570"/>
      <c r="AA52" s="568" t="str">
        <f>IF(OR('Feuille de Calcul'!CO52="",ISERROR('Feuille de Calcul'!CO52)),"",'Feuille de Calcul'!CO52)</f>
        <v/>
      </c>
      <c r="AB52" s="569"/>
      <c r="AC52" s="570"/>
      <c r="AD52" s="568" t="str">
        <f>IF(OR('Feuille de Calcul'!CR52="",ISERROR('Feuille de Calcul'!CR52)),"",'Feuille de Calcul'!CR52)</f>
        <v/>
      </c>
      <c r="AE52" s="569"/>
      <c r="AF52" s="570"/>
      <c r="AG52" s="568" t="str">
        <f>IF(OR('Feuille de Calcul'!CU52="",ISERROR('Feuille de Calcul'!CU52)),"",'Feuille de Calcul'!CU52)</f>
        <v/>
      </c>
      <c r="AH52" s="569"/>
      <c r="AI52" s="570"/>
      <c r="AJ52" s="243"/>
      <c r="AK52" s="243"/>
    </row>
    <row r="53" spans="1:37">
      <c r="A53" s="63" t="str">
        <f>IF('Information sur les Gènes'!A53="","",'Information sur les Gènes'!A53)</f>
        <v>E3</v>
      </c>
      <c r="B53" s="64" t="str">
        <f>IF('Information sur les Gènes'!D53="","",'Information sur les Gènes'!D53)</f>
        <v/>
      </c>
      <c r="C53" s="565"/>
      <c r="D53" s="566"/>
      <c r="E53" s="567"/>
      <c r="F53" s="568" t="str">
        <f>IF(OR('Feuille de Calcul'!BT53="",ISERROR('Feuille de Calcul'!BT53)),"",'Feuille de Calcul'!BT53)</f>
        <v/>
      </c>
      <c r="G53" s="569"/>
      <c r="H53" s="570"/>
      <c r="I53" s="568" t="str">
        <f>IF(OR('Feuille de Calcul'!BW53="",ISERROR('Feuille de Calcul'!BW53)),"",'Feuille de Calcul'!BW53)</f>
        <v/>
      </c>
      <c r="J53" s="569"/>
      <c r="K53" s="570"/>
      <c r="L53" s="568" t="str">
        <f>IF(OR('Feuille de Calcul'!BZ53="",ISERROR('Feuille de Calcul'!BZ53)),"",'Feuille de Calcul'!BZ53)</f>
        <v/>
      </c>
      <c r="M53" s="569"/>
      <c r="N53" s="570"/>
      <c r="O53" s="568" t="str">
        <f>IF(OR('Feuille de Calcul'!CC53="",ISERROR('Feuille de Calcul'!CC53)),"",'Feuille de Calcul'!CC53)</f>
        <v/>
      </c>
      <c r="P53" s="569"/>
      <c r="Q53" s="570"/>
      <c r="R53" s="568" t="str">
        <f>IF(OR('Feuille de Calcul'!CF53="",ISERROR('Feuille de Calcul'!CF53)),"",'Feuille de Calcul'!CF53)</f>
        <v/>
      </c>
      <c r="S53" s="569"/>
      <c r="T53" s="570"/>
      <c r="U53" s="568" t="str">
        <f>IF(OR('Feuille de Calcul'!CI53="",ISERROR('Feuille de Calcul'!CI53)),"",'Feuille de Calcul'!CI53)</f>
        <v/>
      </c>
      <c r="V53" s="569"/>
      <c r="W53" s="570"/>
      <c r="X53" s="568" t="str">
        <f>IF(OR('Feuille de Calcul'!CL53="",ISERROR('Feuille de Calcul'!CL53)),"",'Feuille de Calcul'!CL53)</f>
        <v/>
      </c>
      <c r="Y53" s="569"/>
      <c r="Z53" s="570"/>
      <c r="AA53" s="568" t="str">
        <f>IF(OR('Feuille de Calcul'!CO53="",ISERROR('Feuille de Calcul'!CO53)),"",'Feuille de Calcul'!CO53)</f>
        <v/>
      </c>
      <c r="AB53" s="569"/>
      <c r="AC53" s="570"/>
      <c r="AD53" s="568" t="str">
        <f>IF(OR('Feuille de Calcul'!CR53="",ISERROR('Feuille de Calcul'!CR53)),"",'Feuille de Calcul'!CR53)</f>
        <v/>
      </c>
      <c r="AE53" s="569"/>
      <c r="AF53" s="570"/>
      <c r="AG53" s="568" t="str">
        <f>IF(OR('Feuille de Calcul'!CU53="",ISERROR('Feuille de Calcul'!CU53)),"",'Feuille de Calcul'!CU53)</f>
        <v/>
      </c>
      <c r="AH53" s="569"/>
      <c r="AI53" s="570"/>
      <c r="AJ53" s="243"/>
      <c r="AK53" s="243"/>
    </row>
    <row r="54" spans="1:37">
      <c r="A54" s="63" t="str">
        <f>IF('Information sur les Gènes'!A54="","",'Information sur les Gènes'!A54)</f>
        <v>E4</v>
      </c>
      <c r="B54" s="64" t="str">
        <f>IF('Information sur les Gènes'!D54="","",'Information sur les Gènes'!D54)</f>
        <v/>
      </c>
      <c r="C54" s="565"/>
      <c r="D54" s="566"/>
      <c r="E54" s="567"/>
      <c r="F54" s="568" t="str">
        <f>IF(OR('Feuille de Calcul'!BT54="",ISERROR('Feuille de Calcul'!BT54)),"",'Feuille de Calcul'!BT54)</f>
        <v/>
      </c>
      <c r="G54" s="569"/>
      <c r="H54" s="570"/>
      <c r="I54" s="568" t="str">
        <f>IF(OR('Feuille de Calcul'!BW54="",ISERROR('Feuille de Calcul'!BW54)),"",'Feuille de Calcul'!BW54)</f>
        <v/>
      </c>
      <c r="J54" s="569"/>
      <c r="K54" s="570"/>
      <c r="L54" s="568" t="str">
        <f>IF(OR('Feuille de Calcul'!BZ54="",ISERROR('Feuille de Calcul'!BZ54)),"",'Feuille de Calcul'!BZ54)</f>
        <v/>
      </c>
      <c r="M54" s="569"/>
      <c r="N54" s="570"/>
      <c r="O54" s="568" t="str">
        <f>IF(OR('Feuille de Calcul'!CC54="",ISERROR('Feuille de Calcul'!CC54)),"",'Feuille de Calcul'!CC54)</f>
        <v/>
      </c>
      <c r="P54" s="569"/>
      <c r="Q54" s="570"/>
      <c r="R54" s="568" t="str">
        <f>IF(OR('Feuille de Calcul'!CF54="",ISERROR('Feuille de Calcul'!CF54)),"",'Feuille de Calcul'!CF54)</f>
        <v/>
      </c>
      <c r="S54" s="569"/>
      <c r="T54" s="570"/>
      <c r="U54" s="568" t="str">
        <f>IF(OR('Feuille de Calcul'!CI54="",ISERROR('Feuille de Calcul'!CI54)),"",'Feuille de Calcul'!CI54)</f>
        <v/>
      </c>
      <c r="V54" s="569"/>
      <c r="W54" s="570"/>
      <c r="X54" s="568" t="str">
        <f>IF(OR('Feuille de Calcul'!CL54="",ISERROR('Feuille de Calcul'!CL54)),"",'Feuille de Calcul'!CL54)</f>
        <v/>
      </c>
      <c r="Y54" s="569"/>
      <c r="Z54" s="570"/>
      <c r="AA54" s="568" t="str">
        <f>IF(OR('Feuille de Calcul'!CO54="",ISERROR('Feuille de Calcul'!CO54)),"",'Feuille de Calcul'!CO54)</f>
        <v/>
      </c>
      <c r="AB54" s="569"/>
      <c r="AC54" s="570"/>
      <c r="AD54" s="568" t="str">
        <f>IF(OR('Feuille de Calcul'!CR54="",ISERROR('Feuille de Calcul'!CR54)),"",'Feuille de Calcul'!CR54)</f>
        <v/>
      </c>
      <c r="AE54" s="569"/>
      <c r="AF54" s="570"/>
      <c r="AG54" s="568" t="str">
        <f>IF(OR('Feuille de Calcul'!CU54="",ISERROR('Feuille de Calcul'!CU54)),"",'Feuille de Calcul'!CU54)</f>
        <v/>
      </c>
      <c r="AH54" s="569"/>
      <c r="AI54" s="570"/>
      <c r="AJ54" s="243"/>
      <c r="AK54" s="243"/>
    </row>
    <row r="55" spans="1:37">
      <c r="A55" s="63" t="str">
        <f>IF('Information sur les Gènes'!A55="","",'Information sur les Gènes'!A55)</f>
        <v>E5</v>
      </c>
      <c r="B55" s="64" t="str">
        <f>IF('Information sur les Gènes'!D55="","",'Information sur les Gènes'!D55)</f>
        <v/>
      </c>
      <c r="C55" s="565"/>
      <c r="D55" s="566"/>
      <c r="E55" s="567"/>
      <c r="F55" s="568" t="str">
        <f>IF(OR('Feuille de Calcul'!BT55="",ISERROR('Feuille de Calcul'!BT55)),"",'Feuille de Calcul'!BT55)</f>
        <v/>
      </c>
      <c r="G55" s="569"/>
      <c r="H55" s="570"/>
      <c r="I55" s="568" t="str">
        <f>IF(OR('Feuille de Calcul'!BW55="",ISERROR('Feuille de Calcul'!BW55)),"",'Feuille de Calcul'!BW55)</f>
        <v/>
      </c>
      <c r="J55" s="569"/>
      <c r="K55" s="570"/>
      <c r="L55" s="568" t="str">
        <f>IF(OR('Feuille de Calcul'!BZ55="",ISERROR('Feuille de Calcul'!BZ55)),"",'Feuille de Calcul'!BZ55)</f>
        <v/>
      </c>
      <c r="M55" s="569"/>
      <c r="N55" s="570"/>
      <c r="O55" s="568" t="str">
        <f>IF(OR('Feuille de Calcul'!CC55="",ISERROR('Feuille de Calcul'!CC55)),"",'Feuille de Calcul'!CC55)</f>
        <v/>
      </c>
      <c r="P55" s="569"/>
      <c r="Q55" s="570"/>
      <c r="R55" s="568" t="str">
        <f>IF(OR('Feuille de Calcul'!CF55="",ISERROR('Feuille de Calcul'!CF55)),"",'Feuille de Calcul'!CF55)</f>
        <v/>
      </c>
      <c r="S55" s="569"/>
      <c r="T55" s="570"/>
      <c r="U55" s="568" t="str">
        <f>IF(OR('Feuille de Calcul'!CI55="",ISERROR('Feuille de Calcul'!CI55)),"",'Feuille de Calcul'!CI55)</f>
        <v/>
      </c>
      <c r="V55" s="569"/>
      <c r="W55" s="570"/>
      <c r="X55" s="568" t="str">
        <f>IF(OR('Feuille de Calcul'!CL55="",ISERROR('Feuille de Calcul'!CL55)),"",'Feuille de Calcul'!CL55)</f>
        <v/>
      </c>
      <c r="Y55" s="569"/>
      <c r="Z55" s="570"/>
      <c r="AA55" s="568" t="str">
        <f>IF(OR('Feuille de Calcul'!CO55="",ISERROR('Feuille de Calcul'!CO55)),"",'Feuille de Calcul'!CO55)</f>
        <v/>
      </c>
      <c r="AB55" s="569"/>
      <c r="AC55" s="570"/>
      <c r="AD55" s="568" t="str">
        <f>IF(OR('Feuille de Calcul'!CR55="",ISERROR('Feuille de Calcul'!CR55)),"",'Feuille de Calcul'!CR55)</f>
        <v/>
      </c>
      <c r="AE55" s="569"/>
      <c r="AF55" s="570"/>
      <c r="AG55" s="568" t="str">
        <f>IF(OR('Feuille de Calcul'!CU55="",ISERROR('Feuille de Calcul'!CU55)),"",'Feuille de Calcul'!CU55)</f>
        <v/>
      </c>
      <c r="AH55" s="569"/>
      <c r="AI55" s="570"/>
      <c r="AJ55" s="243"/>
      <c r="AK55" s="243"/>
    </row>
    <row r="56" spans="1:37">
      <c r="A56" s="63" t="str">
        <f>IF('Information sur les Gènes'!A56="","",'Information sur les Gènes'!A56)</f>
        <v>E6</v>
      </c>
      <c r="B56" s="64" t="str">
        <f>IF('Information sur les Gènes'!D56="","",'Information sur les Gènes'!D56)</f>
        <v/>
      </c>
      <c r="C56" s="565"/>
      <c r="D56" s="566"/>
      <c r="E56" s="567"/>
      <c r="F56" s="568" t="str">
        <f>IF(OR('Feuille de Calcul'!BT56="",ISERROR('Feuille de Calcul'!BT56)),"",'Feuille de Calcul'!BT56)</f>
        <v/>
      </c>
      <c r="G56" s="569"/>
      <c r="H56" s="570"/>
      <c r="I56" s="568" t="str">
        <f>IF(OR('Feuille de Calcul'!BW56="",ISERROR('Feuille de Calcul'!BW56)),"",'Feuille de Calcul'!BW56)</f>
        <v/>
      </c>
      <c r="J56" s="569"/>
      <c r="K56" s="570"/>
      <c r="L56" s="568" t="str">
        <f>IF(OR('Feuille de Calcul'!BZ56="",ISERROR('Feuille de Calcul'!BZ56)),"",'Feuille de Calcul'!BZ56)</f>
        <v/>
      </c>
      <c r="M56" s="569"/>
      <c r="N56" s="570"/>
      <c r="O56" s="568" t="str">
        <f>IF(OR('Feuille de Calcul'!CC56="",ISERROR('Feuille de Calcul'!CC56)),"",'Feuille de Calcul'!CC56)</f>
        <v/>
      </c>
      <c r="P56" s="569"/>
      <c r="Q56" s="570"/>
      <c r="R56" s="568" t="str">
        <f>IF(OR('Feuille de Calcul'!CF56="",ISERROR('Feuille de Calcul'!CF56)),"",'Feuille de Calcul'!CF56)</f>
        <v/>
      </c>
      <c r="S56" s="569"/>
      <c r="T56" s="570"/>
      <c r="U56" s="568" t="str">
        <f>IF(OR('Feuille de Calcul'!CI56="",ISERROR('Feuille de Calcul'!CI56)),"",'Feuille de Calcul'!CI56)</f>
        <v/>
      </c>
      <c r="V56" s="569"/>
      <c r="W56" s="570"/>
      <c r="X56" s="568" t="str">
        <f>IF(OR('Feuille de Calcul'!CL56="",ISERROR('Feuille de Calcul'!CL56)),"",'Feuille de Calcul'!CL56)</f>
        <v/>
      </c>
      <c r="Y56" s="569"/>
      <c r="Z56" s="570"/>
      <c r="AA56" s="568" t="str">
        <f>IF(OR('Feuille de Calcul'!CO56="",ISERROR('Feuille de Calcul'!CO56)),"",'Feuille de Calcul'!CO56)</f>
        <v/>
      </c>
      <c r="AB56" s="569"/>
      <c r="AC56" s="570"/>
      <c r="AD56" s="568" t="str">
        <f>IF(OR('Feuille de Calcul'!CR56="",ISERROR('Feuille de Calcul'!CR56)),"",'Feuille de Calcul'!CR56)</f>
        <v/>
      </c>
      <c r="AE56" s="569"/>
      <c r="AF56" s="570"/>
      <c r="AG56" s="568" t="str">
        <f>IF(OR('Feuille de Calcul'!CU56="",ISERROR('Feuille de Calcul'!CU56)),"",'Feuille de Calcul'!CU56)</f>
        <v/>
      </c>
      <c r="AH56" s="569"/>
      <c r="AI56" s="570"/>
      <c r="AJ56" s="243"/>
      <c r="AK56" s="243"/>
    </row>
    <row r="57" spans="1:37">
      <c r="A57" s="63" t="str">
        <f>IF('Information sur les Gènes'!A57="","",'Information sur les Gènes'!A57)</f>
        <v>E7</v>
      </c>
      <c r="B57" s="64" t="str">
        <f>IF('Information sur les Gènes'!D57="","",'Information sur les Gènes'!D57)</f>
        <v/>
      </c>
      <c r="C57" s="565"/>
      <c r="D57" s="566"/>
      <c r="E57" s="567"/>
      <c r="F57" s="568" t="str">
        <f>IF(OR('Feuille de Calcul'!BT57="",ISERROR('Feuille de Calcul'!BT57)),"",'Feuille de Calcul'!BT57)</f>
        <v/>
      </c>
      <c r="G57" s="569"/>
      <c r="H57" s="570"/>
      <c r="I57" s="568" t="str">
        <f>IF(OR('Feuille de Calcul'!BW57="",ISERROR('Feuille de Calcul'!BW57)),"",'Feuille de Calcul'!BW57)</f>
        <v/>
      </c>
      <c r="J57" s="569"/>
      <c r="K57" s="570"/>
      <c r="L57" s="568" t="str">
        <f>IF(OR('Feuille de Calcul'!BZ57="",ISERROR('Feuille de Calcul'!BZ57)),"",'Feuille de Calcul'!BZ57)</f>
        <v/>
      </c>
      <c r="M57" s="569"/>
      <c r="N57" s="570"/>
      <c r="O57" s="568" t="str">
        <f>IF(OR('Feuille de Calcul'!CC57="",ISERROR('Feuille de Calcul'!CC57)),"",'Feuille de Calcul'!CC57)</f>
        <v/>
      </c>
      <c r="P57" s="569"/>
      <c r="Q57" s="570"/>
      <c r="R57" s="568" t="str">
        <f>IF(OR('Feuille de Calcul'!CF57="",ISERROR('Feuille de Calcul'!CF57)),"",'Feuille de Calcul'!CF57)</f>
        <v/>
      </c>
      <c r="S57" s="569"/>
      <c r="T57" s="570"/>
      <c r="U57" s="568" t="str">
        <f>IF(OR('Feuille de Calcul'!CI57="",ISERROR('Feuille de Calcul'!CI57)),"",'Feuille de Calcul'!CI57)</f>
        <v/>
      </c>
      <c r="V57" s="569"/>
      <c r="W57" s="570"/>
      <c r="X57" s="568" t="str">
        <f>IF(OR('Feuille de Calcul'!CL57="",ISERROR('Feuille de Calcul'!CL57)),"",'Feuille de Calcul'!CL57)</f>
        <v/>
      </c>
      <c r="Y57" s="569"/>
      <c r="Z57" s="570"/>
      <c r="AA57" s="568" t="str">
        <f>IF(OR('Feuille de Calcul'!CO57="",ISERROR('Feuille de Calcul'!CO57)),"",'Feuille de Calcul'!CO57)</f>
        <v/>
      </c>
      <c r="AB57" s="569"/>
      <c r="AC57" s="570"/>
      <c r="AD57" s="568" t="str">
        <f>IF(OR('Feuille de Calcul'!CR57="",ISERROR('Feuille de Calcul'!CR57)),"",'Feuille de Calcul'!CR57)</f>
        <v/>
      </c>
      <c r="AE57" s="569"/>
      <c r="AF57" s="570"/>
      <c r="AG57" s="568" t="str">
        <f>IF(OR('Feuille de Calcul'!CU57="",ISERROR('Feuille de Calcul'!CU57)),"",'Feuille de Calcul'!CU57)</f>
        <v/>
      </c>
      <c r="AH57" s="569"/>
      <c r="AI57" s="570"/>
      <c r="AJ57" s="243"/>
      <c r="AK57" s="243"/>
    </row>
    <row r="58" spans="1:37">
      <c r="A58" s="63" t="str">
        <f>IF('Information sur les Gènes'!A58="","",'Information sur les Gènes'!A58)</f>
        <v>E8</v>
      </c>
      <c r="B58" s="64" t="str">
        <f>IF('Information sur les Gènes'!D58="","",'Information sur les Gènes'!D58)</f>
        <v/>
      </c>
      <c r="C58" s="565"/>
      <c r="D58" s="566"/>
      <c r="E58" s="567"/>
      <c r="F58" s="568" t="str">
        <f>IF(OR('Feuille de Calcul'!BT58="",ISERROR('Feuille de Calcul'!BT58)),"",'Feuille de Calcul'!BT58)</f>
        <v/>
      </c>
      <c r="G58" s="569"/>
      <c r="H58" s="570"/>
      <c r="I58" s="568" t="str">
        <f>IF(OR('Feuille de Calcul'!BW58="",ISERROR('Feuille de Calcul'!BW58)),"",'Feuille de Calcul'!BW58)</f>
        <v/>
      </c>
      <c r="J58" s="569"/>
      <c r="K58" s="570"/>
      <c r="L58" s="568" t="str">
        <f>IF(OR('Feuille de Calcul'!BZ58="",ISERROR('Feuille de Calcul'!BZ58)),"",'Feuille de Calcul'!BZ58)</f>
        <v/>
      </c>
      <c r="M58" s="569"/>
      <c r="N58" s="570"/>
      <c r="O58" s="568" t="str">
        <f>IF(OR('Feuille de Calcul'!CC58="",ISERROR('Feuille de Calcul'!CC58)),"",'Feuille de Calcul'!CC58)</f>
        <v/>
      </c>
      <c r="P58" s="569"/>
      <c r="Q58" s="570"/>
      <c r="R58" s="568" t="str">
        <f>IF(OR('Feuille de Calcul'!CF58="",ISERROR('Feuille de Calcul'!CF58)),"",'Feuille de Calcul'!CF58)</f>
        <v/>
      </c>
      <c r="S58" s="569"/>
      <c r="T58" s="570"/>
      <c r="U58" s="568" t="str">
        <f>IF(OR('Feuille de Calcul'!CI58="",ISERROR('Feuille de Calcul'!CI58)),"",'Feuille de Calcul'!CI58)</f>
        <v/>
      </c>
      <c r="V58" s="569"/>
      <c r="W58" s="570"/>
      <c r="X58" s="568" t="str">
        <f>IF(OR('Feuille de Calcul'!CL58="",ISERROR('Feuille de Calcul'!CL58)),"",'Feuille de Calcul'!CL58)</f>
        <v/>
      </c>
      <c r="Y58" s="569"/>
      <c r="Z58" s="570"/>
      <c r="AA58" s="568" t="str">
        <f>IF(OR('Feuille de Calcul'!CO58="",ISERROR('Feuille de Calcul'!CO58)),"",'Feuille de Calcul'!CO58)</f>
        <v/>
      </c>
      <c r="AB58" s="569"/>
      <c r="AC58" s="570"/>
      <c r="AD58" s="568" t="str">
        <f>IF(OR('Feuille de Calcul'!CR58="",ISERROR('Feuille de Calcul'!CR58)),"",'Feuille de Calcul'!CR58)</f>
        <v/>
      </c>
      <c r="AE58" s="569"/>
      <c r="AF58" s="570"/>
      <c r="AG58" s="568" t="str">
        <f>IF(OR('Feuille de Calcul'!CU58="",ISERROR('Feuille de Calcul'!CU58)),"",'Feuille de Calcul'!CU58)</f>
        <v/>
      </c>
      <c r="AH58" s="569"/>
      <c r="AI58" s="570"/>
      <c r="AJ58" s="243"/>
      <c r="AK58" s="243"/>
    </row>
    <row r="59" spans="1:37">
      <c r="A59" s="63" t="str">
        <f>IF('Information sur les Gènes'!A59="","",'Information sur les Gènes'!A59)</f>
        <v>E9</v>
      </c>
      <c r="B59" s="64" t="str">
        <f>IF('Information sur les Gènes'!D59="","",'Information sur les Gènes'!D59)</f>
        <v/>
      </c>
      <c r="C59" s="565"/>
      <c r="D59" s="566"/>
      <c r="E59" s="567"/>
      <c r="F59" s="568" t="str">
        <f>IF(OR('Feuille de Calcul'!BT59="",ISERROR('Feuille de Calcul'!BT59)),"",'Feuille de Calcul'!BT59)</f>
        <v/>
      </c>
      <c r="G59" s="569"/>
      <c r="H59" s="570"/>
      <c r="I59" s="568" t="str">
        <f>IF(OR('Feuille de Calcul'!BW59="",ISERROR('Feuille de Calcul'!BW59)),"",'Feuille de Calcul'!BW59)</f>
        <v/>
      </c>
      <c r="J59" s="569"/>
      <c r="K59" s="570"/>
      <c r="L59" s="568" t="str">
        <f>IF(OR('Feuille de Calcul'!BZ59="",ISERROR('Feuille de Calcul'!BZ59)),"",'Feuille de Calcul'!BZ59)</f>
        <v/>
      </c>
      <c r="M59" s="569"/>
      <c r="N59" s="570"/>
      <c r="O59" s="568" t="str">
        <f>IF(OR('Feuille de Calcul'!CC59="",ISERROR('Feuille de Calcul'!CC59)),"",'Feuille de Calcul'!CC59)</f>
        <v/>
      </c>
      <c r="P59" s="569"/>
      <c r="Q59" s="570"/>
      <c r="R59" s="568" t="str">
        <f>IF(OR('Feuille de Calcul'!CF59="",ISERROR('Feuille de Calcul'!CF59)),"",'Feuille de Calcul'!CF59)</f>
        <v/>
      </c>
      <c r="S59" s="569"/>
      <c r="T59" s="570"/>
      <c r="U59" s="568" t="str">
        <f>IF(OR('Feuille de Calcul'!CI59="",ISERROR('Feuille de Calcul'!CI59)),"",'Feuille de Calcul'!CI59)</f>
        <v/>
      </c>
      <c r="V59" s="569"/>
      <c r="W59" s="570"/>
      <c r="X59" s="568" t="str">
        <f>IF(OR('Feuille de Calcul'!CL59="",ISERROR('Feuille de Calcul'!CL59)),"",'Feuille de Calcul'!CL59)</f>
        <v/>
      </c>
      <c r="Y59" s="569"/>
      <c r="Z59" s="570"/>
      <c r="AA59" s="568" t="str">
        <f>IF(OR('Feuille de Calcul'!CO59="",ISERROR('Feuille de Calcul'!CO59)),"",'Feuille de Calcul'!CO59)</f>
        <v/>
      </c>
      <c r="AB59" s="569"/>
      <c r="AC59" s="570"/>
      <c r="AD59" s="568" t="str">
        <f>IF(OR('Feuille de Calcul'!CR59="",ISERROR('Feuille de Calcul'!CR59)),"",'Feuille de Calcul'!CR59)</f>
        <v/>
      </c>
      <c r="AE59" s="569"/>
      <c r="AF59" s="570"/>
      <c r="AG59" s="568" t="str">
        <f>IF(OR('Feuille de Calcul'!CU59="",ISERROR('Feuille de Calcul'!CU59)),"",'Feuille de Calcul'!CU59)</f>
        <v/>
      </c>
      <c r="AH59" s="569"/>
      <c r="AI59" s="570"/>
      <c r="AJ59" s="243"/>
      <c r="AK59" s="243"/>
    </row>
    <row r="60" spans="1:37">
      <c r="A60" s="63" t="str">
        <f>IF('Information sur les Gènes'!A60="","",'Information sur les Gènes'!A60)</f>
        <v>E10</v>
      </c>
      <c r="B60" s="64" t="str">
        <f>IF('Information sur les Gènes'!D60="","",'Information sur les Gènes'!D60)</f>
        <v/>
      </c>
      <c r="C60" s="565"/>
      <c r="D60" s="566"/>
      <c r="E60" s="567"/>
      <c r="F60" s="568" t="str">
        <f>IF(OR('Feuille de Calcul'!BT60="",ISERROR('Feuille de Calcul'!BT60)),"",'Feuille de Calcul'!BT60)</f>
        <v/>
      </c>
      <c r="G60" s="569"/>
      <c r="H60" s="570"/>
      <c r="I60" s="568" t="str">
        <f>IF(OR('Feuille de Calcul'!BW60="",ISERROR('Feuille de Calcul'!BW60)),"",'Feuille de Calcul'!BW60)</f>
        <v/>
      </c>
      <c r="J60" s="569"/>
      <c r="K60" s="570"/>
      <c r="L60" s="568" t="str">
        <f>IF(OR('Feuille de Calcul'!BZ60="",ISERROR('Feuille de Calcul'!BZ60)),"",'Feuille de Calcul'!BZ60)</f>
        <v/>
      </c>
      <c r="M60" s="569"/>
      <c r="N60" s="570"/>
      <c r="O60" s="568" t="str">
        <f>IF(OR('Feuille de Calcul'!CC60="",ISERROR('Feuille de Calcul'!CC60)),"",'Feuille de Calcul'!CC60)</f>
        <v/>
      </c>
      <c r="P60" s="569"/>
      <c r="Q60" s="570"/>
      <c r="R60" s="568" t="str">
        <f>IF(OR('Feuille de Calcul'!CF60="",ISERROR('Feuille de Calcul'!CF60)),"",'Feuille de Calcul'!CF60)</f>
        <v/>
      </c>
      <c r="S60" s="569"/>
      <c r="T60" s="570"/>
      <c r="U60" s="568" t="str">
        <f>IF(OR('Feuille de Calcul'!CI60="",ISERROR('Feuille de Calcul'!CI60)),"",'Feuille de Calcul'!CI60)</f>
        <v/>
      </c>
      <c r="V60" s="569"/>
      <c r="W60" s="570"/>
      <c r="X60" s="568" t="str">
        <f>IF(OR('Feuille de Calcul'!CL60="",ISERROR('Feuille de Calcul'!CL60)),"",'Feuille de Calcul'!CL60)</f>
        <v/>
      </c>
      <c r="Y60" s="569"/>
      <c r="Z60" s="570"/>
      <c r="AA60" s="568" t="str">
        <f>IF(OR('Feuille de Calcul'!CO60="",ISERROR('Feuille de Calcul'!CO60)),"",'Feuille de Calcul'!CO60)</f>
        <v/>
      </c>
      <c r="AB60" s="569"/>
      <c r="AC60" s="570"/>
      <c r="AD60" s="568" t="str">
        <f>IF(OR('Feuille de Calcul'!CR60="",ISERROR('Feuille de Calcul'!CR60)),"",'Feuille de Calcul'!CR60)</f>
        <v/>
      </c>
      <c r="AE60" s="569"/>
      <c r="AF60" s="570"/>
      <c r="AG60" s="568" t="str">
        <f>IF(OR('Feuille de Calcul'!CU60="",ISERROR('Feuille de Calcul'!CU60)),"",'Feuille de Calcul'!CU60)</f>
        <v/>
      </c>
      <c r="AH60" s="569"/>
      <c r="AI60" s="570"/>
      <c r="AJ60" s="243"/>
      <c r="AK60" s="243"/>
    </row>
    <row r="61" spans="1:37">
      <c r="A61" s="63" t="str">
        <f>IF('Information sur les Gènes'!A61="","",'Information sur les Gènes'!A61)</f>
        <v>E11</v>
      </c>
      <c r="B61" s="64" t="str">
        <f>IF('Information sur les Gènes'!D61="","",'Information sur les Gènes'!D61)</f>
        <v/>
      </c>
      <c r="C61" s="565"/>
      <c r="D61" s="566"/>
      <c r="E61" s="567"/>
      <c r="F61" s="568" t="str">
        <f>IF(OR('Feuille de Calcul'!BT61="",ISERROR('Feuille de Calcul'!BT61)),"",'Feuille de Calcul'!BT61)</f>
        <v/>
      </c>
      <c r="G61" s="569"/>
      <c r="H61" s="570"/>
      <c r="I61" s="568" t="str">
        <f>IF(OR('Feuille de Calcul'!BW61="",ISERROR('Feuille de Calcul'!BW61)),"",'Feuille de Calcul'!BW61)</f>
        <v/>
      </c>
      <c r="J61" s="569"/>
      <c r="K61" s="570"/>
      <c r="L61" s="568" t="str">
        <f>IF(OR('Feuille de Calcul'!BZ61="",ISERROR('Feuille de Calcul'!BZ61)),"",'Feuille de Calcul'!BZ61)</f>
        <v/>
      </c>
      <c r="M61" s="569"/>
      <c r="N61" s="570"/>
      <c r="O61" s="568" t="str">
        <f>IF(OR('Feuille de Calcul'!CC61="",ISERROR('Feuille de Calcul'!CC61)),"",'Feuille de Calcul'!CC61)</f>
        <v/>
      </c>
      <c r="P61" s="569"/>
      <c r="Q61" s="570"/>
      <c r="R61" s="568" t="str">
        <f>IF(OR('Feuille de Calcul'!CF61="",ISERROR('Feuille de Calcul'!CF61)),"",'Feuille de Calcul'!CF61)</f>
        <v/>
      </c>
      <c r="S61" s="569"/>
      <c r="T61" s="570"/>
      <c r="U61" s="568" t="str">
        <f>IF(OR('Feuille de Calcul'!CI61="",ISERROR('Feuille de Calcul'!CI61)),"",'Feuille de Calcul'!CI61)</f>
        <v/>
      </c>
      <c r="V61" s="569"/>
      <c r="W61" s="570"/>
      <c r="X61" s="568" t="str">
        <f>IF(OR('Feuille de Calcul'!CL61="",ISERROR('Feuille de Calcul'!CL61)),"",'Feuille de Calcul'!CL61)</f>
        <v/>
      </c>
      <c r="Y61" s="569"/>
      <c r="Z61" s="570"/>
      <c r="AA61" s="568" t="str">
        <f>IF(OR('Feuille de Calcul'!CO61="",ISERROR('Feuille de Calcul'!CO61)),"",'Feuille de Calcul'!CO61)</f>
        <v/>
      </c>
      <c r="AB61" s="569"/>
      <c r="AC61" s="570"/>
      <c r="AD61" s="568" t="str">
        <f>IF(OR('Feuille de Calcul'!CR61="",ISERROR('Feuille de Calcul'!CR61)),"",'Feuille de Calcul'!CR61)</f>
        <v/>
      </c>
      <c r="AE61" s="569"/>
      <c r="AF61" s="570"/>
      <c r="AG61" s="568" t="str">
        <f>IF(OR('Feuille de Calcul'!CU61="",ISERROR('Feuille de Calcul'!CU61)),"",'Feuille de Calcul'!CU61)</f>
        <v/>
      </c>
      <c r="AH61" s="569"/>
      <c r="AI61" s="570"/>
      <c r="AJ61" s="243"/>
      <c r="AK61" s="243"/>
    </row>
    <row r="62" spans="1:37">
      <c r="A62" s="63" t="str">
        <f>IF('Information sur les Gènes'!A62="","",'Information sur les Gènes'!A62)</f>
        <v>E12</v>
      </c>
      <c r="B62" s="64" t="str">
        <f>IF('Information sur les Gènes'!D62="","",'Information sur les Gènes'!D62)</f>
        <v/>
      </c>
      <c r="C62" s="565"/>
      <c r="D62" s="566"/>
      <c r="E62" s="567"/>
      <c r="F62" s="568" t="str">
        <f>IF(OR('Feuille de Calcul'!BT62="",ISERROR('Feuille de Calcul'!BT62)),"",'Feuille de Calcul'!BT62)</f>
        <v/>
      </c>
      <c r="G62" s="569"/>
      <c r="H62" s="570"/>
      <c r="I62" s="568" t="str">
        <f>IF(OR('Feuille de Calcul'!BW62="",ISERROR('Feuille de Calcul'!BW62)),"",'Feuille de Calcul'!BW62)</f>
        <v/>
      </c>
      <c r="J62" s="569"/>
      <c r="K62" s="570"/>
      <c r="L62" s="568" t="str">
        <f>IF(OR('Feuille de Calcul'!BZ62="",ISERROR('Feuille de Calcul'!BZ62)),"",'Feuille de Calcul'!BZ62)</f>
        <v/>
      </c>
      <c r="M62" s="569"/>
      <c r="N62" s="570"/>
      <c r="O62" s="568" t="str">
        <f>IF(OR('Feuille de Calcul'!CC62="",ISERROR('Feuille de Calcul'!CC62)),"",'Feuille de Calcul'!CC62)</f>
        <v/>
      </c>
      <c r="P62" s="569"/>
      <c r="Q62" s="570"/>
      <c r="R62" s="568" t="str">
        <f>IF(OR('Feuille de Calcul'!CF62="",ISERROR('Feuille de Calcul'!CF62)),"",'Feuille de Calcul'!CF62)</f>
        <v/>
      </c>
      <c r="S62" s="569"/>
      <c r="T62" s="570"/>
      <c r="U62" s="568" t="str">
        <f>IF(OR('Feuille de Calcul'!CI62="",ISERROR('Feuille de Calcul'!CI62)),"",'Feuille de Calcul'!CI62)</f>
        <v/>
      </c>
      <c r="V62" s="569"/>
      <c r="W62" s="570"/>
      <c r="X62" s="568" t="str">
        <f>IF(OR('Feuille de Calcul'!CL62="",ISERROR('Feuille de Calcul'!CL62)),"",'Feuille de Calcul'!CL62)</f>
        <v/>
      </c>
      <c r="Y62" s="569"/>
      <c r="Z62" s="570"/>
      <c r="AA62" s="568" t="str">
        <f>IF(OR('Feuille de Calcul'!CO62="",ISERROR('Feuille de Calcul'!CO62)),"",'Feuille de Calcul'!CO62)</f>
        <v/>
      </c>
      <c r="AB62" s="569"/>
      <c r="AC62" s="570"/>
      <c r="AD62" s="568" t="str">
        <f>IF(OR('Feuille de Calcul'!CR62="",ISERROR('Feuille de Calcul'!CR62)),"",'Feuille de Calcul'!CR62)</f>
        <v/>
      </c>
      <c r="AE62" s="569"/>
      <c r="AF62" s="570"/>
      <c r="AG62" s="568" t="str">
        <f>IF(OR('Feuille de Calcul'!CU62="",ISERROR('Feuille de Calcul'!CU62)),"",'Feuille de Calcul'!CU62)</f>
        <v/>
      </c>
      <c r="AH62" s="569"/>
      <c r="AI62" s="570"/>
      <c r="AJ62" s="243"/>
      <c r="AK62" s="243"/>
    </row>
    <row r="63" spans="1:37">
      <c r="A63" s="63" t="str">
        <f>IF('Information sur les Gènes'!A63="","",'Information sur les Gènes'!A63)</f>
        <v>F1</v>
      </c>
      <c r="B63" s="64" t="str">
        <f>IF('Information sur les Gènes'!D63="","",'Information sur les Gènes'!D63)</f>
        <v/>
      </c>
      <c r="C63" s="565"/>
      <c r="D63" s="566"/>
      <c r="E63" s="567"/>
      <c r="F63" s="568" t="str">
        <f>IF(OR('Feuille de Calcul'!BT63="",ISERROR('Feuille de Calcul'!BT63)),"",'Feuille de Calcul'!BT63)</f>
        <v/>
      </c>
      <c r="G63" s="569"/>
      <c r="H63" s="570"/>
      <c r="I63" s="568" t="str">
        <f>IF(OR('Feuille de Calcul'!BW63="",ISERROR('Feuille de Calcul'!BW63)),"",'Feuille de Calcul'!BW63)</f>
        <v/>
      </c>
      <c r="J63" s="569"/>
      <c r="K63" s="570"/>
      <c r="L63" s="568" t="str">
        <f>IF(OR('Feuille de Calcul'!BZ63="",ISERROR('Feuille de Calcul'!BZ63)),"",'Feuille de Calcul'!BZ63)</f>
        <v/>
      </c>
      <c r="M63" s="569"/>
      <c r="N63" s="570"/>
      <c r="O63" s="568" t="str">
        <f>IF(OR('Feuille de Calcul'!CC63="",ISERROR('Feuille de Calcul'!CC63)),"",'Feuille de Calcul'!CC63)</f>
        <v/>
      </c>
      <c r="P63" s="569"/>
      <c r="Q63" s="570"/>
      <c r="R63" s="568" t="str">
        <f>IF(OR('Feuille de Calcul'!CF63="",ISERROR('Feuille de Calcul'!CF63)),"",'Feuille de Calcul'!CF63)</f>
        <v/>
      </c>
      <c r="S63" s="569"/>
      <c r="T63" s="570"/>
      <c r="U63" s="568" t="str">
        <f>IF(OR('Feuille de Calcul'!CI63="",ISERROR('Feuille de Calcul'!CI63)),"",'Feuille de Calcul'!CI63)</f>
        <v/>
      </c>
      <c r="V63" s="569"/>
      <c r="W63" s="570"/>
      <c r="X63" s="568" t="str">
        <f>IF(OR('Feuille de Calcul'!CL63="",ISERROR('Feuille de Calcul'!CL63)),"",'Feuille de Calcul'!CL63)</f>
        <v/>
      </c>
      <c r="Y63" s="569"/>
      <c r="Z63" s="570"/>
      <c r="AA63" s="568" t="str">
        <f>IF(OR('Feuille de Calcul'!CO63="",ISERROR('Feuille de Calcul'!CO63)),"",'Feuille de Calcul'!CO63)</f>
        <v/>
      </c>
      <c r="AB63" s="569"/>
      <c r="AC63" s="570"/>
      <c r="AD63" s="568" t="str">
        <f>IF(OR('Feuille de Calcul'!CR63="",ISERROR('Feuille de Calcul'!CR63)),"",'Feuille de Calcul'!CR63)</f>
        <v/>
      </c>
      <c r="AE63" s="569"/>
      <c r="AF63" s="570"/>
      <c r="AG63" s="568" t="str">
        <f>IF(OR('Feuille de Calcul'!CU63="",ISERROR('Feuille de Calcul'!CU63)),"",'Feuille de Calcul'!CU63)</f>
        <v/>
      </c>
      <c r="AH63" s="569"/>
      <c r="AI63" s="570"/>
      <c r="AJ63" s="243"/>
      <c r="AK63" s="243"/>
    </row>
    <row r="64" spans="1:37">
      <c r="A64" s="63" t="str">
        <f>IF('Information sur les Gènes'!A64="","",'Information sur les Gènes'!A64)</f>
        <v>F2</v>
      </c>
      <c r="B64" s="64" t="str">
        <f>IF('Information sur les Gènes'!D64="","",'Information sur les Gènes'!D64)</f>
        <v/>
      </c>
      <c r="C64" s="565"/>
      <c r="D64" s="566"/>
      <c r="E64" s="567"/>
      <c r="F64" s="568" t="str">
        <f>IF(OR('Feuille de Calcul'!BT64="",ISERROR('Feuille de Calcul'!BT64)),"",'Feuille de Calcul'!BT64)</f>
        <v/>
      </c>
      <c r="G64" s="569"/>
      <c r="H64" s="570"/>
      <c r="I64" s="568" t="str">
        <f>IF(OR('Feuille de Calcul'!BW64="",ISERROR('Feuille de Calcul'!BW64)),"",'Feuille de Calcul'!BW64)</f>
        <v/>
      </c>
      <c r="J64" s="569"/>
      <c r="K64" s="570"/>
      <c r="L64" s="568" t="str">
        <f>IF(OR('Feuille de Calcul'!BZ64="",ISERROR('Feuille de Calcul'!BZ64)),"",'Feuille de Calcul'!BZ64)</f>
        <v/>
      </c>
      <c r="M64" s="569"/>
      <c r="N64" s="570"/>
      <c r="O64" s="568" t="str">
        <f>IF(OR('Feuille de Calcul'!CC64="",ISERROR('Feuille de Calcul'!CC64)),"",'Feuille de Calcul'!CC64)</f>
        <v/>
      </c>
      <c r="P64" s="569"/>
      <c r="Q64" s="570"/>
      <c r="R64" s="568" t="str">
        <f>IF(OR('Feuille de Calcul'!CF64="",ISERROR('Feuille de Calcul'!CF64)),"",'Feuille de Calcul'!CF64)</f>
        <v/>
      </c>
      <c r="S64" s="569"/>
      <c r="T64" s="570"/>
      <c r="U64" s="568" t="str">
        <f>IF(OR('Feuille de Calcul'!CI64="",ISERROR('Feuille de Calcul'!CI64)),"",'Feuille de Calcul'!CI64)</f>
        <v/>
      </c>
      <c r="V64" s="569"/>
      <c r="W64" s="570"/>
      <c r="X64" s="568" t="str">
        <f>IF(OR('Feuille de Calcul'!CL64="",ISERROR('Feuille de Calcul'!CL64)),"",'Feuille de Calcul'!CL64)</f>
        <v/>
      </c>
      <c r="Y64" s="569"/>
      <c r="Z64" s="570"/>
      <c r="AA64" s="568" t="str">
        <f>IF(OR('Feuille de Calcul'!CO64="",ISERROR('Feuille de Calcul'!CO64)),"",'Feuille de Calcul'!CO64)</f>
        <v/>
      </c>
      <c r="AB64" s="569"/>
      <c r="AC64" s="570"/>
      <c r="AD64" s="568" t="str">
        <f>IF(OR('Feuille de Calcul'!CR64="",ISERROR('Feuille de Calcul'!CR64)),"",'Feuille de Calcul'!CR64)</f>
        <v/>
      </c>
      <c r="AE64" s="569"/>
      <c r="AF64" s="570"/>
      <c r="AG64" s="568" t="str">
        <f>IF(OR('Feuille de Calcul'!CU64="",ISERROR('Feuille de Calcul'!CU64)),"",'Feuille de Calcul'!CU64)</f>
        <v/>
      </c>
      <c r="AH64" s="569"/>
      <c r="AI64" s="570"/>
      <c r="AJ64" s="243"/>
      <c r="AK64" s="243"/>
    </row>
    <row r="65" spans="1:37">
      <c r="A65" s="63" t="str">
        <f>IF('Information sur les Gènes'!A65="","",'Information sur les Gènes'!A65)</f>
        <v>F3</v>
      </c>
      <c r="B65" s="64" t="str">
        <f>IF('Information sur les Gènes'!D65="","",'Information sur les Gènes'!D65)</f>
        <v/>
      </c>
      <c r="C65" s="565"/>
      <c r="D65" s="566"/>
      <c r="E65" s="567"/>
      <c r="F65" s="568" t="str">
        <f>IF(OR('Feuille de Calcul'!BT65="",ISERROR('Feuille de Calcul'!BT65)),"",'Feuille de Calcul'!BT65)</f>
        <v/>
      </c>
      <c r="G65" s="569"/>
      <c r="H65" s="570"/>
      <c r="I65" s="568" t="str">
        <f>IF(OR('Feuille de Calcul'!BW65="",ISERROR('Feuille de Calcul'!BW65)),"",'Feuille de Calcul'!BW65)</f>
        <v/>
      </c>
      <c r="J65" s="569"/>
      <c r="K65" s="570"/>
      <c r="L65" s="568" t="str">
        <f>IF(OR('Feuille de Calcul'!BZ65="",ISERROR('Feuille de Calcul'!BZ65)),"",'Feuille de Calcul'!BZ65)</f>
        <v/>
      </c>
      <c r="M65" s="569"/>
      <c r="N65" s="570"/>
      <c r="O65" s="568" t="str">
        <f>IF(OR('Feuille de Calcul'!CC65="",ISERROR('Feuille de Calcul'!CC65)),"",'Feuille de Calcul'!CC65)</f>
        <v/>
      </c>
      <c r="P65" s="569"/>
      <c r="Q65" s="570"/>
      <c r="R65" s="568" t="str">
        <f>IF(OR('Feuille de Calcul'!CF65="",ISERROR('Feuille de Calcul'!CF65)),"",'Feuille de Calcul'!CF65)</f>
        <v/>
      </c>
      <c r="S65" s="569"/>
      <c r="T65" s="570"/>
      <c r="U65" s="568" t="str">
        <f>IF(OR('Feuille de Calcul'!CI65="",ISERROR('Feuille de Calcul'!CI65)),"",'Feuille de Calcul'!CI65)</f>
        <v/>
      </c>
      <c r="V65" s="569"/>
      <c r="W65" s="570"/>
      <c r="X65" s="568" t="str">
        <f>IF(OR('Feuille de Calcul'!CL65="",ISERROR('Feuille de Calcul'!CL65)),"",'Feuille de Calcul'!CL65)</f>
        <v/>
      </c>
      <c r="Y65" s="569"/>
      <c r="Z65" s="570"/>
      <c r="AA65" s="568" t="str">
        <f>IF(OR('Feuille de Calcul'!CO65="",ISERROR('Feuille de Calcul'!CO65)),"",'Feuille de Calcul'!CO65)</f>
        <v/>
      </c>
      <c r="AB65" s="569"/>
      <c r="AC65" s="570"/>
      <c r="AD65" s="568" t="str">
        <f>IF(OR('Feuille de Calcul'!CR65="",ISERROR('Feuille de Calcul'!CR65)),"",'Feuille de Calcul'!CR65)</f>
        <v/>
      </c>
      <c r="AE65" s="569"/>
      <c r="AF65" s="570"/>
      <c r="AG65" s="568" t="str">
        <f>IF(OR('Feuille de Calcul'!CU65="",ISERROR('Feuille de Calcul'!CU65)),"",'Feuille de Calcul'!CU65)</f>
        <v/>
      </c>
      <c r="AH65" s="569"/>
      <c r="AI65" s="570"/>
      <c r="AJ65" s="243"/>
      <c r="AK65" s="243"/>
    </row>
    <row r="66" spans="1:37">
      <c r="A66" s="63" t="str">
        <f>IF('Information sur les Gènes'!A66="","",'Information sur les Gènes'!A66)</f>
        <v>F4</v>
      </c>
      <c r="B66" s="64" t="str">
        <f>IF('Information sur les Gènes'!D66="","",'Information sur les Gènes'!D66)</f>
        <v/>
      </c>
      <c r="C66" s="565"/>
      <c r="D66" s="566"/>
      <c r="E66" s="567"/>
      <c r="F66" s="568" t="str">
        <f>IF(OR('Feuille de Calcul'!BT66="",ISERROR('Feuille de Calcul'!BT66)),"",'Feuille de Calcul'!BT66)</f>
        <v/>
      </c>
      <c r="G66" s="569"/>
      <c r="H66" s="570"/>
      <c r="I66" s="568" t="str">
        <f>IF(OR('Feuille de Calcul'!BW66="",ISERROR('Feuille de Calcul'!BW66)),"",'Feuille de Calcul'!BW66)</f>
        <v/>
      </c>
      <c r="J66" s="569"/>
      <c r="K66" s="570"/>
      <c r="L66" s="568" t="str">
        <f>IF(OR('Feuille de Calcul'!BZ66="",ISERROR('Feuille de Calcul'!BZ66)),"",'Feuille de Calcul'!BZ66)</f>
        <v/>
      </c>
      <c r="M66" s="569"/>
      <c r="N66" s="570"/>
      <c r="O66" s="568" t="str">
        <f>IF(OR('Feuille de Calcul'!CC66="",ISERROR('Feuille de Calcul'!CC66)),"",'Feuille de Calcul'!CC66)</f>
        <v/>
      </c>
      <c r="P66" s="569"/>
      <c r="Q66" s="570"/>
      <c r="R66" s="568" t="str">
        <f>IF(OR('Feuille de Calcul'!CF66="",ISERROR('Feuille de Calcul'!CF66)),"",'Feuille de Calcul'!CF66)</f>
        <v/>
      </c>
      <c r="S66" s="569"/>
      <c r="T66" s="570"/>
      <c r="U66" s="568" t="str">
        <f>IF(OR('Feuille de Calcul'!CI66="",ISERROR('Feuille de Calcul'!CI66)),"",'Feuille de Calcul'!CI66)</f>
        <v/>
      </c>
      <c r="V66" s="569"/>
      <c r="W66" s="570"/>
      <c r="X66" s="568" t="str">
        <f>IF(OR('Feuille de Calcul'!CL66="",ISERROR('Feuille de Calcul'!CL66)),"",'Feuille de Calcul'!CL66)</f>
        <v/>
      </c>
      <c r="Y66" s="569"/>
      <c r="Z66" s="570"/>
      <c r="AA66" s="568" t="str">
        <f>IF(OR('Feuille de Calcul'!CO66="",ISERROR('Feuille de Calcul'!CO66)),"",'Feuille de Calcul'!CO66)</f>
        <v/>
      </c>
      <c r="AB66" s="569"/>
      <c r="AC66" s="570"/>
      <c r="AD66" s="568" t="str">
        <f>IF(OR('Feuille de Calcul'!CR66="",ISERROR('Feuille de Calcul'!CR66)),"",'Feuille de Calcul'!CR66)</f>
        <v/>
      </c>
      <c r="AE66" s="569"/>
      <c r="AF66" s="570"/>
      <c r="AG66" s="568" t="str">
        <f>IF(OR('Feuille de Calcul'!CU66="",ISERROR('Feuille de Calcul'!CU66)),"",'Feuille de Calcul'!CU66)</f>
        <v/>
      </c>
      <c r="AH66" s="569"/>
      <c r="AI66" s="570"/>
      <c r="AJ66" s="243"/>
      <c r="AK66" s="243"/>
    </row>
    <row r="67" spans="1:37">
      <c r="A67" s="63" t="str">
        <f>IF('Information sur les Gènes'!A67="","",'Information sur les Gènes'!A67)</f>
        <v>F5</v>
      </c>
      <c r="B67" s="64" t="str">
        <f>IF('Information sur les Gènes'!D67="","",'Information sur les Gènes'!D67)</f>
        <v/>
      </c>
      <c r="C67" s="565"/>
      <c r="D67" s="566"/>
      <c r="E67" s="567"/>
      <c r="F67" s="568" t="str">
        <f>IF(OR('Feuille de Calcul'!BT67="",ISERROR('Feuille de Calcul'!BT67)),"",'Feuille de Calcul'!BT67)</f>
        <v/>
      </c>
      <c r="G67" s="569"/>
      <c r="H67" s="570"/>
      <c r="I67" s="568" t="str">
        <f>IF(OR('Feuille de Calcul'!BW67="",ISERROR('Feuille de Calcul'!BW67)),"",'Feuille de Calcul'!BW67)</f>
        <v/>
      </c>
      <c r="J67" s="569"/>
      <c r="K67" s="570"/>
      <c r="L67" s="568" t="str">
        <f>IF(OR('Feuille de Calcul'!BZ67="",ISERROR('Feuille de Calcul'!BZ67)),"",'Feuille de Calcul'!BZ67)</f>
        <v/>
      </c>
      <c r="M67" s="569"/>
      <c r="N67" s="570"/>
      <c r="O67" s="568" t="str">
        <f>IF(OR('Feuille de Calcul'!CC67="",ISERROR('Feuille de Calcul'!CC67)),"",'Feuille de Calcul'!CC67)</f>
        <v/>
      </c>
      <c r="P67" s="569"/>
      <c r="Q67" s="570"/>
      <c r="R67" s="568" t="str">
        <f>IF(OR('Feuille de Calcul'!CF67="",ISERROR('Feuille de Calcul'!CF67)),"",'Feuille de Calcul'!CF67)</f>
        <v/>
      </c>
      <c r="S67" s="569"/>
      <c r="T67" s="570"/>
      <c r="U67" s="568" t="str">
        <f>IF(OR('Feuille de Calcul'!CI67="",ISERROR('Feuille de Calcul'!CI67)),"",'Feuille de Calcul'!CI67)</f>
        <v/>
      </c>
      <c r="V67" s="569"/>
      <c r="W67" s="570"/>
      <c r="X67" s="568" t="str">
        <f>IF(OR('Feuille de Calcul'!CL67="",ISERROR('Feuille de Calcul'!CL67)),"",'Feuille de Calcul'!CL67)</f>
        <v/>
      </c>
      <c r="Y67" s="569"/>
      <c r="Z67" s="570"/>
      <c r="AA67" s="568" t="str">
        <f>IF(OR('Feuille de Calcul'!CO67="",ISERROR('Feuille de Calcul'!CO67)),"",'Feuille de Calcul'!CO67)</f>
        <v/>
      </c>
      <c r="AB67" s="569"/>
      <c r="AC67" s="570"/>
      <c r="AD67" s="568" t="str">
        <f>IF(OR('Feuille de Calcul'!CR67="",ISERROR('Feuille de Calcul'!CR67)),"",'Feuille de Calcul'!CR67)</f>
        <v/>
      </c>
      <c r="AE67" s="569"/>
      <c r="AF67" s="570"/>
      <c r="AG67" s="568" t="str">
        <f>IF(OR('Feuille de Calcul'!CU67="",ISERROR('Feuille de Calcul'!CU67)),"",'Feuille de Calcul'!CU67)</f>
        <v/>
      </c>
      <c r="AH67" s="569"/>
      <c r="AI67" s="570"/>
      <c r="AJ67" s="243"/>
      <c r="AK67" s="243"/>
    </row>
    <row r="68" spans="1:37">
      <c r="A68" s="63" t="str">
        <f>IF('Information sur les Gènes'!A68="","",'Information sur les Gènes'!A68)</f>
        <v>F6</v>
      </c>
      <c r="B68" s="64" t="str">
        <f>IF('Information sur les Gènes'!D68="","",'Information sur les Gènes'!D68)</f>
        <v/>
      </c>
      <c r="C68" s="565"/>
      <c r="D68" s="566"/>
      <c r="E68" s="567"/>
      <c r="F68" s="568" t="str">
        <f>IF(OR('Feuille de Calcul'!BT68="",ISERROR('Feuille de Calcul'!BT68)),"",'Feuille de Calcul'!BT68)</f>
        <v/>
      </c>
      <c r="G68" s="569"/>
      <c r="H68" s="570"/>
      <c r="I68" s="568" t="str">
        <f>IF(OR('Feuille de Calcul'!BW68="",ISERROR('Feuille de Calcul'!BW68)),"",'Feuille de Calcul'!BW68)</f>
        <v/>
      </c>
      <c r="J68" s="569"/>
      <c r="K68" s="570"/>
      <c r="L68" s="568" t="str">
        <f>IF(OR('Feuille de Calcul'!BZ68="",ISERROR('Feuille de Calcul'!BZ68)),"",'Feuille de Calcul'!BZ68)</f>
        <v/>
      </c>
      <c r="M68" s="569"/>
      <c r="N68" s="570"/>
      <c r="O68" s="568" t="str">
        <f>IF(OR('Feuille de Calcul'!CC68="",ISERROR('Feuille de Calcul'!CC68)),"",'Feuille de Calcul'!CC68)</f>
        <v/>
      </c>
      <c r="P68" s="569"/>
      <c r="Q68" s="570"/>
      <c r="R68" s="568" t="str">
        <f>IF(OR('Feuille de Calcul'!CF68="",ISERROR('Feuille de Calcul'!CF68)),"",'Feuille de Calcul'!CF68)</f>
        <v/>
      </c>
      <c r="S68" s="569"/>
      <c r="T68" s="570"/>
      <c r="U68" s="568" t="str">
        <f>IF(OR('Feuille de Calcul'!CI68="",ISERROR('Feuille de Calcul'!CI68)),"",'Feuille de Calcul'!CI68)</f>
        <v/>
      </c>
      <c r="V68" s="569"/>
      <c r="W68" s="570"/>
      <c r="X68" s="568" t="str">
        <f>IF(OR('Feuille de Calcul'!CL68="",ISERROR('Feuille de Calcul'!CL68)),"",'Feuille de Calcul'!CL68)</f>
        <v/>
      </c>
      <c r="Y68" s="569"/>
      <c r="Z68" s="570"/>
      <c r="AA68" s="568" t="str">
        <f>IF(OR('Feuille de Calcul'!CO68="",ISERROR('Feuille de Calcul'!CO68)),"",'Feuille de Calcul'!CO68)</f>
        <v/>
      </c>
      <c r="AB68" s="569"/>
      <c r="AC68" s="570"/>
      <c r="AD68" s="568" t="str">
        <f>IF(OR('Feuille de Calcul'!CR68="",ISERROR('Feuille de Calcul'!CR68)),"",'Feuille de Calcul'!CR68)</f>
        <v/>
      </c>
      <c r="AE68" s="569"/>
      <c r="AF68" s="570"/>
      <c r="AG68" s="568" t="str">
        <f>IF(OR('Feuille de Calcul'!CU68="",ISERROR('Feuille de Calcul'!CU68)),"",'Feuille de Calcul'!CU68)</f>
        <v/>
      </c>
      <c r="AH68" s="569"/>
      <c r="AI68" s="570"/>
      <c r="AJ68" s="243"/>
      <c r="AK68" s="243"/>
    </row>
    <row r="69" spans="1:37">
      <c r="A69" s="63" t="str">
        <f>IF('Information sur les Gènes'!A69="","",'Information sur les Gènes'!A69)</f>
        <v>F7</v>
      </c>
      <c r="B69" s="64" t="str">
        <f>IF('Information sur les Gènes'!D69="","",'Information sur les Gènes'!D69)</f>
        <v/>
      </c>
      <c r="C69" s="565"/>
      <c r="D69" s="566"/>
      <c r="E69" s="567"/>
      <c r="F69" s="568" t="str">
        <f>IF(OR('Feuille de Calcul'!BT69="",ISERROR('Feuille de Calcul'!BT69)),"",'Feuille de Calcul'!BT69)</f>
        <v/>
      </c>
      <c r="G69" s="569"/>
      <c r="H69" s="570"/>
      <c r="I69" s="568" t="str">
        <f>IF(OR('Feuille de Calcul'!BW69="",ISERROR('Feuille de Calcul'!BW69)),"",'Feuille de Calcul'!BW69)</f>
        <v/>
      </c>
      <c r="J69" s="569"/>
      <c r="K69" s="570"/>
      <c r="L69" s="568" t="str">
        <f>IF(OR('Feuille de Calcul'!BZ69="",ISERROR('Feuille de Calcul'!BZ69)),"",'Feuille de Calcul'!BZ69)</f>
        <v/>
      </c>
      <c r="M69" s="569"/>
      <c r="N69" s="570"/>
      <c r="O69" s="568" t="str">
        <f>IF(OR('Feuille de Calcul'!CC69="",ISERROR('Feuille de Calcul'!CC69)),"",'Feuille de Calcul'!CC69)</f>
        <v/>
      </c>
      <c r="P69" s="569"/>
      <c r="Q69" s="570"/>
      <c r="R69" s="568" t="str">
        <f>IF(OR('Feuille de Calcul'!CF69="",ISERROR('Feuille de Calcul'!CF69)),"",'Feuille de Calcul'!CF69)</f>
        <v/>
      </c>
      <c r="S69" s="569"/>
      <c r="T69" s="570"/>
      <c r="U69" s="568" t="str">
        <f>IF(OR('Feuille de Calcul'!CI69="",ISERROR('Feuille de Calcul'!CI69)),"",'Feuille de Calcul'!CI69)</f>
        <v/>
      </c>
      <c r="V69" s="569"/>
      <c r="W69" s="570"/>
      <c r="X69" s="568" t="str">
        <f>IF(OR('Feuille de Calcul'!CL69="",ISERROR('Feuille de Calcul'!CL69)),"",'Feuille de Calcul'!CL69)</f>
        <v/>
      </c>
      <c r="Y69" s="569"/>
      <c r="Z69" s="570"/>
      <c r="AA69" s="568" t="str">
        <f>IF(OR('Feuille de Calcul'!CO69="",ISERROR('Feuille de Calcul'!CO69)),"",'Feuille de Calcul'!CO69)</f>
        <v/>
      </c>
      <c r="AB69" s="569"/>
      <c r="AC69" s="570"/>
      <c r="AD69" s="568" t="str">
        <f>IF(OR('Feuille de Calcul'!CR69="",ISERROR('Feuille de Calcul'!CR69)),"",'Feuille de Calcul'!CR69)</f>
        <v/>
      </c>
      <c r="AE69" s="569"/>
      <c r="AF69" s="570"/>
      <c r="AG69" s="568" t="str">
        <f>IF(OR('Feuille de Calcul'!CU69="",ISERROR('Feuille de Calcul'!CU69)),"",'Feuille de Calcul'!CU69)</f>
        <v/>
      </c>
      <c r="AH69" s="569"/>
      <c r="AI69" s="570"/>
      <c r="AJ69" s="243"/>
      <c r="AK69" s="243"/>
    </row>
    <row r="70" spans="1:37">
      <c r="A70" s="63" t="str">
        <f>IF('Information sur les Gènes'!A70="","",'Information sur les Gènes'!A70)</f>
        <v>F8</v>
      </c>
      <c r="B70" s="64" t="str">
        <f>IF('Information sur les Gènes'!D70="","",'Information sur les Gènes'!D70)</f>
        <v/>
      </c>
      <c r="C70" s="565"/>
      <c r="D70" s="566"/>
      <c r="E70" s="567"/>
      <c r="F70" s="568" t="str">
        <f>IF(OR('Feuille de Calcul'!BT70="",ISERROR('Feuille de Calcul'!BT70)),"",'Feuille de Calcul'!BT70)</f>
        <v/>
      </c>
      <c r="G70" s="569"/>
      <c r="H70" s="570"/>
      <c r="I70" s="568" t="str">
        <f>IF(OR('Feuille de Calcul'!BW70="",ISERROR('Feuille de Calcul'!BW70)),"",'Feuille de Calcul'!BW70)</f>
        <v/>
      </c>
      <c r="J70" s="569"/>
      <c r="K70" s="570"/>
      <c r="L70" s="568" t="str">
        <f>IF(OR('Feuille de Calcul'!BZ70="",ISERROR('Feuille de Calcul'!BZ70)),"",'Feuille de Calcul'!BZ70)</f>
        <v/>
      </c>
      <c r="M70" s="569"/>
      <c r="N70" s="570"/>
      <c r="O70" s="568" t="str">
        <f>IF(OR('Feuille de Calcul'!CC70="",ISERROR('Feuille de Calcul'!CC70)),"",'Feuille de Calcul'!CC70)</f>
        <v/>
      </c>
      <c r="P70" s="569"/>
      <c r="Q70" s="570"/>
      <c r="R70" s="568" t="str">
        <f>IF(OR('Feuille de Calcul'!CF70="",ISERROR('Feuille de Calcul'!CF70)),"",'Feuille de Calcul'!CF70)</f>
        <v/>
      </c>
      <c r="S70" s="569"/>
      <c r="T70" s="570"/>
      <c r="U70" s="568" t="str">
        <f>IF(OR('Feuille de Calcul'!CI70="",ISERROR('Feuille de Calcul'!CI70)),"",'Feuille de Calcul'!CI70)</f>
        <v/>
      </c>
      <c r="V70" s="569"/>
      <c r="W70" s="570"/>
      <c r="X70" s="568" t="str">
        <f>IF(OR('Feuille de Calcul'!CL70="",ISERROR('Feuille de Calcul'!CL70)),"",'Feuille de Calcul'!CL70)</f>
        <v/>
      </c>
      <c r="Y70" s="569"/>
      <c r="Z70" s="570"/>
      <c r="AA70" s="568" t="str">
        <f>IF(OR('Feuille de Calcul'!CO70="",ISERROR('Feuille de Calcul'!CO70)),"",'Feuille de Calcul'!CO70)</f>
        <v/>
      </c>
      <c r="AB70" s="569"/>
      <c r="AC70" s="570"/>
      <c r="AD70" s="568" t="str">
        <f>IF(OR('Feuille de Calcul'!CR70="",ISERROR('Feuille de Calcul'!CR70)),"",'Feuille de Calcul'!CR70)</f>
        <v/>
      </c>
      <c r="AE70" s="569"/>
      <c r="AF70" s="570"/>
      <c r="AG70" s="568" t="str">
        <f>IF(OR('Feuille de Calcul'!CU70="",ISERROR('Feuille de Calcul'!CU70)),"",'Feuille de Calcul'!CU70)</f>
        <v/>
      </c>
      <c r="AH70" s="569"/>
      <c r="AI70" s="570"/>
      <c r="AJ70" s="243"/>
      <c r="AK70" s="243"/>
    </row>
    <row r="71" spans="1:37">
      <c r="A71" s="63" t="str">
        <f>IF('Information sur les Gènes'!A71="","",'Information sur les Gènes'!A71)</f>
        <v>F9</v>
      </c>
      <c r="B71" s="64" t="str">
        <f>IF('Information sur les Gènes'!D71="","",'Information sur les Gènes'!D71)</f>
        <v/>
      </c>
      <c r="C71" s="565"/>
      <c r="D71" s="566"/>
      <c r="E71" s="567"/>
      <c r="F71" s="568" t="str">
        <f>IF(OR('Feuille de Calcul'!BT71="",ISERROR('Feuille de Calcul'!BT71)),"",'Feuille de Calcul'!BT71)</f>
        <v/>
      </c>
      <c r="G71" s="569"/>
      <c r="H71" s="570"/>
      <c r="I71" s="568" t="str">
        <f>IF(OR('Feuille de Calcul'!BW71="",ISERROR('Feuille de Calcul'!BW71)),"",'Feuille de Calcul'!BW71)</f>
        <v/>
      </c>
      <c r="J71" s="569"/>
      <c r="K71" s="570"/>
      <c r="L71" s="568" t="str">
        <f>IF(OR('Feuille de Calcul'!BZ71="",ISERROR('Feuille de Calcul'!BZ71)),"",'Feuille de Calcul'!BZ71)</f>
        <v/>
      </c>
      <c r="M71" s="569"/>
      <c r="N71" s="570"/>
      <c r="O71" s="568" t="str">
        <f>IF(OR('Feuille de Calcul'!CC71="",ISERROR('Feuille de Calcul'!CC71)),"",'Feuille de Calcul'!CC71)</f>
        <v/>
      </c>
      <c r="P71" s="569"/>
      <c r="Q71" s="570"/>
      <c r="R71" s="568" t="str">
        <f>IF(OR('Feuille de Calcul'!CF71="",ISERROR('Feuille de Calcul'!CF71)),"",'Feuille de Calcul'!CF71)</f>
        <v/>
      </c>
      <c r="S71" s="569"/>
      <c r="T71" s="570"/>
      <c r="U71" s="568" t="str">
        <f>IF(OR('Feuille de Calcul'!CI71="",ISERROR('Feuille de Calcul'!CI71)),"",'Feuille de Calcul'!CI71)</f>
        <v/>
      </c>
      <c r="V71" s="569"/>
      <c r="W71" s="570"/>
      <c r="X71" s="568" t="str">
        <f>IF(OR('Feuille de Calcul'!CL71="",ISERROR('Feuille de Calcul'!CL71)),"",'Feuille de Calcul'!CL71)</f>
        <v/>
      </c>
      <c r="Y71" s="569"/>
      <c r="Z71" s="570"/>
      <c r="AA71" s="568" t="str">
        <f>IF(OR('Feuille de Calcul'!CO71="",ISERROR('Feuille de Calcul'!CO71)),"",'Feuille de Calcul'!CO71)</f>
        <v/>
      </c>
      <c r="AB71" s="569"/>
      <c r="AC71" s="570"/>
      <c r="AD71" s="568" t="str">
        <f>IF(OR('Feuille de Calcul'!CR71="",ISERROR('Feuille de Calcul'!CR71)),"",'Feuille de Calcul'!CR71)</f>
        <v/>
      </c>
      <c r="AE71" s="569"/>
      <c r="AF71" s="570"/>
      <c r="AG71" s="568" t="str">
        <f>IF(OR('Feuille de Calcul'!CU71="",ISERROR('Feuille de Calcul'!CU71)),"",'Feuille de Calcul'!CU71)</f>
        <v/>
      </c>
      <c r="AH71" s="569"/>
      <c r="AI71" s="570"/>
      <c r="AJ71" s="243"/>
      <c r="AK71" s="243"/>
    </row>
    <row r="72" spans="1:37">
      <c r="A72" s="63" t="str">
        <f>IF('Information sur les Gènes'!A72="","",'Information sur les Gènes'!A72)</f>
        <v>F10</v>
      </c>
      <c r="B72" s="64" t="str">
        <f>IF('Information sur les Gènes'!D72="","",'Information sur les Gènes'!D72)</f>
        <v/>
      </c>
      <c r="C72" s="565"/>
      <c r="D72" s="566"/>
      <c r="E72" s="567"/>
      <c r="F72" s="568" t="str">
        <f>IF(OR('Feuille de Calcul'!BT72="",ISERROR('Feuille de Calcul'!BT72)),"",'Feuille de Calcul'!BT72)</f>
        <v/>
      </c>
      <c r="G72" s="569"/>
      <c r="H72" s="570"/>
      <c r="I72" s="568" t="str">
        <f>IF(OR('Feuille de Calcul'!BW72="",ISERROR('Feuille de Calcul'!BW72)),"",'Feuille de Calcul'!BW72)</f>
        <v/>
      </c>
      <c r="J72" s="569"/>
      <c r="K72" s="570"/>
      <c r="L72" s="568" t="str">
        <f>IF(OR('Feuille de Calcul'!BZ72="",ISERROR('Feuille de Calcul'!BZ72)),"",'Feuille de Calcul'!BZ72)</f>
        <v/>
      </c>
      <c r="M72" s="569"/>
      <c r="N72" s="570"/>
      <c r="O72" s="568" t="str">
        <f>IF(OR('Feuille de Calcul'!CC72="",ISERROR('Feuille de Calcul'!CC72)),"",'Feuille de Calcul'!CC72)</f>
        <v/>
      </c>
      <c r="P72" s="569"/>
      <c r="Q72" s="570"/>
      <c r="R72" s="568" t="str">
        <f>IF(OR('Feuille de Calcul'!CF72="",ISERROR('Feuille de Calcul'!CF72)),"",'Feuille de Calcul'!CF72)</f>
        <v/>
      </c>
      <c r="S72" s="569"/>
      <c r="T72" s="570"/>
      <c r="U72" s="568" t="str">
        <f>IF(OR('Feuille de Calcul'!CI72="",ISERROR('Feuille de Calcul'!CI72)),"",'Feuille de Calcul'!CI72)</f>
        <v/>
      </c>
      <c r="V72" s="569"/>
      <c r="W72" s="570"/>
      <c r="X72" s="568" t="str">
        <f>IF(OR('Feuille de Calcul'!CL72="",ISERROR('Feuille de Calcul'!CL72)),"",'Feuille de Calcul'!CL72)</f>
        <v/>
      </c>
      <c r="Y72" s="569"/>
      <c r="Z72" s="570"/>
      <c r="AA72" s="568" t="str">
        <f>IF(OR('Feuille de Calcul'!CO72="",ISERROR('Feuille de Calcul'!CO72)),"",'Feuille de Calcul'!CO72)</f>
        <v/>
      </c>
      <c r="AB72" s="569"/>
      <c r="AC72" s="570"/>
      <c r="AD72" s="568" t="str">
        <f>IF(OR('Feuille de Calcul'!CR72="",ISERROR('Feuille de Calcul'!CR72)),"",'Feuille de Calcul'!CR72)</f>
        <v/>
      </c>
      <c r="AE72" s="569"/>
      <c r="AF72" s="570"/>
      <c r="AG72" s="568" t="str">
        <f>IF(OR('Feuille de Calcul'!CU72="",ISERROR('Feuille de Calcul'!CU72)),"",'Feuille de Calcul'!CU72)</f>
        <v/>
      </c>
      <c r="AH72" s="569"/>
      <c r="AI72" s="570"/>
      <c r="AJ72" s="243"/>
      <c r="AK72" s="243"/>
    </row>
    <row r="73" spans="1:37">
      <c r="A73" s="63" t="str">
        <f>IF('Information sur les Gènes'!A73="","",'Information sur les Gènes'!A73)</f>
        <v>F11</v>
      </c>
      <c r="B73" s="64" t="str">
        <f>IF('Information sur les Gènes'!D73="","",'Information sur les Gènes'!D73)</f>
        <v/>
      </c>
      <c r="C73" s="565"/>
      <c r="D73" s="566"/>
      <c r="E73" s="567"/>
      <c r="F73" s="568" t="str">
        <f>IF(OR('Feuille de Calcul'!BT73="",ISERROR('Feuille de Calcul'!BT73)),"",'Feuille de Calcul'!BT73)</f>
        <v/>
      </c>
      <c r="G73" s="569"/>
      <c r="H73" s="570"/>
      <c r="I73" s="568" t="str">
        <f>IF(OR('Feuille de Calcul'!BW73="",ISERROR('Feuille de Calcul'!BW73)),"",'Feuille de Calcul'!BW73)</f>
        <v/>
      </c>
      <c r="J73" s="569"/>
      <c r="K73" s="570"/>
      <c r="L73" s="568" t="str">
        <f>IF(OR('Feuille de Calcul'!BZ73="",ISERROR('Feuille de Calcul'!BZ73)),"",'Feuille de Calcul'!BZ73)</f>
        <v/>
      </c>
      <c r="M73" s="569"/>
      <c r="N73" s="570"/>
      <c r="O73" s="568" t="str">
        <f>IF(OR('Feuille de Calcul'!CC73="",ISERROR('Feuille de Calcul'!CC73)),"",'Feuille de Calcul'!CC73)</f>
        <v/>
      </c>
      <c r="P73" s="569"/>
      <c r="Q73" s="570"/>
      <c r="R73" s="568" t="str">
        <f>IF(OR('Feuille de Calcul'!CF73="",ISERROR('Feuille de Calcul'!CF73)),"",'Feuille de Calcul'!CF73)</f>
        <v/>
      </c>
      <c r="S73" s="569"/>
      <c r="T73" s="570"/>
      <c r="U73" s="568" t="str">
        <f>IF(OR('Feuille de Calcul'!CI73="",ISERROR('Feuille de Calcul'!CI73)),"",'Feuille de Calcul'!CI73)</f>
        <v/>
      </c>
      <c r="V73" s="569"/>
      <c r="W73" s="570"/>
      <c r="X73" s="568" t="str">
        <f>IF(OR('Feuille de Calcul'!CL73="",ISERROR('Feuille de Calcul'!CL73)),"",'Feuille de Calcul'!CL73)</f>
        <v/>
      </c>
      <c r="Y73" s="569"/>
      <c r="Z73" s="570"/>
      <c r="AA73" s="568" t="str">
        <f>IF(OR('Feuille de Calcul'!CO73="",ISERROR('Feuille de Calcul'!CO73)),"",'Feuille de Calcul'!CO73)</f>
        <v/>
      </c>
      <c r="AB73" s="569"/>
      <c r="AC73" s="570"/>
      <c r="AD73" s="568" t="str">
        <f>IF(OR('Feuille de Calcul'!CR73="",ISERROR('Feuille de Calcul'!CR73)),"",'Feuille de Calcul'!CR73)</f>
        <v/>
      </c>
      <c r="AE73" s="569"/>
      <c r="AF73" s="570"/>
      <c r="AG73" s="568" t="str">
        <f>IF(OR('Feuille de Calcul'!CU73="",ISERROR('Feuille de Calcul'!CU73)),"",'Feuille de Calcul'!CU73)</f>
        <v/>
      </c>
      <c r="AH73" s="569"/>
      <c r="AI73" s="570"/>
      <c r="AJ73" s="243"/>
      <c r="AK73" s="243"/>
    </row>
    <row r="74" spans="1:37">
      <c r="A74" s="63" t="str">
        <f>IF('Information sur les Gènes'!A74="","",'Information sur les Gènes'!A74)</f>
        <v>F12</v>
      </c>
      <c r="B74" s="64" t="str">
        <f>IF('Information sur les Gènes'!D74="","",'Information sur les Gènes'!D74)</f>
        <v/>
      </c>
      <c r="C74" s="565"/>
      <c r="D74" s="566"/>
      <c r="E74" s="567"/>
      <c r="F74" s="568" t="str">
        <f>IF(OR('Feuille de Calcul'!BT74="",ISERROR('Feuille de Calcul'!BT74)),"",'Feuille de Calcul'!BT74)</f>
        <v/>
      </c>
      <c r="G74" s="569"/>
      <c r="H74" s="570"/>
      <c r="I74" s="568" t="str">
        <f>IF(OR('Feuille de Calcul'!BW74="",ISERROR('Feuille de Calcul'!BW74)),"",'Feuille de Calcul'!BW74)</f>
        <v/>
      </c>
      <c r="J74" s="569"/>
      <c r="K74" s="570"/>
      <c r="L74" s="568" t="str">
        <f>IF(OR('Feuille de Calcul'!BZ74="",ISERROR('Feuille de Calcul'!BZ74)),"",'Feuille de Calcul'!BZ74)</f>
        <v/>
      </c>
      <c r="M74" s="569"/>
      <c r="N74" s="570"/>
      <c r="O74" s="568" t="str">
        <f>IF(OR('Feuille de Calcul'!CC74="",ISERROR('Feuille de Calcul'!CC74)),"",'Feuille de Calcul'!CC74)</f>
        <v/>
      </c>
      <c r="P74" s="569"/>
      <c r="Q74" s="570"/>
      <c r="R74" s="568" t="str">
        <f>IF(OR('Feuille de Calcul'!CF74="",ISERROR('Feuille de Calcul'!CF74)),"",'Feuille de Calcul'!CF74)</f>
        <v/>
      </c>
      <c r="S74" s="569"/>
      <c r="T74" s="570"/>
      <c r="U74" s="568" t="str">
        <f>IF(OR('Feuille de Calcul'!CI74="",ISERROR('Feuille de Calcul'!CI74)),"",'Feuille de Calcul'!CI74)</f>
        <v/>
      </c>
      <c r="V74" s="569"/>
      <c r="W74" s="570"/>
      <c r="X74" s="568" t="str">
        <f>IF(OR('Feuille de Calcul'!CL74="",ISERROR('Feuille de Calcul'!CL74)),"",'Feuille de Calcul'!CL74)</f>
        <v/>
      </c>
      <c r="Y74" s="569"/>
      <c r="Z74" s="570"/>
      <c r="AA74" s="568" t="str">
        <f>IF(OR('Feuille de Calcul'!CO74="",ISERROR('Feuille de Calcul'!CO74)),"",'Feuille de Calcul'!CO74)</f>
        <v/>
      </c>
      <c r="AB74" s="569"/>
      <c r="AC74" s="570"/>
      <c r="AD74" s="568" t="str">
        <f>IF(OR('Feuille de Calcul'!CR74="",ISERROR('Feuille de Calcul'!CR74)),"",'Feuille de Calcul'!CR74)</f>
        <v/>
      </c>
      <c r="AE74" s="569"/>
      <c r="AF74" s="570"/>
      <c r="AG74" s="568" t="str">
        <f>IF(OR('Feuille de Calcul'!CU74="",ISERROR('Feuille de Calcul'!CU74)),"",'Feuille de Calcul'!CU74)</f>
        <v/>
      </c>
      <c r="AH74" s="569"/>
      <c r="AI74" s="570"/>
      <c r="AJ74" s="243"/>
      <c r="AK74" s="243"/>
    </row>
    <row r="75" spans="1:37">
      <c r="A75" s="63" t="str">
        <f>IF('Information sur les Gènes'!A75="","",'Information sur les Gènes'!A75)</f>
        <v>G1</v>
      </c>
      <c r="B75" s="64" t="str">
        <f>IF('Information sur les Gènes'!D75="","",'Information sur les Gènes'!D75)</f>
        <v/>
      </c>
      <c r="C75" s="565"/>
      <c r="D75" s="566"/>
      <c r="E75" s="567"/>
      <c r="F75" s="568" t="str">
        <f>IF(OR('Feuille de Calcul'!BT75="",ISERROR('Feuille de Calcul'!BT75)),"",'Feuille de Calcul'!BT75)</f>
        <v/>
      </c>
      <c r="G75" s="569"/>
      <c r="H75" s="570"/>
      <c r="I75" s="568" t="str">
        <f>IF(OR('Feuille de Calcul'!BW75="",ISERROR('Feuille de Calcul'!BW75)),"",'Feuille de Calcul'!BW75)</f>
        <v/>
      </c>
      <c r="J75" s="569"/>
      <c r="K75" s="570"/>
      <c r="L75" s="568" t="str">
        <f>IF(OR('Feuille de Calcul'!BZ75="",ISERROR('Feuille de Calcul'!BZ75)),"",'Feuille de Calcul'!BZ75)</f>
        <v/>
      </c>
      <c r="M75" s="569"/>
      <c r="N75" s="570"/>
      <c r="O75" s="568" t="str">
        <f>IF(OR('Feuille de Calcul'!CC75="",ISERROR('Feuille de Calcul'!CC75)),"",'Feuille de Calcul'!CC75)</f>
        <v/>
      </c>
      <c r="P75" s="569"/>
      <c r="Q75" s="570"/>
      <c r="R75" s="568" t="str">
        <f>IF(OR('Feuille de Calcul'!CF75="",ISERROR('Feuille de Calcul'!CF75)),"",'Feuille de Calcul'!CF75)</f>
        <v/>
      </c>
      <c r="S75" s="569"/>
      <c r="T75" s="570"/>
      <c r="U75" s="568" t="str">
        <f>IF(OR('Feuille de Calcul'!CI75="",ISERROR('Feuille de Calcul'!CI75)),"",'Feuille de Calcul'!CI75)</f>
        <v/>
      </c>
      <c r="V75" s="569"/>
      <c r="W75" s="570"/>
      <c r="X75" s="568" t="str">
        <f>IF(OR('Feuille de Calcul'!CL75="",ISERROR('Feuille de Calcul'!CL75)),"",'Feuille de Calcul'!CL75)</f>
        <v/>
      </c>
      <c r="Y75" s="569"/>
      <c r="Z75" s="570"/>
      <c r="AA75" s="568" t="str">
        <f>IF(OR('Feuille de Calcul'!CO75="",ISERROR('Feuille de Calcul'!CO75)),"",'Feuille de Calcul'!CO75)</f>
        <v/>
      </c>
      <c r="AB75" s="569"/>
      <c r="AC75" s="570"/>
      <c r="AD75" s="568" t="str">
        <f>IF(OR('Feuille de Calcul'!CR75="",ISERROR('Feuille de Calcul'!CR75)),"",'Feuille de Calcul'!CR75)</f>
        <v/>
      </c>
      <c r="AE75" s="569"/>
      <c r="AF75" s="570"/>
      <c r="AG75" s="568" t="str">
        <f>IF(OR('Feuille de Calcul'!CU75="",ISERROR('Feuille de Calcul'!CU75)),"",'Feuille de Calcul'!CU75)</f>
        <v/>
      </c>
      <c r="AH75" s="569"/>
      <c r="AI75" s="570"/>
      <c r="AJ75" s="243"/>
      <c r="AK75" s="243"/>
    </row>
    <row r="76" spans="1:37">
      <c r="A76" s="63" t="str">
        <f>IF('Information sur les Gènes'!A76="","",'Information sur les Gènes'!A76)</f>
        <v>G2</v>
      </c>
      <c r="B76" s="64" t="str">
        <f>IF('Information sur les Gènes'!D76="","",'Information sur les Gènes'!D76)</f>
        <v/>
      </c>
      <c r="C76" s="565"/>
      <c r="D76" s="566"/>
      <c r="E76" s="567"/>
      <c r="F76" s="568" t="str">
        <f>IF(OR('Feuille de Calcul'!BT76="",ISERROR('Feuille de Calcul'!BT76)),"",'Feuille de Calcul'!BT76)</f>
        <v/>
      </c>
      <c r="G76" s="569"/>
      <c r="H76" s="570"/>
      <c r="I76" s="568" t="str">
        <f>IF(OR('Feuille de Calcul'!BW76="",ISERROR('Feuille de Calcul'!BW76)),"",'Feuille de Calcul'!BW76)</f>
        <v/>
      </c>
      <c r="J76" s="569"/>
      <c r="K76" s="570"/>
      <c r="L76" s="568" t="str">
        <f>IF(OR('Feuille de Calcul'!BZ76="",ISERROR('Feuille de Calcul'!BZ76)),"",'Feuille de Calcul'!BZ76)</f>
        <v/>
      </c>
      <c r="M76" s="569"/>
      <c r="N76" s="570"/>
      <c r="O76" s="568" t="str">
        <f>IF(OR('Feuille de Calcul'!CC76="",ISERROR('Feuille de Calcul'!CC76)),"",'Feuille de Calcul'!CC76)</f>
        <v/>
      </c>
      <c r="P76" s="569"/>
      <c r="Q76" s="570"/>
      <c r="R76" s="568" t="str">
        <f>IF(OR('Feuille de Calcul'!CF76="",ISERROR('Feuille de Calcul'!CF76)),"",'Feuille de Calcul'!CF76)</f>
        <v/>
      </c>
      <c r="S76" s="569"/>
      <c r="T76" s="570"/>
      <c r="U76" s="568" t="str">
        <f>IF(OR('Feuille de Calcul'!CI76="",ISERROR('Feuille de Calcul'!CI76)),"",'Feuille de Calcul'!CI76)</f>
        <v/>
      </c>
      <c r="V76" s="569"/>
      <c r="W76" s="570"/>
      <c r="X76" s="568" t="str">
        <f>IF(OR('Feuille de Calcul'!CL76="",ISERROR('Feuille de Calcul'!CL76)),"",'Feuille de Calcul'!CL76)</f>
        <v/>
      </c>
      <c r="Y76" s="569"/>
      <c r="Z76" s="570"/>
      <c r="AA76" s="568" t="str">
        <f>IF(OR('Feuille de Calcul'!CO76="",ISERROR('Feuille de Calcul'!CO76)),"",'Feuille de Calcul'!CO76)</f>
        <v/>
      </c>
      <c r="AB76" s="569"/>
      <c r="AC76" s="570"/>
      <c r="AD76" s="568" t="str">
        <f>IF(OR('Feuille de Calcul'!CR76="",ISERROR('Feuille de Calcul'!CR76)),"",'Feuille de Calcul'!CR76)</f>
        <v/>
      </c>
      <c r="AE76" s="569"/>
      <c r="AF76" s="570"/>
      <c r="AG76" s="568" t="str">
        <f>IF(OR('Feuille de Calcul'!CU76="",ISERROR('Feuille de Calcul'!CU76)),"",'Feuille de Calcul'!CU76)</f>
        <v/>
      </c>
      <c r="AH76" s="569"/>
      <c r="AI76" s="570"/>
      <c r="AJ76" s="243"/>
      <c r="AK76" s="243"/>
    </row>
    <row r="77" spans="1:37">
      <c r="A77" s="63" t="str">
        <f>IF('Information sur les Gènes'!A77="","",'Information sur les Gènes'!A77)</f>
        <v>G3</v>
      </c>
      <c r="B77" s="64" t="str">
        <f>IF('Information sur les Gènes'!D77="","",'Information sur les Gènes'!D77)</f>
        <v/>
      </c>
      <c r="C77" s="565"/>
      <c r="D77" s="566"/>
      <c r="E77" s="567"/>
      <c r="F77" s="568" t="str">
        <f>IF(OR('Feuille de Calcul'!BT77="",ISERROR('Feuille de Calcul'!BT77)),"",'Feuille de Calcul'!BT77)</f>
        <v/>
      </c>
      <c r="G77" s="569"/>
      <c r="H77" s="570"/>
      <c r="I77" s="568" t="str">
        <f>IF(OR('Feuille de Calcul'!BW77="",ISERROR('Feuille de Calcul'!BW77)),"",'Feuille de Calcul'!BW77)</f>
        <v/>
      </c>
      <c r="J77" s="569"/>
      <c r="K77" s="570"/>
      <c r="L77" s="568" t="str">
        <f>IF(OR('Feuille de Calcul'!BZ77="",ISERROR('Feuille de Calcul'!BZ77)),"",'Feuille de Calcul'!BZ77)</f>
        <v/>
      </c>
      <c r="M77" s="569"/>
      <c r="N77" s="570"/>
      <c r="O77" s="568" t="str">
        <f>IF(OR('Feuille de Calcul'!CC77="",ISERROR('Feuille de Calcul'!CC77)),"",'Feuille de Calcul'!CC77)</f>
        <v/>
      </c>
      <c r="P77" s="569"/>
      <c r="Q77" s="570"/>
      <c r="R77" s="568" t="str">
        <f>IF(OR('Feuille de Calcul'!CF77="",ISERROR('Feuille de Calcul'!CF77)),"",'Feuille de Calcul'!CF77)</f>
        <v/>
      </c>
      <c r="S77" s="569"/>
      <c r="T77" s="570"/>
      <c r="U77" s="568" t="str">
        <f>IF(OR('Feuille de Calcul'!CI77="",ISERROR('Feuille de Calcul'!CI77)),"",'Feuille de Calcul'!CI77)</f>
        <v/>
      </c>
      <c r="V77" s="569"/>
      <c r="W77" s="570"/>
      <c r="X77" s="568" t="str">
        <f>IF(OR('Feuille de Calcul'!CL77="",ISERROR('Feuille de Calcul'!CL77)),"",'Feuille de Calcul'!CL77)</f>
        <v/>
      </c>
      <c r="Y77" s="569"/>
      <c r="Z77" s="570"/>
      <c r="AA77" s="568" t="str">
        <f>IF(OR('Feuille de Calcul'!CO77="",ISERROR('Feuille de Calcul'!CO77)),"",'Feuille de Calcul'!CO77)</f>
        <v/>
      </c>
      <c r="AB77" s="569"/>
      <c r="AC77" s="570"/>
      <c r="AD77" s="568" t="str">
        <f>IF(OR('Feuille de Calcul'!CR77="",ISERROR('Feuille de Calcul'!CR77)),"",'Feuille de Calcul'!CR77)</f>
        <v/>
      </c>
      <c r="AE77" s="569"/>
      <c r="AF77" s="570"/>
      <c r="AG77" s="568" t="str">
        <f>IF(OR('Feuille de Calcul'!CU77="",ISERROR('Feuille de Calcul'!CU77)),"",'Feuille de Calcul'!CU77)</f>
        <v/>
      </c>
      <c r="AH77" s="569"/>
      <c r="AI77" s="570"/>
      <c r="AJ77" s="243"/>
      <c r="AK77" s="243"/>
    </row>
    <row r="78" spans="1:37">
      <c r="A78" s="63" t="str">
        <f>IF('Information sur les Gènes'!A78="","",'Information sur les Gènes'!A78)</f>
        <v>G4</v>
      </c>
      <c r="B78" s="64" t="str">
        <f>IF('Information sur les Gènes'!D78="","",'Information sur les Gènes'!D78)</f>
        <v/>
      </c>
      <c r="C78" s="565"/>
      <c r="D78" s="566"/>
      <c r="E78" s="567"/>
      <c r="F78" s="568" t="str">
        <f>IF(OR('Feuille de Calcul'!BT78="",ISERROR('Feuille de Calcul'!BT78)),"",'Feuille de Calcul'!BT78)</f>
        <v/>
      </c>
      <c r="G78" s="569"/>
      <c r="H78" s="570"/>
      <c r="I78" s="568" t="str">
        <f>IF(OR('Feuille de Calcul'!BW78="",ISERROR('Feuille de Calcul'!BW78)),"",'Feuille de Calcul'!BW78)</f>
        <v/>
      </c>
      <c r="J78" s="569"/>
      <c r="K78" s="570"/>
      <c r="L78" s="568" t="str">
        <f>IF(OR('Feuille de Calcul'!BZ78="",ISERROR('Feuille de Calcul'!BZ78)),"",'Feuille de Calcul'!BZ78)</f>
        <v/>
      </c>
      <c r="M78" s="569"/>
      <c r="N78" s="570"/>
      <c r="O78" s="568" t="str">
        <f>IF(OR('Feuille de Calcul'!CC78="",ISERROR('Feuille de Calcul'!CC78)),"",'Feuille de Calcul'!CC78)</f>
        <v/>
      </c>
      <c r="P78" s="569"/>
      <c r="Q78" s="570"/>
      <c r="R78" s="568" t="str">
        <f>IF(OR('Feuille de Calcul'!CF78="",ISERROR('Feuille de Calcul'!CF78)),"",'Feuille de Calcul'!CF78)</f>
        <v/>
      </c>
      <c r="S78" s="569"/>
      <c r="T78" s="570"/>
      <c r="U78" s="568" t="str">
        <f>IF(OR('Feuille de Calcul'!CI78="",ISERROR('Feuille de Calcul'!CI78)),"",'Feuille de Calcul'!CI78)</f>
        <v/>
      </c>
      <c r="V78" s="569"/>
      <c r="W78" s="570"/>
      <c r="X78" s="568" t="str">
        <f>IF(OR('Feuille de Calcul'!CL78="",ISERROR('Feuille de Calcul'!CL78)),"",'Feuille de Calcul'!CL78)</f>
        <v/>
      </c>
      <c r="Y78" s="569"/>
      <c r="Z78" s="570"/>
      <c r="AA78" s="568" t="str">
        <f>IF(OR('Feuille de Calcul'!CO78="",ISERROR('Feuille de Calcul'!CO78)),"",'Feuille de Calcul'!CO78)</f>
        <v/>
      </c>
      <c r="AB78" s="569"/>
      <c r="AC78" s="570"/>
      <c r="AD78" s="568" t="str">
        <f>IF(OR('Feuille de Calcul'!CR78="",ISERROR('Feuille de Calcul'!CR78)),"",'Feuille de Calcul'!CR78)</f>
        <v/>
      </c>
      <c r="AE78" s="569"/>
      <c r="AF78" s="570"/>
      <c r="AG78" s="568" t="str">
        <f>IF(OR('Feuille de Calcul'!CU78="",ISERROR('Feuille de Calcul'!CU78)),"",'Feuille de Calcul'!CU78)</f>
        <v/>
      </c>
      <c r="AH78" s="569"/>
      <c r="AI78" s="570"/>
      <c r="AJ78" s="243"/>
      <c r="AK78" s="243"/>
    </row>
    <row r="79" spans="1:37">
      <c r="A79" s="63" t="str">
        <f>IF('Information sur les Gènes'!A79="","",'Information sur les Gènes'!A79)</f>
        <v>G5</v>
      </c>
      <c r="B79" s="64" t="str">
        <f>IF('Information sur les Gènes'!D79="","",'Information sur les Gènes'!D79)</f>
        <v/>
      </c>
      <c r="C79" s="565"/>
      <c r="D79" s="566"/>
      <c r="E79" s="567"/>
      <c r="F79" s="568" t="str">
        <f>IF(OR('Feuille de Calcul'!BT79="",ISERROR('Feuille de Calcul'!BT79)),"",'Feuille de Calcul'!BT79)</f>
        <v/>
      </c>
      <c r="G79" s="569"/>
      <c r="H79" s="570"/>
      <c r="I79" s="568" t="str">
        <f>IF(OR('Feuille de Calcul'!BW79="",ISERROR('Feuille de Calcul'!BW79)),"",'Feuille de Calcul'!BW79)</f>
        <v/>
      </c>
      <c r="J79" s="569"/>
      <c r="K79" s="570"/>
      <c r="L79" s="568" t="str">
        <f>IF(OR('Feuille de Calcul'!BZ79="",ISERROR('Feuille de Calcul'!BZ79)),"",'Feuille de Calcul'!BZ79)</f>
        <v/>
      </c>
      <c r="M79" s="569"/>
      <c r="N79" s="570"/>
      <c r="O79" s="568" t="str">
        <f>IF(OR('Feuille de Calcul'!CC79="",ISERROR('Feuille de Calcul'!CC79)),"",'Feuille de Calcul'!CC79)</f>
        <v/>
      </c>
      <c r="P79" s="569"/>
      <c r="Q79" s="570"/>
      <c r="R79" s="568" t="str">
        <f>IF(OR('Feuille de Calcul'!CF79="",ISERROR('Feuille de Calcul'!CF79)),"",'Feuille de Calcul'!CF79)</f>
        <v/>
      </c>
      <c r="S79" s="569"/>
      <c r="T79" s="570"/>
      <c r="U79" s="568" t="str">
        <f>IF(OR('Feuille de Calcul'!CI79="",ISERROR('Feuille de Calcul'!CI79)),"",'Feuille de Calcul'!CI79)</f>
        <v/>
      </c>
      <c r="V79" s="569"/>
      <c r="W79" s="570"/>
      <c r="X79" s="568" t="str">
        <f>IF(OR('Feuille de Calcul'!CL79="",ISERROR('Feuille de Calcul'!CL79)),"",'Feuille de Calcul'!CL79)</f>
        <v/>
      </c>
      <c r="Y79" s="569"/>
      <c r="Z79" s="570"/>
      <c r="AA79" s="568" t="str">
        <f>IF(OR('Feuille de Calcul'!CO79="",ISERROR('Feuille de Calcul'!CO79)),"",'Feuille de Calcul'!CO79)</f>
        <v/>
      </c>
      <c r="AB79" s="569"/>
      <c r="AC79" s="570"/>
      <c r="AD79" s="568" t="str">
        <f>IF(OR('Feuille de Calcul'!CR79="",ISERROR('Feuille de Calcul'!CR79)),"",'Feuille de Calcul'!CR79)</f>
        <v/>
      </c>
      <c r="AE79" s="569"/>
      <c r="AF79" s="570"/>
      <c r="AG79" s="568" t="str">
        <f>IF(OR('Feuille de Calcul'!CU79="",ISERROR('Feuille de Calcul'!CU79)),"",'Feuille de Calcul'!CU79)</f>
        <v/>
      </c>
      <c r="AH79" s="569"/>
      <c r="AI79" s="570"/>
      <c r="AJ79" s="243"/>
      <c r="AK79" s="243"/>
    </row>
    <row r="80" spans="1:37">
      <c r="A80" s="63" t="str">
        <f>IF('Information sur les Gènes'!A80="","",'Information sur les Gènes'!A80)</f>
        <v>G6</v>
      </c>
      <c r="B80" s="64" t="str">
        <f>IF('Information sur les Gènes'!D80="","",'Information sur les Gènes'!D80)</f>
        <v/>
      </c>
      <c r="C80" s="565"/>
      <c r="D80" s="566"/>
      <c r="E80" s="567"/>
      <c r="F80" s="568" t="str">
        <f>IF(OR('Feuille de Calcul'!BT80="",ISERROR('Feuille de Calcul'!BT80)),"",'Feuille de Calcul'!BT80)</f>
        <v/>
      </c>
      <c r="G80" s="569"/>
      <c r="H80" s="570"/>
      <c r="I80" s="568" t="str">
        <f>IF(OR('Feuille de Calcul'!BW80="",ISERROR('Feuille de Calcul'!BW80)),"",'Feuille de Calcul'!BW80)</f>
        <v/>
      </c>
      <c r="J80" s="569"/>
      <c r="K80" s="570"/>
      <c r="L80" s="568" t="str">
        <f>IF(OR('Feuille de Calcul'!BZ80="",ISERROR('Feuille de Calcul'!BZ80)),"",'Feuille de Calcul'!BZ80)</f>
        <v/>
      </c>
      <c r="M80" s="569"/>
      <c r="N80" s="570"/>
      <c r="O80" s="568" t="str">
        <f>IF(OR('Feuille de Calcul'!CC80="",ISERROR('Feuille de Calcul'!CC80)),"",'Feuille de Calcul'!CC80)</f>
        <v/>
      </c>
      <c r="P80" s="569"/>
      <c r="Q80" s="570"/>
      <c r="R80" s="568" t="str">
        <f>IF(OR('Feuille de Calcul'!CF80="",ISERROR('Feuille de Calcul'!CF80)),"",'Feuille de Calcul'!CF80)</f>
        <v/>
      </c>
      <c r="S80" s="569"/>
      <c r="T80" s="570"/>
      <c r="U80" s="568" t="str">
        <f>IF(OR('Feuille de Calcul'!CI80="",ISERROR('Feuille de Calcul'!CI80)),"",'Feuille de Calcul'!CI80)</f>
        <v/>
      </c>
      <c r="V80" s="569"/>
      <c r="W80" s="570"/>
      <c r="X80" s="568" t="str">
        <f>IF(OR('Feuille de Calcul'!CL80="",ISERROR('Feuille de Calcul'!CL80)),"",'Feuille de Calcul'!CL80)</f>
        <v/>
      </c>
      <c r="Y80" s="569"/>
      <c r="Z80" s="570"/>
      <c r="AA80" s="568" t="str">
        <f>IF(OR('Feuille de Calcul'!CO80="",ISERROR('Feuille de Calcul'!CO80)),"",'Feuille de Calcul'!CO80)</f>
        <v/>
      </c>
      <c r="AB80" s="569"/>
      <c r="AC80" s="570"/>
      <c r="AD80" s="568" t="str">
        <f>IF(OR('Feuille de Calcul'!CR80="",ISERROR('Feuille de Calcul'!CR80)),"",'Feuille de Calcul'!CR80)</f>
        <v/>
      </c>
      <c r="AE80" s="569"/>
      <c r="AF80" s="570"/>
      <c r="AG80" s="568" t="str">
        <f>IF(OR('Feuille de Calcul'!CU80="",ISERROR('Feuille de Calcul'!CU80)),"",'Feuille de Calcul'!CU80)</f>
        <v/>
      </c>
      <c r="AH80" s="569"/>
      <c r="AI80" s="570"/>
      <c r="AJ80" s="243"/>
      <c r="AK80" s="243"/>
    </row>
    <row r="81" spans="1:37">
      <c r="A81" s="63" t="str">
        <f>IF('Information sur les Gènes'!A81="","",'Information sur les Gènes'!A81)</f>
        <v>G7</v>
      </c>
      <c r="B81" s="64" t="str">
        <f>IF('Information sur les Gènes'!D81="","",'Information sur les Gènes'!D81)</f>
        <v/>
      </c>
      <c r="C81" s="565"/>
      <c r="D81" s="566"/>
      <c r="E81" s="567"/>
      <c r="F81" s="568" t="str">
        <f>IF(OR('Feuille de Calcul'!BT81="",ISERROR('Feuille de Calcul'!BT81)),"",'Feuille de Calcul'!BT81)</f>
        <v/>
      </c>
      <c r="G81" s="569"/>
      <c r="H81" s="570"/>
      <c r="I81" s="568" t="str">
        <f>IF(OR('Feuille de Calcul'!BW81="",ISERROR('Feuille de Calcul'!BW81)),"",'Feuille de Calcul'!BW81)</f>
        <v/>
      </c>
      <c r="J81" s="569"/>
      <c r="K81" s="570"/>
      <c r="L81" s="568" t="str">
        <f>IF(OR('Feuille de Calcul'!BZ81="",ISERROR('Feuille de Calcul'!BZ81)),"",'Feuille de Calcul'!BZ81)</f>
        <v/>
      </c>
      <c r="M81" s="569"/>
      <c r="N81" s="570"/>
      <c r="O81" s="568" t="str">
        <f>IF(OR('Feuille de Calcul'!CC81="",ISERROR('Feuille de Calcul'!CC81)),"",'Feuille de Calcul'!CC81)</f>
        <v/>
      </c>
      <c r="P81" s="569"/>
      <c r="Q81" s="570"/>
      <c r="R81" s="568" t="str">
        <f>IF(OR('Feuille de Calcul'!CF81="",ISERROR('Feuille de Calcul'!CF81)),"",'Feuille de Calcul'!CF81)</f>
        <v/>
      </c>
      <c r="S81" s="569"/>
      <c r="T81" s="570"/>
      <c r="U81" s="568" t="str">
        <f>IF(OR('Feuille de Calcul'!CI81="",ISERROR('Feuille de Calcul'!CI81)),"",'Feuille de Calcul'!CI81)</f>
        <v/>
      </c>
      <c r="V81" s="569"/>
      <c r="W81" s="570"/>
      <c r="X81" s="568" t="str">
        <f>IF(OR('Feuille de Calcul'!CL81="",ISERROR('Feuille de Calcul'!CL81)),"",'Feuille de Calcul'!CL81)</f>
        <v/>
      </c>
      <c r="Y81" s="569"/>
      <c r="Z81" s="570"/>
      <c r="AA81" s="568" t="str">
        <f>IF(OR('Feuille de Calcul'!CO81="",ISERROR('Feuille de Calcul'!CO81)),"",'Feuille de Calcul'!CO81)</f>
        <v/>
      </c>
      <c r="AB81" s="569"/>
      <c r="AC81" s="570"/>
      <c r="AD81" s="568" t="str">
        <f>IF(OR('Feuille de Calcul'!CR81="",ISERROR('Feuille de Calcul'!CR81)),"",'Feuille de Calcul'!CR81)</f>
        <v/>
      </c>
      <c r="AE81" s="569"/>
      <c r="AF81" s="570"/>
      <c r="AG81" s="568" t="str">
        <f>IF(OR('Feuille de Calcul'!CU81="",ISERROR('Feuille de Calcul'!CU81)),"",'Feuille de Calcul'!CU81)</f>
        <v/>
      </c>
      <c r="AH81" s="569"/>
      <c r="AI81" s="570"/>
      <c r="AJ81" s="243"/>
      <c r="AK81" s="243"/>
    </row>
    <row r="82" spans="1:37">
      <c r="A82" s="63" t="str">
        <f>IF('Information sur les Gènes'!A82="","",'Information sur les Gènes'!A82)</f>
        <v>G8</v>
      </c>
      <c r="B82" s="64" t="str">
        <f>IF('Information sur les Gènes'!D82="","",'Information sur les Gènes'!D82)</f>
        <v/>
      </c>
      <c r="C82" s="565"/>
      <c r="D82" s="566"/>
      <c r="E82" s="567"/>
      <c r="F82" s="568" t="str">
        <f>IF(OR('Feuille de Calcul'!BT82="",ISERROR('Feuille de Calcul'!BT82)),"",'Feuille de Calcul'!BT82)</f>
        <v/>
      </c>
      <c r="G82" s="569"/>
      <c r="H82" s="570"/>
      <c r="I82" s="568" t="str">
        <f>IF(OR('Feuille de Calcul'!BW82="",ISERROR('Feuille de Calcul'!BW82)),"",'Feuille de Calcul'!BW82)</f>
        <v/>
      </c>
      <c r="J82" s="569"/>
      <c r="K82" s="570"/>
      <c r="L82" s="568" t="str">
        <f>IF(OR('Feuille de Calcul'!BZ82="",ISERROR('Feuille de Calcul'!BZ82)),"",'Feuille de Calcul'!BZ82)</f>
        <v/>
      </c>
      <c r="M82" s="569"/>
      <c r="N82" s="570"/>
      <c r="O82" s="568" t="str">
        <f>IF(OR('Feuille de Calcul'!CC82="",ISERROR('Feuille de Calcul'!CC82)),"",'Feuille de Calcul'!CC82)</f>
        <v/>
      </c>
      <c r="P82" s="569"/>
      <c r="Q82" s="570"/>
      <c r="R82" s="568" t="str">
        <f>IF(OR('Feuille de Calcul'!CF82="",ISERROR('Feuille de Calcul'!CF82)),"",'Feuille de Calcul'!CF82)</f>
        <v/>
      </c>
      <c r="S82" s="569"/>
      <c r="T82" s="570"/>
      <c r="U82" s="568" t="str">
        <f>IF(OR('Feuille de Calcul'!CI82="",ISERROR('Feuille de Calcul'!CI82)),"",'Feuille de Calcul'!CI82)</f>
        <v/>
      </c>
      <c r="V82" s="569"/>
      <c r="W82" s="570"/>
      <c r="X82" s="568" t="str">
        <f>IF(OR('Feuille de Calcul'!CL82="",ISERROR('Feuille de Calcul'!CL82)),"",'Feuille de Calcul'!CL82)</f>
        <v/>
      </c>
      <c r="Y82" s="569"/>
      <c r="Z82" s="570"/>
      <c r="AA82" s="568" t="str">
        <f>IF(OR('Feuille de Calcul'!CO82="",ISERROR('Feuille de Calcul'!CO82)),"",'Feuille de Calcul'!CO82)</f>
        <v/>
      </c>
      <c r="AB82" s="569"/>
      <c r="AC82" s="570"/>
      <c r="AD82" s="568" t="str">
        <f>IF(OR('Feuille de Calcul'!CR82="",ISERROR('Feuille de Calcul'!CR82)),"",'Feuille de Calcul'!CR82)</f>
        <v/>
      </c>
      <c r="AE82" s="569"/>
      <c r="AF82" s="570"/>
      <c r="AG82" s="568" t="str">
        <f>IF(OR('Feuille de Calcul'!CU82="",ISERROR('Feuille de Calcul'!CU82)),"",'Feuille de Calcul'!CU82)</f>
        <v/>
      </c>
      <c r="AH82" s="569"/>
      <c r="AI82" s="570"/>
      <c r="AJ82" s="243"/>
      <c r="AK82" s="243"/>
    </row>
    <row r="83" spans="1:37">
      <c r="A83" s="63" t="str">
        <f>IF('Information sur les Gènes'!A83="","",'Information sur les Gènes'!A83)</f>
        <v>G9</v>
      </c>
      <c r="B83" s="64" t="str">
        <f>IF('Information sur les Gènes'!D83="","",'Information sur les Gènes'!D83)</f>
        <v/>
      </c>
      <c r="C83" s="565"/>
      <c r="D83" s="566"/>
      <c r="E83" s="567"/>
      <c r="F83" s="568" t="str">
        <f>IF(OR('Feuille de Calcul'!BT83="",ISERROR('Feuille de Calcul'!BT83)),"",'Feuille de Calcul'!BT83)</f>
        <v/>
      </c>
      <c r="G83" s="569"/>
      <c r="H83" s="570"/>
      <c r="I83" s="568" t="str">
        <f>IF(OR('Feuille de Calcul'!BW83="",ISERROR('Feuille de Calcul'!BW83)),"",'Feuille de Calcul'!BW83)</f>
        <v/>
      </c>
      <c r="J83" s="569"/>
      <c r="K83" s="570"/>
      <c r="L83" s="568" t="str">
        <f>IF(OR('Feuille de Calcul'!BZ83="",ISERROR('Feuille de Calcul'!BZ83)),"",'Feuille de Calcul'!BZ83)</f>
        <v/>
      </c>
      <c r="M83" s="569"/>
      <c r="N83" s="570"/>
      <c r="O83" s="568" t="str">
        <f>IF(OR('Feuille de Calcul'!CC83="",ISERROR('Feuille de Calcul'!CC83)),"",'Feuille de Calcul'!CC83)</f>
        <v/>
      </c>
      <c r="P83" s="569"/>
      <c r="Q83" s="570"/>
      <c r="R83" s="568" t="str">
        <f>IF(OR('Feuille de Calcul'!CF83="",ISERROR('Feuille de Calcul'!CF83)),"",'Feuille de Calcul'!CF83)</f>
        <v/>
      </c>
      <c r="S83" s="569"/>
      <c r="T83" s="570"/>
      <c r="U83" s="568" t="str">
        <f>IF(OR('Feuille de Calcul'!CI83="",ISERROR('Feuille de Calcul'!CI83)),"",'Feuille de Calcul'!CI83)</f>
        <v/>
      </c>
      <c r="V83" s="569"/>
      <c r="W83" s="570"/>
      <c r="X83" s="568" t="str">
        <f>IF(OR('Feuille de Calcul'!CL83="",ISERROR('Feuille de Calcul'!CL83)),"",'Feuille de Calcul'!CL83)</f>
        <v/>
      </c>
      <c r="Y83" s="569"/>
      <c r="Z83" s="570"/>
      <c r="AA83" s="568" t="str">
        <f>IF(OR('Feuille de Calcul'!CO83="",ISERROR('Feuille de Calcul'!CO83)),"",'Feuille de Calcul'!CO83)</f>
        <v/>
      </c>
      <c r="AB83" s="569"/>
      <c r="AC83" s="570"/>
      <c r="AD83" s="568" t="str">
        <f>IF(OR('Feuille de Calcul'!CR83="",ISERROR('Feuille de Calcul'!CR83)),"",'Feuille de Calcul'!CR83)</f>
        <v/>
      </c>
      <c r="AE83" s="569"/>
      <c r="AF83" s="570"/>
      <c r="AG83" s="568" t="str">
        <f>IF(OR('Feuille de Calcul'!CU83="",ISERROR('Feuille de Calcul'!CU83)),"",'Feuille de Calcul'!CU83)</f>
        <v/>
      </c>
      <c r="AH83" s="569"/>
      <c r="AI83" s="570"/>
      <c r="AJ83" s="243"/>
      <c r="AK83" s="243"/>
    </row>
    <row r="84" spans="1:37">
      <c r="A84" s="63" t="str">
        <f>IF('Information sur les Gènes'!A84="","",'Information sur les Gènes'!A84)</f>
        <v>G10</v>
      </c>
      <c r="B84" s="64" t="str">
        <f>IF('Information sur les Gènes'!D84="","",'Information sur les Gènes'!D84)</f>
        <v/>
      </c>
      <c r="C84" s="565"/>
      <c r="D84" s="566"/>
      <c r="E84" s="567"/>
      <c r="F84" s="568" t="str">
        <f>IF(OR('Feuille de Calcul'!BT84="",ISERROR('Feuille de Calcul'!BT84)),"",'Feuille de Calcul'!BT84)</f>
        <v/>
      </c>
      <c r="G84" s="569"/>
      <c r="H84" s="570"/>
      <c r="I84" s="568" t="str">
        <f>IF(OR('Feuille de Calcul'!BW84="",ISERROR('Feuille de Calcul'!BW84)),"",'Feuille de Calcul'!BW84)</f>
        <v/>
      </c>
      <c r="J84" s="569"/>
      <c r="K84" s="570"/>
      <c r="L84" s="568" t="str">
        <f>IF(OR('Feuille de Calcul'!BZ84="",ISERROR('Feuille de Calcul'!BZ84)),"",'Feuille de Calcul'!BZ84)</f>
        <v/>
      </c>
      <c r="M84" s="569"/>
      <c r="N84" s="570"/>
      <c r="O84" s="568" t="str">
        <f>IF(OR('Feuille de Calcul'!CC84="",ISERROR('Feuille de Calcul'!CC84)),"",'Feuille de Calcul'!CC84)</f>
        <v/>
      </c>
      <c r="P84" s="569"/>
      <c r="Q84" s="570"/>
      <c r="R84" s="568" t="str">
        <f>IF(OR('Feuille de Calcul'!CF84="",ISERROR('Feuille de Calcul'!CF84)),"",'Feuille de Calcul'!CF84)</f>
        <v/>
      </c>
      <c r="S84" s="569"/>
      <c r="T84" s="570"/>
      <c r="U84" s="568" t="str">
        <f>IF(OR('Feuille de Calcul'!CI84="",ISERROR('Feuille de Calcul'!CI84)),"",'Feuille de Calcul'!CI84)</f>
        <v/>
      </c>
      <c r="V84" s="569"/>
      <c r="W84" s="570"/>
      <c r="X84" s="568" t="str">
        <f>IF(OR('Feuille de Calcul'!CL84="",ISERROR('Feuille de Calcul'!CL84)),"",'Feuille de Calcul'!CL84)</f>
        <v/>
      </c>
      <c r="Y84" s="569"/>
      <c r="Z84" s="570"/>
      <c r="AA84" s="568" t="str">
        <f>IF(OR('Feuille de Calcul'!CO84="",ISERROR('Feuille de Calcul'!CO84)),"",'Feuille de Calcul'!CO84)</f>
        <v/>
      </c>
      <c r="AB84" s="569"/>
      <c r="AC84" s="570"/>
      <c r="AD84" s="568" t="str">
        <f>IF(OR('Feuille de Calcul'!CR84="",ISERROR('Feuille de Calcul'!CR84)),"",'Feuille de Calcul'!CR84)</f>
        <v/>
      </c>
      <c r="AE84" s="569"/>
      <c r="AF84" s="570"/>
      <c r="AG84" s="568" t="str">
        <f>IF(OR('Feuille de Calcul'!CU84="",ISERROR('Feuille de Calcul'!CU84)),"",'Feuille de Calcul'!CU84)</f>
        <v/>
      </c>
      <c r="AH84" s="569"/>
      <c r="AI84" s="570"/>
      <c r="AJ84" s="243"/>
      <c r="AK84" s="243"/>
    </row>
    <row r="85" spans="1:37">
      <c r="A85" s="63" t="str">
        <f>IF('Information sur les Gènes'!A85="","",'Information sur les Gènes'!A85)</f>
        <v>G11</v>
      </c>
      <c r="B85" s="64" t="str">
        <f>IF('Information sur les Gènes'!D85="","",'Information sur les Gènes'!D85)</f>
        <v/>
      </c>
      <c r="C85" s="565"/>
      <c r="D85" s="566"/>
      <c r="E85" s="567"/>
      <c r="F85" s="568" t="str">
        <f>IF(OR('Feuille de Calcul'!BT85="",ISERROR('Feuille de Calcul'!BT85)),"",'Feuille de Calcul'!BT85)</f>
        <v/>
      </c>
      <c r="G85" s="569"/>
      <c r="H85" s="570"/>
      <c r="I85" s="568" t="str">
        <f>IF(OR('Feuille de Calcul'!BW85="",ISERROR('Feuille de Calcul'!BW85)),"",'Feuille de Calcul'!BW85)</f>
        <v/>
      </c>
      <c r="J85" s="569"/>
      <c r="K85" s="570"/>
      <c r="L85" s="568" t="str">
        <f>IF(OR('Feuille de Calcul'!BZ85="",ISERROR('Feuille de Calcul'!BZ85)),"",'Feuille de Calcul'!BZ85)</f>
        <v/>
      </c>
      <c r="M85" s="569"/>
      <c r="N85" s="570"/>
      <c r="O85" s="568" t="str">
        <f>IF(OR('Feuille de Calcul'!CC85="",ISERROR('Feuille de Calcul'!CC85)),"",'Feuille de Calcul'!CC85)</f>
        <v/>
      </c>
      <c r="P85" s="569"/>
      <c r="Q85" s="570"/>
      <c r="R85" s="568" t="str">
        <f>IF(OR('Feuille de Calcul'!CF85="",ISERROR('Feuille de Calcul'!CF85)),"",'Feuille de Calcul'!CF85)</f>
        <v/>
      </c>
      <c r="S85" s="569"/>
      <c r="T85" s="570"/>
      <c r="U85" s="568" t="str">
        <f>IF(OR('Feuille de Calcul'!CI85="",ISERROR('Feuille de Calcul'!CI85)),"",'Feuille de Calcul'!CI85)</f>
        <v/>
      </c>
      <c r="V85" s="569"/>
      <c r="W85" s="570"/>
      <c r="X85" s="568" t="str">
        <f>IF(OR('Feuille de Calcul'!CL85="",ISERROR('Feuille de Calcul'!CL85)),"",'Feuille de Calcul'!CL85)</f>
        <v/>
      </c>
      <c r="Y85" s="569"/>
      <c r="Z85" s="570"/>
      <c r="AA85" s="568" t="str">
        <f>IF(OR('Feuille de Calcul'!CO85="",ISERROR('Feuille de Calcul'!CO85)),"",'Feuille de Calcul'!CO85)</f>
        <v/>
      </c>
      <c r="AB85" s="569"/>
      <c r="AC85" s="570"/>
      <c r="AD85" s="568" t="str">
        <f>IF(OR('Feuille de Calcul'!CR85="",ISERROR('Feuille de Calcul'!CR85)),"",'Feuille de Calcul'!CR85)</f>
        <v/>
      </c>
      <c r="AE85" s="569"/>
      <c r="AF85" s="570"/>
      <c r="AG85" s="568" t="str">
        <f>IF(OR('Feuille de Calcul'!CU85="",ISERROR('Feuille de Calcul'!CU85)),"",'Feuille de Calcul'!CU85)</f>
        <v/>
      </c>
      <c r="AH85" s="569"/>
      <c r="AI85" s="570"/>
      <c r="AJ85" s="243"/>
      <c r="AK85" s="243"/>
    </row>
    <row r="86" spans="1:37" ht="15.75" thickBot="1">
      <c r="A86" s="65" t="str">
        <f>IF('Information sur les Gènes'!A86="","",'Information sur les Gènes'!A86)</f>
        <v>G12</v>
      </c>
      <c r="B86" s="66" t="str">
        <f>IF('Information sur les Gènes'!D86="","",'Information sur les Gènes'!D86)</f>
        <v/>
      </c>
      <c r="C86" s="579"/>
      <c r="D86" s="580"/>
      <c r="E86" s="581"/>
      <c r="F86" s="576" t="str">
        <f>IF(OR('Feuille de Calcul'!BT86="",ISERROR('Feuille de Calcul'!BT86)),"",'Feuille de Calcul'!BT86)</f>
        <v/>
      </c>
      <c r="G86" s="577"/>
      <c r="H86" s="578"/>
      <c r="I86" s="576" t="str">
        <f>IF(OR('Feuille de Calcul'!BW86="",ISERROR('Feuille de Calcul'!BW86)),"",'Feuille de Calcul'!BW86)</f>
        <v/>
      </c>
      <c r="J86" s="577"/>
      <c r="K86" s="578"/>
      <c r="L86" s="576" t="str">
        <f>IF(OR('Feuille de Calcul'!BZ86="",ISERROR('Feuille de Calcul'!BZ86)),"",'Feuille de Calcul'!BZ86)</f>
        <v/>
      </c>
      <c r="M86" s="577"/>
      <c r="N86" s="578"/>
      <c r="O86" s="576" t="str">
        <f>IF(OR('Feuille de Calcul'!CC86="",ISERROR('Feuille de Calcul'!CC86)),"",'Feuille de Calcul'!CC86)</f>
        <v/>
      </c>
      <c r="P86" s="577"/>
      <c r="Q86" s="578"/>
      <c r="R86" s="576" t="str">
        <f>IF(OR('Feuille de Calcul'!CF86="",ISERROR('Feuille de Calcul'!CF86)),"",'Feuille de Calcul'!CF86)</f>
        <v/>
      </c>
      <c r="S86" s="577"/>
      <c r="T86" s="578"/>
      <c r="U86" s="576" t="str">
        <f>IF(OR('Feuille de Calcul'!CI86="",ISERROR('Feuille de Calcul'!CI86)),"",'Feuille de Calcul'!CI86)</f>
        <v/>
      </c>
      <c r="V86" s="577"/>
      <c r="W86" s="578"/>
      <c r="X86" s="576" t="str">
        <f>IF(OR('Feuille de Calcul'!CL86="",ISERROR('Feuille de Calcul'!CL86)),"",'Feuille de Calcul'!CL86)</f>
        <v/>
      </c>
      <c r="Y86" s="577"/>
      <c r="Z86" s="578"/>
      <c r="AA86" s="576" t="str">
        <f>IF(OR('Feuille de Calcul'!CO86="",ISERROR('Feuille de Calcul'!CO86)),"",'Feuille de Calcul'!CO86)</f>
        <v/>
      </c>
      <c r="AB86" s="577"/>
      <c r="AC86" s="578"/>
      <c r="AD86" s="576" t="str">
        <f>IF(OR('Feuille de Calcul'!CR86="",ISERROR('Feuille de Calcul'!CR86)),"",'Feuille de Calcul'!CR86)</f>
        <v/>
      </c>
      <c r="AE86" s="577"/>
      <c r="AF86" s="578"/>
      <c r="AG86" s="576" t="str">
        <f>IF(OR('Feuille de Calcul'!CU86="",ISERROR('Feuille de Calcul'!CU86)),"",'Feuille de Calcul'!CU86)</f>
        <v/>
      </c>
      <c r="AH86" s="577"/>
      <c r="AI86" s="578"/>
      <c r="AJ86" s="243"/>
      <c r="AK86" s="243"/>
    </row>
    <row r="87" spans="1:37" ht="15.75" thickTop="1">
      <c r="A87" s="243"/>
      <c r="B87" s="243"/>
      <c r="C87" s="243"/>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c r="AJ87" s="243"/>
      <c r="AK87" s="243"/>
    </row>
    <row r="88" spans="1:37">
      <c r="A88" s="243"/>
      <c r="B88" s="243"/>
      <c r="C88" s="243"/>
      <c r="D88" s="243"/>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3"/>
      <c r="AJ88" s="243"/>
      <c r="AK88" s="243"/>
    </row>
    <row r="89" spans="1:37">
      <c r="A89" s="243"/>
      <c r="B89" s="243"/>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c r="AJ89" s="243"/>
      <c r="AK89" s="243"/>
    </row>
    <row r="90" spans="1:37">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c r="AI90" s="243"/>
      <c r="AJ90" s="243"/>
      <c r="AK90" s="243"/>
    </row>
    <row r="91" spans="1:37">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3"/>
      <c r="AJ91" s="243"/>
      <c r="AK91" s="243"/>
    </row>
    <row r="92" spans="1:37">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c r="AI92" s="243"/>
      <c r="AJ92" s="243"/>
      <c r="AK92" s="243"/>
    </row>
    <row r="93" spans="1:37">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c r="AI93" s="243"/>
      <c r="AJ93" s="243"/>
      <c r="AK93" s="243"/>
    </row>
    <row r="94" spans="1:37">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c r="AI94" s="243"/>
      <c r="AJ94" s="243"/>
      <c r="AK94" s="243"/>
    </row>
    <row r="95" spans="1:37">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row>
    <row r="96" spans="1:37">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row>
    <row r="97" spans="36:37">
      <c r="AJ97" s="243"/>
      <c r="AK97" s="243"/>
    </row>
    <row r="98" spans="36:37">
      <c r="AJ98" s="243"/>
      <c r="AK98" s="243"/>
    </row>
  </sheetData>
  <mergeCells count="938">
    <mergeCell ref="A1:A2"/>
    <mergeCell ref="B1:B2"/>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 ref="R84:T84"/>
    <mergeCell ref="U84:W84"/>
    <mergeCell ref="X84:Z84"/>
    <mergeCell ref="AA84:AC84"/>
    <mergeCell ref="AD84:AF84"/>
    <mergeCell ref="AG84:AI84"/>
    <mergeCell ref="U83:W83"/>
    <mergeCell ref="X83:Z83"/>
    <mergeCell ref="AA83:AC83"/>
    <mergeCell ref="AD83:AF83"/>
    <mergeCell ref="AG83:AI83"/>
    <mergeCell ref="R83:T83"/>
    <mergeCell ref="C84:E84"/>
    <mergeCell ref="F84:H84"/>
    <mergeCell ref="I84:K84"/>
    <mergeCell ref="L84:N84"/>
    <mergeCell ref="O84:Q84"/>
    <mergeCell ref="C83:E83"/>
    <mergeCell ref="F83:H83"/>
    <mergeCell ref="I83:K83"/>
    <mergeCell ref="L83:N83"/>
    <mergeCell ref="O83:Q83"/>
    <mergeCell ref="R82:T82"/>
    <mergeCell ref="U82:W82"/>
    <mergeCell ref="X82:Z82"/>
    <mergeCell ref="AA82:AC82"/>
    <mergeCell ref="AD82:AF82"/>
    <mergeCell ref="AG82:AI82"/>
    <mergeCell ref="U81:W81"/>
    <mergeCell ref="X81:Z81"/>
    <mergeCell ref="AA81:AC81"/>
    <mergeCell ref="AD81:AF81"/>
    <mergeCell ref="AG81:AI81"/>
    <mergeCell ref="R81:T81"/>
    <mergeCell ref="C82:E82"/>
    <mergeCell ref="F82:H82"/>
    <mergeCell ref="I82:K82"/>
    <mergeCell ref="L82:N82"/>
    <mergeCell ref="O82:Q82"/>
    <mergeCell ref="C81:E81"/>
    <mergeCell ref="F81:H81"/>
    <mergeCell ref="I81:K81"/>
    <mergeCell ref="L81:N81"/>
    <mergeCell ref="O81:Q81"/>
    <mergeCell ref="R80:T80"/>
    <mergeCell ref="U80:W80"/>
    <mergeCell ref="X80:Z80"/>
    <mergeCell ref="AA80:AC80"/>
    <mergeCell ref="AD80:AF80"/>
    <mergeCell ref="AG80:AI80"/>
    <mergeCell ref="U79:W79"/>
    <mergeCell ref="X79:Z79"/>
    <mergeCell ref="AA79:AC79"/>
    <mergeCell ref="AD79:AF79"/>
    <mergeCell ref="AG79:AI79"/>
    <mergeCell ref="R79:T79"/>
    <mergeCell ref="C80:E80"/>
    <mergeCell ref="F80:H80"/>
    <mergeCell ref="I80:K80"/>
    <mergeCell ref="L80:N80"/>
    <mergeCell ref="O80:Q80"/>
    <mergeCell ref="C79:E79"/>
    <mergeCell ref="F79:H79"/>
    <mergeCell ref="I79:K79"/>
    <mergeCell ref="L79:N79"/>
    <mergeCell ref="O79:Q79"/>
    <mergeCell ref="R78:T78"/>
    <mergeCell ref="U78:W78"/>
    <mergeCell ref="X78:Z78"/>
    <mergeCell ref="AA78:AC78"/>
    <mergeCell ref="AD78:AF78"/>
    <mergeCell ref="AG78:AI78"/>
    <mergeCell ref="U77:W77"/>
    <mergeCell ref="X77:Z77"/>
    <mergeCell ref="AA77:AC77"/>
    <mergeCell ref="AD77:AF77"/>
    <mergeCell ref="AG77:AI77"/>
    <mergeCell ref="R77:T77"/>
    <mergeCell ref="C78:E78"/>
    <mergeCell ref="F78:H78"/>
    <mergeCell ref="I78:K78"/>
    <mergeCell ref="L78:N78"/>
    <mergeCell ref="O78:Q78"/>
    <mergeCell ref="C77:E77"/>
    <mergeCell ref="F77:H77"/>
    <mergeCell ref="I77:K77"/>
    <mergeCell ref="L77:N77"/>
    <mergeCell ref="O77:Q77"/>
    <mergeCell ref="R76:T76"/>
    <mergeCell ref="U76:W76"/>
    <mergeCell ref="X76:Z76"/>
    <mergeCell ref="AA76:AC76"/>
    <mergeCell ref="AD76:AF76"/>
    <mergeCell ref="AG76:AI76"/>
    <mergeCell ref="U75:W75"/>
    <mergeCell ref="X75:Z75"/>
    <mergeCell ref="AA75:AC75"/>
    <mergeCell ref="AD75:AF75"/>
    <mergeCell ref="AG75:AI75"/>
    <mergeCell ref="R75:T75"/>
    <mergeCell ref="C76:E76"/>
    <mergeCell ref="F76:H76"/>
    <mergeCell ref="I76:K76"/>
    <mergeCell ref="L76:N76"/>
    <mergeCell ref="O76:Q76"/>
    <mergeCell ref="C75:E75"/>
    <mergeCell ref="F75:H75"/>
    <mergeCell ref="I75:K75"/>
    <mergeCell ref="L75:N75"/>
    <mergeCell ref="O75:Q75"/>
    <mergeCell ref="R74:T74"/>
    <mergeCell ref="U74:W74"/>
    <mergeCell ref="X74:Z74"/>
    <mergeCell ref="AA74:AC74"/>
    <mergeCell ref="AD74:AF74"/>
    <mergeCell ref="AG74:AI74"/>
    <mergeCell ref="U73:W73"/>
    <mergeCell ref="X73:Z73"/>
    <mergeCell ref="AA73:AC73"/>
    <mergeCell ref="AD73:AF73"/>
    <mergeCell ref="AG73:AI73"/>
    <mergeCell ref="R73:T73"/>
    <mergeCell ref="C74:E74"/>
    <mergeCell ref="F74:H74"/>
    <mergeCell ref="I74:K74"/>
    <mergeCell ref="L74:N74"/>
    <mergeCell ref="O74:Q74"/>
    <mergeCell ref="C73:E73"/>
    <mergeCell ref="F73:H73"/>
    <mergeCell ref="I73:K73"/>
    <mergeCell ref="L73:N73"/>
    <mergeCell ref="O73:Q73"/>
    <mergeCell ref="R72:T72"/>
    <mergeCell ref="U72:W72"/>
    <mergeCell ref="X72:Z72"/>
    <mergeCell ref="AA72:AC72"/>
    <mergeCell ref="AD72:AF72"/>
    <mergeCell ref="AG72:AI72"/>
    <mergeCell ref="U71:W71"/>
    <mergeCell ref="X71:Z71"/>
    <mergeCell ref="AA71:AC71"/>
    <mergeCell ref="AD71:AF71"/>
    <mergeCell ref="AG71:AI71"/>
    <mergeCell ref="R71:T71"/>
    <mergeCell ref="C72:E72"/>
    <mergeCell ref="F72:H72"/>
    <mergeCell ref="I72:K72"/>
    <mergeCell ref="L72:N72"/>
    <mergeCell ref="O72:Q72"/>
    <mergeCell ref="C71:E71"/>
    <mergeCell ref="F71:H71"/>
    <mergeCell ref="I71:K71"/>
    <mergeCell ref="L71:N71"/>
    <mergeCell ref="O71:Q71"/>
    <mergeCell ref="R70:T70"/>
    <mergeCell ref="U70:W70"/>
    <mergeCell ref="X70:Z70"/>
    <mergeCell ref="AA70:AC70"/>
    <mergeCell ref="AD70:AF70"/>
    <mergeCell ref="AG70:AI70"/>
    <mergeCell ref="U69:W69"/>
    <mergeCell ref="X69:Z69"/>
    <mergeCell ref="AA69:AC69"/>
    <mergeCell ref="AD69:AF69"/>
    <mergeCell ref="AG69:AI69"/>
    <mergeCell ref="R69:T69"/>
    <mergeCell ref="C70:E70"/>
    <mergeCell ref="F70:H70"/>
    <mergeCell ref="I70:K70"/>
    <mergeCell ref="L70:N70"/>
    <mergeCell ref="O70:Q70"/>
    <mergeCell ref="C69:E69"/>
    <mergeCell ref="F69:H69"/>
    <mergeCell ref="I69:K69"/>
    <mergeCell ref="L69:N69"/>
    <mergeCell ref="O69:Q69"/>
    <mergeCell ref="R68:T68"/>
    <mergeCell ref="U68:W68"/>
    <mergeCell ref="X68:Z68"/>
    <mergeCell ref="AA68:AC68"/>
    <mergeCell ref="AD68:AF68"/>
    <mergeCell ref="AG68:AI68"/>
    <mergeCell ref="U67:W67"/>
    <mergeCell ref="X67:Z67"/>
    <mergeCell ref="AA67:AC67"/>
    <mergeCell ref="AD67:AF67"/>
    <mergeCell ref="AG67:AI67"/>
    <mergeCell ref="R67:T67"/>
    <mergeCell ref="C68:E68"/>
    <mergeCell ref="F68:H68"/>
    <mergeCell ref="I68:K68"/>
    <mergeCell ref="L68:N68"/>
    <mergeCell ref="O68:Q68"/>
    <mergeCell ref="C67:E67"/>
    <mergeCell ref="F67:H67"/>
    <mergeCell ref="I67:K67"/>
    <mergeCell ref="L67:N67"/>
    <mergeCell ref="O67:Q67"/>
    <mergeCell ref="R66:T66"/>
    <mergeCell ref="U66:W66"/>
    <mergeCell ref="X66:Z66"/>
    <mergeCell ref="AA66:AC66"/>
    <mergeCell ref="AD66:AF66"/>
    <mergeCell ref="AG66:AI66"/>
    <mergeCell ref="U65:W65"/>
    <mergeCell ref="X65:Z65"/>
    <mergeCell ref="AA65:AC65"/>
    <mergeCell ref="AD65:AF65"/>
    <mergeCell ref="AG65:AI65"/>
    <mergeCell ref="R65:T65"/>
    <mergeCell ref="C66:E66"/>
    <mergeCell ref="F66:H66"/>
    <mergeCell ref="I66:K66"/>
    <mergeCell ref="L66:N66"/>
    <mergeCell ref="O66:Q66"/>
    <mergeCell ref="C65:E65"/>
    <mergeCell ref="F65:H65"/>
    <mergeCell ref="I65:K65"/>
    <mergeCell ref="L65:N65"/>
    <mergeCell ref="O65:Q65"/>
    <mergeCell ref="R64:T64"/>
    <mergeCell ref="U64:W64"/>
    <mergeCell ref="X64:Z64"/>
    <mergeCell ref="AA64:AC64"/>
    <mergeCell ref="AD64:AF64"/>
    <mergeCell ref="AG64:AI64"/>
    <mergeCell ref="U63:W63"/>
    <mergeCell ref="X63:Z63"/>
    <mergeCell ref="AA63:AC63"/>
    <mergeCell ref="AD63:AF63"/>
    <mergeCell ref="AG63:AI63"/>
    <mergeCell ref="R63:T63"/>
    <mergeCell ref="C64:E64"/>
    <mergeCell ref="F64:H64"/>
    <mergeCell ref="I64:K64"/>
    <mergeCell ref="L64:N64"/>
    <mergeCell ref="O64:Q64"/>
    <mergeCell ref="C63:E63"/>
    <mergeCell ref="F63:H63"/>
    <mergeCell ref="I63:K63"/>
    <mergeCell ref="L63:N63"/>
    <mergeCell ref="O63:Q63"/>
    <mergeCell ref="R62:T62"/>
    <mergeCell ref="U62:W62"/>
    <mergeCell ref="X62:Z62"/>
    <mergeCell ref="AA62:AC62"/>
    <mergeCell ref="AD62:AF62"/>
    <mergeCell ref="AG62:AI62"/>
    <mergeCell ref="U61:W61"/>
    <mergeCell ref="X61:Z61"/>
    <mergeCell ref="AA61:AC61"/>
    <mergeCell ref="AD61:AF61"/>
    <mergeCell ref="AG61:AI61"/>
    <mergeCell ref="R61:T61"/>
    <mergeCell ref="C62:E62"/>
    <mergeCell ref="F62:H62"/>
    <mergeCell ref="I62:K62"/>
    <mergeCell ref="L62:N62"/>
    <mergeCell ref="O62:Q62"/>
    <mergeCell ref="C61:E61"/>
    <mergeCell ref="F61:H61"/>
    <mergeCell ref="I61:K61"/>
    <mergeCell ref="L61:N61"/>
    <mergeCell ref="O61:Q61"/>
    <mergeCell ref="R60:T60"/>
    <mergeCell ref="U60:W60"/>
    <mergeCell ref="X60:Z60"/>
    <mergeCell ref="AA60:AC60"/>
    <mergeCell ref="AD60:AF60"/>
    <mergeCell ref="AG60:AI60"/>
    <mergeCell ref="U59:W59"/>
    <mergeCell ref="X59:Z59"/>
    <mergeCell ref="AA59:AC59"/>
    <mergeCell ref="AD59:AF59"/>
    <mergeCell ref="AG59:AI59"/>
    <mergeCell ref="R59:T59"/>
    <mergeCell ref="C60:E60"/>
    <mergeCell ref="F60:H60"/>
    <mergeCell ref="I60:K60"/>
    <mergeCell ref="L60:N60"/>
    <mergeCell ref="O60:Q60"/>
    <mergeCell ref="C59:E59"/>
    <mergeCell ref="F59:H59"/>
    <mergeCell ref="I59:K59"/>
    <mergeCell ref="L59:N59"/>
    <mergeCell ref="O59:Q59"/>
    <mergeCell ref="R58:T58"/>
    <mergeCell ref="U58:W58"/>
    <mergeCell ref="X58:Z58"/>
    <mergeCell ref="AA58:AC58"/>
    <mergeCell ref="AD58:AF58"/>
    <mergeCell ref="AG58:AI58"/>
    <mergeCell ref="U57:W57"/>
    <mergeCell ref="X57:Z57"/>
    <mergeCell ref="AA57:AC57"/>
    <mergeCell ref="AD57:AF57"/>
    <mergeCell ref="AG57:AI57"/>
    <mergeCell ref="R57:T57"/>
    <mergeCell ref="C58:E58"/>
    <mergeCell ref="F58:H58"/>
    <mergeCell ref="I58:K58"/>
    <mergeCell ref="L58:N58"/>
    <mergeCell ref="O58:Q58"/>
    <mergeCell ref="C57:E57"/>
    <mergeCell ref="F57:H57"/>
    <mergeCell ref="I57:K57"/>
    <mergeCell ref="L57:N57"/>
    <mergeCell ref="O57:Q57"/>
    <mergeCell ref="R56:T56"/>
    <mergeCell ref="U56:W56"/>
    <mergeCell ref="X56:Z56"/>
    <mergeCell ref="AA56:AC56"/>
    <mergeCell ref="AD56:AF56"/>
    <mergeCell ref="AG56:AI56"/>
    <mergeCell ref="U55:W55"/>
    <mergeCell ref="X55:Z55"/>
    <mergeCell ref="AA55:AC55"/>
    <mergeCell ref="AD55:AF55"/>
    <mergeCell ref="AG55:AI55"/>
    <mergeCell ref="R55:T55"/>
    <mergeCell ref="C56:E56"/>
    <mergeCell ref="F56:H56"/>
    <mergeCell ref="I56:K56"/>
    <mergeCell ref="L56:N56"/>
    <mergeCell ref="O56:Q56"/>
    <mergeCell ref="C55:E55"/>
    <mergeCell ref="F55:H55"/>
    <mergeCell ref="I55:K55"/>
    <mergeCell ref="L55:N55"/>
    <mergeCell ref="O55:Q55"/>
    <mergeCell ref="R54:T54"/>
    <mergeCell ref="U54:W54"/>
    <mergeCell ref="X54:Z54"/>
    <mergeCell ref="AA54:AC54"/>
    <mergeCell ref="AD54:AF54"/>
    <mergeCell ref="AG54:AI54"/>
    <mergeCell ref="U53:W53"/>
    <mergeCell ref="X53:Z53"/>
    <mergeCell ref="AA53:AC53"/>
    <mergeCell ref="AD53:AF53"/>
    <mergeCell ref="AG53:AI53"/>
    <mergeCell ref="R53:T53"/>
    <mergeCell ref="C54:E54"/>
    <mergeCell ref="F54:H54"/>
    <mergeCell ref="I54:K54"/>
    <mergeCell ref="L54:N54"/>
    <mergeCell ref="O54:Q54"/>
    <mergeCell ref="C53:E53"/>
    <mergeCell ref="F53:H53"/>
    <mergeCell ref="I53:K53"/>
    <mergeCell ref="L53:N53"/>
    <mergeCell ref="O53:Q53"/>
    <mergeCell ref="R52:T52"/>
    <mergeCell ref="U52:W52"/>
    <mergeCell ref="X52:Z52"/>
    <mergeCell ref="AA52:AC52"/>
    <mergeCell ref="AD52:AF52"/>
    <mergeCell ref="AG52:AI52"/>
    <mergeCell ref="U51:W51"/>
    <mergeCell ref="X51:Z51"/>
    <mergeCell ref="AA51:AC51"/>
    <mergeCell ref="AD51:AF51"/>
    <mergeCell ref="AG51:AI51"/>
    <mergeCell ref="R51:T51"/>
    <mergeCell ref="C52:E52"/>
    <mergeCell ref="F52:H52"/>
    <mergeCell ref="I52:K52"/>
    <mergeCell ref="L52:N52"/>
    <mergeCell ref="O52:Q52"/>
    <mergeCell ref="C51:E51"/>
    <mergeCell ref="F51:H51"/>
    <mergeCell ref="I51:K51"/>
    <mergeCell ref="L51:N51"/>
    <mergeCell ref="O51:Q51"/>
    <mergeCell ref="R50:T50"/>
    <mergeCell ref="U50:W50"/>
    <mergeCell ref="X50:Z50"/>
    <mergeCell ref="AA50:AC50"/>
    <mergeCell ref="AD50:AF50"/>
    <mergeCell ref="AG50:AI50"/>
    <mergeCell ref="U49:W49"/>
    <mergeCell ref="X49:Z49"/>
    <mergeCell ref="AA49:AC49"/>
    <mergeCell ref="AD49:AF49"/>
    <mergeCell ref="AG49:AI49"/>
    <mergeCell ref="R49:T49"/>
    <mergeCell ref="C50:E50"/>
    <mergeCell ref="F50:H50"/>
    <mergeCell ref="I50:K50"/>
    <mergeCell ref="L50:N50"/>
    <mergeCell ref="O50:Q50"/>
    <mergeCell ref="C49:E49"/>
    <mergeCell ref="F49:H49"/>
    <mergeCell ref="I49:K49"/>
    <mergeCell ref="L49:N49"/>
    <mergeCell ref="O49:Q49"/>
    <mergeCell ref="R48:T48"/>
    <mergeCell ref="U48:W48"/>
    <mergeCell ref="X48:Z48"/>
    <mergeCell ref="AA48:AC48"/>
    <mergeCell ref="AD48:AF48"/>
    <mergeCell ref="AG48:AI48"/>
    <mergeCell ref="U47:W47"/>
    <mergeCell ref="X47:Z47"/>
    <mergeCell ref="AA47:AC47"/>
    <mergeCell ref="AD47:AF47"/>
    <mergeCell ref="AG47:AI47"/>
    <mergeCell ref="R47:T47"/>
    <mergeCell ref="C48:E48"/>
    <mergeCell ref="F48:H48"/>
    <mergeCell ref="I48:K48"/>
    <mergeCell ref="L48:N48"/>
    <mergeCell ref="O48:Q48"/>
    <mergeCell ref="C47:E47"/>
    <mergeCell ref="F47:H47"/>
    <mergeCell ref="I47:K47"/>
    <mergeCell ref="L47:N47"/>
    <mergeCell ref="O47:Q47"/>
    <mergeCell ref="R46:T46"/>
    <mergeCell ref="U46:W46"/>
    <mergeCell ref="X46:Z46"/>
    <mergeCell ref="AA46:AC46"/>
    <mergeCell ref="AD46:AF46"/>
    <mergeCell ref="AG46:AI46"/>
    <mergeCell ref="U45:W45"/>
    <mergeCell ref="X45:Z45"/>
    <mergeCell ref="AA45:AC45"/>
    <mergeCell ref="AD45:AF45"/>
    <mergeCell ref="AG45:AI45"/>
    <mergeCell ref="R45:T45"/>
    <mergeCell ref="C46:E46"/>
    <mergeCell ref="F46:H46"/>
    <mergeCell ref="I46:K46"/>
    <mergeCell ref="L46:N46"/>
    <mergeCell ref="O46:Q46"/>
    <mergeCell ref="C45:E45"/>
    <mergeCell ref="F45:H45"/>
    <mergeCell ref="I45:K45"/>
    <mergeCell ref="L45:N45"/>
    <mergeCell ref="O45:Q45"/>
    <mergeCell ref="R44:T44"/>
    <mergeCell ref="U44:W44"/>
    <mergeCell ref="X44:Z44"/>
    <mergeCell ref="AA44:AC44"/>
    <mergeCell ref="AD44:AF44"/>
    <mergeCell ref="AG44:AI44"/>
    <mergeCell ref="U43:W43"/>
    <mergeCell ref="X43:Z43"/>
    <mergeCell ref="AA43:AC43"/>
    <mergeCell ref="AD43:AF43"/>
    <mergeCell ref="AG43:AI43"/>
    <mergeCell ref="R43:T43"/>
    <mergeCell ref="C44:E44"/>
    <mergeCell ref="F44:H44"/>
    <mergeCell ref="I44:K44"/>
    <mergeCell ref="L44:N44"/>
    <mergeCell ref="O44:Q44"/>
    <mergeCell ref="C43:E43"/>
    <mergeCell ref="F43:H43"/>
    <mergeCell ref="I43:K43"/>
    <mergeCell ref="L43:N43"/>
    <mergeCell ref="O43:Q43"/>
    <mergeCell ref="R42:T42"/>
    <mergeCell ref="U42:W42"/>
    <mergeCell ref="X42:Z42"/>
    <mergeCell ref="AA42:AC42"/>
    <mergeCell ref="AD42:AF42"/>
    <mergeCell ref="AG42:AI42"/>
    <mergeCell ref="U41:W41"/>
    <mergeCell ref="X41:Z41"/>
    <mergeCell ref="AA41:AC41"/>
    <mergeCell ref="AD41:AF41"/>
    <mergeCell ref="AG41:AI41"/>
    <mergeCell ref="R41:T41"/>
    <mergeCell ref="C42:E42"/>
    <mergeCell ref="F42:H42"/>
    <mergeCell ref="I42:K42"/>
    <mergeCell ref="L42:N42"/>
    <mergeCell ref="O42:Q42"/>
    <mergeCell ref="C41:E41"/>
    <mergeCell ref="F41:H41"/>
    <mergeCell ref="I41:K41"/>
    <mergeCell ref="L41:N41"/>
    <mergeCell ref="O41:Q41"/>
    <mergeCell ref="R40:T40"/>
    <mergeCell ref="U40:W40"/>
    <mergeCell ref="X40:Z40"/>
    <mergeCell ref="AA40:AC40"/>
    <mergeCell ref="AD40:AF40"/>
    <mergeCell ref="AG40:AI40"/>
    <mergeCell ref="U39:W39"/>
    <mergeCell ref="X39:Z39"/>
    <mergeCell ref="AA39:AC39"/>
    <mergeCell ref="AD39:AF39"/>
    <mergeCell ref="AG39:AI39"/>
    <mergeCell ref="R39:T39"/>
    <mergeCell ref="C40:E40"/>
    <mergeCell ref="F40:H40"/>
    <mergeCell ref="I40:K40"/>
    <mergeCell ref="L40:N40"/>
    <mergeCell ref="O40:Q40"/>
    <mergeCell ref="C39:E39"/>
    <mergeCell ref="F39:H39"/>
    <mergeCell ref="I39:K39"/>
    <mergeCell ref="L39:N39"/>
    <mergeCell ref="O39:Q39"/>
    <mergeCell ref="R38:T38"/>
    <mergeCell ref="U38:W38"/>
    <mergeCell ref="X38:Z38"/>
    <mergeCell ref="AA38:AC38"/>
    <mergeCell ref="AD38:AF38"/>
    <mergeCell ref="AG38:AI38"/>
    <mergeCell ref="U37:W37"/>
    <mergeCell ref="X37:Z37"/>
    <mergeCell ref="AA37:AC37"/>
    <mergeCell ref="AD37:AF37"/>
    <mergeCell ref="AG37:AI37"/>
    <mergeCell ref="R37:T37"/>
    <mergeCell ref="C38:E38"/>
    <mergeCell ref="F38:H38"/>
    <mergeCell ref="I38:K38"/>
    <mergeCell ref="L38:N38"/>
    <mergeCell ref="O38:Q38"/>
    <mergeCell ref="C37:E37"/>
    <mergeCell ref="F37:H37"/>
    <mergeCell ref="I37:K37"/>
    <mergeCell ref="L37:N37"/>
    <mergeCell ref="O37:Q37"/>
    <mergeCell ref="R36:T36"/>
    <mergeCell ref="U36:W36"/>
    <mergeCell ref="X36:Z36"/>
    <mergeCell ref="AA36:AC36"/>
    <mergeCell ref="AD36:AF36"/>
    <mergeCell ref="AG36:AI36"/>
    <mergeCell ref="U35:W35"/>
    <mergeCell ref="X35:Z35"/>
    <mergeCell ref="AA35:AC35"/>
    <mergeCell ref="AD35:AF35"/>
    <mergeCell ref="AG35:AI35"/>
    <mergeCell ref="R35:T35"/>
    <mergeCell ref="C36:E36"/>
    <mergeCell ref="F36:H36"/>
    <mergeCell ref="I36:K36"/>
    <mergeCell ref="L36:N36"/>
    <mergeCell ref="O36:Q36"/>
    <mergeCell ref="C35:E35"/>
    <mergeCell ref="F35:H35"/>
    <mergeCell ref="I35:K35"/>
    <mergeCell ref="L35:N35"/>
    <mergeCell ref="O35:Q35"/>
    <mergeCell ref="R34:T34"/>
    <mergeCell ref="U34:W34"/>
    <mergeCell ref="X34:Z34"/>
    <mergeCell ref="AA34:AC34"/>
    <mergeCell ref="AD34:AF34"/>
    <mergeCell ref="AG34:AI34"/>
    <mergeCell ref="U33:W33"/>
    <mergeCell ref="X33:Z33"/>
    <mergeCell ref="AA33:AC33"/>
    <mergeCell ref="AD33:AF33"/>
    <mergeCell ref="AG33:AI33"/>
    <mergeCell ref="R33:T33"/>
    <mergeCell ref="C34:E34"/>
    <mergeCell ref="F34:H34"/>
    <mergeCell ref="I34:K34"/>
    <mergeCell ref="L34:N34"/>
    <mergeCell ref="O34:Q34"/>
    <mergeCell ref="C33:E33"/>
    <mergeCell ref="F33:H33"/>
    <mergeCell ref="I33:K33"/>
    <mergeCell ref="L33:N33"/>
    <mergeCell ref="O33:Q33"/>
    <mergeCell ref="R32:T32"/>
    <mergeCell ref="U32:W32"/>
    <mergeCell ref="X32:Z32"/>
    <mergeCell ref="AA32:AC32"/>
    <mergeCell ref="AD32:AF32"/>
    <mergeCell ref="AG32:AI32"/>
    <mergeCell ref="U31:W31"/>
    <mergeCell ref="X31:Z31"/>
    <mergeCell ref="AA31:AC31"/>
    <mergeCell ref="AD31:AF31"/>
    <mergeCell ref="AG31:AI31"/>
    <mergeCell ref="R31:T31"/>
    <mergeCell ref="C32:E32"/>
    <mergeCell ref="F32:H32"/>
    <mergeCell ref="I32:K32"/>
    <mergeCell ref="L32:N32"/>
    <mergeCell ref="O32:Q32"/>
    <mergeCell ref="C31:E31"/>
    <mergeCell ref="F31:H31"/>
    <mergeCell ref="I31:K31"/>
    <mergeCell ref="L31:N31"/>
    <mergeCell ref="O31:Q31"/>
    <mergeCell ref="R30:T30"/>
    <mergeCell ref="U30:W30"/>
    <mergeCell ref="X30:Z30"/>
    <mergeCell ref="AA30:AC30"/>
    <mergeCell ref="AD30:AF30"/>
    <mergeCell ref="AG30:AI30"/>
    <mergeCell ref="U29:W29"/>
    <mergeCell ref="X29:Z29"/>
    <mergeCell ref="AA29:AC29"/>
    <mergeCell ref="AD29:AF29"/>
    <mergeCell ref="AG29:AI29"/>
    <mergeCell ref="R29:T29"/>
    <mergeCell ref="C30:E30"/>
    <mergeCell ref="F30:H30"/>
    <mergeCell ref="I30:K30"/>
    <mergeCell ref="L30:N30"/>
    <mergeCell ref="O30:Q30"/>
    <mergeCell ref="C29:E29"/>
    <mergeCell ref="F29:H29"/>
    <mergeCell ref="I29:K29"/>
    <mergeCell ref="L29:N29"/>
    <mergeCell ref="O29:Q29"/>
    <mergeCell ref="R28:T28"/>
    <mergeCell ref="U28:W28"/>
    <mergeCell ref="X28:Z28"/>
    <mergeCell ref="AA28:AC28"/>
    <mergeCell ref="AD28:AF28"/>
    <mergeCell ref="AG28:AI28"/>
    <mergeCell ref="U27:W27"/>
    <mergeCell ref="X27:Z27"/>
    <mergeCell ref="AA27:AC27"/>
    <mergeCell ref="AD27:AF27"/>
    <mergeCell ref="AG27:AI27"/>
    <mergeCell ref="R27:T27"/>
    <mergeCell ref="C28:E28"/>
    <mergeCell ref="F28:H28"/>
    <mergeCell ref="I28:K28"/>
    <mergeCell ref="L28:N28"/>
    <mergeCell ref="O28:Q28"/>
    <mergeCell ref="C27:E27"/>
    <mergeCell ref="F27:H27"/>
    <mergeCell ref="I27:K27"/>
    <mergeCell ref="L27:N27"/>
    <mergeCell ref="O27:Q27"/>
    <mergeCell ref="R26:T26"/>
    <mergeCell ref="U26:W26"/>
    <mergeCell ref="X26:Z26"/>
    <mergeCell ref="AA26:AC26"/>
    <mergeCell ref="AD26:AF26"/>
    <mergeCell ref="AG26:AI26"/>
    <mergeCell ref="U25:W25"/>
    <mergeCell ref="X25:Z25"/>
    <mergeCell ref="AA25:AC25"/>
    <mergeCell ref="AD25:AF25"/>
    <mergeCell ref="AG25:AI25"/>
    <mergeCell ref="R25:T25"/>
    <mergeCell ref="C26:E26"/>
    <mergeCell ref="F26:H26"/>
    <mergeCell ref="I26:K26"/>
    <mergeCell ref="L26:N26"/>
    <mergeCell ref="O26:Q26"/>
    <mergeCell ref="C25:E25"/>
    <mergeCell ref="F25:H25"/>
    <mergeCell ref="I25:K25"/>
    <mergeCell ref="L25:N25"/>
    <mergeCell ref="O25:Q25"/>
    <mergeCell ref="R24:T24"/>
    <mergeCell ref="U24:W24"/>
    <mergeCell ref="X24:Z24"/>
    <mergeCell ref="AA24:AC24"/>
    <mergeCell ref="AD24:AF24"/>
    <mergeCell ref="AG24:AI24"/>
    <mergeCell ref="U23:W23"/>
    <mergeCell ref="X23:Z23"/>
    <mergeCell ref="AA23:AC23"/>
    <mergeCell ref="AD23:AF23"/>
    <mergeCell ref="AG23:AI23"/>
    <mergeCell ref="R23:T23"/>
    <mergeCell ref="C24:E24"/>
    <mergeCell ref="F24:H24"/>
    <mergeCell ref="I24:K24"/>
    <mergeCell ref="L24:N24"/>
    <mergeCell ref="O24:Q24"/>
    <mergeCell ref="C23:E23"/>
    <mergeCell ref="F23:H23"/>
    <mergeCell ref="I23:K23"/>
    <mergeCell ref="L23:N23"/>
    <mergeCell ref="O23:Q23"/>
    <mergeCell ref="R22:T22"/>
    <mergeCell ref="U22:W22"/>
    <mergeCell ref="X22:Z22"/>
    <mergeCell ref="AA22:AC22"/>
    <mergeCell ref="AD22:AF22"/>
    <mergeCell ref="AG22:AI22"/>
    <mergeCell ref="U21:W21"/>
    <mergeCell ref="X21:Z21"/>
    <mergeCell ref="AA21:AC21"/>
    <mergeCell ref="AD21:AF21"/>
    <mergeCell ref="AG21:AI21"/>
    <mergeCell ref="R21:T21"/>
    <mergeCell ref="C22:E22"/>
    <mergeCell ref="F22:H22"/>
    <mergeCell ref="I22:K22"/>
    <mergeCell ref="L22:N22"/>
    <mergeCell ref="O22:Q22"/>
    <mergeCell ref="C21:E21"/>
    <mergeCell ref="F21:H21"/>
    <mergeCell ref="I21:K21"/>
    <mergeCell ref="L21:N21"/>
    <mergeCell ref="O21:Q21"/>
    <mergeCell ref="R20:T20"/>
    <mergeCell ref="U20:W20"/>
    <mergeCell ref="X20:Z20"/>
    <mergeCell ref="AA20:AC20"/>
    <mergeCell ref="AD20:AF20"/>
    <mergeCell ref="AG20:AI20"/>
    <mergeCell ref="U19:W19"/>
    <mergeCell ref="X19:Z19"/>
    <mergeCell ref="AA19:AC19"/>
    <mergeCell ref="AD19:AF19"/>
    <mergeCell ref="AG19:AI19"/>
    <mergeCell ref="R19:T19"/>
    <mergeCell ref="C20:E20"/>
    <mergeCell ref="F20:H20"/>
    <mergeCell ref="I20:K20"/>
    <mergeCell ref="L20:N20"/>
    <mergeCell ref="O20:Q20"/>
    <mergeCell ref="C19:E19"/>
    <mergeCell ref="F19:H19"/>
    <mergeCell ref="I19:K19"/>
    <mergeCell ref="L19:N19"/>
    <mergeCell ref="O19:Q19"/>
    <mergeCell ref="R18:T18"/>
    <mergeCell ref="U18:W18"/>
    <mergeCell ref="X18:Z18"/>
    <mergeCell ref="AA18:AC18"/>
    <mergeCell ref="AD18:AF18"/>
    <mergeCell ref="AG18:AI18"/>
    <mergeCell ref="U17:W17"/>
    <mergeCell ref="X17:Z17"/>
    <mergeCell ref="AA17:AC17"/>
    <mergeCell ref="AD17:AF17"/>
    <mergeCell ref="AG17:AI17"/>
    <mergeCell ref="R17:T17"/>
    <mergeCell ref="C18:E18"/>
    <mergeCell ref="F18:H18"/>
    <mergeCell ref="I18:K18"/>
    <mergeCell ref="L18:N18"/>
    <mergeCell ref="O18:Q18"/>
    <mergeCell ref="C17:E17"/>
    <mergeCell ref="F17:H17"/>
    <mergeCell ref="I17:K17"/>
    <mergeCell ref="L17:N17"/>
    <mergeCell ref="O17:Q17"/>
    <mergeCell ref="R16:T16"/>
    <mergeCell ref="U16:W16"/>
    <mergeCell ref="X16:Z16"/>
    <mergeCell ref="AA16:AC16"/>
    <mergeCell ref="AD16:AF16"/>
    <mergeCell ref="AG16:AI16"/>
    <mergeCell ref="U15:W15"/>
    <mergeCell ref="X15:Z15"/>
    <mergeCell ref="AA15:AC15"/>
    <mergeCell ref="AD15:AF15"/>
    <mergeCell ref="AG15:AI15"/>
    <mergeCell ref="R15:T15"/>
    <mergeCell ref="C16:E16"/>
    <mergeCell ref="F16:H16"/>
    <mergeCell ref="I16:K16"/>
    <mergeCell ref="L16:N16"/>
    <mergeCell ref="O16:Q16"/>
    <mergeCell ref="C15:E15"/>
    <mergeCell ref="F15:H15"/>
    <mergeCell ref="I15:K15"/>
    <mergeCell ref="L15:N15"/>
    <mergeCell ref="O15:Q15"/>
    <mergeCell ref="R14:T14"/>
    <mergeCell ref="U14:W14"/>
    <mergeCell ref="X14:Z14"/>
    <mergeCell ref="AA14:AC14"/>
    <mergeCell ref="AD14:AF14"/>
    <mergeCell ref="AG14:AI14"/>
    <mergeCell ref="U13:W13"/>
    <mergeCell ref="X13:Z13"/>
    <mergeCell ref="AA13:AC13"/>
    <mergeCell ref="AD13:AF13"/>
    <mergeCell ref="AG13:AI13"/>
    <mergeCell ref="R13:T13"/>
    <mergeCell ref="C14:E14"/>
    <mergeCell ref="F14:H14"/>
    <mergeCell ref="I14:K14"/>
    <mergeCell ref="L14:N14"/>
    <mergeCell ref="O14:Q14"/>
    <mergeCell ref="C13:E13"/>
    <mergeCell ref="F13:H13"/>
    <mergeCell ref="I13:K13"/>
    <mergeCell ref="L13:N13"/>
    <mergeCell ref="O13:Q13"/>
    <mergeCell ref="R12:T12"/>
    <mergeCell ref="U12:W12"/>
    <mergeCell ref="X12:Z12"/>
    <mergeCell ref="AA12:AC12"/>
    <mergeCell ref="AD12:AF12"/>
    <mergeCell ref="AG12:AI12"/>
    <mergeCell ref="U11:W11"/>
    <mergeCell ref="X11:Z11"/>
    <mergeCell ref="AA11:AC11"/>
    <mergeCell ref="AD11:AF11"/>
    <mergeCell ref="AG11:AI11"/>
    <mergeCell ref="R11:T11"/>
    <mergeCell ref="C12:E12"/>
    <mergeCell ref="F12:H12"/>
    <mergeCell ref="I12:K12"/>
    <mergeCell ref="L12:N12"/>
    <mergeCell ref="O12:Q12"/>
    <mergeCell ref="C11:E11"/>
    <mergeCell ref="F11:H11"/>
    <mergeCell ref="I11:K11"/>
    <mergeCell ref="L11:N11"/>
    <mergeCell ref="O11:Q11"/>
    <mergeCell ref="R10:T10"/>
    <mergeCell ref="U10:W10"/>
    <mergeCell ref="X10:Z10"/>
    <mergeCell ref="AA10:AC10"/>
    <mergeCell ref="AD10:AF10"/>
    <mergeCell ref="AG10:AI10"/>
    <mergeCell ref="U9:W9"/>
    <mergeCell ref="X9:Z9"/>
    <mergeCell ref="AA9:AC9"/>
    <mergeCell ref="AD9:AF9"/>
    <mergeCell ref="AG9:AI9"/>
    <mergeCell ref="R9:T9"/>
    <mergeCell ref="C10:E10"/>
    <mergeCell ref="F10:H10"/>
    <mergeCell ref="I10:K10"/>
    <mergeCell ref="L10:N10"/>
    <mergeCell ref="O10:Q10"/>
    <mergeCell ref="C9:E9"/>
    <mergeCell ref="F9:H9"/>
    <mergeCell ref="I9:K9"/>
    <mergeCell ref="L9:N9"/>
    <mergeCell ref="O9:Q9"/>
    <mergeCell ref="AD5:AF5"/>
    <mergeCell ref="AG5:AI5"/>
    <mergeCell ref="C8:E8"/>
    <mergeCell ref="F8:H8"/>
    <mergeCell ref="I8:K8"/>
    <mergeCell ref="L8:N8"/>
    <mergeCell ref="O8:Q8"/>
    <mergeCell ref="C7:E7"/>
    <mergeCell ref="F7:H7"/>
    <mergeCell ref="I7:K7"/>
    <mergeCell ref="L7:N7"/>
    <mergeCell ref="O7:Q7"/>
    <mergeCell ref="R8:T8"/>
    <mergeCell ref="U8:W8"/>
    <mergeCell ref="X8:Z8"/>
    <mergeCell ref="AA8:AC8"/>
    <mergeCell ref="AD8:AF8"/>
    <mergeCell ref="AG8:AI8"/>
    <mergeCell ref="U7:W7"/>
    <mergeCell ref="X7:Z7"/>
    <mergeCell ref="AA7:AC7"/>
    <mergeCell ref="AD7:AF7"/>
    <mergeCell ref="AG7:AI7"/>
    <mergeCell ref="R7:T7"/>
    <mergeCell ref="C6:E6"/>
    <mergeCell ref="F6:H6"/>
    <mergeCell ref="I6:K6"/>
    <mergeCell ref="L6:N6"/>
    <mergeCell ref="O6:Q6"/>
    <mergeCell ref="X4:Z4"/>
    <mergeCell ref="AA4:AC4"/>
    <mergeCell ref="AD4:AF4"/>
    <mergeCell ref="AG4:AI4"/>
    <mergeCell ref="C5:E5"/>
    <mergeCell ref="F5:H5"/>
    <mergeCell ref="I5:K5"/>
    <mergeCell ref="L5:N5"/>
    <mergeCell ref="O5:Q5"/>
    <mergeCell ref="R5:T5"/>
    <mergeCell ref="R6:T6"/>
    <mergeCell ref="U6:W6"/>
    <mergeCell ref="X6:Z6"/>
    <mergeCell ref="AA6:AC6"/>
    <mergeCell ref="AD6:AF6"/>
    <mergeCell ref="AG6:AI6"/>
    <mergeCell ref="U5:W5"/>
    <mergeCell ref="X5:Z5"/>
    <mergeCell ref="AA5:AC5"/>
    <mergeCell ref="AD3:AF3"/>
    <mergeCell ref="AG3:AI3"/>
    <mergeCell ref="C4:E4"/>
    <mergeCell ref="F4:H4"/>
    <mergeCell ref="I4:K4"/>
    <mergeCell ref="L4:N4"/>
    <mergeCell ref="O4:Q4"/>
    <mergeCell ref="R4:T4"/>
    <mergeCell ref="U4:W4"/>
    <mergeCell ref="C3:E3"/>
    <mergeCell ref="F3:H3"/>
    <mergeCell ref="I3:K3"/>
    <mergeCell ref="L3:N3"/>
    <mergeCell ref="O3:Q3"/>
    <mergeCell ref="R3:T3"/>
    <mergeCell ref="U3:W3"/>
    <mergeCell ref="X3:Z3"/>
    <mergeCell ref="AA3:AC3"/>
    <mergeCell ref="C1:AI1"/>
    <mergeCell ref="C2:E2"/>
    <mergeCell ref="F2:H2"/>
    <mergeCell ref="I2:K2"/>
    <mergeCell ref="L2:N2"/>
    <mergeCell ref="O2:Q2"/>
    <mergeCell ref="R2:T2"/>
    <mergeCell ref="U2:W2"/>
    <mergeCell ref="X2:Z2"/>
    <mergeCell ref="AA2:AC2"/>
    <mergeCell ref="AD2:AF2"/>
    <mergeCell ref="AG2:AI2"/>
  </mergeCells>
  <hyperlinks>
    <hyperlink ref="A1:A2" location="'Indications d''Utilisation'!A48" tooltip="Lien vers &quot;Indications d'Utilisation&quot;" display="Lien vers Indications d'Utilisation"/>
  </hyperlink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Feuil16"/>
  <dimension ref="A1:AK97"/>
  <sheetViews>
    <sheetView workbookViewId="0">
      <pane xSplit="2" ySplit="2" topLeftCell="C3" activePane="bottomRight" state="frozen"/>
      <selection pane="topRight" activeCell="C1" sqref="C1"/>
      <selection pane="bottomLeft" activeCell="A3" sqref="A3"/>
      <selection pane="bottomRight" activeCell="U16" sqref="U16:W16"/>
    </sheetView>
  </sheetViews>
  <sheetFormatPr baseColWidth="10" defaultRowHeight="15"/>
  <cols>
    <col min="3" max="35" width="4.7109375" customWidth="1"/>
  </cols>
  <sheetData>
    <row r="1" spans="1:37" ht="23.25" customHeight="1">
      <c r="A1" s="523" t="s">
        <v>206</v>
      </c>
      <c r="B1" s="525" t="s">
        <v>3</v>
      </c>
      <c r="C1" s="527" t="s">
        <v>339</v>
      </c>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9"/>
      <c r="AJ1" s="243"/>
      <c r="AK1" s="243"/>
    </row>
    <row r="2" spans="1:37" ht="23.25" customHeight="1" thickBot="1">
      <c r="A2" s="574"/>
      <c r="B2" s="575"/>
      <c r="C2" s="559" t="s">
        <v>123</v>
      </c>
      <c r="D2" s="560"/>
      <c r="E2" s="561"/>
      <c r="F2" s="559" t="s">
        <v>235</v>
      </c>
      <c r="G2" s="560"/>
      <c r="H2" s="561"/>
      <c r="I2" s="559" t="s">
        <v>236</v>
      </c>
      <c r="J2" s="560"/>
      <c r="K2" s="561"/>
      <c r="L2" s="559" t="s">
        <v>237</v>
      </c>
      <c r="M2" s="560"/>
      <c r="N2" s="561"/>
      <c r="O2" s="559" t="s">
        <v>238</v>
      </c>
      <c r="P2" s="560"/>
      <c r="Q2" s="561"/>
      <c r="R2" s="559" t="s">
        <v>239</v>
      </c>
      <c r="S2" s="560"/>
      <c r="T2" s="561"/>
      <c r="U2" s="559" t="s">
        <v>240</v>
      </c>
      <c r="V2" s="560"/>
      <c r="W2" s="561"/>
      <c r="X2" s="559" t="s">
        <v>241</v>
      </c>
      <c r="Y2" s="560"/>
      <c r="Z2" s="561"/>
      <c r="AA2" s="559" t="s">
        <v>242</v>
      </c>
      <c r="AB2" s="560"/>
      <c r="AC2" s="561"/>
      <c r="AD2" s="559" t="s">
        <v>243</v>
      </c>
      <c r="AE2" s="560"/>
      <c r="AF2" s="561"/>
      <c r="AG2" s="559" t="s">
        <v>244</v>
      </c>
      <c r="AH2" s="560"/>
      <c r="AI2" s="561"/>
      <c r="AJ2" s="243"/>
      <c r="AK2" s="243"/>
    </row>
    <row r="3" spans="1:37" ht="15.75" thickTop="1">
      <c r="A3" s="103" t="str">
        <f>IF('Information sur les Gènes'!A3="","",'Information sur les Gènes'!A3)</f>
        <v>A1</v>
      </c>
      <c r="B3" s="104" t="str">
        <f>IF('Information sur les Gènes'!D3="","",'Information sur les Gènes'!D3)</f>
        <v/>
      </c>
      <c r="C3" s="571"/>
      <c r="D3" s="572"/>
      <c r="E3" s="573"/>
      <c r="F3" s="562" t="str">
        <f>IF(OR('Feuille de Calcul'!DA3="",ISERROR('Feuille de Calcul'!DA3)),"",'Feuille de Calcul'!DA3)</f>
        <v/>
      </c>
      <c r="G3" s="563"/>
      <c r="H3" s="564"/>
      <c r="I3" s="562" t="str">
        <f>IF(OR('Feuille de Calcul'!DD3="",ISERROR('Feuille de Calcul'!DD3)),"",'Feuille de Calcul'!DD3)</f>
        <v/>
      </c>
      <c r="J3" s="563"/>
      <c r="K3" s="564"/>
      <c r="L3" s="562" t="str">
        <f>IF(OR('Feuille de Calcul'!DG3="",ISERROR('Feuille de Calcul'!DG3)),"",'Feuille de Calcul'!DG3)</f>
        <v/>
      </c>
      <c r="M3" s="563"/>
      <c r="N3" s="564"/>
      <c r="O3" s="562" t="str">
        <f>IF(OR('Feuille de Calcul'!DJ3="",ISERROR('Feuille de Calcul'!DJ3)),"",'Feuille de Calcul'!DJ3)</f>
        <v/>
      </c>
      <c r="P3" s="563"/>
      <c r="Q3" s="564"/>
      <c r="R3" s="562" t="str">
        <f>IF(OR('Feuille de Calcul'!DM3="",ISERROR('Feuille de Calcul'!DM3)),"",'Feuille de Calcul'!DM3)</f>
        <v/>
      </c>
      <c r="S3" s="563"/>
      <c r="T3" s="564"/>
      <c r="U3" s="562" t="str">
        <f>IF(OR('Feuille de Calcul'!DP3="",ISERROR('Feuille de Calcul'!DP3)),"",'Feuille de Calcul'!DP3)</f>
        <v/>
      </c>
      <c r="V3" s="563"/>
      <c r="W3" s="564"/>
      <c r="X3" s="562" t="str">
        <f>IF(OR('Feuille de Calcul'!DS3="",ISERROR('Feuille de Calcul'!DS3)),"",'Feuille de Calcul'!DS3)</f>
        <v/>
      </c>
      <c r="Y3" s="563"/>
      <c r="Z3" s="564"/>
      <c r="AA3" s="562" t="str">
        <f>IF(OR('Feuille de Calcul'!DV3="",ISERROR('Feuille de Calcul'!DV3)),"",'Feuille de Calcul'!DV3)</f>
        <v/>
      </c>
      <c r="AB3" s="563"/>
      <c r="AC3" s="564"/>
      <c r="AD3" s="562" t="str">
        <f>IF(OR('Feuille de Calcul'!DY3="",ISERROR('Feuille de Calcul'!DY3)),"",'Feuille de Calcul'!DY3)</f>
        <v/>
      </c>
      <c r="AE3" s="563"/>
      <c r="AF3" s="564"/>
      <c r="AG3" s="562" t="str">
        <f>IF(OR('Feuille de Calcul'!EB3="",ISERROR('Feuille de Calcul'!EB3)),"",'Feuille de Calcul'!EB3)</f>
        <v/>
      </c>
      <c r="AH3" s="563"/>
      <c r="AI3" s="564"/>
      <c r="AJ3" s="243"/>
      <c r="AK3" s="243"/>
    </row>
    <row r="4" spans="1:37">
      <c r="A4" s="63" t="str">
        <f>IF('Information sur les Gènes'!A4="","",'Information sur les Gènes'!A4)</f>
        <v>A2</v>
      </c>
      <c r="B4" s="64" t="str">
        <f>IF('Information sur les Gènes'!D4="","",'Information sur les Gènes'!D4)</f>
        <v/>
      </c>
      <c r="C4" s="565"/>
      <c r="D4" s="566"/>
      <c r="E4" s="567"/>
      <c r="F4" s="568" t="str">
        <f>IF(OR('Feuille de Calcul'!DA4="",ISERROR('Feuille de Calcul'!DA4)),"",'Feuille de Calcul'!DA4)</f>
        <v/>
      </c>
      <c r="G4" s="569"/>
      <c r="H4" s="570"/>
      <c r="I4" s="568" t="str">
        <f>IF(OR('Feuille de Calcul'!DD4="",ISERROR('Feuille de Calcul'!DD4)),"",'Feuille de Calcul'!DD4)</f>
        <v/>
      </c>
      <c r="J4" s="569"/>
      <c r="K4" s="570"/>
      <c r="L4" s="568" t="str">
        <f>IF(OR('Feuille de Calcul'!DG4="",ISERROR('Feuille de Calcul'!DG4)),"",'Feuille de Calcul'!DG4)</f>
        <v/>
      </c>
      <c r="M4" s="569"/>
      <c r="N4" s="570"/>
      <c r="O4" s="568" t="str">
        <f>IF(OR('Feuille de Calcul'!DJ4="",ISERROR('Feuille de Calcul'!DJ4)),"",'Feuille de Calcul'!DJ4)</f>
        <v/>
      </c>
      <c r="P4" s="569"/>
      <c r="Q4" s="570"/>
      <c r="R4" s="568" t="str">
        <f>IF(OR('Feuille de Calcul'!DM4="",ISERROR('Feuille de Calcul'!DM4)),"",'Feuille de Calcul'!DM4)</f>
        <v/>
      </c>
      <c r="S4" s="569"/>
      <c r="T4" s="570"/>
      <c r="U4" s="568" t="str">
        <f>IF(OR('Feuille de Calcul'!DP4="",ISERROR('Feuille de Calcul'!DP4)),"",'Feuille de Calcul'!DP4)</f>
        <v/>
      </c>
      <c r="V4" s="569"/>
      <c r="W4" s="570"/>
      <c r="X4" s="568" t="str">
        <f>IF(OR('Feuille de Calcul'!DS4="",ISERROR('Feuille de Calcul'!DS4)),"",'Feuille de Calcul'!DS4)</f>
        <v/>
      </c>
      <c r="Y4" s="569"/>
      <c r="Z4" s="570"/>
      <c r="AA4" s="568" t="str">
        <f>IF(OR('Feuille de Calcul'!DV4="",ISERROR('Feuille de Calcul'!DV4)),"",'Feuille de Calcul'!DV4)</f>
        <v/>
      </c>
      <c r="AB4" s="569"/>
      <c r="AC4" s="570"/>
      <c r="AD4" s="568" t="str">
        <f>IF(OR('Feuille de Calcul'!DY4="",ISERROR('Feuille de Calcul'!DY4)),"",'Feuille de Calcul'!DY4)</f>
        <v/>
      </c>
      <c r="AE4" s="569"/>
      <c r="AF4" s="570"/>
      <c r="AG4" s="568" t="str">
        <f>IF(OR('Feuille de Calcul'!EB4="",ISERROR('Feuille de Calcul'!EB4)),"",'Feuille de Calcul'!EB4)</f>
        <v/>
      </c>
      <c r="AH4" s="569"/>
      <c r="AI4" s="570"/>
      <c r="AJ4" s="243"/>
      <c r="AK4" s="243"/>
    </row>
    <row r="5" spans="1:37">
      <c r="A5" s="63" t="str">
        <f>IF('Information sur les Gènes'!A5="","",'Information sur les Gènes'!A5)</f>
        <v>A3</v>
      </c>
      <c r="B5" s="64" t="str">
        <f>IF('Information sur les Gènes'!D5="","",'Information sur les Gènes'!D5)</f>
        <v/>
      </c>
      <c r="C5" s="565"/>
      <c r="D5" s="566"/>
      <c r="E5" s="567"/>
      <c r="F5" s="568" t="str">
        <f>IF(OR('Feuille de Calcul'!DA5="",ISERROR('Feuille de Calcul'!DA5)),"",'Feuille de Calcul'!DA5)</f>
        <v/>
      </c>
      <c r="G5" s="569"/>
      <c r="H5" s="570"/>
      <c r="I5" s="568" t="str">
        <f>IF(OR('Feuille de Calcul'!DD5="",ISERROR('Feuille de Calcul'!DD5)),"",'Feuille de Calcul'!DD5)</f>
        <v/>
      </c>
      <c r="J5" s="569"/>
      <c r="K5" s="570"/>
      <c r="L5" s="568" t="str">
        <f>IF(OR('Feuille de Calcul'!DG5="",ISERROR('Feuille de Calcul'!DG5)),"",'Feuille de Calcul'!DG5)</f>
        <v/>
      </c>
      <c r="M5" s="569"/>
      <c r="N5" s="570"/>
      <c r="O5" s="568" t="str">
        <f>IF(OR('Feuille de Calcul'!DJ5="",ISERROR('Feuille de Calcul'!DJ5)),"",'Feuille de Calcul'!DJ5)</f>
        <v/>
      </c>
      <c r="P5" s="569"/>
      <c r="Q5" s="570"/>
      <c r="R5" s="568" t="str">
        <f>IF(OR('Feuille de Calcul'!DM5="",ISERROR('Feuille de Calcul'!DM5)),"",'Feuille de Calcul'!DM5)</f>
        <v/>
      </c>
      <c r="S5" s="569"/>
      <c r="T5" s="570"/>
      <c r="U5" s="568" t="str">
        <f>IF(OR('Feuille de Calcul'!DP5="",ISERROR('Feuille de Calcul'!DP5)),"",'Feuille de Calcul'!DP5)</f>
        <v/>
      </c>
      <c r="V5" s="569"/>
      <c r="W5" s="570"/>
      <c r="X5" s="568" t="str">
        <f>IF(OR('Feuille de Calcul'!DS5="",ISERROR('Feuille de Calcul'!DS5)),"",'Feuille de Calcul'!DS5)</f>
        <v/>
      </c>
      <c r="Y5" s="569"/>
      <c r="Z5" s="570"/>
      <c r="AA5" s="568" t="str">
        <f>IF(OR('Feuille de Calcul'!DV5="",ISERROR('Feuille de Calcul'!DV5)),"",'Feuille de Calcul'!DV5)</f>
        <v/>
      </c>
      <c r="AB5" s="569"/>
      <c r="AC5" s="570"/>
      <c r="AD5" s="568" t="str">
        <f>IF(OR('Feuille de Calcul'!DY5="",ISERROR('Feuille de Calcul'!DY5)),"",'Feuille de Calcul'!DY5)</f>
        <v/>
      </c>
      <c r="AE5" s="569"/>
      <c r="AF5" s="570"/>
      <c r="AG5" s="568" t="str">
        <f>IF(OR('Feuille de Calcul'!EB5="",ISERROR('Feuille de Calcul'!EB5)),"",'Feuille de Calcul'!EB5)</f>
        <v/>
      </c>
      <c r="AH5" s="569"/>
      <c r="AI5" s="570"/>
      <c r="AJ5" s="243"/>
      <c r="AK5" s="243"/>
    </row>
    <row r="6" spans="1:37">
      <c r="A6" s="63" t="str">
        <f>IF('Information sur les Gènes'!A6="","",'Information sur les Gènes'!A6)</f>
        <v>A4</v>
      </c>
      <c r="B6" s="64" t="str">
        <f>IF('Information sur les Gènes'!D6="","",'Information sur les Gènes'!D6)</f>
        <v/>
      </c>
      <c r="C6" s="565"/>
      <c r="D6" s="566"/>
      <c r="E6" s="567"/>
      <c r="F6" s="568" t="str">
        <f>IF(OR('Feuille de Calcul'!DA6="",ISERROR('Feuille de Calcul'!DA6)),"",'Feuille de Calcul'!DA6)</f>
        <v/>
      </c>
      <c r="G6" s="569"/>
      <c r="H6" s="570"/>
      <c r="I6" s="568" t="str">
        <f>IF(OR('Feuille de Calcul'!DD6="",ISERROR('Feuille de Calcul'!DD6)),"",'Feuille de Calcul'!DD6)</f>
        <v/>
      </c>
      <c r="J6" s="569"/>
      <c r="K6" s="570"/>
      <c r="L6" s="568" t="str">
        <f>IF(OR('Feuille de Calcul'!DG6="",ISERROR('Feuille de Calcul'!DG6)),"",'Feuille de Calcul'!DG6)</f>
        <v/>
      </c>
      <c r="M6" s="569"/>
      <c r="N6" s="570"/>
      <c r="O6" s="568" t="str">
        <f>IF(OR('Feuille de Calcul'!DJ6="",ISERROR('Feuille de Calcul'!DJ6)),"",'Feuille de Calcul'!DJ6)</f>
        <v/>
      </c>
      <c r="P6" s="569"/>
      <c r="Q6" s="570"/>
      <c r="R6" s="568" t="str">
        <f>IF(OR('Feuille de Calcul'!DM6="",ISERROR('Feuille de Calcul'!DM6)),"",'Feuille de Calcul'!DM6)</f>
        <v/>
      </c>
      <c r="S6" s="569"/>
      <c r="T6" s="570"/>
      <c r="U6" s="568" t="str">
        <f>IF(OR('Feuille de Calcul'!DP6="",ISERROR('Feuille de Calcul'!DP6)),"",'Feuille de Calcul'!DP6)</f>
        <v/>
      </c>
      <c r="V6" s="569"/>
      <c r="W6" s="570"/>
      <c r="X6" s="568" t="str">
        <f>IF(OR('Feuille de Calcul'!DS6="",ISERROR('Feuille de Calcul'!DS6)),"",'Feuille de Calcul'!DS6)</f>
        <v/>
      </c>
      <c r="Y6" s="569"/>
      <c r="Z6" s="570"/>
      <c r="AA6" s="568" t="str">
        <f>IF(OR('Feuille de Calcul'!DV6="",ISERROR('Feuille de Calcul'!DV6)),"",'Feuille de Calcul'!DV6)</f>
        <v/>
      </c>
      <c r="AB6" s="569"/>
      <c r="AC6" s="570"/>
      <c r="AD6" s="568" t="str">
        <f>IF(OR('Feuille de Calcul'!DY6="",ISERROR('Feuille de Calcul'!DY6)),"",'Feuille de Calcul'!DY6)</f>
        <v/>
      </c>
      <c r="AE6" s="569"/>
      <c r="AF6" s="570"/>
      <c r="AG6" s="568" t="str">
        <f>IF(OR('Feuille de Calcul'!EB6="",ISERROR('Feuille de Calcul'!EB6)),"",'Feuille de Calcul'!EB6)</f>
        <v/>
      </c>
      <c r="AH6" s="569"/>
      <c r="AI6" s="570"/>
      <c r="AJ6" s="243"/>
      <c r="AK6" s="243"/>
    </row>
    <row r="7" spans="1:37">
      <c r="A7" s="63" t="str">
        <f>IF('Information sur les Gènes'!A7="","",'Information sur les Gènes'!A7)</f>
        <v>A5</v>
      </c>
      <c r="B7" s="64" t="str">
        <f>IF('Information sur les Gènes'!D7="","",'Information sur les Gènes'!D7)</f>
        <v/>
      </c>
      <c r="C7" s="565"/>
      <c r="D7" s="566"/>
      <c r="E7" s="567"/>
      <c r="F7" s="568" t="str">
        <f>IF(OR('Feuille de Calcul'!DA7="",ISERROR('Feuille de Calcul'!DA7)),"",'Feuille de Calcul'!DA7)</f>
        <v/>
      </c>
      <c r="G7" s="569"/>
      <c r="H7" s="570"/>
      <c r="I7" s="568" t="str">
        <f>IF(OR('Feuille de Calcul'!DD7="",ISERROR('Feuille de Calcul'!DD7)),"",'Feuille de Calcul'!DD7)</f>
        <v/>
      </c>
      <c r="J7" s="569"/>
      <c r="K7" s="570"/>
      <c r="L7" s="568" t="str">
        <f>IF(OR('Feuille de Calcul'!DG7="",ISERROR('Feuille de Calcul'!DG7)),"",'Feuille de Calcul'!DG7)</f>
        <v/>
      </c>
      <c r="M7" s="569"/>
      <c r="N7" s="570"/>
      <c r="O7" s="568" t="str">
        <f>IF(OR('Feuille de Calcul'!DJ7="",ISERROR('Feuille de Calcul'!DJ7)),"",'Feuille de Calcul'!DJ7)</f>
        <v/>
      </c>
      <c r="P7" s="569"/>
      <c r="Q7" s="570"/>
      <c r="R7" s="568" t="str">
        <f>IF(OR('Feuille de Calcul'!DM7="",ISERROR('Feuille de Calcul'!DM7)),"",'Feuille de Calcul'!DM7)</f>
        <v/>
      </c>
      <c r="S7" s="569"/>
      <c r="T7" s="570"/>
      <c r="U7" s="568" t="str">
        <f>IF(OR('Feuille de Calcul'!DP7="",ISERROR('Feuille de Calcul'!DP7)),"",'Feuille de Calcul'!DP7)</f>
        <v/>
      </c>
      <c r="V7" s="569"/>
      <c r="W7" s="570"/>
      <c r="X7" s="568" t="str">
        <f>IF(OR('Feuille de Calcul'!DS7="",ISERROR('Feuille de Calcul'!DS7)),"",'Feuille de Calcul'!DS7)</f>
        <v/>
      </c>
      <c r="Y7" s="569"/>
      <c r="Z7" s="570"/>
      <c r="AA7" s="568" t="str">
        <f>IF(OR('Feuille de Calcul'!DV7="",ISERROR('Feuille de Calcul'!DV7)),"",'Feuille de Calcul'!DV7)</f>
        <v/>
      </c>
      <c r="AB7" s="569"/>
      <c r="AC7" s="570"/>
      <c r="AD7" s="568" t="str">
        <f>IF(OR('Feuille de Calcul'!DY7="",ISERROR('Feuille de Calcul'!DY7)),"",'Feuille de Calcul'!DY7)</f>
        <v/>
      </c>
      <c r="AE7" s="569"/>
      <c r="AF7" s="570"/>
      <c r="AG7" s="568" t="str">
        <f>IF(OR('Feuille de Calcul'!EB7="",ISERROR('Feuille de Calcul'!EB7)),"",'Feuille de Calcul'!EB7)</f>
        <v/>
      </c>
      <c r="AH7" s="569"/>
      <c r="AI7" s="570"/>
      <c r="AJ7" s="243"/>
      <c r="AK7" s="243"/>
    </row>
    <row r="8" spans="1:37">
      <c r="A8" s="63" t="str">
        <f>IF('Information sur les Gènes'!A8="","",'Information sur les Gènes'!A8)</f>
        <v>A6</v>
      </c>
      <c r="B8" s="64" t="str">
        <f>IF('Information sur les Gènes'!D8="","",'Information sur les Gènes'!D8)</f>
        <v/>
      </c>
      <c r="C8" s="565"/>
      <c r="D8" s="566"/>
      <c r="E8" s="567"/>
      <c r="F8" s="568" t="str">
        <f>IF(OR('Feuille de Calcul'!DA8="",ISERROR('Feuille de Calcul'!DA8)),"",'Feuille de Calcul'!DA8)</f>
        <v/>
      </c>
      <c r="G8" s="569"/>
      <c r="H8" s="570"/>
      <c r="I8" s="568" t="str">
        <f>IF(OR('Feuille de Calcul'!DD8="",ISERROR('Feuille de Calcul'!DD8)),"",'Feuille de Calcul'!DD8)</f>
        <v/>
      </c>
      <c r="J8" s="569"/>
      <c r="K8" s="570"/>
      <c r="L8" s="568" t="str">
        <f>IF(OR('Feuille de Calcul'!DG8="",ISERROR('Feuille de Calcul'!DG8)),"",'Feuille de Calcul'!DG8)</f>
        <v/>
      </c>
      <c r="M8" s="569"/>
      <c r="N8" s="570"/>
      <c r="O8" s="568" t="str">
        <f>IF(OR('Feuille de Calcul'!DJ8="",ISERROR('Feuille de Calcul'!DJ8)),"",'Feuille de Calcul'!DJ8)</f>
        <v/>
      </c>
      <c r="P8" s="569"/>
      <c r="Q8" s="570"/>
      <c r="R8" s="568" t="str">
        <f>IF(OR('Feuille de Calcul'!DM8="",ISERROR('Feuille de Calcul'!DM8)),"",'Feuille de Calcul'!DM8)</f>
        <v/>
      </c>
      <c r="S8" s="569"/>
      <c r="T8" s="570"/>
      <c r="U8" s="568" t="str">
        <f>IF(OR('Feuille de Calcul'!DP8="",ISERROR('Feuille de Calcul'!DP8)),"",'Feuille de Calcul'!DP8)</f>
        <v/>
      </c>
      <c r="V8" s="569"/>
      <c r="W8" s="570"/>
      <c r="X8" s="568" t="str">
        <f>IF(OR('Feuille de Calcul'!DS8="",ISERROR('Feuille de Calcul'!DS8)),"",'Feuille de Calcul'!DS8)</f>
        <v/>
      </c>
      <c r="Y8" s="569"/>
      <c r="Z8" s="570"/>
      <c r="AA8" s="568" t="str">
        <f>IF(OR('Feuille de Calcul'!DV8="",ISERROR('Feuille de Calcul'!DV8)),"",'Feuille de Calcul'!DV8)</f>
        <v/>
      </c>
      <c r="AB8" s="569"/>
      <c r="AC8" s="570"/>
      <c r="AD8" s="568" t="str">
        <f>IF(OR('Feuille de Calcul'!DY8="",ISERROR('Feuille de Calcul'!DY8)),"",'Feuille de Calcul'!DY8)</f>
        <v/>
      </c>
      <c r="AE8" s="569"/>
      <c r="AF8" s="570"/>
      <c r="AG8" s="568" t="str">
        <f>IF(OR('Feuille de Calcul'!EB8="",ISERROR('Feuille de Calcul'!EB8)),"",'Feuille de Calcul'!EB8)</f>
        <v/>
      </c>
      <c r="AH8" s="569"/>
      <c r="AI8" s="570"/>
      <c r="AJ8" s="243"/>
      <c r="AK8" s="243"/>
    </row>
    <row r="9" spans="1:37">
      <c r="A9" s="63" t="str">
        <f>IF('Information sur les Gènes'!A9="","",'Information sur les Gènes'!A9)</f>
        <v>A7</v>
      </c>
      <c r="B9" s="64" t="str">
        <f>IF('Information sur les Gènes'!D9="","",'Information sur les Gènes'!D9)</f>
        <v/>
      </c>
      <c r="C9" s="565"/>
      <c r="D9" s="566"/>
      <c r="E9" s="567"/>
      <c r="F9" s="568" t="str">
        <f>IF(OR('Feuille de Calcul'!DA9="",ISERROR('Feuille de Calcul'!DA9)),"",'Feuille de Calcul'!DA9)</f>
        <v/>
      </c>
      <c r="G9" s="569"/>
      <c r="H9" s="570"/>
      <c r="I9" s="568" t="str">
        <f>IF(OR('Feuille de Calcul'!DD9="",ISERROR('Feuille de Calcul'!DD9)),"",'Feuille de Calcul'!DD9)</f>
        <v/>
      </c>
      <c r="J9" s="569"/>
      <c r="K9" s="570"/>
      <c r="L9" s="568" t="str">
        <f>IF(OR('Feuille de Calcul'!DG9="",ISERROR('Feuille de Calcul'!DG9)),"",'Feuille de Calcul'!DG9)</f>
        <v/>
      </c>
      <c r="M9" s="569"/>
      <c r="N9" s="570"/>
      <c r="O9" s="568" t="str">
        <f>IF(OR('Feuille de Calcul'!DJ9="",ISERROR('Feuille de Calcul'!DJ9)),"",'Feuille de Calcul'!DJ9)</f>
        <v/>
      </c>
      <c r="P9" s="569"/>
      <c r="Q9" s="570"/>
      <c r="R9" s="568" t="str">
        <f>IF(OR('Feuille de Calcul'!DM9="",ISERROR('Feuille de Calcul'!DM9)),"",'Feuille de Calcul'!DM9)</f>
        <v/>
      </c>
      <c r="S9" s="569"/>
      <c r="T9" s="570"/>
      <c r="U9" s="568" t="str">
        <f>IF(OR('Feuille de Calcul'!DP9="",ISERROR('Feuille de Calcul'!DP9)),"",'Feuille de Calcul'!DP9)</f>
        <v/>
      </c>
      <c r="V9" s="569"/>
      <c r="W9" s="570"/>
      <c r="X9" s="568" t="str">
        <f>IF(OR('Feuille de Calcul'!DS9="",ISERROR('Feuille de Calcul'!DS9)),"",'Feuille de Calcul'!DS9)</f>
        <v/>
      </c>
      <c r="Y9" s="569"/>
      <c r="Z9" s="570"/>
      <c r="AA9" s="568" t="str">
        <f>IF(OR('Feuille de Calcul'!DV9="",ISERROR('Feuille de Calcul'!DV9)),"",'Feuille de Calcul'!DV9)</f>
        <v/>
      </c>
      <c r="AB9" s="569"/>
      <c r="AC9" s="570"/>
      <c r="AD9" s="568" t="str">
        <f>IF(OR('Feuille de Calcul'!DY9="",ISERROR('Feuille de Calcul'!DY9)),"",'Feuille de Calcul'!DY9)</f>
        <v/>
      </c>
      <c r="AE9" s="569"/>
      <c r="AF9" s="570"/>
      <c r="AG9" s="568" t="str">
        <f>IF(OR('Feuille de Calcul'!EB9="",ISERROR('Feuille de Calcul'!EB9)),"",'Feuille de Calcul'!EB9)</f>
        <v/>
      </c>
      <c r="AH9" s="569"/>
      <c r="AI9" s="570"/>
      <c r="AJ9" s="243"/>
      <c r="AK9" s="243"/>
    </row>
    <row r="10" spans="1:37">
      <c r="A10" s="63" t="str">
        <f>IF('Information sur les Gènes'!A10="","",'Information sur les Gènes'!A10)</f>
        <v>A8</v>
      </c>
      <c r="B10" s="64" t="str">
        <f>IF('Information sur les Gènes'!D10="","",'Information sur les Gènes'!D10)</f>
        <v/>
      </c>
      <c r="C10" s="565"/>
      <c r="D10" s="566"/>
      <c r="E10" s="567"/>
      <c r="F10" s="568" t="str">
        <f>IF(OR('Feuille de Calcul'!DA10="",ISERROR('Feuille de Calcul'!DA10)),"",'Feuille de Calcul'!DA10)</f>
        <v/>
      </c>
      <c r="G10" s="569"/>
      <c r="H10" s="570"/>
      <c r="I10" s="568" t="str">
        <f>IF(OR('Feuille de Calcul'!DD10="",ISERROR('Feuille de Calcul'!DD10)),"",'Feuille de Calcul'!DD10)</f>
        <v/>
      </c>
      <c r="J10" s="569"/>
      <c r="K10" s="570"/>
      <c r="L10" s="568" t="str">
        <f>IF(OR('Feuille de Calcul'!DG10="",ISERROR('Feuille de Calcul'!DG10)),"",'Feuille de Calcul'!DG10)</f>
        <v/>
      </c>
      <c r="M10" s="569"/>
      <c r="N10" s="570"/>
      <c r="O10" s="568" t="str">
        <f>IF(OR('Feuille de Calcul'!DJ10="",ISERROR('Feuille de Calcul'!DJ10)),"",'Feuille de Calcul'!DJ10)</f>
        <v/>
      </c>
      <c r="P10" s="569"/>
      <c r="Q10" s="570"/>
      <c r="R10" s="568" t="str">
        <f>IF(OR('Feuille de Calcul'!DM10="",ISERROR('Feuille de Calcul'!DM10)),"",'Feuille de Calcul'!DM10)</f>
        <v/>
      </c>
      <c r="S10" s="569"/>
      <c r="T10" s="570"/>
      <c r="U10" s="568" t="str">
        <f>IF(OR('Feuille de Calcul'!DP10="",ISERROR('Feuille de Calcul'!DP10)),"",'Feuille de Calcul'!DP10)</f>
        <v/>
      </c>
      <c r="V10" s="569"/>
      <c r="W10" s="570"/>
      <c r="X10" s="568" t="str">
        <f>IF(OR('Feuille de Calcul'!DS10="",ISERROR('Feuille de Calcul'!DS10)),"",'Feuille de Calcul'!DS10)</f>
        <v/>
      </c>
      <c r="Y10" s="569"/>
      <c r="Z10" s="570"/>
      <c r="AA10" s="568" t="str">
        <f>IF(OR('Feuille de Calcul'!DV10="",ISERROR('Feuille de Calcul'!DV10)),"",'Feuille de Calcul'!DV10)</f>
        <v/>
      </c>
      <c r="AB10" s="569"/>
      <c r="AC10" s="570"/>
      <c r="AD10" s="568" t="str">
        <f>IF(OR('Feuille de Calcul'!DY10="",ISERROR('Feuille de Calcul'!DY10)),"",'Feuille de Calcul'!DY10)</f>
        <v/>
      </c>
      <c r="AE10" s="569"/>
      <c r="AF10" s="570"/>
      <c r="AG10" s="568" t="str">
        <f>IF(OR('Feuille de Calcul'!EB10="",ISERROR('Feuille de Calcul'!EB10)),"",'Feuille de Calcul'!EB10)</f>
        <v/>
      </c>
      <c r="AH10" s="569"/>
      <c r="AI10" s="570"/>
      <c r="AJ10" s="243"/>
      <c r="AK10" s="243"/>
    </row>
    <row r="11" spans="1:37">
      <c r="A11" s="63" t="str">
        <f>IF('Information sur les Gènes'!A11="","",'Information sur les Gènes'!A11)</f>
        <v>A9</v>
      </c>
      <c r="B11" s="64" t="str">
        <f>IF('Information sur les Gènes'!D11="","",'Information sur les Gènes'!D11)</f>
        <v/>
      </c>
      <c r="C11" s="565"/>
      <c r="D11" s="566"/>
      <c r="E11" s="567"/>
      <c r="F11" s="568" t="str">
        <f>IF(OR('Feuille de Calcul'!DA11="",ISERROR('Feuille de Calcul'!DA11)),"",'Feuille de Calcul'!DA11)</f>
        <v/>
      </c>
      <c r="G11" s="569"/>
      <c r="H11" s="570"/>
      <c r="I11" s="568" t="str">
        <f>IF(OR('Feuille de Calcul'!DD11="",ISERROR('Feuille de Calcul'!DD11)),"",'Feuille de Calcul'!DD11)</f>
        <v/>
      </c>
      <c r="J11" s="569"/>
      <c r="K11" s="570"/>
      <c r="L11" s="568" t="str">
        <f>IF(OR('Feuille de Calcul'!DG11="",ISERROR('Feuille de Calcul'!DG11)),"",'Feuille de Calcul'!DG11)</f>
        <v/>
      </c>
      <c r="M11" s="569"/>
      <c r="N11" s="570"/>
      <c r="O11" s="568" t="str">
        <f>IF(OR('Feuille de Calcul'!DJ11="",ISERROR('Feuille de Calcul'!DJ11)),"",'Feuille de Calcul'!DJ11)</f>
        <v/>
      </c>
      <c r="P11" s="569"/>
      <c r="Q11" s="570"/>
      <c r="R11" s="568" t="str">
        <f>IF(OR('Feuille de Calcul'!DM11="",ISERROR('Feuille de Calcul'!DM11)),"",'Feuille de Calcul'!DM11)</f>
        <v/>
      </c>
      <c r="S11" s="569"/>
      <c r="T11" s="570"/>
      <c r="U11" s="568" t="str">
        <f>IF(OR('Feuille de Calcul'!DP11="",ISERROR('Feuille de Calcul'!DP11)),"",'Feuille de Calcul'!DP11)</f>
        <v/>
      </c>
      <c r="V11" s="569"/>
      <c r="W11" s="570"/>
      <c r="X11" s="568" t="str">
        <f>IF(OR('Feuille de Calcul'!DS11="",ISERROR('Feuille de Calcul'!DS11)),"",'Feuille de Calcul'!DS11)</f>
        <v/>
      </c>
      <c r="Y11" s="569"/>
      <c r="Z11" s="570"/>
      <c r="AA11" s="568" t="str">
        <f>IF(OR('Feuille de Calcul'!DV11="",ISERROR('Feuille de Calcul'!DV11)),"",'Feuille de Calcul'!DV11)</f>
        <v/>
      </c>
      <c r="AB11" s="569"/>
      <c r="AC11" s="570"/>
      <c r="AD11" s="568" t="str">
        <f>IF(OR('Feuille de Calcul'!DY11="",ISERROR('Feuille de Calcul'!DY11)),"",'Feuille de Calcul'!DY11)</f>
        <v/>
      </c>
      <c r="AE11" s="569"/>
      <c r="AF11" s="570"/>
      <c r="AG11" s="568" t="str">
        <f>IF(OR('Feuille de Calcul'!EB11="",ISERROR('Feuille de Calcul'!EB11)),"",'Feuille de Calcul'!EB11)</f>
        <v/>
      </c>
      <c r="AH11" s="569"/>
      <c r="AI11" s="570"/>
      <c r="AJ11" s="243"/>
      <c r="AK11" s="243"/>
    </row>
    <row r="12" spans="1:37">
      <c r="A12" s="63" t="str">
        <f>IF('Information sur les Gènes'!A12="","",'Information sur les Gènes'!A12)</f>
        <v>A10</v>
      </c>
      <c r="B12" s="64" t="str">
        <f>IF('Information sur les Gènes'!D12="","",'Information sur les Gènes'!D12)</f>
        <v/>
      </c>
      <c r="C12" s="565"/>
      <c r="D12" s="566"/>
      <c r="E12" s="567"/>
      <c r="F12" s="568" t="str">
        <f>IF(OR('Feuille de Calcul'!DA12="",ISERROR('Feuille de Calcul'!DA12)),"",'Feuille de Calcul'!DA12)</f>
        <v/>
      </c>
      <c r="G12" s="569"/>
      <c r="H12" s="570"/>
      <c r="I12" s="568" t="str">
        <f>IF(OR('Feuille de Calcul'!DD12="",ISERROR('Feuille de Calcul'!DD12)),"",'Feuille de Calcul'!DD12)</f>
        <v/>
      </c>
      <c r="J12" s="569"/>
      <c r="K12" s="570"/>
      <c r="L12" s="568" t="str">
        <f>IF(OR('Feuille de Calcul'!DG12="",ISERROR('Feuille de Calcul'!DG12)),"",'Feuille de Calcul'!DG12)</f>
        <v/>
      </c>
      <c r="M12" s="569"/>
      <c r="N12" s="570"/>
      <c r="O12" s="568" t="str">
        <f>IF(OR('Feuille de Calcul'!DJ12="",ISERROR('Feuille de Calcul'!DJ12)),"",'Feuille de Calcul'!DJ12)</f>
        <v/>
      </c>
      <c r="P12" s="569"/>
      <c r="Q12" s="570"/>
      <c r="R12" s="568" t="str">
        <f>IF(OR('Feuille de Calcul'!DM12="",ISERROR('Feuille de Calcul'!DM12)),"",'Feuille de Calcul'!DM12)</f>
        <v/>
      </c>
      <c r="S12" s="569"/>
      <c r="T12" s="570"/>
      <c r="U12" s="568" t="str">
        <f>IF(OR('Feuille de Calcul'!DP12="",ISERROR('Feuille de Calcul'!DP12)),"",'Feuille de Calcul'!DP12)</f>
        <v/>
      </c>
      <c r="V12" s="569"/>
      <c r="W12" s="570"/>
      <c r="X12" s="568" t="str">
        <f>IF(OR('Feuille de Calcul'!DS12="",ISERROR('Feuille de Calcul'!DS12)),"",'Feuille de Calcul'!DS12)</f>
        <v/>
      </c>
      <c r="Y12" s="569"/>
      <c r="Z12" s="570"/>
      <c r="AA12" s="568" t="str">
        <f>IF(OR('Feuille de Calcul'!DV12="",ISERROR('Feuille de Calcul'!DV12)),"",'Feuille de Calcul'!DV12)</f>
        <v/>
      </c>
      <c r="AB12" s="569"/>
      <c r="AC12" s="570"/>
      <c r="AD12" s="568" t="str">
        <f>IF(OR('Feuille de Calcul'!DY12="",ISERROR('Feuille de Calcul'!DY12)),"",'Feuille de Calcul'!DY12)</f>
        <v/>
      </c>
      <c r="AE12" s="569"/>
      <c r="AF12" s="570"/>
      <c r="AG12" s="568" t="str">
        <f>IF(OR('Feuille de Calcul'!EB12="",ISERROR('Feuille de Calcul'!EB12)),"",'Feuille de Calcul'!EB12)</f>
        <v/>
      </c>
      <c r="AH12" s="569"/>
      <c r="AI12" s="570"/>
      <c r="AJ12" s="243"/>
      <c r="AK12" s="243"/>
    </row>
    <row r="13" spans="1:37">
      <c r="A13" s="63" t="str">
        <f>IF('Information sur les Gènes'!A13="","",'Information sur les Gènes'!A13)</f>
        <v>A11</v>
      </c>
      <c r="B13" s="64" t="str">
        <f>IF('Information sur les Gènes'!D13="","",'Information sur les Gènes'!D13)</f>
        <v/>
      </c>
      <c r="C13" s="565"/>
      <c r="D13" s="566"/>
      <c r="E13" s="567"/>
      <c r="F13" s="568" t="str">
        <f>IF(OR('Feuille de Calcul'!DA13="",ISERROR('Feuille de Calcul'!DA13)),"",'Feuille de Calcul'!DA13)</f>
        <v/>
      </c>
      <c r="G13" s="569"/>
      <c r="H13" s="570"/>
      <c r="I13" s="568" t="str">
        <f>IF(OR('Feuille de Calcul'!DD13="",ISERROR('Feuille de Calcul'!DD13)),"",'Feuille de Calcul'!DD13)</f>
        <v/>
      </c>
      <c r="J13" s="569"/>
      <c r="K13" s="570"/>
      <c r="L13" s="568" t="str">
        <f>IF(OR('Feuille de Calcul'!DG13="",ISERROR('Feuille de Calcul'!DG13)),"",'Feuille de Calcul'!DG13)</f>
        <v/>
      </c>
      <c r="M13" s="569"/>
      <c r="N13" s="570"/>
      <c r="O13" s="568" t="str">
        <f>IF(OR('Feuille de Calcul'!DJ13="",ISERROR('Feuille de Calcul'!DJ13)),"",'Feuille de Calcul'!DJ13)</f>
        <v/>
      </c>
      <c r="P13" s="569"/>
      <c r="Q13" s="570"/>
      <c r="R13" s="568" t="str">
        <f>IF(OR('Feuille de Calcul'!DM13="",ISERROR('Feuille de Calcul'!DM13)),"",'Feuille de Calcul'!DM13)</f>
        <v/>
      </c>
      <c r="S13" s="569"/>
      <c r="T13" s="570"/>
      <c r="U13" s="568" t="str">
        <f>IF(OR('Feuille de Calcul'!DP13="",ISERROR('Feuille de Calcul'!DP13)),"",'Feuille de Calcul'!DP13)</f>
        <v/>
      </c>
      <c r="V13" s="569"/>
      <c r="W13" s="570"/>
      <c r="X13" s="568" t="str">
        <f>IF(OR('Feuille de Calcul'!DS13="",ISERROR('Feuille de Calcul'!DS13)),"",'Feuille de Calcul'!DS13)</f>
        <v/>
      </c>
      <c r="Y13" s="569"/>
      <c r="Z13" s="570"/>
      <c r="AA13" s="568" t="str">
        <f>IF(OR('Feuille de Calcul'!DV13="",ISERROR('Feuille de Calcul'!DV13)),"",'Feuille de Calcul'!DV13)</f>
        <v/>
      </c>
      <c r="AB13" s="569"/>
      <c r="AC13" s="570"/>
      <c r="AD13" s="568" t="str">
        <f>IF(OR('Feuille de Calcul'!DY13="",ISERROR('Feuille de Calcul'!DY13)),"",'Feuille de Calcul'!DY13)</f>
        <v/>
      </c>
      <c r="AE13" s="569"/>
      <c r="AF13" s="570"/>
      <c r="AG13" s="568" t="str">
        <f>IF(OR('Feuille de Calcul'!EB13="",ISERROR('Feuille de Calcul'!EB13)),"",'Feuille de Calcul'!EB13)</f>
        <v/>
      </c>
      <c r="AH13" s="569"/>
      <c r="AI13" s="570"/>
      <c r="AJ13" s="243"/>
      <c r="AK13" s="243"/>
    </row>
    <row r="14" spans="1:37">
      <c r="A14" s="63" t="str">
        <f>IF('Information sur les Gènes'!A14="","",'Information sur les Gènes'!A14)</f>
        <v>A12</v>
      </c>
      <c r="B14" s="64" t="str">
        <f>IF('Information sur les Gènes'!D14="","",'Information sur les Gènes'!D14)</f>
        <v/>
      </c>
      <c r="C14" s="565"/>
      <c r="D14" s="566"/>
      <c r="E14" s="567"/>
      <c r="F14" s="568" t="str">
        <f>IF(OR('Feuille de Calcul'!DA14="",ISERROR('Feuille de Calcul'!DA14)),"",'Feuille de Calcul'!DA14)</f>
        <v/>
      </c>
      <c r="G14" s="569"/>
      <c r="H14" s="570"/>
      <c r="I14" s="568" t="str">
        <f>IF(OR('Feuille de Calcul'!DD14="",ISERROR('Feuille de Calcul'!DD14)),"",'Feuille de Calcul'!DD14)</f>
        <v/>
      </c>
      <c r="J14" s="569"/>
      <c r="K14" s="570"/>
      <c r="L14" s="568" t="str">
        <f>IF(OR('Feuille de Calcul'!DG14="",ISERROR('Feuille de Calcul'!DG14)),"",'Feuille de Calcul'!DG14)</f>
        <v/>
      </c>
      <c r="M14" s="569"/>
      <c r="N14" s="570"/>
      <c r="O14" s="568" t="str">
        <f>IF(OR('Feuille de Calcul'!DJ14="",ISERROR('Feuille de Calcul'!DJ14)),"",'Feuille de Calcul'!DJ14)</f>
        <v/>
      </c>
      <c r="P14" s="569"/>
      <c r="Q14" s="570"/>
      <c r="R14" s="568" t="str">
        <f>IF(OR('Feuille de Calcul'!DM14="",ISERROR('Feuille de Calcul'!DM14)),"",'Feuille de Calcul'!DM14)</f>
        <v/>
      </c>
      <c r="S14" s="569"/>
      <c r="T14" s="570"/>
      <c r="U14" s="568" t="str">
        <f>IF(OR('Feuille de Calcul'!DP14="",ISERROR('Feuille de Calcul'!DP14)),"",'Feuille de Calcul'!DP14)</f>
        <v/>
      </c>
      <c r="V14" s="569"/>
      <c r="W14" s="570"/>
      <c r="X14" s="568" t="str">
        <f>IF(OR('Feuille de Calcul'!DS14="",ISERROR('Feuille de Calcul'!DS14)),"",'Feuille de Calcul'!DS14)</f>
        <v/>
      </c>
      <c r="Y14" s="569"/>
      <c r="Z14" s="570"/>
      <c r="AA14" s="568" t="str">
        <f>IF(OR('Feuille de Calcul'!DV14="",ISERROR('Feuille de Calcul'!DV14)),"",'Feuille de Calcul'!DV14)</f>
        <v/>
      </c>
      <c r="AB14" s="569"/>
      <c r="AC14" s="570"/>
      <c r="AD14" s="568" t="str">
        <f>IF(OR('Feuille de Calcul'!DY14="",ISERROR('Feuille de Calcul'!DY14)),"",'Feuille de Calcul'!DY14)</f>
        <v/>
      </c>
      <c r="AE14" s="569"/>
      <c r="AF14" s="570"/>
      <c r="AG14" s="568" t="str">
        <f>IF(OR('Feuille de Calcul'!EB14="",ISERROR('Feuille de Calcul'!EB14)),"",'Feuille de Calcul'!EB14)</f>
        <v/>
      </c>
      <c r="AH14" s="569"/>
      <c r="AI14" s="570"/>
      <c r="AJ14" s="243"/>
      <c r="AK14" s="243"/>
    </row>
    <row r="15" spans="1:37">
      <c r="A15" s="63" t="str">
        <f>IF('Information sur les Gènes'!A15="","",'Information sur les Gènes'!A15)</f>
        <v>B1</v>
      </c>
      <c r="B15" s="64" t="str">
        <f>IF('Information sur les Gènes'!D15="","",'Information sur les Gènes'!D15)</f>
        <v/>
      </c>
      <c r="C15" s="565"/>
      <c r="D15" s="566"/>
      <c r="E15" s="567"/>
      <c r="F15" s="568" t="str">
        <f>IF(OR('Feuille de Calcul'!DA15="",ISERROR('Feuille de Calcul'!DA15)),"",'Feuille de Calcul'!DA15)</f>
        <v/>
      </c>
      <c r="G15" s="569"/>
      <c r="H15" s="570"/>
      <c r="I15" s="568" t="str">
        <f>IF(OR('Feuille de Calcul'!DD15="",ISERROR('Feuille de Calcul'!DD15)),"",'Feuille de Calcul'!DD15)</f>
        <v/>
      </c>
      <c r="J15" s="569"/>
      <c r="K15" s="570"/>
      <c r="L15" s="568" t="str">
        <f>IF(OR('Feuille de Calcul'!DG15="",ISERROR('Feuille de Calcul'!DG15)),"",'Feuille de Calcul'!DG15)</f>
        <v/>
      </c>
      <c r="M15" s="569"/>
      <c r="N15" s="570"/>
      <c r="O15" s="568" t="str">
        <f>IF(OR('Feuille de Calcul'!DJ15="",ISERROR('Feuille de Calcul'!DJ15)),"",'Feuille de Calcul'!DJ15)</f>
        <v/>
      </c>
      <c r="P15" s="569"/>
      <c r="Q15" s="570"/>
      <c r="R15" s="568" t="str">
        <f>IF(OR('Feuille de Calcul'!DM15="",ISERROR('Feuille de Calcul'!DM15)),"",'Feuille de Calcul'!DM15)</f>
        <v/>
      </c>
      <c r="S15" s="569"/>
      <c r="T15" s="570"/>
      <c r="U15" s="568" t="str">
        <f>IF(OR('Feuille de Calcul'!DP15="",ISERROR('Feuille de Calcul'!DP15)),"",'Feuille de Calcul'!DP15)</f>
        <v/>
      </c>
      <c r="V15" s="569"/>
      <c r="W15" s="570"/>
      <c r="X15" s="568" t="str">
        <f>IF(OR('Feuille de Calcul'!DS15="",ISERROR('Feuille de Calcul'!DS15)),"",'Feuille de Calcul'!DS15)</f>
        <v/>
      </c>
      <c r="Y15" s="569"/>
      <c r="Z15" s="570"/>
      <c r="AA15" s="568" t="str">
        <f>IF(OR('Feuille de Calcul'!DV15="",ISERROR('Feuille de Calcul'!DV15)),"",'Feuille de Calcul'!DV15)</f>
        <v/>
      </c>
      <c r="AB15" s="569"/>
      <c r="AC15" s="570"/>
      <c r="AD15" s="568" t="str">
        <f>IF(OR('Feuille de Calcul'!DY15="",ISERROR('Feuille de Calcul'!DY15)),"",'Feuille de Calcul'!DY15)</f>
        <v/>
      </c>
      <c r="AE15" s="569"/>
      <c r="AF15" s="570"/>
      <c r="AG15" s="568" t="str">
        <f>IF(OR('Feuille de Calcul'!EB15="",ISERROR('Feuille de Calcul'!EB15)),"",'Feuille de Calcul'!EB15)</f>
        <v/>
      </c>
      <c r="AH15" s="569"/>
      <c r="AI15" s="570"/>
      <c r="AJ15" s="243"/>
      <c r="AK15" s="243"/>
    </row>
    <row r="16" spans="1:37">
      <c r="A16" s="63" t="str">
        <f>IF('Information sur les Gènes'!A16="","",'Information sur les Gènes'!A16)</f>
        <v>B2</v>
      </c>
      <c r="B16" s="64" t="str">
        <f>IF('Information sur les Gènes'!D16="","",'Information sur les Gènes'!D16)</f>
        <v/>
      </c>
      <c r="C16" s="565"/>
      <c r="D16" s="566"/>
      <c r="E16" s="567"/>
      <c r="F16" s="568" t="str">
        <f>IF(OR('Feuille de Calcul'!DA16="",ISERROR('Feuille de Calcul'!DA16)),"",'Feuille de Calcul'!DA16)</f>
        <v/>
      </c>
      <c r="G16" s="569"/>
      <c r="H16" s="570"/>
      <c r="I16" s="568" t="str">
        <f>IF(OR('Feuille de Calcul'!DD16="",ISERROR('Feuille de Calcul'!DD16)),"",'Feuille de Calcul'!DD16)</f>
        <v/>
      </c>
      <c r="J16" s="569"/>
      <c r="K16" s="570"/>
      <c r="L16" s="568" t="str">
        <f>IF(OR('Feuille de Calcul'!DG16="",ISERROR('Feuille de Calcul'!DG16)),"",'Feuille de Calcul'!DG16)</f>
        <v/>
      </c>
      <c r="M16" s="569"/>
      <c r="N16" s="570"/>
      <c r="O16" s="568" t="str">
        <f>IF(OR('Feuille de Calcul'!DJ16="",ISERROR('Feuille de Calcul'!DJ16)),"",'Feuille de Calcul'!DJ16)</f>
        <v/>
      </c>
      <c r="P16" s="569"/>
      <c r="Q16" s="570"/>
      <c r="R16" s="568" t="str">
        <f>IF(OR('Feuille de Calcul'!DM16="",ISERROR('Feuille de Calcul'!DM16)),"",'Feuille de Calcul'!DM16)</f>
        <v/>
      </c>
      <c r="S16" s="569"/>
      <c r="T16" s="570"/>
      <c r="U16" s="568" t="str">
        <f>IF(OR('Feuille de Calcul'!DP16="",ISERROR('Feuille de Calcul'!DP16)),"",'Feuille de Calcul'!DP16)</f>
        <v/>
      </c>
      <c r="V16" s="569"/>
      <c r="W16" s="570"/>
      <c r="X16" s="568" t="str">
        <f>IF(OR('Feuille de Calcul'!DS16="",ISERROR('Feuille de Calcul'!DS16)),"",'Feuille de Calcul'!DS16)</f>
        <v/>
      </c>
      <c r="Y16" s="569"/>
      <c r="Z16" s="570"/>
      <c r="AA16" s="568" t="str">
        <f>IF(OR('Feuille de Calcul'!DV16="",ISERROR('Feuille de Calcul'!DV16)),"",'Feuille de Calcul'!DV16)</f>
        <v/>
      </c>
      <c r="AB16" s="569"/>
      <c r="AC16" s="570"/>
      <c r="AD16" s="568" t="str">
        <f>IF(OR('Feuille de Calcul'!DY16="",ISERROR('Feuille de Calcul'!DY16)),"",'Feuille de Calcul'!DY16)</f>
        <v/>
      </c>
      <c r="AE16" s="569"/>
      <c r="AF16" s="570"/>
      <c r="AG16" s="568" t="str">
        <f>IF(OR('Feuille de Calcul'!EB16="",ISERROR('Feuille de Calcul'!EB16)),"",'Feuille de Calcul'!EB16)</f>
        <v/>
      </c>
      <c r="AH16" s="569"/>
      <c r="AI16" s="570"/>
      <c r="AJ16" s="243"/>
      <c r="AK16" s="243"/>
    </row>
    <row r="17" spans="1:37">
      <c r="A17" s="63" t="str">
        <f>IF('Information sur les Gènes'!A17="","",'Information sur les Gènes'!A17)</f>
        <v>B3</v>
      </c>
      <c r="B17" s="64" t="str">
        <f>IF('Information sur les Gènes'!D17="","",'Information sur les Gènes'!D17)</f>
        <v/>
      </c>
      <c r="C17" s="565"/>
      <c r="D17" s="566"/>
      <c r="E17" s="567"/>
      <c r="F17" s="568" t="str">
        <f>IF(OR('Feuille de Calcul'!DA17="",ISERROR('Feuille de Calcul'!DA17)),"",'Feuille de Calcul'!DA17)</f>
        <v/>
      </c>
      <c r="G17" s="569"/>
      <c r="H17" s="570"/>
      <c r="I17" s="568" t="str">
        <f>IF(OR('Feuille de Calcul'!DD17="",ISERROR('Feuille de Calcul'!DD17)),"",'Feuille de Calcul'!DD17)</f>
        <v/>
      </c>
      <c r="J17" s="569"/>
      <c r="K17" s="570"/>
      <c r="L17" s="568" t="str">
        <f>IF(OR('Feuille de Calcul'!DG17="",ISERROR('Feuille de Calcul'!DG17)),"",'Feuille de Calcul'!DG17)</f>
        <v/>
      </c>
      <c r="M17" s="569"/>
      <c r="N17" s="570"/>
      <c r="O17" s="568" t="str">
        <f>IF(OR('Feuille de Calcul'!DJ17="",ISERROR('Feuille de Calcul'!DJ17)),"",'Feuille de Calcul'!DJ17)</f>
        <v/>
      </c>
      <c r="P17" s="569"/>
      <c r="Q17" s="570"/>
      <c r="R17" s="568" t="str">
        <f>IF(OR('Feuille de Calcul'!DM17="",ISERROR('Feuille de Calcul'!DM17)),"",'Feuille de Calcul'!DM17)</f>
        <v/>
      </c>
      <c r="S17" s="569"/>
      <c r="T17" s="570"/>
      <c r="U17" s="568" t="str">
        <f>IF(OR('Feuille de Calcul'!DP17="",ISERROR('Feuille de Calcul'!DP17)),"",'Feuille de Calcul'!DP17)</f>
        <v/>
      </c>
      <c r="V17" s="569"/>
      <c r="W17" s="570"/>
      <c r="X17" s="568" t="str">
        <f>IF(OR('Feuille de Calcul'!DS17="",ISERROR('Feuille de Calcul'!DS17)),"",'Feuille de Calcul'!DS17)</f>
        <v/>
      </c>
      <c r="Y17" s="569"/>
      <c r="Z17" s="570"/>
      <c r="AA17" s="568" t="str">
        <f>IF(OR('Feuille de Calcul'!DV17="",ISERROR('Feuille de Calcul'!DV17)),"",'Feuille de Calcul'!DV17)</f>
        <v/>
      </c>
      <c r="AB17" s="569"/>
      <c r="AC17" s="570"/>
      <c r="AD17" s="568" t="str">
        <f>IF(OR('Feuille de Calcul'!DY17="",ISERROR('Feuille de Calcul'!DY17)),"",'Feuille de Calcul'!DY17)</f>
        <v/>
      </c>
      <c r="AE17" s="569"/>
      <c r="AF17" s="570"/>
      <c r="AG17" s="568" t="str">
        <f>IF(OR('Feuille de Calcul'!EB17="",ISERROR('Feuille de Calcul'!EB17)),"",'Feuille de Calcul'!EB17)</f>
        <v/>
      </c>
      <c r="AH17" s="569"/>
      <c r="AI17" s="570"/>
      <c r="AJ17" s="243"/>
      <c r="AK17" s="243"/>
    </row>
    <row r="18" spans="1:37">
      <c r="A18" s="63" t="str">
        <f>IF('Information sur les Gènes'!A18="","",'Information sur les Gènes'!A18)</f>
        <v>B4</v>
      </c>
      <c r="B18" s="64" t="str">
        <f>IF('Information sur les Gènes'!D18="","",'Information sur les Gènes'!D18)</f>
        <v/>
      </c>
      <c r="C18" s="565"/>
      <c r="D18" s="566"/>
      <c r="E18" s="567"/>
      <c r="F18" s="568" t="str">
        <f>IF(OR('Feuille de Calcul'!DA18="",ISERROR('Feuille de Calcul'!DA18)),"",'Feuille de Calcul'!DA18)</f>
        <v/>
      </c>
      <c r="G18" s="569"/>
      <c r="H18" s="570"/>
      <c r="I18" s="568" t="str">
        <f>IF(OR('Feuille de Calcul'!DD18="",ISERROR('Feuille de Calcul'!DD18)),"",'Feuille de Calcul'!DD18)</f>
        <v/>
      </c>
      <c r="J18" s="569"/>
      <c r="K18" s="570"/>
      <c r="L18" s="568" t="str">
        <f>IF(OR('Feuille de Calcul'!DG18="",ISERROR('Feuille de Calcul'!DG18)),"",'Feuille de Calcul'!DG18)</f>
        <v/>
      </c>
      <c r="M18" s="569"/>
      <c r="N18" s="570"/>
      <c r="O18" s="568" t="str">
        <f>IF(OR('Feuille de Calcul'!DJ18="",ISERROR('Feuille de Calcul'!DJ18)),"",'Feuille de Calcul'!DJ18)</f>
        <v/>
      </c>
      <c r="P18" s="569"/>
      <c r="Q18" s="570"/>
      <c r="R18" s="568" t="str">
        <f>IF(OR('Feuille de Calcul'!DM18="",ISERROR('Feuille de Calcul'!DM18)),"",'Feuille de Calcul'!DM18)</f>
        <v/>
      </c>
      <c r="S18" s="569"/>
      <c r="T18" s="570"/>
      <c r="U18" s="568" t="str">
        <f>IF(OR('Feuille de Calcul'!DP18="",ISERROR('Feuille de Calcul'!DP18)),"",'Feuille de Calcul'!DP18)</f>
        <v/>
      </c>
      <c r="V18" s="569"/>
      <c r="W18" s="570"/>
      <c r="X18" s="568" t="str">
        <f>IF(OR('Feuille de Calcul'!DS18="",ISERROR('Feuille de Calcul'!DS18)),"",'Feuille de Calcul'!DS18)</f>
        <v/>
      </c>
      <c r="Y18" s="569"/>
      <c r="Z18" s="570"/>
      <c r="AA18" s="568" t="str">
        <f>IF(OR('Feuille de Calcul'!DV18="",ISERROR('Feuille de Calcul'!DV18)),"",'Feuille de Calcul'!DV18)</f>
        <v/>
      </c>
      <c r="AB18" s="569"/>
      <c r="AC18" s="570"/>
      <c r="AD18" s="568" t="str">
        <f>IF(OR('Feuille de Calcul'!DY18="",ISERROR('Feuille de Calcul'!DY18)),"",'Feuille de Calcul'!DY18)</f>
        <v/>
      </c>
      <c r="AE18" s="569"/>
      <c r="AF18" s="570"/>
      <c r="AG18" s="568" t="str">
        <f>IF(OR('Feuille de Calcul'!EB18="",ISERROR('Feuille de Calcul'!EB18)),"",'Feuille de Calcul'!EB18)</f>
        <v/>
      </c>
      <c r="AH18" s="569"/>
      <c r="AI18" s="570"/>
      <c r="AJ18" s="243"/>
      <c r="AK18" s="243"/>
    </row>
    <row r="19" spans="1:37">
      <c r="A19" s="63" t="str">
        <f>IF('Information sur les Gènes'!A19="","",'Information sur les Gènes'!A19)</f>
        <v>B5</v>
      </c>
      <c r="B19" s="64" t="str">
        <f>IF('Information sur les Gènes'!D19="","",'Information sur les Gènes'!D19)</f>
        <v/>
      </c>
      <c r="C19" s="565"/>
      <c r="D19" s="566"/>
      <c r="E19" s="567"/>
      <c r="F19" s="568" t="str">
        <f>IF(OR('Feuille de Calcul'!DA19="",ISERROR('Feuille de Calcul'!DA19)),"",'Feuille de Calcul'!DA19)</f>
        <v/>
      </c>
      <c r="G19" s="569"/>
      <c r="H19" s="570"/>
      <c r="I19" s="568" t="str">
        <f>IF(OR('Feuille de Calcul'!DD19="",ISERROR('Feuille de Calcul'!DD19)),"",'Feuille de Calcul'!DD19)</f>
        <v/>
      </c>
      <c r="J19" s="569"/>
      <c r="K19" s="570"/>
      <c r="L19" s="568" t="str">
        <f>IF(OR('Feuille de Calcul'!DG19="",ISERROR('Feuille de Calcul'!DG19)),"",'Feuille de Calcul'!DG19)</f>
        <v/>
      </c>
      <c r="M19" s="569"/>
      <c r="N19" s="570"/>
      <c r="O19" s="568" t="str">
        <f>IF(OR('Feuille de Calcul'!DJ19="",ISERROR('Feuille de Calcul'!DJ19)),"",'Feuille de Calcul'!DJ19)</f>
        <v/>
      </c>
      <c r="P19" s="569"/>
      <c r="Q19" s="570"/>
      <c r="R19" s="568" t="str">
        <f>IF(OR('Feuille de Calcul'!DM19="",ISERROR('Feuille de Calcul'!DM19)),"",'Feuille de Calcul'!DM19)</f>
        <v/>
      </c>
      <c r="S19" s="569"/>
      <c r="T19" s="570"/>
      <c r="U19" s="568" t="str">
        <f>IF(OR('Feuille de Calcul'!DP19="",ISERROR('Feuille de Calcul'!DP19)),"",'Feuille de Calcul'!DP19)</f>
        <v/>
      </c>
      <c r="V19" s="569"/>
      <c r="W19" s="570"/>
      <c r="X19" s="568" t="str">
        <f>IF(OR('Feuille de Calcul'!DS19="",ISERROR('Feuille de Calcul'!DS19)),"",'Feuille de Calcul'!DS19)</f>
        <v/>
      </c>
      <c r="Y19" s="569"/>
      <c r="Z19" s="570"/>
      <c r="AA19" s="568" t="str">
        <f>IF(OR('Feuille de Calcul'!DV19="",ISERROR('Feuille de Calcul'!DV19)),"",'Feuille de Calcul'!DV19)</f>
        <v/>
      </c>
      <c r="AB19" s="569"/>
      <c r="AC19" s="570"/>
      <c r="AD19" s="568" t="str">
        <f>IF(OR('Feuille de Calcul'!DY19="",ISERROR('Feuille de Calcul'!DY19)),"",'Feuille de Calcul'!DY19)</f>
        <v/>
      </c>
      <c r="AE19" s="569"/>
      <c r="AF19" s="570"/>
      <c r="AG19" s="568" t="str">
        <f>IF(OR('Feuille de Calcul'!EB19="",ISERROR('Feuille de Calcul'!EB19)),"",'Feuille de Calcul'!EB19)</f>
        <v/>
      </c>
      <c r="AH19" s="569"/>
      <c r="AI19" s="570"/>
      <c r="AJ19" s="243"/>
      <c r="AK19" s="243"/>
    </row>
    <row r="20" spans="1:37">
      <c r="A20" s="63" t="str">
        <f>IF('Information sur les Gènes'!A20="","",'Information sur les Gènes'!A20)</f>
        <v>B6</v>
      </c>
      <c r="B20" s="64" t="str">
        <f>IF('Information sur les Gènes'!D20="","",'Information sur les Gènes'!D20)</f>
        <v/>
      </c>
      <c r="C20" s="565"/>
      <c r="D20" s="566"/>
      <c r="E20" s="567"/>
      <c r="F20" s="568" t="str">
        <f>IF(OR('Feuille de Calcul'!DA20="",ISERROR('Feuille de Calcul'!DA20)),"",'Feuille de Calcul'!DA20)</f>
        <v/>
      </c>
      <c r="G20" s="569"/>
      <c r="H20" s="570"/>
      <c r="I20" s="568" t="str">
        <f>IF(OR('Feuille de Calcul'!DD20="",ISERROR('Feuille de Calcul'!DD20)),"",'Feuille de Calcul'!DD20)</f>
        <v/>
      </c>
      <c r="J20" s="569"/>
      <c r="K20" s="570"/>
      <c r="L20" s="568" t="str">
        <f>IF(OR('Feuille de Calcul'!DG20="",ISERROR('Feuille de Calcul'!DG20)),"",'Feuille de Calcul'!DG20)</f>
        <v/>
      </c>
      <c r="M20" s="569"/>
      <c r="N20" s="570"/>
      <c r="O20" s="568" t="str">
        <f>IF(OR('Feuille de Calcul'!DJ20="",ISERROR('Feuille de Calcul'!DJ20)),"",'Feuille de Calcul'!DJ20)</f>
        <v/>
      </c>
      <c r="P20" s="569"/>
      <c r="Q20" s="570"/>
      <c r="R20" s="568" t="str">
        <f>IF(OR('Feuille de Calcul'!DM20="",ISERROR('Feuille de Calcul'!DM20)),"",'Feuille de Calcul'!DM20)</f>
        <v/>
      </c>
      <c r="S20" s="569"/>
      <c r="T20" s="570"/>
      <c r="U20" s="568" t="str">
        <f>IF(OR('Feuille de Calcul'!DP20="",ISERROR('Feuille de Calcul'!DP20)),"",'Feuille de Calcul'!DP20)</f>
        <v/>
      </c>
      <c r="V20" s="569"/>
      <c r="W20" s="570"/>
      <c r="X20" s="568" t="str">
        <f>IF(OR('Feuille de Calcul'!DS20="",ISERROR('Feuille de Calcul'!DS20)),"",'Feuille de Calcul'!DS20)</f>
        <v/>
      </c>
      <c r="Y20" s="569"/>
      <c r="Z20" s="570"/>
      <c r="AA20" s="568" t="str">
        <f>IF(OR('Feuille de Calcul'!DV20="",ISERROR('Feuille de Calcul'!DV20)),"",'Feuille de Calcul'!DV20)</f>
        <v/>
      </c>
      <c r="AB20" s="569"/>
      <c r="AC20" s="570"/>
      <c r="AD20" s="568" t="str">
        <f>IF(OR('Feuille de Calcul'!DY20="",ISERROR('Feuille de Calcul'!DY20)),"",'Feuille de Calcul'!DY20)</f>
        <v/>
      </c>
      <c r="AE20" s="569"/>
      <c r="AF20" s="570"/>
      <c r="AG20" s="568" t="str">
        <f>IF(OR('Feuille de Calcul'!EB20="",ISERROR('Feuille de Calcul'!EB20)),"",'Feuille de Calcul'!EB20)</f>
        <v/>
      </c>
      <c r="AH20" s="569"/>
      <c r="AI20" s="570"/>
      <c r="AJ20" s="243"/>
      <c r="AK20" s="243"/>
    </row>
    <row r="21" spans="1:37">
      <c r="A21" s="63" t="str">
        <f>IF('Information sur les Gènes'!A21="","",'Information sur les Gènes'!A21)</f>
        <v>B7</v>
      </c>
      <c r="B21" s="64" t="str">
        <f>IF('Information sur les Gènes'!D21="","",'Information sur les Gènes'!D21)</f>
        <v/>
      </c>
      <c r="C21" s="565"/>
      <c r="D21" s="566"/>
      <c r="E21" s="567"/>
      <c r="F21" s="568" t="str">
        <f>IF(OR('Feuille de Calcul'!DA21="",ISERROR('Feuille de Calcul'!DA21)),"",'Feuille de Calcul'!DA21)</f>
        <v/>
      </c>
      <c r="G21" s="569"/>
      <c r="H21" s="570"/>
      <c r="I21" s="568" t="str">
        <f>IF(OR('Feuille de Calcul'!DD21="",ISERROR('Feuille de Calcul'!DD21)),"",'Feuille de Calcul'!DD21)</f>
        <v/>
      </c>
      <c r="J21" s="569"/>
      <c r="K21" s="570"/>
      <c r="L21" s="568" t="str">
        <f>IF(OR('Feuille de Calcul'!DG21="",ISERROR('Feuille de Calcul'!DG21)),"",'Feuille de Calcul'!DG21)</f>
        <v/>
      </c>
      <c r="M21" s="569"/>
      <c r="N21" s="570"/>
      <c r="O21" s="568" t="str">
        <f>IF(OR('Feuille de Calcul'!DJ21="",ISERROR('Feuille de Calcul'!DJ21)),"",'Feuille de Calcul'!DJ21)</f>
        <v/>
      </c>
      <c r="P21" s="569"/>
      <c r="Q21" s="570"/>
      <c r="R21" s="568" t="str">
        <f>IF(OR('Feuille de Calcul'!DM21="",ISERROR('Feuille de Calcul'!DM21)),"",'Feuille de Calcul'!DM21)</f>
        <v/>
      </c>
      <c r="S21" s="569"/>
      <c r="T21" s="570"/>
      <c r="U21" s="568" t="str">
        <f>IF(OR('Feuille de Calcul'!DP21="",ISERROR('Feuille de Calcul'!DP21)),"",'Feuille de Calcul'!DP21)</f>
        <v/>
      </c>
      <c r="V21" s="569"/>
      <c r="W21" s="570"/>
      <c r="X21" s="568" t="str">
        <f>IF(OR('Feuille de Calcul'!DS21="",ISERROR('Feuille de Calcul'!DS21)),"",'Feuille de Calcul'!DS21)</f>
        <v/>
      </c>
      <c r="Y21" s="569"/>
      <c r="Z21" s="570"/>
      <c r="AA21" s="568" t="str">
        <f>IF(OR('Feuille de Calcul'!DV21="",ISERROR('Feuille de Calcul'!DV21)),"",'Feuille de Calcul'!DV21)</f>
        <v/>
      </c>
      <c r="AB21" s="569"/>
      <c r="AC21" s="570"/>
      <c r="AD21" s="568" t="str">
        <f>IF(OR('Feuille de Calcul'!DY21="",ISERROR('Feuille de Calcul'!DY21)),"",'Feuille de Calcul'!DY21)</f>
        <v/>
      </c>
      <c r="AE21" s="569"/>
      <c r="AF21" s="570"/>
      <c r="AG21" s="568" t="str">
        <f>IF(OR('Feuille de Calcul'!EB21="",ISERROR('Feuille de Calcul'!EB21)),"",'Feuille de Calcul'!EB21)</f>
        <v/>
      </c>
      <c r="AH21" s="569"/>
      <c r="AI21" s="570"/>
      <c r="AJ21" s="243"/>
      <c r="AK21" s="243"/>
    </row>
    <row r="22" spans="1:37">
      <c r="A22" s="63" t="str">
        <f>IF('Information sur les Gènes'!A22="","",'Information sur les Gènes'!A22)</f>
        <v>B8</v>
      </c>
      <c r="B22" s="64" t="str">
        <f>IF('Information sur les Gènes'!D22="","",'Information sur les Gènes'!D22)</f>
        <v/>
      </c>
      <c r="C22" s="565"/>
      <c r="D22" s="566"/>
      <c r="E22" s="567"/>
      <c r="F22" s="568" t="str">
        <f>IF(OR('Feuille de Calcul'!DA22="",ISERROR('Feuille de Calcul'!DA22)),"",'Feuille de Calcul'!DA22)</f>
        <v/>
      </c>
      <c r="G22" s="569"/>
      <c r="H22" s="570"/>
      <c r="I22" s="568" t="str">
        <f>IF(OR('Feuille de Calcul'!DD22="",ISERROR('Feuille de Calcul'!DD22)),"",'Feuille de Calcul'!DD22)</f>
        <v/>
      </c>
      <c r="J22" s="569"/>
      <c r="K22" s="570"/>
      <c r="L22" s="568" t="str">
        <f>IF(OR('Feuille de Calcul'!DG22="",ISERROR('Feuille de Calcul'!DG22)),"",'Feuille de Calcul'!DG22)</f>
        <v/>
      </c>
      <c r="M22" s="569"/>
      <c r="N22" s="570"/>
      <c r="O22" s="568" t="str">
        <f>IF(OR('Feuille de Calcul'!DJ22="",ISERROR('Feuille de Calcul'!DJ22)),"",'Feuille de Calcul'!DJ22)</f>
        <v/>
      </c>
      <c r="P22" s="569"/>
      <c r="Q22" s="570"/>
      <c r="R22" s="568" t="str">
        <f>IF(OR('Feuille de Calcul'!DM22="",ISERROR('Feuille de Calcul'!DM22)),"",'Feuille de Calcul'!DM22)</f>
        <v/>
      </c>
      <c r="S22" s="569"/>
      <c r="T22" s="570"/>
      <c r="U22" s="568" t="str">
        <f>IF(OR('Feuille de Calcul'!DP22="",ISERROR('Feuille de Calcul'!DP22)),"",'Feuille de Calcul'!DP22)</f>
        <v/>
      </c>
      <c r="V22" s="569"/>
      <c r="W22" s="570"/>
      <c r="X22" s="568" t="str">
        <f>IF(OR('Feuille de Calcul'!DS22="",ISERROR('Feuille de Calcul'!DS22)),"",'Feuille de Calcul'!DS22)</f>
        <v/>
      </c>
      <c r="Y22" s="569"/>
      <c r="Z22" s="570"/>
      <c r="AA22" s="568" t="str">
        <f>IF(OR('Feuille de Calcul'!DV22="",ISERROR('Feuille de Calcul'!DV22)),"",'Feuille de Calcul'!DV22)</f>
        <v/>
      </c>
      <c r="AB22" s="569"/>
      <c r="AC22" s="570"/>
      <c r="AD22" s="568" t="str">
        <f>IF(OR('Feuille de Calcul'!DY22="",ISERROR('Feuille de Calcul'!DY22)),"",'Feuille de Calcul'!DY22)</f>
        <v/>
      </c>
      <c r="AE22" s="569"/>
      <c r="AF22" s="570"/>
      <c r="AG22" s="568" t="str">
        <f>IF(OR('Feuille de Calcul'!EB22="",ISERROR('Feuille de Calcul'!EB22)),"",'Feuille de Calcul'!EB22)</f>
        <v/>
      </c>
      <c r="AH22" s="569"/>
      <c r="AI22" s="570"/>
      <c r="AJ22" s="243"/>
      <c r="AK22" s="243"/>
    </row>
    <row r="23" spans="1:37">
      <c r="A23" s="63" t="str">
        <f>IF('Information sur les Gènes'!A23="","",'Information sur les Gènes'!A23)</f>
        <v>B9</v>
      </c>
      <c r="B23" s="64" t="str">
        <f>IF('Information sur les Gènes'!D23="","",'Information sur les Gènes'!D23)</f>
        <v/>
      </c>
      <c r="C23" s="565"/>
      <c r="D23" s="566"/>
      <c r="E23" s="567"/>
      <c r="F23" s="568" t="str">
        <f>IF(OR('Feuille de Calcul'!DA23="",ISERROR('Feuille de Calcul'!DA23)),"",'Feuille de Calcul'!DA23)</f>
        <v/>
      </c>
      <c r="G23" s="569"/>
      <c r="H23" s="570"/>
      <c r="I23" s="568" t="str">
        <f>IF(OR('Feuille de Calcul'!DD23="",ISERROR('Feuille de Calcul'!DD23)),"",'Feuille de Calcul'!DD23)</f>
        <v/>
      </c>
      <c r="J23" s="569"/>
      <c r="K23" s="570"/>
      <c r="L23" s="568" t="str">
        <f>IF(OR('Feuille de Calcul'!DG23="",ISERROR('Feuille de Calcul'!DG23)),"",'Feuille de Calcul'!DG23)</f>
        <v/>
      </c>
      <c r="M23" s="569"/>
      <c r="N23" s="570"/>
      <c r="O23" s="568" t="str">
        <f>IF(OR('Feuille de Calcul'!DJ23="",ISERROR('Feuille de Calcul'!DJ23)),"",'Feuille de Calcul'!DJ23)</f>
        <v/>
      </c>
      <c r="P23" s="569"/>
      <c r="Q23" s="570"/>
      <c r="R23" s="568" t="str">
        <f>IF(OR('Feuille de Calcul'!DM23="",ISERROR('Feuille de Calcul'!DM23)),"",'Feuille de Calcul'!DM23)</f>
        <v/>
      </c>
      <c r="S23" s="569"/>
      <c r="T23" s="570"/>
      <c r="U23" s="568" t="str">
        <f>IF(OR('Feuille de Calcul'!DP23="",ISERROR('Feuille de Calcul'!DP23)),"",'Feuille de Calcul'!DP23)</f>
        <v/>
      </c>
      <c r="V23" s="569"/>
      <c r="W23" s="570"/>
      <c r="X23" s="568" t="str">
        <f>IF(OR('Feuille de Calcul'!DS23="",ISERROR('Feuille de Calcul'!DS23)),"",'Feuille de Calcul'!DS23)</f>
        <v/>
      </c>
      <c r="Y23" s="569"/>
      <c r="Z23" s="570"/>
      <c r="AA23" s="568" t="str">
        <f>IF(OR('Feuille de Calcul'!DV23="",ISERROR('Feuille de Calcul'!DV23)),"",'Feuille de Calcul'!DV23)</f>
        <v/>
      </c>
      <c r="AB23" s="569"/>
      <c r="AC23" s="570"/>
      <c r="AD23" s="568" t="str">
        <f>IF(OR('Feuille de Calcul'!DY23="",ISERROR('Feuille de Calcul'!DY23)),"",'Feuille de Calcul'!DY23)</f>
        <v/>
      </c>
      <c r="AE23" s="569"/>
      <c r="AF23" s="570"/>
      <c r="AG23" s="568" t="str">
        <f>IF(OR('Feuille de Calcul'!EB23="",ISERROR('Feuille de Calcul'!EB23)),"",'Feuille de Calcul'!EB23)</f>
        <v/>
      </c>
      <c r="AH23" s="569"/>
      <c r="AI23" s="570"/>
      <c r="AJ23" s="243"/>
      <c r="AK23" s="243"/>
    </row>
    <row r="24" spans="1:37">
      <c r="A24" s="63" t="str">
        <f>IF('Information sur les Gènes'!A24="","",'Information sur les Gènes'!A24)</f>
        <v>B10</v>
      </c>
      <c r="B24" s="64" t="str">
        <f>IF('Information sur les Gènes'!D24="","",'Information sur les Gènes'!D24)</f>
        <v/>
      </c>
      <c r="C24" s="565"/>
      <c r="D24" s="566"/>
      <c r="E24" s="567"/>
      <c r="F24" s="568" t="str">
        <f>IF(OR('Feuille de Calcul'!DA24="",ISERROR('Feuille de Calcul'!DA24)),"",'Feuille de Calcul'!DA24)</f>
        <v/>
      </c>
      <c r="G24" s="569"/>
      <c r="H24" s="570"/>
      <c r="I24" s="568" t="str">
        <f>IF(OR('Feuille de Calcul'!DD24="",ISERROR('Feuille de Calcul'!DD24)),"",'Feuille de Calcul'!DD24)</f>
        <v/>
      </c>
      <c r="J24" s="569"/>
      <c r="K24" s="570"/>
      <c r="L24" s="568" t="str">
        <f>IF(OR('Feuille de Calcul'!DG24="",ISERROR('Feuille de Calcul'!DG24)),"",'Feuille de Calcul'!DG24)</f>
        <v/>
      </c>
      <c r="M24" s="569"/>
      <c r="N24" s="570"/>
      <c r="O24" s="568" t="str">
        <f>IF(OR('Feuille de Calcul'!DJ24="",ISERROR('Feuille de Calcul'!DJ24)),"",'Feuille de Calcul'!DJ24)</f>
        <v/>
      </c>
      <c r="P24" s="569"/>
      <c r="Q24" s="570"/>
      <c r="R24" s="568" t="str">
        <f>IF(OR('Feuille de Calcul'!DM24="",ISERROR('Feuille de Calcul'!DM24)),"",'Feuille de Calcul'!DM24)</f>
        <v/>
      </c>
      <c r="S24" s="569"/>
      <c r="T24" s="570"/>
      <c r="U24" s="568" t="str">
        <f>IF(OR('Feuille de Calcul'!DP24="",ISERROR('Feuille de Calcul'!DP24)),"",'Feuille de Calcul'!DP24)</f>
        <v/>
      </c>
      <c r="V24" s="569"/>
      <c r="W24" s="570"/>
      <c r="X24" s="568" t="str">
        <f>IF(OR('Feuille de Calcul'!DS24="",ISERROR('Feuille de Calcul'!DS24)),"",'Feuille de Calcul'!DS24)</f>
        <v/>
      </c>
      <c r="Y24" s="569"/>
      <c r="Z24" s="570"/>
      <c r="AA24" s="568" t="str">
        <f>IF(OR('Feuille de Calcul'!DV24="",ISERROR('Feuille de Calcul'!DV24)),"",'Feuille de Calcul'!DV24)</f>
        <v/>
      </c>
      <c r="AB24" s="569"/>
      <c r="AC24" s="570"/>
      <c r="AD24" s="568" t="str">
        <f>IF(OR('Feuille de Calcul'!DY24="",ISERROR('Feuille de Calcul'!DY24)),"",'Feuille de Calcul'!DY24)</f>
        <v/>
      </c>
      <c r="AE24" s="569"/>
      <c r="AF24" s="570"/>
      <c r="AG24" s="568" t="str">
        <f>IF(OR('Feuille de Calcul'!EB24="",ISERROR('Feuille de Calcul'!EB24)),"",'Feuille de Calcul'!EB24)</f>
        <v/>
      </c>
      <c r="AH24" s="569"/>
      <c r="AI24" s="570"/>
      <c r="AJ24" s="243"/>
      <c r="AK24" s="243"/>
    </row>
    <row r="25" spans="1:37">
      <c r="A25" s="63" t="str">
        <f>IF('Information sur les Gènes'!A25="","",'Information sur les Gènes'!A25)</f>
        <v>B11</v>
      </c>
      <c r="B25" s="64" t="str">
        <f>IF('Information sur les Gènes'!D25="","",'Information sur les Gènes'!D25)</f>
        <v/>
      </c>
      <c r="C25" s="565"/>
      <c r="D25" s="566"/>
      <c r="E25" s="567"/>
      <c r="F25" s="568" t="str">
        <f>IF(OR('Feuille de Calcul'!DA25="",ISERROR('Feuille de Calcul'!DA25)),"",'Feuille de Calcul'!DA25)</f>
        <v/>
      </c>
      <c r="G25" s="569"/>
      <c r="H25" s="570"/>
      <c r="I25" s="568" t="str">
        <f>IF(OR('Feuille de Calcul'!DD25="",ISERROR('Feuille de Calcul'!DD25)),"",'Feuille de Calcul'!DD25)</f>
        <v/>
      </c>
      <c r="J25" s="569"/>
      <c r="K25" s="570"/>
      <c r="L25" s="568" t="str">
        <f>IF(OR('Feuille de Calcul'!DG25="",ISERROR('Feuille de Calcul'!DG25)),"",'Feuille de Calcul'!DG25)</f>
        <v/>
      </c>
      <c r="M25" s="569"/>
      <c r="N25" s="570"/>
      <c r="O25" s="568" t="str">
        <f>IF(OR('Feuille de Calcul'!DJ25="",ISERROR('Feuille de Calcul'!DJ25)),"",'Feuille de Calcul'!DJ25)</f>
        <v/>
      </c>
      <c r="P25" s="569"/>
      <c r="Q25" s="570"/>
      <c r="R25" s="568" t="str">
        <f>IF(OR('Feuille de Calcul'!DM25="",ISERROR('Feuille de Calcul'!DM25)),"",'Feuille de Calcul'!DM25)</f>
        <v/>
      </c>
      <c r="S25" s="569"/>
      <c r="T25" s="570"/>
      <c r="U25" s="568" t="str">
        <f>IF(OR('Feuille de Calcul'!DP25="",ISERROR('Feuille de Calcul'!DP25)),"",'Feuille de Calcul'!DP25)</f>
        <v/>
      </c>
      <c r="V25" s="569"/>
      <c r="W25" s="570"/>
      <c r="X25" s="568" t="str">
        <f>IF(OR('Feuille de Calcul'!DS25="",ISERROR('Feuille de Calcul'!DS25)),"",'Feuille de Calcul'!DS25)</f>
        <v/>
      </c>
      <c r="Y25" s="569"/>
      <c r="Z25" s="570"/>
      <c r="AA25" s="568" t="str">
        <f>IF(OR('Feuille de Calcul'!DV25="",ISERROR('Feuille de Calcul'!DV25)),"",'Feuille de Calcul'!DV25)</f>
        <v/>
      </c>
      <c r="AB25" s="569"/>
      <c r="AC25" s="570"/>
      <c r="AD25" s="568" t="str">
        <f>IF(OR('Feuille de Calcul'!DY25="",ISERROR('Feuille de Calcul'!DY25)),"",'Feuille de Calcul'!DY25)</f>
        <v/>
      </c>
      <c r="AE25" s="569"/>
      <c r="AF25" s="570"/>
      <c r="AG25" s="568" t="str">
        <f>IF(OR('Feuille de Calcul'!EB25="",ISERROR('Feuille de Calcul'!EB25)),"",'Feuille de Calcul'!EB25)</f>
        <v/>
      </c>
      <c r="AH25" s="569"/>
      <c r="AI25" s="570"/>
      <c r="AJ25" s="243"/>
      <c r="AK25" s="243"/>
    </row>
    <row r="26" spans="1:37">
      <c r="A26" s="63" t="str">
        <f>IF('Information sur les Gènes'!A26="","",'Information sur les Gènes'!A26)</f>
        <v>B12</v>
      </c>
      <c r="B26" s="64" t="str">
        <f>IF('Information sur les Gènes'!D26="","",'Information sur les Gènes'!D26)</f>
        <v/>
      </c>
      <c r="C26" s="565"/>
      <c r="D26" s="566"/>
      <c r="E26" s="567"/>
      <c r="F26" s="568" t="str">
        <f>IF(OR('Feuille de Calcul'!DA26="",ISERROR('Feuille de Calcul'!DA26)),"",'Feuille de Calcul'!DA26)</f>
        <v/>
      </c>
      <c r="G26" s="569"/>
      <c r="H26" s="570"/>
      <c r="I26" s="568" t="str">
        <f>IF(OR('Feuille de Calcul'!DD26="",ISERROR('Feuille de Calcul'!DD26)),"",'Feuille de Calcul'!DD26)</f>
        <v/>
      </c>
      <c r="J26" s="569"/>
      <c r="K26" s="570"/>
      <c r="L26" s="568" t="str">
        <f>IF(OR('Feuille de Calcul'!DG26="",ISERROR('Feuille de Calcul'!DG26)),"",'Feuille de Calcul'!DG26)</f>
        <v/>
      </c>
      <c r="M26" s="569"/>
      <c r="N26" s="570"/>
      <c r="O26" s="568" t="str">
        <f>IF(OR('Feuille de Calcul'!DJ26="",ISERROR('Feuille de Calcul'!DJ26)),"",'Feuille de Calcul'!DJ26)</f>
        <v/>
      </c>
      <c r="P26" s="569"/>
      <c r="Q26" s="570"/>
      <c r="R26" s="568" t="str">
        <f>IF(OR('Feuille de Calcul'!DM26="",ISERROR('Feuille de Calcul'!DM26)),"",'Feuille de Calcul'!DM26)</f>
        <v/>
      </c>
      <c r="S26" s="569"/>
      <c r="T26" s="570"/>
      <c r="U26" s="568" t="str">
        <f>IF(OR('Feuille de Calcul'!DP26="",ISERROR('Feuille de Calcul'!DP26)),"",'Feuille de Calcul'!DP26)</f>
        <v/>
      </c>
      <c r="V26" s="569"/>
      <c r="W26" s="570"/>
      <c r="X26" s="568" t="str">
        <f>IF(OR('Feuille de Calcul'!DS26="",ISERROR('Feuille de Calcul'!DS26)),"",'Feuille de Calcul'!DS26)</f>
        <v/>
      </c>
      <c r="Y26" s="569"/>
      <c r="Z26" s="570"/>
      <c r="AA26" s="568" t="str">
        <f>IF(OR('Feuille de Calcul'!DV26="",ISERROR('Feuille de Calcul'!DV26)),"",'Feuille de Calcul'!DV26)</f>
        <v/>
      </c>
      <c r="AB26" s="569"/>
      <c r="AC26" s="570"/>
      <c r="AD26" s="568" t="str">
        <f>IF(OR('Feuille de Calcul'!DY26="",ISERROR('Feuille de Calcul'!DY26)),"",'Feuille de Calcul'!DY26)</f>
        <v/>
      </c>
      <c r="AE26" s="569"/>
      <c r="AF26" s="570"/>
      <c r="AG26" s="568" t="str">
        <f>IF(OR('Feuille de Calcul'!EB26="",ISERROR('Feuille de Calcul'!EB26)),"",'Feuille de Calcul'!EB26)</f>
        <v/>
      </c>
      <c r="AH26" s="569"/>
      <c r="AI26" s="570"/>
      <c r="AJ26" s="243"/>
      <c r="AK26" s="243"/>
    </row>
    <row r="27" spans="1:37">
      <c r="A27" s="63" t="str">
        <f>IF('Information sur les Gènes'!A27="","",'Information sur les Gènes'!A27)</f>
        <v>C1</v>
      </c>
      <c r="B27" s="64" t="str">
        <f>IF('Information sur les Gènes'!D27="","",'Information sur les Gènes'!D27)</f>
        <v/>
      </c>
      <c r="C27" s="565"/>
      <c r="D27" s="566"/>
      <c r="E27" s="567"/>
      <c r="F27" s="568" t="str">
        <f>IF(OR('Feuille de Calcul'!DA27="",ISERROR('Feuille de Calcul'!DA27)),"",'Feuille de Calcul'!DA27)</f>
        <v/>
      </c>
      <c r="G27" s="569"/>
      <c r="H27" s="570"/>
      <c r="I27" s="568" t="str">
        <f>IF(OR('Feuille de Calcul'!DD27="",ISERROR('Feuille de Calcul'!DD27)),"",'Feuille de Calcul'!DD27)</f>
        <v/>
      </c>
      <c r="J27" s="569"/>
      <c r="K27" s="570"/>
      <c r="L27" s="568" t="str">
        <f>IF(OR('Feuille de Calcul'!DG27="",ISERROR('Feuille de Calcul'!DG27)),"",'Feuille de Calcul'!DG27)</f>
        <v/>
      </c>
      <c r="M27" s="569"/>
      <c r="N27" s="570"/>
      <c r="O27" s="568" t="str">
        <f>IF(OR('Feuille de Calcul'!DJ27="",ISERROR('Feuille de Calcul'!DJ27)),"",'Feuille de Calcul'!DJ27)</f>
        <v/>
      </c>
      <c r="P27" s="569"/>
      <c r="Q27" s="570"/>
      <c r="R27" s="568" t="str">
        <f>IF(OR('Feuille de Calcul'!DM27="",ISERROR('Feuille de Calcul'!DM27)),"",'Feuille de Calcul'!DM27)</f>
        <v/>
      </c>
      <c r="S27" s="569"/>
      <c r="T27" s="570"/>
      <c r="U27" s="568" t="str">
        <f>IF(OR('Feuille de Calcul'!DP27="",ISERROR('Feuille de Calcul'!DP27)),"",'Feuille de Calcul'!DP27)</f>
        <v/>
      </c>
      <c r="V27" s="569"/>
      <c r="W27" s="570"/>
      <c r="X27" s="568" t="str">
        <f>IF(OR('Feuille de Calcul'!DS27="",ISERROR('Feuille de Calcul'!DS27)),"",'Feuille de Calcul'!DS27)</f>
        <v/>
      </c>
      <c r="Y27" s="569"/>
      <c r="Z27" s="570"/>
      <c r="AA27" s="568" t="str">
        <f>IF(OR('Feuille de Calcul'!DV27="",ISERROR('Feuille de Calcul'!DV27)),"",'Feuille de Calcul'!DV27)</f>
        <v/>
      </c>
      <c r="AB27" s="569"/>
      <c r="AC27" s="570"/>
      <c r="AD27" s="568" t="str">
        <f>IF(OR('Feuille de Calcul'!DY27="",ISERROR('Feuille de Calcul'!DY27)),"",'Feuille de Calcul'!DY27)</f>
        <v/>
      </c>
      <c r="AE27" s="569"/>
      <c r="AF27" s="570"/>
      <c r="AG27" s="568" t="str">
        <f>IF(OR('Feuille de Calcul'!EB27="",ISERROR('Feuille de Calcul'!EB27)),"",'Feuille de Calcul'!EB27)</f>
        <v/>
      </c>
      <c r="AH27" s="569"/>
      <c r="AI27" s="570"/>
      <c r="AJ27" s="243"/>
      <c r="AK27" s="243"/>
    </row>
    <row r="28" spans="1:37">
      <c r="A28" s="63" t="str">
        <f>IF('Information sur les Gènes'!A28="","",'Information sur les Gènes'!A28)</f>
        <v>C2</v>
      </c>
      <c r="B28" s="64" t="str">
        <f>IF('Information sur les Gènes'!D28="","",'Information sur les Gènes'!D28)</f>
        <v/>
      </c>
      <c r="C28" s="565"/>
      <c r="D28" s="566"/>
      <c r="E28" s="567"/>
      <c r="F28" s="568" t="str">
        <f>IF(OR('Feuille de Calcul'!DA28="",ISERROR('Feuille de Calcul'!DA28)),"",'Feuille de Calcul'!DA28)</f>
        <v/>
      </c>
      <c r="G28" s="569"/>
      <c r="H28" s="570"/>
      <c r="I28" s="568" t="str">
        <f>IF(OR('Feuille de Calcul'!DD28="",ISERROR('Feuille de Calcul'!DD28)),"",'Feuille de Calcul'!DD28)</f>
        <v/>
      </c>
      <c r="J28" s="569"/>
      <c r="K28" s="570"/>
      <c r="L28" s="568" t="str">
        <f>IF(OR('Feuille de Calcul'!DG28="",ISERROR('Feuille de Calcul'!DG28)),"",'Feuille de Calcul'!DG28)</f>
        <v/>
      </c>
      <c r="M28" s="569"/>
      <c r="N28" s="570"/>
      <c r="O28" s="568" t="str">
        <f>IF(OR('Feuille de Calcul'!DJ28="",ISERROR('Feuille de Calcul'!DJ28)),"",'Feuille de Calcul'!DJ28)</f>
        <v/>
      </c>
      <c r="P28" s="569"/>
      <c r="Q28" s="570"/>
      <c r="R28" s="568" t="str">
        <f>IF(OR('Feuille de Calcul'!DM28="",ISERROR('Feuille de Calcul'!DM28)),"",'Feuille de Calcul'!DM28)</f>
        <v/>
      </c>
      <c r="S28" s="569"/>
      <c r="T28" s="570"/>
      <c r="U28" s="568" t="str">
        <f>IF(OR('Feuille de Calcul'!DP28="",ISERROR('Feuille de Calcul'!DP28)),"",'Feuille de Calcul'!DP28)</f>
        <v/>
      </c>
      <c r="V28" s="569"/>
      <c r="W28" s="570"/>
      <c r="X28" s="568" t="str">
        <f>IF(OR('Feuille de Calcul'!DS28="",ISERROR('Feuille de Calcul'!DS28)),"",'Feuille de Calcul'!DS28)</f>
        <v/>
      </c>
      <c r="Y28" s="569"/>
      <c r="Z28" s="570"/>
      <c r="AA28" s="568" t="str">
        <f>IF(OR('Feuille de Calcul'!DV28="",ISERROR('Feuille de Calcul'!DV28)),"",'Feuille de Calcul'!DV28)</f>
        <v/>
      </c>
      <c r="AB28" s="569"/>
      <c r="AC28" s="570"/>
      <c r="AD28" s="568" t="str">
        <f>IF(OR('Feuille de Calcul'!DY28="",ISERROR('Feuille de Calcul'!DY28)),"",'Feuille de Calcul'!DY28)</f>
        <v/>
      </c>
      <c r="AE28" s="569"/>
      <c r="AF28" s="570"/>
      <c r="AG28" s="568" t="str">
        <f>IF(OR('Feuille de Calcul'!EB28="",ISERROR('Feuille de Calcul'!EB28)),"",'Feuille de Calcul'!EB28)</f>
        <v/>
      </c>
      <c r="AH28" s="569"/>
      <c r="AI28" s="570"/>
      <c r="AJ28" s="243"/>
      <c r="AK28" s="243"/>
    </row>
    <row r="29" spans="1:37">
      <c r="A29" s="63" t="str">
        <f>IF('Information sur les Gènes'!A29="","",'Information sur les Gènes'!A29)</f>
        <v>C3</v>
      </c>
      <c r="B29" s="64" t="str">
        <f>IF('Information sur les Gènes'!D29="","",'Information sur les Gènes'!D29)</f>
        <v/>
      </c>
      <c r="C29" s="565"/>
      <c r="D29" s="566"/>
      <c r="E29" s="567"/>
      <c r="F29" s="568" t="str">
        <f>IF(OR('Feuille de Calcul'!DA29="",ISERROR('Feuille de Calcul'!DA29)),"",'Feuille de Calcul'!DA29)</f>
        <v/>
      </c>
      <c r="G29" s="569"/>
      <c r="H29" s="570"/>
      <c r="I29" s="568" t="str">
        <f>IF(OR('Feuille de Calcul'!DD29="",ISERROR('Feuille de Calcul'!DD29)),"",'Feuille de Calcul'!DD29)</f>
        <v/>
      </c>
      <c r="J29" s="569"/>
      <c r="K29" s="570"/>
      <c r="L29" s="568" t="str">
        <f>IF(OR('Feuille de Calcul'!DG29="",ISERROR('Feuille de Calcul'!DG29)),"",'Feuille de Calcul'!DG29)</f>
        <v/>
      </c>
      <c r="M29" s="569"/>
      <c r="N29" s="570"/>
      <c r="O29" s="568" t="str">
        <f>IF(OR('Feuille de Calcul'!DJ29="",ISERROR('Feuille de Calcul'!DJ29)),"",'Feuille de Calcul'!DJ29)</f>
        <v/>
      </c>
      <c r="P29" s="569"/>
      <c r="Q29" s="570"/>
      <c r="R29" s="568" t="str">
        <f>IF(OR('Feuille de Calcul'!DM29="",ISERROR('Feuille de Calcul'!DM29)),"",'Feuille de Calcul'!DM29)</f>
        <v/>
      </c>
      <c r="S29" s="569"/>
      <c r="T29" s="570"/>
      <c r="U29" s="568" t="str">
        <f>IF(OR('Feuille de Calcul'!DP29="",ISERROR('Feuille de Calcul'!DP29)),"",'Feuille de Calcul'!DP29)</f>
        <v/>
      </c>
      <c r="V29" s="569"/>
      <c r="W29" s="570"/>
      <c r="X29" s="568" t="str">
        <f>IF(OR('Feuille de Calcul'!DS29="",ISERROR('Feuille de Calcul'!DS29)),"",'Feuille de Calcul'!DS29)</f>
        <v/>
      </c>
      <c r="Y29" s="569"/>
      <c r="Z29" s="570"/>
      <c r="AA29" s="568" t="str">
        <f>IF(OR('Feuille de Calcul'!DV29="",ISERROR('Feuille de Calcul'!DV29)),"",'Feuille de Calcul'!DV29)</f>
        <v/>
      </c>
      <c r="AB29" s="569"/>
      <c r="AC29" s="570"/>
      <c r="AD29" s="568" t="str">
        <f>IF(OR('Feuille de Calcul'!DY29="",ISERROR('Feuille de Calcul'!DY29)),"",'Feuille de Calcul'!DY29)</f>
        <v/>
      </c>
      <c r="AE29" s="569"/>
      <c r="AF29" s="570"/>
      <c r="AG29" s="568" t="str">
        <f>IF(OR('Feuille de Calcul'!EB29="",ISERROR('Feuille de Calcul'!EB29)),"",'Feuille de Calcul'!EB29)</f>
        <v/>
      </c>
      <c r="AH29" s="569"/>
      <c r="AI29" s="570"/>
      <c r="AJ29" s="243"/>
      <c r="AK29" s="243"/>
    </row>
    <row r="30" spans="1:37">
      <c r="A30" s="63" t="str">
        <f>IF('Information sur les Gènes'!A30="","",'Information sur les Gènes'!A30)</f>
        <v>C4</v>
      </c>
      <c r="B30" s="64" t="str">
        <f>IF('Information sur les Gènes'!D30="","",'Information sur les Gènes'!D30)</f>
        <v/>
      </c>
      <c r="C30" s="565"/>
      <c r="D30" s="566"/>
      <c r="E30" s="567"/>
      <c r="F30" s="568" t="str">
        <f>IF(OR('Feuille de Calcul'!DA30="",ISERROR('Feuille de Calcul'!DA30)),"",'Feuille de Calcul'!DA30)</f>
        <v/>
      </c>
      <c r="G30" s="569"/>
      <c r="H30" s="570"/>
      <c r="I30" s="568" t="str">
        <f>IF(OR('Feuille de Calcul'!DD30="",ISERROR('Feuille de Calcul'!DD30)),"",'Feuille de Calcul'!DD30)</f>
        <v/>
      </c>
      <c r="J30" s="569"/>
      <c r="K30" s="570"/>
      <c r="L30" s="568" t="str">
        <f>IF(OR('Feuille de Calcul'!DG30="",ISERROR('Feuille de Calcul'!DG30)),"",'Feuille de Calcul'!DG30)</f>
        <v/>
      </c>
      <c r="M30" s="569"/>
      <c r="N30" s="570"/>
      <c r="O30" s="568" t="str">
        <f>IF(OR('Feuille de Calcul'!DJ30="",ISERROR('Feuille de Calcul'!DJ30)),"",'Feuille de Calcul'!DJ30)</f>
        <v/>
      </c>
      <c r="P30" s="569"/>
      <c r="Q30" s="570"/>
      <c r="R30" s="568" t="str">
        <f>IF(OR('Feuille de Calcul'!DM30="",ISERROR('Feuille de Calcul'!DM30)),"",'Feuille de Calcul'!DM30)</f>
        <v/>
      </c>
      <c r="S30" s="569"/>
      <c r="T30" s="570"/>
      <c r="U30" s="568" t="str">
        <f>IF(OR('Feuille de Calcul'!DP30="",ISERROR('Feuille de Calcul'!DP30)),"",'Feuille de Calcul'!DP30)</f>
        <v/>
      </c>
      <c r="V30" s="569"/>
      <c r="W30" s="570"/>
      <c r="X30" s="568" t="str">
        <f>IF(OR('Feuille de Calcul'!DS30="",ISERROR('Feuille de Calcul'!DS30)),"",'Feuille de Calcul'!DS30)</f>
        <v/>
      </c>
      <c r="Y30" s="569"/>
      <c r="Z30" s="570"/>
      <c r="AA30" s="568" t="str">
        <f>IF(OR('Feuille de Calcul'!DV30="",ISERROR('Feuille de Calcul'!DV30)),"",'Feuille de Calcul'!DV30)</f>
        <v/>
      </c>
      <c r="AB30" s="569"/>
      <c r="AC30" s="570"/>
      <c r="AD30" s="568" t="str">
        <f>IF(OR('Feuille de Calcul'!DY30="",ISERROR('Feuille de Calcul'!DY30)),"",'Feuille de Calcul'!DY30)</f>
        <v/>
      </c>
      <c r="AE30" s="569"/>
      <c r="AF30" s="570"/>
      <c r="AG30" s="568" t="str">
        <f>IF(OR('Feuille de Calcul'!EB30="",ISERROR('Feuille de Calcul'!EB30)),"",'Feuille de Calcul'!EB30)</f>
        <v/>
      </c>
      <c r="AH30" s="569"/>
      <c r="AI30" s="570"/>
      <c r="AJ30" s="243"/>
      <c r="AK30" s="243"/>
    </row>
    <row r="31" spans="1:37">
      <c r="A31" s="63" t="str">
        <f>IF('Information sur les Gènes'!A31="","",'Information sur les Gènes'!A31)</f>
        <v>C5</v>
      </c>
      <c r="B31" s="64" t="str">
        <f>IF('Information sur les Gènes'!D31="","",'Information sur les Gènes'!D31)</f>
        <v/>
      </c>
      <c r="C31" s="565"/>
      <c r="D31" s="566"/>
      <c r="E31" s="567"/>
      <c r="F31" s="568" t="str">
        <f>IF(OR('Feuille de Calcul'!DA31="",ISERROR('Feuille de Calcul'!DA31)),"",'Feuille de Calcul'!DA31)</f>
        <v/>
      </c>
      <c r="G31" s="569"/>
      <c r="H31" s="570"/>
      <c r="I31" s="568" t="str">
        <f>IF(OR('Feuille de Calcul'!DD31="",ISERROR('Feuille de Calcul'!DD31)),"",'Feuille de Calcul'!DD31)</f>
        <v/>
      </c>
      <c r="J31" s="569"/>
      <c r="K31" s="570"/>
      <c r="L31" s="568" t="str">
        <f>IF(OR('Feuille de Calcul'!DG31="",ISERROR('Feuille de Calcul'!DG31)),"",'Feuille de Calcul'!DG31)</f>
        <v/>
      </c>
      <c r="M31" s="569"/>
      <c r="N31" s="570"/>
      <c r="O31" s="568" t="str">
        <f>IF(OR('Feuille de Calcul'!DJ31="",ISERROR('Feuille de Calcul'!DJ31)),"",'Feuille de Calcul'!DJ31)</f>
        <v/>
      </c>
      <c r="P31" s="569"/>
      <c r="Q31" s="570"/>
      <c r="R31" s="568" t="str">
        <f>IF(OR('Feuille de Calcul'!DM31="",ISERROR('Feuille de Calcul'!DM31)),"",'Feuille de Calcul'!DM31)</f>
        <v/>
      </c>
      <c r="S31" s="569"/>
      <c r="T31" s="570"/>
      <c r="U31" s="568" t="str">
        <f>IF(OR('Feuille de Calcul'!DP31="",ISERROR('Feuille de Calcul'!DP31)),"",'Feuille de Calcul'!DP31)</f>
        <v/>
      </c>
      <c r="V31" s="569"/>
      <c r="W31" s="570"/>
      <c r="X31" s="568" t="str">
        <f>IF(OR('Feuille de Calcul'!DS31="",ISERROR('Feuille de Calcul'!DS31)),"",'Feuille de Calcul'!DS31)</f>
        <v/>
      </c>
      <c r="Y31" s="569"/>
      <c r="Z31" s="570"/>
      <c r="AA31" s="568" t="str">
        <f>IF(OR('Feuille de Calcul'!DV31="",ISERROR('Feuille de Calcul'!DV31)),"",'Feuille de Calcul'!DV31)</f>
        <v/>
      </c>
      <c r="AB31" s="569"/>
      <c r="AC31" s="570"/>
      <c r="AD31" s="568" t="str">
        <f>IF(OR('Feuille de Calcul'!DY31="",ISERROR('Feuille de Calcul'!DY31)),"",'Feuille de Calcul'!DY31)</f>
        <v/>
      </c>
      <c r="AE31" s="569"/>
      <c r="AF31" s="570"/>
      <c r="AG31" s="568" t="str">
        <f>IF(OR('Feuille de Calcul'!EB31="",ISERROR('Feuille de Calcul'!EB31)),"",'Feuille de Calcul'!EB31)</f>
        <v/>
      </c>
      <c r="AH31" s="569"/>
      <c r="AI31" s="570"/>
      <c r="AJ31" s="243"/>
      <c r="AK31" s="243"/>
    </row>
    <row r="32" spans="1:37">
      <c r="A32" s="63" t="str">
        <f>IF('Information sur les Gènes'!A32="","",'Information sur les Gènes'!A32)</f>
        <v>C6</v>
      </c>
      <c r="B32" s="64" t="str">
        <f>IF('Information sur les Gènes'!D32="","",'Information sur les Gènes'!D32)</f>
        <v/>
      </c>
      <c r="C32" s="565"/>
      <c r="D32" s="566"/>
      <c r="E32" s="567"/>
      <c r="F32" s="568" t="str">
        <f>IF(OR('Feuille de Calcul'!DA32="",ISERROR('Feuille de Calcul'!DA32)),"",'Feuille de Calcul'!DA32)</f>
        <v/>
      </c>
      <c r="G32" s="569"/>
      <c r="H32" s="570"/>
      <c r="I32" s="568" t="str">
        <f>IF(OR('Feuille de Calcul'!DD32="",ISERROR('Feuille de Calcul'!DD32)),"",'Feuille de Calcul'!DD32)</f>
        <v/>
      </c>
      <c r="J32" s="569"/>
      <c r="K32" s="570"/>
      <c r="L32" s="568" t="str">
        <f>IF(OR('Feuille de Calcul'!DG32="",ISERROR('Feuille de Calcul'!DG32)),"",'Feuille de Calcul'!DG32)</f>
        <v/>
      </c>
      <c r="M32" s="569"/>
      <c r="N32" s="570"/>
      <c r="O32" s="568" t="str">
        <f>IF(OR('Feuille de Calcul'!DJ32="",ISERROR('Feuille de Calcul'!DJ32)),"",'Feuille de Calcul'!DJ32)</f>
        <v/>
      </c>
      <c r="P32" s="569"/>
      <c r="Q32" s="570"/>
      <c r="R32" s="568" t="str">
        <f>IF(OR('Feuille de Calcul'!DM32="",ISERROR('Feuille de Calcul'!DM32)),"",'Feuille de Calcul'!DM32)</f>
        <v/>
      </c>
      <c r="S32" s="569"/>
      <c r="T32" s="570"/>
      <c r="U32" s="568" t="str">
        <f>IF(OR('Feuille de Calcul'!DP32="",ISERROR('Feuille de Calcul'!DP32)),"",'Feuille de Calcul'!DP32)</f>
        <v/>
      </c>
      <c r="V32" s="569"/>
      <c r="W32" s="570"/>
      <c r="X32" s="568" t="str">
        <f>IF(OR('Feuille de Calcul'!DS32="",ISERROR('Feuille de Calcul'!DS32)),"",'Feuille de Calcul'!DS32)</f>
        <v/>
      </c>
      <c r="Y32" s="569"/>
      <c r="Z32" s="570"/>
      <c r="AA32" s="568" t="str">
        <f>IF(OR('Feuille de Calcul'!DV32="",ISERROR('Feuille de Calcul'!DV32)),"",'Feuille de Calcul'!DV32)</f>
        <v/>
      </c>
      <c r="AB32" s="569"/>
      <c r="AC32" s="570"/>
      <c r="AD32" s="568" t="str">
        <f>IF(OR('Feuille de Calcul'!DY32="",ISERROR('Feuille de Calcul'!DY32)),"",'Feuille de Calcul'!DY32)</f>
        <v/>
      </c>
      <c r="AE32" s="569"/>
      <c r="AF32" s="570"/>
      <c r="AG32" s="568" t="str">
        <f>IF(OR('Feuille de Calcul'!EB32="",ISERROR('Feuille de Calcul'!EB32)),"",'Feuille de Calcul'!EB32)</f>
        <v/>
      </c>
      <c r="AH32" s="569"/>
      <c r="AI32" s="570"/>
      <c r="AJ32" s="243"/>
      <c r="AK32" s="243"/>
    </row>
    <row r="33" spans="1:37">
      <c r="A33" s="63" t="str">
        <f>IF('Information sur les Gènes'!A33="","",'Information sur les Gènes'!A33)</f>
        <v>C7</v>
      </c>
      <c r="B33" s="64" t="str">
        <f>IF('Information sur les Gènes'!D33="","",'Information sur les Gènes'!D33)</f>
        <v/>
      </c>
      <c r="C33" s="565"/>
      <c r="D33" s="566"/>
      <c r="E33" s="567"/>
      <c r="F33" s="568" t="str">
        <f>IF(OR('Feuille de Calcul'!DA33="",ISERROR('Feuille de Calcul'!DA33)),"",'Feuille de Calcul'!DA33)</f>
        <v/>
      </c>
      <c r="G33" s="569"/>
      <c r="H33" s="570"/>
      <c r="I33" s="568" t="str">
        <f>IF(OR('Feuille de Calcul'!DD33="",ISERROR('Feuille de Calcul'!DD33)),"",'Feuille de Calcul'!DD33)</f>
        <v/>
      </c>
      <c r="J33" s="569"/>
      <c r="K33" s="570"/>
      <c r="L33" s="568" t="str">
        <f>IF(OR('Feuille de Calcul'!DG33="",ISERROR('Feuille de Calcul'!DG33)),"",'Feuille de Calcul'!DG33)</f>
        <v/>
      </c>
      <c r="M33" s="569"/>
      <c r="N33" s="570"/>
      <c r="O33" s="568" t="str">
        <f>IF(OR('Feuille de Calcul'!DJ33="",ISERROR('Feuille de Calcul'!DJ33)),"",'Feuille de Calcul'!DJ33)</f>
        <v/>
      </c>
      <c r="P33" s="569"/>
      <c r="Q33" s="570"/>
      <c r="R33" s="568" t="str">
        <f>IF(OR('Feuille de Calcul'!DM33="",ISERROR('Feuille de Calcul'!DM33)),"",'Feuille de Calcul'!DM33)</f>
        <v/>
      </c>
      <c r="S33" s="569"/>
      <c r="T33" s="570"/>
      <c r="U33" s="568" t="str">
        <f>IF(OR('Feuille de Calcul'!DP33="",ISERROR('Feuille de Calcul'!DP33)),"",'Feuille de Calcul'!DP33)</f>
        <v/>
      </c>
      <c r="V33" s="569"/>
      <c r="W33" s="570"/>
      <c r="X33" s="568" t="str">
        <f>IF(OR('Feuille de Calcul'!DS33="",ISERROR('Feuille de Calcul'!DS33)),"",'Feuille de Calcul'!DS33)</f>
        <v/>
      </c>
      <c r="Y33" s="569"/>
      <c r="Z33" s="570"/>
      <c r="AA33" s="568" t="str">
        <f>IF(OR('Feuille de Calcul'!DV33="",ISERROR('Feuille de Calcul'!DV33)),"",'Feuille de Calcul'!DV33)</f>
        <v/>
      </c>
      <c r="AB33" s="569"/>
      <c r="AC33" s="570"/>
      <c r="AD33" s="568" t="str">
        <f>IF(OR('Feuille de Calcul'!DY33="",ISERROR('Feuille de Calcul'!DY33)),"",'Feuille de Calcul'!DY33)</f>
        <v/>
      </c>
      <c r="AE33" s="569"/>
      <c r="AF33" s="570"/>
      <c r="AG33" s="568" t="str">
        <f>IF(OR('Feuille de Calcul'!EB33="",ISERROR('Feuille de Calcul'!EB33)),"",'Feuille de Calcul'!EB33)</f>
        <v/>
      </c>
      <c r="AH33" s="569"/>
      <c r="AI33" s="570"/>
      <c r="AJ33" s="243"/>
      <c r="AK33" s="243"/>
    </row>
    <row r="34" spans="1:37">
      <c r="A34" s="63" t="str">
        <f>IF('Information sur les Gènes'!A34="","",'Information sur les Gènes'!A34)</f>
        <v>C8</v>
      </c>
      <c r="B34" s="64" t="str">
        <f>IF('Information sur les Gènes'!D34="","",'Information sur les Gènes'!D34)</f>
        <v/>
      </c>
      <c r="C34" s="565"/>
      <c r="D34" s="566"/>
      <c r="E34" s="567"/>
      <c r="F34" s="568" t="str">
        <f>IF(OR('Feuille de Calcul'!DA34="",ISERROR('Feuille de Calcul'!DA34)),"",'Feuille de Calcul'!DA34)</f>
        <v/>
      </c>
      <c r="G34" s="569"/>
      <c r="H34" s="570"/>
      <c r="I34" s="568" t="str">
        <f>IF(OR('Feuille de Calcul'!DD34="",ISERROR('Feuille de Calcul'!DD34)),"",'Feuille de Calcul'!DD34)</f>
        <v/>
      </c>
      <c r="J34" s="569"/>
      <c r="K34" s="570"/>
      <c r="L34" s="568" t="str">
        <f>IF(OR('Feuille de Calcul'!DG34="",ISERROR('Feuille de Calcul'!DG34)),"",'Feuille de Calcul'!DG34)</f>
        <v/>
      </c>
      <c r="M34" s="569"/>
      <c r="N34" s="570"/>
      <c r="O34" s="568" t="str">
        <f>IF(OR('Feuille de Calcul'!DJ34="",ISERROR('Feuille de Calcul'!DJ34)),"",'Feuille de Calcul'!DJ34)</f>
        <v/>
      </c>
      <c r="P34" s="569"/>
      <c r="Q34" s="570"/>
      <c r="R34" s="568" t="str">
        <f>IF(OR('Feuille de Calcul'!DM34="",ISERROR('Feuille de Calcul'!DM34)),"",'Feuille de Calcul'!DM34)</f>
        <v/>
      </c>
      <c r="S34" s="569"/>
      <c r="T34" s="570"/>
      <c r="U34" s="568" t="str">
        <f>IF(OR('Feuille de Calcul'!DP34="",ISERROR('Feuille de Calcul'!DP34)),"",'Feuille de Calcul'!DP34)</f>
        <v/>
      </c>
      <c r="V34" s="569"/>
      <c r="W34" s="570"/>
      <c r="X34" s="568" t="str">
        <f>IF(OR('Feuille de Calcul'!DS34="",ISERROR('Feuille de Calcul'!DS34)),"",'Feuille de Calcul'!DS34)</f>
        <v/>
      </c>
      <c r="Y34" s="569"/>
      <c r="Z34" s="570"/>
      <c r="AA34" s="568" t="str">
        <f>IF(OR('Feuille de Calcul'!DV34="",ISERROR('Feuille de Calcul'!DV34)),"",'Feuille de Calcul'!DV34)</f>
        <v/>
      </c>
      <c r="AB34" s="569"/>
      <c r="AC34" s="570"/>
      <c r="AD34" s="568" t="str">
        <f>IF(OR('Feuille de Calcul'!DY34="",ISERROR('Feuille de Calcul'!DY34)),"",'Feuille de Calcul'!DY34)</f>
        <v/>
      </c>
      <c r="AE34" s="569"/>
      <c r="AF34" s="570"/>
      <c r="AG34" s="568" t="str">
        <f>IF(OR('Feuille de Calcul'!EB34="",ISERROR('Feuille de Calcul'!EB34)),"",'Feuille de Calcul'!EB34)</f>
        <v/>
      </c>
      <c r="AH34" s="569"/>
      <c r="AI34" s="570"/>
      <c r="AJ34" s="243"/>
      <c r="AK34" s="243"/>
    </row>
    <row r="35" spans="1:37">
      <c r="A35" s="63" t="str">
        <f>IF('Information sur les Gènes'!A35="","",'Information sur les Gènes'!A35)</f>
        <v>C9</v>
      </c>
      <c r="B35" s="64" t="str">
        <f>IF('Information sur les Gènes'!D35="","",'Information sur les Gènes'!D35)</f>
        <v/>
      </c>
      <c r="C35" s="565"/>
      <c r="D35" s="566"/>
      <c r="E35" s="567"/>
      <c r="F35" s="568" t="str">
        <f>IF(OR('Feuille de Calcul'!DA35="",ISERROR('Feuille de Calcul'!DA35)),"",'Feuille de Calcul'!DA35)</f>
        <v/>
      </c>
      <c r="G35" s="569"/>
      <c r="H35" s="570"/>
      <c r="I35" s="568" t="str">
        <f>IF(OR('Feuille de Calcul'!DD35="",ISERROR('Feuille de Calcul'!DD35)),"",'Feuille de Calcul'!DD35)</f>
        <v/>
      </c>
      <c r="J35" s="569"/>
      <c r="K35" s="570"/>
      <c r="L35" s="568" t="str">
        <f>IF(OR('Feuille de Calcul'!DG35="",ISERROR('Feuille de Calcul'!DG35)),"",'Feuille de Calcul'!DG35)</f>
        <v/>
      </c>
      <c r="M35" s="569"/>
      <c r="N35" s="570"/>
      <c r="O35" s="568" t="str">
        <f>IF(OR('Feuille de Calcul'!DJ35="",ISERROR('Feuille de Calcul'!DJ35)),"",'Feuille de Calcul'!DJ35)</f>
        <v/>
      </c>
      <c r="P35" s="569"/>
      <c r="Q35" s="570"/>
      <c r="R35" s="568" t="str">
        <f>IF(OR('Feuille de Calcul'!DM35="",ISERROR('Feuille de Calcul'!DM35)),"",'Feuille de Calcul'!DM35)</f>
        <v/>
      </c>
      <c r="S35" s="569"/>
      <c r="T35" s="570"/>
      <c r="U35" s="568" t="str">
        <f>IF(OR('Feuille de Calcul'!DP35="",ISERROR('Feuille de Calcul'!DP35)),"",'Feuille de Calcul'!DP35)</f>
        <v/>
      </c>
      <c r="V35" s="569"/>
      <c r="W35" s="570"/>
      <c r="X35" s="568" t="str">
        <f>IF(OR('Feuille de Calcul'!DS35="",ISERROR('Feuille de Calcul'!DS35)),"",'Feuille de Calcul'!DS35)</f>
        <v/>
      </c>
      <c r="Y35" s="569"/>
      <c r="Z35" s="570"/>
      <c r="AA35" s="568" t="str">
        <f>IF(OR('Feuille de Calcul'!DV35="",ISERROR('Feuille de Calcul'!DV35)),"",'Feuille de Calcul'!DV35)</f>
        <v/>
      </c>
      <c r="AB35" s="569"/>
      <c r="AC35" s="570"/>
      <c r="AD35" s="568" t="str">
        <f>IF(OR('Feuille de Calcul'!DY35="",ISERROR('Feuille de Calcul'!DY35)),"",'Feuille de Calcul'!DY35)</f>
        <v/>
      </c>
      <c r="AE35" s="569"/>
      <c r="AF35" s="570"/>
      <c r="AG35" s="568" t="str">
        <f>IF(OR('Feuille de Calcul'!EB35="",ISERROR('Feuille de Calcul'!EB35)),"",'Feuille de Calcul'!EB35)</f>
        <v/>
      </c>
      <c r="AH35" s="569"/>
      <c r="AI35" s="570"/>
      <c r="AJ35" s="243"/>
      <c r="AK35" s="243"/>
    </row>
    <row r="36" spans="1:37">
      <c r="A36" s="63" t="str">
        <f>IF('Information sur les Gènes'!A36="","",'Information sur les Gènes'!A36)</f>
        <v>C10</v>
      </c>
      <c r="B36" s="64" t="str">
        <f>IF('Information sur les Gènes'!D36="","",'Information sur les Gènes'!D36)</f>
        <v/>
      </c>
      <c r="C36" s="565"/>
      <c r="D36" s="566"/>
      <c r="E36" s="567"/>
      <c r="F36" s="568" t="str">
        <f>IF(OR('Feuille de Calcul'!DA36="",ISERROR('Feuille de Calcul'!DA36)),"",'Feuille de Calcul'!DA36)</f>
        <v/>
      </c>
      <c r="G36" s="569"/>
      <c r="H36" s="570"/>
      <c r="I36" s="568" t="str">
        <f>IF(OR('Feuille de Calcul'!DD36="",ISERROR('Feuille de Calcul'!DD36)),"",'Feuille de Calcul'!DD36)</f>
        <v/>
      </c>
      <c r="J36" s="569"/>
      <c r="K36" s="570"/>
      <c r="L36" s="568" t="str">
        <f>IF(OR('Feuille de Calcul'!DG36="",ISERROR('Feuille de Calcul'!DG36)),"",'Feuille de Calcul'!DG36)</f>
        <v/>
      </c>
      <c r="M36" s="569"/>
      <c r="N36" s="570"/>
      <c r="O36" s="568" t="str">
        <f>IF(OR('Feuille de Calcul'!DJ36="",ISERROR('Feuille de Calcul'!DJ36)),"",'Feuille de Calcul'!DJ36)</f>
        <v/>
      </c>
      <c r="P36" s="569"/>
      <c r="Q36" s="570"/>
      <c r="R36" s="568" t="str">
        <f>IF(OR('Feuille de Calcul'!DM36="",ISERROR('Feuille de Calcul'!DM36)),"",'Feuille de Calcul'!DM36)</f>
        <v/>
      </c>
      <c r="S36" s="569"/>
      <c r="T36" s="570"/>
      <c r="U36" s="568" t="str">
        <f>IF(OR('Feuille de Calcul'!DP36="",ISERROR('Feuille de Calcul'!DP36)),"",'Feuille de Calcul'!DP36)</f>
        <v/>
      </c>
      <c r="V36" s="569"/>
      <c r="W36" s="570"/>
      <c r="X36" s="568" t="str">
        <f>IF(OR('Feuille de Calcul'!DS36="",ISERROR('Feuille de Calcul'!DS36)),"",'Feuille de Calcul'!DS36)</f>
        <v/>
      </c>
      <c r="Y36" s="569"/>
      <c r="Z36" s="570"/>
      <c r="AA36" s="568" t="str">
        <f>IF(OR('Feuille de Calcul'!DV36="",ISERROR('Feuille de Calcul'!DV36)),"",'Feuille de Calcul'!DV36)</f>
        <v/>
      </c>
      <c r="AB36" s="569"/>
      <c r="AC36" s="570"/>
      <c r="AD36" s="568" t="str">
        <f>IF(OR('Feuille de Calcul'!DY36="",ISERROR('Feuille de Calcul'!DY36)),"",'Feuille de Calcul'!DY36)</f>
        <v/>
      </c>
      <c r="AE36" s="569"/>
      <c r="AF36" s="570"/>
      <c r="AG36" s="568" t="str">
        <f>IF(OR('Feuille de Calcul'!EB36="",ISERROR('Feuille de Calcul'!EB36)),"",'Feuille de Calcul'!EB36)</f>
        <v/>
      </c>
      <c r="AH36" s="569"/>
      <c r="AI36" s="570"/>
      <c r="AJ36" s="243"/>
      <c r="AK36" s="243"/>
    </row>
    <row r="37" spans="1:37">
      <c r="A37" s="63" t="str">
        <f>IF('Information sur les Gènes'!A37="","",'Information sur les Gènes'!A37)</f>
        <v>C11</v>
      </c>
      <c r="B37" s="64" t="str">
        <f>IF('Information sur les Gènes'!D37="","",'Information sur les Gènes'!D37)</f>
        <v/>
      </c>
      <c r="C37" s="565"/>
      <c r="D37" s="566"/>
      <c r="E37" s="567"/>
      <c r="F37" s="568" t="str">
        <f>IF(OR('Feuille de Calcul'!DA37="",ISERROR('Feuille de Calcul'!DA37)),"",'Feuille de Calcul'!DA37)</f>
        <v/>
      </c>
      <c r="G37" s="569"/>
      <c r="H37" s="570"/>
      <c r="I37" s="568" t="str">
        <f>IF(OR('Feuille de Calcul'!DD37="",ISERROR('Feuille de Calcul'!DD37)),"",'Feuille de Calcul'!DD37)</f>
        <v/>
      </c>
      <c r="J37" s="569"/>
      <c r="K37" s="570"/>
      <c r="L37" s="568" t="str">
        <f>IF(OR('Feuille de Calcul'!DG37="",ISERROR('Feuille de Calcul'!DG37)),"",'Feuille de Calcul'!DG37)</f>
        <v/>
      </c>
      <c r="M37" s="569"/>
      <c r="N37" s="570"/>
      <c r="O37" s="568" t="str">
        <f>IF(OR('Feuille de Calcul'!DJ37="",ISERROR('Feuille de Calcul'!DJ37)),"",'Feuille de Calcul'!DJ37)</f>
        <v/>
      </c>
      <c r="P37" s="569"/>
      <c r="Q37" s="570"/>
      <c r="R37" s="568" t="str">
        <f>IF(OR('Feuille de Calcul'!DM37="",ISERROR('Feuille de Calcul'!DM37)),"",'Feuille de Calcul'!DM37)</f>
        <v/>
      </c>
      <c r="S37" s="569"/>
      <c r="T37" s="570"/>
      <c r="U37" s="568" t="str">
        <f>IF(OR('Feuille de Calcul'!DP37="",ISERROR('Feuille de Calcul'!DP37)),"",'Feuille de Calcul'!DP37)</f>
        <v/>
      </c>
      <c r="V37" s="569"/>
      <c r="W37" s="570"/>
      <c r="X37" s="568" t="str">
        <f>IF(OR('Feuille de Calcul'!DS37="",ISERROR('Feuille de Calcul'!DS37)),"",'Feuille de Calcul'!DS37)</f>
        <v/>
      </c>
      <c r="Y37" s="569"/>
      <c r="Z37" s="570"/>
      <c r="AA37" s="568" t="str">
        <f>IF(OR('Feuille de Calcul'!DV37="",ISERROR('Feuille de Calcul'!DV37)),"",'Feuille de Calcul'!DV37)</f>
        <v/>
      </c>
      <c r="AB37" s="569"/>
      <c r="AC37" s="570"/>
      <c r="AD37" s="568" t="str">
        <f>IF(OR('Feuille de Calcul'!DY37="",ISERROR('Feuille de Calcul'!DY37)),"",'Feuille de Calcul'!DY37)</f>
        <v/>
      </c>
      <c r="AE37" s="569"/>
      <c r="AF37" s="570"/>
      <c r="AG37" s="568" t="str">
        <f>IF(OR('Feuille de Calcul'!EB37="",ISERROR('Feuille de Calcul'!EB37)),"",'Feuille de Calcul'!EB37)</f>
        <v/>
      </c>
      <c r="AH37" s="569"/>
      <c r="AI37" s="570"/>
      <c r="AJ37" s="243"/>
      <c r="AK37" s="243"/>
    </row>
    <row r="38" spans="1:37">
      <c r="A38" s="63" t="str">
        <f>IF('Information sur les Gènes'!A38="","",'Information sur les Gènes'!A38)</f>
        <v>C12</v>
      </c>
      <c r="B38" s="64" t="str">
        <f>IF('Information sur les Gènes'!D38="","",'Information sur les Gènes'!D38)</f>
        <v/>
      </c>
      <c r="C38" s="565"/>
      <c r="D38" s="566"/>
      <c r="E38" s="567"/>
      <c r="F38" s="568" t="str">
        <f>IF(OR('Feuille de Calcul'!DA38="",ISERROR('Feuille de Calcul'!DA38)),"",'Feuille de Calcul'!DA38)</f>
        <v/>
      </c>
      <c r="G38" s="569"/>
      <c r="H38" s="570"/>
      <c r="I38" s="568" t="str">
        <f>IF(OR('Feuille de Calcul'!DD38="",ISERROR('Feuille de Calcul'!DD38)),"",'Feuille de Calcul'!DD38)</f>
        <v/>
      </c>
      <c r="J38" s="569"/>
      <c r="K38" s="570"/>
      <c r="L38" s="568" t="str">
        <f>IF(OR('Feuille de Calcul'!DG38="",ISERROR('Feuille de Calcul'!DG38)),"",'Feuille de Calcul'!DG38)</f>
        <v/>
      </c>
      <c r="M38" s="569"/>
      <c r="N38" s="570"/>
      <c r="O38" s="568" t="str">
        <f>IF(OR('Feuille de Calcul'!DJ38="",ISERROR('Feuille de Calcul'!DJ38)),"",'Feuille de Calcul'!DJ38)</f>
        <v/>
      </c>
      <c r="P38" s="569"/>
      <c r="Q38" s="570"/>
      <c r="R38" s="568" t="str">
        <f>IF(OR('Feuille de Calcul'!DM38="",ISERROR('Feuille de Calcul'!DM38)),"",'Feuille de Calcul'!DM38)</f>
        <v/>
      </c>
      <c r="S38" s="569"/>
      <c r="T38" s="570"/>
      <c r="U38" s="568" t="str">
        <f>IF(OR('Feuille de Calcul'!DP38="",ISERROR('Feuille de Calcul'!DP38)),"",'Feuille de Calcul'!DP38)</f>
        <v/>
      </c>
      <c r="V38" s="569"/>
      <c r="W38" s="570"/>
      <c r="X38" s="568" t="str">
        <f>IF(OR('Feuille de Calcul'!DS38="",ISERROR('Feuille de Calcul'!DS38)),"",'Feuille de Calcul'!DS38)</f>
        <v/>
      </c>
      <c r="Y38" s="569"/>
      <c r="Z38" s="570"/>
      <c r="AA38" s="568" t="str">
        <f>IF(OR('Feuille de Calcul'!DV38="",ISERROR('Feuille de Calcul'!DV38)),"",'Feuille de Calcul'!DV38)</f>
        <v/>
      </c>
      <c r="AB38" s="569"/>
      <c r="AC38" s="570"/>
      <c r="AD38" s="568" t="str">
        <f>IF(OR('Feuille de Calcul'!DY38="",ISERROR('Feuille de Calcul'!DY38)),"",'Feuille de Calcul'!DY38)</f>
        <v/>
      </c>
      <c r="AE38" s="569"/>
      <c r="AF38" s="570"/>
      <c r="AG38" s="568" t="str">
        <f>IF(OR('Feuille de Calcul'!EB38="",ISERROR('Feuille de Calcul'!EB38)),"",'Feuille de Calcul'!EB38)</f>
        <v/>
      </c>
      <c r="AH38" s="569"/>
      <c r="AI38" s="570"/>
      <c r="AJ38" s="243"/>
      <c r="AK38" s="243"/>
    </row>
    <row r="39" spans="1:37">
      <c r="A39" s="63" t="str">
        <f>IF('Information sur les Gènes'!A39="","",'Information sur les Gènes'!A39)</f>
        <v>D1</v>
      </c>
      <c r="B39" s="64" t="str">
        <f>IF('Information sur les Gènes'!D39="","",'Information sur les Gènes'!D39)</f>
        <v/>
      </c>
      <c r="C39" s="565"/>
      <c r="D39" s="566"/>
      <c r="E39" s="567"/>
      <c r="F39" s="568" t="str">
        <f>IF(OR('Feuille de Calcul'!DA39="",ISERROR('Feuille de Calcul'!DA39)),"",'Feuille de Calcul'!DA39)</f>
        <v/>
      </c>
      <c r="G39" s="569"/>
      <c r="H39" s="570"/>
      <c r="I39" s="568" t="str">
        <f>IF(OR('Feuille de Calcul'!DD39="",ISERROR('Feuille de Calcul'!DD39)),"",'Feuille de Calcul'!DD39)</f>
        <v/>
      </c>
      <c r="J39" s="569"/>
      <c r="K39" s="570"/>
      <c r="L39" s="568" t="str">
        <f>IF(OR('Feuille de Calcul'!DG39="",ISERROR('Feuille de Calcul'!DG39)),"",'Feuille de Calcul'!DG39)</f>
        <v/>
      </c>
      <c r="M39" s="569"/>
      <c r="N39" s="570"/>
      <c r="O39" s="568" t="str">
        <f>IF(OR('Feuille de Calcul'!DJ39="",ISERROR('Feuille de Calcul'!DJ39)),"",'Feuille de Calcul'!DJ39)</f>
        <v/>
      </c>
      <c r="P39" s="569"/>
      <c r="Q39" s="570"/>
      <c r="R39" s="568" t="str">
        <f>IF(OR('Feuille de Calcul'!DM39="",ISERROR('Feuille de Calcul'!DM39)),"",'Feuille de Calcul'!DM39)</f>
        <v/>
      </c>
      <c r="S39" s="569"/>
      <c r="T39" s="570"/>
      <c r="U39" s="568" t="str">
        <f>IF(OR('Feuille de Calcul'!DP39="",ISERROR('Feuille de Calcul'!DP39)),"",'Feuille de Calcul'!DP39)</f>
        <v/>
      </c>
      <c r="V39" s="569"/>
      <c r="W39" s="570"/>
      <c r="X39" s="568" t="str">
        <f>IF(OR('Feuille de Calcul'!DS39="",ISERROR('Feuille de Calcul'!DS39)),"",'Feuille de Calcul'!DS39)</f>
        <v/>
      </c>
      <c r="Y39" s="569"/>
      <c r="Z39" s="570"/>
      <c r="AA39" s="568" t="str">
        <f>IF(OR('Feuille de Calcul'!DV39="",ISERROR('Feuille de Calcul'!DV39)),"",'Feuille de Calcul'!DV39)</f>
        <v/>
      </c>
      <c r="AB39" s="569"/>
      <c r="AC39" s="570"/>
      <c r="AD39" s="568" t="str">
        <f>IF(OR('Feuille de Calcul'!DY39="",ISERROR('Feuille de Calcul'!DY39)),"",'Feuille de Calcul'!DY39)</f>
        <v/>
      </c>
      <c r="AE39" s="569"/>
      <c r="AF39" s="570"/>
      <c r="AG39" s="568" t="str">
        <f>IF(OR('Feuille de Calcul'!EB39="",ISERROR('Feuille de Calcul'!EB39)),"",'Feuille de Calcul'!EB39)</f>
        <v/>
      </c>
      <c r="AH39" s="569"/>
      <c r="AI39" s="570"/>
      <c r="AJ39" s="243"/>
      <c r="AK39" s="243"/>
    </row>
    <row r="40" spans="1:37">
      <c r="A40" s="63" t="str">
        <f>IF('Information sur les Gènes'!A40="","",'Information sur les Gènes'!A40)</f>
        <v>D2</v>
      </c>
      <c r="B40" s="64" t="str">
        <f>IF('Information sur les Gènes'!D40="","",'Information sur les Gènes'!D40)</f>
        <v/>
      </c>
      <c r="C40" s="565"/>
      <c r="D40" s="566"/>
      <c r="E40" s="567"/>
      <c r="F40" s="568" t="str">
        <f>IF(OR('Feuille de Calcul'!DA40="",ISERROR('Feuille de Calcul'!DA40)),"",'Feuille de Calcul'!DA40)</f>
        <v/>
      </c>
      <c r="G40" s="569"/>
      <c r="H40" s="570"/>
      <c r="I40" s="568" t="str">
        <f>IF(OR('Feuille de Calcul'!DD40="",ISERROR('Feuille de Calcul'!DD40)),"",'Feuille de Calcul'!DD40)</f>
        <v/>
      </c>
      <c r="J40" s="569"/>
      <c r="K40" s="570"/>
      <c r="L40" s="568" t="str">
        <f>IF(OR('Feuille de Calcul'!DG40="",ISERROR('Feuille de Calcul'!DG40)),"",'Feuille de Calcul'!DG40)</f>
        <v/>
      </c>
      <c r="M40" s="569"/>
      <c r="N40" s="570"/>
      <c r="O40" s="568" t="str">
        <f>IF(OR('Feuille de Calcul'!DJ40="",ISERROR('Feuille de Calcul'!DJ40)),"",'Feuille de Calcul'!DJ40)</f>
        <v/>
      </c>
      <c r="P40" s="569"/>
      <c r="Q40" s="570"/>
      <c r="R40" s="568" t="str">
        <f>IF(OR('Feuille de Calcul'!DM40="",ISERROR('Feuille de Calcul'!DM40)),"",'Feuille de Calcul'!DM40)</f>
        <v/>
      </c>
      <c r="S40" s="569"/>
      <c r="T40" s="570"/>
      <c r="U40" s="568" t="str">
        <f>IF(OR('Feuille de Calcul'!DP40="",ISERROR('Feuille de Calcul'!DP40)),"",'Feuille de Calcul'!DP40)</f>
        <v/>
      </c>
      <c r="V40" s="569"/>
      <c r="W40" s="570"/>
      <c r="X40" s="568" t="str">
        <f>IF(OR('Feuille de Calcul'!DS40="",ISERROR('Feuille de Calcul'!DS40)),"",'Feuille de Calcul'!DS40)</f>
        <v/>
      </c>
      <c r="Y40" s="569"/>
      <c r="Z40" s="570"/>
      <c r="AA40" s="568" t="str">
        <f>IF(OR('Feuille de Calcul'!DV40="",ISERROR('Feuille de Calcul'!DV40)),"",'Feuille de Calcul'!DV40)</f>
        <v/>
      </c>
      <c r="AB40" s="569"/>
      <c r="AC40" s="570"/>
      <c r="AD40" s="568" t="str">
        <f>IF(OR('Feuille de Calcul'!DY40="",ISERROR('Feuille de Calcul'!DY40)),"",'Feuille de Calcul'!DY40)</f>
        <v/>
      </c>
      <c r="AE40" s="569"/>
      <c r="AF40" s="570"/>
      <c r="AG40" s="568" t="str">
        <f>IF(OR('Feuille de Calcul'!EB40="",ISERROR('Feuille de Calcul'!EB40)),"",'Feuille de Calcul'!EB40)</f>
        <v/>
      </c>
      <c r="AH40" s="569"/>
      <c r="AI40" s="570"/>
      <c r="AJ40" s="243"/>
      <c r="AK40" s="243"/>
    </row>
    <row r="41" spans="1:37">
      <c r="A41" s="63" t="str">
        <f>IF('Information sur les Gènes'!A41="","",'Information sur les Gènes'!A41)</f>
        <v>D3</v>
      </c>
      <c r="B41" s="64" t="str">
        <f>IF('Information sur les Gènes'!D41="","",'Information sur les Gènes'!D41)</f>
        <v/>
      </c>
      <c r="C41" s="565"/>
      <c r="D41" s="566"/>
      <c r="E41" s="567"/>
      <c r="F41" s="568" t="str">
        <f>IF(OR('Feuille de Calcul'!DA41="",ISERROR('Feuille de Calcul'!DA41)),"",'Feuille de Calcul'!DA41)</f>
        <v/>
      </c>
      <c r="G41" s="569"/>
      <c r="H41" s="570"/>
      <c r="I41" s="568" t="str">
        <f>IF(OR('Feuille de Calcul'!DD41="",ISERROR('Feuille de Calcul'!DD41)),"",'Feuille de Calcul'!DD41)</f>
        <v/>
      </c>
      <c r="J41" s="569"/>
      <c r="K41" s="570"/>
      <c r="L41" s="568" t="str">
        <f>IF(OR('Feuille de Calcul'!DG41="",ISERROR('Feuille de Calcul'!DG41)),"",'Feuille de Calcul'!DG41)</f>
        <v/>
      </c>
      <c r="M41" s="569"/>
      <c r="N41" s="570"/>
      <c r="O41" s="568" t="str">
        <f>IF(OR('Feuille de Calcul'!DJ41="",ISERROR('Feuille de Calcul'!DJ41)),"",'Feuille de Calcul'!DJ41)</f>
        <v/>
      </c>
      <c r="P41" s="569"/>
      <c r="Q41" s="570"/>
      <c r="R41" s="568" t="str">
        <f>IF(OR('Feuille de Calcul'!DM41="",ISERROR('Feuille de Calcul'!DM41)),"",'Feuille de Calcul'!DM41)</f>
        <v/>
      </c>
      <c r="S41" s="569"/>
      <c r="T41" s="570"/>
      <c r="U41" s="568" t="str">
        <f>IF(OR('Feuille de Calcul'!DP41="",ISERROR('Feuille de Calcul'!DP41)),"",'Feuille de Calcul'!DP41)</f>
        <v/>
      </c>
      <c r="V41" s="569"/>
      <c r="W41" s="570"/>
      <c r="X41" s="568" t="str">
        <f>IF(OR('Feuille de Calcul'!DS41="",ISERROR('Feuille de Calcul'!DS41)),"",'Feuille de Calcul'!DS41)</f>
        <v/>
      </c>
      <c r="Y41" s="569"/>
      <c r="Z41" s="570"/>
      <c r="AA41" s="568" t="str">
        <f>IF(OR('Feuille de Calcul'!DV41="",ISERROR('Feuille de Calcul'!DV41)),"",'Feuille de Calcul'!DV41)</f>
        <v/>
      </c>
      <c r="AB41" s="569"/>
      <c r="AC41" s="570"/>
      <c r="AD41" s="568" t="str">
        <f>IF(OR('Feuille de Calcul'!DY41="",ISERROR('Feuille de Calcul'!DY41)),"",'Feuille de Calcul'!DY41)</f>
        <v/>
      </c>
      <c r="AE41" s="569"/>
      <c r="AF41" s="570"/>
      <c r="AG41" s="568" t="str">
        <f>IF(OR('Feuille de Calcul'!EB41="",ISERROR('Feuille de Calcul'!EB41)),"",'Feuille de Calcul'!EB41)</f>
        <v/>
      </c>
      <c r="AH41" s="569"/>
      <c r="AI41" s="570"/>
      <c r="AJ41" s="243"/>
      <c r="AK41" s="243"/>
    </row>
    <row r="42" spans="1:37">
      <c r="A42" s="63" t="str">
        <f>IF('Information sur les Gènes'!A42="","",'Information sur les Gènes'!A42)</f>
        <v>D4</v>
      </c>
      <c r="B42" s="64" t="str">
        <f>IF('Information sur les Gènes'!D42="","",'Information sur les Gènes'!D42)</f>
        <v/>
      </c>
      <c r="C42" s="565"/>
      <c r="D42" s="566"/>
      <c r="E42" s="567"/>
      <c r="F42" s="568" t="str">
        <f>IF(OR('Feuille de Calcul'!DA42="",ISERROR('Feuille de Calcul'!DA42)),"",'Feuille de Calcul'!DA42)</f>
        <v/>
      </c>
      <c r="G42" s="569"/>
      <c r="H42" s="570"/>
      <c r="I42" s="568" t="str">
        <f>IF(OR('Feuille de Calcul'!DD42="",ISERROR('Feuille de Calcul'!DD42)),"",'Feuille de Calcul'!DD42)</f>
        <v/>
      </c>
      <c r="J42" s="569"/>
      <c r="K42" s="570"/>
      <c r="L42" s="568" t="str">
        <f>IF(OR('Feuille de Calcul'!DG42="",ISERROR('Feuille de Calcul'!DG42)),"",'Feuille de Calcul'!DG42)</f>
        <v/>
      </c>
      <c r="M42" s="569"/>
      <c r="N42" s="570"/>
      <c r="O42" s="568" t="str">
        <f>IF(OR('Feuille de Calcul'!DJ42="",ISERROR('Feuille de Calcul'!DJ42)),"",'Feuille de Calcul'!DJ42)</f>
        <v/>
      </c>
      <c r="P42" s="569"/>
      <c r="Q42" s="570"/>
      <c r="R42" s="568" t="str">
        <f>IF(OR('Feuille de Calcul'!DM42="",ISERROR('Feuille de Calcul'!DM42)),"",'Feuille de Calcul'!DM42)</f>
        <v/>
      </c>
      <c r="S42" s="569"/>
      <c r="T42" s="570"/>
      <c r="U42" s="568" t="str">
        <f>IF(OR('Feuille de Calcul'!DP42="",ISERROR('Feuille de Calcul'!DP42)),"",'Feuille de Calcul'!DP42)</f>
        <v/>
      </c>
      <c r="V42" s="569"/>
      <c r="W42" s="570"/>
      <c r="X42" s="568" t="str">
        <f>IF(OR('Feuille de Calcul'!DS42="",ISERROR('Feuille de Calcul'!DS42)),"",'Feuille de Calcul'!DS42)</f>
        <v/>
      </c>
      <c r="Y42" s="569"/>
      <c r="Z42" s="570"/>
      <c r="AA42" s="568" t="str">
        <f>IF(OR('Feuille de Calcul'!DV42="",ISERROR('Feuille de Calcul'!DV42)),"",'Feuille de Calcul'!DV42)</f>
        <v/>
      </c>
      <c r="AB42" s="569"/>
      <c r="AC42" s="570"/>
      <c r="AD42" s="568" t="str">
        <f>IF(OR('Feuille de Calcul'!DY42="",ISERROR('Feuille de Calcul'!DY42)),"",'Feuille de Calcul'!DY42)</f>
        <v/>
      </c>
      <c r="AE42" s="569"/>
      <c r="AF42" s="570"/>
      <c r="AG42" s="568" t="str">
        <f>IF(OR('Feuille de Calcul'!EB42="",ISERROR('Feuille de Calcul'!EB42)),"",'Feuille de Calcul'!EB42)</f>
        <v/>
      </c>
      <c r="AH42" s="569"/>
      <c r="AI42" s="570"/>
      <c r="AJ42" s="243"/>
      <c r="AK42" s="243"/>
    </row>
    <row r="43" spans="1:37">
      <c r="A43" s="63" t="str">
        <f>IF('Information sur les Gènes'!A43="","",'Information sur les Gènes'!A43)</f>
        <v>D5</v>
      </c>
      <c r="B43" s="64" t="str">
        <f>IF('Information sur les Gènes'!D43="","",'Information sur les Gènes'!D43)</f>
        <v/>
      </c>
      <c r="C43" s="565"/>
      <c r="D43" s="566"/>
      <c r="E43" s="567"/>
      <c r="F43" s="568" t="str">
        <f>IF(OR('Feuille de Calcul'!DA43="",ISERROR('Feuille de Calcul'!DA43)),"",'Feuille de Calcul'!DA43)</f>
        <v/>
      </c>
      <c r="G43" s="569"/>
      <c r="H43" s="570"/>
      <c r="I43" s="568" t="str">
        <f>IF(OR('Feuille de Calcul'!DD43="",ISERROR('Feuille de Calcul'!DD43)),"",'Feuille de Calcul'!DD43)</f>
        <v/>
      </c>
      <c r="J43" s="569"/>
      <c r="K43" s="570"/>
      <c r="L43" s="568" t="str">
        <f>IF(OR('Feuille de Calcul'!DG43="",ISERROR('Feuille de Calcul'!DG43)),"",'Feuille de Calcul'!DG43)</f>
        <v/>
      </c>
      <c r="M43" s="569"/>
      <c r="N43" s="570"/>
      <c r="O43" s="568" t="str">
        <f>IF(OR('Feuille de Calcul'!DJ43="",ISERROR('Feuille de Calcul'!DJ43)),"",'Feuille de Calcul'!DJ43)</f>
        <v/>
      </c>
      <c r="P43" s="569"/>
      <c r="Q43" s="570"/>
      <c r="R43" s="568" t="str">
        <f>IF(OR('Feuille de Calcul'!DM43="",ISERROR('Feuille de Calcul'!DM43)),"",'Feuille de Calcul'!DM43)</f>
        <v/>
      </c>
      <c r="S43" s="569"/>
      <c r="T43" s="570"/>
      <c r="U43" s="568" t="str">
        <f>IF(OR('Feuille de Calcul'!DP43="",ISERROR('Feuille de Calcul'!DP43)),"",'Feuille de Calcul'!DP43)</f>
        <v/>
      </c>
      <c r="V43" s="569"/>
      <c r="W43" s="570"/>
      <c r="X43" s="568" t="str">
        <f>IF(OR('Feuille de Calcul'!DS43="",ISERROR('Feuille de Calcul'!DS43)),"",'Feuille de Calcul'!DS43)</f>
        <v/>
      </c>
      <c r="Y43" s="569"/>
      <c r="Z43" s="570"/>
      <c r="AA43" s="568" t="str">
        <f>IF(OR('Feuille de Calcul'!DV43="",ISERROR('Feuille de Calcul'!DV43)),"",'Feuille de Calcul'!DV43)</f>
        <v/>
      </c>
      <c r="AB43" s="569"/>
      <c r="AC43" s="570"/>
      <c r="AD43" s="568" t="str">
        <f>IF(OR('Feuille de Calcul'!DY43="",ISERROR('Feuille de Calcul'!DY43)),"",'Feuille de Calcul'!DY43)</f>
        <v/>
      </c>
      <c r="AE43" s="569"/>
      <c r="AF43" s="570"/>
      <c r="AG43" s="568" t="str">
        <f>IF(OR('Feuille de Calcul'!EB43="",ISERROR('Feuille de Calcul'!EB43)),"",'Feuille de Calcul'!EB43)</f>
        <v/>
      </c>
      <c r="AH43" s="569"/>
      <c r="AI43" s="570"/>
      <c r="AJ43" s="243"/>
      <c r="AK43" s="243"/>
    </row>
    <row r="44" spans="1:37">
      <c r="A44" s="63" t="str">
        <f>IF('Information sur les Gènes'!A44="","",'Information sur les Gènes'!A44)</f>
        <v>D6</v>
      </c>
      <c r="B44" s="64" t="str">
        <f>IF('Information sur les Gènes'!D44="","",'Information sur les Gènes'!D44)</f>
        <v/>
      </c>
      <c r="C44" s="565"/>
      <c r="D44" s="566"/>
      <c r="E44" s="567"/>
      <c r="F44" s="568" t="str">
        <f>IF(OR('Feuille de Calcul'!DA44="",ISERROR('Feuille de Calcul'!DA44)),"",'Feuille de Calcul'!DA44)</f>
        <v/>
      </c>
      <c r="G44" s="569"/>
      <c r="H44" s="570"/>
      <c r="I44" s="568" t="str">
        <f>IF(OR('Feuille de Calcul'!DD44="",ISERROR('Feuille de Calcul'!DD44)),"",'Feuille de Calcul'!DD44)</f>
        <v/>
      </c>
      <c r="J44" s="569"/>
      <c r="K44" s="570"/>
      <c r="L44" s="568" t="str">
        <f>IF(OR('Feuille de Calcul'!DG44="",ISERROR('Feuille de Calcul'!DG44)),"",'Feuille de Calcul'!DG44)</f>
        <v/>
      </c>
      <c r="M44" s="569"/>
      <c r="N44" s="570"/>
      <c r="O44" s="568" t="str">
        <f>IF(OR('Feuille de Calcul'!DJ44="",ISERROR('Feuille de Calcul'!DJ44)),"",'Feuille de Calcul'!DJ44)</f>
        <v/>
      </c>
      <c r="P44" s="569"/>
      <c r="Q44" s="570"/>
      <c r="R44" s="568" t="str">
        <f>IF(OR('Feuille de Calcul'!DM44="",ISERROR('Feuille de Calcul'!DM44)),"",'Feuille de Calcul'!DM44)</f>
        <v/>
      </c>
      <c r="S44" s="569"/>
      <c r="T44" s="570"/>
      <c r="U44" s="568" t="str">
        <f>IF(OR('Feuille de Calcul'!DP44="",ISERROR('Feuille de Calcul'!DP44)),"",'Feuille de Calcul'!DP44)</f>
        <v/>
      </c>
      <c r="V44" s="569"/>
      <c r="W44" s="570"/>
      <c r="X44" s="568" t="str">
        <f>IF(OR('Feuille de Calcul'!DS44="",ISERROR('Feuille de Calcul'!DS44)),"",'Feuille de Calcul'!DS44)</f>
        <v/>
      </c>
      <c r="Y44" s="569"/>
      <c r="Z44" s="570"/>
      <c r="AA44" s="568" t="str">
        <f>IF(OR('Feuille de Calcul'!DV44="",ISERROR('Feuille de Calcul'!DV44)),"",'Feuille de Calcul'!DV44)</f>
        <v/>
      </c>
      <c r="AB44" s="569"/>
      <c r="AC44" s="570"/>
      <c r="AD44" s="568" t="str">
        <f>IF(OR('Feuille de Calcul'!DY44="",ISERROR('Feuille de Calcul'!DY44)),"",'Feuille de Calcul'!DY44)</f>
        <v/>
      </c>
      <c r="AE44" s="569"/>
      <c r="AF44" s="570"/>
      <c r="AG44" s="568" t="str">
        <f>IF(OR('Feuille de Calcul'!EB44="",ISERROR('Feuille de Calcul'!EB44)),"",'Feuille de Calcul'!EB44)</f>
        <v/>
      </c>
      <c r="AH44" s="569"/>
      <c r="AI44" s="570"/>
      <c r="AJ44" s="243"/>
      <c r="AK44" s="243"/>
    </row>
    <row r="45" spans="1:37">
      <c r="A45" s="63" t="str">
        <f>IF('Information sur les Gènes'!A45="","",'Information sur les Gènes'!A45)</f>
        <v>D7</v>
      </c>
      <c r="B45" s="64" t="str">
        <f>IF('Information sur les Gènes'!D45="","",'Information sur les Gènes'!D45)</f>
        <v/>
      </c>
      <c r="C45" s="565"/>
      <c r="D45" s="566"/>
      <c r="E45" s="567"/>
      <c r="F45" s="568" t="str">
        <f>IF(OR('Feuille de Calcul'!DA45="",ISERROR('Feuille de Calcul'!DA45)),"",'Feuille de Calcul'!DA45)</f>
        <v/>
      </c>
      <c r="G45" s="569"/>
      <c r="H45" s="570"/>
      <c r="I45" s="568" t="str">
        <f>IF(OR('Feuille de Calcul'!DD45="",ISERROR('Feuille de Calcul'!DD45)),"",'Feuille de Calcul'!DD45)</f>
        <v/>
      </c>
      <c r="J45" s="569"/>
      <c r="K45" s="570"/>
      <c r="L45" s="568" t="str">
        <f>IF(OR('Feuille de Calcul'!DG45="",ISERROR('Feuille de Calcul'!DG45)),"",'Feuille de Calcul'!DG45)</f>
        <v/>
      </c>
      <c r="M45" s="569"/>
      <c r="N45" s="570"/>
      <c r="O45" s="568" t="str">
        <f>IF(OR('Feuille de Calcul'!DJ45="",ISERROR('Feuille de Calcul'!DJ45)),"",'Feuille de Calcul'!DJ45)</f>
        <v/>
      </c>
      <c r="P45" s="569"/>
      <c r="Q45" s="570"/>
      <c r="R45" s="568" t="str">
        <f>IF(OR('Feuille de Calcul'!DM45="",ISERROR('Feuille de Calcul'!DM45)),"",'Feuille de Calcul'!DM45)</f>
        <v/>
      </c>
      <c r="S45" s="569"/>
      <c r="T45" s="570"/>
      <c r="U45" s="568" t="str">
        <f>IF(OR('Feuille de Calcul'!DP45="",ISERROR('Feuille de Calcul'!DP45)),"",'Feuille de Calcul'!DP45)</f>
        <v/>
      </c>
      <c r="V45" s="569"/>
      <c r="W45" s="570"/>
      <c r="X45" s="568" t="str">
        <f>IF(OR('Feuille de Calcul'!DS45="",ISERROR('Feuille de Calcul'!DS45)),"",'Feuille de Calcul'!DS45)</f>
        <v/>
      </c>
      <c r="Y45" s="569"/>
      <c r="Z45" s="570"/>
      <c r="AA45" s="568" t="str">
        <f>IF(OR('Feuille de Calcul'!DV45="",ISERROR('Feuille de Calcul'!DV45)),"",'Feuille de Calcul'!DV45)</f>
        <v/>
      </c>
      <c r="AB45" s="569"/>
      <c r="AC45" s="570"/>
      <c r="AD45" s="568" t="str">
        <f>IF(OR('Feuille de Calcul'!DY45="",ISERROR('Feuille de Calcul'!DY45)),"",'Feuille de Calcul'!DY45)</f>
        <v/>
      </c>
      <c r="AE45" s="569"/>
      <c r="AF45" s="570"/>
      <c r="AG45" s="568" t="str">
        <f>IF(OR('Feuille de Calcul'!EB45="",ISERROR('Feuille de Calcul'!EB45)),"",'Feuille de Calcul'!EB45)</f>
        <v/>
      </c>
      <c r="AH45" s="569"/>
      <c r="AI45" s="570"/>
      <c r="AJ45" s="243"/>
      <c r="AK45" s="243"/>
    </row>
    <row r="46" spans="1:37">
      <c r="A46" s="63" t="str">
        <f>IF('Information sur les Gènes'!A46="","",'Information sur les Gènes'!A46)</f>
        <v>D8</v>
      </c>
      <c r="B46" s="64" t="str">
        <f>IF('Information sur les Gènes'!D46="","",'Information sur les Gènes'!D46)</f>
        <v/>
      </c>
      <c r="C46" s="565"/>
      <c r="D46" s="566"/>
      <c r="E46" s="567"/>
      <c r="F46" s="568" t="str">
        <f>IF(OR('Feuille de Calcul'!DA46="",ISERROR('Feuille de Calcul'!DA46)),"",'Feuille de Calcul'!DA46)</f>
        <v/>
      </c>
      <c r="G46" s="569"/>
      <c r="H46" s="570"/>
      <c r="I46" s="568" t="str">
        <f>IF(OR('Feuille de Calcul'!DD46="",ISERROR('Feuille de Calcul'!DD46)),"",'Feuille de Calcul'!DD46)</f>
        <v/>
      </c>
      <c r="J46" s="569"/>
      <c r="K46" s="570"/>
      <c r="L46" s="568" t="str">
        <f>IF(OR('Feuille de Calcul'!DG46="",ISERROR('Feuille de Calcul'!DG46)),"",'Feuille de Calcul'!DG46)</f>
        <v/>
      </c>
      <c r="M46" s="569"/>
      <c r="N46" s="570"/>
      <c r="O46" s="568" t="str">
        <f>IF(OR('Feuille de Calcul'!DJ46="",ISERROR('Feuille de Calcul'!DJ46)),"",'Feuille de Calcul'!DJ46)</f>
        <v/>
      </c>
      <c r="P46" s="569"/>
      <c r="Q46" s="570"/>
      <c r="R46" s="568" t="str">
        <f>IF(OR('Feuille de Calcul'!DM46="",ISERROR('Feuille de Calcul'!DM46)),"",'Feuille de Calcul'!DM46)</f>
        <v/>
      </c>
      <c r="S46" s="569"/>
      <c r="T46" s="570"/>
      <c r="U46" s="568" t="str">
        <f>IF(OR('Feuille de Calcul'!DP46="",ISERROR('Feuille de Calcul'!DP46)),"",'Feuille de Calcul'!DP46)</f>
        <v/>
      </c>
      <c r="V46" s="569"/>
      <c r="W46" s="570"/>
      <c r="X46" s="568" t="str">
        <f>IF(OR('Feuille de Calcul'!DS46="",ISERROR('Feuille de Calcul'!DS46)),"",'Feuille de Calcul'!DS46)</f>
        <v/>
      </c>
      <c r="Y46" s="569"/>
      <c r="Z46" s="570"/>
      <c r="AA46" s="568" t="str">
        <f>IF(OR('Feuille de Calcul'!DV46="",ISERROR('Feuille de Calcul'!DV46)),"",'Feuille de Calcul'!DV46)</f>
        <v/>
      </c>
      <c r="AB46" s="569"/>
      <c r="AC46" s="570"/>
      <c r="AD46" s="568" t="str">
        <f>IF(OR('Feuille de Calcul'!DY46="",ISERROR('Feuille de Calcul'!DY46)),"",'Feuille de Calcul'!DY46)</f>
        <v/>
      </c>
      <c r="AE46" s="569"/>
      <c r="AF46" s="570"/>
      <c r="AG46" s="568" t="str">
        <f>IF(OR('Feuille de Calcul'!EB46="",ISERROR('Feuille de Calcul'!EB46)),"",'Feuille de Calcul'!EB46)</f>
        <v/>
      </c>
      <c r="AH46" s="569"/>
      <c r="AI46" s="570"/>
      <c r="AJ46" s="243"/>
      <c r="AK46" s="243"/>
    </row>
    <row r="47" spans="1:37">
      <c r="A47" s="63" t="str">
        <f>IF('Information sur les Gènes'!A47="","",'Information sur les Gènes'!A47)</f>
        <v>D9</v>
      </c>
      <c r="B47" s="64" t="str">
        <f>IF('Information sur les Gènes'!D47="","",'Information sur les Gènes'!D47)</f>
        <v/>
      </c>
      <c r="C47" s="565"/>
      <c r="D47" s="566"/>
      <c r="E47" s="567"/>
      <c r="F47" s="568" t="str">
        <f>IF(OR('Feuille de Calcul'!DA47="",ISERROR('Feuille de Calcul'!DA47)),"",'Feuille de Calcul'!DA47)</f>
        <v/>
      </c>
      <c r="G47" s="569"/>
      <c r="H47" s="570"/>
      <c r="I47" s="568" t="str">
        <f>IF(OR('Feuille de Calcul'!DD47="",ISERROR('Feuille de Calcul'!DD47)),"",'Feuille de Calcul'!DD47)</f>
        <v/>
      </c>
      <c r="J47" s="569"/>
      <c r="K47" s="570"/>
      <c r="L47" s="568" t="str">
        <f>IF(OR('Feuille de Calcul'!DG47="",ISERROR('Feuille de Calcul'!DG47)),"",'Feuille de Calcul'!DG47)</f>
        <v/>
      </c>
      <c r="M47" s="569"/>
      <c r="N47" s="570"/>
      <c r="O47" s="568" t="str">
        <f>IF(OR('Feuille de Calcul'!DJ47="",ISERROR('Feuille de Calcul'!DJ47)),"",'Feuille de Calcul'!DJ47)</f>
        <v/>
      </c>
      <c r="P47" s="569"/>
      <c r="Q47" s="570"/>
      <c r="R47" s="568" t="str">
        <f>IF(OR('Feuille de Calcul'!DM47="",ISERROR('Feuille de Calcul'!DM47)),"",'Feuille de Calcul'!DM47)</f>
        <v/>
      </c>
      <c r="S47" s="569"/>
      <c r="T47" s="570"/>
      <c r="U47" s="568" t="str">
        <f>IF(OR('Feuille de Calcul'!DP47="",ISERROR('Feuille de Calcul'!DP47)),"",'Feuille de Calcul'!DP47)</f>
        <v/>
      </c>
      <c r="V47" s="569"/>
      <c r="W47" s="570"/>
      <c r="X47" s="568" t="str">
        <f>IF(OR('Feuille de Calcul'!DS47="",ISERROR('Feuille de Calcul'!DS47)),"",'Feuille de Calcul'!DS47)</f>
        <v/>
      </c>
      <c r="Y47" s="569"/>
      <c r="Z47" s="570"/>
      <c r="AA47" s="568" t="str">
        <f>IF(OR('Feuille de Calcul'!DV47="",ISERROR('Feuille de Calcul'!DV47)),"",'Feuille de Calcul'!DV47)</f>
        <v/>
      </c>
      <c r="AB47" s="569"/>
      <c r="AC47" s="570"/>
      <c r="AD47" s="568" t="str">
        <f>IF(OR('Feuille de Calcul'!DY47="",ISERROR('Feuille de Calcul'!DY47)),"",'Feuille de Calcul'!DY47)</f>
        <v/>
      </c>
      <c r="AE47" s="569"/>
      <c r="AF47" s="570"/>
      <c r="AG47" s="568" t="str">
        <f>IF(OR('Feuille de Calcul'!EB47="",ISERROR('Feuille de Calcul'!EB47)),"",'Feuille de Calcul'!EB47)</f>
        <v/>
      </c>
      <c r="AH47" s="569"/>
      <c r="AI47" s="570"/>
      <c r="AJ47" s="243"/>
      <c r="AK47" s="243"/>
    </row>
    <row r="48" spans="1:37">
      <c r="A48" s="63" t="str">
        <f>IF('Information sur les Gènes'!A48="","",'Information sur les Gènes'!A48)</f>
        <v>D10</v>
      </c>
      <c r="B48" s="64" t="str">
        <f>IF('Information sur les Gènes'!D48="","",'Information sur les Gènes'!D48)</f>
        <v/>
      </c>
      <c r="C48" s="565"/>
      <c r="D48" s="566"/>
      <c r="E48" s="567"/>
      <c r="F48" s="568" t="str">
        <f>IF(OR('Feuille de Calcul'!DA48="",ISERROR('Feuille de Calcul'!DA48)),"",'Feuille de Calcul'!DA48)</f>
        <v/>
      </c>
      <c r="G48" s="569"/>
      <c r="H48" s="570"/>
      <c r="I48" s="568" t="str">
        <f>IF(OR('Feuille de Calcul'!DD48="",ISERROR('Feuille de Calcul'!DD48)),"",'Feuille de Calcul'!DD48)</f>
        <v/>
      </c>
      <c r="J48" s="569"/>
      <c r="K48" s="570"/>
      <c r="L48" s="568" t="str">
        <f>IF(OR('Feuille de Calcul'!DG48="",ISERROR('Feuille de Calcul'!DG48)),"",'Feuille de Calcul'!DG48)</f>
        <v/>
      </c>
      <c r="M48" s="569"/>
      <c r="N48" s="570"/>
      <c r="O48" s="568" t="str">
        <f>IF(OR('Feuille de Calcul'!DJ48="",ISERROR('Feuille de Calcul'!DJ48)),"",'Feuille de Calcul'!DJ48)</f>
        <v/>
      </c>
      <c r="P48" s="569"/>
      <c r="Q48" s="570"/>
      <c r="R48" s="568" t="str">
        <f>IF(OR('Feuille de Calcul'!DM48="",ISERROR('Feuille de Calcul'!DM48)),"",'Feuille de Calcul'!DM48)</f>
        <v/>
      </c>
      <c r="S48" s="569"/>
      <c r="T48" s="570"/>
      <c r="U48" s="568" t="str">
        <f>IF(OR('Feuille de Calcul'!DP48="",ISERROR('Feuille de Calcul'!DP48)),"",'Feuille de Calcul'!DP48)</f>
        <v/>
      </c>
      <c r="V48" s="569"/>
      <c r="W48" s="570"/>
      <c r="X48" s="568" t="str">
        <f>IF(OR('Feuille de Calcul'!DS48="",ISERROR('Feuille de Calcul'!DS48)),"",'Feuille de Calcul'!DS48)</f>
        <v/>
      </c>
      <c r="Y48" s="569"/>
      <c r="Z48" s="570"/>
      <c r="AA48" s="568" t="str">
        <f>IF(OR('Feuille de Calcul'!DV48="",ISERROR('Feuille de Calcul'!DV48)),"",'Feuille de Calcul'!DV48)</f>
        <v/>
      </c>
      <c r="AB48" s="569"/>
      <c r="AC48" s="570"/>
      <c r="AD48" s="568" t="str">
        <f>IF(OR('Feuille de Calcul'!DY48="",ISERROR('Feuille de Calcul'!DY48)),"",'Feuille de Calcul'!DY48)</f>
        <v/>
      </c>
      <c r="AE48" s="569"/>
      <c r="AF48" s="570"/>
      <c r="AG48" s="568" t="str">
        <f>IF(OR('Feuille de Calcul'!EB48="",ISERROR('Feuille de Calcul'!EB48)),"",'Feuille de Calcul'!EB48)</f>
        <v/>
      </c>
      <c r="AH48" s="569"/>
      <c r="AI48" s="570"/>
      <c r="AJ48" s="243"/>
      <c r="AK48" s="243"/>
    </row>
    <row r="49" spans="1:37">
      <c r="A49" s="63" t="str">
        <f>IF('Information sur les Gènes'!A49="","",'Information sur les Gènes'!A49)</f>
        <v>D11</v>
      </c>
      <c r="B49" s="64" t="str">
        <f>IF('Information sur les Gènes'!D49="","",'Information sur les Gènes'!D49)</f>
        <v/>
      </c>
      <c r="C49" s="565"/>
      <c r="D49" s="566"/>
      <c r="E49" s="567"/>
      <c r="F49" s="568" t="str">
        <f>IF(OR('Feuille de Calcul'!DA49="",ISERROR('Feuille de Calcul'!DA49)),"",'Feuille de Calcul'!DA49)</f>
        <v/>
      </c>
      <c r="G49" s="569"/>
      <c r="H49" s="570"/>
      <c r="I49" s="568" t="str">
        <f>IF(OR('Feuille de Calcul'!DD49="",ISERROR('Feuille de Calcul'!DD49)),"",'Feuille de Calcul'!DD49)</f>
        <v/>
      </c>
      <c r="J49" s="569"/>
      <c r="K49" s="570"/>
      <c r="L49" s="568" t="str">
        <f>IF(OR('Feuille de Calcul'!DG49="",ISERROR('Feuille de Calcul'!DG49)),"",'Feuille de Calcul'!DG49)</f>
        <v/>
      </c>
      <c r="M49" s="569"/>
      <c r="N49" s="570"/>
      <c r="O49" s="568" t="str">
        <f>IF(OR('Feuille de Calcul'!DJ49="",ISERROR('Feuille de Calcul'!DJ49)),"",'Feuille de Calcul'!DJ49)</f>
        <v/>
      </c>
      <c r="P49" s="569"/>
      <c r="Q49" s="570"/>
      <c r="R49" s="568" t="str">
        <f>IF(OR('Feuille de Calcul'!DM49="",ISERROR('Feuille de Calcul'!DM49)),"",'Feuille de Calcul'!DM49)</f>
        <v/>
      </c>
      <c r="S49" s="569"/>
      <c r="T49" s="570"/>
      <c r="U49" s="568" t="str">
        <f>IF(OR('Feuille de Calcul'!DP49="",ISERROR('Feuille de Calcul'!DP49)),"",'Feuille de Calcul'!DP49)</f>
        <v/>
      </c>
      <c r="V49" s="569"/>
      <c r="W49" s="570"/>
      <c r="X49" s="568" t="str">
        <f>IF(OR('Feuille de Calcul'!DS49="",ISERROR('Feuille de Calcul'!DS49)),"",'Feuille de Calcul'!DS49)</f>
        <v/>
      </c>
      <c r="Y49" s="569"/>
      <c r="Z49" s="570"/>
      <c r="AA49" s="568" t="str">
        <f>IF(OR('Feuille de Calcul'!DV49="",ISERROR('Feuille de Calcul'!DV49)),"",'Feuille de Calcul'!DV49)</f>
        <v/>
      </c>
      <c r="AB49" s="569"/>
      <c r="AC49" s="570"/>
      <c r="AD49" s="568" t="str">
        <f>IF(OR('Feuille de Calcul'!DY49="",ISERROR('Feuille de Calcul'!DY49)),"",'Feuille de Calcul'!DY49)</f>
        <v/>
      </c>
      <c r="AE49" s="569"/>
      <c r="AF49" s="570"/>
      <c r="AG49" s="568" t="str">
        <f>IF(OR('Feuille de Calcul'!EB49="",ISERROR('Feuille de Calcul'!EB49)),"",'Feuille de Calcul'!EB49)</f>
        <v/>
      </c>
      <c r="AH49" s="569"/>
      <c r="AI49" s="570"/>
      <c r="AJ49" s="243"/>
      <c r="AK49" s="243"/>
    </row>
    <row r="50" spans="1:37">
      <c r="A50" s="63" t="str">
        <f>IF('Information sur les Gènes'!A50="","",'Information sur les Gènes'!A50)</f>
        <v>D12</v>
      </c>
      <c r="B50" s="64" t="str">
        <f>IF('Information sur les Gènes'!D50="","",'Information sur les Gènes'!D50)</f>
        <v/>
      </c>
      <c r="C50" s="565"/>
      <c r="D50" s="566"/>
      <c r="E50" s="567"/>
      <c r="F50" s="568" t="str">
        <f>IF(OR('Feuille de Calcul'!DA50="",ISERROR('Feuille de Calcul'!DA50)),"",'Feuille de Calcul'!DA50)</f>
        <v/>
      </c>
      <c r="G50" s="569"/>
      <c r="H50" s="570"/>
      <c r="I50" s="568" t="str">
        <f>IF(OR('Feuille de Calcul'!DD50="",ISERROR('Feuille de Calcul'!DD50)),"",'Feuille de Calcul'!DD50)</f>
        <v/>
      </c>
      <c r="J50" s="569"/>
      <c r="K50" s="570"/>
      <c r="L50" s="568" t="str">
        <f>IF(OR('Feuille de Calcul'!DG50="",ISERROR('Feuille de Calcul'!DG50)),"",'Feuille de Calcul'!DG50)</f>
        <v/>
      </c>
      <c r="M50" s="569"/>
      <c r="N50" s="570"/>
      <c r="O50" s="568" t="str">
        <f>IF(OR('Feuille de Calcul'!DJ50="",ISERROR('Feuille de Calcul'!DJ50)),"",'Feuille de Calcul'!DJ50)</f>
        <v/>
      </c>
      <c r="P50" s="569"/>
      <c r="Q50" s="570"/>
      <c r="R50" s="568" t="str">
        <f>IF(OR('Feuille de Calcul'!DM50="",ISERROR('Feuille de Calcul'!DM50)),"",'Feuille de Calcul'!DM50)</f>
        <v/>
      </c>
      <c r="S50" s="569"/>
      <c r="T50" s="570"/>
      <c r="U50" s="568" t="str">
        <f>IF(OR('Feuille de Calcul'!DP50="",ISERROR('Feuille de Calcul'!DP50)),"",'Feuille de Calcul'!DP50)</f>
        <v/>
      </c>
      <c r="V50" s="569"/>
      <c r="W50" s="570"/>
      <c r="X50" s="568" t="str">
        <f>IF(OR('Feuille de Calcul'!DS50="",ISERROR('Feuille de Calcul'!DS50)),"",'Feuille de Calcul'!DS50)</f>
        <v/>
      </c>
      <c r="Y50" s="569"/>
      <c r="Z50" s="570"/>
      <c r="AA50" s="568" t="str">
        <f>IF(OR('Feuille de Calcul'!DV50="",ISERROR('Feuille de Calcul'!DV50)),"",'Feuille de Calcul'!DV50)</f>
        <v/>
      </c>
      <c r="AB50" s="569"/>
      <c r="AC50" s="570"/>
      <c r="AD50" s="568" t="str">
        <f>IF(OR('Feuille de Calcul'!DY50="",ISERROR('Feuille de Calcul'!DY50)),"",'Feuille de Calcul'!DY50)</f>
        <v/>
      </c>
      <c r="AE50" s="569"/>
      <c r="AF50" s="570"/>
      <c r="AG50" s="568" t="str">
        <f>IF(OR('Feuille de Calcul'!EB50="",ISERROR('Feuille de Calcul'!EB50)),"",'Feuille de Calcul'!EB50)</f>
        <v/>
      </c>
      <c r="AH50" s="569"/>
      <c r="AI50" s="570"/>
      <c r="AJ50" s="243"/>
      <c r="AK50" s="243"/>
    </row>
    <row r="51" spans="1:37">
      <c r="A51" s="63" t="str">
        <f>IF('Information sur les Gènes'!A51="","",'Information sur les Gènes'!A51)</f>
        <v>E1</v>
      </c>
      <c r="B51" s="64" t="str">
        <f>IF('Information sur les Gènes'!D51="","",'Information sur les Gènes'!D51)</f>
        <v/>
      </c>
      <c r="C51" s="565"/>
      <c r="D51" s="566"/>
      <c r="E51" s="567"/>
      <c r="F51" s="568" t="str">
        <f>IF(OR('Feuille de Calcul'!DA51="",ISERROR('Feuille de Calcul'!DA51)),"",'Feuille de Calcul'!DA51)</f>
        <v/>
      </c>
      <c r="G51" s="569"/>
      <c r="H51" s="570"/>
      <c r="I51" s="568" t="str">
        <f>IF(OR('Feuille de Calcul'!DD51="",ISERROR('Feuille de Calcul'!DD51)),"",'Feuille de Calcul'!DD51)</f>
        <v/>
      </c>
      <c r="J51" s="569"/>
      <c r="K51" s="570"/>
      <c r="L51" s="568" t="str">
        <f>IF(OR('Feuille de Calcul'!DG51="",ISERROR('Feuille de Calcul'!DG51)),"",'Feuille de Calcul'!DG51)</f>
        <v/>
      </c>
      <c r="M51" s="569"/>
      <c r="N51" s="570"/>
      <c r="O51" s="568" t="str">
        <f>IF(OR('Feuille de Calcul'!DJ51="",ISERROR('Feuille de Calcul'!DJ51)),"",'Feuille de Calcul'!DJ51)</f>
        <v/>
      </c>
      <c r="P51" s="569"/>
      <c r="Q51" s="570"/>
      <c r="R51" s="568" t="str">
        <f>IF(OR('Feuille de Calcul'!DM51="",ISERROR('Feuille de Calcul'!DM51)),"",'Feuille de Calcul'!DM51)</f>
        <v/>
      </c>
      <c r="S51" s="569"/>
      <c r="T51" s="570"/>
      <c r="U51" s="568" t="str">
        <f>IF(OR('Feuille de Calcul'!DP51="",ISERROR('Feuille de Calcul'!DP51)),"",'Feuille de Calcul'!DP51)</f>
        <v/>
      </c>
      <c r="V51" s="569"/>
      <c r="W51" s="570"/>
      <c r="X51" s="568" t="str">
        <f>IF(OR('Feuille de Calcul'!DS51="",ISERROR('Feuille de Calcul'!DS51)),"",'Feuille de Calcul'!DS51)</f>
        <v/>
      </c>
      <c r="Y51" s="569"/>
      <c r="Z51" s="570"/>
      <c r="AA51" s="568" t="str">
        <f>IF(OR('Feuille de Calcul'!DV51="",ISERROR('Feuille de Calcul'!DV51)),"",'Feuille de Calcul'!DV51)</f>
        <v/>
      </c>
      <c r="AB51" s="569"/>
      <c r="AC51" s="570"/>
      <c r="AD51" s="568" t="str">
        <f>IF(OR('Feuille de Calcul'!DY51="",ISERROR('Feuille de Calcul'!DY51)),"",'Feuille de Calcul'!DY51)</f>
        <v/>
      </c>
      <c r="AE51" s="569"/>
      <c r="AF51" s="570"/>
      <c r="AG51" s="568" t="str">
        <f>IF(OR('Feuille de Calcul'!EB51="",ISERROR('Feuille de Calcul'!EB51)),"",'Feuille de Calcul'!EB51)</f>
        <v/>
      </c>
      <c r="AH51" s="569"/>
      <c r="AI51" s="570"/>
      <c r="AJ51" s="243"/>
      <c r="AK51" s="243"/>
    </row>
    <row r="52" spans="1:37">
      <c r="A52" s="63" t="str">
        <f>IF('Information sur les Gènes'!A52="","",'Information sur les Gènes'!A52)</f>
        <v>E2</v>
      </c>
      <c r="B52" s="64" t="str">
        <f>IF('Information sur les Gènes'!D52="","",'Information sur les Gènes'!D52)</f>
        <v/>
      </c>
      <c r="C52" s="565"/>
      <c r="D52" s="566"/>
      <c r="E52" s="567"/>
      <c r="F52" s="568" t="str">
        <f>IF(OR('Feuille de Calcul'!DA52="",ISERROR('Feuille de Calcul'!DA52)),"",'Feuille de Calcul'!DA52)</f>
        <v/>
      </c>
      <c r="G52" s="569"/>
      <c r="H52" s="570"/>
      <c r="I52" s="568" t="str">
        <f>IF(OR('Feuille de Calcul'!DD52="",ISERROR('Feuille de Calcul'!DD52)),"",'Feuille de Calcul'!DD52)</f>
        <v/>
      </c>
      <c r="J52" s="569"/>
      <c r="K52" s="570"/>
      <c r="L52" s="568" t="str">
        <f>IF(OR('Feuille de Calcul'!DG52="",ISERROR('Feuille de Calcul'!DG52)),"",'Feuille de Calcul'!DG52)</f>
        <v/>
      </c>
      <c r="M52" s="569"/>
      <c r="N52" s="570"/>
      <c r="O52" s="568" t="str">
        <f>IF(OR('Feuille de Calcul'!DJ52="",ISERROR('Feuille de Calcul'!DJ52)),"",'Feuille de Calcul'!DJ52)</f>
        <v/>
      </c>
      <c r="P52" s="569"/>
      <c r="Q52" s="570"/>
      <c r="R52" s="568" t="str">
        <f>IF(OR('Feuille de Calcul'!DM52="",ISERROR('Feuille de Calcul'!DM52)),"",'Feuille de Calcul'!DM52)</f>
        <v/>
      </c>
      <c r="S52" s="569"/>
      <c r="T52" s="570"/>
      <c r="U52" s="568" t="str">
        <f>IF(OR('Feuille de Calcul'!DP52="",ISERROR('Feuille de Calcul'!DP52)),"",'Feuille de Calcul'!DP52)</f>
        <v/>
      </c>
      <c r="V52" s="569"/>
      <c r="W52" s="570"/>
      <c r="X52" s="568" t="str">
        <f>IF(OR('Feuille de Calcul'!DS52="",ISERROR('Feuille de Calcul'!DS52)),"",'Feuille de Calcul'!DS52)</f>
        <v/>
      </c>
      <c r="Y52" s="569"/>
      <c r="Z52" s="570"/>
      <c r="AA52" s="568" t="str">
        <f>IF(OR('Feuille de Calcul'!DV52="",ISERROR('Feuille de Calcul'!DV52)),"",'Feuille de Calcul'!DV52)</f>
        <v/>
      </c>
      <c r="AB52" s="569"/>
      <c r="AC52" s="570"/>
      <c r="AD52" s="568" t="str">
        <f>IF(OR('Feuille de Calcul'!DY52="",ISERROR('Feuille de Calcul'!DY52)),"",'Feuille de Calcul'!DY52)</f>
        <v/>
      </c>
      <c r="AE52" s="569"/>
      <c r="AF52" s="570"/>
      <c r="AG52" s="568" t="str">
        <f>IF(OR('Feuille de Calcul'!EB52="",ISERROR('Feuille de Calcul'!EB52)),"",'Feuille de Calcul'!EB52)</f>
        <v/>
      </c>
      <c r="AH52" s="569"/>
      <c r="AI52" s="570"/>
      <c r="AJ52" s="243"/>
      <c r="AK52" s="243"/>
    </row>
    <row r="53" spans="1:37">
      <c r="A53" s="63" t="str">
        <f>IF('Information sur les Gènes'!A53="","",'Information sur les Gènes'!A53)</f>
        <v>E3</v>
      </c>
      <c r="B53" s="64" t="str">
        <f>IF('Information sur les Gènes'!D53="","",'Information sur les Gènes'!D53)</f>
        <v/>
      </c>
      <c r="C53" s="565"/>
      <c r="D53" s="566"/>
      <c r="E53" s="567"/>
      <c r="F53" s="568" t="str">
        <f>IF(OR('Feuille de Calcul'!DA53="",ISERROR('Feuille de Calcul'!DA53)),"",'Feuille de Calcul'!DA53)</f>
        <v/>
      </c>
      <c r="G53" s="569"/>
      <c r="H53" s="570"/>
      <c r="I53" s="568" t="str">
        <f>IF(OR('Feuille de Calcul'!DD53="",ISERROR('Feuille de Calcul'!DD53)),"",'Feuille de Calcul'!DD53)</f>
        <v/>
      </c>
      <c r="J53" s="569"/>
      <c r="K53" s="570"/>
      <c r="L53" s="568" t="str">
        <f>IF(OR('Feuille de Calcul'!DG53="",ISERROR('Feuille de Calcul'!DG53)),"",'Feuille de Calcul'!DG53)</f>
        <v/>
      </c>
      <c r="M53" s="569"/>
      <c r="N53" s="570"/>
      <c r="O53" s="568" t="str">
        <f>IF(OR('Feuille de Calcul'!DJ53="",ISERROR('Feuille de Calcul'!DJ53)),"",'Feuille de Calcul'!DJ53)</f>
        <v/>
      </c>
      <c r="P53" s="569"/>
      <c r="Q53" s="570"/>
      <c r="R53" s="568" t="str">
        <f>IF(OR('Feuille de Calcul'!DM53="",ISERROR('Feuille de Calcul'!DM53)),"",'Feuille de Calcul'!DM53)</f>
        <v/>
      </c>
      <c r="S53" s="569"/>
      <c r="T53" s="570"/>
      <c r="U53" s="568" t="str">
        <f>IF(OR('Feuille de Calcul'!DP53="",ISERROR('Feuille de Calcul'!DP53)),"",'Feuille de Calcul'!DP53)</f>
        <v/>
      </c>
      <c r="V53" s="569"/>
      <c r="W53" s="570"/>
      <c r="X53" s="568" t="str">
        <f>IF(OR('Feuille de Calcul'!DS53="",ISERROR('Feuille de Calcul'!DS53)),"",'Feuille de Calcul'!DS53)</f>
        <v/>
      </c>
      <c r="Y53" s="569"/>
      <c r="Z53" s="570"/>
      <c r="AA53" s="568" t="str">
        <f>IF(OR('Feuille de Calcul'!DV53="",ISERROR('Feuille de Calcul'!DV53)),"",'Feuille de Calcul'!DV53)</f>
        <v/>
      </c>
      <c r="AB53" s="569"/>
      <c r="AC53" s="570"/>
      <c r="AD53" s="568" t="str">
        <f>IF(OR('Feuille de Calcul'!DY53="",ISERROR('Feuille de Calcul'!DY53)),"",'Feuille de Calcul'!DY53)</f>
        <v/>
      </c>
      <c r="AE53" s="569"/>
      <c r="AF53" s="570"/>
      <c r="AG53" s="568" t="str">
        <f>IF(OR('Feuille de Calcul'!EB53="",ISERROR('Feuille de Calcul'!EB53)),"",'Feuille de Calcul'!EB53)</f>
        <v/>
      </c>
      <c r="AH53" s="569"/>
      <c r="AI53" s="570"/>
      <c r="AJ53" s="243"/>
      <c r="AK53" s="243"/>
    </row>
    <row r="54" spans="1:37">
      <c r="A54" s="63" t="str">
        <f>IF('Information sur les Gènes'!A54="","",'Information sur les Gènes'!A54)</f>
        <v>E4</v>
      </c>
      <c r="B54" s="64" t="str">
        <f>IF('Information sur les Gènes'!D54="","",'Information sur les Gènes'!D54)</f>
        <v/>
      </c>
      <c r="C54" s="565"/>
      <c r="D54" s="566"/>
      <c r="E54" s="567"/>
      <c r="F54" s="568" t="str">
        <f>IF(OR('Feuille de Calcul'!DA54="",ISERROR('Feuille de Calcul'!DA54)),"",'Feuille de Calcul'!DA54)</f>
        <v/>
      </c>
      <c r="G54" s="569"/>
      <c r="H54" s="570"/>
      <c r="I54" s="568" t="str">
        <f>IF(OR('Feuille de Calcul'!DD54="",ISERROR('Feuille de Calcul'!DD54)),"",'Feuille de Calcul'!DD54)</f>
        <v/>
      </c>
      <c r="J54" s="569"/>
      <c r="K54" s="570"/>
      <c r="L54" s="568" t="str">
        <f>IF(OR('Feuille de Calcul'!DG54="",ISERROR('Feuille de Calcul'!DG54)),"",'Feuille de Calcul'!DG54)</f>
        <v/>
      </c>
      <c r="M54" s="569"/>
      <c r="N54" s="570"/>
      <c r="O54" s="568" t="str">
        <f>IF(OR('Feuille de Calcul'!DJ54="",ISERROR('Feuille de Calcul'!DJ54)),"",'Feuille de Calcul'!DJ54)</f>
        <v/>
      </c>
      <c r="P54" s="569"/>
      <c r="Q54" s="570"/>
      <c r="R54" s="568" t="str">
        <f>IF(OR('Feuille de Calcul'!DM54="",ISERROR('Feuille de Calcul'!DM54)),"",'Feuille de Calcul'!DM54)</f>
        <v/>
      </c>
      <c r="S54" s="569"/>
      <c r="T54" s="570"/>
      <c r="U54" s="568" t="str">
        <f>IF(OR('Feuille de Calcul'!DP54="",ISERROR('Feuille de Calcul'!DP54)),"",'Feuille de Calcul'!DP54)</f>
        <v/>
      </c>
      <c r="V54" s="569"/>
      <c r="W54" s="570"/>
      <c r="X54" s="568" t="str">
        <f>IF(OR('Feuille de Calcul'!DS54="",ISERROR('Feuille de Calcul'!DS54)),"",'Feuille de Calcul'!DS54)</f>
        <v/>
      </c>
      <c r="Y54" s="569"/>
      <c r="Z54" s="570"/>
      <c r="AA54" s="568" t="str">
        <f>IF(OR('Feuille de Calcul'!DV54="",ISERROR('Feuille de Calcul'!DV54)),"",'Feuille de Calcul'!DV54)</f>
        <v/>
      </c>
      <c r="AB54" s="569"/>
      <c r="AC54" s="570"/>
      <c r="AD54" s="568" t="str">
        <f>IF(OR('Feuille de Calcul'!DY54="",ISERROR('Feuille de Calcul'!DY54)),"",'Feuille de Calcul'!DY54)</f>
        <v/>
      </c>
      <c r="AE54" s="569"/>
      <c r="AF54" s="570"/>
      <c r="AG54" s="568" t="str">
        <f>IF(OR('Feuille de Calcul'!EB54="",ISERROR('Feuille de Calcul'!EB54)),"",'Feuille de Calcul'!EB54)</f>
        <v/>
      </c>
      <c r="AH54" s="569"/>
      <c r="AI54" s="570"/>
      <c r="AJ54" s="243"/>
      <c r="AK54" s="243"/>
    </row>
    <row r="55" spans="1:37">
      <c r="A55" s="63" t="str">
        <f>IF('Information sur les Gènes'!A55="","",'Information sur les Gènes'!A55)</f>
        <v>E5</v>
      </c>
      <c r="B55" s="64" t="str">
        <f>IF('Information sur les Gènes'!D55="","",'Information sur les Gènes'!D55)</f>
        <v/>
      </c>
      <c r="C55" s="565"/>
      <c r="D55" s="566"/>
      <c r="E55" s="567"/>
      <c r="F55" s="568" t="str">
        <f>IF(OR('Feuille de Calcul'!DA55="",ISERROR('Feuille de Calcul'!DA55)),"",'Feuille de Calcul'!DA55)</f>
        <v/>
      </c>
      <c r="G55" s="569"/>
      <c r="H55" s="570"/>
      <c r="I55" s="568" t="str">
        <f>IF(OR('Feuille de Calcul'!DD55="",ISERROR('Feuille de Calcul'!DD55)),"",'Feuille de Calcul'!DD55)</f>
        <v/>
      </c>
      <c r="J55" s="569"/>
      <c r="K55" s="570"/>
      <c r="L55" s="568" t="str">
        <f>IF(OR('Feuille de Calcul'!DG55="",ISERROR('Feuille de Calcul'!DG55)),"",'Feuille de Calcul'!DG55)</f>
        <v/>
      </c>
      <c r="M55" s="569"/>
      <c r="N55" s="570"/>
      <c r="O55" s="568" t="str">
        <f>IF(OR('Feuille de Calcul'!DJ55="",ISERROR('Feuille de Calcul'!DJ55)),"",'Feuille de Calcul'!DJ55)</f>
        <v/>
      </c>
      <c r="P55" s="569"/>
      <c r="Q55" s="570"/>
      <c r="R55" s="568" t="str">
        <f>IF(OR('Feuille de Calcul'!DM55="",ISERROR('Feuille de Calcul'!DM55)),"",'Feuille de Calcul'!DM55)</f>
        <v/>
      </c>
      <c r="S55" s="569"/>
      <c r="T55" s="570"/>
      <c r="U55" s="568" t="str">
        <f>IF(OR('Feuille de Calcul'!DP55="",ISERROR('Feuille de Calcul'!DP55)),"",'Feuille de Calcul'!DP55)</f>
        <v/>
      </c>
      <c r="V55" s="569"/>
      <c r="W55" s="570"/>
      <c r="X55" s="568" t="str">
        <f>IF(OR('Feuille de Calcul'!DS55="",ISERROR('Feuille de Calcul'!DS55)),"",'Feuille de Calcul'!DS55)</f>
        <v/>
      </c>
      <c r="Y55" s="569"/>
      <c r="Z55" s="570"/>
      <c r="AA55" s="568" t="str">
        <f>IF(OR('Feuille de Calcul'!DV55="",ISERROR('Feuille de Calcul'!DV55)),"",'Feuille de Calcul'!DV55)</f>
        <v/>
      </c>
      <c r="AB55" s="569"/>
      <c r="AC55" s="570"/>
      <c r="AD55" s="568" t="str">
        <f>IF(OR('Feuille de Calcul'!DY55="",ISERROR('Feuille de Calcul'!DY55)),"",'Feuille de Calcul'!DY55)</f>
        <v/>
      </c>
      <c r="AE55" s="569"/>
      <c r="AF55" s="570"/>
      <c r="AG55" s="568" t="str">
        <f>IF(OR('Feuille de Calcul'!EB55="",ISERROR('Feuille de Calcul'!EB55)),"",'Feuille de Calcul'!EB55)</f>
        <v/>
      </c>
      <c r="AH55" s="569"/>
      <c r="AI55" s="570"/>
      <c r="AJ55" s="243"/>
      <c r="AK55" s="243"/>
    </row>
    <row r="56" spans="1:37">
      <c r="A56" s="63" t="str">
        <f>IF('Information sur les Gènes'!A56="","",'Information sur les Gènes'!A56)</f>
        <v>E6</v>
      </c>
      <c r="B56" s="64" t="str">
        <f>IF('Information sur les Gènes'!D56="","",'Information sur les Gènes'!D56)</f>
        <v/>
      </c>
      <c r="C56" s="565"/>
      <c r="D56" s="566"/>
      <c r="E56" s="567"/>
      <c r="F56" s="568" t="str">
        <f>IF(OR('Feuille de Calcul'!DA56="",ISERROR('Feuille de Calcul'!DA56)),"",'Feuille de Calcul'!DA56)</f>
        <v/>
      </c>
      <c r="G56" s="569"/>
      <c r="H56" s="570"/>
      <c r="I56" s="568" t="str">
        <f>IF(OR('Feuille de Calcul'!DD56="",ISERROR('Feuille de Calcul'!DD56)),"",'Feuille de Calcul'!DD56)</f>
        <v/>
      </c>
      <c r="J56" s="569"/>
      <c r="K56" s="570"/>
      <c r="L56" s="568" t="str">
        <f>IF(OR('Feuille de Calcul'!DG56="",ISERROR('Feuille de Calcul'!DG56)),"",'Feuille de Calcul'!DG56)</f>
        <v/>
      </c>
      <c r="M56" s="569"/>
      <c r="N56" s="570"/>
      <c r="O56" s="568" t="str">
        <f>IF(OR('Feuille de Calcul'!DJ56="",ISERROR('Feuille de Calcul'!DJ56)),"",'Feuille de Calcul'!DJ56)</f>
        <v/>
      </c>
      <c r="P56" s="569"/>
      <c r="Q56" s="570"/>
      <c r="R56" s="568" t="str">
        <f>IF(OR('Feuille de Calcul'!DM56="",ISERROR('Feuille de Calcul'!DM56)),"",'Feuille de Calcul'!DM56)</f>
        <v/>
      </c>
      <c r="S56" s="569"/>
      <c r="T56" s="570"/>
      <c r="U56" s="568" t="str">
        <f>IF(OR('Feuille de Calcul'!DP56="",ISERROR('Feuille de Calcul'!DP56)),"",'Feuille de Calcul'!DP56)</f>
        <v/>
      </c>
      <c r="V56" s="569"/>
      <c r="W56" s="570"/>
      <c r="X56" s="568" t="str">
        <f>IF(OR('Feuille de Calcul'!DS56="",ISERROR('Feuille de Calcul'!DS56)),"",'Feuille de Calcul'!DS56)</f>
        <v/>
      </c>
      <c r="Y56" s="569"/>
      <c r="Z56" s="570"/>
      <c r="AA56" s="568" t="str">
        <f>IF(OR('Feuille de Calcul'!DV56="",ISERROR('Feuille de Calcul'!DV56)),"",'Feuille de Calcul'!DV56)</f>
        <v/>
      </c>
      <c r="AB56" s="569"/>
      <c r="AC56" s="570"/>
      <c r="AD56" s="568" t="str">
        <f>IF(OR('Feuille de Calcul'!DY56="",ISERROR('Feuille de Calcul'!DY56)),"",'Feuille de Calcul'!DY56)</f>
        <v/>
      </c>
      <c r="AE56" s="569"/>
      <c r="AF56" s="570"/>
      <c r="AG56" s="568" t="str">
        <f>IF(OR('Feuille de Calcul'!EB56="",ISERROR('Feuille de Calcul'!EB56)),"",'Feuille de Calcul'!EB56)</f>
        <v/>
      </c>
      <c r="AH56" s="569"/>
      <c r="AI56" s="570"/>
      <c r="AJ56" s="243"/>
      <c r="AK56" s="243"/>
    </row>
    <row r="57" spans="1:37">
      <c r="A57" s="63" t="str">
        <f>IF('Information sur les Gènes'!A57="","",'Information sur les Gènes'!A57)</f>
        <v>E7</v>
      </c>
      <c r="B57" s="64" t="str">
        <f>IF('Information sur les Gènes'!D57="","",'Information sur les Gènes'!D57)</f>
        <v/>
      </c>
      <c r="C57" s="565"/>
      <c r="D57" s="566"/>
      <c r="E57" s="567"/>
      <c r="F57" s="568" t="str">
        <f>IF(OR('Feuille de Calcul'!DA57="",ISERROR('Feuille de Calcul'!DA57)),"",'Feuille de Calcul'!DA57)</f>
        <v/>
      </c>
      <c r="G57" s="569"/>
      <c r="H57" s="570"/>
      <c r="I57" s="568" t="str">
        <f>IF(OR('Feuille de Calcul'!DD57="",ISERROR('Feuille de Calcul'!DD57)),"",'Feuille de Calcul'!DD57)</f>
        <v/>
      </c>
      <c r="J57" s="569"/>
      <c r="K57" s="570"/>
      <c r="L57" s="568" t="str">
        <f>IF(OR('Feuille de Calcul'!DG57="",ISERROR('Feuille de Calcul'!DG57)),"",'Feuille de Calcul'!DG57)</f>
        <v/>
      </c>
      <c r="M57" s="569"/>
      <c r="N57" s="570"/>
      <c r="O57" s="568" t="str">
        <f>IF(OR('Feuille de Calcul'!DJ57="",ISERROR('Feuille de Calcul'!DJ57)),"",'Feuille de Calcul'!DJ57)</f>
        <v/>
      </c>
      <c r="P57" s="569"/>
      <c r="Q57" s="570"/>
      <c r="R57" s="568" t="str">
        <f>IF(OR('Feuille de Calcul'!DM57="",ISERROR('Feuille de Calcul'!DM57)),"",'Feuille de Calcul'!DM57)</f>
        <v/>
      </c>
      <c r="S57" s="569"/>
      <c r="T57" s="570"/>
      <c r="U57" s="568" t="str">
        <f>IF(OR('Feuille de Calcul'!DP57="",ISERROR('Feuille de Calcul'!DP57)),"",'Feuille de Calcul'!DP57)</f>
        <v/>
      </c>
      <c r="V57" s="569"/>
      <c r="W57" s="570"/>
      <c r="X57" s="568" t="str">
        <f>IF(OR('Feuille de Calcul'!DS57="",ISERROR('Feuille de Calcul'!DS57)),"",'Feuille de Calcul'!DS57)</f>
        <v/>
      </c>
      <c r="Y57" s="569"/>
      <c r="Z57" s="570"/>
      <c r="AA57" s="568" t="str">
        <f>IF(OR('Feuille de Calcul'!DV57="",ISERROR('Feuille de Calcul'!DV57)),"",'Feuille de Calcul'!DV57)</f>
        <v/>
      </c>
      <c r="AB57" s="569"/>
      <c r="AC57" s="570"/>
      <c r="AD57" s="568" t="str">
        <f>IF(OR('Feuille de Calcul'!DY57="",ISERROR('Feuille de Calcul'!DY57)),"",'Feuille de Calcul'!DY57)</f>
        <v/>
      </c>
      <c r="AE57" s="569"/>
      <c r="AF57" s="570"/>
      <c r="AG57" s="568" t="str">
        <f>IF(OR('Feuille de Calcul'!EB57="",ISERROR('Feuille de Calcul'!EB57)),"",'Feuille de Calcul'!EB57)</f>
        <v/>
      </c>
      <c r="AH57" s="569"/>
      <c r="AI57" s="570"/>
      <c r="AJ57" s="243"/>
      <c r="AK57" s="243"/>
    </row>
    <row r="58" spans="1:37">
      <c r="A58" s="63" t="str">
        <f>IF('Information sur les Gènes'!A58="","",'Information sur les Gènes'!A58)</f>
        <v>E8</v>
      </c>
      <c r="B58" s="64" t="str">
        <f>IF('Information sur les Gènes'!D58="","",'Information sur les Gènes'!D58)</f>
        <v/>
      </c>
      <c r="C58" s="565"/>
      <c r="D58" s="566"/>
      <c r="E58" s="567"/>
      <c r="F58" s="568" t="str">
        <f>IF(OR('Feuille de Calcul'!DA58="",ISERROR('Feuille de Calcul'!DA58)),"",'Feuille de Calcul'!DA58)</f>
        <v/>
      </c>
      <c r="G58" s="569"/>
      <c r="H58" s="570"/>
      <c r="I58" s="568" t="str">
        <f>IF(OR('Feuille de Calcul'!DD58="",ISERROR('Feuille de Calcul'!DD58)),"",'Feuille de Calcul'!DD58)</f>
        <v/>
      </c>
      <c r="J58" s="569"/>
      <c r="K58" s="570"/>
      <c r="L58" s="568" t="str">
        <f>IF(OR('Feuille de Calcul'!DG58="",ISERROR('Feuille de Calcul'!DG58)),"",'Feuille de Calcul'!DG58)</f>
        <v/>
      </c>
      <c r="M58" s="569"/>
      <c r="N58" s="570"/>
      <c r="O58" s="568" t="str">
        <f>IF(OR('Feuille de Calcul'!DJ58="",ISERROR('Feuille de Calcul'!DJ58)),"",'Feuille de Calcul'!DJ58)</f>
        <v/>
      </c>
      <c r="P58" s="569"/>
      <c r="Q58" s="570"/>
      <c r="R58" s="568" t="str">
        <f>IF(OR('Feuille de Calcul'!DM58="",ISERROR('Feuille de Calcul'!DM58)),"",'Feuille de Calcul'!DM58)</f>
        <v/>
      </c>
      <c r="S58" s="569"/>
      <c r="T58" s="570"/>
      <c r="U58" s="568" t="str">
        <f>IF(OR('Feuille de Calcul'!DP58="",ISERROR('Feuille de Calcul'!DP58)),"",'Feuille de Calcul'!DP58)</f>
        <v/>
      </c>
      <c r="V58" s="569"/>
      <c r="W58" s="570"/>
      <c r="X58" s="568" t="str">
        <f>IF(OR('Feuille de Calcul'!DS58="",ISERROR('Feuille de Calcul'!DS58)),"",'Feuille de Calcul'!DS58)</f>
        <v/>
      </c>
      <c r="Y58" s="569"/>
      <c r="Z58" s="570"/>
      <c r="AA58" s="568" t="str">
        <f>IF(OR('Feuille de Calcul'!DV58="",ISERROR('Feuille de Calcul'!DV58)),"",'Feuille de Calcul'!DV58)</f>
        <v/>
      </c>
      <c r="AB58" s="569"/>
      <c r="AC58" s="570"/>
      <c r="AD58" s="568" t="str">
        <f>IF(OR('Feuille de Calcul'!DY58="",ISERROR('Feuille de Calcul'!DY58)),"",'Feuille de Calcul'!DY58)</f>
        <v/>
      </c>
      <c r="AE58" s="569"/>
      <c r="AF58" s="570"/>
      <c r="AG58" s="568" t="str">
        <f>IF(OR('Feuille de Calcul'!EB58="",ISERROR('Feuille de Calcul'!EB58)),"",'Feuille de Calcul'!EB58)</f>
        <v/>
      </c>
      <c r="AH58" s="569"/>
      <c r="AI58" s="570"/>
      <c r="AJ58" s="243"/>
      <c r="AK58" s="243"/>
    </row>
    <row r="59" spans="1:37">
      <c r="A59" s="63" t="str">
        <f>IF('Information sur les Gènes'!A59="","",'Information sur les Gènes'!A59)</f>
        <v>E9</v>
      </c>
      <c r="B59" s="64" t="str">
        <f>IF('Information sur les Gènes'!D59="","",'Information sur les Gènes'!D59)</f>
        <v/>
      </c>
      <c r="C59" s="565"/>
      <c r="D59" s="566"/>
      <c r="E59" s="567"/>
      <c r="F59" s="568" t="str">
        <f>IF(OR('Feuille de Calcul'!DA59="",ISERROR('Feuille de Calcul'!DA59)),"",'Feuille de Calcul'!DA59)</f>
        <v/>
      </c>
      <c r="G59" s="569"/>
      <c r="H59" s="570"/>
      <c r="I59" s="568" t="str">
        <f>IF(OR('Feuille de Calcul'!DD59="",ISERROR('Feuille de Calcul'!DD59)),"",'Feuille de Calcul'!DD59)</f>
        <v/>
      </c>
      <c r="J59" s="569"/>
      <c r="K59" s="570"/>
      <c r="L59" s="568" t="str">
        <f>IF(OR('Feuille de Calcul'!DG59="",ISERROR('Feuille de Calcul'!DG59)),"",'Feuille de Calcul'!DG59)</f>
        <v/>
      </c>
      <c r="M59" s="569"/>
      <c r="N59" s="570"/>
      <c r="O59" s="568" t="str">
        <f>IF(OR('Feuille de Calcul'!DJ59="",ISERROR('Feuille de Calcul'!DJ59)),"",'Feuille de Calcul'!DJ59)</f>
        <v/>
      </c>
      <c r="P59" s="569"/>
      <c r="Q59" s="570"/>
      <c r="R59" s="568" t="str">
        <f>IF(OR('Feuille de Calcul'!DM59="",ISERROR('Feuille de Calcul'!DM59)),"",'Feuille de Calcul'!DM59)</f>
        <v/>
      </c>
      <c r="S59" s="569"/>
      <c r="T59" s="570"/>
      <c r="U59" s="568" t="str">
        <f>IF(OR('Feuille de Calcul'!DP59="",ISERROR('Feuille de Calcul'!DP59)),"",'Feuille de Calcul'!DP59)</f>
        <v/>
      </c>
      <c r="V59" s="569"/>
      <c r="W59" s="570"/>
      <c r="X59" s="568" t="str">
        <f>IF(OR('Feuille de Calcul'!DS59="",ISERROR('Feuille de Calcul'!DS59)),"",'Feuille de Calcul'!DS59)</f>
        <v/>
      </c>
      <c r="Y59" s="569"/>
      <c r="Z59" s="570"/>
      <c r="AA59" s="568" t="str">
        <f>IF(OR('Feuille de Calcul'!DV59="",ISERROR('Feuille de Calcul'!DV59)),"",'Feuille de Calcul'!DV59)</f>
        <v/>
      </c>
      <c r="AB59" s="569"/>
      <c r="AC59" s="570"/>
      <c r="AD59" s="568" t="str">
        <f>IF(OR('Feuille de Calcul'!DY59="",ISERROR('Feuille de Calcul'!DY59)),"",'Feuille de Calcul'!DY59)</f>
        <v/>
      </c>
      <c r="AE59" s="569"/>
      <c r="AF59" s="570"/>
      <c r="AG59" s="568" t="str">
        <f>IF(OR('Feuille de Calcul'!EB59="",ISERROR('Feuille de Calcul'!EB59)),"",'Feuille de Calcul'!EB59)</f>
        <v/>
      </c>
      <c r="AH59" s="569"/>
      <c r="AI59" s="570"/>
      <c r="AJ59" s="243"/>
      <c r="AK59" s="243"/>
    </row>
    <row r="60" spans="1:37">
      <c r="A60" s="63" t="str">
        <f>IF('Information sur les Gènes'!A60="","",'Information sur les Gènes'!A60)</f>
        <v>E10</v>
      </c>
      <c r="B60" s="64" t="str">
        <f>IF('Information sur les Gènes'!D60="","",'Information sur les Gènes'!D60)</f>
        <v/>
      </c>
      <c r="C60" s="565"/>
      <c r="D60" s="566"/>
      <c r="E60" s="567"/>
      <c r="F60" s="568" t="str">
        <f>IF(OR('Feuille de Calcul'!DA60="",ISERROR('Feuille de Calcul'!DA60)),"",'Feuille de Calcul'!DA60)</f>
        <v/>
      </c>
      <c r="G60" s="569"/>
      <c r="H60" s="570"/>
      <c r="I60" s="568" t="str">
        <f>IF(OR('Feuille de Calcul'!DD60="",ISERROR('Feuille de Calcul'!DD60)),"",'Feuille de Calcul'!DD60)</f>
        <v/>
      </c>
      <c r="J60" s="569"/>
      <c r="K60" s="570"/>
      <c r="L60" s="568" t="str">
        <f>IF(OR('Feuille de Calcul'!DG60="",ISERROR('Feuille de Calcul'!DG60)),"",'Feuille de Calcul'!DG60)</f>
        <v/>
      </c>
      <c r="M60" s="569"/>
      <c r="N60" s="570"/>
      <c r="O60" s="568" t="str">
        <f>IF(OR('Feuille de Calcul'!DJ60="",ISERROR('Feuille de Calcul'!DJ60)),"",'Feuille de Calcul'!DJ60)</f>
        <v/>
      </c>
      <c r="P60" s="569"/>
      <c r="Q60" s="570"/>
      <c r="R60" s="568" t="str">
        <f>IF(OR('Feuille de Calcul'!DM60="",ISERROR('Feuille de Calcul'!DM60)),"",'Feuille de Calcul'!DM60)</f>
        <v/>
      </c>
      <c r="S60" s="569"/>
      <c r="T60" s="570"/>
      <c r="U60" s="568" t="str">
        <f>IF(OR('Feuille de Calcul'!DP60="",ISERROR('Feuille de Calcul'!DP60)),"",'Feuille de Calcul'!DP60)</f>
        <v/>
      </c>
      <c r="V60" s="569"/>
      <c r="W60" s="570"/>
      <c r="X60" s="568" t="str">
        <f>IF(OR('Feuille de Calcul'!DS60="",ISERROR('Feuille de Calcul'!DS60)),"",'Feuille de Calcul'!DS60)</f>
        <v/>
      </c>
      <c r="Y60" s="569"/>
      <c r="Z60" s="570"/>
      <c r="AA60" s="568" t="str">
        <f>IF(OR('Feuille de Calcul'!DV60="",ISERROR('Feuille de Calcul'!DV60)),"",'Feuille de Calcul'!DV60)</f>
        <v/>
      </c>
      <c r="AB60" s="569"/>
      <c r="AC60" s="570"/>
      <c r="AD60" s="568" t="str">
        <f>IF(OR('Feuille de Calcul'!DY60="",ISERROR('Feuille de Calcul'!DY60)),"",'Feuille de Calcul'!DY60)</f>
        <v/>
      </c>
      <c r="AE60" s="569"/>
      <c r="AF60" s="570"/>
      <c r="AG60" s="568" t="str">
        <f>IF(OR('Feuille de Calcul'!EB60="",ISERROR('Feuille de Calcul'!EB60)),"",'Feuille de Calcul'!EB60)</f>
        <v/>
      </c>
      <c r="AH60" s="569"/>
      <c r="AI60" s="570"/>
      <c r="AJ60" s="243"/>
      <c r="AK60" s="243"/>
    </row>
    <row r="61" spans="1:37">
      <c r="A61" s="63" t="str">
        <f>IF('Information sur les Gènes'!A61="","",'Information sur les Gènes'!A61)</f>
        <v>E11</v>
      </c>
      <c r="B61" s="64" t="str">
        <f>IF('Information sur les Gènes'!D61="","",'Information sur les Gènes'!D61)</f>
        <v/>
      </c>
      <c r="C61" s="565"/>
      <c r="D61" s="566"/>
      <c r="E61" s="567"/>
      <c r="F61" s="568" t="str">
        <f>IF(OR('Feuille de Calcul'!DA61="",ISERROR('Feuille de Calcul'!DA61)),"",'Feuille de Calcul'!DA61)</f>
        <v/>
      </c>
      <c r="G61" s="569"/>
      <c r="H61" s="570"/>
      <c r="I61" s="568" t="str">
        <f>IF(OR('Feuille de Calcul'!DD61="",ISERROR('Feuille de Calcul'!DD61)),"",'Feuille de Calcul'!DD61)</f>
        <v/>
      </c>
      <c r="J61" s="569"/>
      <c r="K61" s="570"/>
      <c r="L61" s="568" t="str">
        <f>IF(OR('Feuille de Calcul'!DG61="",ISERROR('Feuille de Calcul'!DG61)),"",'Feuille de Calcul'!DG61)</f>
        <v/>
      </c>
      <c r="M61" s="569"/>
      <c r="N61" s="570"/>
      <c r="O61" s="568" t="str">
        <f>IF(OR('Feuille de Calcul'!DJ61="",ISERROR('Feuille de Calcul'!DJ61)),"",'Feuille de Calcul'!DJ61)</f>
        <v/>
      </c>
      <c r="P61" s="569"/>
      <c r="Q61" s="570"/>
      <c r="R61" s="568" t="str">
        <f>IF(OR('Feuille de Calcul'!DM61="",ISERROR('Feuille de Calcul'!DM61)),"",'Feuille de Calcul'!DM61)</f>
        <v/>
      </c>
      <c r="S61" s="569"/>
      <c r="T61" s="570"/>
      <c r="U61" s="568" t="str">
        <f>IF(OR('Feuille de Calcul'!DP61="",ISERROR('Feuille de Calcul'!DP61)),"",'Feuille de Calcul'!DP61)</f>
        <v/>
      </c>
      <c r="V61" s="569"/>
      <c r="W61" s="570"/>
      <c r="X61" s="568" t="str">
        <f>IF(OR('Feuille de Calcul'!DS61="",ISERROR('Feuille de Calcul'!DS61)),"",'Feuille de Calcul'!DS61)</f>
        <v/>
      </c>
      <c r="Y61" s="569"/>
      <c r="Z61" s="570"/>
      <c r="AA61" s="568" t="str">
        <f>IF(OR('Feuille de Calcul'!DV61="",ISERROR('Feuille de Calcul'!DV61)),"",'Feuille de Calcul'!DV61)</f>
        <v/>
      </c>
      <c r="AB61" s="569"/>
      <c r="AC61" s="570"/>
      <c r="AD61" s="568" t="str">
        <f>IF(OR('Feuille de Calcul'!DY61="",ISERROR('Feuille de Calcul'!DY61)),"",'Feuille de Calcul'!DY61)</f>
        <v/>
      </c>
      <c r="AE61" s="569"/>
      <c r="AF61" s="570"/>
      <c r="AG61" s="568" t="str">
        <f>IF(OR('Feuille de Calcul'!EB61="",ISERROR('Feuille de Calcul'!EB61)),"",'Feuille de Calcul'!EB61)</f>
        <v/>
      </c>
      <c r="AH61" s="569"/>
      <c r="AI61" s="570"/>
      <c r="AJ61" s="243"/>
      <c r="AK61" s="243"/>
    </row>
    <row r="62" spans="1:37">
      <c r="A62" s="63" t="str">
        <f>IF('Information sur les Gènes'!A62="","",'Information sur les Gènes'!A62)</f>
        <v>E12</v>
      </c>
      <c r="B62" s="64" t="str">
        <f>IF('Information sur les Gènes'!D62="","",'Information sur les Gènes'!D62)</f>
        <v/>
      </c>
      <c r="C62" s="565"/>
      <c r="D62" s="566"/>
      <c r="E62" s="567"/>
      <c r="F62" s="568" t="str">
        <f>IF(OR('Feuille de Calcul'!DA62="",ISERROR('Feuille de Calcul'!DA62)),"",'Feuille de Calcul'!DA62)</f>
        <v/>
      </c>
      <c r="G62" s="569"/>
      <c r="H62" s="570"/>
      <c r="I62" s="568" t="str">
        <f>IF(OR('Feuille de Calcul'!DD62="",ISERROR('Feuille de Calcul'!DD62)),"",'Feuille de Calcul'!DD62)</f>
        <v/>
      </c>
      <c r="J62" s="569"/>
      <c r="K62" s="570"/>
      <c r="L62" s="568" t="str">
        <f>IF(OR('Feuille de Calcul'!DG62="",ISERROR('Feuille de Calcul'!DG62)),"",'Feuille de Calcul'!DG62)</f>
        <v/>
      </c>
      <c r="M62" s="569"/>
      <c r="N62" s="570"/>
      <c r="O62" s="568" t="str">
        <f>IF(OR('Feuille de Calcul'!DJ62="",ISERROR('Feuille de Calcul'!DJ62)),"",'Feuille de Calcul'!DJ62)</f>
        <v/>
      </c>
      <c r="P62" s="569"/>
      <c r="Q62" s="570"/>
      <c r="R62" s="568" t="str">
        <f>IF(OR('Feuille de Calcul'!DM62="",ISERROR('Feuille de Calcul'!DM62)),"",'Feuille de Calcul'!DM62)</f>
        <v/>
      </c>
      <c r="S62" s="569"/>
      <c r="T62" s="570"/>
      <c r="U62" s="568" t="str">
        <f>IF(OR('Feuille de Calcul'!DP62="",ISERROR('Feuille de Calcul'!DP62)),"",'Feuille de Calcul'!DP62)</f>
        <v/>
      </c>
      <c r="V62" s="569"/>
      <c r="W62" s="570"/>
      <c r="X62" s="568" t="str">
        <f>IF(OR('Feuille de Calcul'!DS62="",ISERROR('Feuille de Calcul'!DS62)),"",'Feuille de Calcul'!DS62)</f>
        <v/>
      </c>
      <c r="Y62" s="569"/>
      <c r="Z62" s="570"/>
      <c r="AA62" s="568" t="str">
        <f>IF(OR('Feuille de Calcul'!DV62="",ISERROR('Feuille de Calcul'!DV62)),"",'Feuille de Calcul'!DV62)</f>
        <v/>
      </c>
      <c r="AB62" s="569"/>
      <c r="AC62" s="570"/>
      <c r="AD62" s="568" t="str">
        <f>IF(OR('Feuille de Calcul'!DY62="",ISERROR('Feuille de Calcul'!DY62)),"",'Feuille de Calcul'!DY62)</f>
        <v/>
      </c>
      <c r="AE62" s="569"/>
      <c r="AF62" s="570"/>
      <c r="AG62" s="568" t="str">
        <f>IF(OR('Feuille de Calcul'!EB62="",ISERROR('Feuille de Calcul'!EB62)),"",'Feuille de Calcul'!EB62)</f>
        <v/>
      </c>
      <c r="AH62" s="569"/>
      <c r="AI62" s="570"/>
      <c r="AJ62" s="243"/>
      <c r="AK62" s="243"/>
    </row>
    <row r="63" spans="1:37">
      <c r="A63" s="63" t="str">
        <f>IF('Information sur les Gènes'!A63="","",'Information sur les Gènes'!A63)</f>
        <v>F1</v>
      </c>
      <c r="B63" s="64" t="str">
        <f>IF('Information sur les Gènes'!D63="","",'Information sur les Gènes'!D63)</f>
        <v/>
      </c>
      <c r="C63" s="565"/>
      <c r="D63" s="566"/>
      <c r="E63" s="567"/>
      <c r="F63" s="568" t="str">
        <f>IF(OR('Feuille de Calcul'!DA63="",ISERROR('Feuille de Calcul'!DA63)),"",'Feuille de Calcul'!DA63)</f>
        <v/>
      </c>
      <c r="G63" s="569"/>
      <c r="H63" s="570"/>
      <c r="I63" s="568" t="str">
        <f>IF(OR('Feuille de Calcul'!DD63="",ISERROR('Feuille de Calcul'!DD63)),"",'Feuille de Calcul'!DD63)</f>
        <v/>
      </c>
      <c r="J63" s="569"/>
      <c r="K63" s="570"/>
      <c r="L63" s="568" t="str">
        <f>IF(OR('Feuille de Calcul'!DG63="",ISERROR('Feuille de Calcul'!DG63)),"",'Feuille de Calcul'!DG63)</f>
        <v/>
      </c>
      <c r="M63" s="569"/>
      <c r="N63" s="570"/>
      <c r="O63" s="568" t="str">
        <f>IF(OR('Feuille de Calcul'!DJ63="",ISERROR('Feuille de Calcul'!DJ63)),"",'Feuille de Calcul'!DJ63)</f>
        <v/>
      </c>
      <c r="P63" s="569"/>
      <c r="Q63" s="570"/>
      <c r="R63" s="568" t="str">
        <f>IF(OR('Feuille de Calcul'!DM63="",ISERROR('Feuille de Calcul'!DM63)),"",'Feuille de Calcul'!DM63)</f>
        <v/>
      </c>
      <c r="S63" s="569"/>
      <c r="T63" s="570"/>
      <c r="U63" s="568" t="str">
        <f>IF(OR('Feuille de Calcul'!DP63="",ISERROR('Feuille de Calcul'!DP63)),"",'Feuille de Calcul'!DP63)</f>
        <v/>
      </c>
      <c r="V63" s="569"/>
      <c r="W63" s="570"/>
      <c r="X63" s="568" t="str">
        <f>IF(OR('Feuille de Calcul'!DS63="",ISERROR('Feuille de Calcul'!DS63)),"",'Feuille de Calcul'!DS63)</f>
        <v/>
      </c>
      <c r="Y63" s="569"/>
      <c r="Z63" s="570"/>
      <c r="AA63" s="568" t="str">
        <f>IF(OR('Feuille de Calcul'!DV63="",ISERROR('Feuille de Calcul'!DV63)),"",'Feuille de Calcul'!DV63)</f>
        <v/>
      </c>
      <c r="AB63" s="569"/>
      <c r="AC63" s="570"/>
      <c r="AD63" s="568" t="str">
        <f>IF(OR('Feuille de Calcul'!DY63="",ISERROR('Feuille de Calcul'!DY63)),"",'Feuille de Calcul'!DY63)</f>
        <v/>
      </c>
      <c r="AE63" s="569"/>
      <c r="AF63" s="570"/>
      <c r="AG63" s="568" t="str">
        <f>IF(OR('Feuille de Calcul'!EB63="",ISERROR('Feuille de Calcul'!EB63)),"",'Feuille de Calcul'!EB63)</f>
        <v/>
      </c>
      <c r="AH63" s="569"/>
      <c r="AI63" s="570"/>
      <c r="AJ63" s="243"/>
      <c r="AK63" s="243"/>
    </row>
    <row r="64" spans="1:37">
      <c r="A64" s="63" t="str">
        <f>IF('Information sur les Gènes'!A64="","",'Information sur les Gènes'!A64)</f>
        <v>F2</v>
      </c>
      <c r="B64" s="64" t="str">
        <f>IF('Information sur les Gènes'!D64="","",'Information sur les Gènes'!D64)</f>
        <v/>
      </c>
      <c r="C64" s="565"/>
      <c r="D64" s="566"/>
      <c r="E64" s="567"/>
      <c r="F64" s="568" t="str">
        <f>IF(OR('Feuille de Calcul'!DA64="",ISERROR('Feuille de Calcul'!DA64)),"",'Feuille de Calcul'!DA64)</f>
        <v/>
      </c>
      <c r="G64" s="569"/>
      <c r="H64" s="570"/>
      <c r="I64" s="568" t="str">
        <f>IF(OR('Feuille de Calcul'!DD64="",ISERROR('Feuille de Calcul'!DD64)),"",'Feuille de Calcul'!DD64)</f>
        <v/>
      </c>
      <c r="J64" s="569"/>
      <c r="K64" s="570"/>
      <c r="L64" s="568" t="str">
        <f>IF(OR('Feuille de Calcul'!DG64="",ISERROR('Feuille de Calcul'!DG64)),"",'Feuille de Calcul'!DG64)</f>
        <v/>
      </c>
      <c r="M64" s="569"/>
      <c r="N64" s="570"/>
      <c r="O64" s="568" t="str">
        <f>IF(OR('Feuille de Calcul'!DJ64="",ISERROR('Feuille de Calcul'!DJ64)),"",'Feuille de Calcul'!DJ64)</f>
        <v/>
      </c>
      <c r="P64" s="569"/>
      <c r="Q64" s="570"/>
      <c r="R64" s="568" t="str">
        <f>IF(OR('Feuille de Calcul'!DM64="",ISERROR('Feuille de Calcul'!DM64)),"",'Feuille de Calcul'!DM64)</f>
        <v/>
      </c>
      <c r="S64" s="569"/>
      <c r="T64" s="570"/>
      <c r="U64" s="568" t="str">
        <f>IF(OR('Feuille de Calcul'!DP64="",ISERROR('Feuille de Calcul'!DP64)),"",'Feuille de Calcul'!DP64)</f>
        <v/>
      </c>
      <c r="V64" s="569"/>
      <c r="W64" s="570"/>
      <c r="X64" s="568" t="str">
        <f>IF(OR('Feuille de Calcul'!DS64="",ISERROR('Feuille de Calcul'!DS64)),"",'Feuille de Calcul'!DS64)</f>
        <v/>
      </c>
      <c r="Y64" s="569"/>
      <c r="Z64" s="570"/>
      <c r="AA64" s="568" t="str">
        <f>IF(OR('Feuille de Calcul'!DV64="",ISERROR('Feuille de Calcul'!DV64)),"",'Feuille de Calcul'!DV64)</f>
        <v/>
      </c>
      <c r="AB64" s="569"/>
      <c r="AC64" s="570"/>
      <c r="AD64" s="568" t="str">
        <f>IF(OR('Feuille de Calcul'!DY64="",ISERROR('Feuille de Calcul'!DY64)),"",'Feuille de Calcul'!DY64)</f>
        <v/>
      </c>
      <c r="AE64" s="569"/>
      <c r="AF64" s="570"/>
      <c r="AG64" s="568" t="str">
        <f>IF(OR('Feuille de Calcul'!EB64="",ISERROR('Feuille de Calcul'!EB64)),"",'Feuille de Calcul'!EB64)</f>
        <v/>
      </c>
      <c r="AH64" s="569"/>
      <c r="AI64" s="570"/>
      <c r="AJ64" s="243"/>
      <c r="AK64" s="243"/>
    </row>
    <row r="65" spans="1:37">
      <c r="A65" s="63" t="str">
        <f>IF('Information sur les Gènes'!A65="","",'Information sur les Gènes'!A65)</f>
        <v>F3</v>
      </c>
      <c r="B65" s="64" t="str">
        <f>IF('Information sur les Gènes'!D65="","",'Information sur les Gènes'!D65)</f>
        <v/>
      </c>
      <c r="C65" s="565"/>
      <c r="D65" s="566"/>
      <c r="E65" s="567"/>
      <c r="F65" s="568" t="str">
        <f>IF(OR('Feuille de Calcul'!DA65="",ISERROR('Feuille de Calcul'!DA65)),"",'Feuille de Calcul'!DA65)</f>
        <v/>
      </c>
      <c r="G65" s="569"/>
      <c r="H65" s="570"/>
      <c r="I65" s="568" t="str">
        <f>IF(OR('Feuille de Calcul'!DD65="",ISERROR('Feuille de Calcul'!DD65)),"",'Feuille de Calcul'!DD65)</f>
        <v/>
      </c>
      <c r="J65" s="569"/>
      <c r="K65" s="570"/>
      <c r="L65" s="568" t="str">
        <f>IF(OR('Feuille de Calcul'!DG65="",ISERROR('Feuille de Calcul'!DG65)),"",'Feuille de Calcul'!DG65)</f>
        <v/>
      </c>
      <c r="M65" s="569"/>
      <c r="N65" s="570"/>
      <c r="O65" s="568" t="str">
        <f>IF(OR('Feuille de Calcul'!DJ65="",ISERROR('Feuille de Calcul'!DJ65)),"",'Feuille de Calcul'!DJ65)</f>
        <v/>
      </c>
      <c r="P65" s="569"/>
      <c r="Q65" s="570"/>
      <c r="R65" s="568" t="str">
        <f>IF(OR('Feuille de Calcul'!DM65="",ISERROR('Feuille de Calcul'!DM65)),"",'Feuille de Calcul'!DM65)</f>
        <v/>
      </c>
      <c r="S65" s="569"/>
      <c r="T65" s="570"/>
      <c r="U65" s="568" t="str">
        <f>IF(OR('Feuille de Calcul'!DP65="",ISERROR('Feuille de Calcul'!DP65)),"",'Feuille de Calcul'!DP65)</f>
        <v/>
      </c>
      <c r="V65" s="569"/>
      <c r="W65" s="570"/>
      <c r="X65" s="568" t="str">
        <f>IF(OR('Feuille de Calcul'!DS65="",ISERROR('Feuille de Calcul'!DS65)),"",'Feuille de Calcul'!DS65)</f>
        <v/>
      </c>
      <c r="Y65" s="569"/>
      <c r="Z65" s="570"/>
      <c r="AA65" s="568" t="str">
        <f>IF(OR('Feuille de Calcul'!DV65="",ISERROR('Feuille de Calcul'!DV65)),"",'Feuille de Calcul'!DV65)</f>
        <v/>
      </c>
      <c r="AB65" s="569"/>
      <c r="AC65" s="570"/>
      <c r="AD65" s="568" t="str">
        <f>IF(OR('Feuille de Calcul'!DY65="",ISERROR('Feuille de Calcul'!DY65)),"",'Feuille de Calcul'!DY65)</f>
        <v/>
      </c>
      <c r="AE65" s="569"/>
      <c r="AF65" s="570"/>
      <c r="AG65" s="568" t="str">
        <f>IF(OR('Feuille de Calcul'!EB65="",ISERROR('Feuille de Calcul'!EB65)),"",'Feuille de Calcul'!EB65)</f>
        <v/>
      </c>
      <c r="AH65" s="569"/>
      <c r="AI65" s="570"/>
      <c r="AJ65" s="243"/>
      <c r="AK65" s="243"/>
    </row>
    <row r="66" spans="1:37">
      <c r="A66" s="63" t="str">
        <f>IF('Information sur les Gènes'!A66="","",'Information sur les Gènes'!A66)</f>
        <v>F4</v>
      </c>
      <c r="B66" s="64" t="str">
        <f>IF('Information sur les Gènes'!D66="","",'Information sur les Gènes'!D66)</f>
        <v/>
      </c>
      <c r="C66" s="565"/>
      <c r="D66" s="566"/>
      <c r="E66" s="567"/>
      <c r="F66" s="568" t="str">
        <f>IF(OR('Feuille de Calcul'!DA66="",ISERROR('Feuille de Calcul'!DA66)),"",'Feuille de Calcul'!DA66)</f>
        <v/>
      </c>
      <c r="G66" s="569"/>
      <c r="H66" s="570"/>
      <c r="I66" s="568" t="str">
        <f>IF(OR('Feuille de Calcul'!DD66="",ISERROR('Feuille de Calcul'!DD66)),"",'Feuille de Calcul'!DD66)</f>
        <v/>
      </c>
      <c r="J66" s="569"/>
      <c r="K66" s="570"/>
      <c r="L66" s="568" t="str">
        <f>IF(OR('Feuille de Calcul'!DG66="",ISERROR('Feuille de Calcul'!DG66)),"",'Feuille de Calcul'!DG66)</f>
        <v/>
      </c>
      <c r="M66" s="569"/>
      <c r="N66" s="570"/>
      <c r="O66" s="568" t="str">
        <f>IF(OR('Feuille de Calcul'!DJ66="",ISERROR('Feuille de Calcul'!DJ66)),"",'Feuille de Calcul'!DJ66)</f>
        <v/>
      </c>
      <c r="P66" s="569"/>
      <c r="Q66" s="570"/>
      <c r="R66" s="568" t="str">
        <f>IF(OR('Feuille de Calcul'!DM66="",ISERROR('Feuille de Calcul'!DM66)),"",'Feuille de Calcul'!DM66)</f>
        <v/>
      </c>
      <c r="S66" s="569"/>
      <c r="T66" s="570"/>
      <c r="U66" s="568" t="str">
        <f>IF(OR('Feuille de Calcul'!DP66="",ISERROR('Feuille de Calcul'!DP66)),"",'Feuille de Calcul'!DP66)</f>
        <v/>
      </c>
      <c r="V66" s="569"/>
      <c r="W66" s="570"/>
      <c r="X66" s="568" t="str">
        <f>IF(OR('Feuille de Calcul'!DS66="",ISERROR('Feuille de Calcul'!DS66)),"",'Feuille de Calcul'!DS66)</f>
        <v/>
      </c>
      <c r="Y66" s="569"/>
      <c r="Z66" s="570"/>
      <c r="AA66" s="568" t="str">
        <f>IF(OR('Feuille de Calcul'!DV66="",ISERROR('Feuille de Calcul'!DV66)),"",'Feuille de Calcul'!DV66)</f>
        <v/>
      </c>
      <c r="AB66" s="569"/>
      <c r="AC66" s="570"/>
      <c r="AD66" s="568" t="str">
        <f>IF(OR('Feuille de Calcul'!DY66="",ISERROR('Feuille de Calcul'!DY66)),"",'Feuille de Calcul'!DY66)</f>
        <v/>
      </c>
      <c r="AE66" s="569"/>
      <c r="AF66" s="570"/>
      <c r="AG66" s="568" t="str">
        <f>IF(OR('Feuille de Calcul'!EB66="",ISERROR('Feuille de Calcul'!EB66)),"",'Feuille de Calcul'!EB66)</f>
        <v/>
      </c>
      <c r="AH66" s="569"/>
      <c r="AI66" s="570"/>
      <c r="AJ66" s="243"/>
      <c r="AK66" s="243"/>
    </row>
    <row r="67" spans="1:37">
      <c r="A67" s="63" t="str">
        <f>IF('Information sur les Gènes'!A67="","",'Information sur les Gènes'!A67)</f>
        <v>F5</v>
      </c>
      <c r="B67" s="64" t="str">
        <f>IF('Information sur les Gènes'!D67="","",'Information sur les Gènes'!D67)</f>
        <v/>
      </c>
      <c r="C67" s="565"/>
      <c r="D67" s="566"/>
      <c r="E67" s="567"/>
      <c r="F67" s="568" t="str">
        <f>IF(OR('Feuille de Calcul'!DA67="",ISERROR('Feuille de Calcul'!DA67)),"",'Feuille de Calcul'!DA67)</f>
        <v/>
      </c>
      <c r="G67" s="569"/>
      <c r="H67" s="570"/>
      <c r="I67" s="568" t="str">
        <f>IF(OR('Feuille de Calcul'!DD67="",ISERROR('Feuille de Calcul'!DD67)),"",'Feuille de Calcul'!DD67)</f>
        <v/>
      </c>
      <c r="J67" s="569"/>
      <c r="K67" s="570"/>
      <c r="L67" s="568" t="str">
        <f>IF(OR('Feuille de Calcul'!DG67="",ISERROR('Feuille de Calcul'!DG67)),"",'Feuille de Calcul'!DG67)</f>
        <v/>
      </c>
      <c r="M67" s="569"/>
      <c r="N67" s="570"/>
      <c r="O67" s="568" t="str">
        <f>IF(OR('Feuille de Calcul'!DJ67="",ISERROR('Feuille de Calcul'!DJ67)),"",'Feuille de Calcul'!DJ67)</f>
        <v/>
      </c>
      <c r="P67" s="569"/>
      <c r="Q67" s="570"/>
      <c r="R67" s="568" t="str">
        <f>IF(OR('Feuille de Calcul'!DM67="",ISERROR('Feuille de Calcul'!DM67)),"",'Feuille de Calcul'!DM67)</f>
        <v/>
      </c>
      <c r="S67" s="569"/>
      <c r="T67" s="570"/>
      <c r="U67" s="568" t="str">
        <f>IF(OR('Feuille de Calcul'!DP67="",ISERROR('Feuille de Calcul'!DP67)),"",'Feuille de Calcul'!DP67)</f>
        <v/>
      </c>
      <c r="V67" s="569"/>
      <c r="W67" s="570"/>
      <c r="X67" s="568" t="str">
        <f>IF(OR('Feuille de Calcul'!DS67="",ISERROR('Feuille de Calcul'!DS67)),"",'Feuille de Calcul'!DS67)</f>
        <v/>
      </c>
      <c r="Y67" s="569"/>
      <c r="Z67" s="570"/>
      <c r="AA67" s="568" t="str">
        <f>IF(OR('Feuille de Calcul'!DV67="",ISERROR('Feuille de Calcul'!DV67)),"",'Feuille de Calcul'!DV67)</f>
        <v/>
      </c>
      <c r="AB67" s="569"/>
      <c r="AC67" s="570"/>
      <c r="AD67" s="568" t="str">
        <f>IF(OR('Feuille de Calcul'!DY67="",ISERROR('Feuille de Calcul'!DY67)),"",'Feuille de Calcul'!DY67)</f>
        <v/>
      </c>
      <c r="AE67" s="569"/>
      <c r="AF67" s="570"/>
      <c r="AG67" s="568" t="str">
        <f>IF(OR('Feuille de Calcul'!EB67="",ISERROR('Feuille de Calcul'!EB67)),"",'Feuille de Calcul'!EB67)</f>
        <v/>
      </c>
      <c r="AH67" s="569"/>
      <c r="AI67" s="570"/>
      <c r="AJ67" s="243"/>
      <c r="AK67" s="243"/>
    </row>
    <row r="68" spans="1:37">
      <c r="A68" s="63" t="str">
        <f>IF('Information sur les Gènes'!A68="","",'Information sur les Gènes'!A68)</f>
        <v>F6</v>
      </c>
      <c r="B68" s="64" t="str">
        <f>IF('Information sur les Gènes'!D68="","",'Information sur les Gènes'!D68)</f>
        <v/>
      </c>
      <c r="C68" s="565"/>
      <c r="D68" s="566"/>
      <c r="E68" s="567"/>
      <c r="F68" s="568" t="str">
        <f>IF(OR('Feuille de Calcul'!DA68="",ISERROR('Feuille de Calcul'!DA68)),"",'Feuille de Calcul'!DA68)</f>
        <v/>
      </c>
      <c r="G68" s="569"/>
      <c r="H68" s="570"/>
      <c r="I68" s="568" t="str">
        <f>IF(OR('Feuille de Calcul'!DD68="",ISERROR('Feuille de Calcul'!DD68)),"",'Feuille de Calcul'!DD68)</f>
        <v/>
      </c>
      <c r="J68" s="569"/>
      <c r="K68" s="570"/>
      <c r="L68" s="568" t="str">
        <f>IF(OR('Feuille de Calcul'!DG68="",ISERROR('Feuille de Calcul'!DG68)),"",'Feuille de Calcul'!DG68)</f>
        <v/>
      </c>
      <c r="M68" s="569"/>
      <c r="N68" s="570"/>
      <c r="O68" s="568" t="str">
        <f>IF(OR('Feuille de Calcul'!DJ68="",ISERROR('Feuille de Calcul'!DJ68)),"",'Feuille de Calcul'!DJ68)</f>
        <v/>
      </c>
      <c r="P68" s="569"/>
      <c r="Q68" s="570"/>
      <c r="R68" s="568" t="str">
        <f>IF(OR('Feuille de Calcul'!DM68="",ISERROR('Feuille de Calcul'!DM68)),"",'Feuille de Calcul'!DM68)</f>
        <v/>
      </c>
      <c r="S68" s="569"/>
      <c r="T68" s="570"/>
      <c r="U68" s="568" t="str">
        <f>IF(OR('Feuille de Calcul'!DP68="",ISERROR('Feuille de Calcul'!DP68)),"",'Feuille de Calcul'!DP68)</f>
        <v/>
      </c>
      <c r="V68" s="569"/>
      <c r="W68" s="570"/>
      <c r="X68" s="568" t="str">
        <f>IF(OR('Feuille de Calcul'!DS68="",ISERROR('Feuille de Calcul'!DS68)),"",'Feuille de Calcul'!DS68)</f>
        <v/>
      </c>
      <c r="Y68" s="569"/>
      <c r="Z68" s="570"/>
      <c r="AA68" s="568" t="str">
        <f>IF(OR('Feuille de Calcul'!DV68="",ISERROR('Feuille de Calcul'!DV68)),"",'Feuille de Calcul'!DV68)</f>
        <v/>
      </c>
      <c r="AB68" s="569"/>
      <c r="AC68" s="570"/>
      <c r="AD68" s="568" t="str">
        <f>IF(OR('Feuille de Calcul'!DY68="",ISERROR('Feuille de Calcul'!DY68)),"",'Feuille de Calcul'!DY68)</f>
        <v/>
      </c>
      <c r="AE68" s="569"/>
      <c r="AF68" s="570"/>
      <c r="AG68" s="568" t="str">
        <f>IF(OR('Feuille de Calcul'!EB68="",ISERROR('Feuille de Calcul'!EB68)),"",'Feuille de Calcul'!EB68)</f>
        <v/>
      </c>
      <c r="AH68" s="569"/>
      <c r="AI68" s="570"/>
      <c r="AJ68" s="243"/>
      <c r="AK68" s="243"/>
    </row>
    <row r="69" spans="1:37">
      <c r="A69" s="63" t="str">
        <f>IF('Information sur les Gènes'!A69="","",'Information sur les Gènes'!A69)</f>
        <v>F7</v>
      </c>
      <c r="B69" s="64" t="str">
        <f>IF('Information sur les Gènes'!D69="","",'Information sur les Gènes'!D69)</f>
        <v/>
      </c>
      <c r="C69" s="565"/>
      <c r="D69" s="566"/>
      <c r="E69" s="567"/>
      <c r="F69" s="568" t="str">
        <f>IF(OR('Feuille de Calcul'!DA69="",ISERROR('Feuille de Calcul'!DA69)),"",'Feuille de Calcul'!DA69)</f>
        <v/>
      </c>
      <c r="G69" s="569"/>
      <c r="H69" s="570"/>
      <c r="I69" s="568" t="str">
        <f>IF(OR('Feuille de Calcul'!DD69="",ISERROR('Feuille de Calcul'!DD69)),"",'Feuille de Calcul'!DD69)</f>
        <v/>
      </c>
      <c r="J69" s="569"/>
      <c r="K69" s="570"/>
      <c r="L69" s="568" t="str">
        <f>IF(OR('Feuille de Calcul'!DG69="",ISERROR('Feuille de Calcul'!DG69)),"",'Feuille de Calcul'!DG69)</f>
        <v/>
      </c>
      <c r="M69" s="569"/>
      <c r="N69" s="570"/>
      <c r="O69" s="568" t="str">
        <f>IF(OR('Feuille de Calcul'!DJ69="",ISERROR('Feuille de Calcul'!DJ69)),"",'Feuille de Calcul'!DJ69)</f>
        <v/>
      </c>
      <c r="P69" s="569"/>
      <c r="Q69" s="570"/>
      <c r="R69" s="568" t="str">
        <f>IF(OR('Feuille de Calcul'!DM69="",ISERROR('Feuille de Calcul'!DM69)),"",'Feuille de Calcul'!DM69)</f>
        <v/>
      </c>
      <c r="S69" s="569"/>
      <c r="T69" s="570"/>
      <c r="U69" s="568" t="str">
        <f>IF(OR('Feuille de Calcul'!DP69="",ISERROR('Feuille de Calcul'!DP69)),"",'Feuille de Calcul'!DP69)</f>
        <v/>
      </c>
      <c r="V69" s="569"/>
      <c r="W69" s="570"/>
      <c r="X69" s="568" t="str">
        <f>IF(OR('Feuille de Calcul'!DS69="",ISERROR('Feuille de Calcul'!DS69)),"",'Feuille de Calcul'!DS69)</f>
        <v/>
      </c>
      <c r="Y69" s="569"/>
      <c r="Z69" s="570"/>
      <c r="AA69" s="568" t="str">
        <f>IF(OR('Feuille de Calcul'!DV69="",ISERROR('Feuille de Calcul'!DV69)),"",'Feuille de Calcul'!DV69)</f>
        <v/>
      </c>
      <c r="AB69" s="569"/>
      <c r="AC69" s="570"/>
      <c r="AD69" s="568" t="str">
        <f>IF(OR('Feuille de Calcul'!DY69="",ISERROR('Feuille de Calcul'!DY69)),"",'Feuille de Calcul'!DY69)</f>
        <v/>
      </c>
      <c r="AE69" s="569"/>
      <c r="AF69" s="570"/>
      <c r="AG69" s="568" t="str">
        <f>IF(OR('Feuille de Calcul'!EB69="",ISERROR('Feuille de Calcul'!EB69)),"",'Feuille de Calcul'!EB69)</f>
        <v/>
      </c>
      <c r="AH69" s="569"/>
      <c r="AI69" s="570"/>
      <c r="AJ69" s="243"/>
      <c r="AK69" s="243"/>
    </row>
    <row r="70" spans="1:37">
      <c r="A70" s="63" t="str">
        <f>IF('Information sur les Gènes'!A70="","",'Information sur les Gènes'!A70)</f>
        <v>F8</v>
      </c>
      <c r="B70" s="64" t="str">
        <f>IF('Information sur les Gènes'!D70="","",'Information sur les Gènes'!D70)</f>
        <v/>
      </c>
      <c r="C70" s="565"/>
      <c r="D70" s="566"/>
      <c r="E70" s="567"/>
      <c r="F70" s="568" t="str">
        <f>IF(OR('Feuille de Calcul'!DA70="",ISERROR('Feuille de Calcul'!DA70)),"",'Feuille de Calcul'!DA70)</f>
        <v/>
      </c>
      <c r="G70" s="569"/>
      <c r="H70" s="570"/>
      <c r="I70" s="568" t="str">
        <f>IF(OR('Feuille de Calcul'!DD70="",ISERROR('Feuille de Calcul'!DD70)),"",'Feuille de Calcul'!DD70)</f>
        <v/>
      </c>
      <c r="J70" s="569"/>
      <c r="K70" s="570"/>
      <c r="L70" s="568" t="str">
        <f>IF(OR('Feuille de Calcul'!DG70="",ISERROR('Feuille de Calcul'!DG70)),"",'Feuille de Calcul'!DG70)</f>
        <v/>
      </c>
      <c r="M70" s="569"/>
      <c r="N70" s="570"/>
      <c r="O70" s="568" t="str">
        <f>IF(OR('Feuille de Calcul'!DJ70="",ISERROR('Feuille de Calcul'!DJ70)),"",'Feuille de Calcul'!DJ70)</f>
        <v/>
      </c>
      <c r="P70" s="569"/>
      <c r="Q70" s="570"/>
      <c r="R70" s="568" t="str">
        <f>IF(OR('Feuille de Calcul'!DM70="",ISERROR('Feuille de Calcul'!DM70)),"",'Feuille de Calcul'!DM70)</f>
        <v/>
      </c>
      <c r="S70" s="569"/>
      <c r="T70" s="570"/>
      <c r="U70" s="568" t="str">
        <f>IF(OR('Feuille de Calcul'!DP70="",ISERROR('Feuille de Calcul'!DP70)),"",'Feuille de Calcul'!DP70)</f>
        <v/>
      </c>
      <c r="V70" s="569"/>
      <c r="W70" s="570"/>
      <c r="X70" s="568" t="str">
        <f>IF(OR('Feuille de Calcul'!DS70="",ISERROR('Feuille de Calcul'!DS70)),"",'Feuille de Calcul'!DS70)</f>
        <v/>
      </c>
      <c r="Y70" s="569"/>
      <c r="Z70" s="570"/>
      <c r="AA70" s="568" t="str">
        <f>IF(OR('Feuille de Calcul'!DV70="",ISERROR('Feuille de Calcul'!DV70)),"",'Feuille de Calcul'!DV70)</f>
        <v/>
      </c>
      <c r="AB70" s="569"/>
      <c r="AC70" s="570"/>
      <c r="AD70" s="568" t="str">
        <f>IF(OR('Feuille de Calcul'!DY70="",ISERROR('Feuille de Calcul'!DY70)),"",'Feuille de Calcul'!DY70)</f>
        <v/>
      </c>
      <c r="AE70" s="569"/>
      <c r="AF70" s="570"/>
      <c r="AG70" s="568" t="str">
        <f>IF(OR('Feuille de Calcul'!EB70="",ISERROR('Feuille de Calcul'!EB70)),"",'Feuille de Calcul'!EB70)</f>
        <v/>
      </c>
      <c r="AH70" s="569"/>
      <c r="AI70" s="570"/>
      <c r="AJ70" s="243"/>
      <c r="AK70" s="243"/>
    </row>
    <row r="71" spans="1:37">
      <c r="A71" s="63" t="str">
        <f>IF('Information sur les Gènes'!A71="","",'Information sur les Gènes'!A71)</f>
        <v>F9</v>
      </c>
      <c r="B71" s="64" t="str">
        <f>IF('Information sur les Gènes'!D71="","",'Information sur les Gènes'!D71)</f>
        <v/>
      </c>
      <c r="C71" s="565"/>
      <c r="D71" s="566"/>
      <c r="E71" s="567"/>
      <c r="F71" s="568" t="str">
        <f>IF(OR('Feuille de Calcul'!DA71="",ISERROR('Feuille de Calcul'!DA71)),"",'Feuille de Calcul'!DA71)</f>
        <v/>
      </c>
      <c r="G71" s="569"/>
      <c r="H71" s="570"/>
      <c r="I71" s="568" t="str">
        <f>IF(OR('Feuille de Calcul'!DD71="",ISERROR('Feuille de Calcul'!DD71)),"",'Feuille de Calcul'!DD71)</f>
        <v/>
      </c>
      <c r="J71" s="569"/>
      <c r="K71" s="570"/>
      <c r="L71" s="568" t="str">
        <f>IF(OR('Feuille de Calcul'!DG71="",ISERROR('Feuille de Calcul'!DG71)),"",'Feuille de Calcul'!DG71)</f>
        <v/>
      </c>
      <c r="M71" s="569"/>
      <c r="N71" s="570"/>
      <c r="O71" s="568" t="str">
        <f>IF(OR('Feuille de Calcul'!DJ71="",ISERROR('Feuille de Calcul'!DJ71)),"",'Feuille de Calcul'!DJ71)</f>
        <v/>
      </c>
      <c r="P71" s="569"/>
      <c r="Q71" s="570"/>
      <c r="R71" s="568" t="str">
        <f>IF(OR('Feuille de Calcul'!DM71="",ISERROR('Feuille de Calcul'!DM71)),"",'Feuille de Calcul'!DM71)</f>
        <v/>
      </c>
      <c r="S71" s="569"/>
      <c r="T71" s="570"/>
      <c r="U71" s="568" t="str">
        <f>IF(OR('Feuille de Calcul'!DP71="",ISERROR('Feuille de Calcul'!DP71)),"",'Feuille de Calcul'!DP71)</f>
        <v/>
      </c>
      <c r="V71" s="569"/>
      <c r="W71" s="570"/>
      <c r="X71" s="568" t="str">
        <f>IF(OR('Feuille de Calcul'!DS71="",ISERROR('Feuille de Calcul'!DS71)),"",'Feuille de Calcul'!DS71)</f>
        <v/>
      </c>
      <c r="Y71" s="569"/>
      <c r="Z71" s="570"/>
      <c r="AA71" s="568" t="str">
        <f>IF(OR('Feuille de Calcul'!DV71="",ISERROR('Feuille de Calcul'!DV71)),"",'Feuille de Calcul'!DV71)</f>
        <v/>
      </c>
      <c r="AB71" s="569"/>
      <c r="AC71" s="570"/>
      <c r="AD71" s="568" t="str">
        <f>IF(OR('Feuille de Calcul'!DY71="",ISERROR('Feuille de Calcul'!DY71)),"",'Feuille de Calcul'!DY71)</f>
        <v/>
      </c>
      <c r="AE71" s="569"/>
      <c r="AF71" s="570"/>
      <c r="AG71" s="568" t="str">
        <f>IF(OR('Feuille de Calcul'!EB71="",ISERROR('Feuille de Calcul'!EB71)),"",'Feuille de Calcul'!EB71)</f>
        <v/>
      </c>
      <c r="AH71" s="569"/>
      <c r="AI71" s="570"/>
      <c r="AJ71" s="243"/>
      <c r="AK71" s="243"/>
    </row>
    <row r="72" spans="1:37">
      <c r="A72" s="63" t="str">
        <f>IF('Information sur les Gènes'!A72="","",'Information sur les Gènes'!A72)</f>
        <v>F10</v>
      </c>
      <c r="B72" s="64" t="str">
        <f>IF('Information sur les Gènes'!D72="","",'Information sur les Gènes'!D72)</f>
        <v/>
      </c>
      <c r="C72" s="565"/>
      <c r="D72" s="566"/>
      <c r="E72" s="567"/>
      <c r="F72" s="568" t="str">
        <f>IF(OR('Feuille de Calcul'!DA72="",ISERROR('Feuille de Calcul'!DA72)),"",'Feuille de Calcul'!DA72)</f>
        <v/>
      </c>
      <c r="G72" s="569"/>
      <c r="H72" s="570"/>
      <c r="I72" s="568" t="str">
        <f>IF(OR('Feuille de Calcul'!DD72="",ISERROR('Feuille de Calcul'!DD72)),"",'Feuille de Calcul'!DD72)</f>
        <v/>
      </c>
      <c r="J72" s="569"/>
      <c r="K72" s="570"/>
      <c r="L72" s="568" t="str">
        <f>IF(OR('Feuille de Calcul'!DG72="",ISERROR('Feuille de Calcul'!DG72)),"",'Feuille de Calcul'!DG72)</f>
        <v/>
      </c>
      <c r="M72" s="569"/>
      <c r="N72" s="570"/>
      <c r="O72" s="568" t="str">
        <f>IF(OR('Feuille de Calcul'!DJ72="",ISERROR('Feuille de Calcul'!DJ72)),"",'Feuille de Calcul'!DJ72)</f>
        <v/>
      </c>
      <c r="P72" s="569"/>
      <c r="Q72" s="570"/>
      <c r="R72" s="568" t="str">
        <f>IF(OR('Feuille de Calcul'!DM72="",ISERROR('Feuille de Calcul'!DM72)),"",'Feuille de Calcul'!DM72)</f>
        <v/>
      </c>
      <c r="S72" s="569"/>
      <c r="T72" s="570"/>
      <c r="U72" s="568" t="str">
        <f>IF(OR('Feuille de Calcul'!DP72="",ISERROR('Feuille de Calcul'!DP72)),"",'Feuille de Calcul'!DP72)</f>
        <v/>
      </c>
      <c r="V72" s="569"/>
      <c r="W72" s="570"/>
      <c r="X72" s="568" t="str">
        <f>IF(OR('Feuille de Calcul'!DS72="",ISERROR('Feuille de Calcul'!DS72)),"",'Feuille de Calcul'!DS72)</f>
        <v/>
      </c>
      <c r="Y72" s="569"/>
      <c r="Z72" s="570"/>
      <c r="AA72" s="568" t="str">
        <f>IF(OR('Feuille de Calcul'!DV72="",ISERROR('Feuille de Calcul'!DV72)),"",'Feuille de Calcul'!DV72)</f>
        <v/>
      </c>
      <c r="AB72" s="569"/>
      <c r="AC72" s="570"/>
      <c r="AD72" s="568" t="str">
        <f>IF(OR('Feuille de Calcul'!DY72="",ISERROR('Feuille de Calcul'!DY72)),"",'Feuille de Calcul'!DY72)</f>
        <v/>
      </c>
      <c r="AE72" s="569"/>
      <c r="AF72" s="570"/>
      <c r="AG72" s="568" t="str">
        <f>IF(OR('Feuille de Calcul'!EB72="",ISERROR('Feuille de Calcul'!EB72)),"",'Feuille de Calcul'!EB72)</f>
        <v/>
      </c>
      <c r="AH72" s="569"/>
      <c r="AI72" s="570"/>
      <c r="AJ72" s="243"/>
      <c r="AK72" s="243"/>
    </row>
    <row r="73" spans="1:37">
      <c r="A73" s="63" t="str">
        <f>IF('Information sur les Gènes'!A73="","",'Information sur les Gènes'!A73)</f>
        <v>F11</v>
      </c>
      <c r="B73" s="64" t="str">
        <f>IF('Information sur les Gènes'!D73="","",'Information sur les Gènes'!D73)</f>
        <v/>
      </c>
      <c r="C73" s="565"/>
      <c r="D73" s="566"/>
      <c r="E73" s="567"/>
      <c r="F73" s="568" t="str">
        <f>IF(OR('Feuille de Calcul'!DA73="",ISERROR('Feuille de Calcul'!DA73)),"",'Feuille de Calcul'!DA73)</f>
        <v/>
      </c>
      <c r="G73" s="569"/>
      <c r="H73" s="570"/>
      <c r="I73" s="568" t="str">
        <f>IF(OR('Feuille de Calcul'!DD73="",ISERROR('Feuille de Calcul'!DD73)),"",'Feuille de Calcul'!DD73)</f>
        <v/>
      </c>
      <c r="J73" s="569"/>
      <c r="K73" s="570"/>
      <c r="L73" s="568" t="str">
        <f>IF(OR('Feuille de Calcul'!DG73="",ISERROR('Feuille de Calcul'!DG73)),"",'Feuille de Calcul'!DG73)</f>
        <v/>
      </c>
      <c r="M73" s="569"/>
      <c r="N73" s="570"/>
      <c r="O73" s="568" t="str">
        <f>IF(OR('Feuille de Calcul'!DJ73="",ISERROR('Feuille de Calcul'!DJ73)),"",'Feuille de Calcul'!DJ73)</f>
        <v/>
      </c>
      <c r="P73" s="569"/>
      <c r="Q73" s="570"/>
      <c r="R73" s="568" t="str">
        <f>IF(OR('Feuille de Calcul'!DM73="",ISERROR('Feuille de Calcul'!DM73)),"",'Feuille de Calcul'!DM73)</f>
        <v/>
      </c>
      <c r="S73" s="569"/>
      <c r="T73" s="570"/>
      <c r="U73" s="568" t="str">
        <f>IF(OR('Feuille de Calcul'!DP73="",ISERROR('Feuille de Calcul'!DP73)),"",'Feuille de Calcul'!DP73)</f>
        <v/>
      </c>
      <c r="V73" s="569"/>
      <c r="W73" s="570"/>
      <c r="X73" s="568" t="str">
        <f>IF(OR('Feuille de Calcul'!DS73="",ISERROR('Feuille de Calcul'!DS73)),"",'Feuille de Calcul'!DS73)</f>
        <v/>
      </c>
      <c r="Y73" s="569"/>
      <c r="Z73" s="570"/>
      <c r="AA73" s="568" t="str">
        <f>IF(OR('Feuille de Calcul'!DV73="",ISERROR('Feuille de Calcul'!DV73)),"",'Feuille de Calcul'!DV73)</f>
        <v/>
      </c>
      <c r="AB73" s="569"/>
      <c r="AC73" s="570"/>
      <c r="AD73" s="568" t="str">
        <f>IF(OR('Feuille de Calcul'!DY73="",ISERROR('Feuille de Calcul'!DY73)),"",'Feuille de Calcul'!DY73)</f>
        <v/>
      </c>
      <c r="AE73" s="569"/>
      <c r="AF73" s="570"/>
      <c r="AG73" s="568" t="str">
        <f>IF(OR('Feuille de Calcul'!EB73="",ISERROR('Feuille de Calcul'!EB73)),"",'Feuille de Calcul'!EB73)</f>
        <v/>
      </c>
      <c r="AH73" s="569"/>
      <c r="AI73" s="570"/>
      <c r="AJ73" s="243"/>
      <c r="AK73" s="243"/>
    </row>
    <row r="74" spans="1:37">
      <c r="A74" s="63" t="str">
        <f>IF('Information sur les Gènes'!A74="","",'Information sur les Gènes'!A74)</f>
        <v>F12</v>
      </c>
      <c r="B74" s="64" t="str">
        <f>IF('Information sur les Gènes'!D74="","",'Information sur les Gènes'!D74)</f>
        <v/>
      </c>
      <c r="C74" s="565"/>
      <c r="D74" s="566"/>
      <c r="E74" s="567"/>
      <c r="F74" s="568" t="str">
        <f>IF(OR('Feuille de Calcul'!DA74="",ISERROR('Feuille de Calcul'!DA74)),"",'Feuille de Calcul'!DA74)</f>
        <v/>
      </c>
      <c r="G74" s="569"/>
      <c r="H74" s="570"/>
      <c r="I74" s="568" t="str">
        <f>IF(OR('Feuille de Calcul'!DD74="",ISERROR('Feuille de Calcul'!DD74)),"",'Feuille de Calcul'!DD74)</f>
        <v/>
      </c>
      <c r="J74" s="569"/>
      <c r="K74" s="570"/>
      <c r="L74" s="568" t="str">
        <f>IF(OR('Feuille de Calcul'!DG74="",ISERROR('Feuille de Calcul'!DG74)),"",'Feuille de Calcul'!DG74)</f>
        <v/>
      </c>
      <c r="M74" s="569"/>
      <c r="N74" s="570"/>
      <c r="O74" s="568" t="str">
        <f>IF(OR('Feuille de Calcul'!DJ74="",ISERROR('Feuille de Calcul'!DJ74)),"",'Feuille de Calcul'!DJ74)</f>
        <v/>
      </c>
      <c r="P74" s="569"/>
      <c r="Q74" s="570"/>
      <c r="R74" s="568" t="str">
        <f>IF(OR('Feuille de Calcul'!DM74="",ISERROR('Feuille de Calcul'!DM74)),"",'Feuille de Calcul'!DM74)</f>
        <v/>
      </c>
      <c r="S74" s="569"/>
      <c r="T74" s="570"/>
      <c r="U74" s="568" t="str">
        <f>IF(OR('Feuille de Calcul'!DP74="",ISERROR('Feuille de Calcul'!DP74)),"",'Feuille de Calcul'!DP74)</f>
        <v/>
      </c>
      <c r="V74" s="569"/>
      <c r="W74" s="570"/>
      <c r="X74" s="568" t="str">
        <f>IF(OR('Feuille de Calcul'!DS74="",ISERROR('Feuille de Calcul'!DS74)),"",'Feuille de Calcul'!DS74)</f>
        <v/>
      </c>
      <c r="Y74" s="569"/>
      <c r="Z74" s="570"/>
      <c r="AA74" s="568" t="str">
        <f>IF(OR('Feuille de Calcul'!DV74="",ISERROR('Feuille de Calcul'!DV74)),"",'Feuille de Calcul'!DV74)</f>
        <v/>
      </c>
      <c r="AB74" s="569"/>
      <c r="AC74" s="570"/>
      <c r="AD74" s="568" t="str">
        <f>IF(OR('Feuille de Calcul'!DY74="",ISERROR('Feuille de Calcul'!DY74)),"",'Feuille de Calcul'!DY74)</f>
        <v/>
      </c>
      <c r="AE74" s="569"/>
      <c r="AF74" s="570"/>
      <c r="AG74" s="568" t="str">
        <f>IF(OR('Feuille de Calcul'!EB74="",ISERROR('Feuille de Calcul'!EB74)),"",'Feuille de Calcul'!EB74)</f>
        <v/>
      </c>
      <c r="AH74" s="569"/>
      <c r="AI74" s="570"/>
      <c r="AJ74" s="243"/>
      <c r="AK74" s="243"/>
    </row>
    <row r="75" spans="1:37">
      <c r="A75" s="63" t="str">
        <f>IF('Information sur les Gènes'!A75="","",'Information sur les Gènes'!A75)</f>
        <v>G1</v>
      </c>
      <c r="B75" s="64" t="str">
        <f>IF('Information sur les Gènes'!D75="","",'Information sur les Gènes'!D75)</f>
        <v/>
      </c>
      <c r="C75" s="565"/>
      <c r="D75" s="566"/>
      <c r="E75" s="567"/>
      <c r="F75" s="568" t="str">
        <f>IF(OR('Feuille de Calcul'!DA75="",ISERROR('Feuille de Calcul'!DA75)),"",'Feuille de Calcul'!DA75)</f>
        <v/>
      </c>
      <c r="G75" s="569"/>
      <c r="H75" s="570"/>
      <c r="I75" s="568" t="str">
        <f>IF(OR('Feuille de Calcul'!DD75="",ISERROR('Feuille de Calcul'!DD75)),"",'Feuille de Calcul'!DD75)</f>
        <v/>
      </c>
      <c r="J75" s="569"/>
      <c r="K75" s="570"/>
      <c r="L75" s="568" t="str">
        <f>IF(OR('Feuille de Calcul'!DG75="",ISERROR('Feuille de Calcul'!DG75)),"",'Feuille de Calcul'!DG75)</f>
        <v/>
      </c>
      <c r="M75" s="569"/>
      <c r="N75" s="570"/>
      <c r="O75" s="568" t="str">
        <f>IF(OR('Feuille de Calcul'!DJ75="",ISERROR('Feuille de Calcul'!DJ75)),"",'Feuille de Calcul'!DJ75)</f>
        <v/>
      </c>
      <c r="P75" s="569"/>
      <c r="Q75" s="570"/>
      <c r="R75" s="568" t="str">
        <f>IF(OR('Feuille de Calcul'!DM75="",ISERROR('Feuille de Calcul'!DM75)),"",'Feuille de Calcul'!DM75)</f>
        <v/>
      </c>
      <c r="S75" s="569"/>
      <c r="T75" s="570"/>
      <c r="U75" s="568" t="str">
        <f>IF(OR('Feuille de Calcul'!DP75="",ISERROR('Feuille de Calcul'!DP75)),"",'Feuille de Calcul'!DP75)</f>
        <v/>
      </c>
      <c r="V75" s="569"/>
      <c r="W75" s="570"/>
      <c r="X75" s="568" t="str">
        <f>IF(OR('Feuille de Calcul'!DS75="",ISERROR('Feuille de Calcul'!DS75)),"",'Feuille de Calcul'!DS75)</f>
        <v/>
      </c>
      <c r="Y75" s="569"/>
      <c r="Z75" s="570"/>
      <c r="AA75" s="568" t="str">
        <f>IF(OR('Feuille de Calcul'!DV75="",ISERROR('Feuille de Calcul'!DV75)),"",'Feuille de Calcul'!DV75)</f>
        <v/>
      </c>
      <c r="AB75" s="569"/>
      <c r="AC75" s="570"/>
      <c r="AD75" s="568" t="str">
        <f>IF(OR('Feuille de Calcul'!DY75="",ISERROR('Feuille de Calcul'!DY75)),"",'Feuille de Calcul'!DY75)</f>
        <v/>
      </c>
      <c r="AE75" s="569"/>
      <c r="AF75" s="570"/>
      <c r="AG75" s="568" t="str">
        <f>IF(OR('Feuille de Calcul'!EB75="",ISERROR('Feuille de Calcul'!EB75)),"",'Feuille de Calcul'!EB75)</f>
        <v/>
      </c>
      <c r="AH75" s="569"/>
      <c r="AI75" s="570"/>
      <c r="AJ75" s="243"/>
      <c r="AK75" s="243"/>
    </row>
    <row r="76" spans="1:37">
      <c r="A76" s="63" t="str">
        <f>IF('Information sur les Gènes'!A76="","",'Information sur les Gènes'!A76)</f>
        <v>G2</v>
      </c>
      <c r="B76" s="64" t="str">
        <f>IF('Information sur les Gènes'!D76="","",'Information sur les Gènes'!D76)</f>
        <v/>
      </c>
      <c r="C76" s="565"/>
      <c r="D76" s="566"/>
      <c r="E76" s="567"/>
      <c r="F76" s="568" t="str">
        <f>IF(OR('Feuille de Calcul'!DA76="",ISERROR('Feuille de Calcul'!DA76)),"",'Feuille de Calcul'!DA76)</f>
        <v/>
      </c>
      <c r="G76" s="569"/>
      <c r="H76" s="570"/>
      <c r="I76" s="568" t="str">
        <f>IF(OR('Feuille de Calcul'!DD76="",ISERROR('Feuille de Calcul'!DD76)),"",'Feuille de Calcul'!DD76)</f>
        <v/>
      </c>
      <c r="J76" s="569"/>
      <c r="K76" s="570"/>
      <c r="L76" s="568" t="str">
        <f>IF(OR('Feuille de Calcul'!DG76="",ISERROR('Feuille de Calcul'!DG76)),"",'Feuille de Calcul'!DG76)</f>
        <v/>
      </c>
      <c r="M76" s="569"/>
      <c r="N76" s="570"/>
      <c r="O76" s="568" t="str">
        <f>IF(OR('Feuille de Calcul'!DJ76="",ISERROR('Feuille de Calcul'!DJ76)),"",'Feuille de Calcul'!DJ76)</f>
        <v/>
      </c>
      <c r="P76" s="569"/>
      <c r="Q76" s="570"/>
      <c r="R76" s="568" t="str">
        <f>IF(OR('Feuille de Calcul'!DM76="",ISERROR('Feuille de Calcul'!DM76)),"",'Feuille de Calcul'!DM76)</f>
        <v/>
      </c>
      <c r="S76" s="569"/>
      <c r="T76" s="570"/>
      <c r="U76" s="568" t="str">
        <f>IF(OR('Feuille de Calcul'!DP76="",ISERROR('Feuille de Calcul'!DP76)),"",'Feuille de Calcul'!DP76)</f>
        <v/>
      </c>
      <c r="V76" s="569"/>
      <c r="W76" s="570"/>
      <c r="X76" s="568" t="str">
        <f>IF(OR('Feuille de Calcul'!DS76="",ISERROR('Feuille de Calcul'!DS76)),"",'Feuille de Calcul'!DS76)</f>
        <v/>
      </c>
      <c r="Y76" s="569"/>
      <c r="Z76" s="570"/>
      <c r="AA76" s="568" t="str">
        <f>IF(OR('Feuille de Calcul'!DV76="",ISERROR('Feuille de Calcul'!DV76)),"",'Feuille de Calcul'!DV76)</f>
        <v/>
      </c>
      <c r="AB76" s="569"/>
      <c r="AC76" s="570"/>
      <c r="AD76" s="568" t="str">
        <f>IF(OR('Feuille de Calcul'!DY76="",ISERROR('Feuille de Calcul'!DY76)),"",'Feuille de Calcul'!DY76)</f>
        <v/>
      </c>
      <c r="AE76" s="569"/>
      <c r="AF76" s="570"/>
      <c r="AG76" s="568" t="str">
        <f>IF(OR('Feuille de Calcul'!EB76="",ISERROR('Feuille de Calcul'!EB76)),"",'Feuille de Calcul'!EB76)</f>
        <v/>
      </c>
      <c r="AH76" s="569"/>
      <c r="AI76" s="570"/>
      <c r="AJ76" s="243"/>
      <c r="AK76" s="243"/>
    </row>
    <row r="77" spans="1:37">
      <c r="A77" s="63" t="str">
        <f>IF('Information sur les Gènes'!A77="","",'Information sur les Gènes'!A77)</f>
        <v>G3</v>
      </c>
      <c r="B77" s="64" t="str">
        <f>IF('Information sur les Gènes'!D77="","",'Information sur les Gènes'!D77)</f>
        <v/>
      </c>
      <c r="C77" s="565"/>
      <c r="D77" s="566"/>
      <c r="E77" s="567"/>
      <c r="F77" s="568" t="str">
        <f>IF(OR('Feuille de Calcul'!DA77="",ISERROR('Feuille de Calcul'!DA77)),"",'Feuille de Calcul'!DA77)</f>
        <v/>
      </c>
      <c r="G77" s="569"/>
      <c r="H77" s="570"/>
      <c r="I77" s="568" t="str">
        <f>IF(OR('Feuille de Calcul'!DD77="",ISERROR('Feuille de Calcul'!DD77)),"",'Feuille de Calcul'!DD77)</f>
        <v/>
      </c>
      <c r="J77" s="569"/>
      <c r="K77" s="570"/>
      <c r="L77" s="568" t="str">
        <f>IF(OR('Feuille de Calcul'!DG77="",ISERROR('Feuille de Calcul'!DG77)),"",'Feuille de Calcul'!DG77)</f>
        <v/>
      </c>
      <c r="M77" s="569"/>
      <c r="N77" s="570"/>
      <c r="O77" s="568" t="str">
        <f>IF(OR('Feuille de Calcul'!DJ77="",ISERROR('Feuille de Calcul'!DJ77)),"",'Feuille de Calcul'!DJ77)</f>
        <v/>
      </c>
      <c r="P77" s="569"/>
      <c r="Q77" s="570"/>
      <c r="R77" s="568" t="str">
        <f>IF(OR('Feuille de Calcul'!DM77="",ISERROR('Feuille de Calcul'!DM77)),"",'Feuille de Calcul'!DM77)</f>
        <v/>
      </c>
      <c r="S77" s="569"/>
      <c r="T77" s="570"/>
      <c r="U77" s="568" t="str">
        <f>IF(OR('Feuille de Calcul'!DP77="",ISERROR('Feuille de Calcul'!DP77)),"",'Feuille de Calcul'!DP77)</f>
        <v/>
      </c>
      <c r="V77" s="569"/>
      <c r="W77" s="570"/>
      <c r="X77" s="568" t="str">
        <f>IF(OR('Feuille de Calcul'!DS77="",ISERROR('Feuille de Calcul'!DS77)),"",'Feuille de Calcul'!DS77)</f>
        <v/>
      </c>
      <c r="Y77" s="569"/>
      <c r="Z77" s="570"/>
      <c r="AA77" s="568" t="str">
        <f>IF(OR('Feuille de Calcul'!DV77="",ISERROR('Feuille de Calcul'!DV77)),"",'Feuille de Calcul'!DV77)</f>
        <v/>
      </c>
      <c r="AB77" s="569"/>
      <c r="AC77" s="570"/>
      <c r="AD77" s="568" t="str">
        <f>IF(OR('Feuille de Calcul'!DY77="",ISERROR('Feuille de Calcul'!DY77)),"",'Feuille de Calcul'!DY77)</f>
        <v/>
      </c>
      <c r="AE77" s="569"/>
      <c r="AF77" s="570"/>
      <c r="AG77" s="568" t="str">
        <f>IF(OR('Feuille de Calcul'!EB77="",ISERROR('Feuille de Calcul'!EB77)),"",'Feuille de Calcul'!EB77)</f>
        <v/>
      </c>
      <c r="AH77" s="569"/>
      <c r="AI77" s="570"/>
      <c r="AJ77" s="243"/>
      <c r="AK77" s="243"/>
    </row>
    <row r="78" spans="1:37">
      <c r="A78" s="63" t="str">
        <f>IF('Information sur les Gènes'!A78="","",'Information sur les Gènes'!A78)</f>
        <v>G4</v>
      </c>
      <c r="B78" s="64" t="str">
        <f>IF('Information sur les Gènes'!D78="","",'Information sur les Gènes'!D78)</f>
        <v/>
      </c>
      <c r="C78" s="565"/>
      <c r="D78" s="566"/>
      <c r="E78" s="567"/>
      <c r="F78" s="568" t="str">
        <f>IF(OR('Feuille de Calcul'!DA78="",ISERROR('Feuille de Calcul'!DA78)),"",'Feuille de Calcul'!DA78)</f>
        <v/>
      </c>
      <c r="G78" s="569"/>
      <c r="H78" s="570"/>
      <c r="I78" s="568" t="str">
        <f>IF(OR('Feuille de Calcul'!DD78="",ISERROR('Feuille de Calcul'!DD78)),"",'Feuille de Calcul'!DD78)</f>
        <v/>
      </c>
      <c r="J78" s="569"/>
      <c r="K78" s="570"/>
      <c r="L78" s="568" t="str">
        <f>IF(OR('Feuille de Calcul'!DG78="",ISERROR('Feuille de Calcul'!DG78)),"",'Feuille de Calcul'!DG78)</f>
        <v/>
      </c>
      <c r="M78" s="569"/>
      <c r="N78" s="570"/>
      <c r="O78" s="568" t="str">
        <f>IF(OR('Feuille de Calcul'!DJ78="",ISERROR('Feuille de Calcul'!DJ78)),"",'Feuille de Calcul'!DJ78)</f>
        <v/>
      </c>
      <c r="P78" s="569"/>
      <c r="Q78" s="570"/>
      <c r="R78" s="568" t="str">
        <f>IF(OR('Feuille de Calcul'!DM78="",ISERROR('Feuille de Calcul'!DM78)),"",'Feuille de Calcul'!DM78)</f>
        <v/>
      </c>
      <c r="S78" s="569"/>
      <c r="T78" s="570"/>
      <c r="U78" s="568" t="str">
        <f>IF(OR('Feuille de Calcul'!DP78="",ISERROR('Feuille de Calcul'!DP78)),"",'Feuille de Calcul'!DP78)</f>
        <v/>
      </c>
      <c r="V78" s="569"/>
      <c r="W78" s="570"/>
      <c r="X78" s="568" t="str">
        <f>IF(OR('Feuille de Calcul'!DS78="",ISERROR('Feuille de Calcul'!DS78)),"",'Feuille de Calcul'!DS78)</f>
        <v/>
      </c>
      <c r="Y78" s="569"/>
      <c r="Z78" s="570"/>
      <c r="AA78" s="568" t="str">
        <f>IF(OR('Feuille de Calcul'!DV78="",ISERROR('Feuille de Calcul'!DV78)),"",'Feuille de Calcul'!DV78)</f>
        <v/>
      </c>
      <c r="AB78" s="569"/>
      <c r="AC78" s="570"/>
      <c r="AD78" s="568" t="str">
        <f>IF(OR('Feuille de Calcul'!DY78="",ISERROR('Feuille de Calcul'!DY78)),"",'Feuille de Calcul'!DY78)</f>
        <v/>
      </c>
      <c r="AE78" s="569"/>
      <c r="AF78" s="570"/>
      <c r="AG78" s="568" t="str">
        <f>IF(OR('Feuille de Calcul'!EB78="",ISERROR('Feuille de Calcul'!EB78)),"",'Feuille de Calcul'!EB78)</f>
        <v/>
      </c>
      <c r="AH78" s="569"/>
      <c r="AI78" s="570"/>
      <c r="AJ78" s="243"/>
      <c r="AK78" s="243"/>
    </row>
    <row r="79" spans="1:37">
      <c r="A79" s="63" t="str">
        <f>IF('Information sur les Gènes'!A79="","",'Information sur les Gènes'!A79)</f>
        <v>G5</v>
      </c>
      <c r="B79" s="64" t="str">
        <f>IF('Information sur les Gènes'!D79="","",'Information sur les Gènes'!D79)</f>
        <v/>
      </c>
      <c r="C79" s="565"/>
      <c r="D79" s="566"/>
      <c r="E79" s="567"/>
      <c r="F79" s="568" t="str">
        <f>IF(OR('Feuille de Calcul'!DA79="",ISERROR('Feuille de Calcul'!DA79)),"",'Feuille de Calcul'!DA79)</f>
        <v/>
      </c>
      <c r="G79" s="569"/>
      <c r="H79" s="570"/>
      <c r="I79" s="568" t="str">
        <f>IF(OR('Feuille de Calcul'!DD79="",ISERROR('Feuille de Calcul'!DD79)),"",'Feuille de Calcul'!DD79)</f>
        <v/>
      </c>
      <c r="J79" s="569"/>
      <c r="K79" s="570"/>
      <c r="L79" s="568" t="str">
        <f>IF(OR('Feuille de Calcul'!DG79="",ISERROR('Feuille de Calcul'!DG79)),"",'Feuille de Calcul'!DG79)</f>
        <v/>
      </c>
      <c r="M79" s="569"/>
      <c r="N79" s="570"/>
      <c r="O79" s="568" t="str">
        <f>IF(OR('Feuille de Calcul'!DJ79="",ISERROR('Feuille de Calcul'!DJ79)),"",'Feuille de Calcul'!DJ79)</f>
        <v/>
      </c>
      <c r="P79" s="569"/>
      <c r="Q79" s="570"/>
      <c r="R79" s="568" t="str">
        <f>IF(OR('Feuille de Calcul'!DM79="",ISERROR('Feuille de Calcul'!DM79)),"",'Feuille de Calcul'!DM79)</f>
        <v/>
      </c>
      <c r="S79" s="569"/>
      <c r="T79" s="570"/>
      <c r="U79" s="568" t="str">
        <f>IF(OR('Feuille de Calcul'!DP79="",ISERROR('Feuille de Calcul'!DP79)),"",'Feuille de Calcul'!DP79)</f>
        <v/>
      </c>
      <c r="V79" s="569"/>
      <c r="W79" s="570"/>
      <c r="X79" s="568" t="str">
        <f>IF(OR('Feuille de Calcul'!DS79="",ISERROR('Feuille de Calcul'!DS79)),"",'Feuille de Calcul'!DS79)</f>
        <v/>
      </c>
      <c r="Y79" s="569"/>
      <c r="Z79" s="570"/>
      <c r="AA79" s="568" t="str">
        <f>IF(OR('Feuille de Calcul'!DV79="",ISERROR('Feuille de Calcul'!DV79)),"",'Feuille de Calcul'!DV79)</f>
        <v/>
      </c>
      <c r="AB79" s="569"/>
      <c r="AC79" s="570"/>
      <c r="AD79" s="568" t="str">
        <f>IF(OR('Feuille de Calcul'!DY79="",ISERROR('Feuille de Calcul'!DY79)),"",'Feuille de Calcul'!DY79)</f>
        <v/>
      </c>
      <c r="AE79" s="569"/>
      <c r="AF79" s="570"/>
      <c r="AG79" s="568" t="str">
        <f>IF(OR('Feuille de Calcul'!EB79="",ISERROR('Feuille de Calcul'!EB79)),"",'Feuille de Calcul'!EB79)</f>
        <v/>
      </c>
      <c r="AH79" s="569"/>
      <c r="AI79" s="570"/>
      <c r="AJ79" s="243"/>
      <c r="AK79" s="243"/>
    </row>
    <row r="80" spans="1:37">
      <c r="A80" s="63" t="str">
        <f>IF('Information sur les Gènes'!A80="","",'Information sur les Gènes'!A80)</f>
        <v>G6</v>
      </c>
      <c r="B80" s="64" t="str">
        <f>IF('Information sur les Gènes'!D80="","",'Information sur les Gènes'!D80)</f>
        <v/>
      </c>
      <c r="C80" s="565"/>
      <c r="D80" s="566"/>
      <c r="E80" s="567"/>
      <c r="F80" s="568" t="str">
        <f>IF(OR('Feuille de Calcul'!DA80="",ISERROR('Feuille de Calcul'!DA80)),"",'Feuille de Calcul'!DA80)</f>
        <v/>
      </c>
      <c r="G80" s="569"/>
      <c r="H80" s="570"/>
      <c r="I80" s="568" t="str">
        <f>IF(OR('Feuille de Calcul'!DD80="",ISERROR('Feuille de Calcul'!DD80)),"",'Feuille de Calcul'!DD80)</f>
        <v/>
      </c>
      <c r="J80" s="569"/>
      <c r="K80" s="570"/>
      <c r="L80" s="568" t="str">
        <f>IF(OR('Feuille de Calcul'!DG80="",ISERROR('Feuille de Calcul'!DG80)),"",'Feuille de Calcul'!DG80)</f>
        <v/>
      </c>
      <c r="M80" s="569"/>
      <c r="N80" s="570"/>
      <c r="O80" s="568" t="str">
        <f>IF(OR('Feuille de Calcul'!DJ80="",ISERROR('Feuille de Calcul'!DJ80)),"",'Feuille de Calcul'!DJ80)</f>
        <v/>
      </c>
      <c r="P80" s="569"/>
      <c r="Q80" s="570"/>
      <c r="R80" s="568" t="str">
        <f>IF(OR('Feuille de Calcul'!DM80="",ISERROR('Feuille de Calcul'!DM80)),"",'Feuille de Calcul'!DM80)</f>
        <v/>
      </c>
      <c r="S80" s="569"/>
      <c r="T80" s="570"/>
      <c r="U80" s="568" t="str">
        <f>IF(OR('Feuille de Calcul'!DP80="",ISERROR('Feuille de Calcul'!DP80)),"",'Feuille de Calcul'!DP80)</f>
        <v/>
      </c>
      <c r="V80" s="569"/>
      <c r="W80" s="570"/>
      <c r="X80" s="568" t="str">
        <f>IF(OR('Feuille de Calcul'!DS80="",ISERROR('Feuille de Calcul'!DS80)),"",'Feuille de Calcul'!DS80)</f>
        <v/>
      </c>
      <c r="Y80" s="569"/>
      <c r="Z80" s="570"/>
      <c r="AA80" s="568" t="str">
        <f>IF(OR('Feuille de Calcul'!DV80="",ISERROR('Feuille de Calcul'!DV80)),"",'Feuille de Calcul'!DV80)</f>
        <v/>
      </c>
      <c r="AB80" s="569"/>
      <c r="AC80" s="570"/>
      <c r="AD80" s="568" t="str">
        <f>IF(OR('Feuille de Calcul'!DY80="",ISERROR('Feuille de Calcul'!DY80)),"",'Feuille de Calcul'!DY80)</f>
        <v/>
      </c>
      <c r="AE80" s="569"/>
      <c r="AF80" s="570"/>
      <c r="AG80" s="568" t="str">
        <f>IF(OR('Feuille de Calcul'!EB80="",ISERROR('Feuille de Calcul'!EB80)),"",'Feuille de Calcul'!EB80)</f>
        <v/>
      </c>
      <c r="AH80" s="569"/>
      <c r="AI80" s="570"/>
      <c r="AJ80" s="243"/>
      <c r="AK80" s="243"/>
    </row>
    <row r="81" spans="1:37">
      <c r="A81" s="63" t="str">
        <f>IF('Information sur les Gènes'!A81="","",'Information sur les Gènes'!A81)</f>
        <v>G7</v>
      </c>
      <c r="B81" s="64" t="str">
        <f>IF('Information sur les Gènes'!D81="","",'Information sur les Gènes'!D81)</f>
        <v/>
      </c>
      <c r="C81" s="565"/>
      <c r="D81" s="566"/>
      <c r="E81" s="567"/>
      <c r="F81" s="568" t="str">
        <f>IF(OR('Feuille de Calcul'!DA81="",ISERROR('Feuille de Calcul'!DA81)),"",'Feuille de Calcul'!DA81)</f>
        <v/>
      </c>
      <c r="G81" s="569"/>
      <c r="H81" s="570"/>
      <c r="I81" s="568" t="str">
        <f>IF(OR('Feuille de Calcul'!DD81="",ISERROR('Feuille de Calcul'!DD81)),"",'Feuille de Calcul'!DD81)</f>
        <v/>
      </c>
      <c r="J81" s="569"/>
      <c r="K81" s="570"/>
      <c r="L81" s="568" t="str">
        <f>IF(OR('Feuille de Calcul'!DG81="",ISERROR('Feuille de Calcul'!DG81)),"",'Feuille de Calcul'!DG81)</f>
        <v/>
      </c>
      <c r="M81" s="569"/>
      <c r="N81" s="570"/>
      <c r="O81" s="568" t="str">
        <f>IF(OR('Feuille de Calcul'!DJ81="",ISERROR('Feuille de Calcul'!DJ81)),"",'Feuille de Calcul'!DJ81)</f>
        <v/>
      </c>
      <c r="P81" s="569"/>
      <c r="Q81" s="570"/>
      <c r="R81" s="568" t="str">
        <f>IF(OR('Feuille de Calcul'!DM81="",ISERROR('Feuille de Calcul'!DM81)),"",'Feuille de Calcul'!DM81)</f>
        <v/>
      </c>
      <c r="S81" s="569"/>
      <c r="T81" s="570"/>
      <c r="U81" s="568" t="str">
        <f>IF(OR('Feuille de Calcul'!DP81="",ISERROR('Feuille de Calcul'!DP81)),"",'Feuille de Calcul'!DP81)</f>
        <v/>
      </c>
      <c r="V81" s="569"/>
      <c r="W81" s="570"/>
      <c r="X81" s="568" t="str">
        <f>IF(OR('Feuille de Calcul'!DS81="",ISERROR('Feuille de Calcul'!DS81)),"",'Feuille de Calcul'!DS81)</f>
        <v/>
      </c>
      <c r="Y81" s="569"/>
      <c r="Z81" s="570"/>
      <c r="AA81" s="568" t="str">
        <f>IF(OR('Feuille de Calcul'!DV81="",ISERROR('Feuille de Calcul'!DV81)),"",'Feuille de Calcul'!DV81)</f>
        <v/>
      </c>
      <c r="AB81" s="569"/>
      <c r="AC81" s="570"/>
      <c r="AD81" s="568" t="str">
        <f>IF(OR('Feuille de Calcul'!DY81="",ISERROR('Feuille de Calcul'!DY81)),"",'Feuille de Calcul'!DY81)</f>
        <v/>
      </c>
      <c r="AE81" s="569"/>
      <c r="AF81" s="570"/>
      <c r="AG81" s="568" t="str">
        <f>IF(OR('Feuille de Calcul'!EB81="",ISERROR('Feuille de Calcul'!EB81)),"",'Feuille de Calcul'!EB81)</f>
        <v/>
      </c>
      <c r="AH81" s="569"/>
      <c r="AI81" s="570"/>
      <c r="AJ81" s="243"/>
      <c r="AK81" s="243"/>
    </row>
    <row r="82" spans="1:37">
      <c r="A82" s="63" t="str">
        <f>IF('Information sur les Gènes'!A82="","",'Information sur les Gènes'!A82)</f>
        <v>G8</v>
      </c>
      <c r="B82" s="64" t="str">
        <f>IF('Information sur les Gènes'!D82="","",'Information sur les Gènes'!D82)</f>
        <v/>
      </c>
      <c r="C82" s="565"/>
      <c r="D82" s="566"/>
      <c r="E82" s="567"/>
      <c r="F82" s="568" t="str">
        <f>IF(OR('Feuille de Calcul'!DA82="",ISERROR('Feuille de Calcul'!DA82)),"",'Feuille de Calcul'!DA82)</f>
        <v/>
      </c>
      <c r="G82" s="569"/>
      <c r="H82" s="570"/>
      <c r="I82" s="568" t="str">
        <f>IF(OR('Feuille de Calcul'!DD82="",ISERROR('Feuille de Calcul'!DD82)),"",'Feuille de Calcul'!DD82)</f>
        <v/>
      </c>
      <c r="J82" s="569"/>
      <c r="K82" s="570"/>
      <c r="L82" s="568" t="str">
        <f>IF(OR('Feuille de Calcul'!DG82="",ISERROR('Feuille de Calcul'!DG82)),"",'Feuille de Calcul'!DG82)</f>
        <v/>
      </c>
      <c r="M82" s="569"/>
      <c r="N82" s="570"/>
      <c r="O82" s="568" t="str">
        <f>IF(OR('Feuille de Calcul'!DJ82="",ISERROR('Feuille de Calcul'!DJ82)),"",'Feuille de Calcul'!DJ82)</f>
        <v/>
      </c>
      <c r="P82" s="569"/>
      <c r="Q82" s="570"/>
      <c r="R82" s="568" t="str">
        <f>IF(OR('Feuille de Calcul'!DM82="",ISERROR('Feuille de Calcul'!DM82)),"",'Feuille de Calcul'!DM82)</f>
        <v/>
      </c>
      <c r="S82" s="569"/>
      <c r="T82" s="570"/>
      <c r="U82" s="568" t="str">
        <f>IF(OR('Feuille de Calcul'!DP82="",ISERROR('Feuille de Calcul'!DP82)),"",'Feuille de Calcul'!DP82)</f>
        <v/>
      </c>
      <c r="V82" s="569"/>
      <c r="W82" s="570"/>
      <c r="X82" s="568" t="str">
        <f>IF(OR('Feuille de Calcul'!DS82="",ISERROR('Feuille de Calcul'!DS82)),"",'Feuille de Calcul'!DS82)</f>
        <v/>
      </c>
      <c r="Y82" s="569"/>
      <c r="Z82" s="570"/>
      <c r="AA82" s="568" t="str">
        <f>IF(OR('Feuille de Calcul'!DV82="",ISERROR('Feuille de Calcul'!DV82)),"",'Feuille de Calcul'!DV82)</f>
        <v/>
      </c>
      <c r="AB82" s="569"/>
      <c r="AC82" s="570"/>
      <c r="AD82" s="568" t="str">
        <f>IF(OR('Feuille de Calcul'!DY82="",ISERROR('Feuille de Calcul'!DY82)),"",'Feuille de Calcul'!DY82)</f>
        <v/>
      </c>
      <c r="AE82" s="569"/>
      <c r="AF82" s="570"/>
      <c r="AG82" s="568" t="str">
        <f>IF(OR('Feuille de Calcul'!EB82="",ISERROR('Feuille de Calcul'!EB82)),"",'Feuille de Calcul'!EB82)</f>
        <v/>
      </c>
      <c r="AH82" s="569"/>
      <c r="AI82" s="570"/>
      <c r="AJ82" s="243"/>
      <c r="AK82" s="243"/>
    </row>
    <row r="83" spans="1:37">
      <c r="A83" s="63" t="str">
        <f>IF('Information sur les Gènes'!A83="","",'Information sur les Gènes'!A83)</f>
        <v>G9</v>
      </c>
      <c r="B83" s="64" t="str">
        <f>IF('Information sur les Gènes'!D83="","",'Information sur les Gènes'!D83)</f>
        <v/>
      </c>
      <c r="C83" s="565"/>
      <c r="D83" s="566"/>
      <c r="E83" s="567"/>
      <c r="F83" s="568" t="str">
        <f>IF(OR('Feuille de Calcul'!DA83="",ISERROR('Feuille de Calcul'!DA83)),"",'Feuille de Calcul'!DA83)</f>
        <v/>
      </c>
      <c r="G83" s="569"/>
      <c r="H83" s="570"/>
      <c r="I83" s="568" t="str">
        <f>IF(OR('Feuille de Calcul'!DD83="",ISERROR('Feuille de Calcul'!DD83)),"",'Feuille de Calcul'!DD83)</f>
        <v/>
      </c>
      <c r="J83" s="569"/>
      <c r="K83" s="570"/>
      <c r="L83" s="568" t="str">
        <f>IF(OR('Feuille de Calcul'!DG83="",ISERROR('Feuille de Calcul'!DG83)),"",'Feuille de Calcul'!DG83)</f>
        <v/>
      </c>
      <c r="M83" s="569"/>
      <c r="N83" s="570"/>
      <c r="O83" s="568" t="str">
        <f>IF(OR('Feuille de Calcul'!DJ83="",ISERROR('Feuille de Calcul'!DJ83)),"",'Feuille de Calcul'!DJ83)</f>
        <v/>
      </c>
      <c r="P83" s="569"/>
      <c r="Q83" s="570"/>
      <c r="R83" s="568" t="str">
        <f>IF(OR('Feuille de Calcul'!DM83="",ISERROR('Feuille de Calcul'!DM83)),"",'Feuille de Calcul'!DM83)</f>
        <v/>
      </c>
      <c r="S83" s="569"/>
      <c r="T83" s="570"/>
      <c r="U83" s="568" t="str">
        <f>IF(OR('Feuille de Calcul'!DP83="",ISERROR('Feuille de Calcul'!DP83)),"",'Feuille de Calcul'!DP83)</f>
        <v/>
      </c>
      <c r="V83" s="569"/>
      <c r="W83" s="570"/>
      <c r="X83" s="568" t="str">
        <f>IF(OR('Feuille de Calcul'!DS83="",ISERROR('Feuille de Calcul'!DS83)),"",'Feuille de Calcul'!DS83)</f>
        <v/>
      </c>
      <c r="Y83" s="569"/>
      <c r="Z83" s="570"/>
      <c r="AA83" s="568" t="str">
        <f>IF(OR('Feuille de Calcul'!DV83="",ISERROR('Feuille de Calcul'!DV83)),"",'Feuille de Calcul'!DV83)</f>
        <v/>
      </c>
      <c r="AB83" s="569"/>
      <c r="AC83" s="570"/>
      <c r="AD83" s="568" t="str">
        <f>IF(OR('Feuille de Calcul'!DY83="",ISERROR('Feuille de Calcul'!DY83)),"",'Feuille de Calcul'!DY83)</f>
        <v/>
      </c>
      <c r="AE83" s="569"/>
      <c r="AF83" s="570"/>
      <c r="AG83" s="568" t="str">
        <f>IF(OR('Feuille de Calcul'!EB83="",ISERROR('Feuille de Calcul'!EB83)),"",'Feuille de Calcul'!EB83)</f>
        <v/>
      </c>
      <c r="AH83" s="569"/>
      <c r="AI83" s="570"/>
      <c r="AJ83" s="243"/>
      <c r="AK83" s="243"/>
    </row>
    <row r="84" spans="1:37">
      <c r="A84" s="63" t="str">
        <f>IF('Information sur les Gènes'!A84="","",'Information sur les Gènes'!A84)</f>
        <v>G10</v>
      </c>
      <c r="B84" s="64" t="str">
        <f>IF('Information sur les Gènes'!D84="","",'Information sur les Gènes'!D84)</f>
        <v/>
      </c>
      <c r="C84" s="565"/>
      <c r="D84" s="566"/>
      <c r="E84" s="567"/>
      <c r="F84" s="568" t="str">
        <f>IF(OR('Feuille de Calcul'!DA84="",ISERROR('Feuille de Calcul'!DA84)),"",'Feuille de Calcul'!DA84)</f>
        <v/>
      </c>
      <c r="G84" s="569"/>
      <c r="H84" s="570"/>
      <c r="I84" s="568" t="str">
        <f>IF(OR('Feuille de Calcul'!DD84="",ISERROR('Feuille de Calcul'!DD84)),"",'Feuille de Calcul'!DD84)</f>
        <v/>
      </c>
      <c r="J84" s="569"/>
      <c r="K84" s="570"/>
      <c r="L84" s="568" t="str">
        <f>IF(OR('Feuille de Calcul'!DG84="",ISERROR('Feuille de Calcul'!DG84)),"",'Feuille de Calcul'!DG84)</f>
        <v/>
      </c>
      <c r="M84" s="569"/>
      <c r="N84" s="570"/>
      <c r="O84" s="568" t="str">
        <f>IF(OR('Feuille de Calcul'!DJ84="",ISERROR('Feuille de Calcul'!DJ84)),"",'Feuille de Calcul'!DJ84)</f>
        <v/>
      </c>
      <c r="P84" s="569"/>
      <c r="Q84" s="570"/>
      <c r="R84" s="568" t="str">
        <f>IF(OR('Feuille de Calcul'!DM84="",ISERROR('Feuille de Calcul'!DM84)),"",'Feuille de Calcul'!DM84)</f>
        <v/>
      </c>
      <c r="S84" s="569"/>
      <c r="T84" s="570"/>
      <c r="U84" s="568" t="str">
        <f>IF(OR('Feuille de Calcul'!DP84="",ISERROR('Feuille de Calcul'!DP84)),"",'Feuille de Calcul'!DP84)</f>
        <v/>
      </c>
      <c r="V84" s="569"/>
      <c r="W84" s="570"/>
      <c r="X84" s="568" t="str">
        <f>IF(OR('Feuille de Calcul'!DS84="",ISERROR('Feuille de Calcul'!DS84)),"",'Feuille de Calcul'!DS84)</f>
        <v/>
      </c>
      <c r="Y84" s="569"/>
      <c r="Z84" s="570"/>
      <c r="AA84" s="568" t="str">
        <f>IF(OR('Feuille de Calcul'!DV84="",ISERROR('Feuille de Calcul'!DV84)),"",'Feuille de Calcul'!DV84)</f>
        <v/>
      </c>
      <c r="AB84" s="569"/>
      <c r="AC84" s="570"/>
      <c r="AD84" s="568" t="str">
        <f>IF(OR('Feuille de Calcul'!DY84="",ISERROR('Feuille de Calcul'!DY84)),"",'Feuille de Calcul'!DY84)</f>
        <v/>
      </c>
      <c r="AE84" s="569"/>
      <c r="AF84" s="570"/>
      <c r="AG84" s="568" t="str">
        <f>IF(OR('Feuille de Calcul'!EB84="",ISERROR('Feuille de Calcul'!EB84)),"",'Feuille de Calcul'!EB84)</f>
        <v/>
      </c>
      <c r="AH84" s="569"/>
      <c r="AI84" s="570"/>
      <c r="AJ84" s="243"/>
      <c r="AK84" s="243"/>
    </row>
    <row r="85" spans="1:37">
      <c r="A85" s="63" t="str">
        <f>IF('Information sur les Gènes'!A85="","",'Information sur les Gènes'!A85)</f>
        <v>G11</v>
      </c>
      <c r="B85" s="64" t="str">
        <f>IF('Information sur les Gènes'!D85="","",'Information sur les Gènes'!D85)</f>
        <v/>
      </c>
      <c r="C85" s="565"/>
      <c r="D85" s="566"/>
      <c r="E85" s="567"/>
      <c r="F85" s="568" t="str">
        <f>IF(OR('Feuille de Calcul'!DA85="",ISERROR('Feuille de Calcul'!DA85)),"",'Feuille de Calcul'!DA85)</f>
        <v/>
      </c>
      <c r="G85" s="569"/>
      <c r="H85" s="570"/>
      <c r="I85" s="568" t="str">
        <f>IF(OR('Feuille de Calcul'!DD85="",ISERROR('Feuille de Calcul'!DD85)),"",'Feuille de Calcul'!DD85)</f>
        <v/>
      </c>
      <c r="J85" s="569"/>
      <c r="K85" s="570"/>
      <c r="L85" s="568" t="str">
        <f>IF(OR('Feuille de Calcul'!DG85="",ISERROR('Feuille de Calcul'!DG85)),"",'Feuille de Calcul'!DG85)</f>
        <v/>
      </c>
      <c r="M85" s="569"/>
      <c r="N85" s="570"/>
      <c r="O85" s="568" t="str">
        <f>IF(OR('Feuille de Calcul'!DJ85="",ISERROR('Feuille de Calcul'!DJ85)),"",'Feuille de Calcul'!DJ85)</f>
        <v/>
      </c>
      <c r="P85" s="569"/>
      <c r="Q85" s="570"/>
      <c r="R85" s="568" t="str">
        <f>IF(OR('Feuille de Calcul'!DM85="",ISERROR('Feuille de Calcul'!DM85)),"",'Feuille de Calcul'!DM85)</f>
        <v/>
      </c>
      <c r="S85" s="569"/>
      <c r="T85" s="570"/>
      <c r="U85" s="568" t="str">
        <f>IF(OR('Feuille de Calcul'!DP85="",ISERROR('Feuille de Calcul'!DP85)),"",'Feuille de Calcul'!DP85)</f>
        <v/>
      </c>
      <c r="V85" s="569"/>
      <c r="W85" s="570"/>
      <c r="X85" s="568" t="str">
        <f>IF(OR('Feuille de Calcul'!DS85="",ISERROR('Feuille de Calcul'!DS85)),"",'Feuille de Calcul'!DS85)</f>
        <v/>
      </c>
      <c r="Y85" s="569"/>
      <c r="Z85" s="570"/>
      <c r="AA85" s="568" t="str">
        <f>IF(OR('Feuille de Calcul'!DV85="",ISERROR('Feuille de Calcul'!DV85)),"",'Feuille de Calcul'!DV85)</f>
        <v/>
      </c>
      <c r="AB85" s="569"/>
      <c r="AC85" s="570"/>
      <c r="AD85" s="568" t="str">
        <f>IF(OR('Feuille de Calcul'!DY85="",ISERROR('Feuille de Calcul'!DY85)),"",'Feuille de Calcul'!DY85)</f>
        <v/>
      </c>
      <c r="AE85" s="569"/>
      <c r="AF85" s="570"/>
      <c r="AG85" s="568" t="str">
        <f>IF(OR('Feuille de Calcul'!EB85="",ISERROR('Feuille de Calcul'!EB85)),"",'Feuille de Calcul'!EB85)</f>
        <v/>
      </c>
      <c r="AH85" s="569"/>
      <c r="AI85" s="570"/>
      <c r="AJ85" s="243"/>
      <c r="AK85" s="243"/>
    </row>
    <row r="86" spans="1:37" ht="15.75" thickBot="1">
      <c r="A86" s="65" t="str">
        <f>IF('Information sur les Gènes'!A86="","",'Information sur les Gènes'!A86)</f>
        <v>G12</v>
      </c>
      <c r="B86" s="66" t="str">
        <f>IF('Information sur les Gènes'!D86="","",'Information sur les Gènes'!D86)</f>
        <v/>
      </c>
      <c r="C86" s="579"/>
      <c r="D86" s="580"/>
      <c r="E86" s="581"/>
      <c r="F86" s="576" t="str">
        <f>IF(OR('Feuille de Calcul'!DA86="",ISERROR('Feuille de Calcul'!DA86)),"",'Feuille de Calcul'!DA86)</f>
        <v/>
      </c>
      <c r="G86" s="577"/>
      <c r="H86" s="578"/>
      <c r="I86" s="576" t="str">
        <f>IF(OR('Feuille de Calcul'!DD86="",ISERROR('Feuille de Calcul'!DD86)),"",'Feuille de Calcul'!DD86)</f>
        <v/>
      </c>
      <c r="J86" s="577"/>
      <c r="K86" s="578"/>
      <c r="L86" s="576" t="str">
        <f>IF(OR('Feuille de Calcul'!DG86="",ISERROR('Feuille de Calcul'!DG86)),"",'Feuille de Calcul'!DG86)</f>
        <v/>
      </c>
      <c r="M86" s="577"/>
      <c r="N86" s="578"/>
      <c r="O86" s="576" t="str">
        <f>IF(OR('Feuille de Calcul'!DJ86="",ISERROR('Feuille de Calcul'!DJ86)),"",'Feuille de Calcul'!DJ86)</f>
        <v/>
      </c>
      <c r="P86" s="577"/>
      <c r="Q86" s="578"/>
      <c r="R86" s="576" t="str">
        <f>IF(OR('Feuille de Calcul'!DM86="",ISERROR('Feuille de Calcul'!DM86)),"",'Feuille de Calcul'!DM86)</f>
        <v/>
      </c>
      <c r="S86" s="577"/>
      <c r="T86" s="578"/>
      <c r="U86" s="576" t="str">
        <f>IF(OR('Feuille de Calcul'!DP86="",ISERROR('Feuille de Calcul'!DP86)),"",'Feuille de Calcul'!DP86)</f>
        <v/>
      </c>
      <c r="V86" s="577"/>
      <c r="W86" s="578"/>
      <c r="X86" s="576" t="str">
        <f>IF(OR('Feuille de Calcul'!DS86="",ISERROR('Feuille de Calcul'!DS86)),"",'Feuille de Calcul'!DS86)</f>
        <v/>
      </c>
      <c r="Y86" s="577"/>
      <c r="Z86" s="578"/>
      <c r="AA86" s="576" t="str">
        <f>IF(OR('Feuille de Calcul'!DV86="",ISERROR('Feuille de Calcul'!DV86)),"",'Feuille de Calcul'!DV86)</f>
        <v/>
      </c>
      <c r="AB86" s="577"/>
      <c r="AC86" s="578"/>
      <c r="AD86" s="576" t="str">
        <f>IF(OR('Feuille de Calcul'!DY86="",ISERROR('Feuille de Calcul'!DY86)),"",'Feuille de Calcul'!DY86)</f>
        <v/>
      </c>
      <c r="AE86" s="577"/>
      <c r="AF86" s="578"/>
      <c r="AG86" s="576" t="str">
        <f>IF(OR('Feuille de Calcul'!EB86="",ISERROR('Feuille de Calcul'!EB86)),"",'Feuille de Calcul'!EB86)</f>
        <v/>
      </c>
      <c r="AH86" s="577"/>
      <c r="AI86" s="578"/>
      <c r="AJ86" s="243"/>
      <c r="AK86" s="243"/>
    </row>
    <row r="87" spans="1:37" ht="15.75" thickTop="1">
      <c r="A87" s="243"/>
      <c r="B87" s="243"/>
      <c r="C87" s="243"/>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c r="AJ87" s="243"/>
      <c r="AK87" s="243"/>
    </row>
    <row r="88" spans="1:37">
      <c r="A88" s="243"/>
      <c r="B88" s="243"/>
      <c r="C88" s="243"/>
      <c r="D88" s="243"/>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3"/>
      <c r="AJ88" s="243"/>
      <c r="AK88" s="243"/>
    </row>
    <row r="89" spans="1:37">
      <c r="A89" s="243"/>
      <c r="B89" s="243"/>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c r="AJ89" s="243"/>
      <c r="AK89" s="243"/>
    </row>
    <row r="90" spans="1:37">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c r="AI90" s="243"/>
      <c r="AJ90" s="243"/>
      <c r="AK90" s="243"/>
    </row>
    <row r="91" spans="1:37">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3"/>
      <c r="AJ91" s="243"/>
      <c r="AK91" s="243"/>
    </row>
    <row r="92" spans="1:37">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c r="AI92" s="243"/>
      <c r="AJ92" s="243"/>
      <c r="AK92" s="243"/>
    </row>
    <row r="93" spans="1:37">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c r="AI93" s="243"/>
      <c r="AJ93" s="243"/>
      <c r="AK93" s="243"/>
    </row>
    <row r="94" spans="1:37">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c r="AI94" s="243"/>
      <c r="AJ94" s="243"/>
      <c r="AK94" s="243"/>
    </row>
    <row r="95" spans="1:37">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row>
    <row r="96" spans="1:37">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row>
    <row r="97" spans="1:37">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row>
  </sheetData>
  <mergeCells count="938">
    <mergeCell ref="A1:A2"/>
    <mergeCell ref="B1:B2"/>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 ref="R84:T84"/>
    <mergeCell ref="U84:W84"/>
    <mergeCell ref="X84:Z84"/>
    <mergeCell ref="AA84:AC84"/>
    <mergeCell ref="AD84:AF84"/>
    <mergeCell ref="AG84:AI84"/>
    <mergeCell ref="U83:W83"/>
    <mergeCell ref="X83:Z83"/>
    <mergeCell ref="AA83:AC83"/>
    <mergeCell ref="AD83:AF83"/>
    <mergeCell ref="AG83:AI83"/>
    <mergeCell ref="R83:T83"/>
    <mergeCell ref="C84:E84"/>
    <mergeCell ref="F84:H84"/>
    <mergeCell ref="I84:K84"/>
    <mergeCell ref="L84:N84"/>
    <mergeCell ref="O84:Q84"/>
    <mergeCell ref="C83:E83"/>
    <mergeCell ref="F83:H83"/>
    <mergeCell ref="I83:K83"/>
    <mergeCell ref="L83:N83"/>
    <mergeCell ref="O83:Q83"/>
    <mergeCell ref="R82:T82"/>
    <mergeCell ref="U82:W82"/>
    <mergeCell ref="X82:Z82"/>
    <mergeCell ref="AA82:AC82"/>
    <mergeCell ref="AD82:AF82"/>
    <mergeCell ref="AG82:AI82"/>
    <mergeCell ref="U81:W81"/>
    <mergeCell ref="X81:Z81"/>
    <mergeCell ref="AA81:AC81"/>
    <mergeCell ref="AD81:AF81"/>
    <mergeCell ref="AG81:AI81"/>
    <mergeCell ref="R81:T81"/>
    <mergeCell ref="C82:E82"/>
    <mergeCell ref="F82:H82"/>
    <mergeCell ref="I82:K82"/>
    <mergeCell ref="L82:N82"/>
    <mergeCell ref="O82:Q82"/>
    <mergeCell ref="C81:E81"/>
    <mergeCell ref="F81:H81"/>
    <mergeCell ref="I81:K81"/>
    <mergeCell ref="L81:N81"/>
    <mergeCell ref="O81:Q81"/>
    <mergeCell ref="R80:T80"/>
    <mergeCell ref="U80:W80"/>
    <mergeCell ref="X80:Z80"/>
    <mergeCell ref="AA80:AC80"/>
    <mergeCell ref="AD80:AF80"/>
    <mergeCell ref="AG80:AI80"/>
    <mergeCell ref="U79:W79"/>
    <mergeCell ref="X79:Z79"/>
    <mergeCell ref="AA79:AC79"/>
    <mergeCell ref="AD79:AF79"/>
    <mergeCell ref="AG79:AI79"/>
    <mergeCell ref="R79:T79"/>
    <mergeCell ref="C80:E80"/>
    <mergeCell ref="F80:H80"/>
    <mergeCell ref="I80:K80"/>
    <mergeCell ref="L80:N80"/>
    <mergeCell ref="O80:Q80"/>
    <mergeCell ref="C79:E79"/>
    <mergeCell ref="F79:H79"/>
    <mergeCell ref="I79:K79"/>
    <mergeCell ref="L79:N79"/>
    <mergeCell ref="O79:Q79"/>
    <mergeCell ref="R78:T78"/>
    <mergeCell ref="U78:W78"/>
    <mergeCell ref="X78:Z78"/>
    <mergeCell ref="AA78:AC78"/>
    <mergeCell ref="AD78:AF78"/>
    <mergeCell ref="AG78:AI78"/>
    <mergeCell ref="U77:W77"/>
    <mergeCell ref="X77:Z77"/>
    <mergeCell ref="AA77:AC77"/>
    <mergeCell ref="AD77:AF77"/>
    <mergeCell ref="AG77:AI77"/>
    <mergeCell ref="R77:T77"/>
    <mergeCell ref="C78:E78"/>
    <mergeCell ref="F78:H78"/>
    <mergeCell ref="I78:K78"/>
    <mergeCell ref="L78:N78"/>
    <mergeCell ref="O78:Q78"/>
    <mergeCell ref="C77:E77"/>
    <mergeCell ref="F77:H77"/>
    <mergeCell ref="I77:K77"/>
    <mergeCell ref="L77:N77"/>
    <mergeCell ref="O77:Q77"/>
    <mergeCell ref="R76:T76"/>
    <mergeCell ref="U76:W76"/>
    <mergeCell ref="X76:Z76"/>
    <mergeCell ref="AA76:AC76"/>
    <mergeCell ref="AD76:AF76"/>
    <mergeCell ref="AG76:AI76"/>
    <mergeCell ref="U75:W75"/>
    <mergeCell ref="X75:Z75"/>
    <mergeCell ref="AA75:AC75"/>
    <mergeCell ref="AD75:AF75"/>
    <mergeCell ref="AG75:AI75"/>
    <mergeCell ref="R75:T75"/>
    <mergeCell ref="C76:E76"/>
    <mergeCell ref="F76:H76"/>
    <mergeCell ref="I76:K76"/>
    <mergeCell ref="L76:N76"/>
    <mergeCell ref="O76:Q76"/>
    <mergeCell ref="C75:E75"/>
    <mergeCell ref="F75:H75"/>
    <mergeCell ref="I75:K75"/>
    <mergeCell ref="L75:N75"/>
    <mergeCell ref="O75:Q75"/>
    <mergeCell ref="R74:T74"/>
    <mergeCell ref="U74:W74"/>
    <mergeCell ref="X74:Z74"/>
    <mergeCell ref="AA74:AC74"/>
    <mergeCell ref="AD74:AF74"/>
    <mergeCell ref="AG74:AI74"/>
    <mergeCell ref="U73:W73"/>
    <mergeCell ref="X73:Z73"/>
    <mergeCell ref="AA73:AC73"/>
    <mergeCell ref="AD73:AF73"/>
    <mergeCell ref="AG73:AI73"/>
    <mergeCell ref="R73:T73"/>
    <mergeCell ref="C74:E74"/>
    <mergeCell ref="F74:H74"/>
    <mergeCell ref="I74:K74"/>
    <mergeCell ref="L74:N74"/>
    <mergeCell ref="O74:Q74"/>
    <mergeCell ref="C73:E73"/>
    <mergeCell ref="F73:H73"/>
    <mergeCell ref="I73:K73"/>
    <mergeCell ref="L73:N73"/>
    <mergeCell ref="O73:Q73"/>
    <mergeCell ref="R72:T72"/>
    <mergeCell ref="U72:W72"/>
    <mergeCell ref="X72:Z72"/>
    <mergeCell ref="AA72:AC72"/>
    <mergeCell ref="AD72:AF72"/>
    <mergeCell ref="AG72:AI72"/>
    <mergeCell ref="U71:W71"/>
    <mergeCell ref="X71:Z71"/>
    <mergeCell ref="AA71:AC71"/>
    <mergeCell ref="AD71:AF71"/>
    <mergeCell ref="AG71:AI71"/>
    <mergeCell ref="R71:T71"/>
    <mergeCell ref="C72:E72"/>
    <mergeCell ref="F72:H72"/>
    <mergeCell ref="I72:K72"/>
    <mergeCell ref="L72:N72"/>
    <mergeCell ref="O72:Q72"/>
    <mergeCell ref="C71:E71"/>
    <mergeCell ref="F71:H71"/>
    <mergeCell ref="I71:K71"/>
    <mergeCell ref="L71:N71"/>
    <mergeCell ref="O71:Q71"/>
    <mergeCell ref="R70:T70"/>
    <mergeCell ref="U70:W70"/>
    <mergeCell ref="X70:Z70"/>
    <mergeCell ref="AA70:AC70"/>
    <mergeCell ref="AD70:AF70"/>
    <mergeCell ref="AG70:AI70"/>
    <mergeCell ref="U69:W69"/>
    <mergeCell ref="X69:Z69"/>
    <mergeCell ref="AA69:AC69"/>
    <mergeCell ref="AD69:AF69"/>
    <mergeCell ref="AG69:AI69"/>
    <mergeCell ref="R69:T69"/>
    <mergeCell ref="C70:E70"/>
    <mergeCell ref="F70:H70"/>
    <mergeCell ref="I70:K70"/>
    <mergeCell ref="L70:N70"/>
    <mergeCell ref="O70:Q70"/>
    <mergeCell ref="C69:E69"/>
    <mergeCell ref="F69:H69"/>
    <mergeCell ref="I69:K69"/>
    <mergeCell ref="L69:N69"/>
    <mergeCell ref="O69:Q69"/>
    <mergeCell ref="R68:T68"/>
    <mergeCell ref="U68:W68"/>
    <mergeCell ref="X68:Z68"/>
    <mergeCell ref="AA68:AC68"/>
    <mergeCell ref="AD68:AF68"/>
    <mergeCell ref="AG68:AI68"/>
    <mergeCell ref="U67:W67"/>
    <mergeCell ref="X67:Z67"/>
    <mergeCell ref="AA67:AC67"/>
    <mergeCell ref="AD67:AF67"/>
    <mergeCell ref="AG67:AI67"/>
    <mergeCell ref="R67:T67"/>
    <mergeCell ref="C68:E68"/>
    <mergeCell ref="F68:H68"/>
    <mergeCell ref="I68:K68"/>
    <mergeCell ref="L68:N68"/>
    <mergeCell ref="O68:Q68"/>
    <mergeCell ref="C67:E67"/>
    <mergeCell ref="F67:H67"/>
    <mergeCell ref="I67:K67"/>
    <mergeCell ref="L67:N67"/>
    <mergeCell ref="O67:Q67"/>
    <mergeCell ref="R66:T66"/>
    <mergeCell ref="U66:W66"/>
    <mergeCell ref="X66:Z66"/>
    <mergeCell ref="AA66:AC66"/>
    <mergeCell ref="AD66:AF66"/>
    <mergeCell ref="AG66:AI66"/>
    <mergeCell ref="U65:W65"/>
    <mergeCell ref="X65:Z65"/>
    <mergeCell ref="AA65:AC65"/>
    <mergeCell ref="AD65:AF65"/>
    <mergeCell ref="AG65:AI65"/>
    <mergeCell ref="R65:T65"/>
    <mergeCell ref="C66:E66"/>
    <mergeCell ref="F66:H66"/>
    <mergeCell ref="I66:K66"/>
    <mergeCell ref="L66:N66"/>
    <mergeCell ref="O66:Q66"/>
    <mergeCell ref="C65:E65"/>
    <mergeCell ref="F65:H65"/>
    <mergeCell ref="I65:K65"/>
    <mergeCell ref="L65:N65"/>
    <mergeCell ref="O65:Q65"/>
    <mergeCell ref="R64:T64"/>
    <mergeCell ref="U64:W64"/>
    <mergeCell ref="X64:Z64"/>
    <mergeCell ref="AA64:AC64"/>
    <mergeCell ref="AD64:AF64"/>
    <mergeCell ref="AG64:AI64"/>
    <mergeCell ref="U63:W63"/>
    <mergeCell ref="X63:Z63"/>
    <mergeCell ref="AA63:AC63"/>
    <mergeCell ref="AD63:AF63"/>
    <mergeCell ref="AG63:AI63"/>
    <mergeCell ref="R63:T63"/>
    <mergeCell ref="C64:E64"/>
    <mergeCell ref="F64:H64"/>
    <mergeCell ref="I64:K64"/>
    <mergeCell ref="L64:N64"/>
    <mergeCell ref="O64:Q64"/>
    <mergeCell ref="C63:E63"/>
    <mergeCell ref="F63:H63"/>
    <mergeCell ref="I63:K63"/>
    <mergeCell ref="L63:N63"/>
    <mergeCell ref="O63:Q63"/>
    <mergeCell ref="R62:T62"/>
    <mergeCell ref="U62:W62"/>
    <mergeCell ref="X62:Z62"/>
    <mergeCell ref="AA62:AC62"/>
    <mergeCell ref="AD62:AF62"/>
    <mergeCell ref="AG62:AI62"/>
    <mergeCell ref="U61:W61"/>
    <mergeCell ref="X61:Z61"/>
    <mergeCell ref="AA61:AC61"/>
    <mergeCell ref="AD61:AF61"/>
    <mergeCell ref="AG61:AI61"/>
    <mergeCell ref="R61:T61"/>
    <mergeCell ref="C62:E62"/>
    <mergeCell ref="F62:H62"/>
    <mergeCell ref="I62:K62"/>
    <mergeCell ref="L62:N62"/>
    <mergeCell ref="O62:Q62"/>
    <mergeCell ref="C61:E61"/>
    <mergeCell ref="F61:H61"/>
    <mergeCell ref="I61:K61"/>
    <mergeCell ref="L61:N61"/>
    <mergeCell ref="O61:Q61"/>
    <mergeCell ref="R60:T60"/>
    <mergeCell ref="U60:W60"/>
    <mergeCell ref="X60:Z60"/>
    <mergeCell ref="AA60:AC60"/>
    <mergeCell ref="AD60:AF60"/>
    <mergeCell ref="AG60:AI60"/>
    <mergeCell ref="U59:W59"/>
    <mergeCell ref="X59:Z59"/>
    <mergeCell ref="AA59:AC59"/>
    <mergeCell ref="AD59:AF59"/>
    <mergeCell ref="AG59:AI59"/>
    <mergeCell ref="R59:T59"/>
    <mergeCell ref="C60:E60"/>
    <mergeCell ref="F60:H60"/>
    <mergeCell ref="I60:K60"/>
    <mergeCell ref="L60:N60"/>
    <mergeCell ref="O60:Q60"/>
    <mergeCell ref="C59:E59"/>
    <mergeCell ref="F59:H59"/>
    <mergeCell ref="I59:K59"/>
    <mergeCell ref="L59:N59"/>
    <mergeCell ref="O59:Q59"/>
    <mergeCell ref="R58:T58"/>
    <mergeCell ref="U58:W58"/>
    <mergeCell ref="X58:Z58"/>
    <mergeCell ref="AA58:AC58"/>
    <mergeCell ref="AD58:AF58"/>
    <mergeCell ref="AG58:AI58"/>
    <mergeCell ref="U57:W57"/>
    <mergeCell ref="X57:Z57"/>
    <mergeCell ref="AA57:AC57"/>
    <mergeCell ref="AD57:AF57"/>
    <mergeCell ref="AG57:AI57"/>
    <mergeCell ref="R57:T57"/>
    <mergeCell ref="C58:E58"/>
    <mergeCell ref="F58:H58"/>
    <mergeCell ref="I58:K58"/>
    <mergeCell ref="L58:N58"/>
    <mergeCell ref="O58:Q58"/>
    <mergeCell ref="C57:E57"/>
    <mergeCell ref="F57:H57"/>
    <mergeCell ref="I57:K57"/>
    <mergeCell ref="L57:N57"/>
    <mergeCell ref="O57:Q57"/>
    <mergeCell ref="R56:T56"/>
    <mergeCell ref="U56:W56"/>
    <mergeCell ref="X56:Z56"/>
    <mergeCell ref="AA56:AC56"/>
    <mergeCell ref="AD56:AF56"/>
    <mergeCell ref="AG56:AI56"/>
    <mergeCell ref="U55:W55"/>
    <mergeCell ref="X55:Z55"/>
    <mergeCell ref="AA55:AC55"/>
    <mergeCell ref="AD55:AF55"/>
    <mergeCell ref="AG55:AI55"/>
    <mergeCell ref="R55:T55"/>
    <mergeCell ref="C56:E56"/>
    <mergeCell ref="F56:H56"/>
    <mergeCell ref="I56:K56"/>
    <mergeCell ref="L56:N56"/>
    <mergeCell ref="O56:Q56"/>
    <mergeCell ref="C55:E55"/>
    <mergeCell ref="F55:H55"/>
    <mergeCell ref="I55:K55"/>
    <mergeCell ref="L55:N55"/>
    <mergeCell ref="O55:Q55"/>
    <mergeCell ref="R54:T54"/>
    <mergeCell ref="U54:W54"/>
    <mergeCell ref="X54:Z54"/>
    <mergeCell ref="AA54:AC54"/>
    <mergeCell ref="AD54:AF54"/>
    <mergeCell ref="AG54:AI54"/>
    <mergeCell ref="U53:W53"/>
    <mergeCell ref="X53:Z53"/>
    <mergeCell ref="AA53:AC53"/>
    <mergeCell ref="AD53:AF53"/>
    <mergeCell ref="AG53:AI53"/>
    <mergeCell ref="R53:T53"/>
    <mergeCell ref="C54:E54"/>
    <mergeCell ref="F54:H54"/>
    <mergeCell ref="I54:K54"/>
    <mergeCell ref="L54:N54"/>
    <mergeCell ref="O54:Q54"/>
    <mergeCell ref="C53:E53"/>
    <mergeCell ref="F53:H53"/>
    <mergeCell ref="I53:K53"/>
    <mergeCell ref="L53:N53"/>
    <mergeCell ref="O53:Q53"/>
    <mergeCell ref="R52:T52"/>
    <mergeCell ref="U52:W52"/>
    <mergeCell ref="X52:Z52"/>
    <mergeCell ref="AA52:AC52"/>
    <mergeCell ref="AD52:AF52"/>
    <mergeCell ref="AG52:AI52"/>
    <mergeCell ref="U51:W51"/>
    <mergeCell ref="X51:Z51"/>
    <mergeCell ref="AA51:AC51"/>
    <mergeCell ref="AD51:AF51"/>
    <mergeCell ref="AG51:AI51"/>
    <mergeCell ref="R51:T51"/>
    <mergeCell ref="C52:E52"/>
    <mergeCell ref="F52:H52"/>
    <mergeCell ref="I52:K52"/>
    <mergeCell ref="L52:N52"/>
    <mergeCell ref="O52:Q52"/>
    <mergeCell ref="C51:E51"/>
    <mergeCell ref="F51:H51"/>
    <mergeCell ref="I51:K51"/>
    <mergeCell ref="L51:N51"/>
    <mergeCell ref="O51:Q51"/>
    <mergeCell ref="R50:T50"/>
    <mergeCell ref="U50:W50"/>
    <mergeCell ref="X50:Z50"/>
    <mergeCell ref="AA50:AC50"/>
    <mergeCell ref="AD50:AF50"/>
    <mergeCell ref="AG50:AI50"/>
    <mergeCell ref="U49:W49"/>
    <mergeCell ref="X49:Z49"/>
    <mergeCell ref="AA49:AC49"/>
    <mergeCell ref="AD49:AF49"/>
    <mergeCell ref="AG49:AI49"/>
    <mergeCell ref="R49:T49"/>
    <mergeCell ref="C50:E50"/>
    <mergeCell ref="F50:H50"/>
    <mergeCell ref="I50:K50"/>
    <mergeCell ref="L50:N50"/>
    <mergeCell ref="O50:Q50"/>
    <mergeCell ref="C49:E49"/>
    <mergeCell ref="F49:H49"/>
    <mergeCell ref="I49:K49"/>
    <mergeCell ref="L49:N49"/>
    <mergeCell ref="O49:Q49"/>
    <mergeCell ref="R48:T48"/>
    <mergeCell ref="U48:W48"/>
    <mergeCell ref="X48:Z48"/>
    <mergeCell ref="AA48:AC48"/>
    <mergeCell ref="AD48:AF48"/>
    <mergeCell ref="AG48:AI48"/>
    <mergeCell ref="U47:W47"/>
    <mergeCell ref="X47:Z47"/>
    <mergeCell ref="AA47:AC47"/>
    <mergeCell ref="AD47:AF47"/>
    <mergeCell ref="AG47:AI47"/>
    <mergeCell ref="R47:T47"/>
    <mergeCell ref="C48:E48"/>
    <mergeCell ref="F48:H48"/>
    <mergeCell ref="I48:K48"/>
    <mergeCell ref="L48:N48"/>
    <mergeCell ref="O48:Q48"/>
    <mergeCell ref="C47:E47"/>
    <mergeCell ref="F47:H47"/>
    <mergeCell ref="I47:K47"/>
    <mergeCell ref="L47:N47"/>
    <mergeCell ref="O47:Q47"/>
    <mergeCell ref="R46:T46"/>
    <mergeCell ref="U46:W46"/>
    <mergeCell ref="X46:Z46"/>
    <mergeCell ref="AA46:AC46"/>
    <mergeCell ref="AD46:AF46"/>
    <mergeCell ref="AG46:AI46"/>
    <mergeCell ref="U45:W45"/>
    <mergeCell ref="X45:Z45"/>
    <mergeCell ref="AA45:AC45"/>
    <mergeCell ref="AD45:AF45"/>
    <mergeCell ref="AG45:AI45"/>
    <mergeCell ref="R45:T45"/>
    <mergeCell ref="C46:E46"/>
    <mergeCell ref="F46:H46"/>
    <mergeCell ref="I46:K46"/>
    <mergeCell ref="L46:N46"/>
    <mergeCell ref="O46:Q46"/>
    <mergeCell ref="C45:E45"/>
    <mergeCell ref="F45:H45"/>
    <mergeCell ref="I45:K45"/>
    <mergeCell ref="L45:N45"/>
    <mergeCell ref="O45:Q45"/>
    <mergeCell ref="R44:T44"/>
    <mergeCell ref="U44:W44"/>
    <mergeCell ref="X44:Z44"/>
    <mergeCell ref="AA44:AC44"/>
    <mergeCell ref="AD44:AF44"/>
    <mergeCell ref="AG44:AI44"/>
    <mergeCell ref="U43:W43"/>
    <mergeCell ref="X43:Z43"/>
    <mergeCell ref="AA43:AC43"/>
    <mergeCell ref="AD43:AF43"/>
    <mergeCell ref="AG43:AI43"/>
    <mergeCell ref="R43:T43"/>
    <mergeCell ref="C44:E44"/>
    <mergeCell ref="F44:H44"/>
    <mergeCell ref="I44:K44"/>
    <mergeCell ref="L44:N44"/>
    <mergeCell ref="O44:Q44"/>
    <mergeCell ref="C43:E43"/>
    <mergeCell ref="F43:H43"/>
    <mergeCell ref="I43:K43"/>
    <mergeCell ref="L43:N43"/>
    <mergeCell ref="O43:Q43"/>
    <mergeCell ref="R42:T42"/>
    <mergeCell ref="U42:W42"/>
    <mergeCell ref="X42:Z42"/>
    <mergeCell ref="AA42:AC42"/>
    <mergeCell ref="AD42:AF42"/>
    <mergeCell ref="AG42:AI42"/>
    <mergeCell ref="U41:W41"/>
    <mergeCell ref="X41:Z41"/>
    <mergeCell ref="AA41:AC41"/>
    <mergeCell ref="AD41:AF41"/>
    <mergeCell ref="AG41:AI41"/>
    <mergeCell ref="R41:T41"/>
    <mergeCell ref="C42:E42"/>
    <mergeCell ref="F42:H42"/>
    <mergeCell ref="I42:K42"/>
    <mergeCell ref="L42:N42"/>
    <mergeCell ref="O42:Q42"/>
    <mergeCell ref="C41:E41"/>
    <mergeCell ref="F41:H41"/>
    <mergeCell ref="I41:K41"/>
    <mergeCell ref="L41:N41"/>
    <mergeCell ref="O41:Q41"/>
    <mergeCell ref="R40:T40"/>
    <mergeCell ref="U40:W40"/>
    <mergeCell ref="X40:Z40"/>
    <mergeCell ref="AA40:AC40"/>
    <mergeCell ref="AD40:AF40"/>
    <mergeCell ref="AG40:AI40"/>
    <mergeCell ref="U39:W39"/>
    <mergeCell ref="X39:Z39"/>
    <mergeCell ref="AA39:AC39"/>
    <mergeCell ref="AD39:AF39"/>
    <mergeCell ref="AG39:AI39"/>
    <mergeCell ref="R39:T39"/>
    <mergeCell ref="C40:E40"/>
    <mergeCell ref="F40:H40"/>
    <mergeCell ref="I40:K40"/>
    <mergeCell ref="L40:N40"/>
    <mergeCell ref="O40:Q40"/>
    <mergeCell ref="C39:E39"/>
    <mergeCell ref="F39:H39"/>
    <mergeCell ref="I39:K39"/>
    <mergeCell ref="L39:N39"/>
    <mergeCell ref="O39:Q39"/>
    <mergeCell ref="R38:T38"/>
    <mergeCell ref="U38:W38"/>
    <mergeCell ref="X38:Z38"/>
    <mergeCell ref="AA38:AC38"/>
    <mergeCell ref="AD38:AF38"/>
    <mergeCell ref="AG38:AI38"/>
    <mergeCell ref="U37:W37"/>
    <mergeCell ref="X37:Z37"/>
    <mergeCell ref="AA37:AC37"/>
    <mergeCell ref="AD37:AF37"/>
    <mergeCell ref="AG37:AI37"/>
    <mergeCell ref="R37:T37"/>
    <mergeCell ref="C38:E38"/>
    <mergeCell ref="F38:H38"/>
    <mergeCell ref="I38:K38"/>
    <mergeCell ref="L38:N38"/>
    <mergeCell ref="O38:Q38"/>
    <mergeCell ref="C37:E37"/>
    <mergeCell ref="F37:H37"/>
    <mergeCell ref="I37:K37"/>
    <mergeCell ref="L37:N37"/>
    <mergeCell ref="O37:Q37"/>
    <mergeCell ref="R36:T36"/>
    <mergeCell ref="U36:W36"/>
    <mergeCell ref="X36:Z36"/>
    <mergeCell ref="AA36:AC36"/>
    <mergeCell ref="AD36:AF36"/>
    <mergeCell ref="AG36:AI36"/>
    <mergeCell ref="U35:W35"/>
    <mergeCell ref="X35:Z35"/>
    <mergeCell ref="AA35:AC35"/>
    <mergeCell ref="AD35:AF35"/>
    <mergeCell ref="AG35:AI35"/>
    <mergeCell ref="R35:T35"/>
    <mergeCell ref="C36:E36"/>
    <mergeCell ref="F36:H36"/>
    <mergeCell ref="I36:K36"/>
    <mergeCell ref="L36:N36"/>
    <mergeCell ref="O36:Q36"/>
    <mergeCell ref="C35:E35"/>
    <mergeCell ref="F35:H35"/>
    <mergeCell ref="I35:K35"/>
    <mergeCell ref="L35:N35"/>
    <mergeCell ref="O35:Q35"/>
    <mergeCell ref="R34:T34"/>
    <mergeCell ref="U34:W34"/>
    <mergeCell ref="X34:Z34"/>
    <mergeCell ref="AA34:AC34"/>
    <mergeCell ref="AD34:AF34"/>
    <mergeCell ref="AG34:AI34"/>
    <mergeCell ref="U33:W33"/>
    <mergeCell ref="X33:Z33"/>
    <mergeCell ref="AA33:AC33"/>
    <mergeCell ref="AD33:AF33"/>
    <mergeCell ref="AG33:AI33"/>
    <mergeCell ref="R33:T33"/>
    <mergeCell ref="C34:E34"/>
    <mergeCell ref="F34:H34"/>
    <mergeCell ref="I34:K34"/>
    <mergeCell ref="L34:N34"/>
    <mergeCell ref="O34:Q34"/>
    <mergeCell ref="C33:E33"/>
    <mergeCell ref="F33:H33"/>
    <mergeCell ref="I33:K33"/>
    <mergeCell ref="L33:N33"/>
    <mergeCell ref="O33:Q33"/>
    <mergeCell ref="R32:T32"/>
    <mergeCell ref="U32:W32"/>
    <mergeCell ref="X32:Z32"/>
    <mergeCell ref="AA32:AC32"/>
    <mergeCell ref="AD32:AF32"/>
    <mergeCell ref="AG32:AI32"/>
    <mergeCell ref="U31:W31"/>
    <mergeCell ref="X31:Z31"/>
    <mergeCell ref="AA31:AC31"/>
    <mergeCell ref="AD31:AF31"/>
    <mergeCell ref="AG31:AI31"/>
    <mergeCell ref="R31:T31"/>
    <mergeCell ref="C32:E32"/>
    <mergeCell ref="F32:H32"/>
    <mergeCell ref="I32:K32"/>
    <mergeCell ref="L32:N32"/>
    <mergeCell ref="O32:Q32"/>
    <mergeCell ref="C31:E31"/>
    <mergeCell ref="F31:H31"/>
    <mergeCell ref="I31:K31"/>
    <mergeCell ref="L31:N31"/>
    <mergeCell ref="O31:Q31"/>
    <mergeCell ref="R30:T30"/>
    <mergeCell ref="U30:W30"/>
    <mergeCell ref="X30:Z30"/>
    <mergeCell ref="AA30:AC30"/>
    <mergeCell ref="AD30:AF30"/>
    <mergeCell ref="AG30:AI30"/>
    <mergeCell ref="U29:W29"/>
    <mergeCell ref="X29:Z29"/>
    <mergeCell ref="AA29:AC29"/>
    <mergeCell ref="AD29:AF29"/>
    <mergeCell ref="AG29:AI29"/>
    <mergeCell ref="R29:T29"/>
    <mergeCell ref="C30:E30"/>
    <mergeCell ref="F30:H30"/>
    <mergeCell ref="I30:K30"/>
    <mergeCell ref="L30:N30"/>
    <mergeCell ref="O30:Q30"/>
    <mergeCell ref="C29:E29"/>
    <mergeCell ref="F29:H29"/>
    <mergeCell ref="I29:K29"/>
    <mergeCell ref="L29:N29"/>
    <mergeCell ref="O29:Q29"/>
    <mergeCell ref="R28:T28"/>
    <mergeCell ref="U28:W28"/>
    <mergeCell ref="X28:Z28"/>
    <mergeCell ref="AA28:AC28"/>
    <mergeCell ref="AD28:AF28"/>
    <mergeCell ref="AG28:AI28"/>
    <mergeCell ref="U27:W27"/>
    <mergeCell ref="X27:Z27"/>
    <mergeCell ref="AA27:AC27"/>
    <mergeCell ref="AD27:AF27"/>
    <mergeCell ref="AG27:AI27"/>
    <mergeCell ref="R27:T27"/>
    <mergeCell ref="C28:E28"/>
    <mergeCell ref="F28:H28"/>
    <mergeCell ref="I28:K28"/>
    <mergeCell ref="L28:N28"/>
    <mergeCell ref="O28:Q28"/>
    <mergeCell ref="C27:E27"/>
    <mergeCell ref="F27:H27"/>
    <mergeCell ref="I27:K27"/>
    <mergeCell ref="L27:N27"/>
    <mergeCell ref="O27:Q27"/>
    <mergeCell ref="R26:T26"/>
    <mergeCell ref="U26:W26"/>
    <mergeCell ref="X26:Z26"/>
    <mergeCell ref="AA26:AC26"/>
    <mergeCell ref="AD26:AF26"/>
    <mergeCell ref="AG26:AI26"/>
    <mergeCell ref="U25:W25"/>
    <mergeCell ref="X25:Z25"/>
    <mergeCell ref="AA25:AC25"/>
    <mergeCell ref="AD25:AF25"/>
    <mergeCell ref="AG25:AI25"/>
    <mergeCell ref="R25:T25"/>
    <mergeCell ref="C26:E26"/>
    <mergeCell ref="F26:H26"/>
    <mergeCell ref="I26:K26"/>
    <mergeCell ref="L26:N26"/>
    <mergeCell ref="O26:Q26"/>
    <mergeCell ref="C25:E25"/>
    <mergeCell ref="F25:H25"/>
    <mergeCell ref="I25:K25"/>
    <mergeCell ref="L25:N25"/>
    <mergeCell ref="O25:Q25"/>
    <mergeCell ref="R24:T24"/>
    <mergeCell ref="U24:W24"/>
    <mergeCell ref="X24:Z24"/>
    <mergeCell ref="AA24:AC24"/>
    <mergeCell ref="AD24:AF24"/>
    <mergeCell ref="AG24:AI24"/>
    <mergeCell ref="U23:W23"/>
    <mergeCell ref="X23:Z23"/>
    <mergeCell ref="AA23:AC23"/>
    <mergeCell ref="AD23:AF23"/>
    <mergeCell ref="AG23:AI23"/>
    <mergeCell ref="R23:T23"/>
    <mergeCell ref="C24:E24"/>
    <mergeCell ref="F24:H24"/>
    <mergeCell ref="I24:K24"/>
    <mergeCell ref="L24:N24"/>
    <mergeCell ref="O24:Q24"/>
    <mergeCell ref="C23:E23"/>
    <mergeCell ref="F23:H23"/>
    <mergeCell ref="I23:K23"/>
    <mergeCell ref="L23:N23"/>
    <mergeCell ref="O23:Q23"/>
    <mergeCell ref="R22:T22"/>
    <mergeCell ref="U22:W22"/>
    <mergeCell ref="X22:Z22"/>
    <mergeCell ref="AA22:AC22"/>
    <mergeCell ref="AD22:AF22"/>
    <mergeCell ref="AG22:AI22"/>
    <mergeCell ref="U21:W21"/>
    <mergeCell ref="X21:Z21"/>
    <mergeCell ref="AA21:AC21"/>
    <mergeCell ref="AD21:AF21"/>
    <mergeCell ref="AG21:AI21"/>
    <mergeCell ref="R21:T21"/>
    <mergeCell ref="C22:E22"/>
    <mergeCell ref="F22:H22"/>
    <mergeCell ref="I22:K22"/>
    <mergeCell ref="L22:N22"/>
    <mergeCell ref="O22:Q22"/>
    <mergeCell ref="C21:E21"/>
    <mergeCell ref="F21:H21"/>
    <mergeCell ref="I21:K21"/>
    <mergeCell ref="L21:N21"/>
    <mergeCell ref="O21:Q21"/>
    <mergeCell ref="R20:T20"/>
    <mergeCell ref="U20:W20"/>
    <mergeCell ref="X20:Z20"/>
    <mergeCell ref="AA20:AC20"/>
    <mergeCell ref="AD20:AF20"/>
    <mergeCell ref="AG20:AI20"/>
    <mergeCell ref="U19:W19"/>
    <mergeCell ref="X19:Z19"/>
    <mergeCell ref="AA19:AC19"/>
    <mergeCell ref="AD19:AF19"/>
    <mergeCell ref="AG19:AI19"/>
    <mergeCell ref="R19:T19"/>
    <mergeCell ref="C20:E20"/>
    <mergeCell ref="F20:H20"/>
    <mergeCell ref="I20:K20"/>
    <mergeCell ref="L20:N20"/>
    <mergeCell ref="O20:Q20"/>
    <mergeCell ref="C19:E19"/>
    <mergeCell ref="F19:H19"/>
    <mergeCell ref="I19:K19"/>
    <mergeCell ref="L19:N19"/>
    <mergeCell ref="O19:Q19"/>
    <mergeCell ref="R18:T18"/>
    <mergeCell ref="U18:W18"/>
    <mergeCell ref="X18:Z18"/>
    <mergeCell ref="AA18:AC18"/>
    <mergeCell ref="AD18:AF18"/>
    <mergeCell ref="AG18:AI18"/>
    <mergeCell ref="U17:W17"/>
    <mergeCell ref="X17:Z17"/>
    <mergeCell ref="AA17:AC17"/>
    <mergeCell ref="AD17:AF17"/>
    <mergeCell ref="AG17:AI17"/>
    <mergeCell ref="R17:T17"/>
    <mergeCell ref="C18:E18"/>
    <mergeCell ref="F18:H18"/>
    <mergeCell ref="I18:K18"/>
    <mergeCell ref="L18:N18"/>
    <mergeCell ref="O18:Q18"/>
    <mergeCell ref="C17:E17"/>
    <mergeCell ref="F17:H17"/>
    <mergeCell ref="I17:K17"/>
    <mergeCell ref="L17:N17"/>
    <mergeCell ref="O17:Q17"/>
    <mergeCell ref="R16:T16"/>
    <mergeCell ref="U16:W16"/>
    <mergeCell ref="X16:Z16"/>
    <mergeCell ref="AA16:AC16"/>
    <mergeCell ref="AD16:AF16"/>
    <mergeCell ref="AG16:AI16"/>
    <mergeCell ref="U15:W15"/>
    <mergeCell ref="X15:Z15"/>
    <mergeCell ref="AA15:AC15"/>
    <mergeCell ref="AD15:AF15"/>
    <mergeCell ref="AG15:AI15"/>
    <mergeCell ref="R15:T15"/>
    <mergeCell ref="C16:E16"/>
    <mergeCell ref="F16:H16"/>
    <mergeCell ref="I16:K16"/>
    <mergeCell ref="L16:N16"/>
    <mergeCell ref="O16:Q16"/>
    <mergeCell ref="C15:E15"/>
    <mergeCell ref="F15:H15"/>
    <mergeCell ref="I15:K15"/>
    <mergeCell ref="L15:N15"/>
    <mergeCell ref="O15:Q15"/>
    <mergeCell ref="R14:T14"/>
    <mergeCell ref="U14:W14"/>
    <mergeCell ref="X14:Z14"/>
    <mergeCell ref="AA14:AC14"/>
    <mergeCell ref="AD14:AF14"/>
    <mergeCell ref="AG14:AI14"/>
    <mergeCell ref="U13:W13"/>
    <mergeCell ref="X13:Z13"/>
    <mergeCell ref="AA13:AC13"/>
    <mergeCell ref="AD13:AF13"/>
    <mergeCell ref="AG13:AI13"/>
    <mergeCell ref="R13:T13"/>
    <mergeCell ref="C14:E14"/>
    <mergeCell ref="F14:H14"/>
    <mergeCell ref="I14:K14"/>
    <mergeCell ref="L14:N14"/>
    <mergeCell ref="O14:Q14"/>
    <mergeCell ref="C13:E13"/>
    <mergeCell ref="F13:H13"/>
    <mergeCell ref="I13:K13"/>
    <mergeCell ref="L13:N13"/>
    <mergeCell ref="O13:Q13"/>
    <mergeCell ref="R12:T12"/>
    <mergeCell ref="U12:W12"/>
    <mergeCell ref="X12:Z12"/>
    <mergeCell ref="AA12:AC12"/>
    <mergeCell ref="AD12:AF12"/>
    <mergeCell ref="AG12:AI12"/>
    <mergeCell ref="U11:W11"/>
    <mergeCell ref="X11:Z11"/>
    <mergeCell ref="AA11:AC11"/>
    <mergeCell ref="AD11:AF11"/>
    <mergeCell ref="AG11:AI11"/>
    <mergeCell ref="R11:T11"/>
    <mergeCell ref="C12:E12"/>
    <mergeCell ref="F12:H12"/>
    <mergeCell ref="I12:K12"/>
    <mergeCell ref="L12:N12"/>
    <mergeCell ref="O12:Q12"/>
    <mergeCell ref="C11:E11"/>
    <mergeCell ref="F11:H11"/>
    <mergeCell ref="I11:K11"/>
    <mergeCell ref="L11:N11"/>
    <mergeCell ref="O11:Q11"/>
    <mergeCell ref="R10:T10"/>
    <mergeCell ref="U10:W10"/>
    <mergeCell ref="X10:Z10"/>
    <mergeCell ref="AA10:AC10"/>
    <mergeCell ref="AD10:AF10"/>
    <mergeCell ref="AG10:AI10"/>
    <mergeCell ref="U9:W9"/>
    <mergeCell ref="X9:Z9"/>
    <mergeCell ref="AA9:AC9"/>
    <mergeCell ref="AD9:AF9"/>
    <mergeCell ref="AG9:AI9"/>
    <mergeCell ref="R9:T9"/>
    <mergeCell ref="C10:E10"/>
    <mergeCell ref="F10:H10"/>
    <mergeCell ref="I10:K10"/>
    <mergeCell ref="L10:N10"/>
    <mergeCell ref="O10:Q10"/>
    <mergeCell ref="C9:E9"/>
    <mergeCell ref="F9:H9"/>
    <mergeCell ref="I9:K9"/>
    <mergeCell ref="L9:N9"/>
    <mergeCell ref="O9:Q9"/>
    <mergeCell ref="AD5:AF5"/>
    <mergeCell ref="AG5:AI5"/>
    <mergeCell ref="C8:E8"/>
    <mergeCell ref="F8:H8"/>
    <mergeCell ref="I8:K8"/>
    <mergeCell ref="L8:N8"/>
    <mergeCell ref="O8:Q8"/>
    <mergeCell ref="C7:E7"/>
    <mergeCell ref="F7:H7"/>
    <mergeCell ref="I7:K7"/>
    <mergeCell ref="L7:N7"/>
    <mergeCell ref="O7:Q7"/>
    <mergeCell ref="R8:T8"/>
    <mergeCell ref="U8:W8"/>
    <mergeCell ref="X8:Z8"/>
    <mergeCell ref="AA8:AC8"/>
    <mergeCell ref="AD8:AF8"/>
    <mergeCell ref="AG8:AI8"/>
    <mergeCell ref="U7:W7"/>
    <mergeCell ref="X7:Z7"/>
    <mergeCell ref="AA7:AC7"/>
    <mergeCell ref="AD7:AF7"/>
    <mergeCell ref="AG7:AI7"/>
    <mergeCell ref="R7:T7"/>
    <mergeCell ref="C6:E6"/>
    <mergeCell ref="F6:H6"/>
    <mergeCell ref="I6:K6"/>
    <mergeCell ref="L6:N6"/>
    <mergeCell ref="O6:Q6"/>
    <mergeCell ref="X4:Z4"/>
    <mergeCell ref="AA4:AC4"/>
    <mergeCell ref="AD4:AF4"/>
    <mergeCell ref="AG4:AI4"/>
    <mergeCell ref="C5:E5"/>
    <mergeCell ref="F5:H5"/>
    <mergeCell ref="I5:K5"/>
    <mergeCell ref="L5:N5"/>
    <mergeCell ref="O5:Q5"/>
    <mergeCell ref="R5:T5"/>
    <mergeCell ref="R6:T6"/>
    <mergeCell ref="U6:W6"/>
    <mergeCell ref="X6:Z6"/>
    <mergeCell ref="AA6:AC6"/>
    <mergeCell ref="AD6:AF6"/>
    <mergeCell ref="AG6:AI6"/>
    <mergeCell ref="U5:W5"/>
    <mergeCell ref="X5:Z5"/>
    <mergeCell ref="AA5:AC5"/>
    <mergeCell ref="AD3:AF3"/>
    <mergeCell ref="AG3:AI3"/>
    <mergeCell ref="C4:E4"/>
    <mergeCell ref="F4:H4"/>
    <mergeCell ref="I4:K4"/>
    <mergeCell ref="L4:N4"/>
    <mergeCell ref="O4:Q4"/>
    <mergeCell ref="R4:T4"/>
    <mergeCell ref="U4:W4"/>
    <mergeCell ref="C3:E3"/>
    <mergeCell ref="F3:H3"/>
    <mergeCell ref="I3:K3"/>
    <mergeCell ref="L3:N3"/>
    <mergeCell ref="O3:Q3"/>
    <mergeCell ref="R3:T3"/>
    <mergeCell ref="U3:W3"/>
    <mergeCell ref="X3:Z3"/>
    <mergeCell ref="AA3:AC3"/>
    <mergeCell ref="C1:AI1"/>
    <mergeCell ref="C2:E2"/>
    <mergeCell ref="F2:H2"/>
    <mergeCell ref="I2:K2"/>
    <mergeCell ref="L2:N2"/>
    <mergeCell ref="O2:Q2"/>
    <mergeCell ref="R2:T2"/>
    <mergeCell ref="U2:W2"/>
    <mergeCell ref="X2:Z2"/>
    <mergeCell ref="AA2:AC2"/>
    <mergeCell ref="AD2:AF2"/>
    <mergeCell ref="AG2:AI2"/>
  </mergeCells>
  <hyperlinks>
    <hyperlink ref="A1:A2" location="'Indications d''Utilisation'!A49" tooltip="Lien vers &quot;Indications d'Utilisation&quot;" display="Lien vers Indications d'Utilisation"/>
  </hyperlink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Feuil21"/>
  <dimension ref="A1:BQ98"/>
  <sheetViews>
    <sheetView zoomScaleNormal="100" workbookViewId="0">
      <pane xSplit="2" ySplit="2" topLeftCell="C3" activePane="bottomRight" state="frozen"/>
      <selection pane="topRight" activeCell="C1" sqref="C1"/>
      <selection pane="bottomLeft" activeCell="A3" sqref="A3"/>
      <selection pane="bottomRight" activeCell="L31" sqref="L31:N31"/>
    </sheetView>
  </sheetViews>
  <sheetFormatPr baseColWidth="10" defaultRowHeight="15"/>
  <cols>
    <col min="3" max="35" width="4.7109375" customWidth="1"/>
    <col min="36" max="65" width="5" customWidth="1"/>
  </cols>
  <sheetData>
    <row r="1" spans="1:67" ht="23.25" customHeight="1">
      <c r="A1" s="523" t="s">
        <v>206</v>
      </c>
      <c r="B1" s="525" t="s">
        <v>3</v>
      </c>
      <c r="C1" s="527" t="s">
        <v>177</v>
      </c>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9"/>
      <c r="AJ1" s="527" t="s">
        <v>132</v>
      </c>
      <c r="AK1" s="528"/>
      <c r="AL1" s="528"/>
      <c r="AM1" s="528"/>
      <c r="AN1" s="528"/>
      <c r="AO1" s="528"/>
      <c r="AP1" s="528"/>
      <c r="AQ1" s="528"/>
      <c r="AR1" s="528"/>
      <c r="AS1" s="528"/>
      <c r="AT1" s="528"/>
      <c r="AU1" s="528"/>
      <c r="AV1" s="528"/>
      <c r="AW1" s="528"/>
      <c r="AX1" s="528"/>
      <c r="AY1" s="528"/>
      <c r="AZ1" s="528"/>
      <c r="BA1" s="528"/>
      <c r="BB1" s="528"/>
      <c r="BC1" s="528"/>
      <c r="BD1" s="528"/>
      <c r="BE1" s="528"/>
      <c r="BF1" s="528"/>
      <c r="BG1" s="528"/>
      <c r="BH1" s="528"/>
      <c r="BI1" s="528"/>
      <c r="BJ1" s="528"/>
      <c r="BK1" s="528"/>
      <c r="BL1" s="528"/>
      <c r="BM1" s="529"/>
      <c r="BN1" s="243"/>
      <c r="BO1" s="243"/>
    </row>
    <row r="2" spans="1:67" ht="23.25" customHeight="1" thickBot="1">
      <c r="A2" s="574"/>
      <c r="B2" s="575"/>
      <c r="C2" s="559" t="s">
        <v>123</v>
      </c>
      <c r="D2" s="560"/>
      <c r="E2" s="561"/>
      <c r="F2" s="559" t="s">
        <v>235</v>
      </c>
      <c r="G2" s="560"/>
      <c r="H2" s="561"/>
      <c r="I2" s="559" t="s">
        <v>236</v>
      </c>
      <c r="J2" s="560"/>
      <c r="K2" s="561"/>
      <c r="L2" s="559" t="s">
        <v>237</v>
      </c>
      <c r="M2" s="560"/>
      <c r="N2" s="561"/>
      <c r="O2" s="559" t="s">
        <v>238</v>
      </c>
      <c r="P2" s="560"/>
      <c r="Q2" s="561"/>
      <c r="R2" s="559" t="s">
        <v>239</v>
      </c>
      <c r="S2" s="560"/>
      <c r="T2" s="561"/>
      <c r="U2" s="559" t="s">
        <v>240</v>
      </c>
      <c r="V2" s="560"/>
      <c r="W2" s="561"/>
      <c r="X2" s="559" t="s">
        <v>241</v>
      </c>
      <c r="Y2" s="560"/>
      <c r="Z2" s="561"/>
      <c r="AA2" s="559" t="s">
        <v>242</v>
      </c>
      <c r="AB2" s="560"/>
      <c r="AC2" s="561"/>
      <c r="AD2" s="559" t="s">
        <v>243</v>
      </c>
      <c r="AE2" s="560"/>
      <c r="AF2" s="561"/>
      <c r="AG2" s="559" t="s">
        <v>244</v>
      </c>
      <c r="AH2" s="560"/>
      <c r="AI2" s="561"/>
      <c r="AJ2" s="559" t="s">
        <v>235</v>
      </c>
      <c r="AK2" s="560"/>
      <c r="AL2" s="561"/>
      <c r="AM2" s="559" t="s">
        <v>236</v>
      </c>
      <c r="AN2" s="560"/>
      <c r="AO2" s="561"/>
      <c r="AP2" s="559" t="s">
        <v>237</v>
      </c>
      <c r="AQ2" s="560"/>
      <c r="AR2" s="561"/>
      <c r="AS2" s="559" t="s">
        <v>238</v>
      </c>
      <c r="AT2" s="560"/>
      <c r="AU2" s="561"/>
      <c r="AV2" s="559" t="s">
        <v>239</v>
      </c>
      <c r="AW2" s="560"/>
      <c r="AX2" s="561"/>
      <c r="AY2" s="559" t="s">
        <v>240</v>
      </c>
      <c r="AZ2" s="560"/>
      <c r="BA2" s="561"/>
      <c r="BB2" s="559" t="s">
        <v>241</v>
      </c>
      <c r="BC2" s="560"/>
      <c r="BD2" s="561"/>
      <c r="BE2" s="559" t="s">
        <v>242</v>
      </c>
      <c r="BF2" s="560"/>
      <c r="BG2" s="561"/>
      <c r="BH2" s="559" t="s">
        <v>243</v>
      </c>
      <c r="BI2" s="560"/>
      <c r="BJ2" s="561"/>
      <c r="BK2" s="559" t="s">
        <v>244</v>
      </c>
      <c r="BL2" s="560"/>
      <c r="BM2" s="561"/>
      <c r="BN2" s="243"/>
      <c r="BO2" s="243"/>
    </row>
    <row r="3" spans="1:67" ht="15.75" thickTop="1">
      <c r="A3" s="103" t="str">
        <f>IF('Information sur les Gènes'!A3="","",'Information sur les Gènes'!A3)</f>
        <v>A1</v>
      </c>
      <c r="B3" s="104" t="str">
        <f>IF('Information sur les Gènes'!D3="","",'Information sur les Gènes'!D3)</f>
        <v/>
      </c>
      <c r="C3" s="571"/>
      <c r="D3" s="572"/>
      <c r="E3" s="573"/>
      <c r="F3" s="582" t="str">
        <f>IF('Feuille de Calcul'!EH3="","",'Feuille de Calcul'!EH3)</f>
        <v/>
      </c>
      <c r="G3" s="583"/>
      <c r="H3" s="584"/>
      <c r="I3" s="582" t="str">
        <f>IF('Feuille de Calcul'!EK3="","",'Feuille de Calcul'!EK3)</f>
        <v/>
      </c>
      <c r="J3" s="583"/>
      <c r="K3" s="584"/>
      <c r="L3" s="582" t="str">
        <f>IF('Feuille de Calcul'!EN3="","",'Feuille de Calcul'!EN3)</f>
        <v/>
      </c>
      <c r="M3" s="583"/>
      <c r="N3" s="584"/>
      <c r="O3" s="582" t="str">
        <f>IF('Feuille de Calcul'!EQ3="","",'Feuille de Calcul'!EQ3)</f>
        <v/>
      </c>
      <c r="P3" s="583"/>
      <c r="Q3" s="584"/>
      <c r="R3" s="582" t="str">
        <f>IF('Feuille de Calcul'!ET3="","",'Feuille de Calcul'!ET3)</f>
        <v/>
      </c>
      <c r="S3" s="583"/>
      <c r="T3" s="584"/>
      <c r="U3" s="582" t="str">
        <f>IF('Feuille de Calcul'!EW3="","",'Feuille de Calcul'!EW3)</f>
        <v/>
      </c>
      <c r="V3" s="583"/>
      <c r="W3" s="584"/>
      <c r="X3" s="582" t="str">
        <f>IF('Feuille de Calcul'!EZ3="","",'Feuille de Calcul'!EZ3)</f>
        <v/>
      </c>
      <c r="Y3" s="583"/>
      <c r="Z3" s="584"/>
      <c r="AA3" s="582" t="str">
        <f>IF('Feuille de Calcul'!FC3="","",'Feuille de Calcul'!FC3)</f>
        <v/>
      </c>
      <c r="AB3" s="583"/>
      <c r="AC3" s="584"/>
      <c r="AD3" s="582" t="str">
        <f>IF('Feuille de Calcul'!FF3="","",'Feuille de Calcul'!FF3)</f>
        <v/>
      </c>
      <c r="AE3" s="583"/>
      <c r="AF3" s="584"/>
      <c r="AG3" s="582" t="str">
        <f>IF('Feuille de Calcul'!FI3="","",'Feuille de Calcul'!FI3)</f>
        <v/>
      </c>
      <c r="AH3" s="583"/>
      <c r="AI3" s="584"/>
      <c r="AJ3" s="585" t="str">
        <f>IF('Feuille de Calcul'!GP3="","",'Feuille de Calcul'!GP3)</f>
        <v>N/A</v>
      </c>
      <c r="AK3" s="586"/>
      <c r="AL3" s="587"/>
      <c r="AM3" s="585" t="str">
        <f>IF('Feuille de Calcul'!GS3="","",'Feuille de Calcul'!GS3)</f>
        <v>N/A</v>
      </c>
      <c r="AN3" s="586"/>
      <c r="AO3" s="587"/>
      <c r="AP3" s="585" t="str">
        <f>IF('Feuille de Calcul'!GV3="","",'Feuille de Calcul'!GV3)</f>
        <v>N/A</v>
      </c>
      <c r="AQ3" s="586"/>
      <c r="AR3" s="587"/>
      <c r="AS3" s="585" t="str">
        <f>IF('Feuille de Calcul'!GY3="","",'Feuille de Calcul'!GY3)</f>
        <v>N/A</v>
      </c>
      <c r="AT3" s="586"/>
      <c r="AU3" s="587"/>
      <c r="AV3" s="585" t="str">
        <f>IF('Feuille de Calcul'!HB3="","",'Feuille de Calcul'!HB3)</f>
        <v>N/A</v>
      </c>
      <c r="AW3" s="586"/>
      <c r="AX3" s="587"/>
      <c r="AY3" s="585" t="str">
        <f>IF('Feuille de Calcul'!HE3="","",'Feuille de Calcul'!HE3)</f>
        <v>N/A</v>
      </c>
      <c r="AZ3" s="586"/>
      <c r="BA3" s="587"/>
      <c r="BB3" s="585" t="str">
        <f>IF('Feuille de Calcul'!HH3="","",'Feuille de Calcul'!HH3)</f>
        <v>N/A</v>
      </c>
      <c r="BC3" s="586"/>
      <c r="BD3" s="587"/>
      <c r="BE3" s="585" t="str">
        <f>IF('Feuille de Calcul'!HK3="","",'Feuille de Calcul'!HK3)</f>
        <v>N/A</v>
      </c>
      <c r="BF3" s="586"/>
      <c r="BG3" s="587"/>
      <c r="BH3" s="585" t="str">
        <f>IF('Feuille de Calcul'!HN3="","",'Feuille de Calcul'!HN3)</f>
        <v>N/A</v>
      </c>
      <c r="BI3" s="586"/>
      <c r="BJ3" s="587"/>
      <c r="BK3" s="585" t="str">
        <f>IF('Feuille de Calcul'!HQ3="","",'Feuille de Calcul'!HQ3)</f>
        <v>N/A</v>
      </c>
      <c r="BL3" s="586"/>
      <c r="BM3" s="587"/>
      <c r="BN3" s="243"/>
      <c r="BO3" s="243"/>
    </row>
    <row r="4" spans="1:67">
      <c r="A4" s="63" t="str">
        <f>IF('Information sur les Gènes'!A4="","",'Information sur les Gènes'!A4)</f>
        <v>A2</v>
      </c>
      <c r="B4" s="64" t="str">
        <f>IF('Information sur les Gènes'!D4="","",'Information sur les Gènes'!D4)</f>
        <v/>
      </c>
      <c r="C4" s="565"/>
      <c r="D4" s="566"/>
      <c r="E4" s="567"/>
      <c r="F4" s="533" t="str">
        <f>IF('Feuille de Calcul'!EH4="","",'Feuille de Calcul'!EH4)</f>
        <v/>
      </c>
      <c r="G4" s="534"/>
      <c r="H4" s="535"/>
      <c r="I4" s="533" t="str">
        <f>IF('Feuille de Calcul'!EK4="","",'Feuille de Calcul'!EK4)</f>
        <v/>
      </c>
      <c r="J4" s="534"/>
      <c r="K4" s="535"/>
      <c r="L4" s="533" t="str">
        <f>IF('Feuille de Calcul'!EN4="","",'Feuille de Calcul'!EN4)</f>
        <v/>
      </c>
      <c r="M4" s="534"/>
      <c r="N4" s="535"/>
      <c r="O4" s="533" t="str">
        <f>IF('Feuille de Calcul'!EQ4="","",'Feuille de Calcul'!EQ4)</f>
        <v/>
      </c>
      <c r="P4" s="534"/>
      <c r="Q4" s="535"/>
      <c r="R4" s="533" t="str">
        <f>IF('Feuille de Calcul'!ET4="","",'Feuille de Calcul'!ET4)</f>
        <v/>
      </c>
      <c r="S4" s="534"/>
      <c r="T4" s="535"/>
      <c r="U4" s="533" t="str">
        <f>IF('Feuille de Calcul'!EW4="","",'Feuille de Calcul'!EW4)</f>
        <v/>
      </c>
      <c r="V4" s="534"/>
      <c r="W4" s="535"/>
      <c r="X4" s="533" t="str">
        <f>IF('Feuille de Calcul'!EZ4="","",'Feuille de Calcul'!EZ4)</f>
        <v/>
      </c>
      <c r="Y4" s="534"/>
      <c r="Z4" s="535"/>
      <c r="AA4" s="533" t="str">
        <f>IF('Feuille de Calcul'!FC4="","",'Feuille de Calcul'!FC4)</f>
        <v/>
      </c>
      <c r="AB4" s="534"/>
      <c r="AC4" s="535"/>
      <c r="AD4" s="533" t="str">
        <f>IF('Feuille de Calcul'!FF4="","",'Feuille de Calcul'!FF4)</f>
        <v/>
      </c>
      <c r="AE4" s="534"/>
      <c r="AF4" s="535"/>
      <c r="AG4" s="533" t="str">
        <f>IF('Feuille de Calcul'!FI4="","",'Feuille de Calcul'!FI4)</f>
        <v/>
      </c>
      <c r="AH4" s="534"/>
      <c r="AI4" s="535"/>
      <c r="AJ4" s="588" t="str">
        <f>IF('Feuille de Calcul'!GP4="","",'Feuille de Calcul'!GP4)</f>
        <v>N/A</v>
      </c>
      <c r="AK4" s="589"/>
      <c r="AL4" s="590"/>
      <c r="AM4" s="588" t="str">
        <f>IF('Feuille de Calcul'!GS4="","",'Feuille de Calcul'!GS4)</f>
        <v>N/A</v>
      </c>
      <c r="AN4" s="589"/>
      <c r="AO4" s="590"/>
      <c r="AP4" s="588" t="str">
        <f>IF('Feuille de Calcul'!GV4="","",'Feuille de Calcul'!GV4)</f>
        <v>N/A</v>
      </c>
      <c r="AQ4" s="589"/>
      <c r="AR4" s="590"/>
      <c r="AS4" s="588" t="str">
        <f>IF('Feuille de Calcul'!GY4="","",'Feuille de Calcul'!GY4)</f>
        <v>N/A</v>
      </c>
      <c r="AT4" s="589"/>
      <c r="AU4" s="590"/>
      <c r="AV4" s="588" t="str">
        <f>IF('Feuille de Calcul'!HB4="","",'Feuille de Calcul'!HB4)</f>
        <v>N/A</v>
      </c>
      <c r="AW4" s="589"/>
      <c r="AX4" s="590"/>
      <c r="AY4" s="588" t="str">
        <f>IF('Feuille de Calcul'!HE4="","",'Feuille de Calcul'!HE4)</f>
        <v>N/A</v>
      </c>
      <c r="AZ4" s="589"/>
      <c r="BA4" s="590"/>
      <c r="BB4" s="588" t="str">
        <f>IF('Feuille de Calcul'!HH4="","",'Feuille de Calcul'!HH4)</f>
        <v>N/A</v>
      </c>
      <c r="BC4" s="589"/>
      <c r="BD4" s="590"/>
      <c r="BE4" s="588" t="str">
        <f>IF('Feuille de Calcul'!HK4="","",'Feuille de Calcul'!HK4)</f>
        <v>N/A</v>
      </c>
      <c r="BF4" s="589"/>
      <c r="BG4" s="590"/>
      <c r="BH4" s="588" t="str">
        <f>IF('Feuille de Calcul'!HN4="","",'Feuille de Calcul'!HN4)</f>
        <v>N/A</v>
      </c>
      <c r="BI4" s="589"/>
      <c r="BJ4" s="590"/>
      <c r="BK4" s="588" t="str">
        <f>IF('Feuille de Calcul'!HQ4="","",'Feuille de Calcul'!HQ4)</f>
        <v>N/A</v>
      </c>
      <c r="BL4" s="589"/>
      <c r="BM4" s="590"/>
      <c r="BN4" s="243"/>
      <c r="BO4" s="243"/>
    </row>
    <row r="5" spans="1:67">
      <c r="A5" s="63" t="str">
        <f>IF('Information sur les Gènes'!A5="","",'Information sur les Gènes'!A5)</f>
        <v>A3</v>
      </c>
      <c r="B5" s="64" t="str">
        <f>IF('Information sur les Gènes'!D5="","",'Information sur les Gènes'!D5)</f>
        <v/>
      </c>
      <c r="C5" s="565"/>
      <c r="D5" s="566"/>
      <c r="E5" s="567"/>
      <c r="F5" s="533" t="str">
        <f>IF('Feuille de Calcul'!EH5="","",'Feuille de Calcul'!EH5)</f>
        <v/>
      </c>
      <c r="G5" s="534"/>
      <c r="H5" s="535"/>
      <c r="I5" s="533" t="str">
        <f>IF('Feuille de Calcul'!EK5="","",'Feuille de Calcul'!EK5)</f>
        <v/>
      </c>
      <c r="J5" s="534"/>
      <c r="K5" s="535"/>
      <c r="L5" s="533" t="str">
        <f>IF('Feuille de Calcul'!EN5="","",'Feuille de Calcul'!EN5)</f>
        <v/>
      </c>
      <c r="M5" s="534"/>
      <c r="N5" s="535"/>
      <c r="O5" s="533" t="str">
        <f>IF('Feuille de Calcul'!EQ5="","",'Feuille de Calcul'!EQ5)</f>
        <v/>
      </c>
      <c r="P5" s="534"/>
      <c r="Q5" s="535"/>
      <c r="R5" s="533" t="str">
        <f>IF('Feuille de Calcul'!ET5="","",'Feuille de Calcul'!ET5)</f>
        <v/>
      </c>
      <c r="S5" s="534"/>
      <c r="T5" s="535"/>
      <c r="U5" s="533" t="str">
        <f>IF('Feuille de Calcul'!EW5="","",'Feuille de Calcul'!EW5)</f>
        <v/>
      </c>
      <c r="V5" s="534"/>
      <c r="W5" s="535"/>
      <c r="X5" s="533" t="str">
        <f>IF('Feuille de Calcul'!EZ5="","",'Feuille de Calcul'!EZ5)</f>
        <v/>
      </c>
      <c r="Y5" s="534"/>
      <c r="Z5" s="535"/>
      <c r="AA5" s="533" t="str">
        <f>IF('Feuille de Calcul'!FC5="","",'Feuille de Calcul'!FC5)</f>
        <v/>
      </c>
      <c r="AB5" s="534"/>
      <c r="AC5" s="535"/>
      <c r="AD5" s="533" t="str">
        <f>IF('Feuille de Calcul'!FF5="","",'Feuille de Calcul'!FF5)</f>
        <v/>
      </c>
      <c r="AE5" s="534"/>
      <c r="AF5" s="535"/>
      <c r="AG5" s="533" t="str">
        <f>IF('Feuille de Calcul'!FI5="","",'Feuille de Calcul'!FI5)</f>
        <v/>
      </c>
      <c r="AH5" s="534"/>
      <c r="AI5" s="535"/>
      <c r="AJ5" s="588" t="str">
        <f>IF('Feuille de Calcul'!GP5="","",'Feuille de Calcul'!GP5)</f>
        <v>N/A</v>
      </c>
      <c r="AK5" s="589"/>
      <c r="AL5" s="590"/>
      <c r="AM5" s="588" t="str">
        <f>IF('Feuille de Calcul'!GS5="","",'Feuille de Calcul'!GS5)</f>
        <v>N/A</v>
      </c>
      <c r="AN5" s="589"/>
      <c r="AO5" s="590"/>
      <c r="AP5" s="588" t="str">
        <f>IF('Feuille de Calcul'!GV5="","",'Feuille de Calcul'!GV5)</f>
        <v>N/A</v>
      </c>
      <c r="AQ5" s="589"/>
      <c r="AR5" s="590"/>
      <c r="AS5" s="588" t="str">
        <f>IF('Feuille de Calcul'!GY5="","",'Feuille de Calcul'!GY5)</f>
        <v>N/A</v>
      </c>
      <c r="AT5" s="589"/>
      <c r="AU5" s="590"/>
      <c r="AV5" s="588" t="str">
        <f>IF('Feuille de Calcul'!HB5="","",'Feuille de Calcul'!HB5)</f>
        <v>N/A</v>
      </c>
      <c r="AW5" s="589"/>
      <c r="AX5" s="590"/>
      <c r="AY5" s="588" t="str">
        <f>IF('Feuille de Calcul'!HE5="","",'Feuille de Calcul'!HE5)</f>
        <v>N/A</v>
      </c>
      <c r="AZ5" s="589"/>
      <c r="BA5" s="590"/>
      <c r="BB5" s="588" t="str">
        <f>IF('Feuille de Calcul'!HH5="","",'Feuille de Calcul'!HH5)</f>
        <v>N/A</v>
      </c>
      <c r="BC5" s="589"/>
      <c r="BD5" s="590"/>
      <c r="BE5" s="588" t="str">
        <f>IF('Feuille de Calcul'!HK5="","",'Feuille de Calcul'!HK5)</f>
        <v>N/A</v>
      </c>
      <c r="BF5" s="589"/>
      <c r="BG5" s="590"/>
      <c r="BH5" s="588" t="str">
        <f>IF('Feuille de Calcul'!HN5="","",'Feuille de Calcul'!HN5)</f>
        <v>N/A</v>
      </c>
      <c r="BI5" s="589"/>
      <c r="BJ5" s="590"/>
      <c r="BK5" s="588" t="str">
        <f>IF('Feuille de Calcul'!HQ5="","",'Feuille de Calcul'!HQ5)</f>
        <v>N/A</v>
      </c>
      <c r="BL5" s="589"/>
      <c r="BM5" s="590"/>
      <c r="BN5" s="243"/>
      <c r="BO5" s="243"/>
    </row>
    <row r="6" spans="1:67">
      <c r="A6" s="63" t="str">
        <f>IF('Information sur les Gènes'!A6="","",'Information sur les Gènes'!A6)</f>
        <v>A4</v>
      </c>
      <c r="B6" s="64" t="str">
        <f>IF('Information sur les Gènes'!D6="","",'Information sur les Gènes'!D6)</f>
        <v/>
      </c>
      <c r="C6" s="565"/>
      <c r="D6" s="566"/>
      <c r="E6" s="567"/>
      <c r="F6" s="533" t="str">
        <f>IF('Feuille de Calcul'!EH6="","",'Feuille de Calcul'!EH6)</f>
        <v/>
      </c>
      <c r="G6" s="534"/>
      <c r="H6" s="535"/>
      <c r="I6" s="533" t="str">
        <f>IF('Feuille de Calcul'!EK6="","",'Feuille de Calcul'!EK6)</f>
        <v/>
      </c>
      <c r="J6" s="534"/>
      <c r="K6" s="535"/>
      <c r="L6" s="533" t="str">
        <f>IF('Feuille de Calcul'!EN6="","",'Feuille de Calcul'!EN6)</f>
        <v/>
      </c>
      <c r="M6" s="534"/>
      <c r="N6" s="535"/>
      <c r="O6" s="533" t="str">
        <f>IF('Feuille de Calcul'!EQ6="","",'Feuille de Calcul'!EQ6)</f>
        <v/>
      </c>
      <c r="P6" s="534"/>
      <c r="Q6" s="535"/>
      <c r="R6" s="533" t="str">
        <f>IF('Feuille de Calcul'!ET6="","",'Feuille de Calcul'!ET6)</f>
        <v/>
      </c>
      <c r="S6" s="534"/>
      <c r="T6" s="535"/>
      <c r="U6" s="533" t="str">
        <f>IF('Feuille de Calcul'!EW6="","",'Feuille de Calcul'!EW6)</f>
        <v/>
      </c>
      <c r="V6" s="534"/>
      <c r="W6" s="535"/>
      <c r="X6" s="533" t="str">
        <f>IF('Feuille de Calcul'!EZ6="","",'Feuille de Calcul'!EZ6)</f>
        <v/>
      </c>
      <c r="Y6" s="534"/>
      <c r="Z6" s="535"/>
      <c r="AA6" s="533" t="str">
        <f>IF('Feuille de Calcul'!FC6="","",'Feuille de Calcul'!FC6)</f>
        <v/>
      </c>
      <c r="AB6" s="534"/>
      <c r="AC6" s="535"/>
      <c r="AD6" s="533" t="str">
        <f>IF('Feuille de Calcul'!FF6="","",'Feuille de Calcul'!FF6)</f>
        <v/>
      </c>
      <c r="AE6" s="534"/>
      <c r="AF6" s="535"/>
      <c r="AG6" s="533" t="str">
        <f>IF('Feuille de Calcul'!FI6="","",'Feuille de Calcul'!FI6)</f>
        <v/>
      </c>
      <c r="AH6" s="534"/>
      <c r="AI6" s="535"/>
      <c r="AJ6" s="588" t="str">
        <f>IF('Feuille de Calcul'!GP6="","",'Feuille de Calcul'!GP6)</f>
        <v>N/A</v>
      </c>
      <c r="AK6" s="589"/>
      <c r="AL6" s="590"/>
      <c r="AM6" s="588" t="str">
        <f>IF('Feuille de Calcul'!GS6="","",'Feuille de Calcul'!GS6)</f>
        <v>N/A</v>
      </c>
      <c r="AN6" s="589"/>
      <c r="AO6" s="590"/>
      <c r="AP6" s="588" t="str">
        <f>IF('Feuille de Calcul'!GV6="","",'Feuille de Calcul'!GV6)</f>
        <v>N/A</v>
      </c>
      <c r="AQ6" s="589"/>
      <c r="AR6" s="590"/>
      <c r="AS6" s="588" t="str">
        <f>IF('Feuille de Calcul'!GY6="","",'Feuille de Calcul'!GY6)</f>
        <v>N/A</v>
      </c>
      <c r="AT6" s="589"/>
      <c r="AU6" s="590"/>
      <c r="AV6" s="588" t="str">
        <f>IF('Feuille de Calcul'!HB6="","",'Feuille de Calcul'!HB6)</f>
        <v>N/A</v>
      </c>
      <c r="AW6" s="589"/>
      <c r="AX6" s="590"/>
      <c r="AY6" s="588" t="str">
        <f>IF('Feuille de Calcul'!HE6="","",'Feuille de Calcul'!HE6)</f>
        <v>N/A</v>
      </c>
      <c r="AZ6" s="589"/>
      <c r="BA6" s="590"/>
      <c r="BB6" s="588" t="str">
        <f>IF('Feuille de Calcul'!HH6="","",'Feuille de Calcul'!HH6)</f>
        <v>N/A</v>
      </c>
      <c r="BC6" s="589"/>
      <c r="BD6" s="590"/>
      <c r="BE6" s="588" t="str">
        <f>IF('Feuille de Calcul'!HK6="","",'Feuille de Calcul'!HK6)</f>
        <v>N/A</v>
      </c>
      <c r="BF6" s="589"/>
      <c r="BG6" s="590"/>
      <c r="BH6" s="588" t="str">
        <f>IF('Feuille de Calcul'!HN6="","",'Feuille de Calcul'!HN6)</f>
        <v>N/A</v>
      </c>
      <c r="BI6" s="589"/>
      <c r="BJ6" s="590"/>
      <c r="BK6" s="588" t="str">
        <f>IF('Feuille de Calcul'!HQ6="","",'Feuille de Calcul'!HQ6)</f>
        <v>N/A</v>
      </c>
      <c r="BL6" s="589"/>
      <c r="BM6" s="590"/>
      <c r="BN6" s="243"/>
      <c r="BO6" s="243"/>
    </row>
    <row r="7" spans="1:67">
      <c r="A7" s="63" t="str">
        <f>IF('Information sur les Gènes'!A7="","",'Information sur les Gènes'!A7)</f>
        <v>A5</v>
      </c>
      <c r="B7" s="64" t="str">
        <f>IF('Information sur les Gènes'!D7="","",'Information sur les Gènes'!D7)</f>
        <v/>
      </c>
      <c r="C7" s="565"/>
      <c r="D7" s="566"/>
      <c r="E7" s="567"/>
      <c r="F7" s="533" t="str">
        <f>IF('Feuille de Calcul'!EH7="","",'Feuille de Calcul'!EH7)</f>
        <v/>
      </c>
      <c r="G7" s="534"/>
      <c r="H7" s="535"/>
      <c r="I7" s="533" t="str">
        <f>IF('Feuille de Calcul'!EK7="","",'Feuille de Calcul'!EK7)</f>
        <v/>
      </c>
      <c r="J7" s="534"/>
      <c r="K7" s="535"/>
      <c r="L7" s="533" t="str">
        <f>IF('Feuille de Calcul'!EN7="","",'Feuille de Calcul'!EN7)</f>
        <v/>
      </c>
      <c r="M7" s="534"/>
      <c r="N7" s="535"/>
      <c r="O7" s="533" t="str">
        <f>IF('Feuille de Calcul'!EQ7="","",'Feuille de Calcul'!EQ7)</f>
        <v/>
      </c>
      <c r="P7" s="534"/>
      <c r="Q7" s="535"/>
      <c r="R7" s="533" t="str">
        <f>IF('Feuille de Calcul'!ET7="","",'Feuille de Calcul'!ET7)</f>
        <v/>
      </c>
      <c r="S7" s="534"/>
      <c r="T7" s="535"/>
      <c r="U7" s="533" t="str">
        <f>IF('Feuille de Calcul'!EW7="","",'Feuille de Calcul'!EW7)</f>
        <v/>
      </c>
      <c r="V7" s="534"/>
      <c r="W7" s="535"/>
      <c r="X7" s="533" t="str">
        <f>IF('Feuille de Calcul'!EZ7="","",'Feuille de Calcul'!EZ7)</f>
        <v/>
      </c>
      <c r="Y7" s="534"/>
      <c r="Z7" s="535"/>
      <c r="AA7" s="533" t="str">
        <f>IF('Feuille de Calcul'!FC7="","",'Feuille de Calcul'!FC7)</f>
        <v/>
      </c>
      <c r="AB7" s="534"/>
      <c r="AC7" s="535"/>
      <c r="AD7" s="533" t="str">
        <f>IF('Feuille de Calcul'!FF7="","",'Feuille de Calcul'!FF7)</f>
        <v/>
      </c>
      <c r="AE7" s="534"/>
      <c r="AF7" s="535"/>
      <c r="AG7" s="533" t="str">
        <f>IF('Feuille de Calcul'!FI7="","",'Feuille de Calcul'!FI7)</f>
        <v/>
      </c>
      <c r="AH7" s="534"/>
      <c r="AI7" s="535"/>
      <c r="AJ7" s="588" t="str">
        <f>IF('Feuille de Calcul'!GP7="","",'Feuille de Calcul'!GP7)</f>
        <v>N/A</v>
      </c>
      <c r="AK7" s="589"/>
      <c r="AL7" s="590"/>
      <c r="AM7" s="588" t="str">
        <f>IF('Feuille de Calcul'!GS7="","",'Feuille de Calcul'!GS7)</f>
        <v>N/A</v>
      </c>
      <c r="AN7" s="589"/>
      <c r="AO7" s="590"/>
      <c r="AP7" s="588" t="str">
        <f>IF('Feuille de Calcul'!GV7="","",'Feuille de Calcul'!GV7)</f>
        <v>N/A</v>
      </c>
      <c r="AQ7" s="589"/>
      <c r="AR7" s="590"/>
      <c r="AS7" s="588" t="str">
        <f>IF('Feuille de Calcul'!GY7="","",'Feuille de Calcul'!GY7)</f>
        <v>N/A</v>
      </c>
      <c r="AT7" s="589"/>
      <c r="AU7" s="590"/>
      <c r="AV7" s="588" t="str">
        <f>IF('Feuille de Calcul'!HB7="","",'Feuille de Calcul'!HB7)</f>
        <v>N/A</v>
      </c>
      <c r="AW7" s="589"/>
      <c r="AX7" s="590"/>
      <c r="AY7" s="588" t="str">
        <f>IF('Feuille de Calcul'!HE7="","",'Feuille de Calcul'!HE7)</f>
        <v>N/A</v>
      </c>
      <c r="AZ7" s="589"/>
      <c r="BA7" s="590"/>
      <c r="BB7" s="588" t="str">
        <f>IF('Feuille de Calcul'!HH7="","",'Feuille de Calcul'!HH7)</f>
        <v>N/A</v>
      </c>
      <c r="BC7" s="589"/>
      <c r="BD7" s="590"/>
      <c r="BE7" s="588" t="str">
        <f>IF('Feuille de Calcul'!HK7="","",'Feuille de Calcul'!HK7)</f>
        <v>N/A</v>
      </c>
      <c r="BF7" s="589"/>
      <c r="BG7" s="590"/>
      <c r="BH7" s="588" t="str">
        <f>IF('Feuille de Calcul'!HN7="","",'Feuille de Calcul'!HN7)</f>
        <v>N/A</v>
      </c>
      <c r="BI7" s="589"/>
      <c r="BJ7" s="590"/>
      <c r="BK7" s="588" t="str">
        <f>IF('Feuille de Calcul'!HQ7="","",'Feuille de Calcul'!HQ7)</f>
        <v>N/A</v>
      </c>
      <c r="BL7" s="589"/>
      <c r="BM7" s="590"/>
      <c r="BN7" s="243"/>
      <c r="BO7" s="243"/>
    </row>
    <row r="8" spans="1:67">
      <c r="A8" s="63" t="str">
        <f>IF('Information sur les Gènes'!A8="","",'Information sur les Gènes'!A8)</f>
        <v>A6</v>
      </c>
      <c r="B8" s="64" t="str">
        <f>IF('Information sur les Gènes'!D8="","",'Information sur les Gènes'!D8)</f>
        <v/>
      </c>
      <c r="C8" s="565"/>
      <c r="D8" s="566"/>
      <c r="E8" s="567"/>
      <c r="F8" s="533" t="str">
        <f>IF('Feuille de Calcul'!EH8="","",'Feuille de Calcul'!EH8)</f>
        <v/>
      </c>
      <c r="G8" s="534"/>
      <c r="H8" s="535"/>
      <c r="I8" s="533" t="str">
        <f>IF('Feuille de Calcul'!EK8="","",'Feuille de Calcul'!EK8)</f>
        <v/>
      </c>
      <c r="J8" s="534"/>
      <c r="K8" s="535"/>
      <c r="L8" s="533" t="str">
        <f>IF('Feuille de Calcul'!EN8="","",'Feuille de Calcul'!EN8)</f>
        <v/>
      </c>
      <c r="M8" s="534"/>
      <c r="N8" s="535"/>
      <c r="O8" s="533" t="str">
        <f>IF('Feuille de Calcul'!EQ8="","",'Feuille de Calcul'!EQ8)</f>
        <v/>
      </c>
      <c r="P8" s="534"/>
      <c r="Q8" s="535"/>
      <c r="R8" s="533" t="str">
        <f>IF('Feuille de Calcul'!ET8="","",'Feuille de Calcul'!ET8)</f>
        <v/>
      </c>
      <c r="S8" s="534"/>
      <c r="T8" s="535"/>
      <c r="U8" s="533" t="str">
        <f>IF('Feuille de Calcul'!EW8="","",'Feuille de Calcul'!EW8)</f>
        <v/>
      </c>
      <c r="V8" s="534"/>
      <c r="W8" s="535"/>
      <c r="X8" s="533" t="str">
        <f>IF('Feuille de Calcul'!EZ8="","",'Feuille de Calcul'!EZ8)</f>
        <v/>
      </c>
      <c r="Y8" s="534"/>
      <c r="Z8" s="535"/>
      <c r="AA8" s="533" t="str">
        <f>IF('Feuille de Calcul'!FC8="","",'Feuille de Calcul'!FC8)</f>
        <v/>
      </c>
      <c r="AB8" s="534"/>
      <c r="AC8" s="535"/>
      <c r="AD8" s="533" t="str">
        <f>IF('Feuille de Calcul'!FF8="","",'Feuille de Calcul'!FF8)</f>
        <v/>
      </c>
      <c r="AE8" s="534"/>
      <c r="AF8" s="535"/>
      <c r="AG8" s="533" t="str">
        <f>IF('Feuille de Calcul'!FI8="","",'Feuille de Calcul'!FI8)</f>
        <v/>
      </c>
      <c r="AH8" s="534"/>
      <c r="AI8" s="535"/>
      <c r="AJ8" s="588" t="str">
        <f>IF('Feuille de Calcul'!GP8="","",'Feuille de Calcul'!GP8)</f>
        <v>N/A</v>
      </c>
      <c r="AK8" s="589"/>
      <c r="AL8" s="590"/>
      <c r="AM8" s="588" t="str">
        <f>IF('Feuille de Calcul'!GS8="","",'Feuille de Calcul'!GS8)</f>
        <v>N/A</v>
      </c>
      <c r="AN8" s="589"/>
      <c r="AO8" s="590"/>
      <c r="AP8" s="588" t="str">
        <f>IF('Feuille de Calcul'!GV8="","",'Feuille de Calcul'!GV8)</f>
        <v>N/A</v>
      </c>
      <c r="AQ8" s="589"/>
      <c r="AR8" s="590"/>
      <c r="AS8" s="588" t="str">
        <f>IF('Feuille de Calcul'!GY8="","",'Feuille de Calcul'!GY8)</f>
        <v>N/A</v>
      </c>
      <c r="AT8" s="589"/>
      <c r="AU8" s="590"/>
      <c r="AV8" s="588" t="str">
        <f>IF('Feuille de Calcul'!HB8="","",'Feuille de Calcul'!HB8)</f>
        <v>N/A</v>
      </c>
      <c r="AW8" s="589"/>
      <c r="AX8" s="590"/>
      <c r="AY8" s="588" t="str">
        <f>IF('Feuille de Calcul'!HE8="","",'Feuille de Calcul'!HE8)</f>
        <v>N/A</v>
      </c>
      <c r="AZ8" s="589"/>
      <c r="BA8" s="590"/>
      <c r="BB8" s="588" t="str">
        <f>IF('Feuille de Calcul'!HH8="","",'Feuille de Calcul'!HH8)</f>
        <v>N/A</v>
      </c>
      <c r="BC8" s="589"/>
      <c r="BD8" s="590"/>
      <c r="BE8" s="588" t="str">
        <f>IF('Feuille de Calcul'!HK8="","",'Feuille de Calcul'!HK8)</f>
        <v>N/A</v>
      </c>
      <c r="BF8" s="589"/>
      <c r="BG8" s="590"/>
      <c r="BH8" s="588" t="str">
        <f>IF('Feuille de Calcul'!HN8="","",'Feuille de Calcul'!HN8)</f>
        <v>N/A</v>
      </c>
      <c r="BI8" s="589"/>
      <c r="BJ8" s="590"/>
      <c r="BK8" s="588" t="str">
        <f>IF('Feuille de Calcul'!HQ8="","",'Feuille de Calcul'!HQ8)</f>
        <v>N/A</v>
      </c>
      <c r="BL8" s="589"/>
      <c r="BM8" s="590"/>
      <c r="BN8" s="243"/>
      <c r="BO8" s="243"/>
    </row>
    <row r="9" spans="1:67">
      <c r="A9" s="63" t="str">
        <f>IF('Information sur les Gènes'!A9="","",'Information sur les Gènes'!A9)</f>
        <v>A7</v>
      </c>
      <c r="B9" s="64" t="str">
        <f>IF('Information sur les Gènes'!D9="","",'Information sur les Gènes'!D9)</f>
        <v/>
      </c>
      <c r="C9" s="565"/>
      <c r="D9" s="566"/>
      <c r="E9" s="567"/>
      <c r="F9" s="533" t="str">
        <f>IF('Feuille de Calcul'!EH9="","",'Feuille de Calcul'!EH9)</f>
        <v/>
      </c>
      <c r="G9" s="534"/>
      <c r="H9" s="535"/>
      <c r="I9" s="533" t="str">
        <f>IF('Feuille de Calcul'!EK9="","",'Feuille de Calcul'!EK9)</f>
        <v/>
      </c>
      <c r="J9" s="534"/>
      <c r="K9" s="535"/>
      <c r="L9" s="533" t="str">
        <f>IF('Feuille de Calcul'!EN9="","",'Feuille de Calcul'!EN9)</f>
        <v/>
      </c>
      <c r="M9" s="534"/>
      <c r="N9" s="535"/>
      <c r="O9" s="533" t="str">
        <f>IF('Feuille de Calcul'!EQ9="","",'Feuille de Calcul'!EQ9)</f>
        <v/>
      </c>
      <c r="P9" s="534"/>
      <c r="Q9" s="535"/>
      <c r="R9" s="533" t="str">
        <f>IF('Feuille de Calcul'!ET9="","",'Feuille de Calcul'!ET9)</f>
        <v/>
      </c>
      <c r="S9" s="534"/>
      <c r="T9" s="535"/>
      <c r="U9" s="533" t="str">
        <f>IF('Feuille de Calcul'!EW9="","",'Feuille de Calcul'!EW9)</f>
        <v/>
      </c>
      <c r="V9" s="534"/>
      <c r="W9" s="535"/>
      <c r="X9" s="533" t="str">
        <f>IF('Feuille de Calcul'!EZ9="","",'Feuille de Calcul'!EZ9)</f>
        <v/>
      </c>
      <c r="Y9" s="534"/>
      <c r="Z9" s="535"/>
      <c r="AA9" s="533" t="str">
        <f>IF('Feuille de Calcul'!FC9="","",'Feuille de Calcul'!FC9)</f>
        <v/>
      </c>
      <c r="AB9" s="534"/>
      <c r="AC9" s="535"/>
      <c r="AD9" s="533" t="str">
        <f>IF('Feuille de Calcul'!FF9="","",'Feuille de Calcul'!FF9)</f>
        <v/>
      </c>
      <c r="AE9" s="534"/>
      <c r="AF9" s="535"/>
      <c r="AG9" s="533" t="str">
        <f>IF('Feuille de Calcul'!FI9="","",'Feuille de Calcul'!FI9)</f>
        <v/>
      </c>
      <c r="AH9" s="534"/>
      <c r="AI9" s="535"/>
      <c r="AJ9" s="588" t="str">
        <f>IF('Feuille de Calcul'!GP9="","",'Feuille de Calcul'!GP9)</f>
        <v>N/A</v>
      </c>
      <c r="AK9" s="589"/>
      <c r="AL9" s="590"/>
      <c r="AM9" s="588" t="str">
        <f>IF('Feuille de Calcul'!GS9="","",'Feuille de Calcul'!GS9)</f>
        <v>N/A</v>
      </c>
      <c r="AN9" s="589"/>
      <c r="AO9" s="590"/>
      <c r="AP9" s="588" t="str">
        <f>IF('Feuille de Calcul'!GV9="","",'Feuille de Calcul'!GV9)</f>
        <v>N/A</v>
      </c>
      <c r="AQ9" s="589"/>
      <c r="AR9" s="590"/>
      <c r="AS9" s="588" t="str">
        <f>IF('Feuille de Calcul'!GY9="","",'Feuille de Calcul'!GY9)</f>
        <v>N/A</v>
      </c>
      <c r="AT9" s="589"/>
      <c r="AU9" s="590"/>
      <c r="AV9" s="588" t="str">
        <f>IF('Feuille de Calcul'!HB9="","",'Feuille de Calcul'!HB9)</f>
        <v>N/A</v>
      </c>
      <c r="AW9" s="589"/>
      <c r="AX9" s="590"/>
      <c r="AY9" s="588" t="str">
        <f>IF('Feuille de Calcul'!HE9="","",'Feuille de Calcul'!HE9)</f>
        <v>N/A</v>
      </c>
      <c r="AZ9" s="589"/>
      <c r="BA9" s="590"/>
      <c r="BB9" s="588" t="str">
        <f>IF('Feuille de Calcul'!HH9="","",'Feuille de Calcul'!HH9)</f>
        <v>N/A</v>
      </c>
      <c r="BC9" s="589"/>
      <c r="BD9" s="590"/>
      <c r="BE9" s="588" t="str">
        <f>IF('Feuille de Calcul'!HK9="","",'Feuille de Calcul'!HK9)</f>
        <v>N/A</v>
      </c>
      <c r="BF9" s="589"/>
      <c r="BG9" s="590"/>
      <c r="BH9" s="588" t="str">
        <f>IF('Feuille de Calcul'!HN9="","",'Feuille de Calcul'!HN9)</f>
        <v>N/A</v>
      </c>
      <c r="BI9" s="589"/>
      <c r="BJ9" s="590"/>
      <c r="BK9" s="588" t="str">
        <f>IF('Feuille de Calcul'!HQ9="","",'Feuille de Calcul'!HQ9)</f>
        <v>N/A</v>
      </c>
      <c r="BL9" s="589"/>
      <c r="BM9" s="590"/>
      <c r="BN9" s="243"/>
      <c r="BO9" s="243"/>
    </row>
    <row r="10" spans="1:67">
      <c r="A10" s="63" t="str">
        <f>IF('Information sur les Gènes'!A10="","",'Information sur les Gènes'!A10)</f>
        <v>A8</v>
      </c>
      <c r="B10" s="64" t="str">
        <f>IF('Information sur les Gènes'!D10="","",'Information sur les Gènes'!D10)</f>
        <v/>
      </c>
      <c r="C10" s="565"/>
      <c r="D10" s="566"/>
      <c r="E10" s="567"/>
      <c r="F10" s="533" t="str">
        <f>IF('Feuille de Calcul'!EH10="","",'Feuille de Calcul'!EH10)</f>
        <v/>
      </c>
      <c r="G10" s="534"/>
      <c r="H10" s="535"/>
      <c r="I10" s="533" t="str">
        <f>IF('Feuille de Calcul'!EK10="","",'Feuille de Calcul'!EK10)</f>
        <v/>
      </c>
      <c r="J10" s="534"/>
      <c r="K10" s="535"/>
      <c r="L10" s="533" t="str">
        <f>IF('Feuille de Calcul'!EN10="","",'Feuille de Calcul'!EN10)</f>
        <v/>
      </c>
      <c r="M10" s="534"/>
      <c r="N10" s="535"/>
      <c r="O10" s="533" t="str">
        <f>IF('Feuille de Calcul'!EQ10="","",'Feuille de Calcul'!EQ10)</f>
        <v/>
      </c>
      <c r="P10" s="534"/>
      <c r="Q10" s="535"/>
      <c r="R10" s="533" t="str">
        <f>IF('Feuille de Calcul'!ET10="","",'Feuille de Calcul'!ET10)</f>
        <v/>
      </c>
      <c r="S10" s="534"/>
      <c r="T10" s="535"/>
      <c r="U10" s="533" t="str">
        <f>IF('Feuille de Calcul'!EW10="","",'Feuille de Calcul'!EW10)</f>
        <v/>
      </c>
      <c r="V10" s="534"/>
      <c r="W10" s="535"/>
      <c r="X10" s="533" t="str">
        <f>IF('Feuille de Calcul'!EZ10="","",'Feuille de Calcul'!EZ10)</f>
        <v/>
      </c>
      <c r="Y10" s="534"/>
      <c r="Z10" s="535"/>
      <c r="AA10" s="533" t="str">
        <f>IF('Feuille de Calcul'!FC10="","",'Feuille de Calcul'!FC10)</f>
        <v/>
      </c>
      <c r="AB10" s="534"/>
      <c r="AC10" s="535"/>
      <c r="AD10" s="533" t="str">
        <f>IF('Feuille de Calcul'!FF10="","",'Feuille de Calcul'!FF10)</f>
        <v/>
      </c>
      <c r="AE10" s="534"/>
      <c r="AF10" s="535"/>
      <c r="AG10" s="533" t="str">
        <f>IF('Feuille de Calcul'!FI10="","",'Feuille de Calcul'!FI10)</f>
        <v/>
      </c>
      <c r="AH10" s="534"/>
      <c r="AI10" s="535"/>
      <c r="AJ10" s="588" t="str">
        <f>IF('Feuille de Calcul'!GP10="","",'Feuille de Calcul'!GP10)</f>
        <v>N/A</v>
      </c>
      <c r="AK10" s="589"/>
      <c r="AL10" s="590"/>
      <c r="AM10" s="588" t="str">
        <f>IF('Feuille de Calcul'!GS10="","",'Feuille de Calcul'!GS10)</f>
        <v>N/A</v>
      </c>
      <c r="AN10" s="589"/>
      <c r="AO10" s="590"/>
      <c r="AP10" s="588" t="str">
        <f>IF('Feuille de Calcul'!GV10="","",'Feuille de Calcul'!GV10)</f>
        <v>N/A</v>
      </c>
      <c r="AQ10" s="589"/>
      <c r="AR10" s="590"/>
      <c r="AS10" s="588" t="str">
        <f>IF('Feuille de Calcul'!GY10="","",'Feuille de Calcul'!GY10)</f>
        <v>N/A</v>
      </c>
      <c r="AT10" s="589"/>
      <c r="AU10" s="590"/>
      <c r="AV10" s="588" t="str">
        <f>IF('Feuille de Calcul'!HB10="","",'Feuille de Calcul'!HB10)</f>
        <v>N/A</v>
      </c>
      <c r="AW10" s="589"/>
      <c r="AX10" s="590"/>
      <c r="AY10" s="588" t="str">
        <f>IF('Feuille de Calcul'!HE10="","",'Feuille de Calcul'!HE10)</f>
        <v>N/A</v>
      </c>
      <c r="AZ10" s="589"/>
      <c r="BA10" s="590"/>
      <c r="BB10" s="588" t="str">
        <f>IF('Feuille de Calcul'!HH10="","",'Feuille de Calcul'!HH10)</f>
        <v>N/A</v>
      </c>
      <c r="BC10" s="589"/>
      <c r="BD10" s="590"/>
      <c r="BE10" s="588" t="str">
        <f>IF('Feuille de Calcul'!HK10="","",'Feuille de Calcul'!HK10)</f>
        <v>N/A</v>
      </c>
      <c r="BF10" s="589"/>
      <c r="BG10" s="590"/>
      <c r="BH10" s="588" t="str">
        <f>IF('Feuille de Calcul'!HN10="","",'Feuille de Calcul'!HN10)</f>
        <v>N/A</v>
      </c>
      <c r="BI10" s="589"/>
      <c r="BJ10" s="590"/>
      <c r="BK10" s="588" t="str">
        <f>IF('Feuille de Calcul'!HQ10="","",'Feuille de Calcul'!HQ10)</f>
        <v>N/A</v>
      </c>
      <c r="BL10" s="589"/>
      <c r="BM10" s="590"/>
      <c r="BN10" s="243"/>
      <c r="BO10" s="243"/>
    </row>
    <row r="11" spans="1:67">
      <c r="A11" s="63" t="str">
        <f>IF('Information sur les Gènes'!A11="","",'Information sur les Gènes'!A11)</f>
        <v>A9</v>
      </c>
      <c r="B11" s="64" t="str">
        <f>IF('Information sur les Gènes'!D11="","",'Information sur les Gènes'!D11)</f>
        <v/>
      </c>
      <c r="C11" s="565"/>
      <c r="D11" s="566"/>
      <c r="E11" s="567"/>
      <c r="F11" s="533" t="str">
        <f>IF('Feuille de Calcul'!EH11="","",'Feuille de Calcul'!EH11)</f>
        <v/>
      </c>
      <c r="G11" s="534"/>
      <c r="H11" s="535"/>
      <c r="I11" s="533" t="str">
        <f>IF('Feuille de Calcul'!EK11="","",'Feuille de Calcul'!EK11)</f>
        <v/>
      </c>
      <c r="J11" s="534"/>
      <c r="K11" s="535"/>
      <c r="L11" s="533" t="str">
        <f>IF('Feuille de Calcul'!EN11="","",'Feuille de Calcul'!EN11)</f>
        <v/>
      </c>
      <c r="M11" s="534"/>
      <c r="N11" s="535"/>
      <c r="O11" s="533" t="str">
        <f>IF('Feuille de Calcul'!EQ11="","",'Feuille de Calcul'!EQ11)</f>
        <v/>
      </c>
      <c r="P11" s="534"/>
      <c r="Q11" s="535"/>
      <c r="R11" s="533" t="str">
        <f>IF('Feuille de Calcul'!ET11="","",'Feuille de Calcul'!ET11)</f>
        <v/>
      </c>
      <c r="S11" s="534"/>
      <c r="T11" s="535"/>
      <c r="U11" s="533" t="str">
        <f>IF('Feuille de Calcul'!EW11="","",'Feuille de Calcul'!EW11)</f>
        <v/>
      </c>
      <c r="V11" s="534"/>
      <c r="W11" s="535"/>
      <c r="X11" s="533" t="str">
        <f>IF('Feuille de Calcul'!EZ11="","",'Feuille de Calcul'!EZ11)</f>
        <v/>
      </c>
      <c r="Y11" s="534"/>
      <c r="Z11" s="535"/>
      <c r="AA11" s="533" t="str">
        <f>IF('Feuille de Calcul'!FC11="","",'Feuille de Calcul'!FC11)</f>
        <v/>
      </c>
      <c r="AB11" s="534"/>
      <c r="AC11" s="535"/>
      <c r="AD11" s="533" t="str">
        <f>IF('Feuille de Calcul'!FF11="","",'Feuille de Calcul'!FF11)</f>
        <v/>
      </c>
      <c r="AE11" s="534"/>
      <c r="AF11" s="535"/>
      <c r="AG11" s="533" t="str">
        <f>IF('Feuille de Calcul'!FI11="","",'Feuille de Calcul'!FI11)</f>
        <v/>
      </c>
      <c r="AH11" s="534"/>
      <c r="AI11" s="535"/>
      <c r="AJ11" s="588" t="str">
        <f>IF('Feuille de Calcul'!GP11="","",'Feuille de Calcul'!GP11)</f>
        <v>N/A</v>
      </c>
      <c r="AK11" s="589"/>
      <c r="AL11" s="590"/>
      <c r="AM11" s="588" t="str">
        <f>IF('Feuille de Calcul'!GS11="","",'Feuille de Calcul'!GS11)</f>
        <v>N/A</v>
      </c>
      <c r="AN11" s="589"/>
      <c r="AO11" s="590"/>
      <c r="AP11" s="588" t="str">
        <f>IF('Feuille de Calcul'!GV11="","",'Feuille de Calcul'!GV11)</f>
        <v>N/A</v>
      </c>
      <c r="AQ11" s="589"/>
      <c r="AR11" s="590"/>
      <c r="AS11" s="588" t="str">
        <f>IF('Feuille de Calcul'!GY11="","",'Feuille de Calcul'!GY11)</f>
        <v>N/A</v>
      </c>
      <c r="AT11" s="589"/>
      <c r="AU11" s="590"/>
      <c r="AV11" s="588" t="str">
        <f>IF('Feuille de Calcul'!HB11="","",'Feuille de Calcul'!HB11)</f>
        <v>N/A</v>
      </c>
      <c r="AW11" s="589"/>
      <c r="AX11" s="590"/>
      <c r="AY11" s="588" t="str">
        <f>IF('Feuille de Calcul'!HE11="","",'Feuille de Calcul'!HE11)</f>
        <v>N/A</v>
      </c>
      <c r="AZ11" s="589"/>
      <c r="BA11" s="590"/>
      <c r="BB11" s="588" t="str">
        <f>IF('Feuille de Calcul'!HH11="","",'Feuille de Calcul'!HH11)</f>
        <v>N/A</v>
      </c>
      <c r="BC11" s="589"/>
      <c r="BD11" s="590"/>
      <c r="BE11" s="588" t="str">
        <f>IF('Feuille de Calcul'!HK11="","",'Feuille de Calcul'!HK11)</f>
        <v>N/A</v>
      </c>
      <c r="BF11" s="589"/>
      <c r="BG11" s="590"/>
      <c r="BH11" s="588" t="str">
        <f>IF('Feuille de Calcul'!HN11="","",'Feuille de Calcul'!HN11)</f>
        <v>N/A</v>
      </c>
      <c r="BI11" s="589"/>
      <c r="BJ11" s="590"/>
      <c r="BK11" s="588" t="str">
        <f>IF('Feuille de Calcul'!HQ11="","",'Feuille de Calcul'!HQ11)</f>
        <v>N/A</v>
      </c>
      <c r="BL11" s="589"/>
      <c r="BM11" s="590"/>
      <c r="BN11" s="243"/>
      <c r="BO11" s="243"/>
    </row>
    <row r="12" spans="1:67">
      <c r="A12" s="63" t="str">
        <f>IF('Information sur les Gènes'!A12="","",'Information sur les Gènes'!A12)</f>
        <v>A10</v>
      </c>
      <c r="B12" s="64" t="str">
        <f>IF('Information sur les Gènes'!D12="","",'Information sur les Gènes'!D12)</f>
        <v/>
      </c>
      <c r="C12" s="565"/>
      <c r="D12" s="566"/>
      <c r="E12" s="567"/>
      <c r="F12" s="533" t="str">
        <f>IF('Feuille de Calcul'!EH12="","",'Feuille de Calcul'!EH12)</f>
        <v/>
      </c>
      <c r="G12" s="534"/>
      <c r="H12" s="535"/>
      <c r="I12" s="533" t="str">
        <f>IF('Feuille de Calcul'!EK12="","",'Feuille de Calcul'!EK12)</f>
        <v/>
      </c>
      <c r="J12" s="534"/>
      <c r="K12" s="535"/>
      <c r="L12" s="533" t="str">
        <f>IF('Feuille de Calcul'!EN12="","",'Feuille de Calcul'!EN12)</f>
        <v/>
      </c>
      <c r="M12" s="534"/>
      <c r="N12" s="535"/>
      <c r="O12" s="533" t="str">
        <f>IF('Feuille de Calcul'!EQ12="","",'Feuille de Calcul'!EQ12)</f>
        <v/>
      </c>
      <c r="P12" s="534"/>
      <c r="Q12" s="535"/>
      <c r="R12" s="533" t="str">
        <f>IF('Feuille de Calcul'!ET12="","",'Feuille de Calcul'!ET12)</f>
        <v/>
      </c>
      <c r="S12" s="534"/>
      <c r="T12" s="535"/>
      <c r="U12" s="533" t="str">
        <f>IF('Feuille de Calcul'!EW12="","",'Feuille de Calcul'!EW12)</f>
        <v/>
      </c>
      <c r="V12" s="534"/>
      <c r="W12" s="535"/>
      <c r="X12" s="533" t="str">
        <f>IF('Feuille de Calcul'!EZ12="","",'Feuille de Calcul'!EZ12)</f>
        <v/>
      </c>
      <c r="Y12" s="534"/>
      <c r="Z12" s="535"/>
      <c r="AA12" s="533" t="str">
        <f>IF('Feuille de Calcul'!FC12="","",'Feuille de Calcul'!FC12)</f>
        <v/>
      </c>
      <c r="AB12" s="534"/>
      <c r="AC12" s="535"/>
      <c r="AD12" s="533" t="str">
        <f>IF('Feuille de Calcul'!FF12="","",'Feuille de Calcul'!FF12)</f>
        <v/>
      </c>
      <c r="AE12" s="534"/>
      <c r="AF12" s="535"/>
      <c r="AG12" s="533" t="str">
        <f>IF('Feuille de Calcul'!FI12="","",'Feuille de Calcul'!FI12)</f>
        <v/>
      </c>
      <c r="AH12" s="534"/>
      <c r="AI12" s="535"/>
      <c r="AJ12" s="588" t="str">
        <f>IF('Feuille de Calcul'!GP12="","",'Feuille de Calcul'!GP12)</f>
        <v>N/A</v>
      </c>
      <c r="AK12" s="589"/>
      <c r="AL12" s="590"/>
      <c r="AM12" s="588" t="str">
        <f>IF('Feuille de Calcul'!GS12="","",'Feuille de Calcul'!GS12)</f>
        <v>N/A</v>
      </c>
      <c r="AN12" s="589"/>
      <c r="AO12" s="590"/>
      <c r="AP12" s="588" t="str">
        <f>IF('Feuille de Calcul'!GV12="","",'Feuille de Calcul'!GV12)</f>
        <v>N/A</v>
      </c>
      <c r="AQ12" s="589"/>
      <c r="AR12" s="590"/>
      <c r="AS12" s="588" t="str">
        <f>IF('Feuille de Calcul'!GY12="","",'Feuille de Calcul'!GY12)</f>
        <v>N/A</v>
      </c>
      <c r="AT12" s="589"/>
      <c r="AU12" s="590"/>
      <c r="AV12" s="588" t="str">
        <f>IF('Feuille de Calcul'!HB12="","",'Feuille de Calcul'!HB12)</f>
        <v>N/A</v>
      </c>
      <c r="AW12" s="589"/>
      <c r="AX12" s="590"/>
      <c r="AY12" s="588" t="str">
        <f>IF('Feuille de Calcul'!HE12="","",'Feuille de Calcul'!HE12)</f>
        <v>N/A</v>
      </c>
      <c r="AZ12" s="589"/>
      <c r="BA12" s="590"/>
      <c r="BB12" s="588" t="str">
        <f>IF('Feuille de Calcul'!HH12="","",'Feuille de Calcul'!HH12)</f>
        <v>N/A</v>
      </c>
      <c r="BC12" s="589"/>
      <c r="BD12" s="590"/>
      <c r="BE12" s="588" t="str">
        <f>IF('Feuille de Calcul'!HK12="","",'Feuille de Calcul'!HK12)</f>
        <v>N/A</v>
      </c>
      <c r="BF12" s="589"/>
      <c r="BG12" s="590"/>
      <c r="BH12" s="588" t="str">
        <f>IF('Feuille de Calcul'!HN12="","",'Feuille de Calcul'!HN12)</f>
        <v>N/A</v>
      </c>
      <c r="BI12" s="589"/>
      <c r="BJ12" s="590"/>
      <c r="BK12" s="588" t="str">
        <f>IF('Feuille de Calcul'!HQ12="","",'Feuille de Calcul'!HQ12)</f>
        <v>N/A</v>
      </c>
      <c r="BL12" s="589"/>
      <c r="BM12" s="590"/>
      <c r="BN12" s="243"/>
      <c r="BO12" s="243"/>
    </row>
    <row r="13" spans="1:67">
      <c r="A13" s="63" t="str">
        <f>IF('Information sur les Gènes'!A13="","",'Information sur les Gènes'!A13)</f>
        <v>A11</v>
      </c>
      <c r="B13" s="64" t="str">
        <f>IF('Information sur les Gènes'!D13="","",'Information sur les Gènes'!D13)</f>
        <v/>
      </c>
      <c r="C13" s="565"/>
      <c r="D13" s="566"/>
      <c r="E13" s="567"/>
      <c r="F13" s="533" t="str">
        <f>IF('Feuille de Calcul'!EH13="","",'Feuille de Calcul'!EH13)</f>
        <v/>
      </c>
      <c r="G13" s="534"/>
      <c r="H13" s="535"/>
      <c r="I13" s="533" t="str">
        <f>IF('Feuille de Calcul'!EK13="","",'Feuille de Calcul'!EK13)</f>
        <v/>
      </c>
      <c r="J13" s="534"/>
      <c r="K13" s="535"/>
      <c r="L13" s="533" t="str">
        <f>IF('Feuille de Calcul'!EN13="","",'Feuille de Calcul'!EN13)</f>
        <v/>
      </c>
      <c r="M13" s="534"/>
      <c r="N13" s="535"/>
      <c r="O13" s="533" t="str">
        <f>IF('Feuille de Calcul'!EQ13="","",'Feuille de Calcul'!EQ13)</f>
        <v/>
      </c>
      <c r="P13" s="534"/>
      <c r="Q13" s="535"/>
      <c r="R13" s="533" t="str">
        <f>IF('Feuille de Calcul'!ET13="","",'Feuille de Calcul'!ET13)</f>
        <v/>
      </c>
      <c r="S13" s="534"/>
      <c r="T13" s="535"/>
      <c r="U13" s="533" t="str">
        <f>IF('Feuille de Calcul'!EW13="","",'Feuille de Calcul'!EW13)</f>
        <v/>
      </c>
      <c r="V13" s="534"/>
      <c r="W13" s="535"/>
      <c r="X13" s="533" t="str">
        <f>IF('Feuille de Calcul'!EZ13="","",'Feuille de Calcul'!EZ13)</f>
        <v/>
      </c>
      <c r="Y13" s="534"/>
      <c r="Z13" s="535"/>
      <c r="AA13" s="533" t="str">
        <f>IF('Feuille de Calcul'!FC13="","",'Feuille de Calcul'!FC13)</f>
        <v/>
      </c>
      <c r="AB13" s="534"/>
      <c r="AC13" s="535"/>
      <c r="AD13" s="533" t="str">
        <f>IF('Feuille de Calcul'!FF13="","",'Feuille de Calcul'!FF13)</f>
        <v/>
      </c>
      <c r="AE13" s="534"/>
      <c r="AF13" s="535"/>
      <c r="AG13" s="533" t="str">
        <f>IF('Feuille de Calcul'!FI13="","",'Feuille de Calcul'!FI13)</f>
        <v/>
      </c>
      <c r="AH13" s="534"/>
      <c r="AI13" s="535"/>
      <c r="AJ13" s="588" t="str">
        <f>IF('Feuille de Calcul'!GP13="","",'Feuille de Calcul'!GP13)</f>
        <v>N/A</v>
      </c>
      <c r="AK13" s="589"/>
      <c r="AL13" s="590"/>
      <c r="AM13" s="588" t="str">
        <f>IF('Feuille de Calcul'!GS13="","",'Feuille de Calcul'!GS13)</f>
        <v>N/A</v>
      </c>
      <c r="AN13" s="589"/>
      <c r="AO13" s="590"/>
      <c r="AP13" s="588" t="str">
        <f>IF('Feuille de Calcul'!GV13="","",'Feuille de Calcul'!GV13)</f>
        <v>N/A</v>
      </c>
      <c r="AQ13" s="589"/>
      <c r="AR13" s="590"/>
      <c r="AS13" s="588" t="str">
        <f>IF('Feuille de Calcul'!GY13="","",'Feuille de Calcul'!GY13)</f>
        <v>N/A</v>
      </c>
      <c r="AT13" s="589"/>
      <c r="AU13" s="590"/>
      <c r="AV13" s="588" t="str">
        <f>IF('Feuille de Calcul'!HB13="","",'Feuille de Calcul'!HB13)</f>
        <v>N/A</v>
      </c>
      <c r="AW13" s="589"/>
      <c r="AX13" s="590"/>
      <c r="AY13" s="588" t="str">
        <f>IF('Feuille de Calcul'!HE13="","",'Feuille de Calcul'!HE13)</f>
        <v>N/A</v>
      </c>
      <c r="AZ13" s="589"/>
      <c r="BA13" s="590"/>
      <c r="BB13" s="588" t="str">
        <f>IF('Feuille de Calcul'!HH13="","",'Feuille de Calcul'!HH13)</f>
        <v>N/A</v>
      </c>
      <c r="BC13" s="589"/>
      <c r="BD13" s="590"/>
      <c r="BE13" s="588" t="str">
        <f>IF('Feuille de Calcul'!HK13="","",'Feuille de Calcul'!HK13)</f>
        <v>N/A</v>
      </c>
      <c r="BF13" s="589"/>
      <c r="BG13" s="590"/>
      <c r="BH13" s="588" t="str">
        <f>IF('Feuille de Calcul'!HN13="","",'Feuille de Calcul'!HN13)</f>
        <v>N/A</v>
      </c>
      <c r="BI13" s="589"/>
      <c r="BJ13" s="590"/>
      <c r="BK13" s="588" t="str">
        <f>IF('Feuille de Calcul'!HQ13="","",'Feuille de Calcul'!HQ13)</f>
        <v>N/A</v>
      </c>
      <c r="BL13" s="589"/>
      <c r="BM13" s="590"/>
      <c r="BN13" s="243"/>
      <c r="BO13" s="243"/>
    </row>
    <row r="14" spans="1:67">
      <c r="A14" s="63" t="str">
        <f>IF('Information sur les Gènes'!A14="","",'Information sur les Gènes'!A14)</f>
        <v>A12</v>
      </c>
      <c r="B14" s="64" t="str">
        <f>IF('Information sur les Gènes'!D14="","",'Information sur les Gènes'!D14)</f>
        <v/>
      </c>
      <c r="C14" s="565"/>
      <c r="D14" s="566"/>
      <c r="E14" s="567"/>
      <c r="F14" s="533" t="str">
        <f>IF('Feuille de Calcul'!EH14="","",'Feuille de Calcul'!EH14)</f>
        <v/>
      </c>
      <c r="G14" s="534"/>
      <c r="H14" s="535"/>
      <c r="I14" s="533" t="str">
        <f>IF('Feuille de Calcul'!EK14="","",'Feuille de Calcul'!EK14)</f>
        <v/>
      </c>
      <c r="J14" s="534"/>
      <c r="K14" s="535"/>
      <c r="L14" s="533" t="str">
        <f>IF('Feuille de Calcul'!EN14="","",'Feuille de Calcul'!EN14)</f>
        <v/>
      </c>
      <c r="M14" s="534"/>
      <c r="N14" s="535"/>
      <c r="O14" s="533" t="str">
        <f>IF('Feuille de Calcul'!EQ14="","",'Feuille de Calcul'!EQ14)</f>
        <v/>
      </c>
      <c r="P14" s="534"/>
      <c r="Q14" s="535"/>
      <c r="R14" s="533" t="str">
        <f>IF('Feuille de Calcul'!ET14="","",'Feuille de Calcul'!ET14)</f>
        <v/>
      </c>
      <c r="S14" s="534"/>
      <c r="T14" s="535"/>
      <c r="U14" s="533" t="str">
        <f>IF('Feuille de Calcul'!EW14="","",'Feuille de Calcul'!EW14)</f>
        <v/>
      </c>
      <c r="V14" s="534"/>
      <c r="W14" s="535"/>
      <c r="X14" s="533" t="str">
        <f>IF('Feuille de Calcul'!EZ14="","",'Feuille de Calcul'!EZ14)</f>
        <v/>
      </c>
      <c r="Y14" s="534"/>
      <c r="Z14" s="535"/>
      <c r="AA14" s="533" t="str">
        <f>IF('Feuille de Calcul'!FC14="","",'Feuille de Calcul'!FC14)</f>
        <v/>
      </c>
      <c r="AB14" s="534"/>
      <c r="AC14" s="535"/>
      <c r="AD14" s="533" t="str">
        <f>IF('Feuille de Calcul'!FF14="","",'Feuille de Calcul'!FF14)</f>
        <v/>
      </c>
      <c r="AE14" s="534"/>
      <c r="AF14" s="535"/>
      <c r="AG14" s="533" t="str">
        <f>IF('Feuille de Calcul'!FI14="","",'Feuille de Calcul'!FI14)</f>
        <v/>
      </c>
      <c r="AH14" s="534"/>
      <c r="AI14" s="535"/>
      <c r="AJ14" s="588" t="str">
        <f>IF('Feuille de Calcul'!GP14="","",'Feuille de Calcul'!GP14)</f>
        <v>N/A</v>
      </c>
      <c r="AK14" s="589"/>
      <c r="AL14" s="590"/>
      <c r="AM14" s="588" t="str">
        <f>IF('Feuille de Calcul'!GS14="","",'Feuille de Calcul'!GS14)</f>
        <v>N/A</v>
      </c>
      <c r="AN14" s="589"/>
      <c r="AO14" s="590"/>
      <c r="AP14" s="588" t="str">
        <f>IF('Feuille de Calcul'!GV14="","",'Feuille de Calcul'!GV14)</f>
        <v>N/A</v>
      </c>
      <c r="AQ14" s="589"/>
      <c r="AR14" s="590"/>
      <c r="AS14" s="588" t="str">
        <f>IF('Feuille de Calcul'!GY14="","",'Feuille de Calcul'!GY14)</f>
        <v>N/A</v>
      </c>
      <c r="AT14" s="589"/>
      <c r="AU14" s="590"/>
      <c r="AV14" s="588" t="str">
        <f>IF('Feuille de Calcul'!HB14="","",'Feuille de Calcul'!HB14)</f>
        <v>N/A</v>
      </c>
      <c r="AW14" s="589"/>
      <c r="AX14" s="590"/>
      <c r="AY14" s="588" t="str">
        <f>IF('Feuille de Calcul'!HE14="","",'Feuille de Calcul'!HE14)</f>
        <v>N/A</v>
      </c>
      <c r="AZ14" s="589"/>
      <c r="BA14" s="590"/>
      <c r="BB14" s="588" t="str">
        <f>IF('Feuille de Calcul'!HH14="","",'Feuille de Calcul'!HH14)</f>
        <v>N/A</v>
      </c>
      <c r="BC14" s="589"/>
      <c r="BD14" s="590"/>
      <c r="BE14" s="588" t="str">
        <f>IF('Feuille de Calcul'!HK14="","",'Feuille de Calcul'!HK14)</f>
        <v>N/A</v>
      </c>
      <c r="BF14" s="589"/>
      <c r="BG14" s="590"/>
      <c r="BH14" s="588" t="str">
        <f>IF('Feuille de Calcul'!HN14="","",'Feuille de Calcul'!HN14)</f>
        <v>N/A</v>
      </c>
      <c r="BI14" s="589"/>
      <c r="BJ14" s="590"/>
      <c r="BK14" s="588" t="str">
        <f>IF('Feuille de Calcul'!HQ14="","",'Feuille de Calcul'!HQ14)</f>
        <v>N/A</v>
      </c>
      <c r="BL14" s="589"/>
      <c r="BM14" s="590"/>
      <c r="BN14" s="243"/>
      <c r="BO14" s="243"/>
    </row>
    <row r="15" spans="1:67">
      <c r="A15" s="63" t="str">
        <f>IF('Information sur les Gènes'!A15="","",'Information sur les Gènes'!A15)</f>
        <v>B1</v>
      </c>
      <c r="B15" s="64" t="str">
        <f>IF('Information sur les Gènes'!D15="","",'Information sur les Gènes'!D15)</f>
        <v/>
      </c>
      <c r="C15" s="565"/>
      <c r="D15" s="566"/>
      <c r="E15" s="567"/>
      <c r="F15" s="533" t="str">
        <f>IF('Feuille de Calcul'!EH15="","",'Feuille de Calcul'!EH15)</f>
        <v/>
      </c>
      <c r="G15" s="534"/>
      <c r="H15" s="535"/>
      <c r="I15" s="533" t="str">
        <f>IF('Feuille de Calcul'!EK15="","",'Feuille de Calcul'!EK15)</f>
        <v/>
      </c>
      <c r="J15" s="534"/>
      <c r="K15" s="535"/>
      <c r="L15" s="533" t="str">
        <f>IF('Feuille de Calcul'!EN15="","",'Feuille de Calcul'!EN15)</f>
        <v/>
      </c>
      <c r="M15" s="534"/>
      <c r="N15" s="535"/>
      <c r="O15" s="533" t="str">
        <f>IF('Feuille de Calcul'!EQ15="","",'Feuille de Calcul'!EQ15)</f>
        <v/>
      </c>
      <c r="P15" s="534"/>
      <c r="Q15" s="535"/>
      <c r="R15" s="533" t="str">
        <f>IF('Feuille de Calcul'!ET15="","",'Feuille de Calcul'!ET15)</f>
        <v/>
      </c>
      <c r="S15" s="534"/>
      <c r="T15" s="535"/>
      <c r="U15" s="533" t="str">
        <f>IF('Feuille de Calcul'!EW15="","",'Feuille de Calcul'!EW15)</f>
        <v/>
      </c>
      <c r="V15" s="534"/>
      <c r="W15" s="535"/>
      <c r="X15" s="533" t="str">
        <f>IF('Feuille de Calcul'!EZ15="","",'Feuille de Calcul'!EZ15)</f>
        <v/>
      </c>
      <c r="Y15" s="534"/>
      <c r="Z15" s="535"/>
      <c r="AA15" s="533" t="str">
        <f>IF('Feuille de Calcul'!FC15="","",'Feuille de Calcul'!FC15)</f>
        <v/>
      </c>
      <c r="AB15" s="534"/>
      <c r="AC15" s="535"/>
      <c r="AD15" s="533" t="str">
        <f>IF('Feuille de Calcul'!FF15="","",'Feuille de Calcul'!FF15)</f>
        <v/>
      </c>
      <c r="AE15" s="534"/>
      <c r="AF15" s="535"/>
      <c r="AG15" s="533" t="str">
        <f>IF('Feuille de Calcul'!FI15="","",'Feuille de Calcul'!FI15)</f>
        <v/>
      </c>
      <c r="AH15" s="534"/>
      <c r="AI15" s="535"/>
      <c r="AJ15" s="588" t="str">
        <f>IF('Feuille de Calcul'!GP15="","",'Feuille de Calcul'!GP15)</f>
        <v>N/A</v>
      </c>
      <c r="AK15" s="589"/>
      <c r="AL15" s="590"/>
      <c r="AM15" s="588" t="str">
        <f>IF('Feuille de Calcul'!GS15="","",'Feuille de Calcul'!GS15)</f>
        <v>N/A</v>
      </c>
      <c r="AN15" s="589"/>
      <c r="AO15" s="590"/>
      <c r="AP15" s="588" t="str">
        <f>IF('Feuille de Calcul'!GV15="","",'Feuille de Calcul'!GV15)</f>
        <v>N/A</v>
      </c>
      <c r="AQ15" s="589"/>
      <c r="AR15" s="590"/>
      <c r="AS15" s="588" t="str">
        <f>IF('Feuille de Calcul'!GY15="","",'Feuille de Calcul'!GY15)</f>
        <v>N/A</v>
      </c>
      <c r="AT15" s="589"/>
      <c r="AU15" s="590"/>
      <c r="AV15" s="588" t="str">
        <f>IF('Feuille de Calcul'!HB15="","",'Feuille de Calcul'!HB15)</f>
        <v>N/A</v>
      </c>
      <c r="AW15" s="589"/>
      <c r="AX15" s="590"/>
      <c r="AY15" s="588" t="str">
        <f>IF('Feuille de Calcul'!HE15="","",'Feuille de Calcul'!HE15)</f>
        <v>N/A</v>
      </c>
      <c r="AZ15" s="589"/>
      <c r="BA15" s="590"/>
      <c r="BB15" s="588" t="str">
        <f>IF('Feuille de Calcul'!HH15="","",'Feuille de Calcul'!HH15)</f>
        <v>N/A</v>
      </c>
      <c r="BC15" s="589"/>
      <c r="BD15" s="590"/>
      <c r="BE15" s="588" t="str">
        <f>IF('Feuille de Calcul'!HK15="","",'Feuille de Calcul'!HK15)</f>
        <v>N/A</v>
      </c>
      <c r="BF15" s="589"/>
      <c r="BG15" s="590"/>
      <c r="BH15" s="588" t="str">
        <f>IF('Feuille de Calcul'!HN15="","",'Feuille de Calcul'!HN15)</f>
        <v>N/A</v>
      </c>
      <c r="BI15" s="589"/>
      <c r="BJ15" s="590"/>
      <c r="BK15" s="588" t="str">
        <f>IF('Feuille de Calcul'!HQ15="","",'Feuille de Calcul'!HQ15)</f>
        <v>N/A</v>
      </c>
      <c r="BL15" s="589"/>
      <c r="BM15" s="590"/>
      <c r="BN15" s="243"/>
      <c r="BO15" s="243"/>
    </row>
    <row r="16" spans="1:67">
      <c r="A16" s="63" t="str">
        <f>IF('Information sur les Gènes'!A16="","",'Information sur les Gènes'!A16)</f>
        <v>B2</v>
      </c>
      <c r="B16" s="64" t="str">
        <f>IF('Information sur les Gènes'!D16="","",'Information sur les Gènes'!D16)</f>
        <v/>
      </c>
      <c r="C16" s="565"/>
      <c r="D16" s="566"/>
      <c r="E16" s="567"/>
      <c r="F16" s="533" t="str">
        <f>IF('Feuille de Calcul'!EH16="","",'Feuille de Calcul'!EH16)</f>
        <v/>
      </c>
      <c r="G16" s="534"/>
      <c r="H16" s="535"/>
      <c r="I16" s="533" t="str">
        <f>IF('Feuille de Calcul'!EK16="","",'Feuille de Calcul'!EK16)</f>
        <v/>
      </c>
      <c r="J16" s="534"/>
      <c r="K16" s="535"/>
      <c r="L16" s="533" t="str">
        <f>IF('Feuille de Calcul'!EN16="","",'Feuille de Calcul'!EN16)</f>
        <v/>
      </c>
      <c r="M16" s="534"/>
      <c r="N16" s="535"/>
      <c r="O16" s="533" t="str">
        <f>IF('Feuille de Calcul'!EQ16="","",'Feuille de Calcul'!EQ16)</f>
        <v/>
      </c>
      <c r="P16" s="534"/>
      <c r="Q16" s="535"/>
      <c r="R16" s="533" t="str">
        <f>IF('Feuille de Calcul'!ET16="","",'Feuille de Calcul'!ET16)</f>
        <v/>
      </c>
      <c r="S16" s="534"/>
      <c r="T16" s="535"/>
      <c r="U16" s="533" t="str">
        <f>IF('Feuille de Calcul'!EW16="","",'Feuille de Calcul'!EW16)</f>
        <v/>
      </c>
      <c r="V16" s="534"/>
      <c r="W16" s="535"/>
      <c r="X16" s="533" t="str">
        <f>IF('Feuille de Calcul'!EZ16="","",'Feuille de Calcul'!EZ16)</f>
        <v/>
      </c>
      <c r="Y16" s="534"/>
      <c r="Z16" s="535"/>
      <c r="AA16" s="533" t="str">
        <f>IF('Feuille de Calcul'!FC16="","",'Feuille de Calcul'!FC16)</f>
        <v/>
      </c>
      <c r="AB16" s="534"/>
      <c r="AC16" s="535"/>
      <c r="AD16" s="533" t="str">
        <f>IF('Feuille de Calcul'!FF16="","",'Feuille de Calcul'!FF16)</f>
        <v/>
      </c>
      <c r="AE16" s="534"/>
      <c r="AF16" s="535"/>
      <c r="AG16" s="533" t="str">
        <f>IF('Feuille de Calcul'!FI16="","",'Feuille de Calcul'!FI16)</f>
        <v/>
      </c>
      <c r="AH16" s="534"/>
      <c r="AI16" s="535"/>
      <c r="AJ16" s="588" t="str">
        <f>IF('Feuille de Calcul'!GP16="","",'Feuille de Calcul'!GP16)</f>
        <v>N/A</v>
      </c>
      <c r="AK16" s="589"/>
      <c r="AL16" s="590"/>
      <c r="AM16" s="588" t="str">
        <f>IF('Feuille de Calcul'!GS16="","",'Feuille de Calcul'!GS16)</f>
        <v>N/A</v>
      </c>
      <c r="AN16" s="589"/>
      <c r="AO16" s="590"/>
      <c r="AP16" s="588" t="str">
        <f>IF('Feuille de Calcul'!GV16="","",'Feuille de Calcul'!GV16)</f>
        <v>N/A</v>
      </c>
      <c r="AQ16" s="589"/>
      <c r="AR16" s="590"/>
      <c r="AS16" s="588" t="str">
        <f>IF('Feuille de Calcul'!GY16="","",'Feuille de Calcul'!GY16)</f>
        <v>N/A</v>
      </c>
      <c r="AT16" s="589"/>
      <c r="AU16" s="590"/>
      <c r="AV16" s="588" t="str">
        <f>IF('Feuille de Calcul'!HB16="","",'Feuille de Calcul'!HB16)</f>
        <v>N/A</v>
      </c>
      <c r="AW16" s="589"/>
      <c r="AX16" s="590"/>
      <c r="AY16" s="588" t="str">
        <f>IF('Feuille de Calcul'!HE16="","",'Feuille de Calcul'!HE16)</f>
        <v>N/A</v>
      </c>
      <c r="AZ16" s="589"/>
      <c r="BA16" s="590"/>
      <c r="BB16" s="588" t="str">
        <f>IF('Feuille de Calcul'!HH16="","",'Feuille de Calcul'!HH16)</f>
        <v>N/A</v>
      </c>
      <c r="BC16" s="589"/>
      <c r="BD16" s="590"/>
      <c r="BE16" s="588" t="str">
        <f>IF('Feuille de Calcul'!HK16="","",'Feuille de Calcul'!HK16)</f>
        <v>N/A</v>
      </c>
      <c r="BF16" s="589"/>
      <c r="BG16" s="590"/>
      <c r="BH16" s="588" t="str">
        <f>IF('Feuille de Calcul'!HN16="","",'Feuille de Calcul'!HN16)</f>
        <v>N/A</v>
      </c>
      <c r="BI16" s="589"/>
      <c r="BJ16" s="590"/>
      <c r="BK16" s="588" t="str">
        <f>IF('Feuille de Calcul'!HQ16="","",'Feuille de Calcul'!HQ16)</f>
        <v>N/A</v>
      </c>
      <c r="BL16" s="589"/>
      <c r="BM16" s="590"/>
      <c r="BN16" s="243"/>
      <c r="BO16" s="243"/>
    </row>
    <row r="17" spans="1:67">
      <c r="A17" s="63" t="str">
        <f>IF('Information sur les Gènes'!A17="","",'Information sur les Gènes'!A17)</f>
        <v>B3</v>
      </c>
      <c r="B17" s="64" t="str">
        <f>IF('Information sur les Gènes'!D17="","",'Information sur les Gènes'!D17)</f>
        <v/>
      </c>
      <c r="C17" s="565"/>
      <c r="D17" s="566"/>
      <c r="E17" s="567"/>
      <c r="F17" s="533" t="str">
        <f>IF('Feuille de Calcul'!EH17="","",'Feuille de Calcul'!EH17)</f>
        <v/>
      </c>
      <c r="G17" s="534"/>
      <c r="H17" s="535"/>
      <c r="I17" s="533" t="str">
        <f>IF('Feuille de Calcul'!EK17="","",'Feuille de Calcul'!EK17)</f>
        <v/>
      </c>
      <c r="J17" s="534"/>
      <c r="K17" s="535"/>
      <c r="L17" s="533" t="str">
        <f>IF('Feuille de Calcul'!EN17="","",'Feuille de Calcul'!EN17)</f>
        <v/>
      </c>
      <c r="M17" s="534"/>
      <c r="N17" s="535"/>
      <c r="O17" s="533" t="str">
        <f>IF('Feuille de Calcul'!EQ17="","",'Feuille de Calcul'!EQ17)</f>
        <v/>
      </c>
      <c r="P17" s="534"/>
      <c r="Q17" s="535"/>
      <c r="R17" s="533" t="str">
        <f>IF('Feuille de Calcul'!ET17="","",'Feuille de Calcul'!ET17)</f>
        <v/>
      </c>
      <c r="S17" s="534"/>
      <c r="T17" s="535"/>
      <c r="U17" s="533" t="str">
        <f>IF('Feuille de Calcul'!EW17="","",'Feuille de Calcul'!EW17)</f>
        <v/>
      </c>
      <c r="V17" s="534"/>
      <c r="W17" s="535"/>
      <c r="X17" s="533" t="str">
        <f>IF('Feuille de Calcul'!EZ17="","",'Feuille de Calcul'!EZ17)</f>
        <v/>
      </c>
      <c r="Y17" s="534"/>
      <c r="Z17" s="535"/>
      <c r="AA17" s="533" t="str">
        <f>IF('Feuille de Calcul'!FC17="","",'Feuille de Calcul'!FC17)</f>
        <v/>
      </c>
      <c r="AB17" s="534"/>
      <c r="AC17" s="535"/>
      <c r="AD17" s="533" t="str">
        <f>IF('Feuille de Calcul'!FF17="","",'Feuille de Calcul'!FF17)</f>
        <v/>
      </c>
      <c r="AE17" s="534"/>
      <c r="AF17" s="535"/>
      <c r="AG17" s="533" t="str">
        <f>IF('Feuille de Calcul'!FI17="","",'Feuille de Calcul'!FI17)</f>
        <v/>
      </c>
      <c r="AH17" s="534"/>
      <c r="AI17" s="535"/>
      <c r="AJ17" s="588" t="str">
        <f>IF('Feuille de Calcul'!GP17="","",'Feuille de Calcul'!GP17)</f>
        <v>N/A</v>
      </c>
      <c r="AK17" s="589"/>
      <c r="AL17" s="590"/>
      <c r="AM17" s="588" t="str">
        <f>IF('Feuille de Calcul'!GS17="","",'Feuille de Calcul'!GS17)</f>
        <v>N/A</v>
      </c>
      <c r="AN17" s="589"/>
      <c r="AO17" s="590"/>
      <c r="AP17" s="588" t="str">
        <f>IF('Feuille de Calcul'!GV17="","",'Feuille de Calcul'!GV17)</f>
        <v>N/A</v>
      </c>
      <c r="AQ17" s="589"/>
      <c r="AR17" s="590"/>
      <c r="AS17" s="588" t="str">
        <f>IF('Feuille de Calcul'!GY17="","",'Feuille de Calcul'!GY17)</f>
        <v>N/A</v>
      </c>
      <c r="AT17" s="589"/>
      <c r="AU17" s="590"/>
      <c r="AV17" s="588" t="str">
        <f>IF('Feuille de Calcul'!HB17="","",'Feuille de Calcul'!HB17)</f>
        <v>N/A</v>
      </c>
      <c r="AW17" s="589"/>
      <c r="AX17" s="590"/>
      <c r="AY17" s="588" t="str">
        <f>IF('Feuille de Calcul'!HE17="","",'Feuille de Calcul'!HE17)</f>
        <v>N/A</v>
      </c>
      <c r="AZ17" s="589"/>
      <c r="BA17" s="590"/>
      <c r="BB17" s="588" t="str">
        <f>IF('Feuille de Calcul'!HH17="","",'Feuille de Calcul'!HH17)</f>
        <v>N/A</v>
      </c>
      <c r="BC17" s="589"/>
      <c r="BD17" s="590"/>
      <c r="BE17" s="588" t="str">
        <f>IF('Feuille de Calcul'!HK17="","",'Feuille de Calcul'!HK17)</f>
        <v>N/A</v>
      </c>
      <c r="BF17" s="589"/>
      <c r="BG17" s="590"/>
      <c r="BH17" s="588" t="str">
        <f>IF('Feuille de Calcul'!HN17="","",'Feuille de Calcul'!HN17)</f>
        <v>N/A</v>
      </c>
      <c r="BI17" s="589"/>
      <c r="BJ17" s="590"/>
      <c r="BK17" s="588" t="str">
        <f>IF('Feuille de Calcul'!HQ17="","",'Feuille de Calcul'!HQ17)</f>
        <v>N/A</v>
      </c>
      <c r="BL17" s="589"/>
      <c r="BM17" s="590"/>
      <c r="BN17" s="243"/>
      <c r="BO17" s="243"/>
    </row>
    <row r="18" spans="1:67">
      <c r="A18" s="63" t="str">
        <f>IF('Information sur les Gènes'!A18="","",'Information sur les Gènes'!A18)</f>
        <v>B4</v>
      </c>
      <c r="B18" s="64" t="str">
        <f>IF('Information sur les Gènes'!D18="","",'Information sur les Gènes'!D18)</f>
        <v/>
      </c>
      <c r="C18" s="565"/>
      <c r="D18" s="566"/>
      <c r="E18" s="567"/>
      <c r="F18" s="533" t="str">
        <f>IF('Feuille de Calcul'!EH18="","",'Feuille de Calcul'!EH18)</f>
        <v/>
      </c>
      <c r="G18" s="534"/>
      <c r="H18" s="535"/>
      <c r="I18" s="533" t="str">
        <f>IF('Feuille de Calcul'!EK18="","",'Feuille de Calcul'!EK18)</f>
        <v/>
      </c>
      <c r="J18" s="534"/>
      <c r="K18" s="535"/>
      <c r="L18" s="533" t="str">
        <f>IF('Feuille de Calcul'!EN18="","",'Feuille de Calcul'!EN18)</f>
        <v/>
      </c>
      <c r="M18" s="534"/>
      <c r="N18" s="535"/>
      <c r="O18" s="533" t="str">
        <f>IF('Feuille de Calcul'!EQ18="","",'Feuille de Calcul'!EQ18)</f>
        <v/>
      </c>
      <c r="P18" s="534"/>
      <c r="Q18" s="535"/>
      <c r="R18" s="533" t="str">
        <f>IF('Feuille de Calcul'!ET18="","",'Feuille de Calcul'!ET18)</f>
        <v/>
      </c>
      <c r="S18" s="534"/>
      <c r="T18" s="535"/>
      <c r="U18" s="533" t="str">
        <f>IF('Feuille de Calcul'!EW18="","",'Feuille de Calcul'!EW18)</f>
        <v/>
      </c>
      <c r="V18" s="534"/>
      <c r="W18" s="535"/>
      <c r="X18" s="533" t="str">
        <f>IF('Feuille de Calcul'!EZ18="","",'Feuille de Calcul'!EZ18)</f>
        <v/>
      </c>
      <c r="Y18" s="534"/>
      <c r="Z18" s="535"/>
      <c r="AA18" s="533" t="str">
        <f>IF('Feuille de Calcul'!FC18="","",'Feuille de Calcul'!FC18)</f>
        <v/>
      </c>
      <c r="AB18" s="534"/>
      <c r="AC18" s="535"/>
      <c r="AD18" s="533" t="str">
        <f>IF('Feuille de Calcul'!FF18="","",'Feuille de Calcul'!FF18)</f>
        <v/>
      </c>
      <c r="AE18" s="534"/>
      <c r="AF18" s="535"/>
      <c r="AG18" s="533" t="str">
        <f>IF('Feuille de Calcul'!FI18="","",'Feuille de Calcul'!FI18)</f>
        <v/>
      </c>
      <c r="AH18" s="534"/>
      <c r="AI18" s="535"/>
      <c r="AJ18" s="588" t="str">
        <f>IF('Feuille de Calcul'!GP18="","",'Feuille de Calcul'!GP18)</f>
        <v>N/A</v>
      </c>
      <c r="AK18" s="589"/>
      <c r="AL18" s="590"/>
      <c r="AM18" s="588" t="str">
        <f>IF('Feuille de Calcul'!GS18="","",'Feuille de Calcul'!GS18)</f>
        <v>N/A</v>
      </c>
      <c r="AN18" s="589"/>
      <c r="AO18" s="590"/>
      <c r="AP18" s="588" t="str">
        <f>IF('Feuille de Calcul'!GV18="","",'Feuille de Calcul'!GV18)</f>
        <v>N/A</v>
      </c>
      <c r="AQ18" s="589"/>
      <c r="AR18" s="590"/>
      <c r="AS18" s="588" t="str">
        <f>IF('Feuille de Calcul'!GY18="","",'Feuille de Calcul'!GY18)</f>
        <v>N/A</v>
      </c>
      <c r="AT18" s="589"/>
      <c r="AU18" s="590"/>
      <c r="AV18" s="588" t="str">
        <f>IF('Feuille de Calcul'!HB18="","",'Feuille de Calcul'!HB18)</f>
        <v>N/A</v>
      </c>
      <c r="AW18" s="589"/>
      <c r="AX18" s="590"/>
      <c r="AY18" s="588" t="str">
        <f>IF('Feuille de Calcul'!HE18="","",'Feuille de Calcul'!HE18)</f>
        <v>N/A</v>
      </c>
      <c r="AZ18" s="589"/>
      <c r="BA18" s="590"/>
      <c r="BB18" s="588" t="str">
        <f>IF('Feuille de Calcul'!HH18="","",'Feuille de Calcul'!HH18)</f>
        <v>N/A</v>
      </c>
      <c r="BC18" s="589"/>
      <c r="BD18" s="590"/>
      <c r="BE18" s="588" t="str">
        <f>IF('Feuille de Calcul'!HK18="","",'Feuille de Calcul'!HK18)</f>
        <v>N/A</v>
      </c>
      <c r="BF18" s="589"/>
      <c r="BG18" s="590"/>
      <c r="BH18" s="588" t="str">
        <f>IF('Feuille de Calcul'!HN18="","",'Feuille de Calcul'!HN18)</f>
        <v>N/A</v>
      </c>
      <c r="BI18" s="589"/>
      <c r="BJ18" s="590"/>
      <c r="BK18" s="588" t="str">
        <f>IF('Feuille de Calcul'!HQ18="","",'Feuille de Calcul'!HQ18)</f>
        <v>N/A</v>
      </c>
      <c r="BL18" s="589"/>
      <c r="BM18" s="590"/>
      <c r="BN18" s="243"/>
      <c r="BO18" s="243"/>
    </row>
    <row r="19" spans="1:67">
      <c r="A19" s="63" t="str">
        <f>IF('Information sur les Gènes'!A19="","",'Information sur les Gènes'!A19)</f>
        <v>B5</v>
      </c>
      <c r="B19" s="64" t="str">
        <f>IF('Information sur les Gènes'!D19="","",'Information sur les Gènes'!D19)</f>
        <v/>
      </c>
      <c r="C19" s="565"/>
      <c r="D19" s="566"/>
      <c r="E19" s="567"/>
      <c r="F19" s="533" t="str">
        <f>IF('Feuille de Calcul'!EH19="","",'Feuille de Calcul'!EH19)</f>
        <v/>
      </c>
      <c r="G19" s="534"/>
      <c r="H19" s="535"/>
      <c r="I19" s="533" t="str">
        <f>IF('Feuille de Calcul'!EK19="","",'Feuille de Calcul'!EK19)</f>
        <v/>
      </c>
      <c r="J19" s="534"/>
      <c r="K19" s="535"/>
      <c r="L19" s="533" t="str">
        <f>IF('Feuille de Calcul'!EN19="","",'Feuille de Calcul'!EN19)</f>
        <v/>
      </c>
      <c r="M19" s="534"/>
      <c r="N19" s="535"/>
      <c r="O19" s="533" t="str">
        <f>IF('Feuille de Calcul'!EQ19="","",'Feuille de Calcul'!EQ19)</f>
        <v/>
      </c>
      <c r="P19" s="534"/>
      <c r="Q19" s="535"/>
      <c r="R19" s="533" t="str">
        <f>IF('Feuille de Calcul'!ET19="","",'Feuille de Calcul'!ET19)</f>
        <v/>
      </c>
      <c r="S19" s="534"/>
      <c r="T19" s="535"/>
      <c r="U19" s="533" t="str">
        <f>IF('Feuille de Calcul'!EW19="","",'Feuille de Calcul'!EW19)</f>
        <v/>
      </c>
      <c r="V19" s="534"/>
      <c r="W19" s="535"/>
      <c r="X19" s="533" t="str">
        <f>IF('Feuille de Calcul'!EZ19="","",'Feuille de Calcul'!EZ19)</f>
        <v/>
      </c>
      <c r="Y19" s="534"/>
      <c r="Z19" s="535"/>
      <c r="AA19" s="533" t="str">
        <f>IF('Feuille de Calcul'!FC19="","",'Feuille de Calcul'!FC19)</f>
        <v/>
      </c>
      <c r="AB19" s="534"/>
      <c r="AC19" s="535"/>
      <c r="AD19" s="533" t="str">
        <f>IF('Feuille de Calcul'!FF19="","",'Feuille de Calcul'!FF19)</f>
        <v/>
      </c>
      <c r="AE19" s="534"/>
      <c r="AF19" s="535"/>
      <c r="AG19" s="533" t="str">
        <f>IF('Feuille de Calcul'!FI19="","",'Feuille de Calcul'!FI19)</f>
        <v/>
      </c>
      <c r="AH19" s="534"/>
      <c r="AI19" s="535"/>
      <c r="AJ19" s="588" t="str">
        <f>IF('Feuille de Calcul'!GP19="","",'Feuille de Calcul'!GP19)</f>
        <v>N/A</v>
      </c>
      <c r="AK19" s="589"/>
      <c r="AL19" s="590"/>
      <c r="AM19" s="588" t="str">
        <f>IF('Feuille de Calcul'!GS19="","",'Feuille de Calcul'!GS19)</f>
        <v>N/A</v>
      </c>
      <c r="AN19" s="589"/>
      <c r="AO19" s="590"/>
      <c r="AP19" s="588" t="str">
        <f>IF('Feuille de Calcul'!GV19="","",'Feuille de Calcul'!GV19)</f>
        <v>N/A</v>
      </c>
      <c r="AQ19" s="589"/>
      <c r="AR19" s="590"/>
      <c r="AS19" s="588" t="str">
        <f>IF('Feuille de Calcul'!GY19="","",'Feuille de Calcul'!GY19)</f>
        <v>N/A</v>
      </c>
      <c r="AT19" s="589"/>
      <c r="AU19" s="590"/>
      <c r="AV19" s="588" t="str">
        <f>IF('Feuille de Calcul'!HB19="","",'Feuille de Calcul'!HB19)</f>
        <v>N/A</v>
      </c>
      <c r="AW19" s="589"/>
      <c r="AX19" s="590"/>
      <c r="AY19" s="588" t="str">
        <f>IF('Feuille de Calcul'!HE19="","",'Feuille de Calcul'!HE19)</f>
        <v>N/A</v>
      </c>
      <c r="AZ19" s="589"/>
      <c r="BA19" s="590"/>
      <c r="BB19" s="588" t="str">
        <f>IF('Feuille de Calcul'!HH19="","",'Feuille de Calcul'!HH19)</f>
        <v>N/A</v>
      </c>
      <c r="BC19" s="589"/>
      <c r="BD19" s="590"/>
      <c r="BE19" s="588" t="str">
        <f>IF('Feuille de Calcul'!HK19="","",'Feuille de Calcul'!HK19)</f>
        <v>N/A</v>
      </c>
      <c r="BF19" s="589"/>
      <c r="BG19" s="590"/>
      <c r="BH19" s="588" t="str">
        <f>IF('Feuille de Calcul'!HN19="","",'Feuille de Calcul'!HN19)</f>
        <v>N/A</v>
      </c>
      <c r="BI19" s="589"/>
      <c r="BJ19" s="590"/>
      <c r="BK19" s="588" t="str">
        <f>IF('Feuille de Calcul'!HQ19="","",'Feuille de Calcul'!HQ19)</f>
        <v>N/A</v>
      </c>
      <c r="BL19" s="589"/>
      <c r="BM19" s="590"/>
      <c r="BN19" s="243"/>
      <c r="BO19" s="243"/>
    </row>
    <row r="20" spans="1:67">
      <c r="A20" s="63" t="str">
        <f>IF('Information sur les Gènes'!A20="","",'Information sur les Gènes'!A20)</f>
        <v>B6</v>
      </c>
      <c r="B20" s="64" t="str">
        <f>IF('Information sur les Gènes'!D20="","",'Information sur les Gènes'!D20)</f>
        <v/>
      </c>
      <c r="C20" s="565"/>
      <c r="D20" s="566"/>
      <c r="E20" s="567"/>
      <c r="F20" s="533" t="str">
        <f>IF('Feuille de Calcul'!EH20="","",'Feuille de Calcul'!EH20)</f>
        <v/>
      </c>
      <c r="G20" s="534"/>
      <c r="H20" s="535"/>
      <c r="I20" s="533" t="str">
        <f>IF('Feuille de Calcul'!EK20="","",'Feuille de Calcul'!EK20)</f>
        <v/>
      </c>
      <c r="J20" s="534"/>
      <c r="K20" s="535"/>
      <c r="L20" s="533" t="str">
        <f>IF('Feuille de Calcul'!EN20="","",'Feuille de Calcul'!EN20)</f>
        <v/>
      </c>
      <c r="M20" s="534"/>
      <c r="N20" s="535"/>
      <c r="O20" s="533" t="str">
        <f>IF('Feuille de Calcul'!EQ20="","",'Feuille de Calcul'!EQ20)</f>
        <v/>
      </c>
      <c r="P20" s="534"/>
      <c r="Q20" s="535"/>
      <c r="R20" s="533" t="str">
        <f>IF('Feuille de Calcul'!ET20="","",'Feuille de Calcul'!ET20)</f>
        <v/>
      </c>
      <c r="S20" s="534"/>
      <c r="T20" s="535"/>
      <c r="U20" s="533" t="str">
        <f>IF('Feuille de Calcul'!EW20="","",'Feuille de Calcul'!EW20)</f>
        <v/>
      </c>
      <c r="V20" s="534"/>
      <c r="W20" s="535"/>
      <c r="X20" s="533" t="str">
        <f>IF('Feuille de Calcul'!EZ20="","",'Feuille de Calcul'!EZ20)</f>
        <v/>
      </c>
      <c r="Y20" s="534"/>
      <c r="Z20" s="535"/>
      <c r="AA20" s="533" t="str">
        <f>IF('Feuille de Calcul'!FC20="","",'Feuille de Calcul'!FC20)</f>
        <v/>
      </c>
      <c r="AB20" s="534"/>
      <c r="AC20" s="535"/>
      <c r="AD20" s="533" t="str">
        <f>IF('Feuille de Calcul'!FF20="","",'Feuille de Calcul'!FF20)</f>
        <v/>
      </c>
      <c r="AE20" s="534"/>
      <c r="AF20" s="535"/>
      <c r="AG20" s="533" t="str">
        <f>IF('Feuille de Calcul'!FI20="","",'Feuille de Calcul'!FI20)</f>
        <v/>
      </c>
      <c r="AH20" s="534"/>
      <c r="AI20" s="535"/>
      <c r="AJ20" s="588" t="str">
        <f>IF('Feuille de Calcul'!GP20="","",'Feuille de Calcul'!GP20)</f>
        <v>N/A</v>
      </c>
      <c r="AK20" s="589"/>
      <c r="AL20" s="590"/>
      <c r="AM20" s="588" t="str">
        <f>IF('Feuille de Calcul'!GS20="","",'Feuille de Calcul'!GS20)</f>
        <v>N/A</v>
      </c>
      <c r="AN20" s="589"/>
      <c r="AO20" s="590"/>
      <c r="AP20" s="588" t="str">
        <f>IF('Feuille de Calcul'!GV20="","",'Feuille de Calcul'!GV20)</f>
        <v>N/A</v>
      </c>
      <c r="AQ20" s="589"/>
      <c r="AR20" s="590"/>
      <c r="AS20" s="588" t="str">
        <f>IF('Feuille de Calcul'!GY20="","",'Feuille de Calcul'!GY20)</f>
        <v>N/A</v>
      </c>
      <c r="AT20" s="589"/>
      <c r="AU20" s="590"/>
      <c r="AV20" s="588" t="str">
        <f>IF('Feuille de Calcul'!HB20="","",'Feuille de Calcul'!HB20)</f>
        <v>N/A</v>
      </c>
      <c r="AW20" s="589"/>
      <c r="AX20" s="590"/>
      <c r="AY20" s="588" t="str">
        <f>IF('Feuille de Calcul'!HE20="","",'Feuille de Calcul'!HE20)</f>
        <v>N/A</v>
      </c>
      <c r="AZ20" s="589"/>
      <c r="BA20" s="590"/>
      <c r="BB20" s="588" t="str">
        <f>IF('Feuille de Calcul'!HH20="","",'Feuille de Calcul'!HH20)</f>
        <v>N/A</v>
      </c>
      <c r="BC20" s="589"/>
      <c r="BD20" s="590"/>
      <c r="BE20" s="588" t="str">
        <f>IF('Feuille de Calcul'!HK20="","",'Feuille de Calcul'!HK20)</f>
        <v>N/A</v>
      </c>
      <c r="BF20" s="589"/>
      <c r="BG20" s="590"/>
      <c r="BH20" s="588" t="str">
        <f>IF('Feuille de Calcul'!HN20="","",'Feuille de Calcul'!HN20)</f>
        <v>N/A</v>
      </c>
      <c r="BI20" s="589"/>
      <c r="BJ20" s="590"/>
      <c r="BK20" s="588" t="str">
        <f>IF('Feuille de Calcul'!HQ20="","",'Feuille de Calcul'!HQ20)</f>
        <v>N/A</v>
      </c>
      <c r="BL20" s="589"/>
      <c r="BM20" s="590"/>
      <c r="BN20" s="243"/>
      <c r="BO20" s="243"/>
    </row>
    <row r="21" spans="1:67">
      <c r="A21" s="63" t="str">
        <f>IF('Information sur les Gènes'!A21="","",'Information sur les Gènes'!A21)</f>
        <v>B7</v>
      </c>
      <c r="B21" s="64" t="str">
        <f>IF('Information sur les Gènes'!D21="","",'Information sur les Gènes'!D21)</f>
        <v/>
      </c>
      <c r="C21" s="565"/>
      <c r="D21" s="566"/>
      <c r="E21" s="567"/>
      <c r="F21" s="533" t="str">
        <f>IF('Feuille de Calcul'!EH21="","",'Feuille de Calcul'!EH21)</f>
        <v/>
      </c>
      <c r="G21" s="534"/>
      <c r="H21" s="535"/>
      <c r="I21" s="533" t="str">
        <f>IF('Feuille de Calcul'!EK21="","",'Feuille de Calcul'!EK21)</f>
        <v/>
      </c>
      <c r="J21" s="534"/>
      <c r="K21" s="535"/>
      <c r="L21" s="533" t="str">
        <f>IF('Feuille de Calcul'!EN21="","",'Feuille de Calcul'!EN21)</f>
        <v/>
      </c>
      <c r="M21" s="534"/>
      <c r="N21" s="535"/>
      <c r="O21" s="533" t="str">
        <f>IF('Feuille de Calcul'!EQ21="","",'Feuille de Calcul'!EQ21)</f>
        <v/>
      </c>
      <c r="P21" s="534"/>
      <c r="Q21" s="535"/>
      <c r="R21" s="533" t="str">
        <f>IF('Feuille de Calcul'!ET21="","",'Feuille de Calcul'!ET21)</f>
        <v/>
      </c>
      <c r="S21" s="534"/>
      <c r="T21" s="535"/>
      <c r="U21" s="533" t="str">
        <f>IF('Feuille de Calcul'!EW21="","",'Feuille de Calcul'!EW21)</f>
        <v/>
      </c>
      <c r="V21" s="534"/>
      <c r="W21" s="535"/>
      <c r="X21" s="533" t="str">
        <f>IF('Feuille de Calcul'!EZ21="","",'Feuille de Calcul'!EZ21)</f>
        <v/>
      </c>
      <c r="Y21" s="534"/>
      <c r="Z21" s="535"/>
      <c r="AA21" s="533" t="str">
        <f>IF('Feuille de Calcul'!FC21="","",'Feuille de Calcul'!FC21)</f>
        <v/>
      </c>
      <c r="AB21" s="534"/>
      <c r="AC21" s="535"/>
      <c r="AD21" s="533" t="str">
        <f>IF('Feuille de Calcul'!FF21="","",'Feuille de Calcul'!FF21)</f>
        <v/>
      </c>
      <c r="AE21" s="534"/>
      <c r="AF21" s="535"/>
      <c r="AG21" s="533" t="str">
        <f>IF('Feuille de Calcul'!FI21="","",'Feuille de Calcul'!FI21)</f>
        <v/>
      </c>
      <c r="AH21" s="534"/>
      <c r="AI21" s="535"/>
      <c r="AJ21" s="588" t="str">
        <f>IF('Feuille de Calcul'!GP21="","",'Feuille de Calcul'!GP21)</f>
        <v>N/A</v>
      </c>
      <c r="AK21" s="589"/>
      <c r="AL21" s="590"/>
      <c r="AM21" s="588" t="str">
        <f>IF('Feuille de Calcul'!GS21="","",'Feuille de Calcul'!GS21)</f>
        <v>N/A</v>
      </c>
      <c r="AN21" s="589"/>
      <c r="AO21" s="590"/>
      <c r="AP21" s="588" t="str">
        <f>IF('Feuille de Calcul'!GV21="","",'Feuille de Calcul'!GV21)</f>
        <v>N/A</v>
      </c>
      <c r="AQ21" s="589"/>
      <c r="AR21" s="590"/>
      <c r="AS21" s="588" t="str">
        <f>IF('Feuille de Calcul'!GY21="","",'Feuille de Calcul'!GY21)</f>
        <v>N/A</v>
      </c>
      <c r="AT21" s="589"/>
      <c r="AU21" s="590"/>
      <c r="AV21" s="588" t="str">
        <f>IF('Feuille de Calcul'!HB21="","",'Feuille de Calcul'!HB21)</f>
        <v>N/A</v>
      </c>
      <c r="AW21" s="589"/>
      <c r="AX21" s="590"/>
      <c r="AY21" s="588" t="str">
        <f>IF('Feuille de Calcul'!HE21="","",'Feuille de Calcul'!HE21)</f>
        <v>N/A</v>
      </c>
      <c r="AZ21" s="589"/>
      <c r="BA21" s="590"/>
      <c r="BB21" s="588" t="str">
        <f>IF('Feuille de Calcul'!HH21="","",'Feuille de Calcul'!HH21)</f>
        <v>N/A</v>
      </c>
      <c r="BC21" s="589"/>
      <c r="BD21" s="590"/>
      <c r="BE21" s="588" t="str">
        <f>IF('Feuille de Calcul'!HK21="","",'Feuille de Calcul'!HK21)</f>
        <v>N/A</v>
      </c>
      <c r="BF21" s="589"/>
      <c r="BG21" s="590"/>
      <c r="BH21" s="588" t="str">
        <f>IF('Feuille de Calcul'!HN21="","",'Feuille de Calcul'!HN21)</f>
        <v>N/A</v>
      </c>
      <c r="BI21" s="589"/>
      <c r="BJ21" s="590"/>
      <c r="BK21" s="588" t="str">
        <f>IF('Feuille de Calcul'!HQ21="","",'Feuille de Calcul'!HQ21)</f>
        <v>N/A</v>
      </c>
      <c r="BL21" s="589"/>
      <c r="BM21" s="590"/>
      <c r="BN21" s="243"/>
      <c r="BO21" s="243"/>
    </row>
    <row r="22" spans="1:67">
      <c r="A22" s="63" t="str">
        <f>IF('Information sur les Gènes'!A22="","",'Information sur les Gènes'!A22)</f>
        <v>B8</v>
      </c>
      <c r="B22" s="64" t="str">
        <f>IF('Information sur les Gènes'!D22="","",'Information sur les Gènes'!D22)</f>
        <v/>
      </c>
      <c r="C22" s="565"/>
      <c r="D22" s="566"/>
      <c r="E22" s="567"/>
      <c r="F22" s="533" t="str">
        <f>IF('Feuille de Calcul'!EH22="","",'Feuille de Calcul'!EH22)</f>
        <v/>
      </c>
      <c r="G22" s="534"/>
      <c r="H22" s="535"/>
      <c r="I22" s="533" t="str">
        <f>IF('Feuille de Calcul'!EK22="","",'Feuille de Calcul'!EK22)</f>
        <v/>
      </c>
      <c r="J22" s="534"/>
      <c r="K22" s="535"/>
      <c r="L22" s="533" t="str">
        <f>IF('Feuille de Calcul'!EN22="","",'Feuille de Calcul'!EN22)</f>
        <v/>
      </c>
      <c r="M22" s="534"/>
      <c r="N22" s="535"/>
      <c r="O22" s="533" t="str">
        <f>IF('Feuille de Calcul'!EQ22="","",'Feuille de Calcul'!EQ22)</f>
        <v/>
      </c>
      <c r="P22" s="534"/>
      <c r="Q22" s="535"/>
      <c r="R22" s="533" t="str">
        <f>IF('Feuille de Calcul'!ET22="","",'Feuille de Calcul'!ET22)</f>
        <v/>
      </c>
      <c r="S22" s="534"/>
      <c r="T22" s="535"/>
      <c r="U22" s="533" t="str">
        <f>IF('Feuille de Calcul'!EW22="","",'Feuille de Calcul'!EW22)</f>
        <v/>
      </c>
      <c r="V22" s="534"/>
      <c r="W22" s="535"/>
      <c r="X22" s="533" t="str">
        <f>IF('Feuille de Calcul'!EZ22="","",'Feuille de Calcul'!EZ22)</f>
        <v/>
      </c>
      <c r="Y22" s="534"/>
      <c r="Z22" s="535"/>
      <c r="AA22" s="533" t="str">
        <f>IF('Feuille de Calcul'!FC22="","",'Feuille de Calcul'!FC22)</f>
        <v/>
      </c>
      <c r="AB22" s="534"/>
      <c r="AC22" s="535"/>
      <c r="AD22" s="533" t="str">
        <f>IF('Feuille de Calcul'!FF22="","",'Feuille de Calcul'!FF22)</f>
        <v/>
      </c>
      <c r="AE22" s="534"/>
      <c r="AF22" s="535"/>
      <c r="AG22" s="533" t="str">
        <f>IF('Feuille de Calcul'!FI22="","",'Feuille de Calcul'!FI22)</f>
        <v/>
      </c>
      <c r="AH22" s="534"/>
      <c r="AI22" s="535"/>
      <c r="AJ22" s="588" t="str">
        <f>IF('Feuille de Calcul'!GP22="","",'Feuille de Calcul'!GP22)</f>
        <v>N/A</v>
      </c>
      <c r="AK22" s="589"/>
      <c r="AL22" s="590"/>
      <c r="AM22" s="588" t="str">
        <f>IF('Feuille de Calcul'!GS22="","",'Feuille de Calcul'!GS22)</f>
        <v>N/A</v>
      </c>
      <c r="AN22" s="589"/>
      <c r="AO22" s="590"/>
      <c r="AP22" s="588" t="str">
        <f>IF('Feuille de Calcul'!GV22="","",'Feuille de Calcul'!GV22)</f>
        <v>N/A</v>
      </c>
      <c r="AQ22" s="589"/>
      <c r="AR22" s="590"/>
      <c r="AS22" s="588" t="str">
        <f>IF('Feuille de Calcul'!GY22="","",'Feuille de Calcul'!GY22)</f>
        <v>N/A</v>
      </c>
      <c r="AT22" s="589"/>
      <c r="AU22" s="590"/>
      <c r="AV22" s="588" t="str">
        <f>IF('Feuille de Calcul'!HB22="","",'Feuille de Calcul'!HB22)</f>
        <v>N/A</v>
      </c>
      <c r="AW22" s="589"/>
      <c r="AX22" s="590"/>
      <c r="AY22" s="588" t="str">
        <f>IF('Feuille de Calcul'!HE22="","",'Feuille de Calcul'!HE22)</f>
        <v>N/A</v>
      </c>
      <c r="AZ22" s="589"/>
      <c r="BA22" s="590"/>
      <c r="BB22" s="588" t="str">
        <f>IF('Feuille de Calcul'!HH22="","",'Feuille de Calcul'!HH22)</f>
        <v>N/A</v>
      </c>
      <c r="BC22" s="589"/>
      <c r="BD22" s="590"/>
      <c r="BE22" s="588" t="str">
        <f>IF('Feuille de Calcul'!HK22="","",'Feuille de Calcul'!HK22)</f>
        <v>N/A</v>
      </c>
      <c r="BF22" s="589"/>
      <c r="BG22" s="590"/>
      <c r="BH22" s="588" t="str">
        <f>IF('Feuille de Calcul'!HN22="","",'Feuille de Calcul'!HN22)</f>
        <v>N/A</v>
      </c>
      <c r="BI22" s="589"/>
      <c r="BJ22" s="590"/>
      <c r="BK22" s="588" t="str">
        <f>IF('Feuille de Calcul'!HQ22="","",'Feuille de Calcul'!HQ22)</f>
        <v>N/A</v>
      </c>
      <c r="BL22" s="589"/>
      <c r="BM22" s="590"/>
      <c r="BN22" s="243"/>
      <c r="BO22" s="243"/>
    </row>
    <row r="23" spans="1:67">
      <c r="A23" s="63" t="str">
        <f>IF('Information sur les Gènes'!A23="","",'Information sur les Gènes'!A23)</f>
        <v>B9</v>
      </c>
      <c r="B23" s="64" t="str">
        <f>IF('Information sur les Gènes'!D23="","",'Information sur les Gènes'!D23)</f>
        <v/>
      </c>
      <c r="C23" s="565"/>
      <c r="D23" s="566"/>
      <c r="E23" s="567"/>
      <c r="F23" s="533" t="str">
        <f>IF('Feuille de Calcul'!EH23="","",'Feuille de Calcul'!EH23)</f>
        <v/>
      </c>
      <c r="G23" s="534"/>
      <c r="H23" s="535"/>
      <c r="I23" s="533" t="str">
        <f>IF('Feuille de Calcul'!EK23="","",'Feuille de Calcul'!EK23)</f>
        <v/>
      </c>
      <c r="J23" s="534"/>
      <c r="K23" s="535"/>
      <c r="L23" s="533" t="str">
        <f>IF('Feuille de Calcul'!EN23="","",'Feuille de Calcul'!EN23)</f>
        <v/>
      </c>
      <c r="M23" s="534"/>
      <c r="N23" s="535"/>
      <c r="O23" s="533" t="str">
        <f>IF('Feuille de Calcul'!EQ23="","",'Feuille de Calcul'!EQ23)</f>
        <v/>
      </c>
      <c r="P23" s="534"/>
      <c r="Q23" s="535"/>
      <c r="R23" s="533" t="str">
        <f>IF('Feuille de Calcul'!ET23="","",'Feuille de Calcul'!ET23)</f>
        <v/>
      </c>
      <c r="S23" s="534"/>
      <c r="T23" s="535"/>
      <c r="U23" s="533" t="str">
        <f>IF('Feuille de Calcul'!EW23="","",'Feuille de Calcul'!EW23)</f>
        <v/>
      </c>
      <c r="V23" s="534"/>
      <c r="W23" s="535"/>
      <c r="X23" s="533" t="str">
        <f>IF('Feuille de Calcul'!EZ23="","",'Feuille de Calcul'!EZ23)</f>
        <v/>
      </c>
      <c r="Y23" s="534"/>
      <c r="Z23" s="535"/>
      <c r="AA23" s="533" t="str">
        <f>IF('Feuille de Calcul'!FC23="","",'Feuille de Calcul'!FC23)</f>
        <v/>
      </c>
      <c r="AB23" s="534"/>
      <c r="AC23" s="535"/>
      <c r="AD23" s="533" t="str">
        <f>IF('Feuille de Calcul'!FF23="","",'Feuille de Calcul'!FF23)</f>
        <v/>
      </c>
      <c r="AE23" s="534"/>
      <c r="AF23" s="535"/>
      <c r="AG23" s="533" t="str">
        <f>IF('Feuille de Calcul'!FI23="","",'Feuille de Calcul'!FI23)</f>
        <v/>
      </c>
      <c r="AH23" s="534"/>
      <c r="AI23" s="535"/>
      <c r="AJ23" s="588" t="str">
        <f>IF('Feuille de Calcul'!GP23="","",'Feuille de Calcul'!GP23)</f>
        <v>N/A</v>
      </c>
      <c r="AK23" s="589"/>
      <c r="AL23" s="590"/>
      <c r="AM23" s="588" t="str">
        <f>IF('Feuille de Calcul'!GS23="","",'Feuille de Calcul'!GS23)</f>
        <v>N/A</v>
      </c>
      <c r="AN23" s="589"/>
      <c r="AO23" s="590"/>
      <c r="AP23" s="588" t="str">
        <f>IF('Feuille de Calcul'!GV23="","",'Feuille de Calcul'!GV23)</f>
        <v>N/A</v>
      </c>
      <c r="AQ23" s="589"/>
      <c r="AR23" s="590"/>
      <c r="AS23" s="588" t="str">
        <f>IF('Feuille de Calcul'!GY23="","",'Feuille de Calcul'!GY23)</f>
        <v>N/A</v>
      </c>
      <c r="AT23" s="589"/>
      <c r="AU23" s="590"/>
      <c r="AV23" s="588" t="str">
        <f>IF('Feuille de Calcul'!HB23="","",'Feuille de Calcul'!HB23)</f>
        <v>N/A</v>
      </c>
      <c r="AW23" s="589"/>
      <c r="AX23" s="590"/>
      <c r="AY23" s="588" t="str">
        <f>IF('Feuille de Calcul'!HE23="","",'Feuille de Calcul'!HE23)</f>
        <v>N/A</v>
      </c>
      <c r="AZ23" s="589"/>
      <c r="BA23" s="590"/>
      <c r="BB23" s="588" t="str">
        <f>IF('Feuille de Calcul'!HH23="","",'Feuille de Calcul'!HH23)</f>
        <v>N/A</v>
      </c>
      <c r="BC23" s="589"/>
      <c r="BD23" s="590"/>
      <c r="BE23" s="588" t="str">
        <f>IF('Feuille de Calcul'!HK23="","",'Feuille de Calcul'!HK23)</f>
        <v>N/A</v>
      </c>
      <c r="BF23" s="589"/>
      <c r="BG23" s="590"/>
      <c r="BH23" s="588" t="str">
        <f>IF('Feuille de Calcul'!HN23="","",'Feuille de Calcul'!HN23)</f>
        <v>N/A</v>
      </c>
      <c r="BI23" s="589"/>
      <c r="BJ23" s="590"/>
      <c r="BK23" s="588" t="str">
        <f>IF('Feuille de Calcul'!HQ23="","",'Feuille de Calcul'!HQ23)</f>
        <v>N/A</v>
      </c>
      <c r="BL23" s="589"/>
      <c r="BM23" s="590"/>
      <c r="BN23" s="243"/>
      <c r="BO23" s="243"/>
    </row>
    <row r="24" spans="1:67">
      <c r="A24" s="63" t="str">
        <f>IF('Information sur les Gènes'!A24="","",'Information sur les Gènes'!A24)</f>
        <v>B10</v>
      </c>
      <c r="B24" s="64" t="str">
        <f>IF('Information sur les Gènes'!D24="","",'Information sur les Gènes'!D24)</f>
        <v/>
      </c>
      <c r="C24" s="565"/>
      <c r="D24" s="566"/>
      <c r="E24" s="567"/>
      <c r="F24" s="533" t="str">
        <f>IF('Feuille de Calcul'!EH24="","",'Feuille de Calcul'!EH24)</f>
        <v/>
      </c>
      <c r="G24" s="534"/>
      <c r="H24" s="535"/>
      <c r="I24" s="533" t="str">
        <f>IF('Feuille de Calcul'!EK24="","",'Feuille de Calcul'!EK24)</f>
        <v/>
      </c>
      <c r="J24" s="534"/>
      <c r="K24" s="535"/>
      <c r="L24" s="533" t="str">
        <f>IF('Feuille de Calcul'!EN24="","",'Feuille de Calcul'!EN24)</f>
        <v/>
      </c>
      <c r="M24" s="534"/>
      <c r="N24" s="535"/>
      <c r="O24" s="533" t="str">
        <f>IF('Feuille de Calcul'!EQ24="","",'Feuille de Calcul'!EQ24)</f>
        <v/>
      </c>
      <c r="P24" s="534"/>
      <c r="Q24" s="535"/>
      <c r="R24" s="533" t="str">
        <f>IF('Feuille de Calcul'!ET24="","",'Feuille de Calcul'!ET24)</f>
        <v/>
      </c>
      <c r="S24" s="534"/>
      <c r="T24" s="535"/>
      <c r="U24" s="533" t="str">
        <f>IF('Feuille de Calcul'!EW24="","",'Feuille de Calcul'!EW24)</f>
        <v/>
      </c>
      <c r="V24" s="534"/>
      <c r="W24" s="535"/>
      <c r="X24" s="533" t="str">
        <f>IF('Feuille de Calcul'!EZ24="","",'Feuille de Calcul'!EZ24)</f>
        <v/>
      </c>
      <c r="Y24" s="534"/>
      <c r="Z24" s="535"/>
      <c r="AA24" s="533" t="str">
        <f>IF('Feuille de Calcul'!FC24="","",'Feuille de Calcul'!FC24)</f>
        <v/>
      </c>
      <c r="AB24" s="534"/>
      <c r="AC24" s="535"/>
      <c r="AD24" s="533" t="str">
        <f>IF('Feuille de Calcul'!FF24="","",'Feuille de Calcul'!FF24)</f>
        <v/>
      </c>
      <c r="AE24" s="534"/>
      <c r="AF24" s="535"/>
      <c r="AG24" s="533" t="str">
        <f>IF('Feuille de Calcul'!FI24="","",'Feuille de Calcul'!FI24)</f>
        <v/>
      </c>
      <c r="AH24" s="534"/>
      <c r="AI24" s="535"/>
      <c r="AJ24" s="588" t="str">
        <f>IF('Feuille de Calcul'!GP24="","",'Feuille de Calcul'!GP24)</f>
        <v>N/A</v>
      </c>
      <c r="AK24" s="589"/>
      <c r="AL24" s="590"/>
      <c r="AM24" s="588" t="str">
        <f>IF('Feuille de Calcul'!GS24="","",'Feuille de Calcul'!GS24)</f>
        <v>N/A</v>
      </c>
      <c r="AN24" s="589"/>
      <c r="AO24" s="590"/>
      <c r="AP24" s="588" t="str">
        <f>IF('Feuille de Calcul'!GV24="","",'Feuille de Calcul'!GV24)</f>
        <v>N/A</v>
      </c>
      <c r="AQ24" s="589"/>
      <c r="AR24" s="590"/>
      <c r="AS24" s="588" t="str">
        <f>IF('Feuille de Calcul'!GY24="","",'Feuille de Calcul'!GY24)</f>
        <v>N/A</v>
      </c>
      <c r="AT24" s="589"/>
      <c r="AU24" s="590"/>
      <c r="AV24" s="588" t="str">
        <f>IF('Feuille de Calcul'!HB24="","",'Feuille de Calcul'!HB24)</f>
        <v>N/A</v>
      </c>
      <c r="AW24" s="589"/>
      <c r="AX24" s="590"/>
      <c r="AY24" s="588" t="str">
        <f>IF('Feuille de Calcul'!HE24="","",'Feuille de Calcul'!HE24)</f>
        <v>N/A</v>
      </c>
      <c r="AZ24" s="589"/>
      <c r="BA24" s="590"/>
      <c r="BB24" s="588" t="str">
        <f>IF('Feuille de Calcul'!HH24="","",'Feuille de Calcul'!HH24)</f>
        <v>N/A</v>
      </c>
      <c r="BC24" s="589"/>
      <c r="BD24" s="590"/>
      <c r="BE24" s="588" t="str">
        <f>IF('Feuille de Calcul'!HK24="","",'Feuille de Calcul'!HK24)</f>
        <v>N/A</v>
      </c>
      <c r="BF24" s="589"/>
      <c r="BG24" s="590"/>
      <c r="BH24" s="588" t="str">
        <f>IF('Feuille de Calcul'!HN24="","",'Feuille de Calcul'!HN24)</f>
        <v>N/A</v>
      </c>
      <c r="BI24" s="589"/>
      <c r="BJ24" s="590"/>
      <c r="BK24" s="588" t="str">
        <f>IF('Feuille de Calcul'!HQ24="","",'Feuille de Calcul'!HQ24)</f>
        <v>N/A</v>
      </c>
      <c r="BL24" s="589"/>
      <c r="BM24" s="590"/>
      <c r="BN24" s="243"/>
      <c r="BO24" s="243"/>
    </row>
    <row r="25" spans="1:67">
      <c r="A25" s="63" t="str">
        <f>IF('Information sur les Gènes'!A25="","",'Information sur les Gènes'!A25)</f>
        <v>B11</v>
      </c>
      <c r="B25" s="64" t="str">
        <f>IF('Information sur les Gènes'!D25="","",'Information sur les Gènes'!D25)</f>
        <v/>
      </c>
      <c r="C25" s="565"/>
      <c r="D25" s="566"/>
      <c r="E25" s="567"/>
      <c r="F25" s="533" t="str">
        <f>IF('Feuille de Calcul'!EH25="","",'Feuille de Calcul'!EH25)</f>
        <v/>
      </c>
      <c r="G25" s="534"/>
      <c r="H25" s="535"/>
      <c r="I25" s="533" t="str">
        <f>IF('Feuille de Calcul'!EK25="","",'Feuille de Calcul'!EK25)</f>
        <v/>
      </c>
      <c r="J25" s="534"/>
      <c r="K25" s="535"/>
      <c r="L25" s="533" t="str">
        <f>IF('Feuille de Calcul'!EN25="","",'Feuille de Calcul'!EN25)</f>
        <v/>
      </c>
      <c r="M25" s="534"/>
      <c r="N25" s="535"/>
      <c r="O25" s="533" t="str">
        <f>IF('Feuille de Calcul'!EQ25="","",'Feuille de Calcul'!EQ25)</f>
        <v/>
      </c>
      <c r="P25" s="534"/>
      <c r="Q25" s="535"/>
      <c r="R25" s="533" t="str">
        <f>IF('Feuille de Calcul'!ET25="","",'Feuille de Calcul'!ET25)</f>
        <v/>
      </c>
      <c r="S25" s="534"/>
      <c r="T25" s="535"/>
      <c r="U25" s="533" t="str">
        <f>IF('Feuille de Calcul'!EW25="","",'Feuille de Calcul'!EW25)</f>
        <v/>
      </c>
      <c r="V25" s="534"/>
      <c r="W25" s="535"/>
      <c r="X25" s="533" t="str">
        <f>IF('Feuille de Calcul'!EZ25="","",'Feuille de Calcul'!EZ25)</f>
        <v/>
      </c>
      <c r="Y25" s="534"/>
      <c r="Z25" s="535"/>
      <c r="AA25" s="533" t="str">
        <f>IF('Feuille de Calcul'!FC25="","",'Feuille de Calcul'!FC25)</f>
        <v/>
      </c>
      <c r="AB25" s="534"/>
      <c r="AC25" s="535"/>
      <c r="AD25" s="533" t="str">
        <f>IF('Feuille de Calcul'!FF25="","",'Feuille de Calcul'!FF25)</f>
        <v/>
      </c>
      <c r="AE25" s="534"/>
      <c r="AF25" s="535"/>
      <c r="AG25" s="533" t="str">
        <f>IF('Feuille de Calcul'!FI25="","",'Feuille de Calcul'!FI25)</f>
        <v/>
      </c>
      <c r="AH25" s="534"/>
      <c r="AI25" s="535"/>
      <c r="AJ25" s="588" t="str">
        <f>IF('Feuille de Calcul'!GP25="","",'Feuille de Calcul'!GP25)</f>
        <v>N/A</v>
      </c>
      <c r="AK25" s="589"/>
      <c r="AL25" s="590"/>
      <c r="AM25" s="588" t="str">
        <f>IF('Feuille de Calcul'!GS25="","",'Feuille de Calcul'!GS25)</f>
        <v>N/A</v>
      </c>
      <c r="AN25" s="589"/>
      <c r="AO25" s="590"/>
      <c r="AP25" s="588" t="str">
        <f>IF('Feuille de Calcul'!GV25="","",'Feuille de Calcul'!GV25)</f>
        <v>N/A</v>
      </c>
      <c r="AQ25" s="589"/>
      <c r="AR25" s="590"/>
      <c r="AS25" s="588" t="str">
        <f>IF('Feuille de Calcul'!GY25="","",'Feuille de Calcul'!GY25)</f>
        <v>N/A</v>
      </c>
      <c r="AT25" s="589"/>
      <c r="AU25" s="590"/>
      <c r="AV25" s="588" t="str">
        <f>IF('Feuille de Calcul'!HB25="","",'Feuille de Calcul'!HB25)</f>
        <v>N/A</v>
      </c>
      <c r="AW25" s="589"/>
      <c r="AX25" s="590"/>
      <c r="AY25" s="588" t="str">
        <f>IF('Feuille de Calcul'!HE25="","",'Feuille de Calcul'!HE25)</f>
        <v>N/A</v>
      </c>
      <c r="AZ25" s="589"/>
      <c r="BA25" s="590"/>
      <c r="BB25" s="588" t="str">
        <f>IF('Feuille de Calcul'!HH25="","",'Feuille de Calcul'!HH25)</f>
        <v>N/A</v>
      </c>
      <c r="BC25" s="589"/>
      <c r="BD25" s="590"/>
      <c r="BE25" s="588" t="str">
        <f>IF('Feuille de Calcul'!HK25="","",'Feuille de Calcul'!HK25)</f>
        <v>N/A</v>
      </c>
      <c r="BF25" s="589"/>
      <c r="BG25" s="590"/>
      <c r="BH25" s="588" t="str">
        <f>IF('Feuille de Calcul'!HN25="","",'Feuille de Calcul'!HN25)</f>
        <v>N/A</v>
      </c>
      <c r="BI25" s="589"/>
      <c r="BJ25" s="590"/>
      <c r="BK25" s="588" t="str">
        <f>IF('Feuille de Calcul'!HQ25="","",'Feuille de Calcul'!HQ25)</f>
        <v>N/A</v>
      </c>
      <c r="BL25" s="589"/>
      <c r="BM25" s="590"/>
      <c r="BN25" s="243"/>
      <c r="BO25" s="243"/>
    </row>
    <row r="26" spans="1:67">
      <c r="A26" s="63" t="str">
        <f>IF('Information sur les Gènes'!A26="","",'Information sur les Gènes'!A26)</f>
        <v>B12</v>
      </c>
      <c r="B26" s="64" t="str">
        <f>IF('Information sur les Gènes'!D26="","",'Information sur les Gènes'!D26)</f>
        <v/>
      </c>
      <c r="C26" s="565"/>
      <c r="D26" s="566"/>
      <c r="E26" s="567"/>
      <c r="F26" s="533" t="str">
        <f>IF('Feuille de Calcul'!EH26="","",'Feuille de Calcul'!EH26)</f>
        <v/>
      </c>
      <c r="G26" s="534"/>
      <c r="H26" s="535"/>
      <c r="I26" s="533" t="str">
        <f>IF('Feuille de Calcul'!EK26="","",'Feuille de Calcul'!EK26)</f>
        <v/>
      </c>
      <c r="J26" s="534"/>
      <c r="K26" s="535"/>
      <c r="L26" s="533" t="str">
        <f>IF('Feuille de Calcul'!EN26="","",'Feuille de Calcul'!EN26)</f>
        <v/>
      </c>
      <c r="M26" s="534"/>
      <c r="N26" s="535"/>
      <c r="O26" s="533" t="str">
        <f>IF('Feuille de Calcul'!EQ26="","",'Feuille de Calcul'!EQ26)</f>
        <v/>
      </c>
      <c r="P26" s="534"/>
      <c r="Q26" s="535"/>
      <c r="R26" s="533" t="str">
        <f>IF('Feuille de Calcul'!ET26="","",'Feuille de Calcul'!ET26)</f>
        <v/>
      </c>
      <c r="S26" s="534"/>
      <c r="T26" s="535"/>
      <c r="U26" s="533" t="str">
        <f>IF('Feuille de Calcul'!EW26="","",'Feuille de Calcul'!EW26)</f>
        <v/>
      </c>
      <c r="V26" s="534"/>
      <c r="W26" s="535"/>
      <c r="X26" s="533" t="str">
        <f>IF('Feuille de Calcul'!EZ26="","",'Feuille de Calcul'!EZ26)</f>
        <v/>
      </c>
      <c r="Y26" s="534"/>
      <c r="Z26" s="535"/>
      <c r="AA26" s="533" t="str">
        <f>IF('Feuille de Calcul'!FC26="","",'Feuille de Calcul'!FC26)</f>
        <v/>
      </c>
      <c r="AB26" s="534"/>
      <c r="AC26" s="535"/>
      <c r="AD26" s="533" t="str">
        <f>IF('Feuille de Calcul'!FF26="","",'Feuille de Calcul'!FF26)</f>
        <v/>
      </c>
      <c r="AE26" s="534"/>
      <c r="AF26" s="535"/>
      <c r="AG26" s="533" t="str">
        <f>IF('Feuille de Calcul'!FI26="","",'Feuille de Calcul'!FI26)</f>
        <v/>
      </c>
      <c r="AH26" s="534"/>
      <c r="AI26" s="535"/>
      <c r="AJ26" s="588" t="str">
        <f>IF('Feuille de Calcul'!GP26="","",'Feuille de Calcul'!GP26)</f>
        <v>N/A</v>
      </c>
      <c r="AK26" s="589"/>
      <c r="AL26" s="590"/>
      <c r="AM26" s="588" t="str">
        <f>IF('Feuille de Calcul'!GS26="","",'Feuille de Calcul'!GS26)</f>
        <v>N/A</v>
      </c>
      <c r="AN26" s="589"/>
      <c r="AO26" s="590"/>
      <c r="AP26" s="588" t="str">
        <f>IF('Feuille de Calcul'!GV26="","",'Feuille de Calcul'!GV26)</f>
        <v>N/A</v>
      </c>
      <c r="AQ26" s="589"/>
      <c r="AR26" s="590"/>
      <c r="AS26" s="588" t="str">
        <f>IF('Feuille de Calcul'!GY26="","",'Feuille de Calcul'!GY26)</f>
        <v>N/A</v>
      </c>
      <c r="AT26" s="589"/>
      <c r="AU26" s="590"/>
      <c r="AV26" s="588" t="str">
        <f>IF('Feuille de Calcul'!HB26="","",'Feuille de Calcul'!HB26)</f>
        <v>N/A</v>
      </c>
      <c r="AW26" s="589"/>
      <c r="AX26" s="590"/>
      <c r="AY26" s="588" t="str">
        <f>IF('Feuille de Calcul'!HE26="","",'Feuille de Calcul'!HE26)</f>
        <v>N/A</v>
      </c>
      <c r="AZ26" s="589"/>
      <c r="BA26" s="590"/>
      <c r="BB26" s="588" t="str">
        <f>IF('Feuille de Calcul'!HH26="","",'Feuille de Calcul'!HH26)</f>
        <v>N/A</v>
      </c>
      <c r="BC26" s="589"/>
      <c r="BD26" s="590"/>
      <c r="BE26" s="588" t="str">
        <f>IF('Feuille de Calcul'!HK26="","",'Feuille de Calcul'!HK26)</f>
        <v>N/A</v>
      </c>
      <c r="BF26" s="589"/>
      <c r="BG26" s="590"/>
      <c r="BH26" s="588" t="str">
        <f>IF('Feuille de Calcul'!HN26="","",'Feuille de Calcul'!HN26)</f>
        <v>N/A</v>
      </c>
      <c r="BI26" s="589"/>
      <c r="BJ26" s="590"/>
      <c r="BK26" s="588" t="str">
        <f>IF('Feuille de Calcul'!HQ26="","",'Feuille de Calcul'!HQ26)</f>
        <v>N/A</v>
      </c>
      <c r="BL26" s="589"/>
      <c r="BM26" s="590"/>
      <c r="BN26" s="243"/>
      <c r="BO26" s="243"/>
    </row>
    <row r="27" spans="1:67">
      <c r="A27" s="63" t="str">
        <f>IF('Information sur les Gènes'!A27="","",'Information sur les Gènes'!A27)</f>
        <v>C1</v>
      </c>
      <c r="B27" s="64" t="str">
        <f>IF('Information sur les Gènes'!D27="","",'Information sur les Gènes'!D27)</f>
        <v/>
      </c>
      <c r="C27" s="565"/>
      <c r="D27" s="566"/>
      <c r="E27" s="567"/>
      <c r="F27" s="533" t="str">
        <f>IF('Feuille de Calcul'!EH27="","",'Feuille de Calcul'!EH27)</f>
        <v/>
      </c>
      <c r="G27" s="534"/>
      <c r="H27" s="535"/>
      <c r="I27" s="533" t="str">
        <f>IF('Feuille de Calcul'!EK27="","",'Feuille de Calcul'!EK27)</f>
        <v/>
      </c>
      <c r="J27" s="534"/>
      <c r="K27" s="535"/>
      <c r="L27" s="533" t="str">
        <f>IF('Feuille de Calcul'!EN27="","",'Feuille de Calcul'!EN27)</f>
        <v/>
      </c>
      <c r="M27" s="534"/>
      <c r="N27" s="535"/>
      <c r="O27" s="533" t="str">
        <f>IF('Feuille de Calcul'!EQ27="","",'Feuille de Calcul'!EQ27)</f>
        <v/>
      </c>
      <c r="P27" s="534"/>
      <c r="Q27" s="535"/>
      <c r="R27" s="533" t="str">
        <f>IF('Feuille de Calcul'!ET27="","",'Feuille de Calcul'!ET27)</f>
        <v/>
      </c>
      <c r="S27" s="534"/>
      <c r="T27" s="535"/>
      <c r="U27" s="533" t="str">
        <f>IF('Feuille de Calcul'!EW27="","",'Feuille de Calcul'!EW27)</f>
        <v/>
      </c>
      <c r="V27" s="534"/>
      <c r="W27" s="535"/>
      <c r="X27" s="533" t="str">
        <f>IF('Feuille de Calcul'!EZ27="","",'Feuille de Calcul'!EZ27)</f>
        <v/>
      </c>
      <c r="Y27" s="534"/>
      <c r="Z27" s="535"/>
      <c r="AA27" s="533" t="str">
        <f>IF('Feuille de Calcul'!FC27="","",'Feuille de Calcul'!FC27)</f>
        <v/>
      </c>
      <c r="AB27" s="534"/>
      <c r="AC27" s="535"/>
      <c r="AD27" s="533" t="str">
        <f>IF('Feuille de Calcul'!FF27="","",'Feuille de Calcul'!FF27)</f>
        <v/>
      </c>
      <c r="AE27" s="534"/>
      <c r="AF27" s="535"/>
      <c r="AG27" s="533" t="str">
        <f>IF('Feuille de Calcul'!FI27="","",'Feuille de Calcul'!FI27)</f>
        <v/>
      </c>
      <c r="AH27" s="534"/>
      <c r="AI27" s="535"/>
      <c r="AJ27" s="588" t="str">
        <f>IF('Feuille de Calcul'!GP27="","",'Feuille de Calcul'!GP27)</f>
        <v>N/A</v>
      </c>
      <c r="AK27" s="589"/>
      <c r="AL27" s="590"/>
      <c r="AM27" s="588" t="str">
        <f>IF('Feuille de Calcul'!GS27="","",'Feuille de Calcul'!GS27)</f>
        <v>N/A</v>
      </c>
      <c r="AN27" s="589"/>
      <c r="AO27" s="590"/>
      <c r="AP27" s="588" t="str">
        <f>IF('Feuille de Calcul'!GV27="","",'Feuille de Calcul'!GV27)</f>
        <v>N/A</v>
      </c>
      <c r="AQ27" s="589"/>
      <c r="AR27" s="590"/>
      <c r="AS27" s="588" t="str">
        <f>IF('Feuille de Calcul'!GY27="","",'Feuille de Calcul'!GY27)</f>
        <v>N/A</v>
      </c>
      <c r="AT27" s="589"/>
      <c r="AU27" s="590"/>
      <c r="AV27" s="588" t="str">
        <f>IF('Feuille de Calcul'!HB27="","",'Feuille de Calcul'!HB27)</f>
        <v>N/A</v>
      </c>
      <c r="AW27" s="589"/>
      <c r="AX27" s="590"/>
      <c r="AY27" s="588" t="str">
        <f>IF('Feuille de Calcul'!HE27="","",'Feuille de Calcul'!HE27)</f>
        <v>N/A</v>
      </c>
      <c r="AZ27" s="589"/>
      <c r="BA27" s="590"/>
      <c r="BB27" s="588" t="str">
        <f>IF('Feuille de Calcul'!HH27="","",'Feuille de Calcul'!HH27)</f>
        <v>N/A</v>
      </c>
      <c r="BC27" s="589"/>
      <c r="BD27" s="590"/>
      <c r="BE27" s="588" t="str">
        <f>IF('Feuille de Calcul'!HK27="","",'Feuille de Calcul'!HK27)</f>
        <v>N/A</v>
      </c>
      <c r="BF27" s="589"/>
      <c r="BG27" s="590"/>
      <c r="BH27" s="588" t="str">
        <f>IF('Feuille de Calcul'!HN27="","",'Feuille de Calcul'!HN27)</f>
        <v>N/A</v>
      </c>
      <c r="BI27" s="589"/>
      <c r="BJ27" s="590"/>
      <c r="BK27" s="588" t="str">
        <f>IF('Feuille de Calcul'!HQ27="","",'Feuille de Calcul'!HQ27)</f>
        <v>N/A</v>
      </c>
      <c r="BL27" s="589"/>
      <c r="BM27" s="590"/>
      <c r="BN27" s="243"/>
      <c r="BO27" s="243"/>
    </row>
    <row r="28" spans="1:67">
      <c r="A28" s="63" t="str">
        <f>IF('Information sur les Gènes'!A28="","",'Information sur les Gènes'!A28)</f>
        <v>C2</v>
      </c>
      <c r="B28" s="64" t="str">
        <f>IF('Information sur les Gènes'!D28="","",'Information sur les Gènes'!D28)</f>
        <v/>
      </c>
      <c r="C28" s="565"/>
      <c r="D28" s="566"/>
      <c r="E28" s="567"/>
      <c r="F28" s="533" t="str">
        <f>IF('Feuille de Calcul'!EH28="","",'Feuille de Calcul'!EH28)</f>
        <v/>
      </c>
      <c r="G28" s="534"/>
      <c r="H28" s="535"/>
      <c r="I28" s="533" t="str">
        <f>IF('Feuille de Calcul'!EK28="","",'Feuille de Calcul'!EK28)</f>
        <v/>
      </c>
      <c r="J28" s="534"/>
      <c r="K28" s="535"/>
      <c r="L28" s="533" t="str">
        <f>IF('Feuille de Calcul'!EN28="","",'Feuille de Calcul'!EN28)</f>
        <v/>
      </c>
      <c r="M28" s="534"/>
      <c r="N28" s="535"/>
      <c r="O28" s="533" t="str">
        <f>IF('Feuille de Calcul'!EQ28="","",'Feuille de Calcul'!EQ28)</f>
        <v/>
      </c>
      <c r="P28" s="534"/>
      <c r="Q28" s="535"/>
      <c r="R28" s="533" t="str">
        <f>IF('Feuille de Calcul'!ET28="","",'Feuille de Calcul'!ET28)</f>
        <v/>
      </c>
      <c r="S28" s="534"/>
      <c r="T28" s="535"/>
      <c r="U28" s="533" t="str">
        <f>IF('Feuille de Calcul'!EW28="","",'Feuille de Calcul'!EW28)</f>
        <v/>
      </c>
      <c r="V28" s="534"/>
      <c r="W28" s="535"/>
      <c r="X28" s="533" t="str">
        <f>IF('Feuille de Calcul'!EZ28="","",'Feuille de Calcul'!EZ28)</f>
        <v/>
      </c>
      <c r="Y28" s="534"/>
      <c r="Z28" s="535"/>
      <c r="AA28" s="533" t="str">
        <f>IF('Feuille de Calcul'!FC28="","",'Feuille de Calcul'!FC28)</f>
        <v/>
      </c>
      <c r="AB28" s="534"/>
      <c r="AC28" s="535"/>
      <c r="AD28" s="533" t="str">
        <f>IF('Feuille de Calcul'!FF28="","",'Feuille de Calcul'!FF28)</f>
        <v/>
      </c>
      <c r="AE28" s="534"/>
      <c r="AF28" s="535"/>
      <c r="AG28" s="533" t="str">
        <f>IF('Feuille de Calcul'!FI28="","",'Feuille de Calcul'!FI28)</f>
        <v/>
      </c>
      <c r="AH28" s="534"/>
      <c r="AI28" s="535"/>
      <c r="AJ28" s="588" t="str">
        <f>IF('Feuille de Calcul'!GP28="","",'Feuille de Calcul'!GP28)</f>
        <v>N/A</v>
      </c>
      <c r="AK28" s="589"/>
      <c r="AL28" s="590"/>
      <c r="AM28" s="588" t="str">
        <f>IF('Feuille de Calcul'!GS28="","",'Feuille de Calcul'!GS28)</f>
        <v>N/A</v>
      </c>
      <c r="AN28" s="589"/>
      <c r="AO28" s="590"/>
      <c r="AP28" s="588" t="str">
        <f>IF('Feuille de Calcul'!GV28="","",'Feuille de Calcul'!GV28)</f>
        <v>N/A</v>
      </c>
      <c r="AQ28" s="589"/>
      <c r="AR28" s="590"/>
      <c r="AS28" s="588" t="str">
        <f>IF('Feuille de Calcul'!GY28="","",'Feuille de Calcul'!GY28)</f>
        <v>N/A</v>
      </c>
      <c r="AT28" s="589"/>
      <c r="AU28" s="590"/>
      <c r="AV28" s="588" t="str">
        <f>IF('Feuille de Calcul'!HB28="","",'Feuille de Calcul'!HB28)</f>
        <v>N/A</v>
      </c>
      <c r="AW28" s="589"/>
      <c r="AX28" s="590"/>
      <c r="AY28" s="588" t="str">
        <f>IF('Feuille de Calcul'!HE28="","",'Feuille de Calcul'!HE28)</f>
        <v>N/A</v>
      </c>
      <c r="AZ28" s="589"/>
      <c r="BA28" s="590"/>
      <c r="BB28" s="588" t="str">
        <f>IF('Feuille de Calcul'!HH28="","",'Feuille de Calcul'!HH28)</f>
        <v>N/A</v>
      </c>
      <c r="BC28" s="589"/>
      <c r="BD28" s="590"/>
      <c r="BE28" s="588" t="str">
        <f>IF('Feuille de Calcul'!HK28="","",'Feuille de Calcul'!HK28)</f>
        <v>N/A</v>
      </c>
      <c r="BF28" s="589"/>
      <c r="BG28" s="590"/>
      <c r="BH28" s="588" t="str">
        <f>IF('Feuille de Calcul'!HN28="","",'Feuille de Calcul'!HN28)</f>
        <v>N/A</v>
      </c>
      <c r="BI28" s="589"/>
      <c r="BJ28" s="590"/>
      <c r="BK28" s="588" t="str">
        <f>IF('Feuille de Calcul'!HQ28="","",'Feuille de Calcul'!HQ28)</f>
        <v>N/A</v>
      </c>
      <c r="BL28" s="589"/>
      <c r="BM28" s="590"/>
      <c r="BN28" s="243"/>
      <c r="BO28" s="243"/>
    </row>
    <row r="29" spans="1:67">
      <c r="A29" s="63" t="str">
        <f>IF('Information sur les Gènes'!A29="","",'Information sur les Gènes'!A29)</f>
        <v>C3</v>
      </c>
      <c r="B29" s="64" t="str">
        <f>IF('Information sur les Gènes'!D29="","",'Information sur les Gènes'!D29)</f>
        <v/>
      </c>
      <c r="C29" s="565"/>
      <c r="D29" s="566"/>
      <c r="E29" s="567"/>
      <c r="F29" s="533" t="str">
        <f>IF('Feuille de Calcul'!EH29="","",'Feuille de Calcul'!EH29)</f>
        <v/>
      </c>
      <c r="G29" s="534"/>
      <c r="H29" s="535"/>
      <c r="I29" s="533" t="str">
        <f>IF('Feuille de Calcul'!EK29="","",'Feuille de Calcul'!EK29)</f>
        <v/>
      </c>
      <c r="J29" s="534"/>
      <c r="K29" s="535"/>
      <c r="L29" s="533" t="str">
        <f>IF('Feuille de Calcul'!EN29="","",'Feuille de Calcul'!EN29)</f>
        <v/>
      </c>
      <c r="M29" s="534"/>
      <c r="N29" s="535"/>
      <c r="O29" s="533" t="str">
        <f>IF('Feuille de Calcul'!EQ29="","",'Feuille de Calcul'!EQ29)</f>
        <v/>
      </c>
      <c r="P29" s="534"/>
      <c r="Q29" s="535"/>
      <c r="R29" s="533" t="str">
        <f>IF('Feuille de Calcul'!ET29="","",'Feuille de Calcul'!ET29)</f>
        <v/>
      </c>
      <c r="S29" s="534"/>
      <c r="T29" s="535"/>
      <c r="U29" s="533" t="str">
        <f>IF('Feuille de Calcul'!EW29="","",'Feuille de Calcul'!EW29)</f>
        <v/>
      </c>
      <c r="V29" s="534"/>
      <c r="W29" s="535"/>
      <c r="X29" s="533" t="str">
        <f>IF('Feuille de Calcul'!EZ29="","",'Feuille de Calcul'!EZ29)</f>
        <v/>
      </c>
      <c r="Y29" s="534"/>
      <c r="Z29" s="535"/>
      <c r="AA29" s="533" t="str">
        <f>IF('Feuille de Calcul'!FC29="","",'Feuille de Calcul'!FC29)</f>
        <v/>
      </c>
      <c r="AB29" s="534"/>
      <c r="AC29" s="535"/>
      <c r="AD29" s="533" t="str">
        <f>IF('Feuille de Calcul'!FF29="","",'Feuille de Calcul'!FF29)</f>
        <v/>
      </c>
      <c r="AE29" s="534"/>
      <c r="AF29" s="535"/>
      <c r="AG29" s="533" t="str">
        <f>IF('Feuille de Calcul'!FI29="","",'Feuille de Calcul'!FI29)</f>
        <v/>
      </c>
      <c r="AH29" s="534"/>
      <c r="AI29" s="535"/>
      <c r="AJ29" s="588" t="str">
        <f>IF('Feuille de Calcul'!GP29="","",'Feuille de Calcul'!GP29)</f>
        <v>N/A</v>
      </c>
      <c r="AK29" s="589"/>
      <c r="AL29" s="590"/>
      <c r="AM29" s="588" t="str">
        <f>IF('Feuille de Calcul'!GS29="","",'Feuille de Calcul'!GS29)</f>
        <v>N/A</v>
      </c>
      <c r="AN29" s="589"/>
      <c r="AO29" s="590"/>
      <c r="AP29" s="588" t="str">
        <f>IF('Feuille de Calcul'!GV29="","",'Feuille de Calcul'!GV29)</f>
        <v>N/A</v>
      </c>
      <c r="AQ29" s="589"/>
      <c r="AR29" s="590"/>
      <c r="AS29" s="588" t="str">
        <f>IF('Feuille de Calcul'!GY29="","",'Feuille de Calcul'!GY29)</f>
        <v>N/A</v>
      </c>
      <c r="AT29" s="589"/>
      <c r="AU29" s="590"/>
      <c r="AV29" s="588" t="str">
        <f>IF('Feuille de Calcul'!HB29="","",'Feuille de Calcul'!HB29)</f>
        <v>N/A</v>
      </c>
      <c r="AW29" s="589"/>
      <c r="AX29" s="590"/>
      <c r="AY29" s="588" t="str">
        <f>IF('Feuille de Calcul'!HE29="","",'Feuille de Calcul'!HE29)</f>
        <v>N/A</v>
      </c>
      <c r="AZ29" s="589"/>
      <c r="BA29" s="590"/>
      <c r="BB29" s="588" t="str">
        <f>IF('Feuille de Calcul'!HH29="","",'Feuille de Calcul'!HH29)</f>
        <v>N/A</v>
      </c>
      <c r="BC29" s="589"/>
      <c r="BD29" s="590"/>
      <c r="BE29" s="588" t="str">
        <f>IF('Feuille de Calcul'!HK29="","",'Feuille de Calcul'!HK29)</f>
        <v>N/A</v>
      </c>
      <c r="BF29" s="589"/>
      <c r="BG29" s="590"/>
      <c r="BH29" s="588" t="str">
        <f>IF('Feuille de Calcul'!HN29="","",'Feuille de Calcul'!HN29)</f>
        <v>N/A</v>
      </c>
      <c r="BI29" s="589"/>
      <c r="BJ29" s="590"/>
      <c r="BK29" s="588" t="str">
        <f>IF('Feuille de Calcul'!HQ29="","",'Feuille de Calcul'!HQ29)</f>
        <v>N/A</v>
      </c>
      <c r="BL29" s="589"/>
      <c r="BM29" s="590"/>
      <c r="BN29" s="243"/>
      <c r="BO29" s="243"/>
    </row>
    <row r="30" spans="1:67">
      <c r="A30" s="63" t="str">
        <f>IF('Information sur les Gènes'!A30="","",'Information sur les Gènes'!A30)</f>
        <v>C4</v>
      </c>
      <c r="B30" s="64" t="str">
        <f>IF('Information sur les Gènes'!D30="","",'Information sur les Gènes'!D30)</f>
        <v/>
      </c>
      <c r="C30" s="565"/>
      <c r="D30" s="566"/>
      <c r="E30" s="567"/>
      <c r="F30" s="533" t="str">
        <f>IF('Feuille de Calcul'!EH30="","",'Feuille de Calcul'!EH30)</f>
        <v/>
      </c>
      <c r="G30" s="534"/>
      <c r="H30" s="535"/>
      <c r="I30" s="533" t="str">
        <f>IF('Feuille de Calcul'!EK30="","",'Feuille de Calcul'!EK30)</f>
        <v/>
      </c>
      <c r="J30" s="534"/>
      <c r="K30" s="535"/>
      <c r="L30" s="533" t="str">
        <f>IF('Feuille de Calcul'!EN30="","",'Feuille de Calcul'!EN30)</f>
        <v/>
      </c>
      <c r="M30" s="534"/>
      <c r="N30" s="535"/>
      <c r="O30" s="533" t="str">
        <f>IF('Feuille de Calcul'!EQ30="","",'Feuille de Calcul'!EQ30)</f>
        <v/>
      </c>
      <c r="P30" s="534"/>
      <c r="Q30" s="535"/>
      <c r="R30" s="533" t="str">
        <f>IF('Feuille de Calcul'!ET30="","",'Feuille de Calcul'!ET30)</f>
        <v/>
      </c>
      <c r="S30" s="534"/>
      <c r="T30" s="535"/>
      <c r="U30" s="533" t="str">
        <f>IF('Feuille de Calcul'!EW30="","",'Feuille de Calcul'!EW30)</f>
        <v/>
      </c>
      <c r="V30" s="534"/>
      <c r="W30" s="535"/>
      <c r="X30" s="533" t="str">
        <f>IF('Feuille de Calcul'!EZ30="","",'Feuille de Calcul'!EZ30)</f>
        <v/>
      </c>
      <c r="Y30" s="534"/>
      <c r="Z30" s="535"/>
      <c r="AA30" s="533" t="str">
        <f>IF('Feuille de Calcul'!FC30="","",'Feuille de Calcul'!FC30)</f>
        <v/>
      </c>
      <c r="AB30" s="534"/>
      <c r="AC30" s="535"/>
      <c r="AD30" s="533" t="str">
        <f>IF('Feuille de Calcul'!FF30="","",'Feuille de Calcul'!FF30)</f>
        <v/>
      </c>
      <c r="AE30" s="534"/>
      <c r="AF30" s="535"/>
      <c r="AG30" s="533" t="str">
        <f>IF('Feuille de Calcul'!FI30="","",'Feuille de Calcul'!FI30)</f>
        <v/>
      </c>
      <c r="AH30" s="534"/>
      <c r="AI30" s="535"/>
      <c r="AJ30" s="588" t="str">
        <f>IF('Feuille de Calcul'!GP30="","",'Feuille de Calcul'!GP30)</f>
        <v>N/A</v>
      </c>
      <c r="AK30" s="589"/>
      <c r="AL30" s="590"/>
      <c r="AM30" s="588" t="str">
        <f>IF('Feuille de Calcul'!GS30="","",'Feuille de Calcul'!GS30)</f>
        <v>N/A</v>
      </c>
      <c r="AN30" s="589"/>
      <c r="AO30" s="590"/>
      <c r="AP30" s="588" t="str">
        <f>IF('Feuille de Calcul'!GV30="","",'Feuille de Calcul'!GV30)</f>
        <v>N/A</v>
      </c>
      <c r="AQ30" s="589"/>
      <c r="AR30" s="590"/>
      <c r="AS30" s="588" t="str">
        <f>IF('Feuille de Calcul'!GY30="","",'Feuille de Calcul'!GY30)</f>
        <v>N/A</v>
      </c>
      <c r="AT30" s="589"/>
      <c r="AU30" s="590"/>
      <c r="AV30" s="588" t="str">
        <f>IF('Feuille de Calcul'!HB30="","",'Feuille de Calcul'!HB30)</f>
        <v>N/A</v>
      </c>
      <c r="AW30" s="589"/>
      <c r="AX30" s="590"/>
      <c r="AY30" s="588" t="str">
        <f>IF('Feuille de Calcul'!HE30="","",'Feuille de Calcul'!HE30)</f>
        <v>N/A</v>
      </c>
      <c r="AZ30" s="589"/>
      <c r="BA30" s="590"/>
      <c r="BB30" s="588" t="str">
        <f>IF('Feuille de Calcul'!HH30="","",'Feuille de Calcul'!HH30)</f>
        <v>N/A</v>
      </c>
      <c r="BC30" s="589"/>
      <c r="BD30" s="590"/>
      <c r="BE30" s="588" t="str">
        <f>IF('Feuille de Calcul'!HK30="","",'Feuille de Calcul'!HK30)</f>
        <v>N/A</v>
      </c>
      <c r="BF30" s="589"/>
      <c r="BG30" s="590"/>
      <c r="BH30" s="588" t="str">
        <f>IF('Feuille de Calcul'!HN30="","",'Feuille de Calcul'!HN30)</f>
        <v>N/A</v>
      </c>
      <c r="BI30" s="589"/>
      <c r="BJ30" s="590"/>
      <c r="BK30" s="588" t="str">
        <f>IF('Feuille de Calcul'!HQ30="","",'Feuille de Calcul'!HQ30)</f>
        <v>N/A</v>
      </c>
      <c r="BL30" s="589"/>
      <c r="BM30" s="590"/>
      <c r="BN30" s="243"/>
      <c r="BO30" s="243"/>
    </row>
    <row r="31" spans="1:67">
      <c r="A31" s="63" t="str">
        <f>IF('Information sur les Gènes'!A31="","",'Information sur les Gènes'!A31)</f>
        <v>C5</v>
      </c>
      <c r="B31" s="64" t="str">
        <f>IF('Information sur les Gènes'!D31="","",'Information sur les Gènes'!D31)</f>
        <v/>
      </c>
      <c r="C31" s="565"/>
      <c r="D31" s="566"/>
      <c r="E31" s="567"/>
      <c r="F31" s="533" t="str">
        <f>IF('Feuille de Calcul'!EH31="","",'Feuille de Calcul'!EH31)</f>
        <v/>
      </c>
      <c r="G31" s="534"/>
      <c r="H31" s="535"/>
      <c r="I31" s="533" t="str">
        <f>IF('Feuille de Calcul'!EK31="","",'Feuille de Calcul'!EK31)</f>
        <v/>
      </c>
      <c r="J31" s="534"/>
      <c r="K31" s="535"/>
      <c r="L31" s="533" t="str">
        <f>IF('Feuille de Calcul'!EN31="","",'Feuille de Calcul'!EN31)</f>
        <v/>
      </c>
      <c r="M31" s="534"/>
      <c r="N31" s="535"/>
      <c r="O31" s="533" t="str">
        <f>IF('Feuille de Calcul'!EQ31="","",'Feuille de Calcul'!EQ31)</f>
        <v/>
      </c>
      <c r="P31" s="534"/>
      <c r="Q31" s="535"/>
      <c r="R31" s="533" t="str">
        <f>IF('Feuille de Calcul'!ET31="","",'Feuille de Calcul'!ET31)</f>
        <v/>
      </c>
      <c r="S31" s="534"/>
      <c r="T31" s="535"/>
      <c r="U31" s="533" t="str">
        <f>IF('Feuille de Calcul'!EW31="","",'Feuille de Calcul'!EW31)</f>
        <v/>
      </c>
      <c r="V31" s="534"/>
      <c r="W31" s="535"/>
      <c r="X31" s="533" t="str">
        <f>IF('Feuille de Calcul'!EZ31="","",'Feuille de Calcul'!EZ31)</f>
        <v/>
      </c>
      <c r="Y31" s="534"/>
      <c r="Z31" s="535"/>
      <c r="AA31" s="533" t="str">
        <f>IF('Feuille de Calcul'!FC31="","",'Feuille de Calcul'!FC31)</f>
        <v/>
      </c>
      <c r="AB31" s="534"/>
      <c r="AC31" s="535"/>
      <c r="AD31" s="533" t="str">
        <f>IF('Feuille de Calcul'!FF31="","",'Feuille de Calcul'!FF31)</f>
        <v/>
      </c>
      <c r="AE31" s="534"/>
      <c r="AF31" s="535"/>
      <c r="AG31" s="533" t="str">
        <f>IF('Feuille de Calcul'!FI31="","",'Feuille de Calcul'!FI31)</f>
        <v/>
      </c>
      <c r="AH31" s="534"/>
      <c r="AI31" s="535"/>
      <c r="AJ31" s="588" t="str">
        <f>IF('Feuille de Calcul'!GP31="","",'Feuille de Calcul'!GP31)</f>
        <v>N/A</v>
      </c>
      <c r="AK31" s="589"/>
      <c r="AL31" s="590"/>
      <c r="AM31" s="588" t="str">
        <f>IF('Feuille de Calcul'!GS31="","",'Feuille de Calcul'!GS31)</f>
        <v>N/A</v>
      </c>
      <c r="AN31" s="589"/>
      <c r="AO31" s="590"/>
      <c r="AP31" s="588" t="str">
        <f>IF('Feuille de Calcul'!GV31="","",'Feuille de Calcul'!GV31)</f>
        <v>N/A</v>
      </c>
      <c r="AQ31" s="589"/>
      <c r="AR31" s="590"/>
      <c r="AS31" s="588" t="str">
        <f>IF('Feuille de Calcul'!GY31="","",'Feuille de Calcul'!GY31)</f>
        <v>N/A</v>
      </c>
      <c r="AT31" s="589"/>
      <c r="AU31" s="590"/>
      <c r="AV31" s="588" t="str">
        <f>IF('Feuille de Calcul'!HB31="","",'Feuille de Calcul'!HB31)</f>
        <v>N/A</v>
      </c>
      <c r="AW31" s="589"/>
      <c r="AX31" s="590"/>
      <c r="AY31" s="588" t="str">
        <f>IF('Feuille de Calcul'!HE31="","",'Feuille de Calcul'!HE31)</f>
        <v>N/A</v>
      </c>
      <c r="AZ31" s="589"/>
      <c r="BA31" s="590"/>
      <c r="BB31" s="588" t="str">
        <f>IF('Feuille de Calcul'!HH31="","",'Feuille de Calcul'!HH31)</f>
        <v>N/A</v>
      </c>
      <c r="BC31" s="589"/>
      <c r="BD31" s="590"/>
      <c r="BE31" s="588" t="str">
        <f>IF('Feuille de Calcul'!HK31="","",'Feuille de Calcul'!HK31)</f>
        <v>N/A</v>
      </c>
      <c r="BF31" s="589"/>
      <c r="BG31" s="590"/>
      <c r="BH31" s="588" t="str">
        <f>IF('Feuille de Calcul'!HN31="","",'Feuille de Calcul'!HN31)</f>
        <v>N/A</v>
      </c>
      <c r="BI31" s="589"/>
      <c r="BJ31" s="590"/>
      <c r="BK31" s="588" t="str">
        <f>IF('Feuille de Calcul'!HQ31="","",'Feuille de Calcul'!HQ31)</f>
        <v>N/A</v>
      </c>
      <c r="BL31" s="589"/>
      <c r="BM31" s="590"/>
      <c r="BN31" s="243"/>
      <c r="BO31" s="243"/>
    </row>
    <row r="32" spans="1:67">
      <c r="A32" s="63" t="str">
        <f>IF('Information sur les Gènes'!A32="","",'Information sur les Gènes'!A32)</f>
        <v>C6</v>
      </c>
      <c r="B32" s="64" t="str">
        <f>IF('Information sur les Gènes'!D32="","",'Information sur les Gènes'!D32)</f>
        <v/>
      </c>
      <c r="C32" s="565"/>
      <c r="D32" s="566"/>
      <c r="E32" s="567"/>
      <c r="F32" s="533" t="str">
        <f>IF('Feuille de Calcul'!EH32="","",'Feuille de Calcul'!EH32)</f>
        <v/>
      </c>
      <c r="G32" s="534"/>
      <c r="H32" s="535"/>
      <c r="I32" s="533" t="str">
        <f>IF('Feuille de Calcul'!EK32="","",'Feuille de Calcul'!EK32)</f>
        <v/>
      </c>
      <c r="J32" s="534"/>
      <c r="K32" s="535"/>
      <c r="L32" s="533" t="str">
        <f>IF('Feuille de Calcul'!EN32="","",'Feuille de Calcul'!EN32)</f>
        <v/>
      </c>
      <c r="M32" s="534"/>
      <c r="N32" s="535"/>
      <c r="O32" s="533" t="str">
        <f>IF('Feuille de Calcul'!EQ32="","",'Feuille de Calcul'!EQ32)</f>
        <v/>
      </c>
      <c r="P32" s="534"/>
      <c r="Q32" s="535"/>
      <c r="R32" s="533" t="str">
        <f>IF('Feuille de Calcul'!ET32="","",'Feuille de Calcul'!ET32)</f>
        <v/>
      </c>
      <c r="S32" s="534"/>
      <c r="T32" s="535"/>
      <c r="U32" s="533" t="str">
        <f>IF('Feuille de Calcul'!EW32="","",'Feuille de Calcul'!EW32)</f>
        <v/>
      </c>
      <c r="V32" s="534"/>
      <c r="W32" s="535"/>
      <c r="X32" s="533" t="str">
        <f>IF('Feuille de Calcul'!EZ32="","",'Feuille de Calcul'!EZ32)</f>
        <v/>
      </c>
      <c r="Y32" s="534"/>
      <c r="Z32" s="535"/>
      <c r="AA32" s="533" t="str">
        <f>IF('Feuille de Calcul'!FC32="","",'Feuille de Calcul'!FC32)</f>
        <v/>
      </c>
      <c r="AB32" s="534"/>
      <c r="AC32" s="535"/>
      <c r="AD32" s="533" t="str">
        <f>IF('Feuille de Calcul'!FF32="","",'Feuille de Calcul'!FF32)</f>
        <v/>
      </c>
      <c r="AE32" s="534"/>
      <c r="AF32" s="535"/>
      <c r="AG32" s="533" t="str">
        <f>IF('Feuille de Calcul'!FI32="","",'Feuille de Calcul'!FI32)</f>
        <v/>
      </c>
      <c r="AH32" s="534"/>
      <c r="AI32" s="535"/>
      <c r="AJ32" s="588" t="str">
        <f>IF('Feuille de Calcul'!GP32="","",'Feuille de Calcul'!GP32)</f>
        <v>N/A</v>
      </c>
      <c r="AK32" s="589"/>
      <c r="AL32" s="590"/>
      <c r="AM32" s="588" t="str">
        <f>IF('Feuille de Calcul'!GS32="","",'Feuille de Calcul'!GS32)</f>
        <v>N/A</v>
      </c>
      <c r="AN32" s="589"/>
      <c r="AO32" s="590"/>
      <c r="AP32" s="588" t="str">
        <f>IF('Feuille de Calcul'!GV32="","",'Feuille de Calcul'!GV32)</f>
        <v>N/A</v>
      </c>
      <c r="AQ32" s="589"/>
      <c r="AR32" s="590"/>
      <c r="AS32" s="588" t="str">
        <f>IF('Feuille de Calcul'!GY32="","",'Feuille de Calcul'!GY32)</f>
        <v>N/A</v>
      </c>
      <c r="AT32" s="589"/>
      <c r="AU32" s="590"/>
      <c r="AV32" s="588" t="str">
        <f>IF('Feuille de Calcul'!HB32="","",'Feuille de Calcul'!HB32)</f>
        <v>N/A</v>
      </c>
      <c r="AW32" s="589"/>
      <c r="AX32" s="590"/>
      <c r="AY32" s="588" t="str">
        <f>IF('Feuille de Calcul'!HE32="","",'Feuille de Calcul'!HE32)</f>
        <v>N/A</v>
      </c>
      <c r="AZ32" s="589"/>
      <c r="BA32" s="590"/>
      <c r="BB32" s="588" t="str">
        <f>IF('Feuille de Calcul'!HH32="","",'Feuille de Calcul'!HH32)</f>
        <v>N/A</v>
      </c>
      <c r="BC32" s="589"/>
      <c r="BD32" s="590"/>
      <c r="BE32" s="588" t="str">
        <f>IF('Feuille de Calcul'!HK32="","",'Feuille de Calcul'!HK32)</f>
        <v>N/A</v>
      </c>
      <c r="BF32" s="589"/>
      <c r="BG32" s="590"/>
      <c r="BH32" s="588" t="str">
        <f>IF('Feuille de Calcul'!HN32="","",'Feuille de Calcul'!HN32)</f>
        <v>N/A</v>
      </c>
      <c r="BI32" s="589"/>
      <c r="BJ32" s="590"/>
      <c r="BK32" s="588" t="str">
        <f>IF('Feuille de Calcul'!HQ32="","",'Feuille de Calcul'!HQ32)</f>
        <v>N/A</v>
      </c>
      <c r="BL32" s="589"/>
      <c r="BM32" s="590"/>
      <c r="BN32" s="243"/>
      <c r="BO32" s="243"/>
    </row>
    <row r="33" spans="1:67">
      <c r="A33" s="63" t="str">
        <f>IF('Information sur les Gènes'!A33="","",'Information sur les Gènes'!A33)</f>
        <v>C7</v>
      </c>
      <c r="B33" s="64" t="str">
        <f>IF('Information sur les Gènes'!D33="","",'Information sur les Gènes'!D33)</f>
        <v/>
      </c>
      <c r="C33" s="565"/>
      <c r="D33" s="566"/>
      <c r="E33" s="567"/>
      <c r="F33" s="533" t="str">
        <f>IF('Feuille de Calcul'!EH33="","",'Feuille de Calcul'!EH33)</f>
        <v/>
      </c>
      <c r="G33" s="534"/>
      <c r="H33" s="535"/>
      <c r="I33" s="533" t="str">
        <f>IF('Feuille de Calcul'!EK33="","",'Feuille de Calcul'!EK33)</f>
        <v/>
      </c>
      <c r="J33" s="534"/>
      <c r="K33" s="535"/>
      <c r="L33" s="533" t="str">
        <f>IF('Feuille de Calcul'!EN33="","",'Feuille de Calcul'!EN33)</f>
        <v/>
      </c>
      <c r="M33" s="534"/>
      <c r="N33" s="535"/>
      <c r="O33" s="533" t="str">
        <f>IF('Feuille de Calcul'!EQ33="","",'Feuille de Calcul'!EQ33)</f>
        <v/>
      </c>
      <c r="P33" s="534"/>
      <c r="Q33" s="535"/>
      <c r="R33" s="533" t="str">
        <f>IF('Feuille de Calcul'!ET33="","",'Feuille de Calcul'!ET33)</f>
        <v/>
      </c>
      <c r="S33" s="534"/>
      <c r="T33" s="535"/>
      <c r="U33" s="533" t="str">
        <f>IF('Feuille de Calcul'!EW33="","",'Feuille de Calcul'!EW33)</f>
        <v/>
      </c>
      <c r="V33" s="534"/>
      <c r="W33" s="535"/>
      <c r="X33" s="533" t="str">
        <f>IF('Feuille de Calcul'!EZ33="","",'Feuille de Calcul'!EZ33)</f>
        <v/>
      </c>
      <c r="Y33" s="534"/>
      <c r="Z33" s="535"/>
      <c r="AA33" s="533" t="str">
        <f>IF('Feuille de Calcul'!FC33="","",'Feuille de Calcul'!FC33)</f>
        <v/>
      </c>
      <c r="AB33" s="534"/>
      <c r="AC33" s="535"/>
      <c r="AD33" s="533" t="str">
        <f>IF('Feuille de Calcul'!FF33="","",'Feuille de Calcul'!FF33)</f>
        <v/>
      </c>
      <c r="AE33" s="534"/>
      <c r="AF33" s="535"/>
      <c r="AG33" s="533" t="str">
        <f>IF('Feuille de Calcul'!FI33="","",'Feuille de Calcul'!FI33)</f>
        <v/>
      </c>
      <c r="AH33" s="534"/>
      <c r="AI33" s="535"/>
      <c r="AJ33" s="588" t="str">
        <f>IF('Feuille de Calcul'!GP33="","",'Feuille de Calcul'!GP33)</f>
        <v>N/A</v>
      </c>
      <c r="AK33" s="589"/>
      <c r="AL33" s="590"/>
      <c r="AM33" s="588" t="str">
        <f>IF('Feuille de Calcul'!GS33="","",'Feuille de Calcul'!GS33)</f>
        <v>N/A</v>
      </c>
      <c r="AN33" s="589"/>
      <c r="AO33" s="590"/>
      <c r="AP33" s="588" t="str">
        <f>IF('Feuille de Calcul'!GV33="","",'Feuille de Calcul'!GV33)</f>
        <v>N/A</v>
      </c>
      <c r="AQ33" s="589"/>
      <c r="AR33" s="590"/>
      <c r="AS33" s="588" t="str">
        <f>IF('Feuille de Calcul'!GY33="","",'Feuille de Calcul'!GY33)</f>
        <v>N/A</v>
      </c>
      <c r="AT33" s="589"/>
      <c r="AU33" s="590"/>
      <c r="AV33" s="588" t="str">
        <f>IF('Feuille de Calcul'!HB33="","",'Feuille de Calcul'!HB33)</f>
        <v>N/A</v>
      </c>
      <c r="AW33" s="589"/>
      <c r="AX33" s="590"/>
      <c r="AY33" s="588" t="str">
        <f>IF('Feuille de Calcul'!HE33="","",'Feuille de Calcul'!HE33)</f>
        <v>N/A</v>
      </c>
      <c r="AZ33" s="589"/>
      <c r="BA33" s="590"/>
      <c r="BB33" s="588" t="str">
        <f>IF('Feuille de Calcul'!HH33="","",'Feuille de Calcul'!HH33)</f>
        <v>N/A</v>
      </c>
      <c r="BC33" s="589"/>
      <c r="BD33" s="590"/>
      <c r="BE33" s="588" t="str">
        <f>IF('Feuille de Calcul'!HK33="","",'Feuille de Calcul'!HK33)</f>
        <v>N/A</v>
      </c>
      <c r="BF33" s="589"/>
      <c r="BG33" s="590"/>
      <c r="BH33" s="588" t="str">
        <f>IF('Feuille de Calcul'!HN33="","",'Feuille de Calcul'!HN33)</f>
        <v>N/A</v>
      </c>
      <c r="BI33" s="589"/>
      <c r="BJ33" s="590"/>
      <c r="BK33" s="588" t="str">
        <f>IF('Feuille de Calcul'!HQ33="","",'Feuille de Calcul'!HQ33)</f>
        <v>N/A</v>
      </c>
      <c r="BL33" s="589"/>
      <c r="BM33" s="590"/>
      <c r="BN33" s="243"/>
      <c r="BO33" s="243"/>
    </row>
    <row r="34" spans="1:67">
      <c r="A34" s="63" t="str">
        <f>IF('Information sur les Gènes'!A34="","",'Information sur les Gènes'!A34)</f>
        <v>C8</v>
      </c>
      <c r="B34" s="64" t="str">
        <f>IF('Information sur les Gènes'!D34="","",'Information sur les Gènes'!D34)</f>
        <v/>
      </c>
      <c r="C34" s="565"/>
      <c r="D34" s="566"/>
      <c r="E34" s="567"/>
      <c r="F34" s="533" t="str">
        <f>IF('Feuille de Calcul'!EH34="","",'Feuille de Calcul'!EH34)</f>
        <v/>
      </c>
      <c r="G34" s="534"/>
      <c r="H34" s="535"/>
      <c r="I34" s="533" t="str">
        <f>IF('Feuille de Calcul'!EK34="","",'Feuille de Calcul'!EK34)</f>
        <v/>
      </c>
      <c r="J34" s="534"/>
      <c r="K34" s="535"/>
      <c r="L34" s="533" t="str">
        <f>IF('Feuille de Calcul'!EN34="","",'Feuille de Calcul'!EN34)</f>
        <v/>
      </c>
      <c r="M34" s="534"/>
      <c r="N34" s="535"/>
      <c r="O34" s="533" t="str">
        <f>IF('Feuille de Calcul'!EQ34="","",'Feuille de Calcul'!EQ34)</f>
        <v/>
      </c>
      <c r="P34" s="534"/>
      <c r="Q34" s="535"/>
      <c r="R34" s="533" t="str">
        <f>IF('Feuille de Calcul'!ET34="","",'Feuille de Calcul'!ET34)</f>
        <v/>
      </c>
      <c r="S34" s="534"/>
      <c r="T34" s="535"/>
      <c r="U34" s="533" t="str">
        <f>IF('Feuille de Calcul'!EW34="","",'Feuille de Calcul'!EW34)</f>
        <v/>
      </c>
      <c r="V34" s="534"/>
      <c r="W34" s="535"/>
      <c r="X34" s="533" t="str">
        <f>IF('Feuille de Calcul'!EZ34="","",'Feuille de Calcul'!EZ34)</f>
        <v/>
      </c>
      <c r="Y34" s="534"/>
      <c r="Z34" s="535"/>
      <c r="AA34" s="533" t="str">
        <f>IF('Feuille de Calcul'!FC34="","",'Feuille de Calcul'!FC34)</f>
        <v/>
      </c>
      <c r="AB34" s="534"/>
      <c r="AC34" s="535"/>
      <c r="AD34" s="533" t="str">
        <f>IF('Feuille de Calcul'!FF34="","",'Feuille de Calcul'!FF34)</f>
        <v/>
      </c>
      <c r="AE34" s="534"/>
      <c r="AF34" s="535"/>
      <c r="AG34" s="533" t="str">
        <f>IF('Feuille de Calcul'!FI34="","",'Feuille de Calcul'!FI34)</f>
        <v/>
      </c>
      <c r="AH34" s="534"/>
      <c r="AI34" s="535"/>
      <c r="AJ34" s="588" t="str">
        <f>IF('Feuille de Calcul'!GP34="","",'Feuille de Calcul'!GP34)</f>
        <v>N/A</v>
      </c>
      <c r="AK34" s="589"/>
      <c r="AL34" s="590"/>
      <c r="AM34" s="588" t="str">
        <f>IF('Feuille de Calcul'!GS34="","",'Feuille de Calcul'!GS34)</f>
        <v>N/A</v>
      </c>
      <c r="AN34" s="589"/>
      <c r="AO34" s="590"/>
      <c r="AP34" s="588" t="str">
        <f>IF('Feuille de Calcul'!GV34="","",'Feuille de Calcul'!GV34)</f>
        <v>N/A</v>
      </c>
      <c r="AQ34" s="589"/>
      <c r="AR34" s="590"/>
      <c r="AS34" s="588" t="str">
        <f>IF('Feuille de Calcul'!GY34="","",'Feuille de Calcul'!GY34)</f>
        <v>N/A</v>
      </c>
      <c r="AT34" s="589"/>
      <c r="AU34" s="590"/>
      <c r="AV34" s="588" t="str">
        <f>IF('Feuille de Calcul'!HB34="","",'Feuille de Calcul'!HB34)</f>
        <v>N/A</v>
      </c>
      <c r="AW34" s="589"/>
      <c r="AX34" s="590"/>
      <c r="AY34" s="588" t="str">
        <f>IF('Feuille de Calcul'!HE34="","",'Feuille de Calcul'!HE34)</f>
        <v>N/A</v>
      </c>
      <c r="AZ34" s="589"/>
      <c r="BA34" s="590"/>
      <c r="BB34" s="588" t="str">
        <f>IF('Feuille de Calcul'!HH34="","",'Feuille de Calcul'!HH34)</f>
        <v>N/A</v>
      </c>
      <c r="BC34" s="589"/>
      <c r="BD34" s="590"/>
      <c r="BE34" s="588" t="str">
        <f>IF('Feuille de Calcul'!HK34="","",'Feuille de Calcul'!HK34)</f>
        <v>N/A</v>
      </c>
      <c r="BF34" s="589"/>
      <c r="BG34" s="590"/>
      <c r="BH34" s="588" t="str">
        <f>IF('Feuille de Calcul'!HN34="","",'Feuille de Calcul'!HN34)</f>
        <v>N/A</v>
      </c>
      <c r="BI34" s="589"/>
      <c r="BJ34" s="590"/>
      <c r="BK34" s="588" t="str">
        <f>IF('Feuille de Calcul'!HQ34="","",'Feuille de Calcul'!HQ34)</f>
        <v>N/A</v>
      </c>
      <c r="BL34" s="589"/>
      <c r="BM34" s="590"/>
      <c r="BN34" s="243"/>
      <c r="BO34" s="243"/>
    </row>
    <row r="35" spans="1:67">
      <c r="A35" s="63" t="str">
        <f>IF('Information sur les Gènes'!A35="","",'Information sur les Gènes'!A35)</f>
        <v>C9</v>
      </c>
      <c r="B35" s="64" t="str">
        <f>IF('Information sur les Gènes'!D35="","",'Information sur les Gènes'!D35)</f>
        <v/>
      </c>
      <c r="C35" s="565"/>
      <c r="D35" s="566"/>
      <c r="E35" s="567"/>
      <c r="F35" s="533" t="str">
        <f>IF('Feuille de Calcul'!EH35="","",'Feuille de Calcul'!EH35)</f>
        <v/>
      </c>
      <c r="G35" s="534"/>
      <c r="H35" s="535"/>
      <c r="I35" s="533" t="str">
        <f>IF('Feuille de Calcul'!EK35="","",'Feuille de Calcul'!EK35)</f>
        <v/>
      </c>
      <c r="J35" s="534"/>
      <c r="K35" s="535"/>
      <c r="L35" s="533" t="str">
        <f>IF('Feuille de Calcul'!EN35="","",'Feuille de Calcul'!EN35)</f>
        <v/>
      </c>
      <c r="M35" s="534"/>
      <c r="N35" s="535"/>
      <c r="O35" s="533" t="str">
        <f>IF('Feuille de Calcul'!EQ35="","",'Feuille de Calcul'!EQ35)</f>
        <v/>
      </c>
      <c r="P35" s="534"/>
      <c r="Q35" s="535"/>
      <c r="R35" s="533" t="str">
        <f>IF('Feuille de Calcul'!ET35="","",'Feuille de Calcul'!ET35)</f>
        <v/>
      </c>
      <c r="S35" s="534"/>
      <c r="T35" s="535"/>
      <c r="U35" s="533" t="str">
        <f>IF('Feuille de Calcul'!EW35="","",'Feuille de Calcul'!EW35)</f>
        <v/>
      </c>
      <c r="V35" s="534"/>
      <c r="W35" s="535"/>
      <c r="X35" s="533" t="str">
        <f>IF('Feuille de Calcul'!EZ35="","",'Feuille de Calcul'!EZ35)</f>
        <v/>
      </c>
      <c r="Y35" s="534"/>
      <c r="Z35" s="535"/>
      <c r="AA35" s="533" t="str">
        <f>IF('Feuille de Calcul'!FC35="","",'Feuille de Calcul'!FC35)</f>
        <v/>
      </c>
      <c r="AB35" s="534"/>
      <c r="AC35" s="535"/>
      <c r="AD35" s="533" t="str">
        <f>IF('Feuille de Calcul'!FF35="","",'Feuille de Calcul'!FF35)</f>
        <v/>
      </c>
      <c r="AE35" s="534"/>
      <c r="AF35" s="535"/>
      <c r="AG35" s="533" t="str">
        <f>IF('Feuille de Calcul'!FI35="","",'Feuille de Calcul'!FI35)</f>
        <v/>
      </c>
      <c r="AH35" s="534"/>
      <c r="AI35" s="535"/>
      <c r="AJ35" s="588" t="str">
        <f>IF('Feuille de Calcul'!GP35="","",'Feuille de Calcul'!GP35)</f>
        <v>N/A</v>
      </c>
      <c r="AK35" s="589"/>
      <c r="AL35" s="590"/>
      <c r="AM35" s="588" t="str">
        <f>IF('Feuille de Calcul'!GS35="","",'Feuille de Calcul'!GS35)</f>
        <v>N/A</v>
      </c>
      <c r="AN35" s="589"/>
      <c r="AO35" s="590"/>
      <c r="AP35" s="588" t="str">
        <f>IF('Feuille de Calcul'!GV35="","",'Feuille de Calcul'!GV35)</f>
        <v>N/A</v>
      </c>
      <c r="AQ35" s="589"/>
      <c r="AR35" s="590"/>
      <c r="AS35" s="588" t="str">
        <f>IF('Feuille de Calcul'!GY35="","",'Feuille de Calcul'!GY35)</f>
        <v>N/A</v>
      </c>
      <c r="AT35" s="589"/>
      <c r="AU35" s="590"/>
      <c r="AV35" s="588" t="str">
        <f>IF('Feuille de Calcul'!HB35="","",'Feuille de Calcul'!HB35)</f>
        <v>N/A</v>
      </c>
      <c r="AW35" s="589"/>
      <c r="AX35" s="590"/>
      <c r="AY35" s="588" t="str">
        <f>IF('Feuille de Calcul'!HE35="","",'Feuille de Calcul'!HE35)</f>
        <v>N/A</v>
      </c>
      <c r="AZ35" s="589"/>
      <c r="BA35" s="590"/>
      <c r="BB35" s="588" t="str">
        <f>IF('Feuille de Calcul'!HH35="","",'Feuille de Calcul'!HH35)</f>
        <v>N/A</v>
      </c>
      <c r="BC35" s="589"/>
      <c r="BD35" s="590"/>
      <c r="BE35" s="588" t="str">
        <f>IF('Feuille de Calcul'!HK35="","",'Feuille de Calcul'!HK35)</f>
        <v>N/A</v>
      </c>
      <c r="BF35" s="589"/>
      <c r="BG35" s="590"/>
      <c r="BH35" s="588" t="str">
        <f>IF('Feuille de Calcul'!HN35="","",'Feuille de Calcul'!HN35)</f>
        <v>N/A</v>
      </c>
      <c r="BI35" s="589"/>
      <c r="BJ35" s="590"/>
      <c r="BK35" s="588" t="str">
        <f>IF('Feuille de Calcul'!HQ35="","",'Feuille de Calcul'!HQ35)</f>
        <v>N/A</v>
      </c>
      <c r="BL35" s="589"/>
      <c r="BM35" s="590"/>
      <c r="BN35" s="243"/>
      <c r="BO35" s="243"/>
    </row>
    <row r="36" spans="1:67">
      <c r="A36" s="63" t="str">
        <f>IF('Information sur les Gènes'!A36="","",'Information sur les Gènes'!A36)</f>
        <v>C10</v>
      </c>
      <c r="B36" s="64" t="str">
        <f>IF('Information sur les Gènes'!D36="","",'Information sur les Gènes'!D36)</f>
        <v/>
      </c>
      <c r="C36" s="565"/>
      <c r="D36" s="566"/>
      <c r="E36" s="567"/>
      <c r="F36" s="533" t="str">
        <f>IF('Feuille de Calcul'!EH36="","",'Feuille de Calcul'!EH36)</f>
        <v/>
      </c>
      <c r="G36" s="534"/>
      <c r="H36" s="535"/>
      <c r="I36" s="533" t="str">
        <f>IF('Feuille de Calcul'!EK36="","",'Feuille de Calcul'!EK36)</f>
        <v/>
      </c>
      <c r="J36" s="534"/>
      <c r="K36" s="535"/>
      <c r="L36" s="533" t="str">
        <f>IF('Feuille de Calcul'!EN36="","",'Feuille de Calcul'!EN36)</f>
        <v/>
      </c>
      <c r="M36" s="534"/>
      <c r="N36" s="535"/>
      <c r="O36" s="533" t="str">
        <f>IF('Feuille de Calcul'!EQ36="","",'Feuille de Calcul'!EQ36)</f>
        <v/>
      </c>
      <c r="P36" s="534"/>
      <c r="Q36" s="535"/>
      <c r="R36" s="533" t="str">
        <f>IF('Feuille de Calcul'!ET36="","",'Feuille de Calcul'!ET36)</f>
        <v/>
      </c>
      <c r="S36" s="534"/>
      <c r="T36" s="535"/>
      <c r="U36" s="533" t="str">
        <f>IF('Feuille de Calcul'!EW36="","",'Feuille de Calcul'!EW36)</f>
        <v/>
      </c>
      <c r="V36" s="534"/>
      <c r="W36" s="535"/>
      <c r="X36" s="533" t="str">
        <f>IF('Feuille de Calcul'!EZ36="","",'Feuille de Calcul'!EZ36)</f>
        <v/>
      </c>
      <c r="Y36" s="534"/>
      <c r="Z36" s="535"/>
      <c r="AA36" s="533" t="str">
        <f>IF('Feuille de Calcul'!FC36="","",'Feuille de Calcul'!FC36)</f>
        <v/>
      </c>
      <c r="AB36" s="534"/>
      <c r="AC36" s="535"/>
      <c r="AD36" s="533" t="str">
        <f>IF('Feuille de Calcul'!FF36="","",'Feuille de Calcul'!FF36)</f>
        <v/>
      </c>
      <c r="AE36" s="534"/>
      <c r="AF36" s="535"/>
      <c r="AG36" s="533" t="str">
        <f>IF('Feuille de Calcul'!FI36="","",'Feuille de Calcul'!FI36)</f>
        <v/>
      </c>
      <c r="AH36" s="534"/>
      <c r="AI36" s="535"/>
      <c r="AJ36" s="588" t="str">
        <f>IF('Feuille de Calcul'!GP36="","",'Feuille de Calcul'!GP36)</f>
        <v>N/A</v>
      </c>
      <c r="AK36" s="589"/>
      <c r="AL36" s="590"/>
      <c r="AM36" s="588" t="str">
        <f>IF('Feuille de Calcul'!GS36="","",'Feuille de Calcul'!GS36)</f>
        <v>N/A</v>
      </c>
      <c r="AN36" s="589"/>
      <c r="AO36" s="590"/>
      <c r="AP36" s="588" t="str">
        <f>IF('Feuille de Calcul'!GV36="","",'Feuille de Calcul'!GV36)</f>
        <v>N/A</v>
      </c>
      <c r="AQ36" s="589"/>
      <c r="AR36" s="590"/>
      <c r="AS36" s="588" t="str">
        <f>IF('Feuille de Calcul'!GY36="","",'Feuille de Calcul'!GY36)</f>
        <v>N/A</v>
      </c>
      <c r="AT36" s="589"/>
      <c r="AU36" s="590"/>
      <c r="AV36" s="588" t="str">
        <f>IF('Feuille de Calcul'!HB36="","",'Feuille de Calcul'!HB36)</f>
        <v>N/A</v>
      </c>
      <c r="AW36" s="589"/>
      <c r="AX36" s="590"/>
      <c r="AY36" s="588" t="str">
        <f>IF('Feuille de Calcul'!HE36="","",'Feuille de Calcul'!HE36)</f>
        <v>N/A</v>
      </c>
      <c r="AZ36" s="589"/>
      <c r="BA36" s="590"/>
      <c r="BB36" s="588" t="str">
        <f>IF('Feuille de Calcul'!HH36="","",'Feuille de Calcul'!HH36)</f>
        <v>N/A</v>
      </c>
      <c r="BC36" s="589"/>
      <c r="BD36" s="590"/>
      <c r="BE36" s="588" t="str">
        <f>IF('Feuille de Calcul'!HK36="","",'Feuille de Calcul'!HK36)</f>
        <v>N/A</v>
      </c>
      <c r="BF36" s="589"/>
      <c r="BG36" s="590"/>
      <c r="BH36" s="588" t="str">
        <f>IF('Feuille de Calcul'!HN36="","",'Feuille de Calcul'!HN36)</f>
        <v>N/A</v>
      </c>
      <c r="BI36" s="589"/>
      <c r="BJ36" s="590"/>
      <c r="BK36" s="588" t="str">
        <f>IF('Feuille de Calcul'!HQ36="","",'Feuille de Calcul'!HQ36)</f>
        <v>N/A</v>
      </c>
      <c r="BL36" s="589"/>
      <c r="BM36" s="590"/>
      <c r="BN36" s="243"/>
      <c r="BO36" s="243"/>
    </row>
    <row r="37" spans="1:67">
      <c r="A37" s="63" t="str">
        <f>IF('Information sur les Gènes'!A37="","",'Information sur les Gènes'!A37)</f>
        <v>C11</v>
      </c>
      <c r="B37" s="64" t="str">
        <f>IF('Information sur les Gènes'!D37="","",'Information sur les Gènes'!D37)</f>
        <v/>
      </c>
      <c r="C37" s="565"/>
      <c r="D37" s="566"/>
      <c r="E37" s="567"/>
      <c r="F37" s="533" t="str">
        <f>IF('Feuille de Calcul'!EH37="","",'Feuille de Calcul'!EH37)</f>
        <v/>
      </c>
      <c r="G37" s="534"/>
      <c r="H37" s="535"/>
      <c r="I37" s="533" t="str">
        <f>IF('Feuille de Calcul'!EK37="","",'Feuille de Calcul'!EK37)</f>
        <v/>
      </c>
      <c r="J37" s="534"/>
      <c r="K37" s="535"/>
      <c r="L37" s="533" t="str">
        <f>IF('Feuille de Calcul'!EN37="","",'Feuille de Calcul'!EN37)</f>
        <v/>
      </c>
      <c r="M37" s="534"/>
      <c r="N37" s="535"/>
      <c r="O37" s="533" t="str">
        <f>IF('Feuille de Calcul'!EQ37="","",'Feuille de Calcul'!EQ37)</f>
        <v/>
      </c>
      <c r="P37" s="534"/>
      <c r="Q37" s="535"/>
      <c r="R37" s="533" t="str">
        <f>IF('Feuille de Calcul'!ET37="","",'Feuille de Calcul'!ET37)</f>
        <v/>
      </c>
      <c r="S37" s="534"/>
      <c r="T37" s="535"/>
      <c r="U37" s="533" t="str">
        <f>IF('Feuille de Calcul'!EW37="","",'Feuille de Calcul'!EW37)</f>
        <v/>
      </c>
      <c r="V37" s="534"/>
      <c r="W37" s="535"/>
      <c r="X37" s="533" t="str">
        <f>IF('Feuille de Calcul'!EZ37="","",'Feuille de Calcul'!EZ37)</f>
        <v/>
      </c>
      <c r="Y37" s="534"/>
      <c r="Z37" s="535"/>
      <c r="AA37" s="533" t="str">
        <f>IF('Feuille de Calcul'!FC37="","",'Feuille de Calcul'!FC37)</f>
        <v/>
      </c>
      <c r="AB37" s="534"/>
      <c r="AC37" s="535"/>
      <c r="AD37" s="533" t="str">
        <f>IF('Feuille de Calcul'!FF37="","",'Feuille de Calcul'!FF37)</f>
        <v/>
      </c>
      <c r="AE37" s="534"/>
      <c r="AF37" s="535"/>
      <c r="AG37" s="533" t="str">
        <f>IF('Feuille de Calcul'!FI37="","",'Feuille de Calcul'!FI37)</f>
        <v/>
      </c>
      <c r="AH37" s="534"/>
      <c r="AI37" s="535"/>
      <c r="AJ37" s="588" t="str">
        <f>IF('Feuille de Calcul'!GP37="","",'Feuille de Calcul'!GP37)</f>
        <v>N/A</v>
      </c>
      <c r="AK37" s="589"/>
      <c r="AL37" s="590"/>
      <c r="AM37" s="588" t="str">
        <f>IF('Feuille de Calcul'!GS37="","",'Feuille de Calcul'!GS37)</f>
        <v>N/A</v>
      </c>
      <c r="AN37" s="589"/>
      <c r="AO37" s="590"/>
      <c r="AP37" s="588" t="str">
        <f>IF('Feuille de Calcul'!GV37="","",'Feuille de Calcul'!GV37)</f>
        <v>N/A</v>
      </c>
      <c r="AQ37" s="589"/>
      <c r="AR37" s="590"/>
      <c r="AS37" s="588" t="str">
        <f>IF('Feuille de Calcul'!GY37="","",'Feuille de Calcul'!GY37)</f>
        <v>N/A</v>
      </c>
      <c r="AT37" s="589"/>
      <c r="AU37" s="590"/>
      <c r="AV37" s="588" t="str">
        <f>IF('Feuille de Calcul'!HB37="","",'Feuille de Calcul'!HB37)</f>
        <v>N/A</v>
      </c>
      <c r="AW37" s="589"/>
      <c r="AX37" s="590"/>
      <c r="AY37" s="588" t="str">
        <f>IF('Feuille de Calcul'!HE37="","",'Feuille de Calcul'!HE37)</f>
        <v>N/A</v>
      </c>
      <c r="AZ37" s="589"/>
      <c r="BA37" s="590"/>
      <c r="BB37" s="588" t="str">
        <f>IF('Feuille de Calcul'!HH37="","",'Feuille de Calcul'!HH37)</f>
        <v>N/A</v>
      </c>
      <c r="BC37" s="589"/>
      <c r="BD37" s="590"/>
      <c r="BE37" s="588" t="str">
        <f>IF('Feuille de Calcul'!HK37="","",'Feuille de Calcul'!HK37)</f>
        <v>N/A</v>
      </c>
      <c r="BF37" s="589"/>
      <c r="BG37" s="590"/>
      <c r="BH37" s="588" t="str">
        <f>IF('Feuille de Calcul'!HN37="","",'Feuille de Calcul'!HN37)</f>
        <v>N/A</v>
      </c>
      <c r="BI37" s="589"/>
      <c r="BJ37" s="590"/>
      <c r="BK37" s="588" t="str">
        <f>IF('Feuille de Calcul'!HQ37="","",'Feuille de Calcul'!HQ37)</f>
        <v>N/A</v>
      </c>
      <c r="BL37" s="589"/>
      <c r="BM37" s="590"/>
      <c r="BN37" s="243"/>
      <c r="BO37" s="243"/>
    </row>
    <row r="38" spans="1:67">
      <c r="A38" s="63" t="str">
        <f>IF('Information sur les Gènes'!A38="","",'Information sur les Gènes'!A38)</f>
        <v>C12</v>
      </c>
      <c r="B38" s="64" t="str">
        <f>IF('Information sur les Gènes'!D38="","",'Information sur les Gènes'!D38)</f>
        <v/>
      </c>
      <c r="C38" s="565"/>
      <c r="D38" s="566"/>
      <c r="E38" s="567"/>
      <c r="F38" s="533" t="str">
        <f>IF('Feuille de Calcul'!EH38="","",'Feuille de Calcul'!EH38)</f>
        <v/>
      </c>
      <c r="G38" s="534"/>
      <c r="H38" s="535"/>
      <c r="I38" s="533" t="str">
        <f>IF('Feuille de Calcul'!EK38="","",'Feuille de Calcul'!EK38)</f>
        <v/>
      </c>
      <c r="J38" s="534"/>
      <c r="K38" s="535"/>
      <c r="L38" s="533" t="str">
        <f>IF('Feuille de Calcul'!EN38="","",'Feuille de Calcul'!EN38)</f>
        <v/>
      </c>
      <c r="M38" s="534"/>
      <c r="N38" s="535"/>
      <c r="O38" s="533" t="str">
        <f>IF('Feuille de Calcul'!EQ38="","",'Feuille de Calcul'!EQ38)</f>
        <v/>
      </c>
      <c r="P38" s="534"/>
      <c r="Q38" s="535"/>
      <c r="R38" s="533" t="str">
        <f>IF('Feuille de Calcul'!ET38="","",'Feuille de Calcul'!ET38)</f>
        <v/>
      </c>
      <c r="S38" s="534"/>
      <c r="T38" s="535"/>
      <c r="U38" s="533" t="str">
        <f>IF('Feuille de Calcul'!EW38="","",'Feuille de Calcul'!EW38)</f>
        <v/>
      </c>
      <c r="V38" s="534"/>
      <c r="W38" s="535"/>
      <c r="X38" s="533" t="str">
        <f>IF('Feuille de Calcul'!EZ38="","",'Feuille de Calcul'!EZ38)</f>
        <v/>
      </c>
      <c r="Y38" s="534"/>
      <c r="Z38" s="535"/>
      <c r="AA38" s="533" t="str">
        <f>IF('Feuille de Calcul'!FC38="","",'Feuille de Calcul'!FC38)</f>
        <v/>
      </c>
      <c r="AB38" s="534"/>
      <c r="AC38" s="535"/>
      <c r="AD38" s="533" t="str">
        <f>IF('Feuille de Calcul'!FF38="","",'Feuille de Calcul'!FF38)</f>
        <v/>
      </c>
      <c r="AE38" s="534"/>
      <c r="AF38" s="535"/>
      <c r="AG38" s="533" t="str">
        <f>IF('Feuille de Calcul'!FI38="","",'Feuille de Calcul'!FI38)</f>
        <v/>
      </c>
      <c r="AH38" s="534"/>
      <c r="AI38" s="535"/>
      <c r="AJ38" s="588" t="str">
        <f>IF('Feuille de Calcul'!GP38="","",'Feuille de Calcul'!GP38)</f>
        <v>N/A</v>
      </c>
      <c r="AK38" s="589"/>
      <c r="AL38" s="590"/>
      <c r="AM38" s="588" t="str">
        <f>IF('Feuille de Calcul'!GS38="","",'Feuille de Calcul'!GS38)</f>
        <v>N/A</v>
      </c>
      <c r="AN38" s="589"/>
      <c r="AO38" s="590"/>
      <c r="AP38" s="588" t="str">
        <f>IF('Feuille de Calcul'!GV38="","",'Feuille de Calcul'!GV38)</f>
        <v>N/A</v>
      </c>
      <c r="AQ38" s="589"/>
      <c r="AR38" s="590"/>
      <c r="AS38" s="588" t="str">
        <f>IF('Feuille de Calcul'!GY38="","",'Feuille de Calcul'!GY38)</f>
        <v>N/A</v>
      </c>
      <c r="AT38" s="589"/>
      <c r="AU38" s="590"/>
      <c r="AV38" s="588" t="str">
        <f>IF('Feuille de Calcul'!HB38="","",'Feuille de Calcul'!HB38)</f>
        <v>N/A</v>
      </c>
      <c r="AW38" s="589"/>
      <c r="AX38" s="590"/>
      <c r="AY38" s="588" t="str">
        <f>IF('Feuille de Calcul'!HE38="","",'Feuille de Calcul'!HE38)</f>
        <v>N/A</v>
      </c>
      <c r="AZ38" s="589"/>
      <c r="BA38" s="590"/>
      <c r="BB38" s="588" t="str">
        <f>IF('Feuille de Calcul'!HH38="","",'Feuille de Calcul'!HH38)</f>
        <v>N/A</v>
      </c>
      <c r="BC38" s="589"/>
      <c r="BD38" s="590"/>
      <c r="BE38" s="588" t="str">
        <f>IF('Feuille de Calcul'!HK38="","",'Feuille de Calcul'!HK38)</f>
        <v>N/A</v>
      </c>
      <c r="BF38" s="589"/>
      <c r="BG38" s="590"/>
      <c r="BH38" s="588" t="str">
        <f>IF('Feuille de Calcul'!HN38="","",'Feuille de Calcul'!HN38)</f>
        <v>N/A</v>
      </c>
      <c r="BI38" s="589"/>
      <c r="BJ38" s="590"/>
      <c r="BK38" s="588" t="str">
        <f>IF('Feuille de Calcul'!HQ38="","",'Feuille de Calcul'!HQ38)</f>
        <v>N/A</v>
      </c>
      <c r="BL38" s="589"/>
      <c r="BM38" s="590"/>
      <c r="BN38" s="243"/>
      <c r="BO38" s="243"/>
    </row>
    <row r="39" spans="1:67">
      <c r="A39" s="63" t="str">
        <f>IF('Information sur les Gènes'!A39="","",'Information sur les Gènes'!A39)</f>
        <v>D1</v>
      </c>
      <c r="B39" s="64" t="str">
        <f>IF('Information sur les Gènes'!D39="","",'Information sur les Gènes'!D39)</f>
        <v/>
      </c>
      <c r="C39" s="565"/>
      <c r="D39" s="566"/>
      <c r="E39" s="567"/>
      <c r="F39" s="533" t="str">
        <f>IF('Feuille de Calcul'!EH39="","",'Feuille de Calcul'!EH39)</f>
        <v/>
      </c>
      <c r="G39" s="534"/>
      <c r="H39" s="535"/>
      <c r="I39" s="533" t="str">
        <f>IF('Feuille de Calcul'!EK39="","",'Feuille de Calcul'!EK39)</f>
        <v/>
      </c>
      <c r="J39" s="534"/>
      <c r="K39" s="535"/>
      <c r="L39" s="533" t="str">
        <f>IF('Feuille de Calcul'!EN39="","",'Feuille de Calcul'!EN39)</f>
        <v/>
      </c>
      <c r="M39" s="534"/>
      <c r="N39" s="535"/>
      <c r="O39" s="533" t="str">
        <f>IF('Feuille de Calcul'!EQ39="","",'Feuille de Calcul'!EQ39)</f>
        <v/>
      </c>
      <c r="P39" s="534"/>
      <c r="Q39" s="535"/>
      <c r="R39" s="533" t="str">
        <f>IF('Feuille de Calcul'!ET39="","",'Feuille de Calcul'!ET39)</f>
        <v/>
      </c>
      <c r="S39" s="534"/>
      <c r="T39" s="535"/>
      <c r="U39" s="533" t="str">
        <f>IF('Feuille de Calcul'!EW39="","",'Feuille de Calcul'!EW39)</f>
        <v/>
      </c>
      <c r="V39" s="534"/>
      <c r="W39" s="535"/>
      <c r="X39" s="533" t="str">
        <f>IF('Feuille de Calcul'!EZ39="","",'Feuille de Calcul'!EZ39)</f>
        <v/>
      </c>
      <c r="Y39" s="534"/>
      <c r="Z39" s="535"/>
      <c r="AA39" s="533" t="str">
        <f>IF('Feuille de Calcul'!FC39="","",'Feuille de Calcul'!FC39)</f>
        <v/>
      </c>
      <c r="AB39" s="534"/>
      <c r="AC39" s="535"/>
      <c r="AD39" s="533" t="str">
        <f>IF('Feuille de Calcul'!FF39="","",'Feuille de Calcul'!FF39)</f>
        <v/>
      </c>
      <c r="AE39" s="534"/>
      <c r="AF39" s="535"/>
      <c r="AG39" s="533" t="str">
        <f>IF('Feuille de Calcul'!FI39="","",'Feuille de Calcul'!FI39)</f>
        <v/>
      </c>
      <c r="AH39" s="534"/>
      <c r="AI39" s="535"/>
      <c r="AJ39" s="588" t="str">
        <f>IF('Feuille de Calcul'!GP39="","",'Feuille de Calcul'!GP39)</f>
        <v>N/A</v>
      </c>
      <c r="AK39" s="589"/>
      <c r="AL39" s="590"/>
      <c r="AM39" s="588" t="str">
        <f>IF('Feuille de Calcul'!GS39="","",'Feuille de Calcul'!GS39)</f>
        <v>N/A</v>
      </c>
      <c r="AN39" s="589"/>
      <c r="AO39" s="590"/>
      <c r="AP39" s="588" t="str">
        <f>IF('Feuille de Calcul'!GV39="","",'Feuille de Calcul'!GV39)</f>
        <v>N/A</v>
      </c>
      <c r="AQ39" s="589"/>
      <c r="AR39" s="590"/>
      <c r="AS39" s="588" t="str">
        <f>IF('Feuille de Calcul'!GY39="","",'Feuille de Calcul'!GY39)</f>
        <v>N/A</v>
      </c>
      <c r="AT39" s="589"/>
      <c r="AU39" s="590"/>
      <c r="AV39" s="588" t="str">
        <f>IF('Feuille de Calcul'!HB39="","",'Feuille de Calcul'!HB39)</f>
        <v>N/A</v>
      </c>
      <c r="AW39" s="589"/>
      <c r="AX39" s="590"/>
      <c r="AY39" s="588" t="str">
        <f>IF('Feuille de Calcul'!HE39="","",'Feuille de Calcul'!HE39)</f>
        <v>N/A</v>
      </c>
      <c r="AZ39" s="589"/>
      <c r="BA39" s="590"/>
      <c r="BB39" s="588" t="str">
        <f>IF('Feuille de Calcul'!HH39="","",'Feuille de Calcul'!HH39)</f>
        <v>N/A</v>
      </c>
      <c r="BC39" s="589"/>
      <c r="BD39" s="590"/>
      <c r="BE39" s="588" t="str">
        <f>IF('Feuille de Calcul'!HK39="","",'Feuille de Calcul'!HK39)</f>
        <v>N/A</v>
      </c>
      <c r="BF39" s="589"/>
      <c r="BG39" s="590"/>
      <c r="BH39" s="588" t="str">
        <f>IF('Feuille de Calcul'!HN39="","",'Feuille de Calcul'!HN39)</f>
        <v>N/A</v>
      </c>
      <c r="BI39" s="589"/>
      <c r="BJ39" s="590"/>
      <c r="BK39" s="588" t="str">
        <f>IF('Feuille de Calcul'!HQ39="","",'Feuille de Calcul'!HQ39)</f>
        <v>N/A</v>
      </c>
      <c r="BL39" s="589"/>
      <c r="BM39" s="590"/>
      <c r="BN39" s="243"/>
      <c r="BO39" s="243"/>
    </row>
    <row r="40" spans="1:67">
      <c r="A40" s="63" t="str">
        <f>IF('Information sur les Gènes'!A40="","",'Information sur les Gènes'!A40)</f>
        <v>D2</v>
      </c>
      <c r="B40" s="64" t="str">
        <f>IF('Information sur les Gènes'!D40="","",'Information sur les Gènes'!D40)</f>
        <v/>
      </c>
      <c r="C40" s="565"/>
      <c r="D40" s="566"/>
      <c r="E40" s="567"/>
      <c r="F40" s="533" t="str">
        <f>IF('Feuille de Calcul'!EH40="","",'Feuille de Calcul'!EH40)</f>
        <v/>
      </c>
      <c r="G40" s="534"/>
      <c r="H40" s="535"/>
      <c r="I40" s="533" t="str">
        <f>IF('Feuille de Calcul'!EK40="","",'Feuille de Calcul'!EK40)</f>
        <v/>
      </c>
      <c r="J40" s="534"/>
      <c r="K40" s="535"/>
      <c r="L40" s="533" t="str">
        <f>IF('Feuille de Calcul'!EN40="","",'Feuille de Calcul'!EN40)</f>
        <v/>
      </c>
      <c r="M40" s="534"/>
      <c r="N40" s="535"/>
      <c r="O40" s="533" t="str">
        <f>IF('Feuille de Calcul'!EQ40="","",'Feuille de Calcul'!EQ40)</f>
        <v/>
      </c>
      <c r="P40" s="534"/>
      <c r="Q40" s="535"/>
      <c r="R40" s="533" t="str">
        <f>IF('Feuille de Calcul'!ET40="","",'Feuille de Calcul'!ET40)</f>
        <v/>
      </c>
      <c r="S40" s="534"/>
      <c r="T40" s="535"/>
      <c r="U40" s="533" t="str">
        <f>IF('Feuille de Calcul'!EW40="","",'Feuille de Calcul'!EW40)</f>
        <v/>
      </c>
      <c r="V40" s="534"/>
      <c r="W40" s="535"/>
      <c r="X40" s="533" t="str">
        <f>IF('Feuille de Calcul'!EZ40="","",'Feuille de Calcul'!EZ40)</f>
        <v/>
      </c>
      <c r="Y40" s="534"/>
      <c r="Z40" s="535"/>
      <c r="AA40" s="533" t="str">
        <f>IF('Feuille de Calcul'!FC40="","",'Feuille de Calcul'!FC40)</f>
        <v/>
      </c>
      <c r="AB40" s="534"/>
      <c r="AC40" s="535"/>
      <c r="AD40" s="533" t="str">
        <f>IF('Feuille de Calcul'!FF40="","",'Feuille de Calcul'!FF40)</f>
        <v/>
      </c>
      <c r="AE40" s="534"/>
      <c r="AF40" s="535"/>
      <c r="AG40" s="533" t="str">
        <f>IF('Feuille de Calcul'!FI40="","",'Feuille de Calcul'!FI40)</f>
        <v/>
      </c>
      <c r="AH40" s="534"/>
      <c r="AI40" s="535"/>
      <c r="AJ40" s="588" t="str">
        <f>IF('Feuille de Calcul'!GP40="","",'Feuille de Calcul'!GP40)</f>
        <v>N/A</v>
      </c>
      <c r="AK40" s="589"/>
      <c r="AL40" s="590"/>
      <c r="AM40" s="588" t="str">
        <f>IF('Feuille de Calcul'!GS40="","",'Feuille de Calcul'!GS40)</f>
        <v>N/A</v>
      </c>
      <c r="AN40" s="589"/>
      <c r="AO40" s="590"/>
      <c r="AP40" s="588" t="str">
        <f>IF('Feuille de Calcul'!GV40="","",'Feuille de Calcul'!GV40)</f>
        <v>N/A</v>
      </c>
      <c r="AQ40" s="589"/>
      <c r="AR40" s="590"/>
      <c r="AS40" s="588" t="str">
        <f>IF('Feuille de Calcul'!GY40="","",'Feuille de Calcul'!GY40)</f>
        <v>N/A</v>
      </c>
      <c r="AT40" s="589"/>
      <c r="AU40" s="590"/>
      <c r="AV40" s="588" t="str">
        <f>IF('Feuille de Calcul'!HB40="","",'Feuille de Calcul'!HB40)</f>
        <v>N/A</v>
      </c>
      <c r="AW40" s="589"/>
      <c r="AX40" s="590"/>
      <c r="AY40" s="588" t="str">
        <f>IF('Feuille de Calcul'!HE40="","",'Feuille de Calcul'!HE40)</f>
        <v>N/A</v>
      </c>
      <c r="AZ40" s="589"/>
      <c r="BA40" s="590"/>
      <c r="BB40" s="588" t="str">
        <f>IF('Feuille de Calcul'!HH40="","",'Feuille de Calcul'!HH40)</f>
        <v>N/A</v>
      </c>
      <c r="BC40" s="589"/>
      <c r="BD40" s="590"/>
      <c r="BE40" s="588" t="str">
        <f>IF('Feuille de Calcul'!HK40="","",'Feuille de Calcul'!HK40)</f>
        <v>N/A</v>
      </c>
      <c r="BF40" s="589"/>
      <c r="BG40" s="590"/>
      <c r="BH40" s="588" t="str">
        <f>IF('Feuille de Calcul'!HN40="","",'Feuille de Calcul'!HN40)</f>
        <v>N/A</v>
      </c>
      <c r="BI40" s="589"/>
      <c r="BJ40" s="590"/>
      <c r="BK40" s="588" t="str">
        <f>IF('Feuille de Calcul'!HQ40="","",'Feuille de Calcul'!HQ40)</f>
        <v>N/A</v>
      </c>
      <c r="BL40" s="589"/>
      <c r="BM40" s="590"/>
      <c r="BN40" s="243"/>
      <c r="BO40" s="243"/>
    </row>
    <row r="41" spans="1:67">
      <c r="A41" s="63" t="str">
        <f>IF('Information sur les Gènes'!A41="","",'Information sur les Gènes'!A41)</f>
        <v>D3</v>
      </c>
      <c r="B41" s="64" t="str">
        <f>IF('Information sur les Gènes'!D41="","",'Information sur les Gènes'!D41)</f>
        <v/>
      </c>
      <c r="C41" s="565"/>
      <c r="D41" s="566"/>
      <c r="E41" s="567"/>
      <c r="F41" s="533" t="str">
        <f>IF('Feuille de Calcul'!EH41="","",'Feuille de Calcul'!EH41)</f>
        <v/>
      </c>
      <c r="G41" s="534"/>
      <c r="H41" s="535"/>
      <c r="I41" s="533" t="str">
        <f>IF('Feuille de Calcul'!EK41="","",'Feuille de Calcul'!EK41)</f>
        <v/>
      </c>
      <c r="J41" s="534"/>
      <c r="K41" s="535"/>
      <c r="L41" s="533" t="str">
        <f>IF('Feuille de Calcul'!EN41="","",'Feuille de Calcul'!EN41)</f>
        <v/>
      </c>
      <c r="M41" s="534"/>
      <c r="N41" s="535"/>
      <c r="O41" s="533" t="str">
        <f>IF('Feuille de Calcul'!EQ41="","",'Feuille de Calcul'!EQ41)</f>
        <v/>
      </c>
      <c r="P41" s="534"/>
      <c r="Q41" s="535"/>
      <c r="R41" s="533" t="str">
        <f>IF('Feuille de Calcul'!ET41="","",'Feuille de Calcul'!ET41)</f>
        <v/>
      </c>
      <c r="S41" s="534"/>
      <c r="T41" s="535"/>
      <c r="U41" s="533" t="str">
        <f>IF('Feuille de Calcul'!EW41="","",'Feuille de Calcul'!EW41)</f>
        <v/>
      </c>
      <c r="V41" s="534"/>
      <c r="W41" s="535"/>
      <c r="X41" s="533" t="str">
        <f>IF('Feuille de Calcul'!EZ41="","",'Feuille de Calcul'!EZ41)</f>
        <v/>
      </c>
      <c r="Y41" s="534"/>
      <c r="Z41" s="535"/>
      <c r="AA41" s="533" t="str">
        <f>IF('Feuille de Calcul'!FC41="","",'Feuille de Calcul'!FC41)</f>
        <v/>
      </c>
      <c r="AB41" s="534"/>
      <c r="AC41" s="535"/>
      <c r="AD41" s="533" t="str">
        <f>IF('Feuille de Calcul'!FF41="","",'Feuille de Calcul'!FF41)</f>
        <v/>
      </c>
      <c r="AE41" s="534"/>
      <c r="AF41" s="535"/>
      <c r="AG41" s="533" t="str">
        <f>IF('Feuille de Calcul'!FI41="","",'Feuille de Calcul'!FI41)</f>
        <v/>
      </c>
      <c r="AH41" s="534"/>
      <c r="AI41" s="535"/>
      <c r="AJ41" s="588" t="str">
        <f>IF('Feuille de Calcul'!GP41="","",'Feuille de Calcul'!GP41)</f>
        <v>N/A</v>
      </c>
      <c r="AK41" s="589"/>
      <c r="AL41" s="590"/>
      <c r="AM41" s="588" t="str">
        <f>IF('Feuille de Calcul'!GS41="","",'Feuille de Calcul'!GS41)</f>
        <v>N/A</v>
      </c>
      <c r="AN41" s="589"/>
      <c r="AO41" s="590"/>
      <c r="AP41" s="588" t="str">
        <f>IF('Feuille de Calcul'!GV41="","",'Feuille de Calcul'!GV41)</f>
        <v>N/A</v>
      </c>
      <c r="AQ41" s="589"/>
      <c r="AR41" s="590"/>
      <c r="AS41" s="588" t="str">
        <f>IF('Feuille de Calcul'!GY41="","",'Feuille de Calcul'!GY41)</f>
        <v>N/A</v>
      </c>
      <c r="AT41" s="589"/>
      <c r="AU41" s="590"/>
      <c r="AV41" s="588" t="str">
        <f>IF('Feuille de Calcul'!HB41="","",'Feuille de Calcul'!HB41)</f>
        <v>N/A</v>
      </c>
      <c r="AW41" s="589"/>
      <c r="AX41" s="590"/>
      <c r="AY41" s="588" t="str">
        <f>IF('Feuille de Calcul'!HE41="","",'Feuille de Calcul'!HE41)</f>
        <v>N/A</v>
      </c>
      <c r="AZ41" s="589"/>
      <c r="BA41" s="590"/>
      <c r="BB41" s="588" t="str">
        <f>IF('Feuille de Calcul'!HH41="","",'Feuille de Calcul'!HH41)</f>
        <v>N/A</v>
      </c>
      <c r="BC41" s="589"/>
      <c r="BD41" s="590"/>
      <c r="BE41" s="588" t="str">
        <f>IF('Feuille de Calcul'!HK41="","",'Feuille de Calcul'!HK41)</f>
        <v>N/A</v>
      </c>
      <c r="BF41" s="589"/>
      <c r="BG41" s="590"/>
      <c r="BH41" s="588" t="str">
        <f>IF('Feuille de Calcul'!HN41="","",'Feuille de Calcul'!HN41)</f>
        <v>N/A</v>
      </c>
      <c r="BI41" s="589"/>
      <c r="BJ41" s="590"/>
      <c r="BK41" s="588" t="str">
        <f>IF('Feuille de Calcul'!HQ41="","",'Feuille de Calcul'!HQ41)</f>
        <v>N/A</v>
      </c>
      <c r="BL41" s="589"/>
      <c r="BM41" s="590"/>
      <c r="BN41" s="243"/>
      <c r="BO41" s="243"/>
    </row>
    <row r="42" spans="1:67">
      <c r="A42" s="63" t="str">
        <f>IF('Information sur les Gènes'!A42="","",'Information sur les Gènes'!A42)</f>
        <v>D4</v>
      </c>
      <c r="B42" s="64" t="str">
        <f>IF('Information sur les Gènes'!D42="","",'Information sur les Gènes'!D42)</f>
        <v/>
      </c>
      <c r="C42" s="565"/>
      <c r="D42" s="566"/>
      <c r="E42" s="567"/>
      <c r="F42" s="533" t="str">
        <f>IF('Feuille de Calcul'!EH42="","",'Feuille de Calcul'!EH42)</f>
        <v/>
      </c>
      <c r="G42" s="534"/>
      <c r="H42" s="535"/>
      <c r="I42" s="533" t="str">
        <f>IF('Feuille de Calcul'!EK42="","",'Feuille de Calcul'!EK42)</f>
        <v/>
      </c>
      <c r="J42" s="534"/>
      <c r="K42" s="535"/>
      <c r="L42" s="533" t="str">
        <f>IF('Feuille de Calcul'!EN42="","",'Feuille de Calcul'!EN42)</f>
        <v/>
      </c>
      <c r="M42" s="534"/>
      <c r="N42" s="535"/>
      <c r="O42" s="533" t="str">
        <f>IF('Feuille de Calcul'!EQ42="","",'Feuille de Calcul'!EQ42)</f>
        <v/>
      </c>
      <c r="P42" s="534"/>
      <c r="Q42" s="535"/>
      <c r="R42" s="533" t="str">
        <f>IF('Feuille de Calcul'!ET42="","",'Feuille de Calcul'!ET42)</f>
        <v/>
      </c>
      <c r="S42" s="534"/>
      <c r="T42" s="535"/>
      <c r="U42" s="533" t="str">
        <f>IF('Feuille de Calcul'!EW42="","",'Feuille de Calcul'!EW42)</f>
        <v/>
      </c>
      <c r="V42" s="534"/>
      <c r="W42" s="535"/>
      <c r="X42" s="533" t="str">
        <f>IF('Feuille de Calcul'!EZ42="","",'Feuille de Calcul'!EZ42)</f>
        <v/>
      </c>
      <c r="Y42" s="534"/>
      <c r="Z42" s="535"/>
      <c r="AA42" s="533" t="str">
        <f>IF('Feuille de Calcul'!FC42="","",'Feuille de Calcul'!FC42)</f>
        <v/>
      </c>
      <c r="AB42" s="534"/>
      <c r="AC42" s="535"/>
      <c r="AD42" s="533" t="str">
        <f>IF('Feuille de Calcul'!FF42="","",'Feuille de Calcul'!FF42)</f>
        <v/>
      </c>
      <c r="AE42" s="534"/>
      <c r="AF42" s="535"/>
      <c r="AG42" s="533" t="str">
        <f>IF('Feuille de Calcul'!FI42="","",'Feuille de Calcul'!FI42)</f>
        <v/>
      </c>
      <c r="AH42" s="534"/>
      <c r="AI42" s="535"/>
      <c r="AJ42" s="588" t="str">
        <f>IF('Feuille de Calcul'!GP42="","",'Feuille de Calcul'!GP42)</f>
        <v>N/A</v>
      </c>
      <c r="AK42" s="589"/>
      <c r="AL42" s="590"/>
      <c r="AM42" s="588" t="str">
        <f>IF('Feuille de Calcul'!GS42="","",'Feuille de Calcul'!GS42)</f>
        <v>N/A</v>
      </c>
      <c r="AN42" s="589"/>
      <c r="AO42" s="590"/>
      <c r="AP42" s="588" t="str">
        <f>IF('Feuille de Calcul'!GV42="","",'Feuille de Calcul'!GV42)</f>
        <v>N/A</v>
      </c>
      <c r="AQ42" s="589"/>
      <c r="AR42" s="590"/>
      <c r="AS42" s="588" t="str">
        <f>IF('Feuille de Calcul'!GY42="","",'Feuille de Calcul'!GY42)</f>
        <v>N/A</v>
      </c>
      <c r="AT42" s="589"/>
      <c r="AU42" s="590"/>
      <c r="AV42" s="588" t="str">
        <f>IF('Feuille de Calcul'!HB42="","",'Feuille de Calcul'!HB42)</f>
        <v>N/A</v>
      </c>
      <c r="AW42" s="589"/>
      <c r="AX42" s="590"/>
      <c r="AY42" s="588" t="str">
        <f>IF('Feuille de Calcul'!HE42="","",'Feuille de Calcul'!HE42)</f>
        <v>N/A</v>
      </c>
      <c r="AZ42" s="589"/>
      <c r="BA42" s="590"/>
      <c r="BB42" s="588" t="str">
        <f>IF('Feuille de Calcul'!HH42="","",'Feuille de Calcul'!HH42)</f>
        <v>N/A</v>
      </c>
      <c r="BC42" s="589"/>
      <c r="BD42" s="590"/>
      <c r="BE42" s="588" t="str">
        <f>IF('Feuille de Calcul'!HK42="","",'Feuille de Calcul'!HK42)</f>
        <v>N/A</v>
      </c>
      <c r="BF42" s="589"/>
      <c r="BG42" s="590"/>
      <c r="BH42" s="588" t="str">
        <f>IF('Feuille de Calcul'!HN42="","",'Feuille de Calcul'!HN42)</f>
        <v>N/A</v>
      </c>
      <c r="BI42" s="589"/>
      <c r="BJ42" s="590"/>
      <c r="BK42" s="588" t="str">
        <f>IF('Feuille de Calcul'!HQ42="","",'Feuille de Calcul'!HQ42)</f>
        <v>N/A</v>
      </c>
      <c r="BL42" s="589"/>
      <c r="BM42" s="590"/>
      <c r="BN42" s="243"/>
      <c r="BO42" s="243"/>
    </row>
    <row r="43" spans="1:67">
      <c r="A43" s="63" t="str">
        <f>IF('Information sur les Gènes'!A43="","",'Information sur les Gènes'!A43)</f>
        <v>D5</v>
      </c>
      <c r="B43" s="64" t="str">
        <f>IF('Information sur les Gènes'!D43="","",'Information sur les Gènes'!D43)</f>
        <v/>
      </c>
      <c r="C43" s="565"/>
      <c r="D43" s="566"/>
      <c r="E43" s="567"/>
      <c r="F43" s="533" t="str">
        <f>IF('Feuille de Calcul'!EH43="","",'Feuille de Calcul'!EH43)</f>
        <v/>
      </c>
      <c r="G43" s="534"/>
      <c r="H43" s="535"/>
      <c r="I43" s="533" t="str">
        <f>IF('Feuille de Calcul'!EK43="","",'Feuille de Calcul'!EK43)</f>
        <v/>
      </c>
      <c r="J43" s="534"/>
      <c r="K43" s="535"/>
      <c r="L43" s="533" t="str">
        <f>IF('Feuille de Calcul'!EN43="","",'Feuille de Calcul'!EN43)</f>
        <v/>
      </c>
      <c r="M43" s="534"/>
      <c r="N43" s="535"/>
      <c r="O43" s="533" t="str">
        <f>IF('Feuille de Calcul'!EQ43="","",'Feuille de Calcul'!EQ43)</f>
        <v/>
      </c>
      <c r="P43" s="534"/>
      <c r="Q43" s="535"/>
      <c r="R43" s="533" t="str">
        <f>IF('Feuille de Calcul'!ET43="","",'Feuille de Calcul'!ET43)</f>
        <v/>
      </c>
      <c r="S43" s="534"/>
      <c r="T43" s="535"/>
      <c r="U43" s="533" t="str">
        <f>IF('Feuille de Calcul'!EW43="","",'Feuille de Calcul'!EW43)</f>
        <v/>
      </c>
      <c r="V43" s="534"/>
      <c r="W43" s="535"/>
      <c r="X43" s="533" t="str">
        <f>IF('Feuille de Calcul'!EZ43="","",'Feuille de Calcul'!EZ43)</f>
        <v/>
      </c>
      <c r="Y43" s="534"/>
      <c r="Z43" s="535"/>
      <c r="AA43" s="533" t="str">
        <f>IF('Feuille de Calcul'!FC43="","",'Feuille de Calcul'!FC43)</f>
        <v/>
      </c>
      <c r="AB43" s="534"/>
      <c r="AC43" s="535"/>
      <c r="AD43" s="533" t="str">
        <f>IF('Feuille de Calcul'!FF43="","",'Feuille de Calcul'!FF43)</f>
        <v/>
      </c>
      <c r="AE43" s="534"/>
      <c r="AF43" s="535"/>
      <c r="AG43" s="533" t="str">
        <f>IF('Feuille de Calcul'!FI43="","",'Feuille de Calcul'!FI43)</f>
        <v/>
      </c>
      <c r="AH43" s="534"/>
      <c r="AI43" s="535"/>
      <c r="AJ43" s="588" t="str">
        <f>IF('Feuille de Calcul'!GP43="","",'Feuille de Calcul'!GP43)</f>
        <v>N/A</v>
      </c>
      <c r="AK43" s="589"/>
      <c r="AL43" s="590"/>
      <c r="AM43" s="588" t="str">
        <f>IF('Feuille de Calcul'!GS43="","",'Feuille de Calcul'!GS43)</f>
        <v>N/A</v>
      </c>
      <c r="AN43" s="589"/>
      <c r="AO43" s="590"/>
      <c r="AP43" s="588" t="str">
        <f>IF('Feuille de Calcul'!GV43="","",'Feuille de Calcul'!GV43)</f>
        <v>N/A</v>
      </c>
      <c r="AQ43" s="589"/>
      <c r="AR43" s="590"/>
      <c r="AS43" s="588" t="str">
        <f>IF('Feuille de Calcul'!GY43="","",'Feuille de Calcul'!GY43)</f>
        <v>N/A</v>
      </c>
      <c r="AT43" s="589"/>
      <c r="AU43" s="590"/>
      <c r="AV43" s="588" t="str">
        <f>IF('Feuille de Calcul'!HB43="","",'Feuille de Calcul'!HB43)</f>
        <v>N/A</v>
      </c>
      <c r="AW43" s="589"/>
      <c r="AX43" s="590"/>
      <c r="AY43" s="588" t="str">
        <f>IF('Feuille de Calcul'!HE43="","",'Feuille de Calcul'!HE43)</f>
        <v>N/A</v>
      </c>
      <c r="AZ43" s="589"/>
      <c r="BA43" s="590"/>
      <c r="BB43" s="588" t="str">
        <f>IF('Feuille de Calcul'!HH43="","",'Feuille de Calcul'!HH43)</f>
        <v>N/A</v>
      </c>
      <c r="BC43" s="589"/>
      <c r="BD43" s="590"/>
      <c r="BE43" s="588" t="str">
        <f>IF('Feuille de Calcul'!HK43="","",'Feuille de Calcul'!HK43)</f>
        <v>N/A</v>
      </c>
      <c r="BF43" s="589"/>
      <c r="BG43" s="590"/>
      <c r="BH43" s="588" t="str">
        <f>IF('Feuille de Calcul'!HN43="","",'Feuille de Calcul'!HN43)</f>
        <v>N/A</v>
      </c>
      <c r="BI43" s="589"/>
      <c r="BJ43" s="590"/>
      <c r="BK43" s="588" t="str">
        <f>IF('Feuille de Calcul'!HQ43="","",'Feuille de Calcul'!HQ43)</f>
        <v>N/A</v>
      </c>
      <c r="BL43" s="589"/>
      <c r="BM43" s="590"/>
      <c r="BN43" s="243"/>
      <c r="BO43" s="243"/>
    </row>
    <row r="44" spans="1:67">
      <c r="A44" s="63" t="str">
        <f>IF('Information sur les Gènes'!A44="","",'Information sur les Gènes'!A44)</f>
        <v>D6</v>
      </c>
      <c r="B44" s="64" t="str">
        <f>IF('Information sur les Gènes'!D44="","",'Information sur les Gènes'!D44)</f>
        <v/>
      </c>
      <c r="C44" s="565"/>
      <c r="D44" s="566"/>
      <c r="E44" s="567"/>
      <c r="F44" s="533" t="str">
        <f>IF('Feuille de Calcul'!EH44="","",'Feuille de Calcul'!EH44)</f>
        <v/>
      </c>
      <c r="G44" s="534"/>
      <c r="H44" s="535"/>
      <c r="I44" s="533" t="str">
        <f>IF('Feuille de Calcul'!EK44="","",'Feuille de Calcul'!EK44)</f>
        <v/>
      </c>
      <c r="J44" s="534"/>
      <c r="K44" s="535"/>
      <c r="L44" s="533" t="str">
        <f>IF('Feuille de Calcul'!EN44="","",'Feuille de Calcul'!EN44)</f>
        <v/>
      </c>
      <c r="M44" s="534"/>
      <c r="N44" s="535"/>
      <c r="O44" s="533" t="str">
        <f>IF('Feuille de Calcul'!EQ44="","",'Feuille de Calcul'!EQ44)</f>
        <v/>
      </c>
      <c r="P44" s="534"/>
      <c r="Q44" s="535"/>
      <c r="R44" s="533" t="str">
        <f>IF('Feuille de Calcul'!ET44="","",'Feuille de Calcul'!ET44)</f>
        <v/>
      </c>
      <c r="S44" s="534"/>
      <c r="T44" s="535"/>
      <c r="U44" s="533" t="str">
        <f>IF('Feuille de Calcul'!EW44="","",'Feuille de Calcul'!EW44)</f>
        <v/>
      </c>
      <c r="V44" s="534"/>
      <c r="W44" s="535"/>
      <c r="X44" s="533" t="str">
        <f>IF('Feuille de Calcul'!EZ44="","",'Feuille de Calcul'!EZ44)</f>
        <v/>
      </c>
      <c r="Y44" s="534"/>
      <c r="Z44" s="535"/>
      <c r="AA44" s="533" t="str">
        <f>IF('Feuille de Calcul'!FC44="","",'Feuille de Calcul'!FC44)</f>
        <v/>
      </c>
      <c r="AB44" s="534"/>
      <c r="AC44" s="535"/>
      <c r="AD44" s="533" t="str">
        <f>IF('Feuille de Calcul'!FF44="","",'Feuille de Calcul'!FF44)</f>
        <v/>
      </c>
      <c r="AE44" s="534"/>
      <c r="AF44" s="535"/>
      <c r="AG44" s="533" t="str">
        <f>IF('Feuille de Calcul'!FI44="","",'Feuille de Calcul'!FI44)</f>
        <v/>
      </c>
      <c r="AH44" s="534"/>
      <c r="AI44" s="535"/>
      <c r="AJ44" s="588" t="str">
        <f>IF('Feuille de Calcul'!GP44="","",'Feuille de Calcul'!GP44)</f>
        <v>N/A</v>
      </c>
      <c r="AK44" s="589"/>
      <c r="AL44" s="590"/>
      <c r="AM44" s="588" t="str">
        <f>IF('Feuille de Calcul'!GS44="","",'Feuille de Calcul'!GS44)</f>
        <v>N/A</v>
      </c>
      <c r="AN44" s="589"/>
      <c r="AO44" s="590"/>
      <c r="AP44" s="588" t="str">
        <f>IF('Feuille de Calcul'!GV44="","",'Feuille de Calcul'!GV44)</f>
        <v>N/A</v>
      </c>
      <c r="AQ44" s="589"/>
      <c r="AR44" s="590"/>
      <c r="AS44" s="588" t="str">
        <f>IF('Feuille de Calcul'!GY44="","",'Feuille de Calcul'!GY44)</f>
        <v>N/A</v>
      </c>
      <c r="AT44" s="589"/>
      <c r="AU44" s="590"/>
      <c r="AV44" s="588" t="str">
        <f>IF('Feuille de Calcul'!HB44="","",'Feuille de Calcul'!HB44)</f>
        <v>N/A</v>
      </c>
      <c r="AW44" s="589"/>
      <c r="AX44" s="590"/>
      <c r="AY44" s="588" t="str">
        <f>IF('Feuille de Calcul'!HE44="","",'Feuille de Calcul'!HE44)</f>
        <v>N/A</v>
      </c>
      <c r="AZ44" s="589"/>
      <c r="BA44" s="590"/>
      <c r="BB44" s="588" t="str">
        <f>IF('Feuille de Calcul'!HH44="","",'Feuille de Calcul'!HH44)</f>
        <v>N/A</v>
      </c>
      <c r="BC44" s="589"/>
      <c r="BD44" s="590"/>
      <c r="BE44" s="588" t="str">
        <f>IF('Feuille de Calcul'!HK44="","",'Feuille de Calcul'!HK44)</f>
        <v>N/A</v>
      </c>
      <c r="BF44" s="589"/>
      <c r="BG44" s="590"/>
      <c r="BH44" s="588" t="str">
        <f>IF('Feuille de Calcul'!HN44="","",'Feuille de Calcul'!HN44)</f>
        <v>N/A</v>
      </c>
      <c r="BI44" s="589"/>
      <c r="BJ44" s="590"/>
      <c r="BK44" s="588" t="str">
        <f>IF('Feuille de Calcul'!HQ44="","",'Feuille de Calcul'!HQ44)</f>
        <v>N/A</v>
      </c>
      <c r="BL44" s="589"/>
      <c r="BM44" s="590"/>
      <c r="BN44" s="243"/>
      <c r="BO44" s="243"/>
    </row>
    <row r="45" spans="1:67">
      <c r="A45" s="63" t="str">
        <f>IF('Information sur les Gènes'!A45="","",'Information sur les Gènes'!A45)</f>
        <v>D7</v>
      </c>
      <c r="B45" s="64" t="str">
        <f>IF('Information sur les Gènes'!D45="","",'Information sur les Gènes'!D45)</f>
        <v/>
      </c>
      <c r="C45" s="565"/>
      <c r="D45" s="566"/>
      <c r="E45" s="567"/>
      <c r="F45" s="533" t="str">
        <f>IF('Feuille de Calcul'!EH45="","",'Feuille de Calcul'!EH45)</f>
        <v/>
      </c>
      <c r="G45" s="534"/>
      <c r="H45" s="535"/>
      <c r="I45" s="533" t="str">
        <f>IF('Feuille de Calcul'!EK45="","",'Feuille de Calcul'!EK45)</f>
        <v/>
      </c>
      <c r="J45" s="534"/>
      <c r="K45" s="535"/>
      <c r="L45" s="533" t="str">
        <f>IF('Feuille de Calcul'!EN45="","",'Feuille de Calcul'!EN45)</f>
        <v/>
      </c>
      <c r="M45" s="534"/>
      <c r="N45" s="535"/>
      <c r="O45" s="533" t="str">
        <f>IF('Feuille de Calcul'!EQ45="","",'Feuille de Calcul'!EQ45)</f>
        <v/>
      </c>
      <c r="P45" s="534"/>
      <c r="Q45" s="535"/>
      <c r="R45" s="533" t="str">
        <f>IF('Feuille de Calcul'!ET45="","",'Feuille de Calcul'!ET45)</f>
        <v/>
      </c>
      <c r="S45" s="534"/>
      <c r="T45" s="535"/>
      <c r="U45" s="533" t="str">
        <f>IF('Feuille de Calcul'!EW45="","",'Feuille de Calcul'!EW45)</f>
        <v/>
      </c>
      <c r="V45" s="534"/>
      <c r="W45" s="535"/>
      <c r="X45" s="533" t="str">
        <f>IF('Feuille de Calcul'!EZ45="","",'Feuille de Calcul'!EZ45)</f>
        <v/>
      </c>
      <c r="Y45" s="534"/>
      <c r="Z45" s="535"/>
      <c r="AA45" s="533" t="str">
        <f>IF('Feuille de Calcul'!FC45="","",'Feuille de Calcul'!FC45)</f>
        <v/>
      </c>
      <c r="AB45" s="534"/>
      <c r="AC45" s="535"/>
      <c r="AD45" s="533" t="str">
        <f>IF('Feuille de Calcul'!FF45="","",'Feuille de Calcul'!FF45)</f>
        <v/>
      </c>
      <c r="AE45" s="534"/>
      <c r="AF45" s="535"/>
      <c r="AG45" s="533" t="str">
        <f>IF('Feuille de Calcul'!FI45="","",'Feuille de Calcul'!FI45)</f>
        <v/>
      </c>
      <c r="AH45" s="534"/>
      <c r="AI45" s="535"/>
      <c r="AJ45" s="588" t="str">
        <f>IF('Feuille de Calcul'!GP45="","",'Feuille de Calcul'!GP45)</f>
        <v>N/A</v>
      </c>
      <c r="AK45" s="589"/>
      <c r="AL45" s="590"/>
      <c r="AM45" s="588" t="str">
        <f>IF('Feuille de Calcul'!GS45="","",'Feuille de Calcul'!GS45)</f>
        <v>N/A</v>
      </c>
      <c r="AN45" s="589"/>
      <c r="AO45" s="590"/>
      <c r="AP45" s="588" t="str">
        <f>IF('Feuille de Calcul'!GV45="","",'Feuille de Calcul'!GV45)</f>
        <v>N/A</v>
      </c>
      <c r="AQ45" s="589"/>
      <c r="AR45" s="590"/>
      <c r="AS45" s="588" t="str">
        <f>IF('Feuille de Calcul'!GY45="","",'Feuille de Calcul'!GY45)</f>
        <v>N/A</v>
      </c>
      <c r="AT45" s="589"/>
      <c r="AU45" s="590"/>
      <c r="AV45" s="588" t="str">
        <f>IF('Feuille de Calcul'!HB45="","",'Feuille de Calcul'!HB45)</f>
        <v>N/A</v>
      </c>
      <c r="AW45" s="589"/>
      <c r="AX45" s="590"/>
      <c r="AY45" s="588" t="str">
        <f>IF('Feuille de Calcul'!HE45="","",'Feuille de Calcul'!HE45)</f>
        <v>N/A</v>
      </c>
      <c r="AZ45" s="589"/>
      <c r="BA45" s="590"/>
      <c r="BB45" s="588" t="str">
        <f>IF('Feuille de Calcul'!HH45="","",'Feuille de Calcul'!HH45)</f>
        <v>N/A</v>
      </c>
      <c r="BC45" s="589"/>
      <c r="BD45" s="590"/>
      <c r="BE45" s="588" t="str">
        <f>IF('Feuille de Calcul'!HK45="","",'Feuille de Calcul'!HK45)</f>
        <v>N/A</v>
      </c>
      <c r="BF45" s="589"/>
      <c r="BG45" s="590"/>
      <c r="BH45" s="588" t="str">
        <f>IF('Feuille de Calcul'!HN45="","",'Feuille de Calcul'!HN45)</f>
        <v>N/A</v>
      </c>
      <c r="BI45" s="589"/>
      <c r="BJ45" s="590"/>
      <c r="BK45" s="588" t="str">
        <f>IF('Feuille de Calcul'!HQ45="","",'Feuille de Calcul'!HQ45)</f>
        <v>N/A</v>
      </c>
      <c r="BL45" s="589"/>
      <c r="BM45" s="590"/>
      <c r="BN45" s="243"/>
      <c r="BO45" s="243"/>
    </row>
    <row r="46" spans="1:67">
      <c r="A46" s="63" t="str">
        <f>IF('Information sur les Gènes'!A46="","",'Information sur les Gènes'!A46)</f>
        <v>D8</v>
      </c>
      <c r="B46" s="64" t="str">
        <f>IF('Information sur les Gènes'!D46="","",'Information sur les Gènes'!D46)</f>
        <v/>
      </c>
      <c r="C46" s="565"/>
      <c r="D46" s="566"/>
      <c r="E46" s="567"/>
      <c r="F46" s="533" t="str">
        <f>IF('Feuille de Calcul'!EH46="","",'Feuille de Calcul'!EH46)</f>
        <v/>
      </c>
      <c r="G46" s="534"/>
      <c r="H46" s="535"/>
      <c r="I46" s="533" t="str">
        <f>IF('Feuille de Calcul'!EK46="","",'Feuille de Calcul'!EK46)</f>
        <v/>
      </c>
      <c r="J46" s="534"/>
      <c r="K46" s="535"/>
      <c r="L46" s="533" t="str">
        <f>IF('Feuille de Calcul'!EN46="","",'Feuille de Calcul'!EN46)</f>
        <v/>
      </c>
      <c r="M46" s="534"/>
      <c r="N46" s="535"/>
      <c r="O46" s="533" t="str">
        <f>IF('Feuille de Calcul'!EQ46="","",'Feuille de Calcul'!EQ46)</f>
        <v/>
      </c>
      <c r="P46" s="534"/>
      <c r="Q46" s="535"/>
      <c r="R46" s="533" t="str">
        <f>IF('Feuille de Calcul'!ET46="","",'Feuille de Calcul'!ET46)</f>
        <v/>
      </c>
      <c r="S46" s="534"/>
      <c r="T46" s="535"/>
      <c r="U46" s="533" t="str">
        <f>IF('Feuille de Calcul'!EW46="","",'Feuille de Calcul'!EW46)</f>
        <v/>
      </c>
      <c r="V46" s="534"/>
      <c r="W46" s="535"/>
      <c r="X46" s="533" t="str">
        <f>IF('Feuille de Calcul'!EZ46="","",'Feuille de Calcul'!EZ46)</f>
        <v/>
      </c>
      <c r="Y46" s="534"/>
      <c r="Z46" s="535"/>
      <c r="AA46" s="533" t="str">
        <f>IF('Feuille de Calcul'!FC46="","",'Feuille de Calcul'!FC46)</f>
        <v/>
      </c>
      <c r="AB46" s="534"/>
      <c r="AC46" s="535"/>
      <c r="AD46" s="533" t="str">
        <f>IF('Feuille de Calcul'!FF46="","",'Feuille de Calcul'!FF46)</f>
        <v/>
      </c>
      <c r="AE46" s="534"/>
      <c r="AF46" s="535"/>
      <c r="AG46" s="533" t="str">
        <f>IF('Feuille de Calcul'!FI46="","",'Feuille de Calcul'!FI46)</f>
        <v/>
      </c>
      <c r="AH46" s="534"/>
      <c r="AI46" s="535"/>
      <c r="AJ46" s="588" t="str">
        <f>IF('Feuille de Calcul'!GP46="","",'Feuille de Calcul'!GP46)</f>
        <v>N/A</v>
      </c>
      <c r="AK46" s="589"/>
      <c r="AL46" s="590"/>
      <c r="AM46" s="588" t="str">
        <f>IF('Feuille de Calcul'!GS46="","",'Feuille de Calcul'!GS46)</f>
        <v>N/A</v>
      </c>
      <c r="AN46" s="589"/>
      <c r="AO46" s="590"/>
      <c r="AP46" s="588" t="str">
        <f>IF('Feuille de Calcul'!GV46="","",'Feuille de Calcul'!GV46)</f>
        <v>N/A</v>
      </c>
      <c r="AQ46" s="589"/>
      <c r="AR46" s="590"/>
      <c r="AS46" s="588" t="str">
        <f>IF('Feuille de Calcul'!GY46="","",'Feuille de Calcul'!GY46)</f>
        <v>N/A</v>
      </c>
      <c r="AT46" s="589"/>
      <c r="AU46" s="590"/>
      <c r="AV46" s="588" t="str">
        <f>IF('Feuille de Calcul'!HB46="","",'Feuille de Calcul'!HB46)</f>
        <v>N/A</v>
      </c>
      <c r="AW46" s="589"/>
      <c r="AX46" s="590"/>
      <c r="AY46" s="588" t="str">
        <f>IF('Feuille de Calcul'!HE46="","",'Feuille de Calcul'!HE46)</f>
        <v>N/A</v>
      </c>
      <c r="AZ46" s="589"/>
      <c r="BA46" s="590"/>
      <c r="BB46" s="588" t="str">
        <f>IF('Feuille de Calcul'!HH46="","",'Feuille de Calcul'!HH46)</f>
        <v>N/A</v>
      </c>
      <c r="BC46" s="589"/>
      <c r="BD46" s="590"/>
      <c r="BE46" s="588" t="str">
        <f>IF('Feuille de Calcul'!HK46="","",'Feuille de Calcul'!HK46)</f>
        <v>N/A</v>
      </c>
      <c r="BF46" s="589"/>
      <c r="BG46" s="590"/>
      <c r="BH46" s="588" t="str">
        <f>IF('Feuille de Calcul'!HN46="","",'Feuille de Calcul'!HN46)</f>
        <v>N/A</v>
      </c>
      <c r="BI46" s="589"/>
      <c r="BJ46" s="590"/>
      <c r="BK46" s="588" t="str">
        <f>IF('Feuille de Calcul'!HQ46="","",'Feuille de Calcul'!HQ46)</f>
        <v>N/A</v>
      </c>
      <c r="BL46" s="589"/>
      <c r="BM46" s="590"/>
      <c r="BN46" s="243"/>
      <c r="BO46" s="243"/>
    </row>
    <row r="47" spans="1:67">
      <c r="A47" s="63" t="str">
        <f>IF('Information sur les Gènes'!A47="","",'Information sur les Gènes'!A47)</f>
        <v>D9</v>
      </c>
      <c r="B47" s="64" t="str">
        <f>IF('Information sur les Gènes'!D47="","",'Information sur les Gènes'!D47)</f>
        <v/>
      </c>
      <c r="C47" s="565"/>
      <c r="D47" s="566"/>
      <c r="E47" s="567"/>
      <c r="F47" s="533" t="str">
        <f>IF('Feuille de Calcul'!EH47="","",'Feuille de Calcul'!EH47)</f>
        <v/>
      </c>
      <c r="G47" s="534"/>
      <c r="H47" s="535"/>
      <c r="I47" s="533" t="str">
        <f>IF('Feuille de Calcul'!EK47="","",'Feuille de Calcul'!EK47)</f>
        <v/>
      </c>
      <c r="J47" s="534"/>
      <c r="K47" s="535"/>
      <c r="L47" s="533" t="str">
        <f>IF('Feuille de Calcul'!EN47="","",'Feuille de Calcul'!EN47)</f>
        <v/>
      </c>
      <c r="M47" s="534"/>
      <c r="N47" s="535"/>
      <c r="O47" s="533" t="str">
        <f>IF('Feuille de Calcul'!EQ47="","",'Feuille de Calcul'!EQ47)</f>
        <v/>
      </c>
      <c r="P47" s="534"/>
      <c r="Q47" s="535"/>
      <c r="R47" s="533" t="str">
        <f>IF('Feuille de Calcul'!ET47="","",'Feuille de Calcul'!ET47)</f>
        <v/>
      </c>
      <c r="S47" s="534"/>
      <c r="T47" s="535"/>
      <c r="U47" s="533" t="str">
        <f>IF('Feuille de Calcul'!EW47="","",'Feuille de Calcul'!EW47)</f>
        <v/>
      </c>
      <c r="V47" s="534"/>
      <c r="W47" s="535"/>
      <c r="X47" s="533" t="str">
        <f>IF('Feuille de Calcul'!EZ47="","",'Feuille de Calcul'!EZ47)</f>
        <v/>
      </c>
      <c r="Y47" s="534"/>
      <c r="Z47" s="535"/>
      <c r="AA47" s="533" t="str">
        <f>IF('Feuille de Calcul'!FC47="","",'Feuille de Calcul'!FC47)</f>
        <v/>
      </c>
      <c r="AB47" s="534"/>
      <c r="AC47" s="535"/>
      <c r="AD47" s="533" t="str">
        <f>IF('Feuille de Calcul'!FF47="","",'Feuille de Calcul'!FF47)</f>
        <v/>
      </c>
      <c r="AE47" s="534"/>
      <c r="AF47" s="535"/>
      <c r="AG47" s="533" t="str">
        <f>IF('Feuille de Calcul'!FI47="","",'Feuille de Calcul'!FI47)</f>
        <v/>
      </c>
      <c r="AH47" s="534"/>
      <c r="AI47" s="535"/>
      <c r="AJ47" s="588" t="str">
        <f>IF('Feuille de Calcul'!GP47="","",'Feuille de Calcul'!GP47)</f>
        <v>N/A</v>
      </c>
      <c r="AK47" s="589"/>
      <c r="AL47" s="590"/>
      <c r="AM47" s="588" t="str">
        <f>IF('Feuille de Calcul'!GS47="","",'Feuille de Calcul'!GS47)</f>
        <v>N/A</v>
      </c>
      <c r="AN47" s="589"/>
      <c r="AO47" s="590"/>
      <c r="AP47" s="588" t="str">
        <f>IF('Feuille de Calcul'!GV47="","",'Feuille de Calcul'!GV47)</f>
        <v>N/A</v>
      </c>
      <c r="AQ47" s="589"/>
      <c r="AR47" s="590"/>
      <c r="AS47" s="588" t="str">
        <f>IF('Feuille de Calcul'!GY47="","",'Feuille de Calcul'!GY47)</f>
        <v>N/A</v>
      </c>
      <c r="AT47" s="589"/>
      <c r="AU47" s="590"/>
      <c r="AV47" s="588" t="str">
        <f>IF('Feuille de Calcul'!HB47="","",'Feuille de Calcul'!HB47)</f>
        <v>N/A</v>
      </c>
      <c r="AW47" s="589"/>
      <c r="AX47" s="590"/>
      <c r="AY47" s="588" t="str">
        <f>IF('Feuille de Calcul'!HE47="","",'Feuille de Calcul'!HE47)</f>
        <v>N/A</v>
      </c>
      <c r="AZ47" s="589"/>
      <c r="BA47" s="590"/>
      <c r="BB47" s="588" t="str">
        <f>IF('Feuille de Calcul'!HH47="","",'Feuille de Calcul'!HH47)</f>
        <v>N/A</v>
      </c>
      <c r="BC47" s="589"/>
      <c r="BD47" s="590"/>
      <c r="BE47" s="588" t="str">
        <f>IF('Feuille de Calcul'!HK47="","",'Feuille de Calcul'!HK47)</f>
        <v>N/A</v>
      </c>
      <c r="BF47" s="589"/>
      <c r="BG47" s="590"/>
      <c r="BH47" s="588" t="str">
        <f>IF('Feuille de Calcul'!HN47="","",'Feuille de Calcul'!HN47)</f>
        <v>N/A</v>
      </c>
      <c r="BI47" s="589"/>
      <c r="BJ47" s="590"/>
      <c r="BK47" s="588" t="str">
        <f>IF('Feuille de Calcul'!HQ47="","",'Feuille de Calcul'!HQ47)</f>
        <v>N/A</v>
      </c>
      <c r="BL47" s="589"/>
      <c r="BM47" s="590"/>
      <c r="BN47" s="243"/>
      <c r="BO47" s="243"/>
    </row>
    <row r="48" spans="1:67">
      <c r="A48" s="63" t="str">
        <f>IF('Information sur les Gènes'!A48="","",'Information sur les Gènes'!A48)</f>
        <v>D10</v>
      </c>
      <c r="B48" s="64" t="str">
        <f>IF('Information sur les Gènes'!D48="","",'Information sur les Gènes'!D48)</f>
        <v/>
      </c>
      <c r="C48" s="565"/>
      <c r="D48" s="566"/>
      <c r="E48" s="567"/>
      <c r="F48" s="533" t="str">
        <f>IF('Feuille de Calcul'!EH48="","",'Feuille de Calcul'!EH48)</f>
        <v/>
      </c>
      <c r="G48" s="534"/>
      <c r="H48" s="535"/>
      <c r="I48" s="533" t="str">
        <f>IF('Feuille de Calcul'!EK48="","",'Feuille de Calcul'!EK48)</f>
        <v/>
      </c>
      <c r="J48" s="534"/>
      <c r="K48" s="535"/>
      <c r="L48" s="533" t="str">
        <f>IF('Feuille de Calcul'!EN48="","",'Feuille de Calcul'!EN48)</f>
        <v/>
      </c>
      <c r="M48" s="534"/>
      <c r="N48" s="535"/>
      <c r="O48" s="533" t="str">
        <f>IF('Feuille de Calcul'!EQ48="","",'Feuille de Calcul'!EQ48)</f>
        <v/>
      </c>
      <c r="P48" s="534"/>
      <c r="Q48" s="535"/>
      <c r="R48" s="533" t="str">
        <f>IF('Feuille de Calcul'!ET48="","",'Feuille de Calcul'!ET48)</f>
        <v/>
      </c>
      <c r="S48" s="534"/>
      <c r="T48" s="535"/>
      <c r="U48" s="533" t="str">
        <f>IF('Feuille de Calcul'!EW48="","",'Feuille de Calcul'!EW48)</f>
        <v/>
      </c>
      <c r="V48" s="534"/>
      <c r="W48" s="535"/>
      <c r="X48" s="533" t="str">
        <f>IF('Feuille de Calcul'!EZ48="","",'Feuille de Calcul'!EZ48)</f>
        <v/>
      </c>
      <c r="Y48" s="534"/>
      <c r="Z48" s="535"/>
      <c r="AA48" s="533" t="str">
        <f>IF('Feuille de Calcul'!FC48="","",'Feuille de Calcul'!FC48)</f>
        <v/>
      </c>
      <c r="AB48" s="534"/>
      <c r="AC48" s="535"/>
      <c r="AD48" s="533" t="str">
        <f>IF('Feuille de Calcul'!FF48="","",'Feuille de Calcul'!FF48)</f>
        <v/>
      </c>
      <c r="AE48" s="534"/>
      <c r="AF48" s="535"/>
      <c r="AG48" s="533" t="str">
        <f>IF('Feuille de Calcul'!FI48="","",'Feuille de Calcul'!FI48)</f>
        <v/>
      </c>
      <c r="AH48" s="534"/>
      <c r="AI48" s="535"/>
      <c r="AJ48" s="588" t="str">
        <f>IF('Feuille de Calcul'!GP48="","",'Feuille de Calcul'!GP48)</f>
        <v>N/A</v>
      </c>
      <c r="AK48" s="589"/>
      <c r="AL48" s="590"/>
      <c r="AM48" s="588" t="str">
        <f>IF('Feuille de Calcul'!GS48="","",'Feuille de Calcul'!GS48)</f>
        <v>N/A</v>
      </c>
      <c r="AN48" s="589"/>
      <c r="AO48" s="590"/>
      <c r="AP48" s="588" t="str">
        <f>IF('Feuille de Calcul'!GV48="","",'Feuille de Calcul'!GV48)</f>
        <v>N/A</v>
      </c>
      <c r="AQ48" s="589"/>
      <c r="AR48" s="590"/>
      <c r="AS48" s="588" t="str">
        <f>IF('Feuille de Calcul'!GY48="","",'Feuille de Calcul'!GY48)</f>
        <v>N/A</v>
      </c>
      <c r="AT48" s="589"/>
      <c r="AU48" s="590"/>
      <c r="AV48" s="588" t="str">
        <f>IF('Feuille de Calcul'!HB48="","",'Feuille de Calcul'!HB48)</f>
        <v>N/A</v>
      </c>
      <c r="AW48" s="589"/>
      <c r="AX48" s="590"/>
      <c r="AY48" s="588" t="str">
        <f>IF('Feuille de Calcul'!HE48="","",'Feuille de Calcul'!HE48)</f>
        <v>N/A</v>
      </c>
      <c r="AZ48" s="589"/>
      <c r="BA48" s="590"/>
      <c r="BB48" s="588" t="str">
        <f>IF('Feuille de Calcul'!HH48="","",'Feuille de Calcul'!HH48)</f>
        <v>N/A</v>
      </c>
      <c r="BC48" s="589"/>
      <c r="BD48" s="590"/>
      <c r="BE48" s="588" t="str">
        <f>IF('Feuille de Calcul'!HK48="","",'Feuille de Calcul'!HK48)</f>
        <v>N/A</v>
      </c>
      <c r="BF48" s="589"/>
      <c r="BG48" s="590"/>
      <c r="BH48" s="588" t="str">
        <f>IF('Feuille de Calcul'!HN48="","",'Feuille de Calcul'!HN48)</f>
        <v>N/A</v>
      </c>
      <c r="BI48" s="589"/>
      <c r="BJ48" s="590"/>
      <c r="BK48" s="588" t="str">
        <f>IF('Feuille de Calcul'!HQ48="","",'Feuille de Calcul'!HQ48)</f>
        <v>N/A</v>
      </c>
      <c r="BL48" s="589"/>
      <c r="BM48" s="590"/>
      <c r="BN48" s="243"/>
      <c r="BO48" s="243"/>
    </row>
    <row r="49" spans="1:67">
      <c r="A49" s="63" t="str">
        <f>IF('Information sur les Gènes'!A49="","",'Information sur les Gènes'!A49)</f>
        <v>D11</v>
      </c>
      <c r="B49" s="64" t="str">
        <f>IF('Information sur les Gènes'!D49="","",'Information sur les Gènes'!D49)</f>
        <v/>
      </c>
      <c r="C49" s="565"/>
      <c r="D49" s="566"/>
      <c r="E49" s="567"/>
      <c r="F49" s="533" t="str">
        <f>IF('Feuille de Calcul'!EH49="","",'Feuille de Calcul'!EH49)</f>
        <v/>
      </c>
      <c r="G49" s="534"/>
      <c r="H49" s="535"/>
      <c r="I49" s="533" t="str">
        <f>IF('Feuille de Calcul'!EK49="","",'Feuille de Calcul'!EK49)</f>
        <v/>
      </c>
      <c r="J49" s="534"/>
      <c r="K49" s="535"/>
      <c r="L49" s="533" t="str">
        <f>IF('Feuille de Calcul'!EN49="","",'Feuille de Calcul'!EN49)</f>
        <v/>
      </c>
      <c r="M49" s="534"/>
      <c r="N49" s="535"/>
      <c r="O49" s="533" t="str">
        <f>IF('Feuille de Calcul'!EQ49="","",'Feuille de Calcul'!EQ49)</f>
        <v/>
      </c>
      <c r="P49" s="534"/>
      <c r="Q49" s="535"/>
      <c r="R49" s="533" t="str">
        <f>IF('Feuille de Calcul'!ET49="","",'Feuille de Calcul'!ET49)</f>
        <v/>
      </c>
      <c r="S49" s="534"/>
      <c r="T49" s="535"/>
      <c r="U49" s="533" t="str">
        <f>IF('Feuille de Calcul'!EW49="","",'Feuille de Calcul'!EW49)</f>
        <v/>
      </c>
      <c r="V49" s="534"/>
      <c r="W49" s="535"/>
      <c r="X49" s="533" t="str">
        <f>IF('Feuille de Calcul'!EZ49="","",'Feuille de Calcul'!EZ49)</f>
        <v/>
      </c>
      <c r="Y49" s="534"/>
      <c r="Z49" s="535"/>
      <c r="AA49" s="533" t="str">
        <f>IF('Feuille de Calcul'!FC49="","",'Feuille de Calcul'!FC49)</f>
        <v/>
      </c>
      <c r="AB49" s="534"/>
      <c r="AC49" s="535"/>
      <c r="AD49" s="533" t="str">
        <f>IF('Feuille de Calcul'!FF49="","",'Feuille de Calcul'!FF49)</f>
        <v/>
      </c>
      <c r="AE49" s="534"/>
      <c r="AF49" s="535"/>
      <c r="AG49" s="533" t="str">
        <f>IF('Feuille de Calcul'!FI49="","",'Feuille de Calcul'!FI49)</f>
        <v/>
      </c>
      <c r="AH49" s="534"/>
      <c r="AI49" s="535"/>
      <c r="AJ49" s="588" t="str">
        <f>IF('Feuille de Calcul'!GP49="","",'Feuille de Calcul'!GP49)</f>
        <v>N/A</v>
      </c>
      <c r="AK49" s="589"/>
      <c r="AL49" s="590"/>
      <c r="AM49" s="588" t="str">
        <f>IF('Feuille de Calcul'!GS49="","",'Feuille de Calcul'!GS49)</f>
        <v>N/A</v>
      </c>
      <c r="AN49" s="589"/>
      <c r="AO49" s="590"/>
      <c r="AP49" s="588" t="str">
        <f>IF('Feuille de Calcul'!GV49="","",'Feuille de Calcul'!GV49)</f>
        <v>N/A</v>
      </c>
      <c r="AQ49" s="589"/>
      <c r="AR49" s="590"/>
      <c r="AS49" s="588" t="str">
        <f>IF('Feuille de Calcul'!GY49="","",'Feuille de Calcul'!GY49)</f>
        <v>N/A</v>
      </c>
      <c r="AT49" s="589"/>
      <c r="AU49" s="590"/>
      <c r="AV49" s="588" t="str">
        <f>IF('Feuille de Calcul'!HB49="","",'Feuille de Calcul'!HB49)</f>
        <v>N/A</v>
      </c>
      <c r="AW49" s="589"/>
      <c r="AX49" s="590"/>
      <c r="AY49" s="588" t="str">
        <f>IF('Feuille de Calcul'!HE49="","",'Feuille de Calcul'!HE49)</f>
        <v>N/A</v>
      </c>
      <c r="AZ49" s="589"/>
      <c r="BA49" s="590"/>
      <c r="BB49" s="588" t="str">
        <f>IF('Feuille de Calcul'!HH49="","",'Feuille de Calcul'!HH49)</f>
        <v>N/A</v>
      </c>
      <c r="BC49" s="589"/>
      <c r="BD49" s="590"/>
      <c r="BE49" s="588" t="str">
        <f>IF('Feuille de Calcul'!HK49="","",'Feuille de Calcul'!HK49)</f>
        <v>N/A</v>
      </c>
      <c r="BF49" s="589"/>
      <c r="BG49" s="590"/>
      <c r="BH49" s="588" t="str">
        <f>IF('Feuille de Calcul'!HN49="","",'Feuille de Calcul'!HN49)</f>
        <v>N/A</v>
      </c>
      <c r="BI49" s="589"/>
      <c r="BJ49" s="590"/>
      <c r="BK49" s="588" t="str">
        <f>IF('Feuille de Calcul'!HQ49="","",'Feuille de Calcul'!HQ49)</f>
        <v>N/A</v>
      </c>
      <c r="BL49" s="589"/>
      <c r="BM49" s="590"/>
      <c r="BN49" s="243"/>
      <c r="BO49" s="243"/>
    </row>
    <row r="50" spans="1:67">
      <c r="A50" s="63" t="str">
        <f>IF('Information sur les Gènes'!A50="","",'Information sur les Gènes'!A50)</f>
        <v>D12</v>
      </c>
      <c r="B50" s="64" t="str">
        <f>IF('Information sur les Gènes'!D50="","",'Information sur les Gènes'!D50)</f>
        <v/>
      </c>
      <c r="C50" s="565"/>
      <c r="D50" s="566"/>
      <c r="E50" s="567"/>
      <c r="F50" s="533" t="str">
        <f>IF('Feuille de Calcul'!EH50="","",'Feuille de Calcul'!EH50)</f>
        <v/>
      </c>
      <c r="G50" s="534"/>
      <c r="H50" s="535"/>
      <c r="I50" s="533" t="str">
        <f>IF('Feuille de Calcul'!EK50="","",'Feuille de Calcul'!EK50)</f>
        <v/>
      </c>
      <c r="J50" s="534"/>
      <c r="K50" s="535"/>
      <c r="L50" s="533" t="str">
        <f>IF('Feuille de Calcul'!EN50="","",'Feuille de Calcul'!EN50)</f>
        <v/>
      </c>
      <c r="M50" s="534"/>
      <c r="N50" s="535"/>
      <c r="O50" s="533" t="str">
        <f>IF('Feuille de Calcul'!EQ50="","",'Feuille de Calcul'!EQ50)</f>
        <v/>
      </c>
      <c r="P50" s="534"/>
      <c r="Q50" s="535"/>
      <c r="R50" s="533" t="str">
        <f>IF('Feuille de Calcul'!ET50="","",'Feuille de Calcul'!ET50)</f>
        <v/>
      </c>
      <c r="S50" s="534"/>
      <c r="T50" s="535"/>
      <c r="U50" s="533" t="str">
        <f>IF('Feuille de Calcul'!EW50="","",'Feuille de Calcul'!EW50)</f>
        <v/>
      </c>
      <c r="V50" s="534"/>
      <c r="W50" s="535"/>
      <c r="X50" s="533" t="str">
        <f>IF('Feuille de Calcul'!EZ50="","",'Feuille de Calcul'!EZ50)</f>
        <v/>
      </c>
      <c r="Y50" s="534"/>
      <c r="Z50" s="535"/>
      <c r="AA50" s="533" t="str">
        <f>IF('Feuille de Calcul'!FC50="","",'Feuille de Calcul'!FC50)</f>
        <v/>
      </c>
      <c r="AB50" s="534"/>
      <c r="AC50" s="535"/>
      <c r="AD50" s="533" t="str">
        <f>IF('Feuille de Calcul'!FF50="","",'Feuille de Calcul'!FF50)</f>
        <v/>
      </c>
      <c r="AE50" s="534"/>
      <c r="AF50" s="535"/>
      <c r="AG50" s="533" t="str">
        <f>IF('Feuille de Calcul'!FI50="","",'Feuille de Calcul'!FI50)</f>
        <v/>
      </c>
      <c r="AH50" s="534"/>
      <c r="AI50" s="535"/>
      <c r="AJ50" s="588" t="str">
        <f>IF('Feuille de Calcul'!GP50="","",'Feuille de Calcul'!GP50)</f>
        <v>N/A</v>
      </c>
      <c r="AK50" s="589"/>
      <c r="AL50" s="590"/>
      <c r="AM50" s="588" t="str">
        <f>IF('Feuille de Calcul'!GS50="","",'Feuille de Calcul'!GS50)</f>
        <v>N/A</v>
      </c>
      <c r="AN50" s="589"/>
      <c r="AO50" s="590"/>
      <c r="AP50" s="588" t="str">
        <f>IF('Feuille de Calcul'!GV50="","",'Feuille de Calcul'!GV50)</f>
        <v>N/A</v>
      </c>
      <c r="AQ50" s="589"/>
      <c r="AR50" s="590"/>
      <c r="AS50" s="588" t="str">
        <f>IF('Feuille de Calcul'!GY50="","",'Feuille de Calcul'!GY50)</f>
        <v>N/A</v>
      </c>
      <c r="AT50" s="589"/>
      <c r="AU50" s="590"/>
      <c r="AV50" s="588" t="str">
        <f>IF('Feuille de Calcul'!HB50="","",'Feuille de Calcul'!HB50)</f>
        <v>N/A</v>
      </c>
      <c r="AW50" s="589"/>
      <c r="AX50" s="590"/>
      <c r="AY50" s="588" t="str">
        <f>IF('Feuille de Calcul'!HE50="","",'Feuille de Calcul'!HE50)</f>
        <v>N/A</v>
      </c>
      <c r="AZ50" s="589"/>
      <c r="BA50" s="590"/>
      <c r="BB50" s="588" t="str">
        <f>IF('Feuille de Calcul'!HH50="","",'Feuille de Calcul'!HH50)</f>
        <v>N/A</v>
      </c>
      <c r="BC50" s="589"/>
      <c r="BD50" s="590"/>
      <c r="BE50" s="588" t="str">
        <f>IF('Feuille de Calcul'!HK50="","",'Feuille de Calcul'!HK50)</f>
        <v>N/A</v>
      </c>
      <c r="BF50" s="589"/>
      <c r="BG50" s="590"/>
      <c r="BH50" s="588" t="str">
        <f>IF('Feuille de Calcul'!HN50="","",'Feuille de Calcul'!HN50)</f>
        <v>N/A</v>
      </c>
      <c r="BI50" s="589"/>
      <c r="BJ50" s="590"/>
      <c r="BK50" s="588" t="str">
        <f>IF('Feuille de Calcul'!HQ50="","",'Feuille de Calcul'!HQ50)</f>
        <v>N/A</v>
      </c>
      <c r="BL50" s="589"/>
      <c r="BM50" s="590"/>
      <c r="BN50" s="243"/>
      <c r="BO50" s="243"/>
    </row>
    <row r="51" spans="1:67">
      <c r="A51" s="63" t="str">
        <f>IF('Information sur les Gènes'!A51="","",'Information sur les Gènes'!A51)</f>
        <v>E1</v>
      </c>
      <c r="B51" s="64" t="str">
        <f>IF('Information sur les Gènes'!D51="","",'Information sur les Gènes'!D51)</f>
        <v/>
      </c>
      <c r="C51" s="565"/>
      <c r="D51" s="566"/>
      <c r="E51" s="567"/>
      <c r="F51" s="533" t="str">
        <f>IF('Feuille de Calcul'!EH51="","",'Feuille de Calcul'!EH51)</f>
        <v/>
      </c>
      <c r="G51" s="534"/>
      <c r="H51" s="535"/>
      <c r="I51" s="533" t="str">
        <f>IF('Feuille de Calcul'!EK51="","",'Feuille de Calcul'!EK51)</f>
        <v/>
      </c>
      <c r="J51" s="534"/>
      <c r="K51" s="535"/>
      <c r="L51" s="533" t="str">
        <f>IF('Feuille de Calcul'!EN51="","",'Feuille de Calcul'!EN51)</f>
        <v/>
      </c>
      <c r="M51" s="534"/>
      <c r="N51" s="535"/>
      <c r="O51" s="533" t="str">
        <f>IF('Feuille de Calcul'!EQ51="","",'Feuille de Calcul'!EQ51)</f>
        <v/>
      </c>
      <c r="P51" s="534"/>
      <c r="Q51" s="535"/>
      <c r="R51" s="533" t="str">
        <f>IF('Feuille de Calcul'!ET51="","",'Feuille de Calcul'!ET51)</f>
        <v/>
      </c>
      <c r="S51" s="534"/>
      <c r="T51" s="535"/>
      <c r="U51" s="533" t="str">
        <f>IF('Feuille de Calcul'!EW51="","",'Feuille de Calcul'!EW51)</f>
        <v/>
      </c>
      <c r="V51" s="534"/>
      <c r="W51" s="535"/>
      <c r="X51" s="533" t="str">
        <f>IF('Feuille de Calcul'!EZ51="","",'Feuille de Calcul'!EZ51)</f>
        <v/>
      </c>
      <c r="Y51" s="534"/>
      <c r="Z51" s="535"/>
      <c r="AA51" s="533" t="str">
        <f>IF('Feuille de Calcul'!FC51="","",'Feuille de Calcul'!FC51)</f>
        <v/>
      </c>
      <c r="AB51" s="534"/>
      <c r="AC51" s="535"/>
      <c r="AD51" s="533" t="str">
        <f>IF('Feuille de Calcul'!FF51="","",'Feuille de Calcul'!FF51)</f>
        <v/>
      </c>
      <c r="AE51" s="534"/>
      <c r="AF51" s="535"/>
      <c r="AG51" s="533" t="str">
        <f>IF('Feuille de Calcul'!FI51="","",'Feuille de Calcul'!FI51)</f>
        <v/>
      </c>
      <c r="AH51" s="534"/>
      <c r="AI51" s="535"/>
      <c r="AJ51" s="588" t="str">
        <f>IF('Feuille de Calcul'!GP51="","",'Feuille de Calcul'!GP51)</f>
        <v>N/A</v>
      </c>
      <c r="AK51" s="589"/>
      <c r="AL51" s="590"/>
      <c r="AM51" s="588" t="str">
        <f>IF('Feuille de Calcul'!GS51="","",'Feuille de Calcul'!GS51)</f>
        <v>N/A</v>
      </c>
      <c r="AN51" s="589"/>
      <c r="AO51" s="590"/>
      <c r="AP51" s="588" t="str">
        <f>IF('Feuille de Calcul'!GV51="","",'Feuille de Calcul'!GV51)</f>
        <v>N/A</v>
      </c>
      <c r="AQ51" s="589"/>
      <c r="AR51" s="590"/>
      <c r="AS51" s="588" t="str">
        <f>IF('Feuille de Calcul'!GY51="","",'Feuille de Calcul'!GY51)</f>
        <v>N/A</v>
      </c>
      <c r="AT51" s="589"/>
      <c r="AU51" s="590"/>
      <c r="AV51" s="588" t="str">
        <f>IF('Feuille de Calcul'!HB51="","",'Feuille de Calcul'!HB51)</f>
        <v>N/A</v>
      </c>
      <c r="AW51" s="589"/>
      <c r="AX51" s="590"/>
      <c r="AY51" s="588" t="str">
        <f>IF('Feuille de Calcul'!HE51="","",'Feuille de Calcul'!HE51)</f>
        <v>N/A</v>
      </c>
      <c r="AZ51" s="589"/>
      <c r="BA51" s="590"/>
      <c r="BB51" s="588" t="str">
        <f>IF('Feuille de Calcul'!HH51="","",'Feuille de Calcul'!HH51)</f>
        <v>N/A</v>
      </c>
      <c r="BC51" s="589"/>
      <c r="BD51" s="590"/>
      <c r="BE51" s="588" t="str">
        <f>IF('Feuille de Calcul'!HK51="","",'Feuille de Calcul'!HK51)</f>
        <v>N/A</v>
      </c>
      <c r="BF51" s="589"/>
      <c r="BG51" s="590"/>
      <c r="BH51" s="588" t="str">
        <f>IF('Feuille de Calcul'!HN51="","",'Feuille de Calcul'!HN51)</f>
        <v>N/A</v>
      </c>
      <c r="BI51" s="589"/>
      <c r="BJ51" s="590"/>
      <c r="BK51" s="588" t="str">
        <f>IF('Feuille de Calcul'!HQ51="","",'Feuille de Calcul'!HQ51)</f>
        <v>N/A</v>
      </c>
      <c r="BL51" s="589"/>
      <c r="BM51" s="590"/>
      <c r="BN51" s="243"/>
      <c r="BO51" s="243"/>
    </row>
    <row r="52" spans="1:67">
      <c r="A52" s="63" t="str">
        <f>IF('Information sur les Gènes'!A52="","",'Information sur les Gènes'!A52)</f>
        <v>E2</v>
      </c>
      <c r="B52" s="64" t="str">
        <f>IF('Information sur les Gènes'!D52="","",'Information sur les Gènes'!D52)</f>
        <v/>
      </c>
      <c r="C52" s="565"/>
      <c r="D52" s="566"/>
      <c r="E52" s="567"/>
      <c r="F52" s="533" t="str">
        <f>IF('Feuille de Calcul'!EH52="","",'Feuille de Calcul'!EH52)</f>
        <v/>
      </c>
      <c r="G52" s="534"/>
      <c r="H52" s="535"/>
      <c r="I52" s="533" t="str">
        <f>IF('Feuille de Calcul'!EK52="","",'Feuille de Calcul'!EK52)</f>
        <v/>
      </c>
      <c r="J52" s="534"/>
      <c r="K52" s="535"/>
      <c r="L52" s="533" t="str">
        <f>IF('Feuille de Calcul'!EN52="","",'Feuille de Calcul'!EN52)</f>
        <v/>
      </c>
      <c r="M52" s="534"/>
      <c r="N52" s="535"/>
      <c r="O52" s="533" t="str">
        <f>IF('Feuille de Calcul'!EQ52="","",'Feuille de Calcul'!EQ52)</f>
        <v/>
      </c>
      <c r="P52" s="534"/>
      <c r="Q52" s="535"/>
      <c r="R52" s="533" t="str">
        <f>IF('Feuille de Calcul'!ET52="","",'Feuille de Calcul'!ET52)</f>
        <v/>
      </c>
      <c r="S52" s="534"/>
      <c r="T52" s="535"/>
      <c r="U52" s="533" t="str">
        <f>IF('Feuille de Calcul'!EW52="","",'Feuille de Calcul'!EW52)</f>
        <v/>
      </c>
      <c r="V52" s="534"/>
      <c r="W52" s="535"/>
      <c r="X52" s="533" t="str">
        <f>IF('Feuille de Calcul'!EZ52="","",'Feuille de Calcul'!EZ52)</f>
        <v/>
      </c>
      <c r="Y52" s="534"/>
      <c r="Z52" s="535"/>
      <c r="AA52" s="533" t="str">
        <f>IF('Feuille de Calcul'!FC52="","",'Feuille de Calcul'!FC52)</f>
        <v/>
      </c>
      <c r="AB52" s="534"/>
      <c r="AC52" s="535"/>
      <c r="AD52" s="533" t="str">
        <f>IF('Feuille de Calcul'!FF52="","",'Feuille de Calcul'!FF52)</f>
        <v/>
      </c>
      <c r="AE52" s="534"/>
      <c r="AF52" s="535"/>
      <c r="AG52" s="533" t="str">
        <f>IF('Feuille de Calcul'!FI52="","",'Feuille de Calcul'!FI52)</f>
        <v/>
      </c>
      <c r="AH52" s="534"/>
      <c r="AI52" s="535"/>
      <c r="AJ52" s="588" t="str">
        <f>IF('Feuille de Calcul'!GP52="","",'Feuille de Calcul'!GP52)</f>
        <v>N/A</v>
      </c>
      <c r="AK52" s="589"/>
      <c r="AL52" s="590"/>
      <c r="AM52" s="588" t="str">
        <f>IF('Feuille de Calcul'!GS52="","",'Feuille de Calcul'!GS52)</f>
        <v>N/A</v>
      </c>
      <c r="AN52" s="589"/>
      <c r="AO52" s="590"/>
      <c r="AP52" s="588" t="str">
        <f>IF('Feuille de Calcul'!GV52="","",'Feuille de Calcul'!GV52)</f>
        <v>N/A</v>
      </c>
      <c r="AQ52" s="589"/>
      <c r="AR52" s="590"/>
      <c r="AS52" s="588" t="str">
        <f>IF('Feuille de Calcul'!GY52="","",'Feuille de Calcul'!GY52)</f>
        <v>N/A</v>
      </c>
      <c r="AT52" s="589"/>
      <c r="AU52" s="590"/>
      <c r="AV52" s="588" t="str">
        <f>IF('Feuille de Calcul'!HB52="","",'Feuille de Calcul'!HB52)</f>
        <v>N/A</v>
      </c>
      <c r="AW52" s="589"/>
      <c r="AX52" s="590"/>
      <c r="AY52" s="588" t="str">
        <f>IF('Feuille de Calcul'!HE52="","",'Feuille de Calcul'!HE52)</f>
        <v>N/A</v>
      </c>
      <c r="AZ52" s="589"/>
      <c r="BA52" s="590"/>
      <c r="BB52" s="588" t="str">
        <f>IF('Feuille de Calcul'!HH52="","",'Feuille de Calcul'!HH52)</f>
        <v>N/A</v>
      </c>
      <c r="BC52" s="589"/>
      <c r="BD52" s="590"/>
      <c r="BE52" s="588" t="str">
        <f>IF('Feuille de Calcul'!HK52="","",'Feuille de Calcul'!HK52)</f>
        <v>N/A</v>
      </c>
      <c r="BF52" s="589"/>
      <c r="BG52" s="590"/>
      <c r="BH52" s="588" t="str">
        <f>IF('Feuille de Calcul'!HN52="","",'Feuille de Calcul'!HN52)</f>
        <v>N/A</v>
      </c>
      <c r="BI52" s="589"/>
      <c r="BJ52" s="590"/>
      <c r="BK52" s="588" t="str">
        <f>IF('Feuille de Calcul'!HQ52="","",'Feuille de Calcul'!HQ52)</f>
        <v>N/A</v>
      </c>
      <c r="BL52" s="589"/>
      <c r="BM52" s="590"/>
      <c r="BN52" s="243"/>
      <c r="BO52" s="243"/>
    </row>
    <row r="53" spans="1:67">
      <c r="A53" s="63" t="str">
        <f>IF('Information sur les Gènes'!A53="","",'Information sur les Gènes'!A53)</f>
        <v>E3</v>
      </c>
      <c r="B53" s="64" t="str">
        <f>IF('Information sur les Gènes'!D53="","",'Information sur les Gènes'!D53)</f>
        <v/>
      </c>
      <c r="C53" s="565"/>
      <c r="D53" s="566"/>
      <c r="E53" s="567"/>
      <c r="F53" s="533" t="str">
        <f>IF('Feuille de Calcul'!EH53="","",'Feuille de Calcul'!EH53)</f>
        <v/>
      </c>
      <c r="G53" s="534"/>
      <c r="H53" s="535"/>
      <c r="I53" s="533" t="str">
        <f>IF('Feuille de Calcul'!EK53="","",'Feuille de Calcul'!EK53)</f>
        <v/>
      </c>
      <c r="J53" s="534"/>
      <c r="K53" s="535"/>
      <c r="L53" s="533" t="str">
        <f>IF('Feuille de Calcul'!EN53="","",'Feuille de Calcul'!EN53)</f>
        <v/>
      </c>
      <c r="M53" s="534"/>
      <c r="N53" s="535"/>
      <c r="O53" s="533" t="str">
        <f>IF('Feuille de Calcul'!EQ53="","",'Feuille de Calcul'!EQ53)</f>
        <v/>
      </c>
      <c r="P53" s="534"/>
      <c r="Q53" s="535"/>
      <c r="R53" s="533" t="str">
        <f>IF('Feuille de Calcul'!ET53="","",'Feuille de Calcul'!ET53)</f>
        <v/>
      </c>
      <c r="S53" s="534"/>
      <c r="T53" s="535"/>
      <c r="U53" s="533" t="str">
        <f>IF('Feuille de Calcul'!EW53="","",'Feuille de Calcul'!EW53)</f>
        <v/>
      </c>
      <c r="V53" s="534"/>
      <c r="W53" s="535"/>
      <c r="X53" s="533" t="str">
        <f>IF('Feuille de Calcul'!EZ53="","",'Feuille de Calcul'!EZ53)</f>
        <v/>
      </c>
      <c r="Y53" s="534"/>
      <c r="Z53" s="535"/>
      <c r="AA53" s="533" t="str">
        <f>IF('Feuille de Calcul'!FC53="","",'Feuille de Calcul'!FC53)</f>
        <v/>
      </c>
      <c r="AB53" s="534"/>
      <c r="AC53" s="535"/>
      <c r="AD53" s="533" t="str">
        <f>IF('Feuille de Calcul'!FF53="","",'Feuille de Calcul'!FF53)</f>
        <v/>
      </c>
      <c r="AE53" s="534"/>
      <c r="AF53" s="535"/>
      <c r="AG53" s="533" t="str">
        <f>IF('Feuille de Calcul'!FI53="","",'Feuille de Calcul'!FI53)</f>
        <v/>
      </c>
      <c r="AH53" s="534"/>
      <c r="AI53" s="535"/>
      <c r="AJ53" s="588" t="str">
        <f>IF('Feuille de Calcul'!GP53="","",'Feuille de Calcul'!GP53)</f>
        <v>N/A</v>
      </c>
      <c r="AK53" s="589"/>
      <c r="AL53" s="590"/>
      <c r="AM53" s="588" t="str">
        <f>IF('Feuille de Calcul'!GS53="","",'Feuille de Calcul'!GS53)</f>
        <v>N/A</v>
      </c>
      <c r="AN53" s="589"/>
      <c r="AO53" s="590"/>
      <c r="AP53" s="588" t="str">
        <f>IF('Feuille de Calcul'!GV53="","",'Feuille de Calcul'!GV53)</f>
        <v>N/A</v>
      </c>
      <c r="AQ53" s="589"/>
      <c r="AR53" s="590"/>
      <c r="AS53" s="588" t="str">
        <f>IF('Feuille de Calcul'!GY53="","",'Feuille de Calcul'!GY53)</f>
        <v>N/A</v>
      </c>
      <c r="AT53" s="589"/>
      <c r="AU53" s="590"/>
      <c r="AV53" s="588" t="str">
        <f>IF('Feuille de Calcul'!HB53="","",'Feuille de Calcul'!HB53)</f>
        <v>N/A</v>
      </c>
      <c r="AW53" s="589"/>
      <c r="AX53" s="590"/>
      <c r="AY53" s="588" t="str">
        <f>IF('Feuille de Calcul'!HE53="","",'Feuille de Calcul'!HE53)</f>
        <v>N/A</v>
      </c>
      <c r="AZ53" s="589"/>
      <c r="BA53" s="590"/>
      <c r="BB53" s="588" t="str">
        <f>IF('Feuille de Calcul'!HH53="","",'Feuille de Calcul'!HH53)</f>
        <v>N/A</v>
      </c>
      <c r="BC53" s="589"/>
      <c r="BD53" s="590"/>
      <c r="BE53" s="588" t="str">
        <f>IF('Feuille de Calcul'!HK53="","",'Feuille de Calcul'!HK53)</f>
        <v>N/A</v>
      </c>
      <c r="BF53" s="589"/>
      <c r="BG53" s="590"/>
      <c r="BH53" s="588" t="str">
        <f>IF('Feuille de Calcul'!HN53="","",'Feuille de Calcul'!HN53)</f>
        <v>N/A</v>
      </c>
      <c r="BI53" s="589"/>
      <c r="BJ53" s="590"/>
      <c r="BK53" s="588" t="str">
        <f>IF('Feuille de Calcul'!HQ53="","",'Feuille de Calcul'!HQ53)</f>
        <v>N/A</v>
      </c>
      <c r="BL53" s="589"/>
      <c r="BM53" s="590"/>
      <c r="BN53" s="243"/>
      <c r="BO53" s="243"/>
    </row>
    <row r="54" spans="1:67">
      <c r="A54" s="63" t="str">
        <f>IF('Information sur les Gènes'!A54="","",'Information sur les Gènes'!A54)</f>
        <v>E4</v>
      </c>
      <c r="B54" s="64" t="str">
        <f>IF('Information sur les Gènes'!D54="","",'Information sur les Gènes'!D54)</f>
        <v/>
      </c>
      <c r="C54" s="565"/>
      <c r="D54" s="566"/>
      <c r="E54" s="567"/>
      <c r="F54" s="533" t="str">
        <f>IF('Feuille de Calcul'!EH54="","",'Feuille de Calcul'!EH54)</f>
        <v/>
      </c>
      <c r="G54" s="534"/>
      <c r="H54" s="535"/>
      <c r="I54" s="533" t="str">
        <f>IF('Feuille de Calcul'!EK54="","",'Feuille de Calcul'!EK54)</f>
        <v/>
      </c>
      <c r="J54" s="534"/>
      <c r="K54" s="535"/>
      <c r="L54" s="533" t="str">
        <f>IF('Feuille de Calcul'!EN54="","",'Feuille de Calcul'!EN54)</f>
        <v/>
      </c>
      <c r="M54" s="534"/>
      <c r="N54" s="535"/>
      <c r="O54" s="533" t="str">
        <f>IF('Feuille de Calcul'!EQ54="","",'Feuille de Calcul'!EQ54)</f>
        <v/>
      </c>
      <c r="P54" s="534"/>
      <c r="Q54" s="535"/>
      <c r="R54" s="533" t="str">
        <f>IF('Feuille de Calcul'!ET54="","",'Feuille de Calcul'!ET54)</f>
        <v/>
      </c>
      <c r="S54" s="534"/>
      <c r="T54" s="535"/>
      <c r="U54" s="533" t="str">
        <f>IF('Feuille de Calcul'!EW54="","",'Feuille de Calcul'!EW54)</f>
        <v/>
      </c>
      <c r="V54" s="534"/>
      <c r="W54" s="535"/>
      <c r="X54" s="533" t="str">
        <f>IF('Feuille de Calcul'!EZ54="","",'Feuille de Calcul'!EZ54)</f>
        <v/>
      </c>
      <c r="Y54" s="534"/>
      <c r="Z54" s="535"/>
      <c r="AA54" s="533" t="str">
        <f>IF('Feuille de Calcul'!FC54="","",'Feuille de Calcul'!FC54)</f>
        <v/>
      </c>
      <c r="AB54" s="534"/>
      <c r="AC54" s="535"/>
      <c r="AD54" s="533" t="str">
        <f>IF('Feuille de Calcul'!FF54="","",'Feuille de Calcul'!FF54)</f>
        <v/>
      </c>
      <c r="AE54" s="534"/>
      <c r="AF54" s="535"/>
      <c r="AG54" s="533" t="str">
        <f>IF('Feuille de Calcul'!FI54="","",'Feuille de Calcul'!FI54)</f>
        <v/>
      </c>
      <c r="AH54" s="534"/>
      <c r="AI54" s="535"/>
      <c r="AJ54" s="588" t="str">
        <f>IF('Feuille de Calcul'!GP54="","",'Feuille de Calcul'!GP54)</f>
        <v>N/A</v>
      </c>
      <c r="AK54" s="589"/>
      <c r="AL54" s="590"/>
      <c r="AM54" s="588" t="str">
        <f>IF('Feuille de Calcul'!GS54="","",'Feuille de Calcul'!GS54)</f>
        <v>N/A</v>
      </c>
      <c r="AN54" s="589"/>
      <c r="AO54" s="590"/>
      <c r="AP54" s="588" t="str">
        <f>IF('Feuille de Calcul'!GV54="","",'Feuille de Calcul'!GV54)</f>
        <v>N/A</v>
      </c>
      <c r="AQ54" s="589"/>
      <c r="AR54" s="590"/>
      <c r="AS54" s="588" t="str">
        <f>IF('Feuille de Calcul'!GY54="","",'Feuille de Calcul'!GY54)</f>
        <v>N/A</v>
      </c>
      <c r="AT54" s="589"/>
      <c r="AU54" s="590"/>
      <c r="AV54" s="588" t="str">
        <f>IF('Feuille de Calcul'!HB54="","",'Feuille de Calcul'!HB54)</f>
        <v>N/A</v>
      </c>
      <c r="AW54" s="589"/>
      <c r="AX54" s="590"/>
      <c r="AY54" s="588" t="str">
        <f>IF('Feuille de Calcul'!HE54="","",'Feuille de Calcul'!HE54)</f>
        <v>N/A</v>
      </c>
      <c r="AZ54" s="589"/>
      <c r="BA54" s="590"/>
      <c r="BB54" s="588" t="str">
        <f>IF('Feuille de Calcul'!HH54="","",'Feuille de Calcul'!HH54)</f>
        <v>N/A</v>
      </c>
      <c r="BC54" s="589"/>
      <c r="BD54" s="590"/>
      <c r="BE54" s="588" t="str">
        <f>IF('Feuille de Calcul'!HK54="","",'Feuille de Calcul'!HK54)</f>
        <v>N/A</v>
      </c>
      <c r="BF54" s="589"/>
      <c r="BG54" s="590"/>
      <c r="BH54" s="588" t="str">
        <f>IF('Feuille de Calcul'!HN54="","",'Feuille de Calcul'!HN54)</f>
        <v>N/A</v>
      </c>
      <c r="BI54" s="589"/>
      <c r="BJ54" s="590"/>
      <c r="BK54" s="588" t="str">
        <f>IF('Feuille de Calcul'!HQ54="","",'Feuille de Calcul'!HQ54)</f>
        <v>N/A</v>
      </c>
      <c r="BL54" s="589"/>
      <c r="BM54" s="590"/>
      <c r="BN54" s="243"/>
      <c r="BO54" s="243"/>
    </row>
    <row r="55" spans="1:67">
      <c r="A55" s="63" t="str">
        <f>IF('Information sur les Gènes'!A55="","",'Information sur les Gènes'!A55)</f>
        <v>E5</v>
      </c>
      <c r="B55" s="64" t="str">
        <f>IF('Information sur les Gènes'!D55="","",'Information sur les Gènes'!D55)</f>
        <v/>
      </c>
      <c r="C55" s="565"/>
      <c r="D55" s="566"/>
      <c r="E55" s="567"/>
      <c r="F55" s="533" t="str">
        <f>IF('Feuille de Calcul'!EH55="","",'Feuille de Calcul'!EH55)</f>
        <v/>
      </c>
      <c r="G55" s="534"/>
      <c r="H55" s="535"/>
      <c r="I55" s="533" t="str">
        <f>IF('Feuille de Calcul'!EK55="","",'Feuille de Calcul'!EK55)</f>
        <v/>
      </c>
      <c r="J55" s="534"/>
      <c r="K55" s="535"/>
      <c r="L55" s="533" t="str">
        <f>IF('Feuille de Calcul'!EN55="","",'Feuille de Calcul'!EN55)</f>
        <v/>
      </c>
      <c r="M55" s="534"/>
      <c r="N55" s="535"/>
      <c r="O55" s="533" t="str">
        <f>IF('Feuille de Calcul'!EQ55="","",'Feuille de Calcul'!EQ55)</f>
        <v/>
      </c>
      <c r="P55" s="534"/>
      <c r="Q55" s="535"/>
      <c r="R55" s="533" t="str">
        <f>IF('Feuille de Calcul'!ET55="","",'Feuille de Calcul'!ET55)</f>
        <v/>
      </c>
      <c r="S55" s="534"/>
      <c r="T55" s="535"/>
      <c r="U55" s="533" t="str">
        <f>IF('Feuille de Calcul'!EW55="","",'Feuille de Calcul'!EW55)</f>
        <v/>
      </c>
      <c r="V55" s="534"/>
      <c r="W55" s="535"/>
      <c r="X55" s="533" t="str">
        <f>IF('Feuille de Calcul'!EZ55="","",'Feuille de Calcul'!EZ55)</f>
        <v/>
      </c>
      <c r="Y55" s="534"/>
      <c r="Z55" s="535"/>
      <c r="AA55" s="533" t="str">
        <f>IF('Feuille de Calcul'!FC55="","",'Feuille de Calcul'!FC55)</f>
        <v/>
      </c>
      <c r="AB55" s="534"/>
      <c r="AC55" s="535"/>
      <c r="AD55" s="533" t="str">
        <f>IF('Feuille de Calcul'!FF55="","",'Feuille de Calcul'!FF55)</f>
        <v/>
      </c>
      <c r="AE55" s="534"/>
      <c r="AF55" s="535"/>
      <c r="AG55" s="533" t="str">
        <f>IF('Feuille de Calcul'!FI55="","",'Feuille de Calcul'!FI55)</f>
        <v/>
      </c>
      <c r="AH55" s="534"/>
      <c r="AI55" s="535"/>
      <c r="AJ55" s="588" t="str">
        <f>IF('Feuille de Calcul'!GP55="","",'Feuille de Calcul'!GP55)</f>
        <v>N/A</v>
      </c>
      <c r="AK55" s="589"/>
      <c r="AL55" s="590"/>
      <c r="AM55" s="588" t="str">
        <f>IF('Feuille de Calcul'!GS55="","",'Feuille de Calcul'!GS55)</f>
        <v>N/A</v>
      </c>
      <c r="AN55" s="589"/>
      <c r="AO55" s="590"/>
      <c r="AP55" s="588" t="str">
        <f>IF('Feuille de Calcul'!GV55="","",'Feuille de Calcul'!GV55)</f>
        <v>N/A</v>
      </c>
      <c r="AQ55" s="589"/>
      <c r="AR55" s="590"/>
      <c r="AS55" s="588" t="str">
        <f>IF('Feuille de Calcul'!GY55="","",'Feuille de Calcul'!GY55)</f>
        <v>N/A</v>
      </c>
      <c r="AT55" s="589"/>
      <c r="AU55" s="590"/>
      <c r="AV55" s="588" t="str">
        <f>IF('Feuille de Calcul'!HB55="","",'Feuille de Calcul'!HB55)</f>
        <v>N/A</v>
      </c>
      <c r="AW55" s="589"/>
      <c r="AX55" s="590"/>
      <c r="AY55" s="588" t="str">
        <f>IF('Feuille de Calcul'!HE55="","",'Feuille de Calcul'!HE55)</f>
        <v>N/A</v>
      </c>
      <c r="AZ55" s="589"/>
      <c r="BA55" s="590"/>
      <c r="BB55" s="588" t="str">
        <f>IF('Feuille de Calcul'!HH55="","",'Feuille de Calcul'!HH55)</f>
        <v>N/A</v>
      </c>
      <c r="BC55" s="589"/>
      <c r="BD55" s="590"/>
      <c r="BE55" s="588" t="str">
        <f>IF('Feuille de Calcul'!HK55="","",'Feuille de Calcul'!HK55)</f>
        <v>N/A</v>
      </c>
      <c r="BF55" s="589"/>
      <c r="BG55" s="590"/>
      <c r="BH55" s="588" t="str">
        <f>IF('Feuille de Calcul'!HN55="","",'Feuille de Calcul'!HN55)</f>
        <v>N/A</v>
      </c>
      <c r="BI55" s="589"/>
      <c r="BJ55" s="590"/>
      <c r="BK55" s="588" t="str">
        <f>IF('Feuille de Calcul'!HQ55="","",'Feuille de Calcul'!HQ55)</f>
        <v>N/A</v>
      </c>
      <c r="BL55" s="589"/>
      <c r="BM55" s="590"/>
      <c r="BN55" s="243"/>
      <c r="BO55" s="243"/>
    </row>
    <row r="56" spans="1:67">
      <c r="A56" s="63" t="str">
        <f>IF('Information sur les Gènes'!A56="","",'Information sur les Gènes'!A56)</f>
        <v>E6</v>
      </c>
      <c r="B56" s="64" t="str">
        <f>IF('Information sur les Gènes'!D56="","",'Information sur les Gènes'!D56)</f>
        <v/>
      </c>
      <c r="C56" s="565"/>
      <c r="D56" s="566"/>
      <c r="E56" s="567"/>
      <c r="F56" s="533" t="str">
        <f>IF('Feuille de Calcul'!EH56="","",'Feuille de Calcul'!EH56)</f>
        <v/>
      </c>
      <c r="G56" s="534"/>
      <c r="H56" s="535"/>
      <c r="I56" s="533" t="str">
        <f>IF('Feuille de Calcul'!EK56="","",'Feuille de Calcul'!EK56)</f>
        <v/>
      </c>
      <c r="J56" s="534"/>
      <c r="K56" s="535"/>
      <c r="L56" s="533" t="str">
        <f>IF('Feuille de Calcul'!EN56="","",'Feuille de Calcul'!EN56)</f>
        <v/>
      </c>
      <c r="M56" s="534"/>
      <c r="N56" s="535"/>
      <c r="O56" s="533" t="str">
        <f>IF('Feuille de Calcul'!EQ56="","",'Feuille de Calcul'!EQ56)</f>
        <v/>
      </c>
      <c r="P56" s="534"/>
      <c r="Q56" s="535"/>
      <c r="R56" s="533" t="str">
        <f>IF('Feuille de Calcul'!ET56="","",'Feuille de Calcul'!ET56)</f>
        <v/>
      </c>
      <c r="S56" s="534"/>
      <c r="T56" s="535"/>
      <c r="U56" s="533" t="str">
        <f>IF('Feuille de Calcul'!EW56="","",'Feuille de Calcul'!EW56)</f>
        <v/>
      </c>
      <c r="V56" s="534"/>
      <c r="W56" s="535"/>
      <c r="X56" s="533" t="str">
        <f>IF('Feuille de Calcul'!EZ56="","",'Feuille de Calcul'!EZ56)</f>
        <v/>
      </c>
      <c r="Y56" s="534"/>
      <c r="Z56" s="535"/>
      <c r="AA56" s="533" t="str">
        <f>IF('Feuille de Calcul'!FC56="","",'Feuille de Calcul'!FC56)</f>
        <v/>
      </c>
      <c r="AB56" s="534"/>
      <c r="AC56" s="535"/>
      <c r="AD56" s="533" t="str">
        <f>IF('Feuille de Calcul'!FF56="","",'Feuille de Calcul'!FF56)</f>
        <v/>
      </c>
      <c r="AE56" s="534"/>
      <c r="AF56" s="535"/>
      <c r="AG56" s="533" t="str">
        <f>IF('Feuille de Calcul'!FI56="","",'Feuille de Calcul'!FI56)</f>
        <v/>
      </c>
      <c r="AH56" s="534"/>
      <c r="AI56" s="535"/>
      <c r="AJ56" s="588" t="str">
        <f>IF('Feuille de Calcul'!GP56="","",'Feuille de Calcul'!GP56)</f>
        <v>N/A</v>
      </c>
      <c r="AK56" s="589"/>
      <c r="AL56" s="590"/>
      <c r="AM56" s="588" t="str">
        <f>IF('Feuille de Calcul'!GS56="","",'Feuille de Calcul'!GS56)</f>
        <v>N/A</v>
      </c>
      <c r="AN56" s="589"/>
      <c r="AO56" s="590"/>
      <c r="AP56" s="588" t="str">
        <f>IF('Feuille de Calcul'!GV56="","",'Feuille de Calcul'!GV56)</f>
        <v>N/A</v>
      </c>
      <c r="AQ56" s="589"/>
      <c r="AR56" s="590"/>
      <c r="AS56" s="588" t="str">
        <f>IF('Feuille de Calcul'!GY56="","",'Feuille de Calcul'!GY56)</f>
        <v>N/A</v>
      </c>
      <c r="AT56" s="589"/>
      <c r="AU56" s="590"/>
      <c r="AV56" s="588" t="str">
        <f>IF('Feuille de Calcul'!HB56="","",'Feuille de Calcul'!HB56)</f>
        <v>N/A</v>
      </c>
      <c r="AW56" s="589"/>
      <c r="AX56" s="590"/>
      <c r="AY56" s="588" t="str">
        <f>IF('Feuille de Calcul'!HE56="","",'Feuille de Calcul'!HE56)</f>
        <v>N/A</v>
      </c>
      <c r="AZ56" s="589"/>
      <c r="BA56" s="590"/>
      <c r="BB56" s="588" t="str">
        <f>IF('Feuille de Calcul'!HH56="","",'Feuille de Calcul'!HH56)</f>
        <v>N/A</v>
      </c>
      <c r="BC56" s="589"/>
      <c r="BD56" s="590"/>
      <c r="BE56" s="588" t="str">
        <f>IF('Feuille de Calcul'!HK56="","",'Feuille de Calcul'!HK56)</f>
        <v>N/A</v>
      </c>
      <c r="BF56" s="589"/>
      <c r="BG56" s="590"/>
      <c r="BH56" s="588" t="str">
        <f>IF('Feuille de Calcul'!HN56="","",'Feuille de Calcul'!HN56)</f>
        <v>N/A</v>
      </c>
      <c r="BI56" s="589"/>
      <c r="BJ56" s="590"/>
      <c r="BK56" s="588" t="str">
        <f>IF('Feuille de Calcul'!HQ56="","",'Feuille de Calcul'!HQ56)</f>
        <v>N/A</v>
      </c>
      <c r="BL56" s="589"/>
      <c r="BM56" s="590"/>
      <c r="BN56" s="243"/>
      <c r="BO56" s="243"/>
    </row>
    <row r="57" spans="1:67">
      <c r="A57" s="63" t="str">
        <f>IF('Information sur les Gènes'!A57="","",'Information sur les Gènes'!A57)</f>
        <v>E7</v>
      </c>
      <c r="B57" s="64" t="str">
        <f>IF('Information sur les Gènes'!D57="","",'Information sur les Gènes'!D57)</f>
        <v/>
      </c>
      <c r="C57" s="565"/>
      <c r="D57" s="566"/>
      <c r="E57" s="567"/>
      <c r="F57" s="533" t="str">
        <f>IF('Feuille de Calcul'!EH57="","",'Feuille de Calcul'!EH57)</f>
        <v/>
      </c>
      <c r="G57" s="534"/>
      <c r="H57" s="535"/>
      <c r="I57" s="533" t="str">
        <f>IF('Feuille de Calcul'!EK57="","",'Feuille de Calcul'!EK57)</f>
        <v/>
      </c>
      <c r="J57" s="534"/>
      <c r="K57" s="535"/>
      <c r="L57" s="533" t="str">
        <f>IF('Feuille de Calcul'!EN57="","",'Feuille de Calcul'!EN57)</f>
        <v/>
      </c>
      <c r="M57" s="534"/>
      <c r="N57" s="535"/>
      <c r="O57" s="533" t="str">
        <f>IF('Feuille de Calcul'!EQ57="","",'Feuille de Calcul'!EQ57)</f>
        <v/>
      </c>
      <c r="P57" s="534"/>
      <c r="Q57" s="535"/>
      <c r="R57" s="533" t="str">
        <f>IF('Feuille de Calcul'!ET57="","",'Feuille de Calcul'!ET57)</f>
        <v/>
      </c>
      <c r="S57" s="534"/>
      <c r="T57" s="535"/>
      <c r="U57" s="533" t="str">
        <f>IF('Feuille de Calcul'!EW57="","",'Feuille de Calcul'!EW57)</f>
        <v/>
      </c>
      <c r="V57" s="534"/>
      <c r="W57" s="535"/>
      <c r="X57" s="533" t="str">
        <f>IF('Feuille de Calcul'!EZ57="","",'Feuille de Calcul'!EZ57)</f>
        <v/>
      </c>
      <c r="Y57" s="534"/>
      <c r="Z57" s="535"/>
      <c r="AA57" s="533" t="str">
        <f>IF('Feuille de Calcul'!FC57="","",'Feuille de Calcul'!FC57)</f>
        <v/>
      </c>
      <c r="AB57" s="534"/>
      <c r="AC57" s="535"/>
      <c r="AD57" s="533" t="str">
        <f>IF('Feuille de Calcul'!FF57="","",'Feuille de Calcul'!FF57)</f>
        <v/>
      </c>
      <c r="AE57" s="534"/>
      <c r="AF57" s="535"/>
      <c r="AG57" s="533" t="str">
        <f>IF('Feuille de Calcul'!FI57="","",'Feuille de Calcul'!FI57)</f>
        <v/>
      </c>
      <c r="AH57" s="534"/>
      <c r="AI57" s="535"/>
      <c r="AJ57" s="588" t="str">
        <f>IF('Feuille de Calcul'!GP57="","",'Feuille de Calcul'!GP57)</f>
        <v>N/A</v>
      </c>
      <c r="AK57" s="589"/>
      <c r="AL57" s="590"/>
      <c r="AM57" s="588" t="str">
        <f>IF('Feuille de Calcul'!GS57="","",'Feuille de Calcul'!GS57)</f>
        <v>N/A</v>
      </c>
      <c r="AN57" s="589"/>
      <c r="AO57" s="590"/>
      <c r="AP57" s="588" t="str">
        <f>IF('Feuille de Calcul'!GV57="","",'Feuille de Calcul'!GV57)</f>
        <v>N/A</v>
      </c>
      <c r="AQ57" s="589"/>
      <c r="AR57" s="590"/>
      <c r="AS57" s="588" t="str">
        <f>IF('Feuille de Calcul'!GY57="","",'Feuille de Calcul'!GY57)</f>
        <v>N/A</v>
      </c>
      <c r="AT57" s="589"/>
      <c r="AU57" s="590"/>
      <c r="AV57" s="588" t="str">
        <f>IF('Feuille de Calcul'!HB57="","",'Feuille de Calcul'!HB57)</f>
        <v>N/A</v>
      </c>
      <c r="AW57" s="589"/>
      <c r="AX57" s="590"/>
      <c r="AY57" s="588" t="str">
        <f>IF('Feuille de Calcul'!HE57="","",'Feuille de Calcul'!HE57)</f>
        <v>N/A</v>
      </c>
      <c r="AZ57" s="589"/>
      <c r="BA57" s="590"/>
      <c r="BB57" s="588" t="str">
        <f>IF('Feuille de Calcul'!HH57="","",'Feuille de Calcul'!HH57)</f>
        <v>N/A</v>
      </c>
      <c r="BC57" s="589"/>
      <c r="BD57" s="590"/>
      <c r="BE57" s="588" t="str">
        <f>IF('Feuille de Calcul'!HK57="","",'Feuille de Calcul'!HK57)</f>
        <v>N/A</v>
      </c>
      <c r="BF57" s="589"/>
      <c r="BG57" s="590"/>
      <c r="BH57" s="588" t="str">
        <f>IF('Feuille de Calcul'!HN57="","",'Feuille de Calcul'!HN57)</f>
        <v>N/A</v>
      </c>
      <c r="BI57" s="589"/>
      <c r="BJ57" s="590"/>
      <c r="BK57" s="588" t="str">
        <f>IF('Feuille de Calcul'!HQ57="","",'Feuille de Calcul'!HQ57)</f>
        <v>N/A</v>
      </c>
      <c r="BL57" s="589"/>
      <c r="BM57" s="590"/>
      <c r="BN57" s="243"/>
      <c r="BO57" s="243"/>
    </row>
    <row r="58" spans="1:67">
      <c r="A58" s="63" t="str">
        <f>IF('Information sur les Gènes'!A58="","",'Information sur les Gènes'!A58)</f>
        <v>E8</v>
      </c>
      <c r="B58" s="64" t="str">
        <f>IF('Information sur les Gènes'!D58="","",'Information sur les Gènes'!D58)</f>
        <v/>
      </c>
      <c r="C58" s="565"/>
      <c r="D58" s="566"/>
      <c r="E58" s="567"/>
      <c r="F58" s="533" t="str">
        <f>IF('Feuille de Calcul'!EH58="","",'Feuille de Calcul'!EH58)</f>
        <v/>
      </c>
      <c r="G58" s="534"/>
      <c r="H58" s="535"/>
      <c r="I58" s="533" t="str">
        <f>IF('Feuille de Calcul'!EK58="","",'Feuille de Calcul'!EK58)</f>
        <v/>
      </c>
      <c r="J58" s="534"/>
      <c r="K58" s="535"/>
      <c r="L58" s="533" t="str">
        <f>IF('Feuille de Calcul'!EN58="","",'Feuille de Calcul'!EN58)</f>
        <v/>
      </c>
      <c r="M58" s="534"/>
      <c r="N58" s="535"/>
      <c r="O58" s="533" t="str">
        <f>IF('Feuille de Calcul'!EQ58="","",'Feuille de Calcul'!EQ58)</f>
        <v/>
      </c>
      <c r="P58" s="534"/>
      <c r="Q58" s="535"/>
      <c r="R58" s="533" t="str">
        <f>IF('Feuille de Calcul'!ET58="","",'Feuille de Calcul'!ET58)</f>
        <v/>
      </c>
      <c r="S58" s="534"/>
      <c r="T58" s="535"/>
      <c r="U58" s="533" t="str">
        <f>IF('Feuille de Calcul'!EW58="","",'Feuille de Calcul'!EW58)</f>
        <v/>
      </c>
      <c r="V58" s="534"/>
      <c r="W58" s="535"/>
      <c r="X58" s="533" t="str">
        <f>IF('Feuille de Calcul'!EZ58="","",'Feuille de Calcul'!EZ58)</f>
        <v/>
      </c>
      <c r="Y58" s="534"/>
      <c r="Z58" s="535"/>
      <c r="AA58" s="533" t="str">
        <f>IF('Feuille de Calcul'!FC58="","",'Feuille de Calcul'!FC58)</f>
        <v/>
      </c>
      <c r="AB58" s="534"/>
      <c r="AC58" s="535"/>
      <c r="AD58" s="533" t="str">
        <f>IF('Feuille de Calcul'!FF58="","",'Feuille de Calcul'!FF58)</f>
        <v/>
      </c>
      <c r="AE58" s="534"/>
      <c r="AF58" s="535"/>
      <c r="AG58" s="533" t="str">
        <f>IF('Feuille de Calcul'!FI58="","",'Feuille de Calcul'!FI58)</f>
        <v/>
      </c>
      <c r="AH58" s="534"/>
      <c r="AI58" s="535"/>
      <c r="AJ58" s="588" t="str">
        <f>IF('Feuille de Calcul'!GP58="","",'Feuille de Calcul'!GP58)</f>
        <v>N/A</v>
      </c>
      <c r="AK58" s="589"/>
      <c r="AL58" s="590"/>
      <c r="AM58" s="588" t="str">
        <f>IF('Feuille de Calcul'!GS58="","",'Feuille de Calcul'!GS58)</f>
        <v>N/A</v>
      </c>
      <c r="AN58" s="589"/>
      <c r="AO58" s="590"/>
      <c r="AP58" s="588" t="str">
        <f>IF('Feuille de Calcul'!GV58="","",'Feuille de Calcul'!GV58)</f>
        <v>N/A</v>
      </c>
      <c r="AQ58" s="589"/>
      <c r="AR58" s="590"/>
      <c r="AS58" s="588" t="str">
        <f>IF('Feuille de Calcul'!GY58="","",'Feuille de Calcul'!GY58)</f>
        <v>N/A</v>
      </c>
      <c r="AT58" s="589"/>
      <c r="AU58" s="590"/>
      <c r="AV58" s="588" t="str">
        <f>IF('Feuille de Calcul'!HB58="","",'Feuille de Calcul'!HB58)</f>
        <v>N/A</v>
      </c>
      <c r="AW58" s="589"/>
      <c r="AX58" s="590"/>
      <c r="AY58" s="588" t="str">
        <f>IF('Feuille de Calcul'!HE58="","",'Feuille de Calcul'!HE58)</f>
        <v>N/A</v>
      </c>
      <c r="AZ58" s="589"/>
      <c r="BA58" s="590"/>
      <c r="BB58" s="588" t="str">
        <f>IF('Feuille de Calcul'!HH58="","",'Feuille de Calcul'!HH58)</f>
        <v>N/A</v>
      </c>
      <c r="BC58" s="589"/>
      <c r="BD58" s="590"/>
      <c r="BE58" s="588" t="str">
        <f>IF('Feuille de Calcul'!HK58="","",'Feuille de Calcul'!HK58)</f>
        <v>N/A</v>
      </c>
      <c r="BF58" s="589"/>
      <c r="BG58" s="590"/>
      <c r="BH58" s="588" t="str">
        <f>IF('Feuille de Calcul'!HN58="","",'Feuille de Calcul'!HN58)</f>
        <v>N/A</v>
      </c>
      <c r="BI58" s="589"/>
      <c r="BJ58" s="590"/>
      <c r="BK58" s="588" t="str">
        <f>IF('Feuille de Calcul'!HQ58="","",'Feuille de Calcul'!HQ58)</f>
        <v>N/A</v>
      </c>
      <c r="BL58" s="589"/>
      <c r="BM58" s="590"/>
      <c r="BN58" s="243"/>
      <c r="BO58" s="243"/>
    </row>
    <row r="59" spans="1:67">
      <c r="A59" s="63" t="str">
        <f>IF('Information sur les Gènes'!A59="","",'Information sur les Gènes'!A59)</f>
        <v>E9</v>
      </c>
      <c r="B59" s="64" t="str">
        <f>IF('Information sur les Gènes'!D59="","",'Information sur les Gènes'!D59)</f>
        <v/>
      </c>
      <c r="C59" s="565"/>
      <c r="D59" s="566"/>
      <c r="E59" s="567"/>
      <c r="F59" s="533" t="str">
        <f>IF('Feuille de Calcul'!EH59="","",'Feuille de Calcul'!EH59)</f>
        <v/>
      </c>
      <c r="G59" s="534"/>
      <c r="H59" s="535"/>
      <c r="I59" s="533" t="str">
        <f>IF('Feuille de Calcul'!EK59="","",'Feuille de Calcul'!EK59)</f>
        <v/>
      </c>
      <c r="J59" s="534"/>
      <c r="K59" s="535"/>
      <c r="L59" s="533" t="str">
        <f>IF('Feuille de Calcul'!EN59="","",'Feuille de Calcul'!EN59)</f>
        <v/>
      </c>
      <c r="M59" s="534"/>
      <c r="N59" s="535"/>
      <c r="O59" s="533" t="str">
        <f>IF('Feuille de Calcul'!EQ59="","",'Feuille de Calcul'!EQ59)</f>
        <v/>
      </c>
      <c r="P59" s="534"/>
      <c r="Q59" s="535"/>
      <c r="R59" s="533" t="str">
        <f>IF('Feuille de Calcul'!ET59="","",'Feuille de Calcul'!ET59)</f>
        <v/>
      </c>
      <c r="S59" s="534"/>
      <c r="T59" s="535"/>
      <c r="U59" s="533" t="str">
        <f>IF('Feuille de Calcul'!EW59="","",'Feuille de Calcul'!EW59)</f>
        <v/>
      </c>
      <c r="V59" s="534"/>
      <c r="W59" s="535"/>
      <c r="X59" s="533" t="str">
        <f>IF('Feuille de Calcul'!EZ59="","",'Feuille de Calcul'!EZ59)</f>
        <v/>
      </c>
      <c r="Y59" s="534"/>
      <c r="Z59" s="535"/>
      <c r="AA59" s="533" t="str">
        <f>IF('Feuille de Calcul'!FC59="","",'Feuille de Calcul'!FC59)</f>
        <v/>
      </c>
      <c r="AB59" s="534"/>
      <c r="AC59" s="535"/>
      <c r="AD59" s="533" t="str">
        <f>IF('Feuille de Calcul'!FF59="","",'Feuille de Calcul'!FF59)</f>
        <v/>
      </c>
      <c r="AE59" s="534"/>
      <c r="AF59" s="535"/>
      <c r="AG59" s="533" t="str">
        <f>IF('Feuille de Calcul'!FI59="","",'Feuille de Calcul'!FI59)</f>
        <v/>
      </c>
      <c r="AH59" s="534"/>
      <c r="AI59" s="535"/>
      <c r="AJ59" s="588" t="str">
        <f>IF('Feuille de Calcul'!GP59="","",'Feuille de Calcul'!GP59)</f>
        <v>N/A</v>
      </c>
      <c r="AK59" s="589"/>
      <c r="AL59" s="590"/>
      <c r="AM59" s="588" t="str">
        <f>IF('Feuille de Calcul'!GS59="","",'Feuille de Calcul'!GS59)</f>
        <v>N/A</v>
      </c>
      <c r="AN59" s="589"/>
      <c r="AO59" s="590"/>
      <c r="AP59" s="588" t="str">
        <f>IF('Feuille de Calcul'!GV59="","",'Feuille de Calcul'!GV59)</f>
        <v>N/A</v>
      </c>
      <c r="AQ59" s="589"/>
      <c r="AR59" s="590"/>
      <c r="AS59" s="588" t="str">
        <f>IF('Feuille de Calcul'!GY59="","",'Feuille de Calcul'!GY59)</f>
        <v>N/A</v>
      </c>
      <c r="AT59" s="589"/>
      <c r="AU59" s="590"/>
      <c r="AV59" s="588" t="str">
        <f>IF('Feuille de Calcul'!HB59="","",'Feuille de Calcul'!HB59)</f>
        <v>N/A</v>
      </c>
      <c r="AW59" s="589"/>
      <c r="AX59" s="590"/>
      <c r="AY59" s="588" t="str">
        <f>IF('Feuille de Calcul'!HE59="","",'Feuille de Calcul'!HE59)</f>
        <v>N/A</v>
      </c>
      <c r="AZ59" s="589"/>
      <c r="BA59" s="590"/>
      <c r="BB59" s="588" t="str">
        <f>IF('Feuille de Calcul'!HH59="","",'Feuille de Calcul'!HH59)</f>
        <v>N/A</v>
      </c>
      <c r="BC59" s="589"/>
      <c r="BD59" s="590"/>
      <c r="BE59" s="588" t="str">
        <f>IF('Feuille de Calcul'!HK59="","",'Feuille de Calcul'!HK59)</f>
        <v>N/A</v>
      </c>
      <c r="BF59" s="589"/>
      <c r="BG59" s="590"/>
      <c r="BH59" s="588" t="str">
        <f>IF('Feuille de Calcul'!HN59="","",'Feuille de Calcul'!HN59)</f>
        <v>N/A</v>
      </c>
      <c r="BI59" s="589"/>
      <c r="BJ59" s="590"/>
      <c r="BK59" s="588" t="str">
        <f>IF('Feuille de Calcul'!HQ59="","",'Feuille de Calcul'!HQ59)</f>
        <v>N/A</v>
      </c>
      <c r="BL59" s="589"/>
      <c r="BM59" s="590"/>
      <c r="BN59" s="243"/>
      <c r="BO59" s="243"/>
    </row>
    <row r="60" spans="1:67">
      <c r="A60" s="63" t="str">
        <f>IF('Information sur les Gènes'!A60="","",'Information sur les Gènes'!A60)</f>
        <v>E10</v>
      </c>
      <c r="B60" s="64" t="str">
        <f>IF('Information sur les Gènes'!D60="","",'Information sur les Gènes'!D60)</f>
        <v/>
      </c>
      <c r="C60" s="565"/>
      <c r="D60" s="566"/>
      <c r="E60" s="567"/>
      <c r="F60" s="533" t="str">
        <f>IF('Feuille de Calcul'!EH60="","",'Feuille de Calcul'!EH60)</f>
        <v/>
      </c>
      <c r="G60" s="534"/>
      <c r="H60" s="535"/>
      <c r="I60" s="533" t="str">
        <f>IF('Feuille de Calcul'!EK60="","",'Feuille de Calcul'!EK60)</f>
        <v/>
      </c>
      <c r="J60" s="534"/>
      <c r="K60" s="535"/>
      <c r="L60" s="533" t="str">
        <f>IF('Feuille de Calcul'!EN60="","",'Feuille de Calcul'!EN60)</f>
        <v/>
      </c>
      <c r="M60" s="534"/>
      <c r="N60" s="535"/>
      <c r="O60" s="533" t="str">
        <f>IF('Feuille de Calcul'!EQ60="","",'Feuille de Calcul'!EQ60)</f>
        <v/>
      </c>
      <c r="P60" s="534"/>
      <c r="Q60" s="535"/>
      <c r="R60" s="533" t="str">
        <f>IF('Feuille de Calcul'!ET60="","",'Feuille de Calcul'!ET60)</f>
        <v/>
      </c>
      <c r="S60" s="534"/>
      <c r="T60" s="535"/>
      <c r="U60" s="533" t="str">
        <f>IF('Feuille de Calcul'!EW60="","",'Feuille de Calcul'!EW60)</f>
        <v/>
      </c>
      <c r="V60" s="534"/>
      <c r="W60" s="535"/>
      <c r="X60" s="533" t="str">
        <f>IF('Feuille de Calcul'!EZ60="","",'Feuille de Calcul'!EZ60)</f>
        <v/>
      </c>
      <c r="Y60" s="534"/>
      <c r="Z60" s="535"/>
      <c r="AA60" s="533" t="str">
        <f>IF('Feuille de Calcul'!FC60="","",'Feuille de Calcul'!FC60)</f>
        <v/>
      </c>
      <c r="AB60" s="534"/>
      <c r="AC60" s="535"/>
      <c r="AD60" s="533" t="str">
        <f>IF('Feuille de Calcul'!FF60="","",'Feuille de Calcul'!FF60)</f>
        <v/>
      </c>
      <c r="AE60" s="534"/>
      <c r="AF60" s="535"/>
      <c r="AG60" s="533" t="str">
        <f>IF('Feuille de Calcul'!FI60="","",'Feuille de Calcul'!FI60)</f>
        <v/>
      </c>
      <c r="AH60" s="534"/>
      <c r="AI60" s="535"/>
      <c r="AJ60" s="588" t="str">
        <f>IF('Feuille de Calcul'!GP60="","",'Feuille de Calcul'!GP60)</f>
        <v>N/A</v>
      </c>
      <c r="AK60" s="589"/>
      <c r="AL60" s="590"/>
      <c r="AM60" s="588" t="str">
        <f>IF('Feuille de Calcul'!GS60="","",'Feuille de Calcul'!GS60)</f>
        <v>N/A</v>
      </c>
      <c r="AN60" s="589"/>
      <c r="AO60" s="590"/>
      <c r="AP60" s="588" t="str">
        <f>IF('Feuille de Calcul'!GV60="","",'Feuille de Calcul'!GV60)</f>
        <v>N/A</v>
      </c>
      <c r="AQ60" s="589"/>
      <c r="AR60" s="590"/>
      <c r="AS60" s="588" t="str">
        <f>IF('Feuille de Calcul'!GY60="","",'Feuille de Calcul'!GY60)</f>
        <v>N/A</v>
      </c>
      <c r="AT60" s="589"/>
      <c r="AU60" s="590"/>
      <c r="AV60" s="588" t="str">
        <f>IF('Feuille de Calcul'!HB60="","",'Feuille de Calcul'!HB60)</f>
        <v>N/A</v>
      </c>
      <c r="AW60" s="589"/>
      <c r="AX60" s="590"/>
      <c r="AY60" s="588" t="str">
        <f>IF('Feuille de Calcul'!HE60="","",'Feuille de Calcul'!HE60)</f>
        <v>N/A</v>
      </c>
      <c r="AZ60" s="589"/>
      <c r="BA60" s="590"/>
      <c r="BB60" s="588" t="str">
        <f>IF('Feuille de Calcul'!HH60="","",'Feuille de Calcul'!HH60)</f>
        <v>N/A</v>
      </c>
      <c r="BC60" s="589"/>
      <c r="BD60" s="590"/>
      <c r="BE60" s="588" t="str">
        <f>IF('Feuille de Calcul'!HK60="","",'Feuille de Calcul'!HK60)</f>
        <v>N/A</v>
      </c>
      <c r="BF60" s="589"/>
      <c r="BG60" s="590"/>
      <c r="BH60" s="588" t="str">
        <f>IF('Feuille de Calcul'!HN60="","",'Feuille de Calcul'!HN60)</f>
        <v>N/A</v>
      </c>
      <c r="BI60" s="589"/>
      <c r="BJ60" s="590"/>
      <c r="BK60" s="588" t="str">
        <f>IF('Feuille de Calcul'!HQ60="","",'Feuille de Calcul'!HQ60)</f>
        <v>N/A</v>
      </c>
      <c r="BL60" s="589"/>
      <c r="BM60" s="590"/>
      <c r="BN60" s="243"/>
      <c r="BO60" s="243"/>
    </row>
    <row r="61" spans="1:67">
      <c r="A61" s="63" t="str">
        <f>IF('Information sur les Gènes'!A61="","",'Information sur les Gènes'!A61)</f>
        <v>E11</v>
      </c>
      <c r="B61" s="64" t="str">
        <f>IF('Information sur les Gènes'!D61="","",'Information sur les Gènes'!D61)</f>
        <v/>
      </c>
      <c r="C61" s="565"/>
      <c r="D61" s="566"/>
      <c r="E61" s="567"/>
      <c r="F61" s="533" t="str">
        <f>IF('Feuille de Calcul'!EH61="","",'Feuille de Calcul'!EH61)</f>
        <v/>
      </c>
      <c r="G61" s="534"/>
      <c r="H61" s="535"/>
      <c r="I61" s="533" t="str">
        <f>IF('Feuille de Calcul'!EK61="","",'Feuille de Calcul'!EK61)</f>
        <v/>
      </c>
      <c r="J61" s="534"/>
      <c r="K61" s="535"/>
      <c r="L61" s="533" t="str">
        <f>IF('Feuille de Calcul'!EN61="","",'Feuille de Calcul'!EN61)</f>
        <v/>
      </c>
      <c r="M61" s="534"/>
      <c r="N61" s="535"/>
      <c r="O61" s="533" t="str">
        <f>IF('Feuille de Calcul'!EQ61="","",'Feuille de Calcul'!EQ61)</f>
        <v/>
      </c>
      <c r="P61" s="534"/>
      <c r="Q61" s="535"/>
      <c r="R61" s="533" t="str">
        <f>IF('Feuille de Calcul'!ET61="","",'Feuille de Calcul'!ET61)</f>
        <v/>
      </c>
      <c r="S61" s="534"/>
      <c r="T61" s="535"/>
      <c r="U61" s="533" t="str">
        <f>IF('Feuille de Calcul'!EW61="","",'Feuille de Calcul'!EW61)</f>
        <v/>
      </c>
      <c r="V61" s="534"/>
      <c r="W61" s="535"/>
      <c r="X61" s="533" t="str">
        <f>IF('Feuille de Calcul'!EZ61="","",'Feuille de Calcul'!EZ61)</f>
        <v/>
      </c>
      <c r="Y61" s="534"/>
      <c r="Z61" s="535"/>
      <c r="AA61" s="533" t="str">
        <f>IF('Feuille de Calcul'!FC61="","",'Feuille de Calcul'!FC61)</f>
        <v/>
      </c>
      <c r="AB61" s="534"/>
      <c r="AC61" s="535"/>
      <c r="AD61" s="533" t="str">
        <f>IF('Feuille de Calcul'!FF61="","",'Feuille de Calcul'!FF61)</f>
        <v/>
      </c>
      <c r="AE61" s="534"/>
      <c r="AF61" s="535"/>
      <c r="AG61" s="533" t="str">
        <f>IF('Feuille de Calcul'!FI61="","",'Feuille de Calcul'!FI61)</f>
        <v/>
      </c>
      <c r="AH61" s="534"/>
      <c r="AI61" s="535"/>
      <c r="AJ61" s="588" t="str">
        <f>IF('Feuille de Calcul'!GP61="","",'Feuille de Calcul'!GP61)</f>
        <v>N/A</v>
      </c>
      <c r="AK61" s="589"/>
      <c r="AL61" s="590"/>
      <c r="AM61" s="588" t="str">
        <f>IF('Feuille de Calcul'!GS61="","",'Feuille de Calcul'!GS61)</f>
        <v>N/A</v>
      </c>
      <c r="AN61" s="589"/>
      <c r="AO61" s="590"/>
      <c r="AP61" s="588" t="str">
        <f>IF('Feuille de Calcul'!GV61="","",'Feuille de Calcul'!GV61)</f>
        <v>N/A</v>
      </c>
      <c r="AQ61" s="589"/>
      <c r="AR61" s="590"/>
      <c r="AS61" s="588" t="str">
        <f>IF('Feuille de Calcul'!GY61="","",'Feuille de Calcul'!GY61)</f>
        <v>N/A</v>
      </c>
      <c r="AT61" s="589"/>
      <c r="AU61" s="590"/>
      <c r="AV61" s="588" t="str">
        <f>IF('Feuille de Calcul'!HB61="","",'Feuille de Calcul'!HB61)</f>
        <v>N/A</v>
      </c>
      <c r="AW61" s="589"/>
      <c r="AX61" s="590"/>
      <c r="AY61" s="588" t="str">
        <f>IF('Feuille de Calcul'!HE61="","",'Feuille de Calcul'!HE61)</f>
        <v>N/A</v>
      </c>
      <c r="AZ61" s="589"/>
      <c r="BA61" s="590"/>
      <c r="BB61" s="588" t="str">
        <f>IF('Feuille de Calcul'!HH61="","",'Feuille de Calcul'!HH61)</f>
        <v>N/A</v>
      </c>
      <c r="BC61" s="589"/>
      <c r="BD61" s="590"/>
      <c r="BE61" s="588" t="str">
        <f>IF('Feuille de Calcul'!HK61="","",'Feuille de Calcul'!HK61)</f>
        <v>N/A</v>
      </c>
      <c r="BF61" s="589"/>
      <c r="BG61" s="590"/>
      <c r="BH61" s="588" t="str">
        <f>IF('Feuille de Calcul'!HN61="","",'Feuille de Calcul'!HN61)</f>
        <v>N/A</v>
      </c>
      <c r="BI61" s="589"/>
      <c r="BJ61" s="590"/>
      <c r="BK61" s="588" t="str">
        <f>IF('Feuille de Calcul'!HQ61="","",'Feuille de Calcul'!HQ61)</f>
        <v>N/A</v>
      </c>
      <c r="BL61" s="589"/>
      <c r="BM61" s="590"/>
      <c r="BN61" s="243"/>
      <c r="BO61" s="243"/>
    </row>
    <row r="62" spans="1:67">
      <c r="A62" s="63" t="str">
        <f>IF('Information sur les Gènes'!A62="","",'Information sur les Gènes'!A62)</f>
        <v>E12</v>
      </c>
      <c r="B62" s="64" t="str">
        <f>IF('Information sur les Gènes'!D62="","",'Information sur les Gènes'!D62)</f>
        <v/>
      </c>
      <c r="C62" s="565"/>
      <c r="D62" s="566"/>
      <c r="E62" s="567"/>
      <c r="F62" s="533" t="str">
        <f>IF('Feuille de Calcul'!EH62="","",'Feuille de Calcul'!EH62)</f>
        <v/>
      </c>
      <c r="G62" s="534"/>
      <c r="H62" s="535"/>
      <c r="I62" s="533" t="str">
        <f>IF('Feuille de Calcul'!EK62="","",'Feuille de Calcul'!EK62)</f>
        <v/>
      </c>
      <c r="J62" s="534"/>
      <c r="K62" s="535"/>
      <c r="L62" s="533" t="str">
        <f>IF('Feuille de Calcul'!EN62="","",'Feuille de Calcul'!EN62)</f>
        <v/>
      </c>
      <c r="M62" s="534"/>
      <c r="N62" s="535"/>
      <c r="O62" s="533" t="str">
        <f>IF('Feuille de Calcul'!EQ62="","",'Feuille de Calcul'!EQ62)</f>
        <v/>
      </c>
      <c r="P62" s="534"/>
      <c r="Q62" s="535"/>
      <c r="R62" s="533" t="str">
        <f>IF('Feuille de Calcul'!ET62="","",'Feuille de Calcul'!ET62)</f>
        <v/>
      </c>
      <c r="S62" s="534"/>
      <c r="T62" s="535"/>
      <c r="U62" s="533" t="str">
        <f>IF('Feuille de Calcul'!EW62="","",'Feuille de Calcul'!EW62)</f>
        <v/>
      </c>
      <c r="V62" s="534"/>
      <c r="W62" s="535"/>
      <c r="X62" s="533" t="str">
        <f>IF('Feuille de Calcul'!EZ62="","",'Feuille de Calcul'!EZ62)</f>
        <v/>
      </c>
      <c r="Y62" s="534"/>
      <c r="Z62" s="535"/>
      <c r="AA62" s="533" t="str">
        <f>IF('Feuille de Calcul'!FC62="","",'Feuille de Calcul'!FC62)</f>
        <v/>
      </c>
      <c r="AB62" s="534"/>
      <c r="AC62" s="535"/>
      <c r="AD62" s="533" t="str">
        <f>IF('Feuille de Calcul'!FF62="","",'Feuille de Calcul'!FF62)</f>
        <v/>
      </c>
      <c r="AE62" s="534"/>
      <c r="AF62" s="535"/>
      <c r="AG62" s="533" t="str">
        <f>IF('Feuille de Calcul'!FI62="","",'Feuille de Calcul'!FI62)</f>
        <v/>
      </c>
      <c r="AH62" s="534"/>
      <c r="AI62" s="535"/>
      <c r="AJ62" s="588" t="str">
        <f>IF('Feuille de Calcul'!GP62="","",'Feuille de Calcul'!GP62)</f>
        <v>N/A</v>
      </c>
      <c r="AK62" s="589"/>
      <c r="AL62" s="590"/>
      <c r="AM62" s="588" t="str">
        <f>IF('Feuille de Calcul'!GS62="","",'Feuille de Calcul'!GS62)</f>
        <v>N/A</v>
      </c>
      <c r="AN62" s="589"/>
      <c r="AO62" s="590"/>
      <c r="AP62" s="588" t="str">
        <f>IF('Feuille de Calcul'!GV62="","",'Feuille de Calcul'!GV62)</f>
        <v>N/A</v>
      </c>
      <c r="AQ62" s="589"/>
      <c r="AR62" s="590"/>
      <c r="AS62" s="588" t="str">
        <f>IF('Feuille de Calcul'!GY62="","",'Feuille de Calcul'!GY62)</f>
        <v>N/A</v>
      </c>
      <c r="AT62" s="589"/>
      <c r="AU62" s="590"/>
      <c r="AV62" s="588" t="str">
        <f>IF('Feuille de Calcul'!HB62="","",'Feuille de Calcul'!HB62)</f>
        <v>N/A</v>
      </c>
      <c r="AW62" s="589"/>
      <c r="AX62" s="590"/>
      <c r="AY62" s="588" t="str">
        <f>IF('Feuille de Calcul'!HE62="","",'Feuille de Calcul'!HE62)</f>
        <v>N/A</v>
      </c>
      <c r="AZ62" s="589"/>
      <c r="BA62" s="590"/>
      <c r="BB62" s="588" t="str">
        <f>IF('Feuille de Calcul'!HH62="","",'Feuille de Calcul'!HH62)</f>
        <v>N/A</v>
      </c>
      <c r="BC62" s="589"/>
      <c r="BD62" s="590"/>
      <c r="BE62" s="588" t="str">
        <f>IF('Feuille de Calcul'!HK62="","",'Feuille de Calcul'!HK62)</f>
        <v>N/A</v>
      </c>
      <c r="BF62" s="589"/>
      <c r="BG62" s="590"/>
      <c r="BH62" s="588" t="str">
        <f>IF('Feuille de Calcul'!HN62="","",'Feuille de Calcul'!HN62)</f>
        <v>N/A</v>
      </c>
      <c r="BI62" s="589"/>
      <c r="BJ62" s="590"/>
      <c r="BK62" s="588" t="str">
        <f>IF('Feuille de Calcul'!HQ62="","",'Feuille de Calcul'!HQ62)</f>
        <v>N/A</v>
      </c>
      <c r="BL62" s="589"/>
      <c r="BM62" s="590"/>
      <c r="BN62" s="243"/>
      <c r="BO62" s="243"/>
    </row>
    <row r="63" spans="1:67">
      <c r="A63" s="63" t="str">
        <f>IF('Information sur les Gènes'!A63="","",'Information sur les Gènes'!A63)</f>
        <v>F1</v>
      </c>
      <c r="B63" s="64" t="str">
        <f>IF('Information sur les Gènes'!D63="","",'Information sur les Gènes'!D63)</f>
        <v/>
      </c>
      <c r="C63" s="565"/>
      <c r="D63" s="566"/>
      <c r="E63" s="567"/>
      <c r="F63" s="533" t="str">
        <f>IF('Feuille de Calcul'!EH63="","",'Feuille de Calcul'!EH63)</f>
        <v/>
      </c>
      <c r="G63" s="534"/>
      <c r="H63" s="535"/>
      <c r="I63" s="533" t="str">
        <f>IF('Feuille de Calcul'!EK63="","",'Feuille de Calcul'!EK63)</f>
        <v/>
      </c>
      <c r="J63" s="534"/>
      <c r="K63" s="535"/>
      <c r="L63" s="533" t="str">
        <f>IF('Feuille de Calcul'!EN63="","",'Feuille de Calcul'!EN63)</f>
        <v/>
      </c>
      <c r="M63" s="534"/>
      <c r="N63" s="535"/>
      <c r="O63" s="533" t="str">
        <f>IF('Feuille de Calcul'!EQ63="","",'Feuille de Calcul'!EQ63)</f>
        <v/>
      </c>
      <c r="P63" s="534"/>
      <c r="Q63" s="535"/>
      <c r="R63" s="533" t="str">
        <f>IF('Feuille de Calcul'!ET63="","",'Feuille de Calcul'!ET63)</f>
        <v/>
      </c>
      <c r="S63" s="534"/>
      <c r="T63" s="535"/>
      <c r="U63" s="533" t="str">
        <f>IF('Feuille de Calcul'!EW63="","",'Feuille de Calcul'!EW63)</f>
        <v/>
      </c>
      <c r="V63" s="534"/>
      <c r="W63" s="535"/>
      <c r="X63" s="533" t="str">
        <f>IF('Feuille de Calcul'!EZ63="","",'Feuille de Calcul'!EZ63)</f>
        <v/>
      </c>
      <c r="Y63" s="534"/>
      <c r="Z63" s="535"/>
      <c r="AA63" s="533" t="str">
        <f>IF('Feuille de Calcul'!FC63="","",'Feuille de Calcul'!FC63)</f>
        <v/>
      </c>
      <c r="AB63" s="534"/>
      <c r="AC63" s="535"/>
      <c r="AD63" s="533" t="str">
        <f>IF('Feuille de Calcul'!FF63="","",'Feuille de Calcul'!FF63)</f>
        <v/>
      </c>
      <c r="AE63" s="534"/>
      <c r="AF63" s="535"/>
      <c r="AG63" s="533" t="str">
        <f>IF('Feuille de Calcul'!FI63="","",'Feuille de Calcul'!FI63)</f>
        <v/>
      </c>
      <c r="AH63" s="534"/>
      <c r="AI63" s="535"/>
      <c r="AJ63" s="588" t="str">
        <f>IF('Feuille de Calcul'!GP63="","",'Feuille de Calcul'!GP63)</f>
        <v>N/A</v>
      </c>
      <c r="AK63" s="589"/>
      <c r="AL63" s="590"/>
      <c r="AM63" s="588" t="str">
        <f>IF('Feuille de Calcul'!GS63="","",'Feuille de Calcul'!GS63)</f>
        <v>N/A</v>
      </c>
      <c r="AN63" s="589"/>
      <c r="AO63" s="590"/>
      <c r="AP63" s="588" t="str">
        <f>IF('Feuille de Calcul'!GV63="","",'Feuille de Calcul'!GV63)</f>
        <v>N/A</v>
      </c>
      <c r="AQ63" s="589"/>
      <c r="AR63" s="590"/>
      <c r="AS63" s="588" t="str">
        <f>IF('Feuille de Calcul'!GY63="","",'Feuille de Calcul'!GY63)</f>
        <v>N/A</v>
      </c>
      <c r="AT63" s="589"/>
      <c r="AU63" s="590"/>
      <c r="AV63" s="588" t="str">
        <f>IF('Feuille de Calcul'!HB63="","",'Feuille de Calcul'!HB63)</f>
        <v>N/A</v>
      </c>
      <c r="AW63" s="589"/>
      <c r="AX63" s="590"/>
      <c r="AY63" s="588" t="str">
        <f>IF('Feuille de Calcul'!HE63="","",'Feuille de Calcul'!HE63)</f>
        <v>N/A</v>
      </c>
      <c r="AZ63" s="589"/>
      <c r="BA63" s="590"/>
      <c r="BB63" s="588" t="str">
        <f>IF('Feuille de Calcul'!HH63="","",'Feuille de Calcul'!HH63)</f>
        <v>N/A</v>
      </c>
      <c r="BC63" s="589"/>
      <c r="BD63" s="590"/>
      <c r="BE63" s="588" t="str">
        <f>IF('Feuille de Calcul'!HK63="","",'Feuille de Calcul'!HK63)</f>
        <v>N/A</v>
      </c>
      <c r="BF63" s="589"/>
      <c r="BG63" s="590"/>
      <c r="BH63" s="588" t="str">
        <f>IF('Feuille de Calcul'!HN63="","",'Feuille de Calcul'!HN63)</f>
        <v>N/A</v>
      </c>
      <c r="BI63" s="589"/>
      <c r="BJ63" s="590"/>
      <c r="BK63" s="588" t="str">
        <f>IF('Feuille de Calcul'!HQ63="","",'Feuille de Calcul'!HQ63)</f>
        <v>N/A</v>
      </c>
      <c r="BL63" s="589"/>
      <c r="BM63" s="590"/>
      <c r="BN63" s="243"/>
      <c r="BO63" s="243"/>
    </row>
    <row r="64" spans="1:67">
      <c r="A64" s="63" t="str">
        <f>IF('Information sur les Gènes'!A64="","",'Information sur les Gènes'!A64)</f>
        <v>F2</v>
      </c>
      <c r="B64" s="64" t="str">
        <f>IF('Information sur les Gènes'!D64="","",'Information sur les Gènes'!D64)</f>
        <v/>
      </c>
      <c r="C64" s="565"/>
      <c r="D64" s="566"/>
      <c r="E64" s="567"/>
      <c r="F64" s="533" t="str">
        <f>IF('Feuille de Calcul'!EH64="","",'Feuille de Calcul'!EH64)</f>
        <v/>
      </c>
      <c r="G64" s="534"/>
      <c r="H64" s="535"/>
      <c r="I64" s="533" t="str">
        <f>IF('Feuille de Calcul'!EK64="","",'Feuille de Calcul'!EK64)</f>
        <v/>
      </c>
      <c r="J64" s="534"/>
      <c r="K64" s="535"/>
      <c r="L64" s="533" t="str">
        <f>IF('Feuille de Calcul'!EN64="","",'Feuille de Calcul'!EN64)</f>
        <v/>
      </c>
      <c r="M64" s="534"/>
      <c r="N64" s="535"/>
      <c r="O64" s="533" t="str">
        <f>IF('Feuille de Calcul'!EQ64="","",'Feuille de Calcul'!EQ64)</f>
        <v/>
      </c>
      <c r="P64" s="534"/>
      <c r="Q64" s="535"/>
      <c r="R64" s="533" t="str">
        <f>IF('Feuille de Calcul'!ET64="","",'Feuille de Calcul'!ET64)</f>
        <v/>
      </c>
      <c r="S64" s="534"/>
      <c r="T64" s="535"/>
      <c r="U64" s="533" t="str">
        <f>IF('Feuille de Calcul'!EW64="","",'Feuille de Calcul'!EW64)</f>
        <v/>
      </c>
      <c r="V64" s="534"/>
      <c r="W64" s="535"/>
      <c r="X64" s="533" t="str">
        <f>IF('Feuille de Calcul'!EZ64="","",'Feuille de Calcul'!EZ64)</f>
        <v/>
      </c>
      <c r="Y64" s="534"/>
      <c r="Z64" s="535"/>
      <c r="AA64" s="533" t="str">
        <f>IF('Feuille de Calcul'!FC64="","",'Feuille de Calcul'!FC64)</f>
        <v/>
      </c>
      <c r="AB64" s="534"/>
      <c r="AC64" s="535"/>
      <c r="AD64" s="533" t="str">
        <f>IF('Feuille de Calcul'!FF64="","",'Feuille de Calcul'!FF64)</f>
        <v/>
      </c>
      <c r="AE64" s="534"/>
      <c r="AF64" s="535"/>
      <c r="AG64" s="533" t="str">
        <f>IF('Feuille de Calcul'!FI64="","",'Feuille de Calcul'!FI64)</f>
        <v/>
      </c>
      <c r="AH64" s="534"/>
      <c r="AI64" s="535"/>
      <c r="AJ64" s="588" t="str">
        <f>IF('Feuille de Calcul'!GP64="","",'Feuille de Calcul'!GP64)</f>
        <v>N/A</v>
      </c>
      <c r="AK64" s="589"/>
      <c r="AL64" s="590"/>
      <c r="AM64" s="588" t="str">
        <f>IF('Feuille de Calcul'!GS64="","",'Feuille de Calcul'!GS64)</f>
        <v>N/A</v>
      </c>
      <c r="AN64" s="589"/>
      <c r="AO64" s="590"/>
      <c r="AP64" s="588" t="str">
        <f>IF('Feuille de Calcul'!GV64="","",'Feuille de Calcul'!GV64)</f>
        <v>N/A</v>
      </c>
      <c r="AQ64" s="589"/>
      <c r="AR64" s="590"/>
      <c r="AS64" s="588" t="str">
        <f>IF('Feuille de Calcul'!GY64="","",'Feuille de Calcul'!GY64)</f>
        <v>N/A</v>
      </c>
      <c r="AT64" s="589"/>
      <c r="AU64" s="590"/>
      <c r="AV64" s="588" t="str">
        <f>IF('Feuille de Calcul'!HB64="","",'Feuille de Calcul'!HB64)</f>
        <v>N/A</v>
      </c>
      <c r="AW64" s="589"/>
      <c r="AX64" s="590"/>
      <c r="AY64" s="588" t="str">
        <f>IF('Feuille de Calcul'!HE64="","",'Feuille de Calcul'!HE64)</f>
        <v>N/A</v>
      </c>
      <c r="AZ64" s="589"/>
      <c r="BA64" s="590"/>
      <c r="BB64" s="588" t="str">
        <f>IF('Feuille de Calcul'!HH64="","",'Feuille de Calcul'!HH64)</f>
        <v>N/A</v>
      </c>
      <c r="BC64" s="589"/>
      <c r="BD64" s="590"/>
      <c r="BE64" s="588" t="str">
        <f>IF('Feuille de Calcul'!HK64="","",'Feuille de Calcul'!HK64)</f>
        <v>N/A</v>
      </c>
      <c r="BF64" s="589"/>
      <c r="BG64" s="590"/>
      <c r="BH64" s="588" t="str">
        <f>IF('Feuille de Calcul'!HN64="","",'Feuille de Calcul'!HN64)</f>
        <v>N/A</v>
      </c>
      <c r="BI64" s="589"/>
      <c r="BJ64" s="590"/>
      <c r="BK64" s="588" t="str">
        <f>IF('Feuille de Calcul'!HQ64="","",'Feuille de Calcul'!HQ64)</f>
        <v>N/A</v>
      </c>
      <c r="BL64" s="589"/>
      <c r="BM64" s="590"/>
      <c r="BN64" s="243"/>
      <c r="BO64" s="243"/>
    </row>
    <row r="65" spans="1:67">
      <c r="A65" s="63" t="str">
        <f>IF('Information sur les Gènes'!A65="","",'Information sur les Gènes'!A65)</f>
        <v>F3</v>
      </c>
      <c r="B65" s="64" t="str">
        <f>IF('Information sur les Gènes'!D65="","",'Information sur les Gènes'!D65)</f>
        <v/>
      </c>
      <c r="C65" s="565"/>
      <c r="D65" s="566"/>
      <c r="E65" s="567"/>
      <c r="F65" s="533" t="str">
        <f>IF('Feuille de Calcul'!EH65="","",'Feuille de Calcul'!EH65)</f>
        <v/>
      </c>
      <c r="G65" s="534"/>
      <c r="H65" s="535"/>
      <c r="I65" s="533" t="str">
        <f>IF('Feuille de Calcul'!EK65="","",'Feuille de Calcul'!EK65)</f>
        <v/>
      </c>
      <c r="J65" s="534"/>
      <c r="K65" s="535"/>
      <c r="L65" s="533" t="str">
        <f>IF('Feuille de Calcul'!EN65="","",'Feuille de Calcul'!EN65)</f>
        <v/>
      </c>
      <c r="M65" s="534"/>
      <c r="N65" s="535"/>
      <c r="O65" s="533" t="str">
        <f>IF('Feuille de Calcul'!EQ65="","",'Feuille de Calcul'!EQ65)</f>
        <v/>
      </c>
      <c r="P65" s="534"/>
      <c r="Q65" s="535"/>
      <c r="R65" s="533" t="str">
        <f>IF('Feuille de Calcul'!ET65="","",'Feuille de Calcul'!ET65)</f>
        <v/>
      </c>
      <c r="S65" s="534"/>
      <c r="T65" s="535"/>
      <c r="U65" s="533" t="str">
        <f>IF('Feuille de Calcul'!EW65="","",'Feuille de Calcul'!EW65)</f>
        <v/>
      </c>
      <c r="V65" s="534"/>
      <c r="W65" s="535"/>
      <c r="X65" s="533" t="str">
        <f>IF('Feuille de Calcul'!EZ65="","",'Feuille de Calcul'!EZ65)</f>
        <v/>
      </c>
      <c r="Y65" s="534"/>
      <c r="Z65" s="535"/>
      <c r="AA65" s="533" t="str">
        <f>IF('Feuille de Calcul'!FC65="","",'Feuille de Calcul'!FC65)</f>
        <v/>
      </c>
      <c r="AB65" s="534"/>
      <c r="AC65" s="535"/>
      <c r="AD65" s="533" t="str">
        <f>IF('Feuille de Calcul'!FF65="","",'Feuille de Calcul'!FF65)</f>
        <v/>
      </c>
      <c r="AE65" s="534"/>
      <c r="AF65" s="535"/>
      <c r="AG65" s="533" t="str">
        <f>IF('Feuille de Calcul'!FI65="","",'Feuille de Calcul'!FI65)</f>
        <v/>
      </c>
      <c r="AH65" s="534"/>
      <c r="AI65" s="535"/>
      <c r="AJ65" s="588" t="str">
        <f>IF('Feuille de Calcul'!GP65="","",'Feuille de Calcul'!GP65)</f>
        <v>N/A</v>
      </c>
      <c r="AK65" s="589"/>
      <c r="AL65" s="590"/>
      <c r="AM65" s="588" t="str">
        <f>IF('Feuille de Calcul'!GS65="","",'Feuille de Calcul'!GS65)</f>
        <v>N/A</v>
      </c>
      <c r="AN65" s="589"/>
      <c r="AO65" s="590"/>
      <c r="AP65" s="588" t="str">
        <f>IF('Feuille de Calcul'!GV65="","",'Feuille de Calcul'!GV65)</f>
        <v>N/A</v>
      </c>
      <c r="AQ65" s="589"/>
      <c r="AR65" s="590"/>
      <c r="AS65" s="588" t="str">
        <f>IF('Feuille de Calcul'!GY65="","",'Feuille de Calcul'!GY65)</f>
        <v>N/A</v>
      </c>
      <c r="AT65" s="589"/>
      <c r="AU65" s="590"/>
      <c r="AV65" s="588" t="str">
        <f>IF('Feuille de Calcul'!HB65="","",'Feuille de Calcul'!HB65)</f>
        <v>N/A</v>
      </c>
      <c r="AW65" s="589"/>
      <c r="AX65" s="590"/>
      <c r="AY65" s="588" t="str">
        <f>IF('Feuille de Calcul'!HE65="","",'Feuille de Calcul'!HE65)</f>
        <v>N/A</v>
      </c>
      <c r="AZ65" s="589"/>
      <c r="BA65" s="590"/>
      <c r="BB65" s="588" t="str">
        <f>IF('Feuille de Calcul'!HH65="","",'Feuille de Calcul'!HH65)</f>
        <v>N/A</v>
      </c>
      <c r="BC65" s="589"/>
      <c r="BD65" s="590"/>
      <c r="BE65" s="588" t="str">
        <f>IF('Feuille de Calcul'!HK65="","",'Feuille de Calcul'!HK65)</f>
        <v>N/A</v>
      </c>
      <c r="BF65" s="589"/>
      <c r="BG65" s="590"/>
      <c r="BH65" s="588" t="str">
        <f>IF('Feuille de Calcul'!HN65="","",'Feuille de Calcul'!HN65)</f>
        <v>N/A</v>
      </c>
      <c r="BI65" s="589"/>
      <c r="BJ65" s="590"/>
      <c r="BK65" s="588" t="str">
        <f>IF('Feuille de Calcul'!HQ65="","",'Feuille de Calcul'!HQ65)</f>
        <v>N/A</v>
      </c>
      <c r="BL65" s="589"/>
      <c r="BM65" s="590"/>
      <c r="BN65" s="243"/>
      <c r="BO65" s="243"/>
    </row>
    <row r="66" spans="1:67">
      <c r="A66" s="63" t="str">
        <f>IF('Information sur les Gènes'!A66="","",'Information sur les Gènes'!A66)</f>
        <v>F4</v>
      </c>
      <c r="B66" s="64" t="str">
        <f>IF('Information sur les Gènes'!D66="","",'Information sur les Gènes'!D66)</f>
        <v/>
      </c>
      <c r="C66" s="565"/>
      <c r="D66" s="566"/>
      <c r="E66" s="567"/>
      <c r="F66" s="533" t="str">
        <f>IF('Feuille de Calcul'!EH66="","",'Feuille de Calcul'!EH66)</f>
        <v/>
      </c>
      <c r="G66" s="534"/>
      <c r="H66" s="535"/>
      <c r="I66" s="533" t="str">
        <f>IF('Feuille de Calcul'!EK66="","",'Feuille de Calcul'!EK66)</f>
        <v/>
      </c>
      <c r="J66" s="534"/>
      <c r="K66" s="535"/>
      <c r="L66" s="533" t="str">
        <f>IF('Feuille de Calcul'!EN66="","",'Feuille de Calcul'!EN66)</f>
        <v/>
      </c>
      <c r="M66" s="534"/>
      <c r="N66" s="535"/>
      <c r="O66" s="533" t="str">
        <f>IF('Feuille de Calcul'!EQ66="","",'Feuille de Calcul'!EQ66)</f>
        <v/>
      </c>
      <c r="P66" s="534"/>
      <c r="Q66" s="535"/>
      <c r="R66" s="533" t="str">
        <f>IF('Feuille de Calcul'!ET66="","",'Feuille de Calcul'!ET66)</f>
        <v/>
      </c>
      <c r="S66" s="534"/>
      <c r="T66" s="535"/>
      <c r="U66" s="533" t="str">
        <f>IF('Feuille de Calcul'!EW66="","",'Feuille de Calcul'!EW66)</f>
        <v/>
      </c>
      <c r="V66" s="534"/>
      <c r="W66" s="535"/>
      <c r="X66" s="533" t="str">
        <f>IF('Feuille de Calcul'!EZ66="","",'Feuille de Calcul'!EZ66)</f>
        <v/>
      </c>
      <c r="Y66" s="534"/>
      <c r="Z66" s="535"/>
      <c r="AA66" s="533" t="str">
        <f>IF('Feuille de Calcul'!FC66="","",'Feuille de Calcul'!FC66)</f>
        <v/>
      </c>
      <c r="AB66" s="534"/>
      <c r="AC66" s="535"/>
      <c r="AD66" s="533" t="str">
        <f>IF('Feuille de Calcul'!FF66="","",'Feuille de Calcul'!FF66)</f>
        <v/>
      </c>
      <c r="AE66" s="534"/>
      <c r="AF66" s="535"/>
      <c r="AG66" s="533" t="str">
        <f>IF('Feuille de Calcul'!FI66="","",'Feuille de Calcul'!FI66)</f>
        <v/>
      </c>
      <c r="AH66" s="534"/>
      <c r="AI66" s="535"/>
      <c r="AJ66" s="588" t="str">
        <f>IF('Feuille de Calcul'!GP66="","",'Feuille de Calcul'!GP66)</f>
        <v>N/A</v>
      </c>
      <c r="AK66" s="589"/>
      <c r="AL66" s="590"/>
      <c r="AM66" s="588" t="str">
        <f>IF('Feuille de Calcul'!GS66="","",'Feuille de Calcul'!GS66)</f>
        <v>N/A</v>
      </c>
      <c r="AN66" s="589"/>
      <c r="AO66" s="590"/>
      <c r="AP66" s="588" t="str">
        <f>IF('Feuille de Calcul'!GV66="","",'Feuille de Calcul'!GV66)</f>
        <v>N/A</v>
      </c>
      <c r="AQ66" s="589"/>
      <c r="AR66" s="590"/>
      <c r="AS66" s="588" t="str">
        <f>IF('Feuille de Calcul'!GY66="","",'Feuille de Calcul'!GY66)</f>
        <v>N/A</v>
      </c>
      <c r="AT66" s="589"/>
      <c r="AU66" s="590"/>
      <c r="AV66" s="588" t="str">
        <f>IF('Feuille de Calcul'!HB66="","",'Feuille de Calcul'!HB66)</f>
        <v>N/A</v>
      </c>
      <c r="AW66" s="589"/>
      <c r="AX66" s="590"/>
      <c r="AY66" s="588" t="str">
        <f>IF('Feuille de Calcul'!HE66="","",'Feuille de Calcul'!HE66)</f>
        <v>N/A</v>
      </c>
      <c r="AZ66" s="589"/>
      <c r="BA66" s="590"/>
      <c r="BB66" s="588" t="str">
        <f>IF('Feuille de Calcul'!HH66="","",'Feuille de Calcul'!HH66)</f>
        <v>N/A</v>
      </c>
      <c r="BC66" s="589"/>
      <c r="BD66" s="590"/>
      <c r="BE66" s="588" t="str">
        <f>IF('Feuille de Calcul'!HK66="","",'Feuille de Calcul'!HK66)</f>
        <v>N/A</v>
      </c>
      <c r="BF66" s="589"/>
      <c r="BG66" s="590"/>
      <c r="BH66" s="588" t="str">
        <f>IF('Feuille de Calcul'!HN66="","",'Feuille de Calcul'!HN66)</f>
        <v>N/A</v>
      </c>
      <c r="BI66" s="589"/>
      <c r="BJ66" s="590"/>
      <c r="BK66" s="588" t="str">
        <f>IF('Feuille de Calcul'!HQ66="","",'Feuille de Calcul'!HQ66)</f>
        <v>N/A</v>
      </c>
      <c r="BL66" s="589"/>
      <c r="BM66" s="590"/>
      <c r="BN66" s="243"/>
      <c r="BO66" s="243"/>
    </row>
    <row r="67" spans="1:67">
      <c r="A67" s="63" t="str">
        <f>IF('Information sur les Gènes'!A67="","",'Information sur les Gènes'!A67)</f>
        <v>F5</v>
      </c>
      <c r="B67" s="64" t="str">
        <f>IF('Information sur les Gènes'!D67="","",'Information sur les Gènes'!D67)</f>
        <v/>
      </c>
      <c r="C67" s="565"/>
      <c r="D67" s="566"/>
      <c r="E67" s="567"/>
      <c r="F67" s="533" t="str">
        <f>IF('Feuille de Calcul'!EH67="","",'Feuille de Calcul'!EH67)</f>
        <v/>
      </c>
      <c r="G67" s="534"/>
      <c r="H67" s="535"/>
      <c r="I67" s="533" t="str">
        <f>IF('Feuille de Calcul'!EK67="","",'Feuille de Calcul'!EK67)</f>
        <v/>
      </c>
      <c r="J67" s="534"/>
      <c r="K67" s="535"/>
      <c r="L67" s="533" t="str">
        <f>IF('Feuille de Calcul'!EN67="","",'Feuille de Calcul'!EN67)</f>
        <v/>
      </c>
      <c r="M67" s="534"/>
      <c r="N67" s="535"/>
      <c r="O67" s="533" t="str">
        <f>IF('Feuille de Calcul'!EQ67="","",'Feuille de Calcul'!EQ67)</f>
        <v/>
      </c>
      <c r="P67" s="534"/>
      <c r="Q67" s="535"/>
      <c r="R67" s="533" t="str">
        <f>IF('Feuille de Calcul'!ET67="","",'Feuille de Calcul'!ET67)</f>
        <v/>
      </c>
      <c r="S67" s="534"/>
      <c r="T67" s="535"/>
      <c r="U67" s="533" t="str">
        <f>IF('Feuille de Calcul'!EW67="","",'Feuille de Calcul'!EW67)</f>
        <v/>
      </c>
      <c r="V67" s="534"/>
      <c r="W67" s="535"/>
      <c r="X67" s="533" t="str">
        <f>IF('Feuille de Calcul'!EZ67="","",'Feuille de Calcul'!EZ67)</f>
        <v/>
      </c>
      <c r="Y67" s="534"/>
      <c r="Z67" s="535"/>
      <c r="AA67" s="533" t="str">
        <f>IF('Feuille de Calcul'!FC67="","",'Feuille de Calcul'!FC67)</f>
        <v/>
      </c>
      <c r="AB67" s="534"/>
      <c r="AC67" s="535"/>
      <c r="AD67" s="533" t="str">
        <f>IF('Feuille de Calcul'!FF67="","",'Feuille de Calcul'!FF67)</f>
        <v/>
      </c>
      <c r="AE67" s="534"/>
      <c r="AF67" s="535"/>
      <c r="AG67" s="533" t="str">
        <f>IF('Feuille de Calcul'!FI67="","",'Feuille de Calcul'!FI67)</f>
        <v/>
      </c>
      <c r="AH67" s="534"/>
      <c r="AI67" s="535"/>
      <c r="AJ67" s="588" t="str">
        <f>IF('Feuille de Calcul'!GP67="","",'Feuille de Calcul'!GP67)</f>
        <v>N/A</v>
      </c>
      <c r="AK67" s="589"/>
      <c r="AL67" s="590"/>
      <c r="AM67" s="588" t="str">
        <f>IF('Feuille de Calcul'!GS67="","",'Feuille de Calcul'!GS67)</f>
        <v>N/A</v>
      </c>
      <c r="AN67" s="589"/>
      <c r="AO67" s="590"/>
      <c r="AP67" s="588" t="str">
        <f>IF('Feuille de Calcul'!GV67="","",'Feuille de Calcul'!GV67)</f>
        <v>N/A</v>
      </c>
      <c r="AQ67" s="589"/>
      <c r="AR67" s="590"/>
      <c r="AS67" s="588" t="str">
        <f>IF('Feuille de Calcul'!GY67="","",'Feuille de Calcul'!GY67)</f>
        <v>N/A</v>
      </c>
      <c r="AT67" s="589"/>
      <c r="AU67" s="590"/>
      <c r="AV67" s="588" t="str">
        <f>IF('Feuille de Calcul'!HB67="","",'Feuille de Calcul'!HB67)</f>
        <v>N/A</v>
      </c>
      <c r="AW67" s="589"/>
      <c r="AX67" s="590"/>
      <c r="AY67" s="588" t="str">
        <f>IF('Feuille de Calcul'!HE67="","",'Feuille de Calcul'!HE67)</f>
        <v>N/A</v>
      </c>
      <c r="AZ67" s="589"/>
      <c r="BA67" s="590"/>
      <c r="BB67" s="588" t="str">
        <f>IF('Feuille de Calcul'!HH67="","",'Feuille de Calcul'!HH67)</f>
        <v>N/A</v>
      </c>
      <c r="BC67" s="589"/>
      <c r="BD67" s="590"/>
      <c r="BE67" s="588" t="str">
        <f>IF('Feuille de Calcul'!HK67="","",'Feuille de Calcul'!HK67)</f>
        <v>N/A</v>
      </c>
      <c r="BF67" s="589"/>
      <c r="BG67" s="590"/>
      <c r="BH67" s="588" t="str">
        <f>IF('Feuille de Calcul'!HN67="","",'Feuille de Calcul'!HN67)</f>
        <v>N/A</v>
      </c>
      <c r="BI67" s="589"/>
      <c r="BJ67" s="590"/>
      <c r="BK67" s="588" t="str">
        <f>IF('Feuille de Calcul'!HQ67="","",'Feuille de Calcul'!HQ67)</f>
        <v>N/A</v>
      </c>
      <c r="BL67" s="589"/>
      <c r="BM67" s="590"/>
      <c r="BN67" s="243"/>
      <c r="BO67" s="243"/>
    </row>
    <row r="68" spans="1:67">
      <c r="A68" s="63" t="str">
        <f>IF('Information sur les Gènes'!A68="","",'Information sur les Gènes'!A68)</f>
        <v>F6</v>
      </c>
      <c r="B68" s="64" t="str">
        <f>IF('Information sur les Gènes'!D68="","",'Information sur les Gènes'!D68)</f>
        <v/>
      </c>
      <c r="C68" s="565"/>
      <c r="D68" s="566"/>
      <c r="E68" s="567"/>
      <c r="F68" s="533" t="str">
        <f>IF('Feuille de Calcul'!EH68="","",'Feuille de Calcul'!EH68)</f>
        <v/>
      </c>
      <c r="G68" s="534"/>
      <c r="H68" s="535"/>
      <c r="I68" s="533" t="str">
        <f>IF('Feuille de Calcul'!EK68="","",'Feuille de Calcul'!EK68)</f>
        <v/>
      </c>
      <c r="J68" s="534"/>
      <c r="K68" s="535"/>
      <c r="L68" s="533" t="str">
        <f>IF('Feuille de Calcul'!EN68="","",'Feuille de Calcul'!EN68)</f>
        <v/>
      </c>
      <c r="M68" s="534"/>
      <c r="N68" s="535"/>
      <c r="O68" s="533" t="str">
        <f>IF('Feuille de Calcul'!EQ68="","",'Feuille de Calcul'!EQ68)</f>
        <v/>
      </c>
      <c r="P68" s="534"/>
      <c r="Q68" s="535"/>
      <c r="R68" s="533" t="str">
        <f>IF('Feuille de Calcul'!ET68="","",'Feuille de Calcul'!ET68)</f>
        <v/>
      </c>
      <c r="S68" s="534"/>
      <c r="T68" s="535"/>
      <c r="U68" s="533" t="str">
        <f>IF('Feuille de Calcul'!EW68="","",'Feuille de Calcul'!EW68)</f>
        <v/>
      </c>
      <c r="V68" s="534"/>
      <c r="W68" s="535"/>
      <c r="X68" s="533" t="str">
        <f>IF('Feuille de Calcul'!EZ68="","",'Feuille de Calcul'!EZ68)</f>
        <v/>
      </c>
      <c r="Y68" s="534"/>
      <c r="Z68" s="535"/>
      <c r="AA68" s="533" t="str">
        <f>IF('Feuille de Calcul'!FC68="","",'Feuille de Calcul'!FC68)</f>
        <v/>
      </c>
      <c r="AB68" s="534"/>
      <c r="AC68" s="535"/>
      <c r="AD68" s="533" t="str">
        <f>IF('Feuille de Calcul'!FF68="","",'Feuille de Calcul'!FF68)</f>
        <v/>
      </c>
      <c r="AE68" s="534"/>
      <c r="AF68" s="535"/>
      <c r="AG68" s="533" t="str">
        <f>IF('Feuille de Calcul'!FI68="","",'Feuille de Calcul'!FI68)</f>
        <v/>
      </c>
      <c r="AH68" s="534"/>
      <c r="AI68" s="535"/>
      <c r="AJ68" s="588" t="str">
        <f>IF('Feuille de Calcul'!GP68="","",'Feuille de Calcul'!GP68)</f>
        <v>N/A</v>
      </c>
      <c r="AK68" s="589"/>
      <c r="AL68" s="590"/>
      <c r="AM68" s="588" t="str">
        <f>IF('Feuille de Calcul'!GS68="","",'Feuille de Calcul'!GS68)</f>
        <v>N/A</v>
      </c>
      <c r="AN68" s="589"/>
      <c r="AO68" s="590"/>
      <c r="AP68" s="588" t="str">
        <f>IF('Feuille de Calcul'!GV68="","",'Feuille de Calcul'!GV68)</f>
        <v>N/A</v>
      </c>
      <c r="AQ68" s="589"/>
      <c r="AR68" s="590"/>
      <c r="AS68" s="588" t="str">
        <f>IF('Feuille de Calcul'!GY68="","",'Feuille de Calcul'!GY68)</f>
        <v>N/A</v>
      </c>
      <c r="AT68" s="589"/>
      <c r="AU68" s="590"/>
      <c r="AV68" s="588" t="str">
        <f>IF('Feuille de Calcul'!HB68="","",'Feuille de Calcul'!HB68)</f>
        <v>N/A</v>
      </c>
      <c r="AW68" s="589"/>
      <c r="AX68" s="590"/>
      <c r="AY68" s="588" t="str">
        <f>IF('Feuille de Calcul'!HE68="","",'Feuille de Calcul'!HE68)</f>
        <v>N/A</v>
      </c>
      <c r="AZ68" s="589"/>
      <c r="BA68" s="590"/>
      <c r="BB68" s="588" t="str">
        <f>IF('Feuille de Calcul'!HH68="","",'Feuille de Calcul'!HH68)</f>
        <v>N/A</v>
      </c>
      <c r="BC68" s="589"/>
      <c r="BD68" s="590"/>
      <c r="BE68" s="588" t="str">
        <f>IF('Feuille de Calcul'!HK68="","",'Feuille de Calcul'!HK68)</f>
        <v>N/A</v>
      </c>
      <c r="BF68" s="589"/>
      <c r="BG68" s="590"/>
      <c r="BH68" s="588" t="str">
        <f>IF('Feuille de Calcul'!HN68="","",'Feuille de Calcul'!HN68)</f>
        <v>N/A</v>
      </c>
      <c r="BI68" s="589"/>
      <c r="BJ68" s="590"/>
      <c r="BK68" s="588" t="str">
        <f>IF('Feuille de Calcul'!HQ68="","",'Feuille de Calcul'!HQ68)</f>
        <v>N/A</v>
      </c>
      <c r="BL68" s="589"/>
      <c r="BM68" s="590"/>
      <c r="BN68" s="243"/>
      <c r="BO68" s="243"/>
    </row>
    <row r="69" spans="1:67">
      <c r="A69" s="63" t="str">
        <f>IF('Information sur les Gènes'!A69="","",'Information sur les Gènes'!A69)</f>
        <v>F7</v>
      </c>
      <c r="B69" s="64" t="str">
        <f>IF('Information sur les Gènes'!D69="","",'Information sur les Gènes'!D69)</f>
        <v/>
      </c>
      <c r="C69" s="565"/>
      <c r="D69" s="566"/>
      <c r="E69" s="567"/>
      <c r="F69" s="533" t="str">
        <f>IF('Feuille de Calcul'!EH69="","",'Feuille de Calcul'!EH69)</f>
        <v/>
      </c>
      <c r="G69" s="534"/>
      <c r="H69" s="535"/>
      <c r="I69" s="533" t="str">
        <f>IF('Feuille de Calcul'!EK69="","",'Feuille de Calcul'!EK69)</f>
        <v/>
      </c>
      <c r="J69" s="534"/>
      <c r="K69" s="535"/>
      <c r="L69" s="533" t="str">
        <f>IF('Feuille de Calcul'!EN69="","",'Feuille de Calcul'!EN69)</f>
        <v/>
      </c>
      <c r="M69" s="534"/>
      <c r="N69" s="535"/>
      <c r="O69" s="533" t="str">
        <f>IF('Feuille de Calcul'!EQ69="","",'Feuille de Calcul'!EQ69)</f>
        <v/>
      </c>
      <c r="P69" s="534"/>
      <c r="Q69" s="535"/>
      <c r="R69" s="533" t="str">
        <f>IF('Feuille de Calcul'!ET69="","",'Feuille de Calcul'!ET69)</f>
        <v/>
      </c>
      <c r="S69" s="534"/>
      <c r="T69" s="535"/>
      <c r="U69" s="533" t="str">
        <f>IF('Feuille de Calcul'!EW69="","",'Feuille de Calcul'!EW69)</f>
        <v/>
      </c>
      <c r="V69" s="534"/>
      <c r="W69" s="535"/>
      <c r="X69" s="533" t="str">
        <f>IF('Feuille de Calcul'!EZ69="","",'Feuille de Calcul'!EZ69)</f>
        <v/>
      </c>
      <c r="Y69" s="534"/>
      <c r="Z69" s="535"/>
      <c r="AA69" s="533" t="str">
        <f>IF('Feuille de Calcul'!FC69="","",'Feuille de Calcul'!FC69)</f>
        <v/>
      </c>
      <c r="AB69" s="534"/>
      <c r="AC69" s="535"/>
      <c r="AD69" s="533" t="str">
        <f>IF('Feuille de Calcul'!FF69="","",'Feuille de Calcul'!FF69)</f>
        <v/>
      </c>
      <c r="AE69" s="534"/>
      <c r="AF69" s="535"/>
      <c r="AG69" s="533" t="str">
        <f>IF('Feuille de Calcul'!FI69="","",'Feuille de Calcul'!FI69)</f>
        <v/>
      </c>
      <c r="AH69" s="534"/>
      <c r="AI69" s="535"/>
      <c r="AJ69" s="588" t="str">
        <f>IF('Feuille de Calcul'!GP69="","",'Feuille de Calcul'!GP69)</f>
        <v>N/A</v>
      </c>
      <c r="AK69" s="589"/>
      <c r="AL69" s="590"/>
      <c r="AM69" s="588" t="str">
        <f>IF('Feuille de Calcul'!GS69="","",'Feuille de Calcul'!GS69)</f>
        <v>N/A</v>
      </c>
      <c r="AN69" s="589"/>
      <c r="AO69" s="590"/>
      <c r="AP69" s="588" t="str">
        <f>IF('Feuille de Calcul'!GV69="","",'Feuille de Calcul'!GV69)</f>
        <v>N/A</v>
      </c>
      <c r="AQ69" s="589"/>
      <c r="AR69" s="590"/>
      <c r="AS69" s="588" t="str">
        <f>IF('Feuille de Calcul'!GY69="","",'Feuille de Calcul'!GY69)</f>
        <v>N/A</v>
      </c>
      <c r="AT69" s="589"/>
      <c r="AU69" s="590"/>
      <c r="AV69" s="588" t="str">
        <f>IF('Feuille de Calcul'!HB69="","",'Feuille de Calcul'!HB69)</f>
        <v>N/A</v>
      </c>
      <c r="AW69" s="589"/>
      <c r="AX69" s="590"/>
      <c r="AY69" s="588" t="str">
        <f>IF('Feuille de Calcul'!HE69="","",'Feuille de Calcul'!HE69)</f>
        <v>N/A</v>
      </c>
      <c r="AZ69" s="589"/>
      <c r="BA69" s="590"/>
      <c r="BB69" s="588" t="str">
        <f>IF('Feuille de Calcul'!HH69="","",'Feuille de Calcul'!HH69)</f>
        <v>N/A</v>
      </c>
      <c r="BC69" s="589"/>
      <c r="BD69" s="590"/>
      <c r="BE69" s="588" t="str">
        <f>IF('Feuille de Calcul'!HK69="","",'Feuille de Calcul'!HK69)</f>
        <v>N/A</v>
      </c>
      <c r="BF69" s="589"/>
      <c r="BG69" s="590"/>
      <c r="BH69" s="588" t="str">
        <f>IF('Feuille de Calcul'!HN69="","",'Feuille de Calcul'!HN69)</f>
        <v>N/A</v>
      </c>
      <c r="BI69" s="589"/>
      <c r="BJ69" s="590"/>
      <c r="BK69" s="588" t="str">
        <f>IF('Feuille de Calcul'!HQ69="","",'Feuille de Calcul'!HQ69)</f>
        <v>N/A</v>
      </c>
      <c r="BL69" s="589"/>
      <c r="BM69" s="590"/>
      <c r="BN69" s="243"/>
      <c r="BO69" s="243"/>
    </row>
    <row r="70" spans="1:67">
      <c r="A70" s="63" t="str">
        <f>IF('Information sur les Gènes'!A70="","",'Information sur les Gènes'!A70)</f>
        <v>F8</v>
      </c>
      <c r="B70" s="64" t="str">
        <f>IF('Information sur les Gènes'!D70="","",'Information sur les Gènes'!D70)</f>
        <v/>
      </c>
      <c r="C70" s="565"/>
      <c r="D70" s="566"/>
      <c r="E70" s="567"/>
      <c r="F70" s="533" t="str">
        <f>IF('Feuille de Calcul'!EH70="","",'Feuille de Calcul'!EH70)</f>
        <v/>
      </c>
      <c r="G70" s="534"/>
      <c r="H70" s="535"/>
      <c r="I70" s="533" t="str">
        <f>IF('Feuille de Calcul'!EK70="","",'Feuille de Calcul'!EK70)</f>
        <v/>
      </c>
      <c r="J70" s="534"/>
      <c r="K70" s="535"/>
      <c r="L70" s="533" t="str">
        <f>IF('Feuille de Calcul'!EN70="","",'Feuille de Calcul'!EN70)</f>
        <v/>
      </c>
      <c r="M70" s="534"/>
      <c r="N70" s="535"/>
      <c r="O70" s="533" t="str">
        <f>IF('Feuille de Calcul'!EQ70="","",'Feuille de Calcul'!EQ70)</f>
        <v/>
      </c>
      <c r="P70" s="534"/>
      <c r="Q70" s="535"/>
      <c r="R70" s="533" t="str">
        <f>IF('Feuille de Calcul'!ET70="","",'Feuille de Calcul'!ET70)</f>
        <v/>
      </c>
      <c r="S70" s="534"/>
      <c r="T70" s="535"/>
      <c r="U70" s="533" t="str">
        <f>IF('Feuille de Calcul'!EW70="","",'Feuille de Calcul'!EW70)</f>
        <v/>
      </c>
      <c r="V70" s="534"/>
      <c r="W70" s="535"/>
      <c r="X70" s="533" t="str">
        <f>IF('Feuille de Calcul'!EZ70="","",'Feuille de Calcul'!EZ70)</f>
        <v/>
      </c>
      <c r="Y70" s="534"/>
      <c r="Z70" s="535"/>
      <c r="AA70" s="533" t="str">
        <f>IF('Feuille de Calcul'!FC70="","",'Feuille de Calcul'!FC70)</f>
        <v/>
      </c>
      <c r="AB70" s="534"/>
      <c r="AC70" s="535"/>
      <c r="AD70" s="533" t="str">
        <f>IF('Feuille de Calcul'!FF70="","",'Feuille de Calcul'!FF70)</f>
        <v/>
      </c>
      <c r="AE70" s="534"/>
      <c r="AF70" s="535"/>
      <c r="AG70" s="533" t="str">
        <f>IF('Feuille de Calcul'!FI70="","",'Feuille de Calcul'!FI70)</f>
        <v/>
      </c>
      <c r="AH70" s="534"/>
      <c r="AI70" s="535"/>
      <c r="AJ70" s="588" t="str">
        <f>IF('Feuille de Calcul'!GP70="","",'Feuille de Calcul'!GP70)</f>
        <v>N/A</v>
      </c>
      <c r="AK70" s="589"/>
      <c r="AL70" s="590"/>
      <c r="AM70" s="588" t="str">
        <f>IF('Feuille de Calcul'!GS70="","",'Feuille de Calcul'!GS70)</f>
        <v>N/A</v>
      </c>
      <c r="AN70" s="589"/>
      <c r="AO70" s="590"/>
      <c r="AP70" s="588" t="str">
        <f>IF('Feuille de Calcul'!GV70="","",'Feuille de Calcul'!GV70)</f>
        <v>N/A</v>
      </c>
      <c r="AQ70" s="589"/>
      <c r="AR70" s="590"/>
      <c r="AS70" s="588" t="str">
        <f>IF('Feuille de Calcul'!GY70="","",'Feuille de Calcul'!GY70)</f>
        <v>N/A</v>
      </c>
      <c r="AT70" s="589"/>
      <c r="AU70" s="590"/>
      <c r="AV70" s="588" t="str">
        <f>IF('Feuille de Calcul'!HB70="","",'Feuille de Calcul'!HB70)</f>
        <v>N/A</v>
      </c>
      <c r="AW70" s="589"/>
      <c r="AX70" s="590"/>
      <c r="AY70" s="588" t="str">
        <f>IF('Feuille de Calcul'!HE70="","",'Feuille de Calcul'!HE70)</f>
        <v>N/A</v>
      </c>
      <c r="AZ70" s="589"/>
      <c r="BA70" s="590"/>
      <c r="BB70" s="588" t="str">
        <f>IF('Feuille de Calcul'!HH70="","",'Feuille de Calcul'!HH70)</f>
        <v>N/A</v>
      </c>
      <c r="BC70" s="589"/>
      <c r="BD70" s="590"/>
      <c r="BE70" s="588" t="str">
        <f>IF('Feuille de Calcul'!HK70="","",'Feuille de Calcul'!HK70)</f>
        <v>N/A</v>
      </c>
      <c r="BF70" s="589"/>
      <c r="BG70" s="590"/>
      <c r="BH70" s="588" t="str">
        <f>IF('Feuille de Calcul'!HN70="","",'Feuille de Calcul'!HN70)</f>
        <v>N/A</v>
      </c>
      <c r="BI70" s="589"/>
      <c r="BJ70" s="590"/>
      <c r="BK70" s="588" t="str">
        <f>IF('Feuille de Calcul'!HQ70="","",'Feuille de Calcul'!HQ70)</f>
        <v>N/A</v>
      </c>
      <c r="BL70" s="589"/>
      <c r="BM70" s="590"/>
      <c r="BN70" s="243"/>
      <c r="BO70" s="243"/>
    </row>
    <row r="71" spans="1:67">
      <c r="A71" s="63" t="str">
        <f>IF('Information sur les Gènes'!A71="","",'Information sur les Gènes'!A71)</f>
        <v>F9</v>
      </c>
      <c r="B71" s="64" t="str">
        <f>IF('Information sur les Gènes'!D71="","",'Information sur les Gènes'!D71)</f>
        <v/>
      </c>
      <c r="C71" s="565"/>
      <c r="D71" s="566"/>
      <c r="E71" s="567"/>
      <c r="F71" s="533" t="str">
        <f>IF('Feuille de Calcul'!EH71="","",'Feuille de Calcul'!EH71)</f>
        <v/>
      </c>
      <c r="G71" s="534"/>
      <c r="H71" s="535"/>
      <c r="I71" s="533" t="str">
        <f>IF('Feuille de Calcul'!EK71="","",'Feuille de Calcul'!EK71)</f>
        <v/>
      </c>
      <c r="J71" s="534"/>
      <c r="K71" s="535"/>
      <c r="L71" s="533" t="str">
        <f>IF('Feuille de Calcul'!EN71="","",'Feuille de Calcul'!EN71)</f>
        <v/>
      </c>
      <c r="M71" s="534"/>
      <c r="N71" s="535"/>
      <c r="O71" s="533" t="str">
        <f>IF('Feuille de Calcul'!EQ71="","",'Feuille de Calcul'!EQ71)</f>
        <v/>
      </c>
      <c r="P71" s="534"/>
      <c r="Q71" s="535"/>
      <c r="R71" s="533" t="str">
        <f>IF('Feuille de Calcul'!ET71="","",'Feuille de Calcul'!ET71)</f>
        <v/>
      </c>
      <c r="S71" s="534"/>
      <c r="T71" s="535"/>
      <c r="U71" s="533" t="str">
        <f>IF('Feuille de Calcul'!EW71="","",'Feuille de Calcul'!EW71)</f>
        <v/>
      </c>
      <c r="V71" s="534"/>
      <c r="W71" s="535"/>
      <c r="X71" s="533" t="str">
        <f>IF('Feuille de Calcul'!EZ71="","",'Feuille de Calcul'!EZ71)</f>
        <v/>
      </c>
      <c r="Y71" s="534"/>
      <c r="Z71" s="535"/>
      <c r="AA71" s="533" t="str">
        <f>IF('Feuille de Calcul'!FC71="","",'Feuille de Calcul'!FC71)</f>
        <v/>
      </c>
      <c r="AB71" s="534"/>
      <c r="AC71" s="535"/>
      <c r="AD71" s="533" t="str">
        <f>IF('Feuille de Calcul'!FF71="","",'Feuille de Calcul'!FF71)</f>
        <v/>
      </c>
      <c r="AE71" s="534"/>
      <c r="AF71" s="535"/>
      <c r="AG71" s="533" t="str">
        <f>IF('Feuille de Calcul'!FI71="","",'Feuille de Calcul'!FI71)</f>
        <v/>
      </c>
      <c r="AH71" s="534"/>
      <c r="AI71" s="535"/>
      <c r="AJ71" s="588" t="str">
        <f>IF('Feuille de Calcul'!GP71="","",'Feuille de Calcul'!GP71)</f>
        <v>N/A</v>
      </c>
      <c r="AK71" s="589"/>
      <c r="AL71" s="590"/>
      <c r="AM71" s="588" t="str">
        <f>IF('Feuille de Calcul'!GS71="","",'Feuille de Calcul'!GS71)</f>
        <v>N/A</v>
      </c>
      <c r="AN71" s="589"/>
      <c r="AO71" s="590"/>
      <c r="AP71" s="588" t="str">
        <f>IF('Feuille de Calcul'!GV71="","",'Feuille de Calcul'!GV71)</f>
        <v>N/A</v>
      </c>
      <c r="AQ71" s="589"/>
      <c r="AR71" s="590"/>
      <c r="AS71" s="588" t="str">
        <f>IF('Feuille de Calcul'!GY71="","",'Feuille de Calcul'!GY71)</f>
        <v>N/A</v>
      </c>
      <c r="AT71" s="589"/>
      <c r="AU71" s="590"/>
      <c r="AV71" s="588" t="str">
        <f>IF('Feuille de Calcul'!HB71="","",'Feuille de Calcul'!HB71)</f>
        <v>N/A</v>
      </c>
      <c r="AW71" s="589"/>
      <c r="AX71" s="590"/>
      <c r="AY71" s="588" t="str">
        <f>IF('Feuille de Calcul'!HE71="","",'Feuille de Calcul'!HE71)</f>
        <v>N/A</v>
      </c>
      <c r="AZ71" s="589"/>
      <c r="BA71" s="590"/>
      <c r="BB71" s="588" t="str">
        <f>IF('Feuille de Calcul'!HH71="","",'Feuille de Calcul'!HH71)</f>
        <v>N/A</v>
      </c>
      <c r="BC71" s="589"/>
      <c r="BD71" s="590"/>
      <c r="BE71" s="588" t="str">
        <f>IF('Feuille de Calcul'!HK71="","",'Feuille de Calcul'!HK71)</f>
        <v>N/A</v>
      </c>
      <c r="BF71" s="589"/>
      <c r="BG71" s="590"/>
      <c r="BH71" s="588" t="str">
        <f>IF('Feuille de Calcul'!HN71="","",'Feuille de Calcul'!HN71)</f>
        <v>N/A</v>
      </c>
      <c r="BI71" s="589"/>
      <c r="BJ71" s="590"/>
      <c r="BK71" s="588" t="str">
        <f>IF('Feuille de Calcul'!HQ71="","",'Feuille de Calcul'!HQ71)</f>
        <v>N/A</v>
      </c>
      <c r="BL71" s="589"/>
      <c r="BM71" s="590"/>
      <c r="BN71" s="243"/>
      <c r="BO71" s="243"/>
    </row>
    <row r="72" spans="1:67">
      <c r="A72" s="63" t="str">
        <f>IF('Information sur les Gènes'!A72="","",'Information sur les Gènes'!A72)</f>
        <v>F10</v>
      </c>
      <c r="B72" s="64" t="str">
        <f>IF('Information sur les Gènes'!D72="","",'Information sur les Gènes'!D72)</f>
        <v/>
      </c>
      <c r="C72" s="565"/>
      <c r="D72" s="566"/>
      <c r="E72" s="567"/>
      <c r="F72" s="533" t="str">
        <f>IF('Feuille de Calcul'!EH72="","",'Feuille de Calcul'!EH72)</f>
        <v/>
      </c>
      <c r="G72" s="534"/>
      <c r="H72" s="535"/>
      <c r="I72" s="533" t="str">
        <f>IF('Feuille de Calcul'!EK72="","",'Feuille de Calcul'!EK72)</f>
        <v/>
      </c>
      <c r="J72" s="534"/>
      <c r="K72" s="535"/>
      <c r="L72" s="533" t="str">
        <f>IF('Feuille de Calcul'!EN72="","",'Feuille de Calcul'!EN72)</f>
        <v/>
      </c>
      <c r="M72" s="534"/>
      <c r="N72" s="535"/>
      <c r="O72" s="533" t="str">
        <f>IF('Feuille de Calcul'!EQ72="","",'Feuille de Calcul'!EQ72)</f>
        <v/>
      </c>
      <c r="P72" s="534"/>
      <c r="Q72" s="535"/>
      <c r="R72" s="533" t="str">
        <f>IF('Feuille de Calcul'!ET72="","",'Feuille de Calcul'!ET72)</f>
        <v/>
      </c>
      <c r="S72" s="534"/>
      <c r="T72" s="535"/>
      <c r="U72" s="533" t="str">
        <f>IF('Feuille de Calcul'!EW72="","",'Feuille de Calcul'!EW72)</f>
        <v/>
      </c>
      <c r="V72" s="534"/>
      <c r="W72" s="535"/>
      <c r="X72" s="533" t="str">
        <f>IF('Feuille de Calcul'!EZ72="","",'Feuille de Calcul'!EZ72)</f>
        <v/>
      </c>
      <c r="Y72" s="534"/>
      <c r="Z72" s="535"/>
      <c r="AA72" s="533" t="str">
        <f>IF('Feuille de Calcul'!FC72="","",'Feuille de Calcul'!FC72)</f>
        <v/>
      </c>
      <c r="AB72" s="534"/>
      <c r="AC72" s="535"/>
      <c r="AD72" s="533" t="str">
        <f>IF('Feuille de Calcul'!FF72="","",'Feuille de Calcul'!FF72)</f>
        <v/>
      </c>
      <c r="AE72" s="534"/>
      <c r="AF72" s="535"/>
      <c r="AG72" s="533" t="str">
        <f>IF('Feuille de Calcul'!FI72="","",'Feuille de Calcul'!FI72)</f>
        <v/>
      </c>
      <c r="AH72" s="534"/>
      <c r="AI72" s="535"/>
      <c r="AJ72" s="588" t="str">
        <f>IF('Feuille de Calcul'!GP72="","",'Feuille de Calcul'!GP72)</f>
        <v>N/A</v>
      </c>
      <c r="AK72" s="589"/>
      <c r="AL72" s="590"/>
      <c r="AM72" s="588" t="str">
        <f>IF('Feuille de Calcul'!GS72="","",'Feuille de Calcul'!GS72)</f>
        <v>N/A</v>
      </c>
      <c r="AN72" s="589"/>
      <c r="AO72" s="590"/>
      <c r="AP72" s="588" t="str">
        <f>IF('Feuille de Calcul'!GV72="","",'Feuille de Calcul'!GV72)</f>
        <v>N/A</v>
      </c>
      <c r="AQ72" s="589"/>
      <c r="AR72" s="590"/>
      <c r="AS72" s="588" t="str">
        <f>IF('Feuille de Calcul'!GY72="","",'Feuille de Calcul'!GY72)</f>
        <v>N/A</v>
      </c>
      <c r="AT72" s="589"/>
      <c r="AU72" s="590"/>
      <c r="AV72" s="588" t="str">
        <f>IF('Feuille de Calcul'!HB72="","",'Feuille de Calcul'!HB72)</f>
        <v>N/A</v>
      </c>
      <c r="AW72" s="589"/>
      <c r="AX72" s="590"/>
      <c r="AY72" s="588" t="str">
        <f>IF('Feuille de Calcul'!HE72="","",'Feuille de Calcul'!HE72)</f>
        <v>N/A</v>
      </c>
      <c r="AZ72" s="589"/>
      <c r="BA72" s="590"/>
      <c r="BB72" s="588" t="str">
        <f>IF('Feuille de Calcul'!HH72="","",'Feuille de Calcul'!HH72)</f>
        <v>N/A</v>
      </c>
      <c r="BC72" s="589"/>
      <c r="BD72" s="590"/>
      <c r="BE72" s="588" t="str">
        <f>IF('Feuille de Calcul'!HK72="","",'Feuille de Calcul'!HK72)</f>
        <v>N/A</v>
      </c>
      <c r="BF72" s="589"/>
      <c r="BG72" s="590"/>
      <c r="BH72" s="588" t="str">
        <f>IF('Feuille de Calcul'!HN72="","",'Feuille de Calcul'!HN72)</f>
        <v>N/A</v>
      </c>
      <c r="BI72" s="589"/>
      <c r="BJ72" s="590"/>
      <c r="BK72" s="588" t="str">
        <f>IF('Feuille de Calcul'!HQ72="","",'Feuille de Calcul'!HQ72)</f>
        <v>N/A</v>
      </c>
      <c r="BL72" s="589"/>
      <c r="BM72" s="590"/>
      <c r="BN72" s="243"/>
      <c r="BO72" s="243"/>
    </row>
    <row r="73" spans="1:67">
      <c r="A73" s="63" t="str">
        <f>IF('Information sur les Gènes'!A73="","",'Information sur les Gènes'!A73)</f>
        <v>F11</v>
      </c>
      <c r="B73" s="64" t="str">
        <f>IF('Information sur les Gènes'!D73="","",'Information sur les Gènes'!D73)</f>
        <v/>
      </c>
      <c r="C73" s="565"/>
      <c r="D73" s="566"/>
      <c r="E73" s="567"/>
      <c r="F73" s="533" t="str">
        <f>IF('Feuille de Calcul'!EH73="","",'Feuille de Calcul'!EH73)</f>
        <v/>
      </c>
      <c r="G73" s="534"/>
      <c r="H73" s="535"/>
      <c r="I73" s="533" t="str">
        <f>IF('Feuille de Calcul'!EK73="","",'Feuille de Calcul'!EK73)</f>
        <v/>
      </c>
      <c r="J73" s="534"/>
      <c r="K73" s="535"/>
      <c r="L73" s="533" t="str">
        <f>IF('Feuille de Calcul'!EN73="","",'Feuille de Calcul'!EN73)</f>
        <v/>
      </c>
      <c r="M73" s="534"/>
      <c r="N73" s="535"/>
      <c r="O73" s="533" t="str">
        <f>IF('Feuille de Calcul'!EQ73="","",'Feuille de Calcul'!EQ73)</f>
        <v/>
      </c>
      <c r="P73" s="534"/>
      <c r="Q73" s="535"/>
      <c r="R73" s="533" t="str">
        <f>IF('Feuille de Calcul'!ET73="","",'Feuille de Calcul'!ET73)</f>
        <v/>
      </c>
      <c r="S73" s="534"/>
      <c r="T73" s="535"/>
      <c r="U73" s="533" t="str">
        <f>IF('Feuille de Calcul'!EW73="","",'Feuille de Calcul'!EW73)</f>
        <v/>
      </c>
      <c r="V73" s="534"/>
      <c r="W73" s="535"/>
      <c r="X73" s="533" t="str">
        <f>IF('Feuille de Calcul'!EZ73="","",'Feuille de Calcul'!EZ73)</f>
        <v/>
      </c>
      <c r="Y73" s="534"/>
      <c r="Z73" s="535"/>
      <c r="AA73" s="533" t="str">
        <f>IF('Feuille de Calcul'!FC73="","",'Feuille de Calcul'!FC73)</f>
        <v/>
      </c>
      <c r="AB73" s="534"/>
      <c r="AC73" s="535"/>
      <c r="AD73" s="533" t="str">
        <f>IF('Feuille de Calcul'!FF73="","",'Feuille de Calcul'!FF73)</f>
        <v/>
      </c>
      <c r="AE73" s="534"/>
      <c r="AF73" s="535"/>
      <c r="AG73" s="533" t="str">
        <f>IF('Feuille de Calcul'!FI73="","",'Feuille de Calcul'!FI73)</f>
        <v/>
      </c>
      <c r="AH73" s="534"/>
      <c r="AI73" s="535"/>
      <c r="AJ73" s="588" t="str">
        <f>IF('Feuille de Calcul'!GP73="","",'Feuille de Calcul'!GP73)</f>
        <v>N/A</v>
      </c>
      <c r="AK73" s="589"/>
      <c r="AL73" s="590"/>
      <c r="AM73" s="588" t="str">
        <f>IF('Feuille de Calcul'!GS73="","",'Feuille de Calcul'!GS73)</f>
        <v>N/A</v>
      </c>
      <c r="AN73" s="589"/>
      <c r="AO73" s="590"/>
      <c r="AP73" s="588" t="str">
        <f>IF('Feuille de Calcul'!GV73="","",'Feuille de Calcul'!GV73)</f>
        <v>N/A</v>
      </c>
      <c r="AQ73" s="589"/>
      <c r="AR73" s="590"/>
      <c r="AS73" s="588" t="str">
        <f>IF('Feuille de Calcul'!GY73="","",'Feuille de Calcul'!GY73)</f>
        <v>N/A</v>
      </c>
      <c r="AT73" s="589"/>
      <c r="AU73" s="590"/>
      <c r="AV73" s="588" t="str">
        <f>IF('Feuille de Calcul'!HB73="","",'Feuille de Calcul'!HB73)</f>
        <v>N/A</v>
      </c>
      <c r="AW73" s="589"/>
      <c r="AX73" s="590"/>
      <c r="AY73" s="588" t="str">
        <f>IF('Feuille de Calcul'!HE73="","",'Feuille de Calcul'!HE73)</f>
        <v>N/A</v>
      </c>
      <c r="AZ73" s="589"/>
      <c r="BA73" s="590"/>
      <c r="BB73" s="588" t="str">
        <f>IF('Feuille de Calcul'!HH73="","",'Feuille de Calcul'!HH73)</f>
        <v>N/A</v>
      </c>
      <c r="BC73" s="589"/>
      <c r="BD73" s="590"/>
      <c r="BE73" s="588" t="str">
        <f>IF('Feuille de Calcul'!HK73="","",'Feuille de Calcul'!HK73)</f>
        <v>N/A</v>
      </c>
      <c r="BF73" s="589"/>
      <c r="BG73" s="590"/>
      <c r="BH73" s="588" t="str">
        <f>IF('Feuille de Calcul'!HN73="","",'Feuille de Calcul'!HN73)</f>
        <v>N/A</v>
      </c>
      <c r="BI73" s="589"/>
      <c r="BJ73" s="590"/>
      <c r="BK73" s="588" t="str">
        <f>IF('Feuille de Calcul'!HQ73="","",'Feuille de Calcul'!HQ73)</f>
        <v>N/A</v>
      </c>
      <c r="BL73" s="589"/>
      <c r="BM73" s="590"/>
      <c r="BN73" s="243"/>
      <c r="BO73" s="243"/>
    </row>
    <row r="74" spans="1:67">
      <c r="A74" s="63" t="str">
        <f>IF('Information sur les Gènes'!A74="","",'Information sur les Gènes'!A74)</f>
        <v>F12</v>
      </c>
      <c r="B74" s="64" t="str">
        <f>IF('Information sur les Gènes'!D74="","",'Information sur les Gènes'!D74)</f>
        <v/>
      </c>
      <c r="C74" s="565"/>
      <c r="D74" s="566"/>
      <c r="E74" s="567"/>
      <c r="F74" s="533" t="str">
        <f>IF('Feuille de Calcul'!EH74="","",'Feuille de Calcul'!EH74)</f>
        <v/>
      </c>
      <c r="G74" s="534"/>
      <c r="H74" s="535"/>
      <c r="I74" s="533" t="str">
        <f>IF('Feuille de Calcul'!EK74="","",'Feuille de Calcul'!EK74)</f>
        <v/>
      </c>
      <c r="J74" s="534"/>
      <c r="K74" s="535"/>
      <c r="L74" s="533" t="str">
        <f>IF('Feuille de Calcul'!EN74="","",'Feuille de Calcul'!EN74)</f>
        <v/>
      </c>
      <c r="M74" s="534"/>
      <c r="N74" s="535"/>
      <c r="O74" s="533" t="str">
        <f>IF('Feuille de Calcul'!EQ74="","",'Feuille de Calcul'!EQ74)</f>
        <v/>
      </c>
      <c r="P74" s="534"/>
      <c r="Q74" s="535"/>
      <c r="R74" s="533" t="str">
        <f>IF('Feuille de Calcul'!ET74="","",'Feuille de Calcul'!ET74)</f>
        <v/>
      </c>
      <c r="S74" s="534"/>
      <c r="T74" s="535"/>
      <c r="U74" s="533" t="str">
        <f>IF('Feuille de Calcul'!EW74="","",'Feuille de Calcul'!EW74)</f>
        <v/>
      </c>
      <c r="V74" s="534"/>
      <c r="W74" s="535"/>
      <c r="X74" s="533" t="str">
        <f>IF('Feuille de Calcul'!EZ74="","",'Feuille de Calcul'!EZ74)</f>
        <v/>
      </c>
      <c r="Y74" s="534"/>
      <c r="Z74" s="535"/>
      <c r="AA74" s="533" t="str">
        <f>IF('Feuille de Calcul'!FC74="","",'Feuille de Calcul'!FC74)</f>
        <v/>
      </c>
      <c r="AB74" s="534"/>
      <c r="AC74" s="535"/>
      <c r="AD74" s="533" t="str">
        <f>IF('Feuille de Calcul'!FF74="","",'Feuille de Calcul'!FF74)</f>
        <v/>
      </c>
      <c r="AE74" s="534"/>
      <c r="AF74" s="535"/>
      <c r="AG74" s="533" t="str">
        <f>IF('Feuille de Calcul'!FI74="","",'Feuille de Calcul'!FI74)</f>
        <v/>
      </c>
      <c r="AH74" s="534"/>
      <c r="AI74" s="535"/>
      <c r="AJ74" s="588" t="str">
        <f>IF('Feuille de Calcul'!GP74="","",'Feuille de Calcul'!GP74)</f>
        <v>N/A</v>
      </c>
      <c r="AK74" s="589"/>
      <c r="AL74" s="590"/>
      <c r="AM74" s="588" t="str">
        <f>IF('Feuille de Calcul'!GS74="","",'Feuille de Calcul'!GS74)</f>
        <v>N/A</v>
      </c>
      <c r="AN74" s="589"/>
      <c r="AO74" s="590"/>
      <c r="AP74" s="588" t="str">
        <f>IF('Feuille de Calcul'!GV74="","",'Feuille de Calcul'!GV74)</f>
        <v>N/A</v>
      </c>
      <c r="AQ74" s="589"/>
      <c r="AR74" s="590"/>
      <c r="AS74" s="588" t="str">
        <f>IF('Feuille de Calcul'!GY74="","",'Feuille de Calcul'!GY74)</f>
        <v>N/A</v>
      </c>
      <c r="AT74" s="589"/>
      <c r="AU74" s="590"/>
      <c r="AV74" s="588" t="str">
        <f>IF('Feuille de Calcul'!HB74="","",'Feuille de Calcul'!HB74)</f>
        <v>N/A</v>
      </c>
      <c r="AW74" s="589"/>
      <c r="AX74" s="590"/>
      <c r="AY74" s="588" t="str">
        <f>IF('Feuille de Calcul'!HE74="","",'Feuille de Calcul'!HE74)</f>
        <v>N/A</v>
      </c>
      <c r="AZ74" s="589"/>
      <c r="BA74" s="590"/>
      <c r="BB74" s="588" t="str">
        <f>IF('Feuille de Calcul'!HH74="","",'Feuille de Calcul'!HH74)</f>
        <v>N/A</v>
      </c>
      <c r="BC74" s="589"/>
      <c r="BD74" s="590"/>
      <c r="BE74" s="588" t="str">
        <f>IF('Feuille de Calcul'!HK74="","",'Feuille de Calcul'!HK74)</f>
        <v>N/A</v>
      </c>
      <c r="BF74" s="589"/>
      <c r="BG74" s="590"/>
      <c r="BH74" s="588" t="str">
        <f>IF('Feuille de Calcul'!HN74="","",'Feuille de Calcul'!HN74)</f>
        <v>N/A</v>
      </c>
      <c r="BI74" s="589"/>
      <c r="BJ74" s="590"/>
      <c r="BK74" s="588" t="str">
        <f>IF('Feuille de Calcul'!HQ74="","",'Feuille de Calcul'!HQ74)</f>
        <v>N/A</v>
      </c>
      <c r="BL74" s="589"/>
      <c r="BM74" s="590"/>
      <c r="BN74" s="243"/>
      <c r="BO74" s="243"/>
    </row>
    <row r="75" spans="1:67">
      <c r="A75" s="63" t="str">
        <f>IF('Information sur les Gènes'!A75="","",'Information sur les Gènes'!A75)</f>
        <v>G1</v>
      </c>
      <c r="B75" s="64" t="str">
        <f>IF('Information sur les Gènes'!D75="","",'Information sur les Gènes'!D75)</f>
        <v/>
      </c>
      <c r="C75" s="565"/>
      <c r="D75" s="566"/>
      <c r="E75" s="567"/>
      <c r="F75" s="533" t="str">
        <f>IF('Feuille de Calcul'!EH75="","",'Feuille de Calcul'!EH75)</f>
        <v/>
      </c>
      <c r="G75" s="534"/>
      <c r="H75" s="535"/>
      <c r="I75" s="533" t="str">
        <f>IF('Feuille de Calcul'!EK75="","",'Feuille de Calcul'!EK75)</f>
        <v/>
      </c>
      <c r="J75" s="534"/>
      <c r="K75" s="535"/>
      <c r="L75" s="533" t="str">
        <f>IF('Feuille de Calcul'!EN75="","",'Feuille de Calcul'!EN75)</f>
        <v/>
      </c>
      <c r="M75" s="534"/>
      <c r="N75" s="535"/>
      <c r="O75" s="533" t="str">
        <f>IF('Feuille de Calcul'!EQ75="","",'Feuille de Calcul'!EQ75)</f>
        <v/>
      </c>
      <c r="P75" s="534"/>
      <c r="Q75" s="535"/>
      <c r="R75" s="533" t="str">
        <f>IF('Feuille de Calcul'!ET75="","",'Feuille de Calcul'!ET75)</f>
        <v/>
      </c>
      <c r="S75" s="534"/>
      <c r="T75" s="535"/>
      <c r="U75" s="533" t="str">
        <f>IF('Feuille de Calcul'!EW75="","",'Feuille de Calcul'!EW75)</f>
        <v/>
      </c>
      <c r="V75" s="534"/>
      <c r="W75" s="535"/>
      <c r="X75" s="533" t="str">
        <f>IF('Feuille de Calcul'!EZ75="","",'Feuille de Calcul'!EZ75)</f>
        <v/>
      </c>
      <c r="Y75" s="534"/>
      <c r="Z75" s="535"/>
      <c r="AA75" s="533" t="str">
        <f>IF('Feuille de Calcul'!FC75="","",'Feuille de Calcul'!FC75)</f>
        <v/>
      </c>
      <c r="AB75" s="534"/>
      <c r="AC75" s="535"/>
      <c r="AD75" s="533" t="str">
        <f>IF('Feuille de Calcul'!FF75="","",'Feuille de Calcul'!FF75)</f>
        <v/>
      </c>
      <c r="AE75" s="534"/>
      <c r="AF75" s="535"/>
      <c r="AG75" s="533" t="str">
        <f>IF('Feuille de Calcul'!FI75="","",'Feuille de Calcul'!FI75)</f>
        <v/>
      </c>
      <c r="AH75" s="534"/>
      <c r="AI75" s="535"/>
      <c r="AJ75" s="588" t="str">
        <f>IF('Feuille de Calcul'!GP75="","",'Feuille de Calcul'!GP75)</f>
        <v>N/A</v>
      </c>
      <c r="AK75" s="589"/>
      <c r="AL75" s="590"/>
      <c r="AM75" s="588" t="str">
        <f>IF('Feuille de Calcul'!GS75="","",'Feuille de Calcul'!GS75)</f>
        <v>N/A</v>
      </c>
      <c r="AN75" s="589"/>
      <c r="AO75" s="590"/>
      <c r="AP75" s="588" t="str">
        <f>IF('Feuille de Calcul'!GV75="","",'Feuille de Calcul'!GV75)</f>
        <v>N/A</v>
      </c>
      <c r="AQ75" s="589"/>
      <c r="AR75" s="590"/>
      <c r="AS75" s="588" t="str">
        <f>IF('Feuille de Calcul'!GY75="","",'Feuille de Calcul'!GY75)</f>
        <v>N/A</v>
      </c>
      <c r="AT75" s="589"/>
      <c r="AU75" s="590"/>
      <c r="AV75" s="588" t="str">
        <f>IF('Feuille de Calcul'!HB75="","",'Feuille de Calcul'!HB75)</f>
        <v>N/A</v>
      </c>
      <c r="AW75" s="589"/>
      <c r="AX75" s="590"/>
      <c r="AY75" s="588" t="str">
        <f>IF('Feuille de Calcul'!HE75="","",'Feuille de Calcul'!HE75)</f>
        <v>N/A</v>
      </c>
      <c r="AZ75" s="589"/>
      <c r="BA75" s="590"/>
      <c r="BB75" s="588" t="str">
        <f>IF('Feuille de Calcul'!HH75="","",'Feuille de Calcul'!HH75)</f>
        <v>N/A</v>
      </c>
      <c r="BC75" s="589"/>
      <c r="BD75" s="590"/>
      <c r="BE75" s="588" t="str">
        <f>IF('Feuille de Calcul'!HK75="","",'Feuille de Calcul'!HK75)</f>
        <v>N/A</v>
      </c>
      <c r="BF75" s="589"/>
      <c r="BG75" s="590"/>
      <c r="BH75" s="588" t="str">
        <f>IF('Feuille de Calcul'!HN75="","",'Feuille de Calcul'!HN75)</f>
        <v>N/A</v>
      </c>
      <c r="BI75" s="589"/>
      <c r="BJ75" s="590"/>
      <c r="BK75" s="588" t="str">
        <f>IF('Feuille de Calcul'!HQ75="","",'Feuille de Calcul'!HQ75)</f>
        <v>N/A</v>
      </c>
      <c r="BL75" s="589"/>
      <c r="BM75" s="590"/>
      <c r="BN75" s="243"/>
      <c r="BO75" s="243"/>
    </row>
    <row r="76" spans="1:67">
      <c r="A76" s="63" t="str">
        <f>IF('Information sur les Gènes'!A76="","",'Information sur les Gènes'!A76)</f>
        <v>G2</v>
      </c>
      <c r="B76" s="64" t="str">
        <f>IF('Information sur les Gènes'!D76="","",'Information sur les Gènes'!D76)</f>
        <v/>
      </c>
      <c r="C76" s="565"/>
      <c r="D76" s="566"/>
      <c r="E76" s="567"/>
      <c r="F76" s="533" t="str">
        <f>IF('Feuille de Calcul'!EH76="","",'Feuille de Calcul'!EH76)</f>
        <v/>
      </c>
      <c r="G76" s="534"/>
      <c r="H76" s="535"/>
      <c r="I76" s="533" t="str">
        <f>IF('Feuille de Calcul'!EK76="","",'Feuille de Calcul'!EK76)</f>
        <v/>
      </c>
      <c r="J76" s="534"/>
      <c r="K76" s="535"/>
      <c r="L76" s="533" t="str">
        <f>IF('Feuille de Calcul'!EN76="","",'Feuille de Calcul'!EN76)</f>
        <v/>
      </c>
      <c r="M76" s="534"/>
      <c r="N76" s="535"/>
      <c r="O76" s="533" t="str">
        <f>IF('Feuille de Calcul'!EQ76="","",'Feuille de Calcul'!EQ76)</f>
        <v/>
      </c>
      <c r="P76" s="534"/>
      <c r="Q76" s="535"/>
      <c r="R76" s="533" t="str">
        <f>IF('Feuille de Calcul'!ET76="","",'Feuille de Calcul'!ET76)</f>
        <v/>
      </c>
      <c r="S76" s="534"/>
      <c r="T76" s="535"/>
      <c r="U76" s="533" t="str">
        <f>IF('Feuille de Calcul'!EW76="","",'Feuille de Calcul'!EW76)</f>
        <v/>
      </c>
      <c r="V76" s="534"/>
      <c r="W76" s="535"/>
      <c r="X76" s="533" t="str">
        <f>IF('Feuille de Calcul'!EZ76="","",'Feuille de Calcul'!EZ76)</f>
        <v/>
      </c>
      <c r="Y76" s="534"/>
      <c r="Z76" s="535"/>
      <c r="AA76" s="533" t="str">
        <f>IF('Feuille de Calcul'!FC76="","",'Feuille de Calcul'!FC76)</f>
        <v/>
      </c>
      <c r="AB76" s="534"/>
      <c r="AC76" s="535"/>
      <c r="AD76" s="533" t="str">
        <f>IF('Feuille de Calcul'!FF76="","",'Feuille de Calcul'!FF76)</f>
        <v/>
      </c>
      <c r="AE76" s="534"/>
      <c r="AF76" s="535"/>
      <c r="AG76" s="533" t="str">
        <f>IF('Feuille de Calcul'!FI76="","",'Feuille de Calcul'!FI76)</f>
        <v/>
      </c>
      <c r="AH76" s="534"/>
      <c r="AI76" s="535"/>
      <c r="AJ76" s="588" t="str">
        <f>IF('Feuille de Calcul'!GP76="","",'Feuille de Calcul'!GP76)</f>
        <v>N/A</v>
      </c>
      <c r="AK76" s="589"/>
      <c r="AL76" s="590"/>
      <c r="AM76" s="588" t="str">
        <f>IF('Feuille de Calcul'!GS76="","",'Feuille de Calcul'!GS76)</f>
        <v>N/A</v>
      </c>
      <c r="AN76" s="589"/>
      <c r="AO76" s="590"/>
      <c r="AP76" s="588" t="str">
        <f>IF('Feuille de Calcul'!GV76="","",'Feuille de Calcul'!GV76)</f>
        <v>N/A</v>
      </c>
      <c r="AQ76" s="589"/>
      <c r="AR76" s="590"/>
      <c r="AS76" s="588" t="str">
        <f>IF('Feuille de Calcul'!GY76="","",'Feuille de Calcul'!GY76)</f>
        <v>N/A</v>
      </c>
      <c r="AT76" s="589"/>
      <c r="AU76" s="590"/>
      <c r="AV76" s="588" t="str">
        <f>IF('Feuille de Calcul'!HB76="","",'Feuille de Calcul'!HB76)</f>
        <v>N/A</v>
      </c>
      <c r="AW76" s="589"/>
      <c r="AX76" s="590"/>
      <c r="AY76" s="588" t="str">
        <f>IF('Feuille de Calcul'!HE76="","",'Feuille de Calcul'!HE76)</f>
        <v>N/A</v>
      </c>
      <c r="AZ76" s="589"/>
      <c r="BA76" s="590"/>
      <c r="BB76" s="588" t="str">
        <f>IF('Feuille de Calcul'!HH76="","",'Feuille de Calcul'!HH76)</f>
        <v>N/A</v>
      </c>
      <c r="BC76" s="589"/>
      <c r="BD76" s="590"/>
      <c r="BE76" s="588" t="str">
        <f>IF('Feuille de Calcul'!HK76="","",'Feuille de Calcul'!HK76)</f>
        <v>N/A</v>
      </c>
      <c r="BF76" s="589"/>
      <c r="BG76" s="590"/>
      <c r="BH76" s="588" t="str">
        <f>IF('Feuille de Calcul'!HN76="","",'Feuille de Calcul'!HN76)</f>
        <v>N/A</v>
      </c>
      <c r="BI76" s="589"/>
      <c r="BJ76" s="590"/>
      <c r="BK76" s="588" t="str">
        <f>IF('Feuille de Calcul'!HQ76="","",'Feuille de Calcul'!HQ76)</f>
        <v>N/A</v>
      </c>
      <c r="BL76" s="589"/>
      <c r="BM76" s="590"/>
      <c r="BN76" s="243"/>
      <c r="BO76" s="243"/>
    </row>
    <row r="77" spans="1:67">
      <c r="A77" s="63" t="str">
        <f>IF('Information sur les Gènes'!A77="","",'Information sur les Gènes'!A77)</f>
        <v>G3</v>
      </c>
      <c r="B77" s="64" t="str">
        <f>IF('Information sur les Gènes'!D77="","",'Information sur les Gènes'!D77)</f>
        <v/>
      </c>
      <c r="C77" s="565"/>
      <c r="D77" s="566"/>
      <c r="E77" s="567"/>
      <c r="F77" s="533" t="str">
        <f>IF('Feuille de Calcul'!EH77="","",'Feuille de Calcul'!EH77)</f>
        <v/>
      </c>
      <c r="G77" s="534"/>
      <c r="H77" s="535"/>
      <c r="I77" s="533" t="str">
        <f>IF('Feuille de Calcul'!EK77="","",'Feuille de Calcul'!EK77)</f>
        <v/>
      </c>
      <c r="J77" s="534"/>
      <c r="K77" s="535"/>
      <c r="L77" s="533" t="str">
        <f>IF('Feuille de Calcul'!EN77="","",'Feuille de Calcul'!EN77)</f>
        <v/>
      </c>
      <c r="M77" s="534"/>
      <c r="N77" s="535"/>
      <c r="O77" s="533" t="str">
        <f>IF('Feuille de Calcul'!EQ77="","",'Feuille de Calcul'!EQ77)</f>
        <v/>
      </c>
      <c r="P77" s="534"/>
      <c r="Q77" s="535"/>
      <c r="R77" s="533" t="str">
        <f>IF('Feuille de Calcul'!ET77="","",'Feuille de Calcul'!ET77)</f>
        <v/>
      </c>
      <c r="S77" s="534"/>
      <c r="T77" s="535"/>
      <c r="U77" s="533" t="str">
        <f>IF('Feuille de Calcul'!EW77="","",'Feuille de Calcul'!EW77)</f>
        <v/>
      </c>
      <c r="V77" s="534"/>
      <c r="W77" s="535"/>
      <c r="X77" s="533" t="str">
        <f>IF('Feuille de Calcul'!EZ77="","",'Feuille de Calcul'!EZ77)</f>
        <v/>
      </c>
      <c r="Y77" s="534"/>
      <c r="Z77" s="535"/>
      <c r="AA77" s="533" t="str">
        <f>IF('Feuille de Calcul'!FC77="","",'Feuille de Calcul'!FC77)</f>
        <v/>
      </c>
      <c r="AB77" s="534"/>
      <c r="AC77" s="535"/>
      <c r="AD77" s="533" t="str">
        <f>IF('Feuille de Calcul'!FF77="","",'Feuille de Calcul'!FF77)</f>
        <v/>
      </c>
      <c r="AE77" s="534"/>
      <c r="AF77" s="535"/>
      <c r="AG77" s="533" t="str">
        <f>IF('Feuille de Calcul'!FI77="","",'Feuille de Calcul'!FI77)</f>
        <v/>
      </c>
      <c r="AH77" s="534"/>
      <c r="AI77" s="535"/>
      <c r="AJ77" s="588" t="str">
        <f>IF('Feuille de Calcul'!GP77="","",'Feuille de Calcul'!GP77)</f>
        <v>N/A</v>
      </c>
      <c r="AK77" s="589"/>
      <c r="AL77" s="590"/>
      <c r="AM77" s="588" t="str">
        <f>IF('Feuille de Calcul'!GS77="","",'Feuille de Calcul'!GS77)</f>
        <v>N/A</v>
      </c>
      <c r="AN77" s="589"/>
      <c r="AO77" s="590"/>
      <c r="AP77" s="588" t="str">
        <f>IF('Feuille de Calcul'!GV77="","",'Feuille de Calcul'!GV77)</f>
        <v>N/A</v>
      </c>
      <c r="AQ77" s="589"/>
      <c r="AR77" s="590"/>
      <c r="AS77" s="588" t="str">
        <f>IF('Feuille de Calcul'!GY77="","",'Feuille de Calcul'!GY77)</f>
        <v>N/A</v>
      </c>
      <c r="AT77" s="589"/>
      <c r="AU77" s="590"/>
      <c r="AV77" s="588" t="str">
        <f>IF('Feuille de Calcul'!HB77="","",'Feuille de Calcul'!HB77)</f>
        <v>N/A</v>
      </c>
      <c r="AW77" s="589"/>
      <c r="AX77" s="590"/>
      <c r="AY77" s="588" t="str">
        <f>IF('Feuille de Calcul'!HE77="","",'Feuille de Calcul'!HE77)</f>
        <v>N/A</v>
      </c>
      <c r="AZ77" s="589"/>
      <c r="BA77" s="590"/>
      <c r="BB77" s="588" t="str">
        <f>IF('Feuille de Calcul'!HH77="","",'Feuille de Calcul'!HH77)</f>
        <v>N/A</v>
      </c>
      <c r="BC77" s="589"/>
      <c r="BD77" s="590"/>
      <c r="BE77" s="588" t="str">
        <f>IF('Feuille de Calcul'!HK77="","",'Feuille de Calcul'!HK77)</f>
        <v>N/A</v>
      </c>
      <c r="BF77" s="589"/>
      <c r="BG77" s="590"/>
      <c r="BH77" s="588" t="str">
        <f>IF('Feuille de Calcul'!HN77="","",'Feuille de Calcul'!HN77)</f>
        <v>N/A</v>
      </c>
      <c r="BI77" s="589"/>
      <c r="BJ77" s="590"/>
      <c r="BK77" s="588" t="str">
        <f>IF('Feuille de Calcul'!HQ77="","",'Feuille de Calcul'!HQ77)</f>
        <v>N/A</v>
      </c>
      <c r="BL77" s="589"/>
      <c r="BM77" s="590"/>
      <c r="BN77" s="243"/>
      <c r="BO77" s="243"/>
    </row>
    <row r="78" spans="1:67">
      <c r="A78" s="63" t="str">
        <f>IF('Information sur les Gènes'!A78="","",'Information sur les Gènes'!A78)</f>
        <v>G4</v>
      </c>
      <c r="B78" s="64" t="str">
        <f>IF('Information sur les Gènes'!D78="","",'Information sur les Gènes'!D78)</f>
        <v/>
      </c>
      <c r="C78" s="565"/>
      <c r="D78" s="566"/>
      <c r="E78" s="567"/>
      <c r="F78" s="533" t="str">
        <f>IF('Feuille de Calcul'!EH78="","",'Feuille de Calcul'!EH78)</f>
        <v/>
      </c>
      <c r="G78" s="534"/>
      <c r="H78" s="535"/>
      <c r="I78" s="533" t="str">
        <f>IF('Feuille de Calcul'!EK78="","",'Feuille de Calcul'!EK78)</f>
        <v/>
      </c>
      <c r="J78" s="534"/>
      <c r="K78" s="535"/>
      <c r="L78" s="533" t="str">
        <f>IF('Feuille de Calcul'!EN78="","",'Feuille de Calcul'!EN78)</f>
        <v/>
      </c>
      <c r="M78" s="534"/>
      <c r="N78" s="535"/>
      <c r="O78" s="533" t="str">
        <f>IF('Feuille de Calcul'!EQ78="","",'Feuille de Calcul'!EQ78)</f>
        <v/>
      </c>
      <c r="P78" s="534"/>
      <c r="Q78" s="535"/>
      <c r="R78" s="533" t="str">
        <f>IF('Feuille de Calcul'!ET78="","",'Feuille de Calcul'!ET78)</f>
        <v/>
      </c>
      <c r="S78" s="534"/>
      <c r="T78" s="535"/>
      <c r="U78" s="533" t="str">
        <f>IF('Feuille de Calcul'!EW78="","",'Feuille de Calcul'!EW78)</f>
        <v/>
      </c>
      <c r="V78" s="534"/>
      <c r="W78" s="535"/>
      <c r="X78" s="533" t="str">
        <f>IF('Feuille de Calcul'!EZ78="","",'Feuille de Calcul'!EZ78)</f>
        <v/>
      </c>
      <c r="Y78" s="534"/>
      <c r="Z78" s="535"/>
      <c r="AA78" s="533" t="str">
        <f>IF('Feuille de Calcul'!FC78="","",'Feuille de Calcul'!FC78)</f>
        <v/>
      </c>
      <c r="AB78" s="534"/>
      <c r="AC78" s="535"/>
      <c r="AD78" s="533" t="str">
        <f>IF('Feuille de Calcul'!FF78="","",'Feuille de Calcul'!FF78)</f>
        <v/>
      </c>
      <c r="AE78" s="534"/>
      <c r="AF78" s="535"/>
      <c r="AG78" s="533" t="str">
        <f>IF('Feuille de Calcul'!FI78="","",'Feuille de Calcul'!FI78)</f>
        <v/>
      </c>
      <c r="AH78" s="534"/>
      <c r="AI78" s="535"/>
      <c r="AJ78" s="588" t="str">
        <f>IF('Feuille de Calcul'!GP78="","",'Feuille de Calcul'!GP78)</f>
        <v>N/A</v>
      </c>
      <c r="AK78" s="589"/>
      <c r="AL78" s="590"/>
      <c r="AM78" s="588" t="str">
        <f>IF('Feuille de Calcul'!GS78="","",'Feuille de Calcul'!GS78)</f>
        <v>N/A</v>
      </c>
      <c r="AN78" s="589"/>
      <c r="AO78" s="590"/>
      <c r="AP78" s="588" t="str">
        <f>IF('Feuille de Calcul'!GV78="","",'Feuille de Calcul'!GV78)</f>
        <v>N/A</v>
      </c>
      <c r="AQ78" s="589"/>
      <c r="AR78" s="590"/>
      <c r="AS78" s="588" t="str">
        <f>IF('Feuille de Calcul'!GY78="","",'Feuille de Calcul'!GY78)</f>
        <v>N/A</v>
      </c>
      <c r="AT78" s="589"/>
      <c r="AU78" s="590"/>
      <c r="AV78" s="588" t="str">
        <f>IF('Feuille de Calcul'!HB78="","",'Feuille de Calcul'!HB78)</f>
        <v>N/A</v>
      </c>
      <c r="AW78" s="589"/>
      <c r="AX78" s="590"/>
      <c r="AY78" s="588" t="str">
        <f>IF('Feuille de Calcul'!HE78="","",'Feuille de Calcul'!HE78)</f>
        <v>N/A</v>
      </c>
      <c r="AZ78" s="589"/>
      <c r="BA78" s="590"/>
      <c r="BB78" s="588" t="str">
        <f>IF('Feuille de Calcul'!HH78="","",'Feuille de Calcul'!HH78)</f>
        <v>N/A</v>
      </c>
      <c r="BC78" s="589"/>
      <c r="BD78" s="590"/>
      <c r="BE78" s="588" t="str">
        <f>IF('Feuille de Calcul'!HK78="","",'Feuille de Calcul'!HK78)</f>
        <v>N/A</v>
      </c>
      <c r="BF78" s="589"/>
      <c r="BG78" s="590"/>
      <c r="BH78" s="588" t="str">
        <f>IF('Feuille de Calcul'!HN78="","",'Feuille de Calcul'!HN78)</f>
        <v>N/A</v>
      </c>
      <c r="BI78" s="589"/>
      <c r="BJ78" s="590"/>
      <c r="BK78" s="588" t="str">
        <f>IF('Feuille de Calcul'!HQ78="","",'Feuille de Calcul'!HQ78)</f>
        <v>N/A</v>
      </c>
      <c r="BL78" s="589"/>
      <c r="BM78" s="590"/>
      <c r="BN78" s="243"/>
      <c r="BO78" s="243"/>
    </row>
    <row r="79" spans="1:67">
      <c r="A79" s="63" t="str">
        <f>IF('Information sur les Gènes'!A79="","",'Information sur les Gènes'!A79)</f>
        <v>G5</v>
      </c>
      <c r="B79" s="64" t="str">
        <f>IF('Information sur les Gènes'!D79="","",'Information sur les Gènes'!D79)</f>
        <v/>
      </c>
      <c r="C79" s="565"/>
      <c r="D79" s="566"/>
      <c r="E79" s="567"/>
      <c r="F79" s="533" t="str">
        <f>IF('Feuille de Calcul'!EH79="","",'Feuille de Calcul'!EH79)</f>
        <v/>
      </c>
      <c r="G79" s="534"/>
      <c r="H79" s="535"/>
      <c r="I79" s="533" t="str">
        <f>IF('Feuille de Calcul'!EK79="","",'Feuille de Calcul'!EK79)</f>
        <v/>
      </c>
      <c r="J79" s="534"/>
      <c r="K79" s="535"/>
      <c r="L79" s="533" t="str">
        <f>IF('Feuille de Calcul'!EN79="","",'Feuille de Calcul'!EN79)</f>
        <v/>
      </c>
      <c r="M79" s="534"/>
      <c r="N79" s="535"/>
      <c r="O79" s="533" t="str">
        <f>IF('Feuille de Calcul'!EQ79="","",'Feuille de Calcul'!EQ79)</f>
        <v/>
      </c>
      <c r="P79" s="534"/>
      <c r="Q79" s="535"/>
      <c r="R79" s="533" t="str">
        <f>IF('Feuille de Calcul'!ET79="","",'Feuille de Calcul'!ET79)</f>
        <v/>
      </c>
      <c r="S79" s="534"/>
      <c r="T79" s="535"/>
      <c r="U79" s="533" t="str">
        <f>IF('Feuille de Calcul'!EW79="","",'Feuille de Calcul'!EW79)</f>
        <v/>
      </c>
      <c r="V79" s="534"/>
      <c r="W79" s="535"/>
      <c r="X79" s="533" t="str">
        <f>IF('Feuille de Calcul'!EZ79="","",'Feuille de Calcul'!EZ79)</f>
        <v/>
      </c>
      <c r="Y79" s="534"/>
      <c r="Z79" s="535"/>
      <c r="AA79" s="533" t="str">
        <f>IF('Feuille de Calcul'!FC79="","",'Feuille de Calcul'!FC79)</f>
        <v/>
      </c>
      <c r="AB79" s="534"/>
      <c r="AC79" s="535"/>
      <c r="AD79" s="533" t="str">
        <f>IF('Feuille de Calcul'!FF79="","",'Feuille de Calcul'!FF79)</f>
        <v/>
      </c>
      <c r="AE79" s="534"/>
      <c r="AF79" s="535"/>
      <c r="AG79" s="533" t="str">
        <f>IF('Feuille de Calcul'!FI79="","",'Feuille de Calcul'!FI79)</f>
        <v/>
      </c>
      <c r="AH79" s="534"/>
      <c r="AI79" s="535"/>
      <c r="AJ79" s="588" t="str">
        <f>IF('Feuille de Calcul'!GP79="","",'Feuille de Calcul'!GP79)</f>
        <v>N/A</v>
      </c>
      <c r="AK79" s="589"/>
      <c r="AL79" s="590"/>
      <c r="AM79" s="588" t="str">
        <f>IF('Feuille de Calcul'!GS79="","",'Feuille de Calcul'!GS79)</f>
        <v>N/A</v>
      </c>
      <c r="AN79" s="589"/>
      <c r="AO79" s="590"/>
      <c r="AP79" s="588" t="str">
        <f>IF('Feuille de Calcul'!GV79="","",'Feuille de Calcul'!GV79)</f>
        <v>N/A</v>
      </c>
      <c r="AQ79" s="589"/>
      <c r="AR79" s="590"/>
      <c r="AS79" s="588" t="str">
        <f>IF('Feuille de Calcul'!GY79="","",'Feuille de Calcul'!GY79)</f>
        <v>N/A</v>
      </c>
      <c r="AT79" s="589"/>
      <c r="AU79" s="590"/>
      <c r="AV79" s="588" t="str">
        <f>IF('Feuille de Calcul'!HB79="","",'Feuille de Calcul'!HB79)</f>
        <v>N/A</v>
      </c>
      <c r="AW79" s="589"/>
      <c r="AX79" s="590"/>
      <c r="AY79" s="588" t="str">
        <f>IF('Feuille de Calcul'!HE79="","",'Feuille de Calcul'!HE79)</f>
        <v>N/A</v>
      </c>
      <c r="AZ79" s="589"/>
      <c r="BA79" s="590"/>
      <c r="BB79" s="588" t="str">
        <f>IF('Feuille de Calcul'!HH79="","",'Feuille de Calcul'!HH79)</f>
        <v>N/A</v>
      </c>
      <c r="BC79" s="589"/>
      <c r="BD79" s="590"/>
      <c r="BE79" s="588" t="str">
        <f>IF('Feuille de Calcul'!HK79="","",'Feuille de Calcul'!HK79)</f>
        <v>N/A</v>
      </c>
      <c r="BF79" s="589"/>
      <c r="BG79" s="590"/>
      <c r="BH79" s="588" t="str">
        <f>IF('Feuille de Calcul'!HN79="","",'Feuille de Calcul'!HN79)</f>
        <v>N/A</v>
      </c>
      <c r="BI79" s="589"/>
      <c r="BJ79" s="590"/>
      <c r="BK79" s="588" t="str">
        <f>IF('Feuille de Calcul'!HQ79="","",'Feuille de Calcul'!HQ79)</f>
        <v>N/A</v>
      </c>
      <c r="BL79" s="589"/>
      <c r="BM79" s="590"/>
      <c r="BN79" s="243"/>
      <c r="BO79" s="243"/>
    </row>
    <row r="80" spans="1:67">
      <c r="A80" s="63" t="str">
        <f>IF('Information sur les Gènes'!A80="","",'Information sur les Gènes'!A80)</f>
        <v>G6</v>
      </c>
      <c r="B80" s="64" t="str">
        <f>IF('Information sur les Gènes'!D80="","",'Information sur les Gènes'!D80)</f>
        <v/>
      </c>
      <c r="C80" s="565"/>
      <c r="D80" s="566"/>
      <c r="E80" s="567"/>
      <c r="F80" s="533" t="str">
        <f>IF('Feuille de Calcul'!EH80="","",'Feuille de Calcul'!EH80)</f>
        <v/>
      </c>
      <c r="G80" s="534"/>
      <c r="H80" s="535"/>
      <c r="I80" s="533" t="str">
        <f>IF('Feuille de Calcul'!EK80="","",'Feuille de Calcul'!EK80)</f>
        <v/>
      </c>
      <c r="J80" s="534"/>
      <c r="K80" s="535"/>
      <c r="L80" s="533" t="str">
        <f>IF('Feuille de Calcul'!EN80="","",'Feuille de Calcul'!EN80)</f>
        <v/>
      </c>
      <c r="M80" s="534"/>
      <c r="N80" s="535"/>
      <c r="O80" s="533" t="str">
        <f>IF('Feuille de Calcul'!EQ80="","",'Feuille de Calcul'!EQ80)</f>
        <v/>
      </c>
      <c r="P80" s="534"/>
      <c r="Q80" s="535"/>
      <c r="R80" s="533" t="str">
        <f>IF('Feuille de Calcul'!ET80="","",'Feuille de Calcul'!ET80)</f>
        <v/>
      </c>
      <c r="S80" s="534"/>
      <c r="T80" s="535"/>
      <c r="U80" s="533" t="str">
        <f>IF('Feuille de Calcul'!EW80="","",'Feuille de Calcul'!EW80)</f>
        <v/>
      </c>
      <c r="V80" s="534"/>
      <c r="W80" s="535"/>
      <c r="X80" s="533" t="str">
        <f>IF('Feuille de Calcul'!EZ80="","",'Feuille de Calcul'!EZ80)</f>
        <v/>
      </c>
      <c r="Y80" s="534"/>
      <c r="Z80" s="535"/>
      <c r="AA80" s="533" t="str">
        <f>IF('Feuille de Calcul'!FC80="","",'Feuille de Calcul'!FC80)</f>
        <v/>
      </c>
      <c r="AB80" s="534"/>
      <c r="AC80" s="535"/>
      <c r="AD80" s="533" t="str">
        <f>IF('Feuille de Calcul'!FF80="","",'Feuille de Calcul'!FF80)</f>
        <v/>
      </c>
      <c r="AE80" s="534"/>
      <c r="AF80" s="535"/>
      <c r="AG80" s="533" t="str">
        <f>IF('Feuille de Calcul'!FI80="","",'Feuille de Calcul'!FI80)</f>
        <v/>
      </c>
      <c r="AH80" s="534"/>
      <c r="AI80" s="535"/>
      <c r="AJ80" s="588" t="str">
        <f>IF('Feuille de Calcul'!GP80="","",'Feuille de Calcul'!GP80)</f>
        <v>N/A</v>
      </c>
      <c r="AK80" s="589"/>
      <c r="AL80" s="590"/>
      <c r="AM80" s="588" t="str">
        <f>IF('Feuille de Calcul'!GS80="","",'Feuille de Calcul'!GS80)</f>
        <v>N/A</v>
      </c>
      <c r="AN80" s="589"/>
      <c r="AO80" s="590"/>
      <c r="AP80" s="588" t="str">
        <f>IF('Feuille de Calcul'!GV80="","",'Feuille de Calcul'!GV80)</f>
        <v>N/A</v>
      </c>
      <c r="AQ80" s="589"/>
      <c r="AR80" s="590"/>
      <c r="AS80" s="588" t="str">
        <f>IF('Feuille de Calcul'!GY80="","",'Feuille de Calcul'!GY80)</f>
        <v>N/A</v>
      </c>
      <c r="AT80" s="589"/>
      <c r="AU80" s="590"/>
      <c r="AV80" s="588" t="str">
        <f>IF('Feuille de Calcul'!HB80="","",'Feuille de Calcul'!HB80)</f>
        <v>N/A</v>
      </c>
      <c r="AW80" s="589"/>
      <c r="AX80" s="590"/>
      <c r="AY80" s="588" t="str">
        <f>IF('Feuille de Calcul'!HE80="","",'Feuille de Calcul'!HE80)</f>
        <v>N/A</v>
      </c>
      <c r="AZ80" s="589"/>
      <c r="BA80" s="590"/>
      <c r="BB80" s="588" t="str">
        <f>IF('Feuille de Calcul'!HH80="","",'Feuille de Calcul'!HH80)</f>
        <v>N/A</v>
      </c>
      <c r="BC80" s="589"/>
      <c r="BD80" s="590"/>
      <c r="BE80" s="588" t="str">
        <f>IF('Feuille de Calcul'!HK80="","",'Feuille de Calcul'!HK80)</f>
        <v>N/A</v>
      </c>
      <c r="BF80" s="589"/>
      <c r="BG80" s="590"/>
      <c r="BH80" s="588" t="str">
        <f>IF('Feuille de Calcul'!HN80="","",'Feuille de Calcul'!HN80)</f>
        <v>N/A</v>
      </c>
      <c r="BI80" s="589"/>
      <c r="BJ80" s="590"/>
      <c r="BK80" s="588" t="str">
        <f>IF('Feuille de Calcul'!HQ80="","",'Feuille de Calcul'!HQ80)</f>
        <v>N/A</v>
      </c>
      <c r="BL80" s="589"/>
      <c r="BM80" s="590"/>
      <c r="BN80" s="243"/>
      <c r="BO80" s="243"/>
    </row>
    <row r="81" spans="1:69">
      <c r="A81" s="63" t="str">
        <f>IF('Information sur les Gènes'!A81="","",'Information sur les Gènes'!A81)</f>
        <v>G7</v>
      </c>
      <c r="B81" s="64" t="str">
        <f>IF('Information sur les Gènes'!D81="","",'Information sur les Gènes'!D81)</f>
        <v/>
      </c>
      <c r="C81" s="565"/>
      <c r="D81" s="566"/>
      <c r="E81" s="567"/>
      <c r="F81" s="533" t="str">
        <f>IF('Feuille de Calcul'!EH81="","",'Feuille de Calcul'!EH81)</f>
        <v/>
      </c>
      <c r="G81" s="534"/>
      <c r="H81" s="535"/>
      <c r="I81" s="533" t="str">
        <f>IF('Feuille de Calcul'!EK81="","",'Feuille de Calcul'!EK81)</f>
        <v/>
      </c>
      <c r="J81" s="534"/>
      <c r="K81" s="535"/>
      <c r="L81" s="533" t="str">
        <f>IF('Feuille de Calcul'!EN81="","",'Feuille de Calcul'!EN81)</f>
        <v/>
      </c>
      <c r="M81" s="534"/>
      <c r="N81" s="535"/>
      <c r="O81" s="533" t="str">
        <f>IF('Feuille de Calcul'!EQ81="","",'Feuille de Calcul'!EQ81)</f>
        <v/>
      </c>
      <c r="P81" s="534"/>
      <c r="Q81" s="535"/>
      <c r="R81" s="533" t="str">
        <f>IF('Feuille de Calcul'!ET81="","",'Feuille de Calcul'!ET81)</f>
        <v/>
      </c>
      <c r="S81" s="534"/>
      <c r="T81" s="535"/>
      <c r="U81" s="533" t="str">
        <f>IF('Feuille de Calcul'!EW81="","",'Feuille de Calcul'!EW81)</f>
        <v/>
      </c>
      <c r="V81" s="534"/>
      <c r="W81" s="535"/>
      <c r="X81" s="533" t="str">
        <f>IF('Feuille de Calcul'!EZ81="","",'Feuille de Calcul'!EZ81)</f>
        <v/>
      </c>
      <c r="Y81" s="534"/>
      <c r="Z81" s="535"/>
      <c r="AA81" s="533" t="str">
        <f>IF('Feuille de Calcul'!FC81="","",'Feuille de Calcul'!FC81)</f>
        <v/>
      </c>
      <c r="AB81" s="534"/>
      <c r="AC81" s="535"/>
      <c r="AD81" s="533" t="str">
        <f>IF('Feuille de Calcul'!FF81="","",'Feuille de Calcul'!FF81)</f>
        <v/>
      </c>
      <c r="AE81" s="534"/>
      <c r="AF81" s="535"/>
      <c r="AG81" s="533" t="str">
        <f>IF('Feuille de Calcul'!FI81="","",'Feuille de Calcul'!FI81)</f>
        <v/>
      </c>
      <c r="AH81" s="534"/>
      <c r="AI81" s="535"/>
      <c r="AJ81" s="588" t="str">
        <f>IF('Feuille de Calcul'!GP81="","",'Feuille de Calcul'!GP81)</f>
        <v>N/A</v>
      </c>
      <c r="AK81" s="589"/>
      <c r="AL81" s="590"/>
      <c r="AM81" s="588" t="str">
        <f>IF('Feuille de Calcul'!GS81="","",'Feuille de Calcul'!GS81)</f>
        <v>N/A</v>
      </c>
      <c r="AN81" s="589"/>
      <c r="AO81" s="590"/>
      <c r="AP81" s="588" t="str">
        <f>IF('Feuille de Calcul'!GV81="","",'Feuille de Calcul'!GV81)</f>
        <v>N/A</v>
      </c>
      <c r="AQ81" s="589"/>
      <c r="AR81" s="590"/>
      <c r="AS81" s="588" t="str">
        <f>IF('Feuille de Calcul'!GY81="","",'Feuille de Calcul'!GY81)</f>
        <v>N/A</v>
      </c>
      <c r="AT81" s="589"/>
      <c r="AU81" s="590"/>
      <c r="AV81" s="588" t="str">
        <f>IF('Feuille de Calcul'!HB81="","",'Feuille de Calcul'!HB81)</f>
        <v>N/A</v>
      </c>
      <c r="AW81" s="589"/>
      <c r="AX81" s="590"/>
      <c r="AY81" s="588" t="str">
        <f>IF('Feuille de Calcul'!HE81="","",'Feuille de Calcul'!HE81)</f>
        <v>N/A</v>
      </c>
      <c r="AZ81" s="589"/>
      <c r="BA81" s="590"/>
      <c r="BB81" s="588" t="str">
        <f>IF('Feuille de Calcul'!HH81="","",'Feuille de Calcul'!HH81)</f>
        <v>N/A</v>
      </c>
      <c r="BC81" s="589"/>
      <c r="BD81" s="590"/>
      <c r="BE81" s="588" t="str">
        <f>IF('Feuille de Calcul'!HK81="","",'Feuille de Calcul'!HK81)</f>
        <v>N/A</v>
      </c>
      <c r="BF81" s="589"/>
      <c r="BG81" s="590"/>
      <c r="BH81" s="588" t="str">
        <f>IF('Feuille de Calcul'!HN81="","",'Feuille de Calcul'!HN81)</f>
        <v>N/A</v>
      </c>
      <c r="BI81" s="589"/>
      <c r="BJ81" s="590"/>
      <c r="BK81" s="588" t="str">
        <f>IF('Feuille de Calcul'!HQ81="","",'Feuille de Calcul'!HQ81)</f>
        <v>N/A</v>
      </c>
      <c r="BL81" s="589"/>
      <c r="BM81" s="590"/>
      <c r="BN81" s="243"/>
      <c r="BO81" s="243"/>
    </row>
    <row r="82" spans="1:69">
      <c r="A82" s="63" t="str">
        <f>IF('Information sur les Gènes'!A82="","",'Information sur les Gènes'!A82)</f>
        <v>G8</v>
      </c>
      <c r="B82" s="64" t="str">
        <f>IF('Information sur les Gènes'!D82="","",'Information sur les Gènes'!D82)</f>
        <v/>
      </c>
      <c r="C82" s="565"/>
      <c r="D82" s="566"/>
      <c r="E82" s="567"/>
      <c r="F82" s="533" t="str">
        <f>IF('Feuille de Calcul'!EH82="","",'Feuille de Calcul'!EH82)</f>
        <v/>
      </c>
      <c r="G82" s="534"/>
      <c r="H82" s="535"/>
      <c r="I82" s="533" t="str">
        <f>IF('Feuille de Calcul'!EK82="","",'Feuille de Calcul'!EK82)</f>
        <v/>
      </c>
      <c r="J82" s="534"/>
      <c r="K82" s="535"/>
      <c r="L82" s="533" t="str">
        <f>IF('Feuille de Calcul'!EN82="","",'Feuille de Calcul'!EN82)</f>
        <v/>
      </c>
      <c r="M82" s="534"/>
      <c r="N82" s="535"/>
      <c r="O82" s="533" t="str">
        <f>IF('Feuille de Calcul'!EQ82="","",'Feuille de Calcul'!EQ82)</f>
        <v/>
      </c>
      <c r="P82" s="534"/>
      <c r="Q82" s="535"/>
      <c r="R82" s="533" t="str">
        <f>IF('Feuille de Calcul'!ET82="","",'Feuille de Calcul'!ET82)</f>
        <v/>
      </c>
      <c r="S82" s="534"/>
      <c r="T82" s="535"/>
      <c r="U82" s="533" t="str">
        <f>IF('Feuille de Calcul'!EW82="","",'Feuille de Calcul'!EW82)</f>
        <v/>
      </c>
      <c r="V82" s="534"/>
      <c r="W82" s="535"/>
      <c r="X82" s="533" t="str">
        <f>IF('Feuille de Calcul'!EZ82="","",'Feuille de Calcul'!EZ82)</f>
        <v/>
      </c>
      <c r="Y82" s="534"/>
      <c r="Z82" s="535"/>
      <c r="AA82" s="533" t="str">
        <f>IF('Feuille de Calcul'!FC82="","",'Feuille de Calcul'!FC82)</f>
        <v/>
      </c>
      <c r="AB82" s="534"/>
      <c r="AC82" s="535"/>
      <c r="AD82" s="533" t="str">
        <f>IF('Feuille de Calcul'!FF82="","",'Feuille de Calcul'!FF82)</f>
        <v/>
      </c>
      <c r="AE82" s="534"/>
      <c r="AF82" s="535"/>
      <c r="AG82" s="533" t="str">
        <f>IF('Feuille de Calcul'!FI82="","",'Feuille de Calcul'!FI82)</f>
        <v/>
      </c>
      <c r="AH82" s="534"/>
      <c r="AI82" s="535"/>
      <c r="AJ82" s="588" t="str">
        <f>IF('Feuille de Calcul'!GP82="","",'Feuille de Calcul'!GP82)</f>
        <v>N/A</v>
      </c>
      <c r="AK82" s="589"/>
      <c r="AL82" s="590"/>
      <c r="AM82" s="588" t="str">
        <f>IF('Feuille de Calcul'!GS82="","",'Feuille de Calcul'!GS82)</f>
        <v>N/A</v>
      </c>
      <c r="AN82" s="589"/>
      <c r="AO82" s="590"/>
      <c r="AP82" s="588" t="str">
        <f>IF('Feuille de Calcul'!GV82="","",'Feuille de Calcul'!GV82)</f>
        <v>N/A</v>
      </c>
      <c r="AQ82" s="589"/>
      <c r="AR82" s="590"/>
      <c r="AS82" s="588" t="str">
        <f>IF('Feuille de Calcul'!GY82="","",'Feuille de Calcul'!GY82)</f>
        <v>N/A</v>
      </c>
      <c r="AT82" s="589"/>
      <c r="AU82" s="590"/>
      <c r="AV82" s="588" t="str">
        <f>IF('Feuille de Calcul'!HB82="","",'Feuille de Calcul'!HB82)</f>
        <v>N/A</v>
      </c>
      <c r="AW82" s="589"/>
      <c r="AX82" s="590"/>
      <c r="AY82" s="588" t="str">
        <f>IF('Feuille de Calcul'!HE82="","",'Feuille de Calcul'!HE82)</f>
        <v>N/A</v>
      </c>
      <c r="AZ82" s="589"/>
      <c r="BA82" s="590"/>
      <c r="BB82" s="588" t="str">
        <f>IF('Feuille de Calcul'!HH82="","",'Feuille de Calcul'!HH82)</f>
        <v>N/A</v>
      </c>
      <c r="BC82" s="589"/>
      <c r="BD82" s="590"/>
      <c r="BE82" s="588" t="str">
        <f>IF('Feuille de Calcul'!HK82="","",'Feuille de Calcul'!HK82)</f>
        <v>N/A</v>
      </c>
      <c r="BF82" s="589"/>
      <c r="BG82" s="590"/>
      <c r="BH82" s="588" t="str">
        <f>IF('Feuille de Calcul'!HN82="","",'Feuille de Calcul'!HN82)</f>
        <v>N/A</v>
      </c>
      <c r="BI82" s="589"/>
      <c r="BJ82" s="590"/>
      <c r="BK82" s="588" t="str">
        <f>IF('Feuille de Calcul'!HQ82="","",'Feuille de Calcul'!HQ82)</f>
        <v>N/A</v>
      </c>
      <c r="BL82" s="589"/>
      <c r="BM82" s="590"/>
      <c r="BN82" s="243"/>
      <c r="BO82" s="243"/>
    </row>
    <row r="83" spans="1:69">
      <c r="A83" s="63" t="str">
        <f>IF('Information sur les Gènes'!A83="","",'Information sur les Gènes'!A83)</f>
        <v>G9</v>
      </c>
      <c r="B83" s="64" t="str">
        <f>IF('Information sur les Gènes'!D83="","",'Information sur les Gènes'!D83)</f>
        <v/>
      </c>
      <c r="C83" s="565"/>
      <c r="D83" s="566"/>
      <c r="E83" s="567"/>
      <c r="F83" s="533" t="str">
        <f>IF('Feuille de Calcul'!EH83="","",'Feuille de Calcul'!EH83)</f>
        <v/>
      </c>
      <c r="G83" s="534"/>
      <c r="H83" s="535"/>
      <c r="I83" s="533" t="str">
        <f>IF('Feuille de Calcul'!EK83="","",'Feuille de Calcul'!EK83)</f>
        <v/>
      </c>
      <c r="J83" s="534"/>
      <c r="K83" s="535"/>
      <c r="L83" s="533" t="str">
        <f>IF('Feuille de Calcul'!EN83="","",'Feuille de Calcul'!EN83)</f>
        <v/>
      </c>
      <c r="M83" s="534"/>
      <c r="N83" s="535"/>
      <c r="O83" s="533" t="str">
        <f>IF('Feuille de Calcul'!EQ83="","",'Feuille de Calcul'!EQ83)</f>
        <v/>
      </c>
      <c r="P83" s="534"/>
      <c r="Q83" s="535"/>
      <c r="R83" s="533" t="str">
        <f>IF('Feuille de Calcul'!ET83="","",'Feuille de Calcul'!ET83)</f>
        <v/>
      </c>
      <c r="S83" s="534"/>
      <c r="T83" s="535"/>
      <c r="U83" s="533" t="str">
        <f>IF('Feuille de Calcul'!EW83="","",'Feuille de Calcul'!EW83)</f>
        <v/>
      </c>
      <c r="V83" s="534"/>
      <c r="W83" s="535"/>
      <c r="X83" s="533" t="str">
        <f>IF('Feuille de Calcul'!EZ83="","",'Feuille de Calcul'!EZ83)</f>
        <v/>
      </c>
      <c r="Y83" s="534"/>
      <c r="Z83" s="535"/>
      <c r="AA83" s="533" t="str">
        <f>IF('Feuille de Calcul'!FC83="","",'Feuille de Calcul'!FC83)</f>
        <v/>
      </c>
      <c r="AB83" s="534"/>
      <c r="AC83" s="535"/>
      <c r="AD83" s="533" t="str">
        <f>IF('Feuille de Calcul'!FF83="","",'Feuille de Calcul'!FF83)</f>
        <v/>
      </c>
      <c r="AE83" s="534"/>
      <c r="AF83" s="535"/>
      <c r="AG83" s="533" t="str">
        <f>IF('Feuille de Calcul'!FI83="","",'Feuille de Calcul'!FI83)</f>
        <v/>
      </c>
      <c r="AH83" s="534"/>
      <c r="AI83" s="535"/>
      <c r="AJ83" s="588" t="str">
        <f>IF('Feuille de Calcul'!GP83="","",'Feuille de Calcul'!GP83)</f>
        <v>N/A</v>
      </c>
      <c r="AK83" s="589"/>
      <c r="AL83" s="590"/>
      <c r="AM83" s="588" t="str">
        <f>IF('Feuille de Calcul'!GS83="","",'Feuille de Calcul'!GS83)</f>
        <v>N/A</v>
      </c>
      <c r="AN83" s="589"/>
      <c r="AO83" s="590"/>
      <c r="AP83" s="588" t="str">
        <f>IF('Feuille de Calcul'!GV83="","",'Feuille de Calcul'!GV83)</f>
        <v>N/A</v>
      </c>
      <c r="AQ83" s="589"/>
      <c r="AR83" s="590"/>
      <c r="AS83" s="588" t="str">
        <f>IF('Feuille de Calcul'!GY83="","",'Feuille de Calcul'!GY83)</f>
        <v>N/A</v>
      </c>
      <c r="AT83" s="589"/>
      <c r="AU83" s="590"/>
      <c r="AV83" s="588" t="str">
        <f>IF('Feuille de Calcul'!HB83="","",'Feuille de Calcul'!HB83)</f>
        <v>N/A</v>
      </c>
      <c r="AW83" s="589"/>
      <c r="AX83" s="590"/>
      <c r="AY83" s="588" t="str">
        <f>IF('Feuille de Calcul'!HE83="","",'Feuille de Calcul'!HE83)</f>
        <v>N/A</v>
      </c>
      <c r="AZ83" s="589"/>
      <c r="BA83" s="590"/>
      <c r="BB83" s="588" t="str">
        <f>IF('Feuille de Calcul'!HH83="","",'Feuille de Calcul'!HH83)</f>
        <v>N/A</v>
      </c>
      <c r="BC83" s="589"/>
      <c r="BD83" s="590"/>
      <c r="BE83" s="588" t="str">
        <f>IF('Feuille de Calcul'!HK83="","",'Feuille de Calcul'!HK83)</f>
        <v>N/A</v>
      </c>
      <c r="BF83" s="589"/>
      <c r="BG83" s="590"/>
      <c r="BH83" s="588" t="str">
        <f>IF('Feuille de Calcul'!HN83="","",'Feuille de Calcul'!HN83)</f>
        <v>N/A</v>
      </c>
      <c r="BI83" s="589"/>
      <c r="BJ83" s="590"/>
      <c r="BK83" s="588" t="str">
        <f>IF('Feuille de Calcul'!HQ83="","",'Feuille de Calcul'!HQ83)</f>
        <v>N/A</v>
      </c>
      <c r="BL83" s="589"/>
      <c r="BM83" s="590"/>
      <c r="BN83" s="243"/>
      <c r="BO83" s="243"/>
    </row>
    <row r="84" spans="1:69">
      <c r="A84" s="63" t="str">
        <f>IF('Information sur les Gènes'!A84="","",'Information sur les Gènes'!A84)</f>
        <v>G10</v>
      </c>
      <c r="B84" s="64" t="str">
        <f>IF('Information sur les Gènes'!D84="","",'Information sur les Gènes'!D84)</f>
        <v/>
      </c>
      <c r="C84" s="565"/>
      <c r="D84" s="566"/>
      <c r="E84" s="567"/>
      <c r="F84" s="533" t="str">
        <f>IF('Feuille de Calcul'!EH84="","",'Feuille de Calcul'!EH84)</f>
        <v/>
      </c>
      <c r="G84" s="534"/>
      <c r="H84" s="535"/>
      <c r="I84" s="533" t="str">
        <f>IF('Feuille de Calcul'!EK84="","",'Feuille de Calcul'!EK84)</f>
        <v/>
      </c>
      <c r="J84" s="534"/>
      <c r="K84" s="535"/>
      <c r="L84" s="533" t="str">
        <f>IF('Feuille de Calcul'!EN84="","",'Feuille de Calcul'!EN84)</f>
        <v/>
      </c>
      <c r="M84" s="534"/>
      <c r="N84" s="535"/>
      <c r="O84" s="533" t="str">
        <f>IF('Feuille de Calcul'!EQ84="","",'Feuille de Calcul'!EQ84)</f>
        <v/>
      </c>
      <c r="P84" s="534"/>
      <c r="Q84" s="535"/>
      <c r="R84" s="533" t="str">
        <f>IF('Feuille de Calcul'!ET84="","",'Feuille de Calcul'!ET84)</f>
        <v/>
      </c>
      <c r="S84" s="534"/>
      <c r="T84" s="535"/>
      <c r="U84" s="533" t="str">
        <f>IF('Feuille de Calcul'!EW84="","",'Feuille de Calcul'!EW84)</f>
        <v/>
      </c>
      <c r="V84" s="534"/>
      <c r="W84" s="535"/>
      <c r="X84" s="533" t="str">
        <f>IF('Feuille de Calcul'!EZ84="","",'Feuille de Calcul'!EZ84)</f>
        <v/>
      </c>
      <c r="Y84" s="534"/>
      <c r="Z84" s="535"/>
      <c r="AA84" s="533" t="str">
        <f>IF('Feuille de Calcul'!FC84="","",'Feuille de Calcul'!FC84)</f>
        <v/>
      </c>
      <c r="AB84" s="534"/>
      <c r="AC84" s="535"/>
      <c r="AD84" s="533" t="str">
        <f>IF('Feuille de Calcul'!FF84="","",'Feuille de Calcul'!FF84)</f>
        <v/>
      </c>
      <c r="AE84" s="534"/>
      <c r="AF84" s="535"/>
      <c r="AG84" s="533" t="str">
        <f>IF('Feuille de Calcul'!FI84="","",'Feuille de Calcul'!FI84)</f>
        <v/>
      </c>
      <c r="AH84" s="534"/>
      <c r="AI84" s="535"/>
      <c r="AJ84" s="588" t="str">
        <f>IF('Feuille de Calcul'!GP84="","",'Feuille de Calcul'!GP84)</f>
        <v>N/A</v>
      </c>
      <c r="AK84" s="589"/>
      <c r="AL84" s="590"/>
      <c r="AM84" s="588" t="str">
        <f>IF('Feuille de Calcul'!GS84="","",'Feuille de Calcul'!GS84)</f>
        <v>N/A</v>
      </c>
      <c r="AN84" s="589"/>
      <c r="AO84" s="590"/>
      <c r="AP84" s="588" t="str">
        <f>IF('Feuille de Calcul'!GV84="","",'Feuille de Calcul'!GV84)</f>
        <v>N/A</v>
      </c>
      <c r="AQ84" s="589"/>
      <c r="AR84" s="590"/>
      <c r="AS84" s="588" t="str">
        <f>IF('Feuille de Calcul'!GY84="","",'Feuille de Calcul'!GY84)</f>
        <v>N/A</v>
      </c>
      <c r="AT84" s="589"/>
      <c r="AU84" s="590"/>
      <c r="AV84" s="588" t="str">
        <f>IF('Feuille de Calcul'!HB84="","",'Feuille de Calcul'!HB84)</f>
        <v>N/A</v>
      </c>
      <c r="AW84" s="589"/>
      <c r="AX84" s="590"/>
      <c r="AY84" s="588" t="str">
        <f>IF('Feuille de Calcul'!HE84="","",'Feuille de Calcul'!HE84)</f>
        <v>N/A</v>
      </c>
      <c r="AZ84" s="589"/>
      <c r="BA84" s="590"/>
      <c r="BB84" s="588" t="str">
        <f>IF('Feuille de Calcul'!HH84="","",'Feuille de Calcul'!HH84)</f>
        <v>N/A</v>
      </c>
      <c r="BC84" s="589"/>
      <c r="BD84" s="590"/>
      <c r="BE84" s="588" t="str">
        <f>IF('Feuille de Calcul'!HK84="","",'Feuille de Calcul'!HK84)</f>
        <v>N/A</v>
      </c>
      <c r="BF84" s="589"/>
      <c r="BG84" s="590"/>
      <c r="BH84" s="588" t="str">
        <f>IF('Feuille de Calcul'!HN84="","",'Feuille de Calcul'!HN84)</f>
        <v>N/A</v>
      </c>
      <c r="BI84" s="589"/>
      <c r="BJ84" s="590"/>
      <c r="BK84" s="588" t="str">
        <f>IF('Feuille de Calcul'!HQ84="","",'Feuille de Calcul'!HQ84)</f>
        <v>N/A</v>
      </c>
      <c r="BL84" s="589"/>
      <c r="BM84" s="590"/>
      <c r="BN84" s="243"/>
      <c r="BO84" s="243"/>
    </row>
    <row r="85" spans="1:69">
      <c r="A85" s="63" t="str">
        <f>IF('Information sur les Gènes'!A85="","",'Information sur les Gènes'!A85)</f>
        <v>G11</v>
      </c>
      <c r="B85" s="64" t="str">
        <f>IF('Information sur les Gènes'!D85="","",'Information sur les Gènes'!D85)</f>
        <v/>
      </c>
      <c r="C85" s="565"/>
      <c r="D85" s="566"/>
      <c r="E85" s="567"/>
      <c r="F85" s="533" t="str">
        <f>IF('Feuille de Calcul'!EH85="","",'Feuille de Calcul'!EH85)</f>
        <v/>
      </c>
      <c r="G85" s="534"/>
      <c r="H85" s="535"/>
      <c r="I85" s="533" t="str">
        <f>IF('Feuille de Calcul'!EK85="","",'Feuille de Calcul'!EK85)</f>
        <v/>
      </c>
      <c r="J85" s="534"/>
      <c r="K85" s="535"/>
      <c r="L85" s="533" t="str">
        <f>IF('Feuille de Calcul'!EN85="","",'Feuille de Calcul'!EN85)</f>
        <v/>
      </c>
      <c r="M85" s="534"/>
      <c r="N85" s="535"/>
      <c r="O85" s="533" t="str">
        <f>IF('Feuille de Calcul'!EQ85="","",'Feuille de Calcul'!EQ85)</f>
        <v/>
      </c>
      <c r="P85" s="534"/>
      <c r="Q85" s="535"/>
      <c r="R85" s="533" t="str">
        <f>IF('Feuille de Calcul'!ET85="","",'Feuille de Calcul'!ET85)</f>
        <v/>
      </c>
      <c r="S85" s="534"/>
      <c r="T85" s="535"/>
      <c r="U85" s="533" t="str">
        <f>IF('Feuille de Calcul'!EW85="","",'Feuille de Calcul'!EW85)</f>
        <v/>
      </c>
      <c r="V85" s="534"/>
      <c r="W85" s="535"/>
      <c r="X85" s="533" t="str">
        <f>IF('Feuille de Calcul'!EZ85="","",'Feuille de Calcul'!EZ85)</f>
        <v/>
      </c>
      <c r="Y85" s="534"/>
      <c r="Z85" s="535"/>
      <c r="AA85" s="533" t="str">
        <f>IF('Feuille de Calcul'!FC85="","",'Feuille de Calcul'!FC85)</f>
        <v/>
      </c>
      <c r="AB85" s="534"/>
      <c r="AC85" s="535"/>
      <c r="AD85" s="533" t="str">
        <f>IF('Feuille de Calcul'!FF85="","",'Feuille de Calcul'!FF85)</f>
        <v/>
      </c>
      <c r="AE85" s="534"/>
      <c r="AF85" s="535"/>
      <c r="AG85" s="533" t="str">
        <f>IF('Feuille de Calcul'!FI85="","",'Feuille de Calcul'!FI85)</f>
        <v/>
      </c>
      <c r="AH85" s="534"/>
      <c r="AI85" s="535"/>
      <c r="AJ85" s="588" t="str">
        <f>IF('Feuille de Calcul'!GP85="","",'Feuille de Calcul'!GP85)</f>
        <v>N/A</v>
      </c>
      <c r="AK85" s="589"/>
      <c r="AL85" s="590"/>
      <c r="AM85" s="588" t="str">
        <f>IF('Feuille de Calcul'!GS85="","",'Feuille de Calcul'!GS85)</f>
        <v>N/A</v>
      </c>
      <c r="AN85" s="589"/>
      <c r="AO85" s="590"/>
      <c r="AP85" s="588" t="str">
        <f>IF('Feuille de Calcul'!GV85="","",'Feuille de Calcul'!GV85)</f>
        <v>N/A</v>
      </c>
      <c r="AQ85" s="589"/>
      <c r="AR85" s="590"/>
      <c r="AS85" s="588" t="str">
        <f>IF('Feuille de Calcul'!GY85="","",'Feuille de Calcul'!GY85)</f>
        <v>N/A</v>
      </c>
      <c r="AT85" s="589"/>
      <c r="AU85" s="590"/>
      <c r="AV85" s="588" t="str">
        <f>IF('Feuille de Calcul'!HB85="","",'Feuille de Calcul'!HB85)</f>
        <v>N/A</v>
      </c>
      <c r="AW85" s="589"/>
      <c r="AX85" s="590"/>
      <c r="AY85" s="588" t="str">
        <f>IF('Feuille de Calcul'!HE85="","",'Feuille de Calcul'!HE85)</f>
        <v>N/A</v>
      </c>
      <c r="AZ85" s="589"/>
      <c r="BA85" s="590"/>
      <c r="BB85" s="588" t="str">
        <f>IF('Feuille de Calcul'!HH85="","",'Feuille de Calcul'!HH85)</f>
        <v>N/A</v>
      </c>
      <c r="BC85" s="589"/>
      <c r="BD85" s="590"/>
      <c r="BE85" s="588" t="str">
        <f>IF('Feuille de Calcul'!HK85="","",'Feuille de Calcul'!HK85)</f>
        <v>N/A</v>
      </c>
      <c r="BF85" s="589"/>
      <c r="BG85" s="590"/>
      <c r="BH85" s="588" t="str">
        <f>IF('Feuille de Calcul'!HN85="","",'Feuille de Calcul'!HN85)</f>
        <v>N/A</v>
      </c>
      <c r="BI85" s="589"/>
      <c r="BJ85" s="590"/>
      <c r="BK85" s="588" t="str">
        <f>IF('Feuille de Calcul'!HQ85="","",'Feuille de Calcul'!HQ85)</f>
        <v>N/A</v>
      </c>
      <c r="BL85" s="589"/>
      <c r="BM85" s="590"/>
      <c r="BN85" s="243"/>
      <c r="BO85" s="243"/>
    </row>
    <row r="86" spans="1:69" ht="15.75" thickBot="1">
      <c r="A86" s="65" t="str">
        <f>IF('Information sur les Gènes'!A86="","",'Information sur les Gènes'!A86)</f>
        <v>G12</v>
      </c>
      <c r="B86" s="66" t="str">
        <f>IF('Information sur les Gènes'!D86="","",'Information sur les Gènes'!D86)</f>
        <v/>
      </c>
      <c r="C86" s="579"/>
      <c r="D86" s="580"/>
      <c r="E86" s="581"/>
      <c r="F86" s="539" t="str">
        <f>IF('Feuille de Calcul'!EH86="","",'Feuille de Calcul'!EH86)</f>
        <v/>
      </c>
      <c r="G86" s="540"/>
      <c r="H86" s="541"/>
      <c r="I86" s="539" t="str">
        <f>IF('Feuille de Calcul'!EK86="","",'Feuille de Calcul'!EK86)</f>
        <v/>
      </c>
      <c r="J86" s="540"/>
      <c r="K86" s="541"/>
      <c r="L86" s="539" t="str">
        <f>IF('Feuille de Calcul'!EN86="","",'Feuille de Calcul'!EN86)</f>
        <v/>
      </c>
      <c r="M86" s="540"/>
      <c r="N86" s="541"/>
      <c r="O86" s="539" t="str">
        <f>IF('Feuille de Calcul'!EQ86="","",'Feuille de Calcul'!EQ86)</f>
        <v/>
      </c>
      <c r="P86" s="540"/>
      <c r="Q86" s="541"/>
      <c r="R86" s="539" t="str">
        <f>IF('Feuille de Calcul'!ET86="","",'Feuille de Calcul'!ET86)</f>
        <v/>
      </c>
      <c r="S86" s="540"/>
      <c r="T86" s="541"/>
      <c r="U86" s="539" t="str">
        <f>IF('Feuille de Calcul'!EW86="","",'Feuille de Calcul'!EW86)</f>
        <v/>
      </c>
      <c r="V86" s="540"/>
      <c r="W86" s="541"/>
      <c r="X86" s="539" t="str">
        <f>IF('Feuille de Calcul'!EZ86="","",'Feuille de Calcul'!EZ86)</f>
        <v/>
      </c>
      <c r="Y86" s="540"/>
      <c r="Z86" s="541"/>
      <c r="AA86" s="539" t="str">
        <f>IF('Feuille de Calcul'!FC86="","",'Feuille de Calcul'!FC86)</f>
        <v/>
      </c>
      <c r="AB86" s="540"/>
      <c r="AC86" s="541"/>
      <c r="AD86" s="539" t="str">
        <f>IF('Feuille de Calcul'!FF86="","",'Feuille de Calcul'!FF86)</f>
        <v/>
      </c>
      <c r="AE86" s="540"/>
      <c r="AF86" s="541"/>
      <c r="AG86" s="539" t="str">
        <f>IF('Feuille de Calcul'!FI86="","",'Feuille de Calcul'!FI86)</f>
        <v/>
      </c>
      <c r="AH86" s="540"/>
      <c r="AI86" s="541"/>
      <c r="AJ86" s="591" t="str">
        <f>IF('Feuille de Calcul'!GP86="","",'Feuille de Calcul'!GP86)</f>
        <v>N/A</v>
      </c>
      <c r="AK86" s="592"/>
      <c r="AL86" s="593"/>
      <c r="AM86" s="591" t="str">
        <f>IF('Feuille de Calcul'!GS86="","",'Feuille de Calcul'!GS86)</f>
        <v>N/A</v>
      </c>
      <c r="AN86" s="592"/>
      <c r="AO86" s="593"/>
      <c r="AP86" s="591" t="str">
        <f>IF('Feuille de Calcul'!GV86="","",'Feuille de Calcul'!GV86)</f>
        <v>N/A</v>
      </c>
      <c r="AQ86" s="592"/>
      <c r="AR86" s="593"/>
      <c r="AS86" s="591" t="str">
        <f>IF('Feuille de Calcul'!GY86="","",'Feuille de Calcul'!GY86)</f>
        <v>N/A</v>
      </c>
      <c r="AT86" s="592"/>
      <c r="AU86" s="593"/>
      <c r="AV86" s="591" t="str">
        <f>IF('Feuille de Calcul'!HB86="","",'Feuille de Calcul'!HB86)</f>
        <v>N/A</v>
      </c>
      <c r="AW86" s="592"/>
      <c r="AX86" s="593"/>
      <c r="AY86" s="591" t="str">
        <f>IF('Feuille de Calcul'!HE86="","",'Feuille de Calcul'!HE86)</f>
        <v>N/A</v>
      </c>
      <c r="AZ86" s="592"/>
      <c r="BA86" s="593"/>
      <c r="BB86" s="591" t="str">
        <f>IF('Feuille de Calcul'!HH86="","",'Feuille de Calcul'!HH86)</f>
        <v>N/A</v>
      </c>
      <c r="BC86" s="592"/>
      <c r="BD86" s="593"/>
      <c r="BE86" s="591" t="str">
        <f>IF('Feuille de Calcul'!HK86="","",'Feuille de Calcul'!HK86)</f>
        <v>N/A</v>
      </c>
      <c r="BF86" s="592"/>
      <c r="BG86" s="593"/>
      <c r="BH86" s="591" t="str">
        <f>IF('Feuille de Calcul'!HN86="","",'Feuille de Calcul'!HN86)</f>
        <v>N/A</v>
      </c>
      <c r="BI86" s="592"/>
      <c r="BJ86" s="593"/>
      <c r="BK86" s="591" t="str">
        <f>IF('Feuille de Calcul'!HQ86="","",'Feuille de Calcul'!HQ86)</f>
        <v>N/A</v>
      </c>
      <c r="BL86" s="592"/>
      <c r="BM86" s="593"/>
      <c r="BN86" s="243"/>
      <c r="BO86" s="243"/>
    </row>
    <row r="87" spans="1:69" ht="15.75" thickTop="1">
      <c r="A87" s="243"/>
      <c r="B87" s="243"/>
      <c r="C87" s="243"/>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c r="AJ87" s="243"/>
      <c r="AK87" s="243"/>
      <c r="AL87" s="243"/>
      <c r="AM87" s="243"/>
      <c r="AN87" s="243"/>
      <c r="AO87" s="243"/>
      <c r="AP87" s="243"/>
      <c r="AQ87" s="243"/>
      <c r="AR87" s="243"/>
      <c r="AS87" s="243"/>
      <c r="AT87" s="243"/>
      <c r="AU87" s="243"/>
      <c r="AV87" s="243"/>
      <c r="AW87" s="243"/>
      <c r="AX87" s="243"/>
      <c r="AY87" s="243"/>
      <c r="AZ87" s="243"/>
      <c r="BA87" s="243"/>
      <c r="BB87" s="243"/>
      <c r="BC87" s="243"/>
      <c r="BD87" s="243"/>
      <c r="BE87" s="243"/>
      <c r="BF87" s="243"/>
      <c r="BG87" s="243"/>
      <c r="BH87" s="243"/>
      <c r="BI87" s="243"/>
      <c r="BJ87" s="243"/>
      <c r="BK87" s="243"/>
      <c r="BL87" s="243"/>
      <c r="BM87" s="243"/>
      <c r="BN87" s="243"/>
      <c r="BO87" s="243"/>
      <c r="BP87" s="243"/>
      <c r="BQ87" s="243"/>
    </row>
    <row r="88" spans="1:69">
      <c r="A88" s="243"/>
      <c r="B88" s="243"/>
      <c r="C88" s="243"/>
      <c r="D88" s="243"/>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3"/>
      <c r="AJ88" s="243"/>
      <c r="AK88" s="243"/>
      <c r="AL88" s="243"/>
      <c r="AM88" s="243"/>
      <c r="AN88" s="243"/>
      <c r="AO88" s="243"/>
      <c r="AP88" s="243"/>
      <c r="AQ88" s="243"/>
      <c r="AR88" s="243"/>
      <c r="AS88" s="243"/>
      <c r="AT88" s="243"/>
      <c r="AU88" s="243"/>
      <c r="AV88" s="243"/>
      <c r="AW88" s="243"/>
      <c r="AX88" s="243"/>
      <c r="AY88" s="243"/>
      <c r="AZ88" s="243"/>
      <c r="BA88" s="243"/>
      <c r="BB88" s="243"/>
      <c r="BC88" s="243"/>
      <c r="BD88" s="243"/>
      <c r="BE88" s="243"/>
      <c r="BF88" s="243"/>
      <c r="BG88" s="243"/>
      <c r="BH88" s="243"/>
      <c r="BI88" s="243"/>
      <c r="BJ88" s="243"/>
      <c r="BK88" s="243"/>
      <c r="BL88" s="243"/>
      <c r="BM88" s="243"/>
      <c r="BN88" s="243"/>
      <c r="BO88" s="243"/>
      <c r="BP88" s="243"/>
      <c r="BQ88" s="243"/>
    </row>
    <row r="89" spans="1:69">
      <c r="A89" s="243"/>
      <c r="B89" s="243"/>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c r="AJ89" s="243"/>
      <c r="AK89" s="243"/>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c r="BP89" s="243"/>
      <c r="BQ89" s="243"/>
    </row>
    <row r="90" spans="1:69">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c r="AI90" s="243"/>
      <c r="AJ90" s="243"/>
      <c r="AK90" s="243"/>
      <c r="AL90" s="243"/>
      <c r="AM90" s="243"/>
      <c r="AN90" s="243"/>
      <c r="AO90" s="243"/>
      <c r="AP90" s="243"/>
      <c r="AQ90" s="243"/>
      <c r="AR90" s="243"/>
      <c r="AS90" s="243"/>
      <c r="AT90" s="243"/>
      <c r="AU90" s="243"/>
      <c r="AV90" s="243"/>
      <c r="AW90" s="243"/>
      <c r="AX90" s="243"/>
      <c r="AY90" s="243"/>
      <c r="AZ90" s="243"/>
      <c r="BA90" s="243"/>
      <c r="BB90" s="243"/>
      <c r="BC90" s="243"/>
      <c r="BD90" s="243"/>
      <c r="BE90" s="243"/>
      <c r="BF90" s="243"/>
      <c r="BG90" s="243"/>
      <c r="BH90" s="243"/>
      <c r="BI90" s="243"/>
      <c r="BJ90" s="243"/>
      <c r="BK90" s="243"/>
      <c r="BL90" s="243"/>
      <c r="BM90" s="243"/>
      <c r="BN90" s="243"/>
      <c r="BO90" s="243"/>
      <c r="BP90" s="243"/>
      <c r="BQ90" s="243"/>
    </row>
    <row r="91" spans="1:69">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3"/>
      <c r="AJ91" s="243"/>
      <c r="AK91" s="243"/>
      <c r="AL91" s="243"/>
      <c r="AM91" s="243"/>
      <c r="AN91" s="243"/>
      <c r="AO91" s="243"/>
      <c r="AP91" s="243"/>
      <c r="AQ91" s="243"/>
      <c r="AR91" s="243"/>
      <c r="AS91" s="243"/>
      <c r="AT91" s="243"/>
      <c r="AU91" s="243"/>
      <c r="AV91" s="243"/>
      <c r="AW91" s="243"/>
      <c r="AX91" s="243"/>
      <c r="AY91" s="243"/>
      <c r="AZ91" s="243"/>
      <c r="BA91" s="243"/>
      <c r="BB91" s="243"/>
      <c r="BC91" s="243"/>
      <c r="BD91" s="243"/>
      <c r="BE91" s="243"/>
      <c r="BF91" s="243"/>
      <c r="BG91" s="243"/>
      <c r="BH91" s="243"/>
      <c r="BI91" s="243"/>
      <c r="BJ91" s="243"/>
      <c r="BK91" s="243"/>
      <c r="BL91" s="243"/>
      <c r="BM91" s="243"/>
      <c r="BN91" s="243"/>
      <c r="BO91" s="243"/>
      <c r="BP91" s="243"/>
      <c r="BQ91" s="243"/>
    </row>
    <row r="92" spans="1:69">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c r="AI92" s="243"/>
      <c r="AJ92" s="243"/>
      <c r="AK92" s="243"/>
      <c r="AL92" s="243"/>
      <c r="AM92" s="243"/>
      <c r="AN92" s="243"/>
      <c r="AO92" s="243"/>
      <c r="AP92" s="243"/>
      <c r="AQ92" s="243"/>
      <c r="AR92" s="243"/>
      <c r="AS92" s="243"/>
      <c r="AT92" s="243"/>
      <c r="AU92" s="243"/>
      <c r="AV92" s="243"/>
      <c r="AW92" s="243"/>
      <c r="AX92" s="243"/>
      <c r="AY92" s="243"/>
      <c r="AZ92" s="243"/>
      <c r="BA92" s="243"/>
      <c r="BB92" s="243"/>
      <c r="BC92" s="243"/>
      <c r="BD92" s="243"/>
      <c r="BE92" s="243"/>
      <c r="BF92" s="243"/>
      <c r="BG92" s="243"/>
      <c r="BH92" s="243"/>
      <c r="BI92" s="243"/>
      <c r="BJ92" s="243"/>
      <c r="BK92" s="243"/>
      <c r="BL92" s="243"/>
      <c r="BM92" s="243"/>
      <c r="BN92" s="243"/>
      <c r="BO92" s="243"/>
      <c r="BP92" s="243"/>
      <c r="BQ92" s="243"/>
    </row>
    <row r="93" spans="1:69">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c r="AI93" s="243"/>
      <c r="AJ93" s="243"/>
      <c r="AK93" s="243"/>
      <c r="AL93" s="243"/>
      <c r="AM93" s="243"/>
      <c r="AN93" s="243"/>
      <c r="AO93" s="243"/>
      <c r="AP93" s="243"/>
      <c r="AQ93" s="243"/>
      <c r="AR93" s="243"/>
      <c r="AS93" s="243"/>
      <c r="AT93" s="243"/>
      <c r="AU93" s="243"/>
      <c r="AV93" s="243"/>
      <c r="AW93" s="243"/>
      <c r="AX93" s="243"/>
      <c r="AY93" s="243"/>
      <c r="AZ93" s="243"/>
      <c r="BA93" s="243"/>
      <c r="BB93" s="243"/>
      <c r="BC93" s="243"/>
      <c r="BD93" s="243"/>
      <c r="BE93" s="243"/>
      <c r="BF93" s="243"/>
      <c r="BG93" s="243"/>
      <c r="BH93" s="243"/>
      <c r="BI93" s="243"/>
      <c r="BJ93" s="243"/>
      <c r="BK93" s="243"/>
      <c r="BL93" s="243"/>
      <c r="BM93" s="243"/>
      <c r="BN93" s="243"/>
      <c r="BO93" s="243"/>
      <c r="BP93" s="243"/>
      <c r="BQ93" s="243"/>
    </row>
    <row r="94" spans="1:69">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c r="AI94" s="243"/>
      <c r="AJ94" s="243"/>
      <c r="AK94" s="243"/>
      <c r="AL94" s="243"/>
      <c r="AM94" s="243"/>
      <c r="AN94" s="243"/>
      <c r="AO94" s="243"/>
      <c r="AP94" s="243"/>
      <c r="AQ94" s="243"/>
      <c r="AR94" s="243"/>
      <c r="AS94" s="243"/>
      <c r="AT94" s="243"/>
      <c r="AU94" s="243"/>
      <c r="AV94" s="243"/>
      <c r="AW94" s="243"/>
      <c r="AX94" s="243"/>
      <c r="AY94" s="243"/>
      <c r="AZ94" s="243"/>
      <c r="BA94" s="243"/>
      <c r="BB94" s="243"/>
      <c r="BC94" s="243"/>
      <c r="BD94" s="243"/>
      <c r="BE94" s="243"/>
      <c r="BF94" s="243"/>
      <c r="BG94" s="243"/>
      <c r="BH94" s="243"/>
      <c r="BI94" s="243"/>
      <c r="BJ94" s="243"/>
      <c r="BK94" s="243"/>
      <c r="BL94" s="243"/>
      <c r="BM94" s="243"/>
      <c r="BN94" s="243"/>
      <c r="BO94" s="243"/>
      <c r="BP94" s="243"/>
      <c r="BQ94" s="243"/>
    </row>
    <row r="95" spans="1:69">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c r="AL95" s="243"/>
      <c r="AM95" s="243"/>
      <c r="AN95" s="243"/>
      <c r="AO95" s="243"/>
      <c r="AP95" s="243"/>
      <c r="AQ95" s="243"/>
      <c r="AR95" s="243"/>
      <c r="AS95" s="243"/>
      <c r="AT95" s="243"/>
      <c r="AU95" s="243"/>
      <c r="AV95" s="243"/>
      <c r="AW95" s="243"/>
      <c r="AX95" s="243"/>
      <c r="AY95" s="243"/>
      <c r="AZ95" s="243"/>
      <c r="BA95" s="243"/>
      <c r="BB95" s="243"/>
      <c r="BC95" s="243"/>
      <c r="BD95" s="243"/>
      <c r="BE95" s="243"/>
      <c r="BF95" s="243"/>
      <c r="BG95" s="243"/>
      <c r="BH95" s="243"/>
      <c r="BI95" s="243"/>
      <c r="BJ95" s="243"/>
      <c r="BK95" s="243"/>
      <c r="BL95" s="243"/>
      <c r="BM95" s="243"/>
      <c r="BN95" s="243"/>
      <c r="BO95" s="243"/>
      <c r="BP95" s="243"/>
      <c r="BQ95" s="243"/>
    </row>
    <row r="96" spans="1:69">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c r="AL96" s="243"/>
      <c r="AM96" s="243"/>
      <c r="AN96" s="243"/>
      <c r="AO96" s="243"/>
      <c r="AP96" s="243"/>
      <c r="AQ96" s="243"/>
      <c r="AR96" s="243"/>
      <c r="AS96" s="243"/>
      <c r="AT96" s="243"/>
      <c r="AU96" s="243"/>
      <c r="AV96" s="243"/>
      <c r="AW96" s="243"/>
      <c r="AX96" s="243"/>
      <c r="AY96" s="243"/>
      <c r="AZ96" s="243"/>
      <c r="BA96" s="243"/>
      <c r="BB96" s="243"/>
      <c r="BC96" s="243"/>
      <c r="BD96" s="243"/>
      <c r="BE96" s="243"/>
      <c r="BF96" s="243"/>
      <c r="BG96" s="243"/>
      <c r="BH96" s="243"/>
      <c r="BI96" s="243"/>
      <c r="BJ96" s="243"/>
      <c r="BK96" s="243"/>
      <c r="BL96" s="243"/>
      <c r="BM96" s="243"/>
      <c r="BN96" s="243"/>
      <c r="BO96" s="243"/>
      <c r="BP96" s="243"/>
      <c r="BQ96" s="243"/>
    </row>
    <row r="97" spans="1:69">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c r="AL97" s="243"/>
      <c r="AM97" s="243"/>
      <c r="AN97" s="243"/>
      <c r="AO97" s="243"/>
      <c r="AP97" s="243"/>
      <c r="AQ97" s="243"/>
      <c r="AR97" s="243"/>
      <c r="AS97" s="243"/>
      <c r="AT97" s="243"/>
      <c r="AU97" s="243"/>
      <c r="AV97" s="243"/>
      <c r="AW97" s="243"/>
      <c r="AX97" s="243"/>
      <c r="AY97" s="243"/>
      <c r="AZ97" s="243"/>
      <c r="BA97" s="243"/>
      <c r="BB97" s="243"/>
      <c r="BC97" s="243"/>
      <c r="BD97" s="243"/>
      <c r="BE97" s="243"/>
      <c r="BF97" s="243"/>
      <c r="BG97" s="243"/>
      <c r="BH97" s="243"/>
      <c r="BI97" s="243"/>
      <c r="BJ97" s="243"/>
      <c r="BK97" s="243"/>
      <c r="BL97" s="243"/>
      <c r="BM97" s="243"/>
      <c r="BN97" s="243"/>
      <c r="BO97" s="243"/>
      <c r="BP97" s="243"/>
      <c r="BQ97" s="243"/>
    </row>
    <row r="98" spans="1:69">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c r="AI98" s="243"/>
      <c r="AJ98" s="243"/>
      <c r="AK98" s="243"/>
      <c r="AL98" s="243"/>
      <c r="AM98" s="243"/>
      <c r="AN98" s="243"/>
      <c r="AO98" s="243"/>
      <c r="AP98" s="243"/>
      <c r="AQ98" s="243"/>
      <c r="AR98" s="243"/>
      <c r="AS98" s="243"/>
      <c r="AT98" s="243"/>
      <c r="AU98" s="243"/>
      <c r="AV98" s="243"/>
      <c r="AW98" s="243"/>
      <c r="AX98" s="243"/>
      <c r="AY98" s="243"/>
      <c r="AZ98" s="243"/>
      <c r="BA98" s="243"/>
      <c r="BB98" s="243"/>
      <c r="BC98" s="243"/>
      <c r="BD98" s="243"/>
      <c r="BE98" s="243"/>
      <c r="BF98" s="243"/>
      <c r="BG98" s="243"/>
      <c r="BH98" s="243"/>
      <c r="BI98" s="243"/>
      <c r="BJ98" s="243"/>
      <c r="BK98" s="243"/>
      <c r="BL98" s="243"/>
      <c r="BM98" s="243"/>
      <c r="BN98" s="243"/>
      <c r="BO98" s="243"/>
      <c r="BP98" s="243"/>
      <c r="BQ98" s="243"/>
    </row>
  </sheetData>
  <mergeCells count="1789">
    <mergeCell ref="BK86:BM86"/>
    <mergeCell ref="BK85:BM85"/>
    <mergeCell ref="AJ86:AL86"/>
    <mergeCell ref="AM86:AO86"/>
    <mergeCell ref="AP86:AR86"/>
    <mergeCell ref="AS86:AU86"/>
    <mergeCell ref="AV86:AX86"/>
    <mergeCell ref="AY86:BA86"/>
    <mergeCell ref="BB86:BD86"/>
    <mergeCell ref="BE86:BG86"/>
    <mergeCell ref="BH86:BJ86"/>
    <mergeCell ref="BK84:BM84"/>
    <mergeCell ref="AJ85:AL85"/>
    <mergeCell ref="AM85:AO85"/>
    <mergeCell ref="AP85:AR85"/>
    <mergeCell ref="AS85:AU85"/>
    <mergeCell ref="AV85:AX85"/>
    <mergeCell ref="AY85:BA85"/>
    <mergeCell ref="BB85:BD85"/>
    <mergeCell ref="BE85:BG85"/>
    <mergeCell ref="BH85:BJ85"/>
    <mergeCell ref="BK83:BM83"/>
    <mergeCell ref="AJ84:AL84"/>
    <mergeCell ref="AM84:AO84"/>
    <mergeCell ref="AP84:AR84"/>
    <mergeCell ref="AS84:AU84"/>
    <mergeCell ref="AV84:AX84"/>
    <mergeCell ref="AY84:BA84"/>
    <mergeCell ref="BB84:BD84"/>
    <mergeCell ref="BE84:BG84"/>
    <mergeCell ref="BH84:BJ84"/>
    <mergeCell ref="BK82:BM82"/>
    <mergeCell ref="AJ83:AL83"/>
    <mergeCell ref="AM83:AO83"/>
    <mergeCell ref="AP83:AR83"/>
    <mergeCell ref="AS83:AU83"/>
    <mergeCell ref="AV83:AX83"/>
    <mergeCell ref="AY83:BA83"/>
    <mergeCell ref="BB83:BD83"/>
    <mergeCell ref="BE83:BG83"/>
    <mergeCell ref="BH83:BJ83"/>
    <mergeCell ref="BK81:BM81"/>
    <mergeCell ref="AJ82:AL82"/>
    <mergeCell ref="AM82:AO82"/>
    <mergeCell ref="AP82:AR82"/>
    <mergeCell ref="AS82:AU82"/>
    <mergeCell ref="AV82:AX82"/>
    <mergeCell ref="AY82:BA82"/>
    <mergeCell ref="BB82:BD82"/>
    <mergeCell ref="BE82:BG82"/>
    <mergeCell ref="BH82:BJ82"/>
    <mergeCell ref="BK80:BM80"/>
    <mergeCell ref="AJ81:AL81"/>
    <mergeCell ref="AM81:AO81"/>
    <mergeCell ref="AP81:AR81"/>
    <mergeCell ref="AS81:AU81"/>
    <mergeCell ref="AV81:AX81"/>
    <mergeCell ref="AY81:BA81"/>
    <mergeCell ref="BB81:BD81"/>
    <mergeCell ref="BE81:BG81"/>
    <mergeCell ref="BH81:BJ81"/>
    <mergeCell ref="BK79:BM79"/>
    <mergeCell ref="AJ80:AL80"/>
    <mergeCell ref="AM80:AO80"/>
    <mergeCell ref="AP80:AR80"/>
    <mergeCell ref="AS80:AU80"/>
    <mergeCell ref="AV80:AX80"/>
    <mergeCell ref="AY80:BA80"/>
    <mergeCell ref="BB80:BD80"/>
    <mergeCell ref="BE80:BG80"/>
    <mergeCell ref="BH80:BJ80"/>
    <mergeCell ref="BK78:BM78"/>
    <mergeCell ref="AJ79:AL79"/>
    <mergeCell ref="AM79:AO79"/>
    <mergeCell ref="AP79:AR79"/>
    <mergeCell ref="AS79:AU79"/>
    <mergeCell ref="AV79:AX79"/>
    <mergeCell ref="AY79:BA79"/>
    <mergeCell ref="BB79:BD79"/>
    <mergeCell ref="BE79:BG79"/>
    <mergeCell ref="BH79:BJ79"/>
    <mergeCell ref="BK77:BM77"/>
    <mergeCell ref="AJ78:AL78"/>
    <mergeCell ref="AM78:AO78"/>
    <mergeCell ref="AP78:AR78"/>
    <mergeCell ref="AS78:AU78"/>
    <mergeCell ref="AV78:AX78"/>
    <mergeCell ref="AY78:BA78"/>
    <mergeCell ref="BB78:BD78"/>
    <mergeCell ref="BE78:BG78"/>
    <mergeCell ref="BH78:BJ78"/>
    <mergeCell ref="BK76:BM76"/>
    <mergeCell ref="AJ77:AL77"/>
    <mergeCell ref="AM77:AO77"/>
    <mergeCell ref="AP77:AR77"/>
    <mergeCell ref="AS77:AU77"/>
    <mergeCell ref="AV77:AX77"/>
    <mergeCell ref="AY77:BA77"/>
    <mergeCell ref="BB77:BD77"/>
    <mergeCell ref="BE77:BG77"/>
    <mergeCell ref="BH77:BJ77"/>
    <mergeCell ref="BK75:BM75"/>
    <mergeCell ref="AJ76:AL76"/>
    <mergeCell ref="AM76:AO76"/>
    <mergeCell ref="AP76:AR76"/>
    <mergeCell ref="AS76:AU76"/>
    <mergeCell ref="AV76:AX76"/>
    <mergeCell ref="AY76:BA76"/>
    <mergeCell ref="BB76:BD76"/>
    <mergeCell ref="BE76:BG76"/>
    <mergeCell ref="BH76:BJ76"/>
    <mergeCell ref="BK74:BM74"/>
    <mergeCell ref="AJ75:AL75"/>
    <mergeCell ref="AM75:AO75"/>
    <mergeCell ref="AP75:AR75"/>
    <mergeCell ref="AS75:AU75"/>
    <mergeCell ref="AV75:AX75"/>
    <mergeCell ref="AY75:BA75"/>
    <mergeCell ref="BB75:BD75"/>
    <mergeCell ref="BE75:BG75"/>
    <mergeCell ref="BH75:BJ75"/>
    <mergeCell ref="BK73:BM73"/>
    <mergeCell ref="AJ74:AL74"/>
    <mergeCell ref="AM74:AO74"/>
    <mergeCell ref="AP74:AR74"/>
    <mergeCell ref="AS74:AU74"/>
    <mergeCell ref="AV74:AX74"/>
    <mergeCell ref="AY74:BA74"/>
    <mergeCell ref="BB74:BD74"/>
    <mergeCell ref="BE74:BG74"/>
    <mergeCell ref="BH74:BJ74"/>
    <mergeCell ref="BK72:BM72"/>
    <mergeCell ref="AJ73:AL73"/>
    <mergeCell ref="AM73:AO73"/>
    <mergeCell ref="AP73:AR73"/>
    <mergeCell ref="AS73:AU73"/>
    <mergeCell ref="AV73:AX73"/>
    <mergeCell ref="AY73:BA73"/>
    <mergeCell ref="BB73:BD73"/>
    <mergeCell ref="BE73:BG73"/>
    <mergeCell ref="BH73:BJ73"/>
    <mergeCell ref="BK71:BM71"/>
    <mergeCell ref="AJ72:AL72"/>
    <mergeCell ref="AM72:AO72"/>
    <mergeCell ref="AP72:AR72"/>
    <mergeCell ref="AS72:AU72"/>
    <mergeCell ref="AV72:AX72"/>
    <mergeCell ref="AY72:BA72"/>
    <mergeCell ref="BB72:BD72"/>
    <mergeCell ref="BE72:BG72"/>
    <mergeCell ref="BH72:BJ72"/>
    <mergeCell ref="BK70:BM70"/>
    <mergeCell ref="AJ71:AL71"/>
    <mergeCell ref="AM71:AO71"/>
    <mergeCell ref="AP71:AR71"/>
    <mergeCell ref="AS71:AU71"/>
    <mergeCell ref="AV71:AX71"/>
    <mergeCell ref="AY71:BA71"/>
    <mergeCell ref="BB71:BD71"/>
    <mergeCell ref="BE71:BG71"/>
    <mergeCell ref="BH71:BJ71"/>
    <mergeCell ref="BK69:BM69"/>
    <mergeCell ref="AJ70:AL70"/>
    <mergeCell ref="AM70:AO70"/>
    <mergeCell ref="AP70:AR70"/>
    <mergeCell ref="AS70:AU70"/>
    <mergeCell ref="AV70:AX70"/>
    <mergeCell ref="AY70:BA70"/>
    <mergeCell ref="BB70:BD70"/>
    <mergeCell ref="BE70:BG70"/>
    <mergeCell ref="BH70:BJ70"/>
    <mergeCell ref="BK68:BM68"/>
    <mergeCell ref="AJ69:AL69"/>
    <mergeCell ref="AM69:AO69"/>
    <mergeCell ref="AP69:AR69"/>
    <mergeCell ref="AS69:AU69"/>
    <mergeCell ref="AV69:AX69"/>
    <mergeCell ref="AY69:BA69"/>
    <mergeCell ref="BB69:BD69"/>
    <mergeCell ref="BE69:BG69"/>
    <mergeCell ref="BH69:BJ69"/>
    <mergeCell ref="BK67:BM67"/>
    <mergeCell ref="AJ68:AL68"/>
    <mergeCell ref="AM68:AO68"/>
    <mergeCell ref="AP68:AR68"/>
    <mergeCell ref="AS68:AU68"/>
    <mergeCell ref="AV68:AX68"/>
    <mergeCell ref="AY68:BA68"/>
    <mergeCell ref="BB68:BD68"/>
    <mergeCell ref="BE68:BG68"/>
    <mergeCell ref="BH68:BJ68"/>
    <mergeCell ref="BK66:BM66"/>
    <mergeCell ref="AJ67:AL67"/>
    <mergeCell ref="AM67:AO67"/>
    <mergeCell ref="AP67:AR67"/>
    <mergeCell ref="AS67:AU67"/>
    <mergeCell ref="AV67:AX67"/>
    <mergeCell ref="AY67:BA67"/>
    <mergeCell ref="BB67:BD67"/>
    <mergeCell ref="BE67:BG67"/>
    <mergeCell ref="BH67:BJ67"/>
    <mergeCell ref="BK65:BM65"/>
    <mergeCell ref="AJ66:AL66"/>
    <mergeCell ref="AM66:AO66"/>
    <mergeCell ref="AP66:AR66"/>
    <mergeCell ref="AS66:AU66"/>
    <mergeCell ref="AV66:AX66"/>
    <mergeCell ref="AY66:BA66"/>
    <mergeCell ref="BB66:BD66"/>
    <mergeCell ref="BE66:BG66"/>
    <mergeCell ref="BH66:BJ66"/>
    <mergeCell ref="BK64:BM64"/>
    <mergeCell ref="AJ65:AL65"/>
    <mergeCell ref="AM65:AO65"/>
    <mergeCell ref="AP65:AR65"/>
    <mergeCell ref="AS65:AU65"/>
    <mergeCell ref="AV65:AX65"/>
    <mergeCell ref="AY65:BA65"/>
    <mergeCell ref="BB65:BD65"/>
    <mergeCell ref="BE65:BG65"/>
    <mergeCell ref="BH65:BJ65"/>
    <mergeCell ref="BK63:BM63"/>
    <mergeCell ref="AJ64:AL64"/>
    <mergeCell ref="AM64:AO64"/>
    <mergeCell ref="AP64:AR64"/>
    <mergeCell ref="AS64:AU64"/>
    <mergeCell ref="AV64:AX64"/>
    <mergeCell ref="AY64:BA64"/>
    <mergeCell ref="BB64:BD64"/>
    <mergeCell ref="BE64:BG64"/>
    <mergeCell ref="BH64:BJ64"/>
    <mergeCell ref="BK62:BM62"/>
    <mergeCell ref="AJ63:AL63"/>
    <mergeCell ref="AM63:AO63"/>
    <mergeCell ref="AP63:AR63"/>
    <mergeCell ref="AS63:AU63"/>
    <mergeCell ref="AV63:AX63"/>
    <mergeCell ref="AY63:BA63"/>
    <mergeCell ref="BB63:BD63"/>
    <mergeCell ref="BE63:BG63"/>
    <mergeCell ref="BH63:BJ63"/>
    <mergeCell ref="BK61:BM61"/>
    <mergeCell ref="AJ62:AL62"/>
    <mergeCell ref="AM62:AO62"/>
    <mergeCell ref="AP62:AR62"/>
    <mergeCell ref="AS62:AU62"/>
    <mergeCell ref="AV62:AX62"/>
    <mergeCell ref="AY62:BA62"/>
    <mergeCell ref="BB62:BD62"/>
    <mergeCell ref="BE62:BG62"/>
    <mergeCell ref="BH62:BJ62"/>
    <mergeCell ref="BK60:BM60"/>
    <mergeCell ref="AJ61:AL61"/>
    <mergeCell ref="AM61:AO61"/>
    <mergeCell ref="AP61:AR61"/>
    <mergeCell ref="AS61:AU61"/>
    <mergeCell ref="AV61:AX61"/>
    <mergeCell ref="AY61:BA61"/>
    <mergeCell ref="BB61:BD61"/>
    <mergeCell ref="BE61:BG61"/>
    <mergeCell ref="BH61:BJ61"/>
    <mergeCell ref="BK59:BM59"/>
    <mergeCell ref="AJ60:AL60"/>
    <mergeCell ref="AM60:AO60"/>
    <mergeCell ref="AP60:AR60"/>
    <mergeCell ref="AS60:AU60"/>
    <mergeCell ref="AV60:AX60"/>
    <mergeCell ref="AY60:BA60"/>
    <mergeCell ref="BB60:BD60"/>
    <mergeCell ref="BE60:BG60"/>
    <mergeCell ref="BH60:BJ60"/>
    <mergeCell ref="BK58:BM58"/>
    <mergeCell ref="AJ59:AL59"/>
    <mergeCell ref="AM59:AO59"/>
    <mergeCell ref="AP59:AR59"/>
    <mergeCell ref="AS59:AU59"/>
    <mergeCell ref="AV59:AX59"/>
    <mergeCell ref="AY59:BA59"/>
    <mergeCell ref="BB59:BD59"/>
    <mergeCell ref="BE59:BG59"/>
    <mergeCell ref="BH59:BJ59"/>
    <mergeCell ref="BK57:BM57"/>
    <mergeCell ref="AJ58:AL58"/>
    <mergeCell ref="AM58:AO58"/>
    <mergeCell ref="AP58:AR58"/>
    <mergeCell ref="AS58:AU58"/>
    <mergeCell ref="AV58:AX58"/>
    <mergeCell ref="AY58:BA58"/>
    <mergeCell ref="BB58:BD58"/>
    <mergeCell ref="BE58:BG58"/>
    <mergeCell ref="BH58:BJ58"/>
    <mergeCell ref="BK56:BM56"/>
    <mergeCell ref="AJ57:AL57"/>
    <mergeCell ref="AM57:AO57"/>
    <mergeCell ref="AP57:AR57"/>
    <mergeCell ref="AS57:AU57"/>
    <mergeCell ref="AV57:AX57"/>
    <mergeCell ref="AY57:BA57"/>
    <mergeCell ref="BB57:BD57"/>
    <mergeCell ref="BE57:BG57"/>
    <mergeCell ref="BH57:BJ57"/>
    <mergeCell ref="BK55:BM55"/>
    <mergeCell ref="AJ56:AL56"/>
    <mergeCell ref="AM56:AO56"/>
    <mergeCell ref="AP56:AR56"/>
    <mergeCell ref="AS56:AU56"/>
    <mergeCell ref="AV56:AX56"/>
    <mergeCell ref="AY56:BA56"/>
    <mergeCell ref="BB56:BD56"/>
    <mergeCell ref="BE56:BG56"/>
    <mergeCell ref="BH56:BJ56"/>
    <mergeCell ref="BK54:BM54"/>
    <mergeCell ref="AJ55:AL55"/>
    <mergeCell ref="AM55:AO55"/>
    <mergeCell ref="AP55:AR55"/>
    <mergeCell ref="AS55:AU55"/>
    <mergeCell ref="AV55:AX55"/>
    <mergeCell ref="AY55:BA55"/>
    <mergeCell ref="BB55:BD55"/>
    <mergeCell ref="BE55:BG55"/>
    <mergeCell ref="BH55:BJ55"/>
    <mergeCell ref="BK53:BM53"/>
    <mergeCell ref="AJ54:AL54"/>
    <mergeCell ref="AM54:AO54"/>
    <mergeCell ref="AP54:AR54"/>
    <mergeCell ref="AS54:AU54"/>
    <mergeCell ref="AV54:AX54"/>
    <mergeCell ref="AY54:BA54"/>
    <mergeCell ref="BB54:BD54"/>
    <mergeCell ref="BE54:BG54"/>
    <mergeCell ref="BH54:BJ54"/>
    <mergeCell ref="BK52:BM52"/>
    <mergeCell ref="AJ53:AL53"/>
    <mergeCell ref="AM53:AO53"/>
    <mergeCell ref="AP53:AR53"/>
    <mergeCell ref="AS53:AU53"/>
    <mergeCell ref="AV53:AX53"/>
    <mergeCell ref="AY53:BA53"/>
    <mergeCell ref="BB53:BD53"/>
    <mergeCell ref="BE53:BG53"/>
    <mergeCell ref="BH53:BJ53"/>
    <mergeCell ref="BK51:BM51"/>
    <mergeCell ref="AJ52:AL52"/>
    <mergeCell ref="AM52:AO52"/>
    <mergeCell ref="AP52:AR52"/>
    <mergeCell ref="AS52:AU52"/>
    <mergeCell ref="AV52:AX52"/>
    <mergeCell ref="AY52:BA52"/>
    <mergeCell ref="BB52:BD52"/>
    <mergeCell ref="BE52:BG52"/>
    <mergeCell ref="BH52:BJ52"/>
    <mergeCell ref="BK50:BM50"/>
    <mergeCell ref="AJ51:AL51"/>
    <mergeCell ref="AM51:AO51"/>
    <mergeCell ref="AP51:AR51"/>
    <mergeCell ref="AS51:AU51"/>
    <mergeCell ref="AV51:AX51"/>
    <mergeCell ref="AY51:BA51"/>
    <mergeCell ref="BB51:BD51"/>
    <mergeCell ref="BE51:BG51"/>
    <mergeCell ref="BH51:BJ51"/>
    <mergeCell ref="BK49:BM49"/>
    <mergeCell ref="AJ50:AL50"/>
    <mergeCell ref="AM50:AO50"/>
    <mergeCell ref="AP50:AR50"/>
    <mergeCell ref="AS50:AU50"/>
    <mergeCell ref="AV50:AX50"/>
    <mergeCell ref="AY50:BA50"/>
    <mergeCell ref="BB50:BD50"/>
    <mergeCell ref="BE50:BG50"/>
    <mergeCell ref="BH50:BJ50"/>
    <mergeCell ref="BK48:BM48"/>
    <mergeCell ref="AJ49:AL49"/>
    <mergeCell ref="AM49:AO49"/>
    <mergeCell ref="AP49:AR49"/>
    <mergeCell ref="AS49:AU49"/>
    <mergeCell ref="AV49:AX49"/>
    <mergeCell ref="AY49:BA49"/>
    <mergeCell ref="BB49:BD49"/>
    <mergeCell ref="BE49:BG49"/>
    <mergeCell ref="BH49:BJ49"/>
    <mergeCell ref="BK47:BM47"/>
    <mergeCell ref="AJ48:AL48"/>
    <mergeCell ref="AM48:AO48"/>
    <mergeCell ref="AP48:AR48"/>
    <mergeCell ref="AS48:AU48"/>
    <mergeCell ref="AV48:AX48"/>
    <mergeCell ref="AY48:BA48"/>
    <mergeCell ref="BB48:BD48"/>
    <mergeCell ref="BE48:BG48"/>
    <mergeCell ref="BH48:BJ48"/>
    <mergeCell ref="BK46:BM46"/>
    <mergeCell ref="AJ47:AL47"/>
    <mergeCell ref="AM47:AO47"/>
    <mergeCell ref="AP47:AR47"/>
    <mergeCell ref="AS47:AU47"/>
    <mergeCell ref="AV47:AX47"/>
    <mergeCell ref="AY47:BA47"/>
    <mergeCell ref="BB47:BD47"/>
    <mergeCell ref="BE47:BG47"/>
    <mergeCell ref="BH47:BJ47"/>
    <mergeCell ref="BK45:BM45"/>
    <mergeCell ref="AJ46:AL46"/>
    <mergeCell ref="AM46:AO46"/>
    <mergeCell ref="AP46:AR46"/>
    <mergeCell ref="AS46:AU46"/>
    <mergeCell ref="AV46:AX46"/>
    <mergeCell ref="AY46:BA46"/>
    <mergeCell ref="BB46:BD46"/>
    <mergeCell ref="BE46:BG46"/>
    <mergeCell ref="BH46:BJ46"/>
    <mergeCell ref="BK44:BM44"/>
    <mergeCell ref="AJ45:AL45"/>
    <mergeCell ref="AM45:AO45"/>
    <mergeCell ref="AP45:AR45"/>
    <mergeCell ref="AS45:AU45"/>
    <mergeCell ref="AV45:AX45"/>
    <mergeCell ref="AY45:BA45"/>
    <mergeCell ref="BB45:BD45"/>
    <mergeCell ref="BE45:BG45"/>
    <mergeCell ref="BH45:BJ45"/>
    <mergeCell ref="BK43:BM43"/>
    <mergeCell ref="AJ44:AL44"/>
    <mergeCell ref="AM44:AO44"/>
    <mergeCell ref="AP44:AR44"/>
    <mergeCell ref="AS44:AU44"/>
    <mergeCell ref="AV44:AX44"/>
    <mergeCell ref="AY44:BA44"/>
    <mergeCell ref="BB44:BD44"/>
    <mergeCell ref="BE44:BG44"/>
    <mergeCell ref="BH44:BJ44"/>
    <mergeCell ref="BK42:BM42"/>
    <mergeCell ref="AJ43:AL43"/>
    <mergeCell ref="AM43:AO43"/>
    <mergeCell ref="AP43:AR43"/>
    <mergeCell ref="AS43:AU43"/>
    <mergeCell ref="AV43:AX43"/>
    <mergeCell ref="AY43:BA43"/>
    <mergeCell ref="BB43:BD43"/>
    <mergeCell ref="BE43:BG43"/>
    <mergeCell ref="BH43:BJ43"/>
    <mergeCell ref="BK41:BM41"/>
    <mergeCell ref="AJ42:AL42"/>
    <mergeCell ref="AM42:AO42"/>
    <mergeCell ref="AP42:AR42"/>
    <mergeCell ref="AS42:AU42"/>
    <mergeCell ref="AV42:AX42"/>
    <mergeCell ref="AY42:BA42"/>
    <mergeCell ref="BB42:BD42"/>
    <mergeCell ref="BE42:BG42"/>
    <mergeCell ref="BH42:BJ42"/>
    <mergeCell ref="BK40:BM40"/>
    <mergeCell ref="AJ41:AL41"/>
    <mergeCell ref="AM41:AO41"/>
    <mergeCell ref="AP41:AR41"/>
    <mergeCell ref="AS41:AU41"/>
    <mergeCell ref="AV41:AX41"/>
    <mergeCell ref="AY41:BA41"/>
    <mergeCell ref="BB41:BD41"/>
    <mergeCell ref="BE41:BG41"/>
    <mergeCell ref="BH41:BJ41"/>
    <mergeCell ref="BK39:BM39"/>
    <mergeCell ref="AJ40:AL40"/>
    <mergeCell ref="AM40:AO40"/>
    <mergeCell ref="AP40:AR40"/>
    <mergeCell ref="AS40:AU40"/>
    <mergeCell ref="AV40:AX40"/>
    <mergeCell ref="AY40:BA40"/>
    <mergeCell ref="BB40:BD40"/>
    <mergeCell ref="BE40:BG40"/>
    <mergeCell ref="BH40:BJ40"/>
    <mergeCell ref="BK38:BM38"/>
    <mergeCell ref="AJ39:AL39"/>
    <mergeCell ref="AM39:AO39"/>
    <mergeCell ref="AP39:AR39"/>
    <mergeCell ref="AS39:AU39"/>
    <mergeCell ref="AV39:AX39"/>
    <mergeCell ref="AY39:BA39"/>
    <mergeCell ref="BB39:BD39"/>
    <mergeCell ref="BE39:BG39"/>
    <mergeCell ref="BH39:BJ39"/>
    <mergeCell ref="BK37:BM37"/>
    <mergeCell ref="AJ38:AL38"/>
    <mergeCell ref="AM38:AO38"/>
    <mergeCell ref="AP38:AR38"/>
    <mergeCell ref="AS38:AU38"/>
    <mergeCell ref="AV38:AX38"/>
    <mergeCell ref="AY38:BA38"/>
    <mergeCell ref="BB38:BD38"/>
    <mergeCell ref="BE38:BG38"/>
    <mergeCell ref="BH38:BJ38"/>
    <mergeCell ref="BK36:BM36"/>
    <mergeCell ref="AJ37:AL37"/>
    <mergeCell ref="AM37:AO37"/>
    <mergeCell ref="AP37:AR37"/>
    <mergeCell ref="AS37:AU37"/>
    <mergeCell ref="AV37:AX37"/>
    <mergeCell ref="AY37:BA37"/>
    <mergeCell ref="BB37:BD37"/>
    <mergeCell ref="BE37:BG37"/>
    <mergeCell ref="BH37:BJ37"/>
    <mergeCell ref="BK35:BM35"/>
    <mergeCell ref="AJ36:AL36"/>
    <mergeCell ref="AM36:AO36"/>
    <mergeCell ref="AP36:AR36"/>
    <mergeCell ref="AS36:AU36"/>
    <mergeCell ref="AV36:AX36"/>
    <mergeCell ref="AY36:BA36"/>
    <mergeCell ref="BB36:BD36"/>
    <mergeCell ref="BE36:BG36"/>
    <mergeCell ref="BH36:BJ36"/>
    <mergeCell ref="BK34:BM34"/>
    <mergeCell ref="AJ35:AL35"/>
    <mergeCell ref="AM35:AO35"/>
    <mergeCell ref="AP35:AR35"/>
    <mergeCell ref="AS35:AU35"/>
    <mergeCell ref="AV35:AX35"/>
    <mergeCell ref="AY35:BA35"/>
    <mergeCell ref="BB35:BD35"/>
    <mergeCell ref="BE35:BG35"/>
    <mergeCell ref="BH35:BJ35"/>
    <mergeCell ref="BK33:BM33"/>
    <mergeCell ref="AJ34:AL34"/>
    <mergeCell ref="AM34:AO34"/>
    <mergeCell ref="AP34:AR34"/>
    <mergeCell ref="AS34:AU34"/>
    <mergeCell ref="AV34:AX34"/>
    <mergeCell ref="AY34:BA34"/>
    <mergeCell ref="BB34:BD34"/>
    <mergeCell ref="BE34:BG34"/>
    <mergeCell ref="BH34:BJ34"/>
    <mergeCell ref="BK32:BM32"/>
    <mergeCell ref="AJ33:AL33"/>
    <mergeCell ref="AM33:AO33"/>
    <mergeCell ref="AP33:AR33"/>
    <mergeCell ref="AS33:AU33"/>
    <mergeCell ref="AV33:AX33"/>
    <mergeCell ref="AY33:BA33"/>
    <mergeCell ref="BB33:BD33"/>
    <mergeCell ref="BE33:BG33"/>
    <mergeCell ref="BH33:BJ33"/>
    <mergeCell ref="BK31:BM31"/>
    <mergeCell ref="AJ32:AL32"/>
    <mergeCell ref="AM32:AO32"/>
    <mergeCell ref="AP32:AR32"/>
    <mergeCell ref="AS32:AU32"/>
    <mergeCell ref="AV32:AX32"/>
    <mergeCell ref="AY32:BA32"/>
    <mergeCell ref="BB32:BD32"/>
    <mergeCell ref="BE32:BG32"/>
    <mergeCell ref="BH32:BJ32"/>
    <mergeCell ref="BK30:BM30"/>
    <mergeCell ref="AJ31:AL31"/>
    <mergeCell ref="AM31:AO31"/>
    <mergeCell ref="AP31:AR31"/>
    <mergeCell ref="AS31:AU31"/>
    <mergeCell ref="AV31:AX31"/>
    <mergeCell ref="AY31:BA31"/>
    <mergeCell ref="BB31:BD31"/>
    <mergeCell ref="BE31:BG31"/>
    <mergeCell ref="BH31:BJ31"/>
    <mergeCell ref="BK29:BM29"/>
    <mergeCell ref="AJ30:AL30"/>
    <mergeCell ref="AM30:AO30"/>
    <mergeCell ref="AP30:AR30"/>
    <mergeCell ref="AS30:AU30"/>
    <mergeCell ref="AV30:AX30"/>
    <mergeCell ref="AY30:BA30"/>
    <mergeCell ref="BB30:BD30"/>
    <mergeCell ref="BE30:BG30"/>
    <mergeCell ref="BH30:BJ30"/>
    <mergeCell ref="BK28:BM28"/>
    <mergeCell ref="AJ29:AL29"/>
    <mergeCell ref="AM29:AO29"/>
    <mergeCell ref="AP29:AR29"/>
    <mergeCell ref="AS29:AU29"/>
    <mergeCell ref="AV29:AX29"/>
    <mergeCell ref="AY29:BA29"/>
    <mergeCell ref="BB29:BD29"/>
    <mergeCell ref="BE29:BG29"/>
    <mergeCell ref="BH29:BJ29"/>
    <mergeCell ref="BK27:BM27"/>
    <mergeCell ref="AJ28:AL28"/>
    <mergeCell ref="AM28:AO28"/>
    <mergeCell ref="AP28:AR28"/>
    <mergeCell ref="AS28:AU28"/>
    <mergeCell ref="AV28:AX28"/>
    <mergeCell ref="AY28:BA28"/>
    <mergeCell ref="BB28:BD28"/>
    <mergeCell ref="BE28:BG28"/>
    <mergeCell ref="BH28:BJ28"/>
    <mergeCell ref="BK26:BM26"/>
    <mergeCell ref="AJ27:AL27"/>
    <mergeCell ref="AM27:AO27"/>
    <mergeCell ref="AP27:AR27"/>
    <mergeCell ref="AS27:AU27"/>
    <mergeCell ref="AV27:AX27"/>
    <mergeCell ref="AY27:BA27"/>
    <mergeCell ref="BB27:BD27"/>
    <mergeCell ref="BE27:BG27"/>
    <mergeCell ref="BH27:BJ27"/>
    <mergeCell ref="BK25:BM25"/>
    <mergeCell ref="AJ26:AL26"/>
    <mergeCell ref="AM26:AO26"/>
    <mergeCell ref="AP26:AR26"/>
    <mergeCell ref="AS26:AU26"/>
    <mergeCell ref="AV26:AX26"/>
    <mergeCell ref="AY26:BA26"/>
    <mergeCell ref="BB26:BD26"/>
    <mergeCell ref="BE26:BG26"/>
    <mergeCell ref="BH26:BJ26"/>
    <mergeCell ref="BK24:BM24"/>
    <mergeCell ref="AJ25:AL25"/>
    <mergeCell ref="AM25:AO25"/>
    <mergeCell ref="AP25:AR25"/>
    <mergeCell ref="AS25:AU25"/>
    <mergeCell ref="AV25:AX25"/>
    <mergeCell ref="AY25:BA25"/>
    <mergeCell ref="BB25:BD25"/>
    <mergeCell ref="BE25:BG25"/>
    <mergeCell ref="BH25:BJ25"/>
    <mergeCell ref="BK23:BM23"/>
    <mergeCell ref="AJ24:AL24"/>
    <mergeCell ref="AM24:AO24"/>
    <mergeCell ref="AP24:AR24"/>
    <mergeCell ref="AS24:AU24"/>
    <mergeCell ref="AV24:AX24"/>
    <mergeCell ref="AY24:BA24"/>
    <mergeCell ref="BB24:BD24"/>
    <mergeCell ref="BE24:BG24"/>
    <mergeCell ref="BH24:BJ24"/>
    <mergeCell ref="BK22:BM22"/>
    <mergeCell ref="AJ23:AL23"/>
    <mergeCell ref="AM23:AO23"/>
    <mergeCell ref="AP23:AR23"/>
    <mergeCell ref="AS23:AU23"/>
    <mergeCell ref="AV23:AX23"/>
    <mergeCell ref="AY23:BA23"/>
    <mergeCell ref="BB23:BD23"/>
    <mergeCell ref="BE23:BG23"/>
    <mergeCell ref="BH23:BJ23"/>
    <mergeCell ref="BK21:BM21"/>
    <mergeCell ref="AJ22:AL22"/>
    <mergeCell ref="AM22:AO22"/>
    <mergeCell ref="AP22:AR22"/>
    <mergeCell ref="AS22:AU22"/>
    <mergeCell ref="AV22:AX22"/>
    <mergeCell ref="AY22:BA22"/>
    <mergeCell ref="BB22:BD22"/>
    <mergeCell ref="BE22:BG22"/>
    <mergeCell ref="BH22:BJ22"/>
    <mergeCell ref="BK20:BM20"/>
    <mergeCell ref="AJ21:AL21"/>
    <mergeCell ref="AM21:AO21"/>
    <mergeCell ref="AP21:AR21"/>
    <mergeCell ref="AS21:AU21"/>
    <mergeCell ref="AV21:AX21"/>
    <mergeCell ref="AY21:BA21"/>
    <mergeCell ref="BB21:BD21"/>
    <mergeCell ref="BE21:BG21"/>
    <mergeCell ref="BH21:BJ21"/>
    <mergeCell ref="BK19:BM19"/>
    <mergeCell ref="AJ20:AL20"/>
    <mergeCell ref="AM20:AO20"/>
    <mergeCell ref="AP20:AR20"/>
    <mergeCell ref="AS20:AU20"/>
    <mergeCell ref="AV20:AX20"/>
    <mergeCell ref="AY20:BA20"/>
    <mergeCell ref="BB20:BD20"/>
    <mergeCell ref="BE20:BG20"/>
    <mergeCell ref="BH20:BJ20"/>
    <mergeCell ref="BK18:BM18"/>
    <mergeCell ref="AJ19:AL19"/>
    <mergeCell ref="AM19:AO19"/>
    <mergeCell ref="AP19:AR19"/>
    <mergeCell ref="AS19:AU19"/>
    <mergeCell ref="AV19:AX19"/>
    <mergeCell ref="AY19:BA19"/>
    <mergeCell ref="BB19:BD19"/>
    <mergeCell ref="BE19:BG19"/>
    <mergeCell ref="BH19:BJ19"/>
    <mergeCell ref="BK17:BM17"/>
    <mergeCell ref="AJ18:AL18"/>
    <mergeCell ref="AM18:AO18"/>
    <mergeCell ref="AP18:AR18"/>
    <mergeCell ref="AS18:AU18"/>
    <mergeCell ref="AV18:AX18"/>
    <mergeCell ref="AY18:BA18"/>
    <mergeCell ref="BB18:BD18"/>
    <mergeCell ref="BE18:BG18"/>
    <mergeCell ref="BH18:BJ18"/>
    <mergeCell ref="BK16:BM16"/>
    <mergeCell ref="AJ17:AL17"/>
    <mergeCell ref="AM17:AO17"/>
    <mergeCell ref="AP17:AR17"/>
    <mergeCell ref="AS17:AU17"/>
    <mergeCell ref="AV17:AX17"/>
    <mergeCell ref="AY17:BA17"/>
    <mergeCell ref="BB17:BD17"/>
    <mergeCell ref="BE17:BG17"/>
    <mergeCell ref="BH17:BJ17"/>
    <mergeCell ref="BK15:BM15"/>
    <mergeCell ref="AJ16:AL16"/>
    <mergeCell ref="AM16:AO16"/>
    <mergeCell ref="AP16:AR16"/>
    <mergeCell ref="AS16:AU16"/>
    <mergeCell ref="AV16:AX16"/>
    <mergeCell ref="AY16:BA16"/>
    <mergeCell ref="BB16:BD16"/>
    <mergeCell ref="BE16:BG16"/>
    <mergeCell ref="BH16:BJ16"/>
    <mergeCell ref="BK14:BM14"/>
    <mergeCell ref="AJ15:AL15"/>
    <mergeCell ref="AM15:AO15"/>
    <mergeCell ref="AP15:AR15"/>
    <mergeCell ref="AS15:AU15"/>
    <mergeCell ref="AV15:AX15"/>
    <mergeCell ref="AY15:BA15"/>
    <mergeCell ref="BB15:BD15"/>
    <mergeCell ref="BE15:BG15"/>
    <mergeCell ref="BH15:BJ15"/>
    <mergeCell ref="BK13:BM13"/>
    <mergeCell ref="AJ14:AL14"/>
    <mergeCell ref="AM14:AO14"/>
    <mergeCell ref="AP14:AR14"/>
    <mergeCell ref="AS14:AU14"/>
    <mergeCell ref="AV14:AX14"/>
    <mergeCell ref="AY14:BA14"/>
    <mergeCell ref="BB14:BD14"/>
    <mergeCell ref="BE14:BG14"/>
    <mergeCell ref="BH14:BJ14"/>
    <mergeCell ref="BK12:BM12"/>
    <mergeCell ref="AJ13:AL13"/>
    <mergeCell ref="AM13:AO13"/>
    <mergeCell ref="AP13:AR13"/>
    <mergeCell ref="AS13:AU13"/>
    <mergeCell ref="AV13:AX13"/>
    <mergeCell ref="AY13:BA13"/>
    <mergeCell ref="BB13:BD13"/>
    <mergeCell ref="BE13:BG13"/>
    <mergeCell ref="BH13:BJ13"/>
    <mergeCell ref="BK11:BM11"/>
    <mergeCell ref="AJ12:AL12"/>
    <mergeCell ref="AM12:AO12"/>
    <mergeCell ref="AP12:AR12"/>
    <mergeCell ref="AS12:AU12"/>
    <mergeCell ref="AV12:AX12"/>
    <mergeCell ref="AY12:BA12"/>
    <mergeCell ref="BB12:BD12"/>
    <mergeCell ref="BE12:BG12"/>
    <mergeCell ref="BH12:BJ12"/>
    <mergeCell ref="BK10:BM10"/>
    <mergeCell ref="AJ11:AL11"/>
    <mergeCell ref="AM11:AO11"/>
    <mergeCell ref="AP11:AR11"/>
    <mergeCell ref="AS11:AU11"/>
    <mergeCell ref="AV11:AX11"/>
    <mergeCell ref="AY11:BA11"/>
    <mergeCell ref="BB11:BD11"/>
    <mergeCell ref="BE11:BG11"/>
    <mergeCell ref="BH11:BJ11"/>
    <mergeCell ref="BK9:BM9"/>
    <mergeCell ref="AJ10:AL10"/>
    <mergeCell ref="AM10:AO10"/>
    <mergeCell ref="AP10:AR10"/>
    <mergeCell ref="AS10:AU10"/>
    <mergeCell ref="AV10:AX10"/>
    <mergeCell ref="AY10:BA10"/>
    <mergeCell ref="BB10:BD10"/>
    <mergeCell ref="BE10:BG10"/>
    <mergeCell ref="BH10:BJ10"/>
    <mergeCell ref="BK8:BM8"/>
    <mergeCell ref="AJ9:AL9"/>
    <mergeCell ref="AM9:AO9"/>
    <mergeCell ref="AP9:AR9"/>
    <mergeCell ref="AS9:AU9"/>
    <mergeCell ref="AV9:AX9"/>
    <mergeCell ref="AY9:BA9"/>
    <mergeCell ref="BB9:BD9"/>
    <mergeCell ref="BE9:BG9"/>
    <mergeCell ref="BH9:BJ9"/>
    <mergeCell ref="BK7:BM7"/>
    <mergeCell ref="AJ8:AL8"/>
    <mergeCell ref="AM8:AO8"/>
    <mergeCell ref="AP8:AR8"/>
    <mergeCell ref="AS8:AU8"/>
    <mergeCell ref="AV8:AX8"/>
    <mergeCell ref="AY8:BA8"/>
    <mergeCell ref="BB8:BD8"/>
    <mergeCell ref="BE8:BG8"/>
    <mergeCell ref="BH8:BJ8"/>
    <mergeCell ref="BK6:BM6"/>
    <mergeCell ref="AJ7:AL7"/>
    <mergeCell ref="AM7:AO7"/>
    <mergeCell ref="AP7:AR7"/>
    <mergeCell ref="AS7:AU7"/>
    <mergeCell ref="AV7:AX7"/>
    <mergeCell ref="AY7:BA7"/>
    <mergeCell ref="BB7:BD7"/>
    <mergeCell ref="BE7:BG7"/>
    <mergeCell ref="BH7:BJ7"/>
    <mergeCell ref="BK5:BM5"/>
    <mergeCell ref="AJ6:AL6"/>
    <mergeCell ref="AM6:AO6"/>
    <mergeCell ref="AP6:AR6"/>
    <mergeCell ref="AS6:AU6"/>
    <mergeCell ref="AV6:AX6"/>
    <mergeCell ref="AY6:BA6"/>
    <mergeCell ref="BB6:BD6"/>
    <mergeCell ref="BE6:BG6"/>
    <mergeCell ref="BH6:BJ6"/>
    <mergeCell ref="BK4:BM4"/>
    <mergeCell ref="AJ5:AL5"/>
    <mergeCell ref="AM5:AO5"/>
    <mergeCell ref="AP5:AR5"/>
    <mergeCell ref="AS5:AU5"/>
    <mergeCell ref="AV5:AX5"/>
    <mergeCell ref="AY5:BA5"/>
    <mergeCell ref="BB5:BD5"/>
    <mergeCell ref="BE5:BG5"/>
    <mergeCell ref="BH5:BJ5"/>
    <mergeCell ref="BK3:BM3"/>
    <mergeCell ref="AJ4:AL4"/>
    <mergeCell ref="AM4:AO4"/>
    <mergeCell ref="AP4:AR4"/>
    <mergeCell ref="AS4:AU4"/>
    <mergeCell ref="AV4:AX4"/>
    <mergeCell ref="AY4:BA4"/>
    <mergeCell ref="BB4:BD4"/>
    <mergeCell ref="BE4:BG4"/>
    <mergeCell ref="BH4:BJ4"/>
    <mergeCell ref="BK2:BM2"/>
    <mergeCell ref="AJ3:AL3"/>
    <mergeCell ref="AM3:AO3"/>
    <mergeCell ref="AP3:AR3"/>
    <mergeCell ref="AS3:AU3"/>
    <mergeCell ref="AV3:AX3"/>
    <mergeCell ref="AY3:BA3"/>
    <mergeCell ref="BB3:BD3"/>
    <mergeCell ref="BE3:BG3"/>
    <mergeCell ref="BH3:BJ3"/>
    <mergeCell ref="AJ1:BM1"/>
    <mergeCell ref="AJ2:AL2"/>
    <mergeCell ref="AM2:AO2"/>
    <mergeCell ref="AP2:AR2"/>
    <mergeCell ref="AS2:AU2"/>
    <mergeCell ref="AV2:AX2"/>
    <mergeCell ref="AY2:BA2"/>
    <mergeCell ref="BB2:BD2"/>
    <mergeCell ref="BE2:BG2"/>
    <mergeCell ref="BH2:BJ2"/>
    <mergeCell ref="R86:T86"/>
    <mergeCell ref="U86:W86"/>
    <mergeCell ref="X86:Z86"/>
    <mergeCell ref="AA86:AC86"/>
    <mergeCell ref="AD86:AF86"/>
    <mergeCell ref="AG86:AI86"/>
    <mergeCell ref="U85:W85"/>
    <mergeCell ref="X85:Z85"/>
    <mergeCell ref="AA85:AC85"/>
    <mergeCell ref="AD85:AF85"/>
    <mergeCell ref="AG85:AI85"/>
    <mergeCell ref="U83:W83"/>
    <mergeCell ref="X83:Z83"/>
    <mergeCell ref="AA83:AC83"/>
    <mergeCell ref="AD83:AF83"/>
    <mergeCell ref="AG83:AI83"/>
    <mergeCell ref="R80:T80"/>
    <mergeCell ref="U80:W80"/>
    <mergeCell ref="X80:Z80"/>
    <mergeCell ref="AA80:AC80"/>
    <mergeCell ref="AD80:AF80"/>
    <mergeCell ref="AG80:AI80"/>
    <mergeCell ref="C86:E86"/>
    <mergeCell ref="F86:H86"/>
    <mergeCell ref="I86:K86"/>
    <mergeCell ref="L86:N86"/>
    <mergeCell ref="O86:Q86"/>
    <mergeCell ref="C85:E85"/>
    <mergeCell ref="F85:H85"/>
    <mergeCell ref="I85:K85"/>
    <mergeCell ref="L85:N85"/>
    <mergeCell ref="O85:Q85"/>
    <mergeCell ref="R85:T85"/>
    <mergeCell ref="R84:T84"/>
    <mergeCell ref="U84:W84"/>
    <mergeCell ref="X84:Z84"/>
    <mergeCell ref="AA84:AC84"/>
    <mergeCell ref="AD84:AF84"/>
    <mergeCell ref="AG84:AI84"/>
    <mergeCell ref="C84:E84"/>
    <mergeCell ref="F84:H84"/>
    <mergeCell ref="I84:K84"/>
    <mergeCell ref="L84:N84"/>
    <mergeCell ref="O84:Q84"/>
    <mergeCell ref="C83:E83"/>
    <mergeCell ref="F83:H83"/>
    <mergeCell ref="I83:K83"/>
    <mergeCell ref="L83:N83"/>
    <mergeCell ref="O83:Q83"/>
    <mergeCell ref="R83:T83"/>
    <mergeCell ref="R82:T82"/>
    <mergeCell ref="U82:W82"/>
    <mergeCell ref="X82:Z82"/>
    <mergeCell ref="AA82:AC82"/>
    <mergeCell ref="AD82:AF82"/>
    <mergeCell ref="AG82:AI82"/>
    <mergeCell ref="U81:W81"/>
    <mergeCell ref="X81:Z81"/>
    <mergeCell ref="AA81:AC81"/>
    <mergeCell ref="AD81:AF81"/>
    <mergeCell ref="AG81:AI81"/>
    <mergeCell ref="C82:E82"/>
    <mergeCell ref="F82:H82"/>
    <mergeCell ref="I82:K82"/>
    <mergeCell ref="L82:N82"/>
    <mergeCell ref="O82:Q82"/>
    <mergeCell ref="C81:E81"/>
    <mergeCell ref="F81:H81"/>
    <mergeCell ref="I81:K81"/>
    <mergeCell ref="L81:N81"/>
    <mergeCell ref="O81:Q81"/>
    <mergeCell ref="R81:T81"/>
    <mergeCell ref="U79:W79"/>
    <mergeCell ref="X79:Z79"/>
    <mergeCell ref="AA79:AC79"/>
    <mergeCell ref="AD79:AF79"/>
    <mergeCell ref="AG79:AI79"/>
    <mergeCell ref="C80:E80"/>
    <mergeCell ref="F80:H80"/>
    <mergeCell ref="I80:K80"/>
    <mergeCell ref="L80:N80"/>
    <mergeCell ref="O80:Q80"/>
    <mergeCell ref="C79:E79"/>
    <mergeCell ref="F79:H79"/>
    <mergeCell ref="I79:K79"/>
    <mergeCell ref="L79:N79"/>
    <mergeCell ref="O79:Q79"/>
    <mergeCell ref="R79:T79"/>
    <mergeCell ref="R78:T78"/>
    <mergeCell ref="U78:W78"/>
    <mergeCell ref="X78:Z78"/>
    <mergeCell ref="AA78:AC78"/>
    <mergeCell ref="AD78:AF78"/>
    <mergeCell ref="AG78:AI78"/>
    <mergeCell ref="U77:W77"/>
    <mergeCell ref="X77:Z77"/>
    <mergeCell ref="AA77:AC77"/>
    <mergeCell ref="AD77:AF77"/>
    <mergeCell ref="AG77:AI77"/>
    <mergeCell ref="C78:E78"/>
    <mergeCell ref="F78:H78"/>
    <mergeCell ref="I78:K78"/>
    <mergeCell ref="L78:N78"/>
    <mergeCell ref="O78:Q78"/>
    <mergeCell ref="C77:E77"/>
    <mergeCell ref="F77:H77"/>
    <mergeCell ref="I77:K77"/>
    <mergeCell ref="L77:N77"/>
    <mergeCell ref="O77:Q77"/>
    <mergeCell ref="R77:T77"/>
    <mergeCell ref="R76:T76"/>
    <mergeCell ref="U76:W76"/>
    <mergeCell ref="X76:Z76"/>
    <mergeCell ref="AA76:AC76"/>
    <mergeCell ref="AD76:AF76"/>
    <mergeCell ref="AG76:AI76"/>
    <mergeCell ref="U75:W75"/>
    <mergeCell ref="X75:Z75"/>
    <mergeCell ref="AA75:AC75"/>
    <mergeCell ref="AD75:AF75"/>
    <mergeCell ref="AG75:AI75"/>
    <mergeCell ref="C76:E76"/>
    <mergeCell ref="F76:H76"/>
    <mergeCell ref="I76:K76"/>
    <mergeCell ref="L76:N76"/>
    <mergeCell ref="O76:Q76"/>
    <mergeCell ref="C75:E75"/>
    <mergeCell ref="F75:H75"/>
    <mergeCell ref="I75:K75"/>
    <mergeCell ref="L75:N75"/>
    <mergeCell ref="O75:Q75"/>
    <mergeCell ref="R75:T75"/>
    <mergeCell ref="R74:T74"/>
    <mergeCell ref="U74:W74"/>
    <mergeCell ref="X74:Z74"/>
    <mergeCell ref="AA74:AC74"/>
    <mergeCell ref="AD74:AF74"/>
    <mergeCell ref="AG74:AI74"/>
    <mergeCell ref="U73:W73"/>
    <mergeCell ref="X73:Z73"/>
    <mergeCell ref="AA73:AC73"/>
    <mergeCell ref="AD73:AF73"/>
    <mergeCell ref="AG73:AI73"/>
    <mergeCell ref="C74:E74"/>
    <mergeCell ref="F74:H74"/>
    <mergeCell ref="I74:K74"/>
    <mergeCell ref="L74:N74"/>
    <mergeCell ref="O74:Q74"/>
    <mergeCell ref="C73:E73"/>
    <mergeCell ref="F73:H73"/>
    <mergeCell ref="I73:K73"/>
    <mergeCell ref="L73:N73"/>
    <mergeCell ref="O73:Q73"/>
    <mergeCell ref="R73:T73"/>
    <mergeCell ref="R72:T72"/>
    <mergeCell ref="U72:W72"/>
    <mergeCell ref="X72:Z72"/>
    <mergeCell ref="AA72:AC72"/>
    <mergeCell ref="AD72:AF72"/>
    <mergeCell ref="AG72:AI72"/>
    <mergeCell ref="U71:W71"/>
    <mergeCell ref="X71:Z71"/>
    <mergeCell ref="AA71:AC71"/>
    <mergeCell ref="AD71:AF71"/>
    <mergeCell ref="AG71:AI71"/>
    <mergeCell ref="C72:E72"/>
    <mergeCell ref="F72:H72"/>
    <mergeCell ref="I72:K72"/>
    <mergeCell ref="L72:N72"/>
    <mergeCell ref="O72:Q72"/>
    <mergeCell ref="C71:E71"/>
    <mergeCell ref="F71:H71"/>
    <mergeCell ref="I71:K71"/>
    <mergeCell ref="L71:N71"/>
    <mergeCell ref="O71:Q71"/>
    <mergeCell ref="R71:T71"/>
    <mergeCell ref="R70:T70"/>
    <mergeCell ref="U70:W70"/>
    <mergeCell ref="X70:Z70"/>
    <mergeCell ref="AA70:AC70"/>
    <mergeCell ref="AD70:AF70"/>
    <mergeCell ref="AG70:AI70"/>
    <mergeCell ref="U69:W69"/>
    <mergeCell ref="X69:Z69"/>
    <mergeCell ref="AA69:AC69"/>
    <mergeCell ref="AD69:AF69"/>
    <mergeCell ref="AG69:AI69"/>
    <mergeCell ref="C70:E70"/>
    <mergeCell ref="F70:H70"/>
    <mergeCell ref="I70:K70"/>
    <mergeCell ref="L70:N70"/>
    <mergeCell ref="O70:Q70"/>
    <mergeCell ref="C69:E69"/>
    <mergeCell ref="F69:H69"/>
    <mergeCell ref="I69:K69"/>
    <mergeCell ref="L69:N69"/>
    <mergeCell ref="O69:Q69"/>
    <mergeCell ref="R69:T69"/>
    <mergeCell ref="R68:T68"/>
    <mergeCell ref="U68:W68"/>
    <mergeCell ref="X68:Z68"/>
    <mergeCell ref="AA68:AC68"/>
    <mergeCell ref="AD68:AF68"/>
    <mergeCell ref="AG68:AI68"/>
    <mergeCell ref="U67:W67"/>
    <mergeCell ref="X67:Z67"/>
    <mergeCell ref="AA67:AC67"/>
    <mergeCell ref="AD67:AF67"/>
    <mergeCell ref="AG67:AI67"/>
    <mergeCell ref="C68:E68"/>
    <mergeCell ref="F68:H68"/>
    <mergeCell ref="I68:K68"/>
    <mergeCell ref="L68:N68"/>
    <mergeCell ref="O68:Q68"/>
    <mergeCell ref="C67:E67"/>
    <mergeCell ref="F67:H67"/>
    <mergeCell ref="I67:K67"/>
    <mergeCell ref="L67:N67"/>
    <mergeCell ref="O67:Q67"/>
    <mergeCell ref="R67:T67"/>
    <mergeCell ref="R66:T66"/>
    <mergeCell ref="U66:W66"/>
    <mergeCell ref="X66:Z66"/>
    <mergeCell ref="AA66:AC66"/>
    <mergeCell ref="AD66:AF66"/>
    <mergeCell ref="AG66:AI66"/>
    <mergeCell ref="U65:W65"/>
    <mergeCell ref="X65:Z65"/>
    <mergeCell ref="AA65:AC65"/>
    <mergeCell ref="AD65:AF65"/>
    <mergeCell ref="AG65:AI65"/>
    <mergeCell ref="C66:E66"/>
    <mergeCell ref="F66:H66"/>
    <mergeCell ref="I66:K66"/>
    <mergeCell ref="L66:N66"/>
    <mergeCell ref="O66:Q66"/>
    <mergeCell ref="C65:E65"/>
    <mergeCell ref="F65:H65"/>
    <mergeCell ref="I65:K65"/>
    <mergeCell ref="L65:N65"/>
    <mergeCell ref="O65:Q65"/>
    <mergeCell ref="R65:T65"/>
    <mergeCell ref="R64:T64"/>
    <mergeCell ref="U64:W64"/>
    <mergeCell ref="X64:Z64"/>
    <mergeCell ref="AA64:AC64"/>
    <mergeCell ref="AD64:AF64"/>
    <mergeCell ref="AG64:AI64"/>
    <mergeCell ref="U63:W63"/>
    <mergeCell ref="X63:Z63"/>
    <mergeCell ref="AA63:AC63"/>
    <mergeCell ref="AD63:AF63"/>
    <mergeCell ref="AG63:AI63"/>
    <mergeCell ref="C64:E64"/>
    <mergeCell ref="F64:H64"/>
    <mergeCell ref="I64:K64"/>
    <mergeCell ref="L64:N64"/>
    <mergeCell ref="O64:Q64"/>
    <mergeCell ref="C63:E63"/>
    <mergeCell ref="F63:H63"/>
    <mergeCell ref="I63:K63"/>
    <mergeCell ref="L63:N63"/>
    <mergeCell ref="O63:Q63"/>
    <mergeCell ref="R63:T63"/>
    <mergeCell ref="R62:T62"/>
    <mergeCell ref="U62:W62"/>
    <mergeCell ref="X62:Z62"/>
    <mergeCell ref="AA62:AC62"/>
    <mergeCell ref="AD62:AF62"/>
    <mergeCell ref="AG62:AI62"/>
    <mergeCell ref="U61:W61"/>
    <mergeCell ref="X61:Z61"/>
    <mergeCell ref="AA61:AC61"/>
    <mergeCell ref="AD61:AF61"/>
    <mergeCell ref="AG61:AI61"/>
    <mergeCell ref="C62:E62"/>
    <mergeCell ref="F62:H62"/>
    <mergeCell ref="I62:K62"/>
    <mergeCell ref="L62:N62"/>
    <mergeCell ref="O62:Q62"/>
    <mergeCell ref="C61:E61"/>
    <mergeCell ref="F61:H61"/>
    <mergeCell ref="I61:K61"/>
    <mergeCell ref="L61:N61"/>
    <mergeCell ref="O61:Q61"/>
    <mergeCell ref="R61:T61"/>
    <mergeCell ref="R60:T60"/>
    <mergeCell ref="U60:W60"/>
    <mergeCell ref="X60:Z60"/>
    <mergeCell ref="AA60:AC60"/>
    <mergeCell ref="AD60:AF60"/>
    <mergeCell ref="AG60:AI60"/>
    <mergeCell ref="U59:W59"/>
    <mergeCell ref="X59:Z59"/>
    <mergeCell ref="AA59:AC59"/>
    <mergeCell ref="AD59:AF59"/>
    <mergeCell ref="AG59:AI59"/>
    <mergeCell ref="C60:E60"/>
    <mergeCell ref="F60:H60"/>
    <mergeCell ref="I60:K60"/>
    <mergeCell ref="L60:N60"/>
    <mergeCell ref="O60:Q60"/>
    <mergeCell ref="C59:E59"/>
    <mergeCell ref="F59:H59"/>
    <mergeCell ref="I59:K59"/>
    <mergeCell ref="L59:N59"/>
    <mergeCell ref="O59:Q59"/>
    <mergeCell ref="R59:T59"/>
    <mergeCell ref="R58:T58"/>
    <mergeCell ref="U58:W58"/>
    <mergeCell ref="X58:Z58"/>
    <mergeCell ref="AA58:AC58"/>
    <mergeCell ref="AD58:AF58"/>
    <mergeCell ref="AG58:AI58"/>
    <mergeCell ref="U57:W57"/>
    <mergeCell ref="X57:Z57"/>
    <mergeCell ref="AA57:AC57"/>
    <mergeCell ref="AD57:AF57"/>
    <mergeCell ref="AG57:AI57"/>
    <mergeCell ref="C58:E58"/>
    <mergeCell ref="F58:H58"/>
    <mergeCell ref="I58:K58"/>
    <mergeCell ref="L58:N58"/>
    <mergeCell ref="O58:Q58"/>
    <mergeCell ref="C57:E57"/>
    <mergeCell ref="F57:H57"/>
    <mergeCell ref="I57:K57"/>
    <mergeCell ref="L57:N57"/>
    <mergeCell ref="O57:Q57"/>
    <mergeCell ref="R57:T57"/>
    <mergeCell ref="R56:T56"/>
    <mergeCell ref="U56:W56"/>
    <mergeCell ref="X56:Z56"/>
    <mergeCell ref="AA56:AC56"/>
    <mergeCell ref="AD56:AF56"/>
    <mergeCell ref="AG56:AI56"/>
    <mergeCell ref="U55:W55"/>
    <mergeCell ref="X55:Z55"/>
    <mergeCell ref="AA55:AC55"/>
    <mergeCell ref="AD55:AF55"/>
    <mergeCell ref="AG55:AI55"/>
    <mergeCell ref="C56:E56"/>
    <mergeCell ref="F56:H56"/>
    <mergeCell ref="I56:K56"/>
    <mergeCell ref="L56:N56"/>
    <mergeCell ref="O56:Q56"/>
    <mergeCell ref="C55:E55"/>
    <mergeCell ref="F55:H55"/>
    <mergeCell ref="I55:K55"/>
    <mergeCell ref="L55:N55"/>
    <mergeCell ref="O55:Q55"/>
    <mergeCell ref="R55:T55"/>
    <mergeCell ref="R54:T54"/>
    <mergeCell ref="U54:W54"/>
    <mergeCell ref="X54:Z54"/>
    <mergeCell ref="AA54:AC54"/>
    <mergeCell ref="AD54:AF54"/>
    <mergeCell ref="AG54:AI54"/>
    <mergeCell ref="U53:W53"/>
    <mergeCell ref="X53:Z53"/>
    <mergeCell ref="AA53:AC53"/>
    <mergeCell ref="AD53:AF53"/>
    <mergeCell ref="AG53:AI53"/>
    <mergeCell ref="C54:E54"/>
    <mergeCell ref="F54:H54"/>
    <mergeCell ref="I54:K54"/>
    <mergeCell ref="L54:N54"/>
    <mergeCell ref="O54:Q54"/>
    <mergeCell ref="C53:E53"/>
    <mergeCell ref="F53:H53"/>
    <mergeCell ref="I53:K53"/>
    <mergeCell ref="L53:N53"/>
    <mergeCell ref="O53:Q53"/>
    <mergeCell ref="R53:T53"/>
    <mergeCell ref="R52:T52"/>
    <mergeCell ref="U52:W52"/>
    <mergeCell ref="X52:Z52"/>
    <mergeCell ref="AA52:AC52"/>
    <mergeCell ref="AD52:AF52"/>
    <mergeCell ref="AG52:AI52"/>
    <mergeCell ref="U51:W51"/>
    <mergeCell ref="X51:Z51"/>
    <mergeCell ref="AA51:AC51"/>
    <mergeCell ref="AD51:AF51"/>
    <mergeCell ref="AG51:AI51"/>
    <mergeCell ref="C52:E52"/>
    <mergeCell ref="F52:H52"/>
    <mergeCell ref="I52:K52"/>
    <mergeCell ref="L52:N52"/>
    <mergeCell ref="O52:Q52"/>
    <mergeCell ref="C51:E51"/>
    <mergeCell ref="F51:H51"/>
    <mergeCell ref="I51:K51"/>
    <mergeCell ref="L51:N51"/>
    <mergeCell ref="O51:Q51"/>
    <mergeCell ref="R51:T51"/>
    <mergeCell ref="R50:T50"/>
    <mergeCell ref="U50:W50"/>
    <mergeCell ref="X50:Z50"/>
    <mergeCell ref="AA50:AC50"/>
    <mergeCell ref="AD50:AF50"/>
    <mergeCell ref="AG50:AI50"/>
    <mergeCell ref="U49:W49"/>
    <mergeCell ref="X49:Z49"/>
    <mergeCell ref="AA49:AC49"/>
    <mergeCell ref="AD49:AF49"/>
    <mergeCell ref="AG49:AI49"/>
    <mergeCell ref="C50:E50"/>
    <mergeCell ref="F50:H50"/>
    <mergeCell ref="I50:K50"/>
    <mergeCell ref="L50:N50"/>
    <mergeCell ref="O50:Q50"/>
    <mergeCell ref="C49:E49"/>
    <mergeCell ref="F49:H49"/>
    <mergeCell ref="I49:K49"/>
    <mergeCell ref="L49:N49"/>
    <mergeCell ref="O49:Q49"/>
    <mergeCell ref="R49:T49"/>
    <mergeCell ref="R48:T48"/>
    <mergeCell ref="U48:W48"/>
    <mergeCell ref="X48:Z48"/>
    <mergeCell ref="AA48:AC48"/>
    <mergeCell ref="AD48:AF48"/>
    <mergeCell ref="AG48:AI48"/>
    <mergeCell ref="U47:W47"/>
    <mergeCell ref="X47:Z47"/>
    <mergeCell ref="AA47:AC47"/>
    <mergeCell ref="AD47:AF47"/>
    <mergeCell ref="AG47:AI47"/>
    <mergeCell ref="C48:E48"/>
    <mergeCell ref="F48:H48"/>
    <mergeCell ref="I48:K48"/>
    <mergeCell ref="L48:N48"/>
    <mergeCell ref="O48:Q48"/>
    <mergeCell ref="C47:E47"/>
    <mergeCell ref="F47:H47"/>
    <mergeCell ref="I47:K47"/>
    <mergeCell ref="L47:N47"/>
    <mergeCell ref="O47:Q47"/>
    <mergeCell ref="R47:T47"/>
    <mergeCell ref="R46:T46"/>
    <mergeCell ref="U46:W46"/>
    <mergeCell ref="X46:Z46"/>
    <mergeCell ref="AA46:AC46"/>
    <mergeCell ref="AD46:AF46"/>
    <mergeCell ref="AG46:AI46"/>
    <mergeCell ref="U45:W45"/>
    <mergeCell ref="X45:Z45"/>
    <mergeCell ref="AA45:AC45"/>
    <mergeCell ref="AD45:AF45"/>
    <mergeCell ref="AG45:AI45"/>
    <mergeCell ref="C46:E46"/>
    <mergeCell ref="F46:H46"/>
    <mergeCell ref="I46:K46"/>
    <mergeCell ref="L46:N46"/>
    <mergeCell ref="O46:Q46"/>
    <mergeCell ref="C45:E45"/>
    <mergeCell ref="F45:H45"/>
    <mergeCell ref="I45:K45"/>
    <mergeCell ref="L45:N45"/>
    <mergeCell ref="O45:Q45"/>
    <mergeCell ref="R45:T45"/>
    <mergeCell ref="R44:T44"/>
    <mergeCell ref="U44:W44"/>
    <mergeCell ref="X44:Z44"/>
    <mergeCell ref="AA44:AC44"/>
    <mergeCell ref="AD44:AF44"/>
    <mergeCell ref="AG44:AI44"/>
    <mergeCell ref="U43:W43"/>
    <mergeCell ref="X43:Z43"/>
    <mergeCell ref="AA43:AC43"/>
    <mergeCell ref="AD43:AF43"/>
    <mergeCell ref="AG43:AI43"/>
    <mergeCell ref="C44:E44"/>
    <mergeCell ref="F44:H44"/>
    <mergeCell ref="I44:K44"/>
    <mergeCell ref="L44:N44"/>
    <mergeCell ref="O44:Q44"/>
    <mergeCell ref="C43:E43"/>
    <mergeCell ref="F43:H43"/>
    <mergeCell ref="I43:K43"/>
    <mergeCell ref="L43:N43"/>
    <mergeCell ref="O43:Q43"/>
    <mergeCell ref="R43:T43"/>
    <mergeCell ref="R42:T42"/>
    <mergeCell ref="U42:W42"/>
    <mergeCell ref="X42:Z42"/>
    <mergeCell ref="AA42:AC42"/>
    <mergeCell ref="AD42:AF42"/>
    <mergeCell ref="AG42:AI42"/>
    <mergeCell ref="U41:W41"/>
    <mergeCell ref="X41:Z41"/>
    <mergeCell ref="AA41:AC41"/>
    <mergeCell ref="AD41:AF41"/>
    <mergeCell ref="AG41:AI41"/>
    <mergeCell ref="C42:E42"/>
    <mergeCell ref="F42:H42"/>
    <mergeCell ref="I42:K42"/>
    <mergeCell ref="L42:N42"/>
    <mergeCell ref="O42:Q42"/>
    <mergeCell ref="C41:E41"/>
    <mergeCell ref="F41:H41"/>
    <mergeCell ref="I41:K41"/>
    <mergeCell ref="L41:N41"/>
    <mergeCell ref="O41:Q41"/>
    <mergeCell ref="R41:T41"/>
    <mergeCell ref="R40:T40"/>
    <mergeCell ref="U40:W40"/>
    <mergeCell ref="X40:Z40"/>
    <mergeCell ref="AA40:AC40"/>
    <mergeCell ref="AD40:AF40"/>
    <mergeCell ref="AG40:AI40"/>
    <mergeCell ref="U39:W39"/>
    <mergeCell ref="X39:Z39"/>
    <mergeCell ref="AA39:AC39"/>
    <mergeCell ref="AD39:AF39"/>
    <mergeCell ref="AG39:AI39"/>
    <mergeCell ref="C40:E40"/>
    <mergeCell ref="F40:H40"/>
    <mergeCell ref="I40:K40"/>
    <mergeCell ref="L40:N40"/>
    <mergeCell ref="O40:Q40"/>
    <mergeCell ref="C39:E39"/>
    <mergeCell ref="F39:H39"/>
    <mergeCell ref="I39:K39"/>
    <mergeCell ref="L39:N39"/>
    <mergeCell ref="O39:Q39"/>
    <mergeCell ref="R39:T39"/>
    <mergeCell ref="R38:T38"/>
    <mergeCell ref="U38:W38"/>
    <mergeCell ref="X38:Z38"/>
    <mergeCell ref="AA38:AC38"/>
    <mergeCell ref="AD38:AF38"/>
    <mergeCell ref="AG38:AI38"/>
    <mergeCell ref="U37:W37"/>
    <mergeCell ref="X37:Z37"/>
    <mergeCell ref="AA37:AC37"/>
    <mergeCell ref="AD37:AF37"/>
    <mergeCell ref="AG37:AI37"/>
    <mergeCell ref="C38:E38"/>
    <mergeCell ref="F38:H38"/>
    <mergeCell ref="I38:K38"/>
    <mergeCell ref="L38:N38"/>
    <mergeCell ref="O38:Q38"/>
    <mergeCell ref="C37:E37"/>
    <mergeCell ref="F37:H37"/>
    <mergeCell ref="I37:K37"/>
    <mergeCell ref="L37:N37"/>
    <mergeCell ref="O37:Q37"/>
    <mergeCell ref="R37:T37"/>
    <mergeCell ref="R36:T36"/>
    <mergeCell ref="U36:W36"/>
    <mergeCell ref="X36:Z36"/>
    <mergeCell ref="AA36:AC36"/>
    <mergeCell ref="AD36:AF36"/>
    <mergeCell ref="AG36:AI36"/>
    <mergeCell ref="U35:W35"/>
    <mergeCell ref="X35:Z35"/>
    <mergeCell ref="AA35:AC35"/>
    <mergeCell ref="AD35:AF35"/>
    <mergeCell ref="AG35:AI35"/>
    <mergeCell ref="C36:E36"/>
    <mergeCell ref="F36:H36"/>
    <mergeCell ref="I36:K36"/>
    <mergeCell ref="L36:N36"/>
    <mergeCell ref="O36:Q36"/>
    <mergeCell ref="C35:E35"/>
    <mergeCell ref="F35:H35"/>
    <mergeCell ref="I35:K35"/>
    <mergeCell ref="L35:N35"/>
    <mergeCell ref="O35:Q35"/>
    <mergeCell ref="R35:T35"/>
    <mergeCell ref="R34:T34"/>
    <mergeCell ref="U34:W34"/>
    <mergeCell ref="X34:Z34"/>
    <mergeCell ref="AA34:AC34"/>
    <mergeCell ref="AD34:AF34"/>
    <mergeCell ref="AG34:AI34"/>
    <mergeCell ref="U33:W33"/>
    <mergeCell ref="X33:Z33"/>
    <mergeCell ref="AA33:AC33"/>
    <mergeCell ref="AD33:AF33"/>
    <mergeCell ref="AG33:AI33"/>
    <mergeCell ref="C34:E34"/>
    <mergeCell ref="F34:H34"/>
    <mergeCell ref="I34:K34"/>
    <mergeCell ref="L34:N34"/>
    <mergeCell ref="O34:Q34"/>
    <mergeCell ref="C33:E33"/>
    <mergeCell ref="F33:H33"/>
    <mergeCell ref="I33:K33"/>
    <mergeCell ref="L33:N33"/>
    <mergeCell ref="O33:Q33"/>
    <mergeCell ref="R33:T33"/>
    <mergeCell ref="R32:T32"/>
    <mergeCell ref="U32:W32"/>
    <mergeCell ref="X32:Z32"/>
    <mergeCell ref="AA32:AC32"/>
    <mergeCell ref="AD32:AF32"/>
    <mergeCell ref="AG32:AI32"/>
    <mergeCell ref="U31:W31"/>
    <mergeCell ref="X31:Z31"/>
    <mergeCell ref="AA31:AC31"/>
    <mergeCell ref="AD31:AF31"/>
    <mergeCell ref="AG31:AI31"/>
    <mergeCell ref="C32:E32"/>
    <mergeCell ref="F32:H32"/>
    <mergeCell ref="I32:K32"/>
    <mergeCell ref="L32:N32"/>
    <mergeCell ref="O32:Q32"/>
    <mergeCell ref="C31:E31"/>
    <mergeCell ref="F31:H31"/>
    <mergeCell ref="I31:K31"/>
    <mergeCell ref="L31:N31"/>
    <mergeCell ref="O31:Q31"/>
    <mergeCell ref="R31:T31"/>
    <mergeCell ref="R30:T30"/>
    <mergeCell ref="U30:W30"/>
    <mergeCell ref="X30:Z30"/>
    <mergeCell ref="AA30:AC30"/>
    <mergeCell ref="AD30:AF30"/>
    <mergeCell ref="AG30:AI30"/>
    <mergeCell ref="U29:W29"/>
    <mergeCell ref="X29:Z29"/>
    <mergeCell ref="AA29:AC29"/>
    <mergeCell ref="AD29:AF29"/>
    <mergeCell ref="AG29:AI29"/>
    <mergeCell ref="C30:E30"/>
    <mergeCell ref="F30:H30"/>
    <mergeCell ref="I30:K30"/>
    <mergeCell ref="L30:N30"/>
    <mergeCell ref="O30:Q30"/>
    <mergeCell ref="C29:E29"/>
    <mergeCell ref="F29:H29"/>
    <mergeCell ref="I29:K29"/>
    <mergeCell ref="L29:N29"/>
    <mergeCell ref="O29:Q29"/>
    <mergeCell ref="R29:T29"/>
    <mergeCell ref="R28:T28"/>
    <mergeCell ref="U28:W28"/>
    <mergeCell ref="X28:Z28"/>
    <mergeCell ref="AA28:AC28"/>
    <mergeCell ref="AD28:AF28"/>
    <mergeCell ref="AG28:AI28"/>
    <mergeCell ref="U27:W27"/>
    <mergeCell ref="X27:Z27"/>
    <mergeCell ref="AA27:AC27"/>
    <mergeCell ref="AD27:AF27"/>
    <mergeCell ref="AG27:AI27"/>
    <mergeCell ref="C28:E28"/>
    <mergeCell ref="F28:H28"/>
    <mergeCell ref="I28:K28"/>
    <mergeCell ref="L28:N28"/>
    <mergeCell ref="O28:Q28"/>
    <mergeCell ref="C27:E27"/>
    <mergeCell ref="F27:H27"/>
    <mergeCell ref="I27:K27"/>
    <mergeCell ref="L27:N27"/>
    <mergeCell ref="O27:Q27"/>
    <mergeCell ref="R27:T27"/>
    <mergeCell ref="R26:T26"/>
    <mergeCell ref="U26:W26"/>
    <mergeCell ref="X26:Z26"/>
    <mergeCell ref="AA26:AC26"/>
    <mergeCell ref="AD26:AF26"/>
    <mergeCell ref="AG26:AI26"/>
    <mergeCell ref="U25:W25"/>
    <mergeCell ref="X25:Z25"/>
    <mergeCell ref="AA25:AC25"/>
    <mergeCell ref="AD25:AF25"/>
    <mergeCell ref="AG25:AI25"/>
    <mergeCell ref="C26:E26"/>
    <mergeCell ref="F26:H26"/>
    <mergeCell ref="I26:K26"/>
    <mergeCell ref="L26:N26"/>
    <mergeCell ref="O26:Q26"/>
    <mergeCell ref="C25:E25"/>
    <mergeCell ref="F25:H25"/>
    <mergeCell ref="I25:K25"/>
    <mergeCell ref="L25:N25"/>
    <mergeCell ref="O25:Q25"/>
    <mergeCell ref="R25:T25"/>
    <mergeCell ref="R24:T24"/>
    <mergeCell ref="U24:W24"/>
    <mergeCell ref="X24:Z24"/>
    <mergeCell ref="AA24:AC24"/>
    <mergeCell ref="AD24:AF24"/>
    <mergeCell ref="AG24:AI24"/>
    <mergeCell ref="U23:W23"/>
    <mergeCell ref="X23:Z23"/>
    <mergeCell ref="AA23:AC23"/>
    <mergeCell ref="AD23:AF23"/>
    <mergeCell ref="AG23:AI23"/>
    <mergeCell ref="C24:E24"/>
    <mergeCell ref="F24:H24"/>
    <mergeCell ref="I24:K24"/>
    <mergeCell ref="L24:N24"/>
    <mergeCell ref="O24:Q24"/>
    <mergeCell ref="C23:E23"/>
    <mergeCell ref="F23:H23"/>
    <mergeCell ref="I23:K23"/>
    <mergeCell ref="L23:N23"/>
    <mergeCell ref="O23:Q23"/>
    <mergeCell ref="R23:T23"/>
    <mergeCell ref="R22:T22"/>
    <mergeCell ref="U22:W22"/>
    <mergeCell ref="X22:Z22"/>
    <mergeCell ref="AA22:AC22"/>
    <mergeCell ref="AD22:AF22"/>
    <mergeCell ref="AG22:AI22"/>
    <mergeCell ref="U21:W21"/>
    <mergeCell ref="X21:Z21"/>
    <mergeCell ref="AA21:AC21"/>
    <mergeCell ref="AD21:AF21"/>
    <mergeCell ref="AG21:AI21"/>
    <mergeCell ref="C22:E22"/>
    <mergeCell ref="F22:H22"/>
    <mergeCell ref="I22:K22"/>
    <mergeCell ref="L22:N22"/>
    <mergeCell ref="O22:Q22"/>
    <mergeCell ref="C21:E21"/>
    <mergeCell ref="F21:H21"/>
    <mergeCell ref="I21:K21"/>
    <mergeCell ref="L21:N21"/>
    <mergeCell ref="O21:Q21"/>
    <mergeCell ref="R21:T21"/>
    <mergeCell ref="R20:T20"/>
    <mergeCell ref="U20:W20"/>
    <mergeCell ref="X20:Z20"/>
    <mergeCell ref="AA20:AC20"/>
    <mergeCell ref="AD20:AF20"/>
    <mergeCell ref="AG20:AI20"/>
    <mergeCell ref="U19:W19"/>
    <mergeCell ref="X19:Z19"/>
    <mergeCell ref="AA19:AC19"/>
    <mergeCell ref="AD19:AF19"/>
    <mergeCell ref="AG19:AI19"/>
    <mergeCell ref="C20:E20"/>
    <mergeCell ref="F20:H20"/>
    <mergeCell ref="I20:K20"/>
    <mergeCell ref="L20:N20"/>
    <mergeCell ref="O20:Q20"/>
    <mergeCell ref="C19:E19"/>
    <mergeCell ref="F19:H19"/>
    <mergeCell ref="I19:K19"/>
    <mergeCell ref="L19:N19"/>
    <mergeCell ref="O19:Q19"/>
    <mergeCell ref="R19:T19"/>
    <mergeCell ref="R18:T18"/>
    <mergeCell ref="U18:W18"/>
    <mergeCell ref="X18:Z18"/>
    <mergeCell ref="AA18:AC18"/>
    <mergeCell ref="AD18:AF18"/>
    <mergeCell ref="AG18:AI18"/>
    <mergeCell ref="U17:W17"/>
    <mergeCell ref="X17:Z17"/>
    <mergeCell ref="AA17:AC17"/>
    <mergeCell ref="AD17:AF17"/>
    <mergeCell ref="AG17:AI17"/>
    <mergeCell ref="C18:E18"/>
    <mergeCell ref="F18:H18"/>
    <mergeCell ref="I18:K18"/>
    <mergeCell ref="L18:N18"/>
    <mergeCell ref="O18:Q18"/>
    <mergeCell ref="C17:E17"/>
    <mergeCell ref="F17:H17"/>
    <mergeCell ref="I17:K17"/>
    <mergeCell ref="L17:N17"/>
    <mergeCell ref="O17:Q17"/>
    <mergeCell ref="R17:T17"/>
    <mergeCell ref="R16:T16"/>
    <mergeCell ref="U16:W16"/>
    <mergeCell ref="X16:Z16"/>
    <mergeCell ref="AA16:AC16"/>
    <mergeCell ref="AD16:AF16"/>
    <mergeCell ref="AG16:AI16"/>
    <mergeCell ref="U15:W15"/>
    <mergeCell ref="X15:Z15"/>
    <mergeCell ref="AA15:AC15"/>
    <mergeCell ref="AD15:AF15"/>
    <mergeCell ref="AG15:AI15"/>
    <mergeCell ref="C16:E16"/>
    <mergeCell ref="F16:H16"/>
    <mergeCell ref="I16:K16"/>
    <mergeCell ref="L16:N16"/>
    <mergeCell ref="O16:Q16"/>
    <mergeCell ref="C15:E15"/>
    <mergeCell ref="F15:H15"/>
    <mergeCell ref="I15:K15"/>
    <mergeCell ref="L15:N15"/>
    <mergeCell ref="O15:Q15"/>
    <mergeCell ref="R15:T15"/>
    <mergeCell ref="R14:T14"/>
    <mergeCell ref="U14:W14"/>
    <mergeCell ref="X14:Z14"/>
    <mergeCell ref="AA14:AC14"/>
    <mergeCell ref="AD14:AF14"/>
    <mergeCell ref="AG14:AI14"/>
    <mergeCell ref="U13:W13"/>
    <mergeCell ref="X13:Z13"/>
    <mergeCell ref="AA13:AC13"/>
    <mergeCell ref="AD13:AF13"/>
    <mergeCell ref="AG13:AI13"/>
    <mergeCell ref="C14:E14"/>
    <mergeCell ref="F14:H14"/>
    <mergeCell ref="I14:K14"/>
    <mergeCell ref="L14:N14"/>
    <mergeCell ref="O14:Q14"/>
    <mergeCell ref="C13:E13"/>
    <mergeCell ref="F13:H13"/>
    <mergeCell ref="I13:K13"/>
    <mergeCell ref="L13:N13"/>
    <mergeCell ref="O13:Q13"/>
    <mergeCell ref="R13:T13"/>
    <mergeCell ref="R12:T12"/>
    <mergeCell ref="U12:W12"/>
    <mergeCell ref="X12:Z12"/>
    <mergeCell ref="AA12:AC12"/>
    <mergeCell ref="AD12:AF12"/>
    <mergeCell ref="AG12:AI12"/>
    <mergeCell ref="U11:W11"/>
    <mergeCell ref="X11:Z11"/>
    <mergeCell ref="AA11:AC11"/>
    <mergeCell ref="AD11:AF11"/>
    <mergeCell ref="AG11:AI11"/>
    <mergeCell ref="C12:E12"/>
    <mergeCell ref="F12:H12"/>
    <mergeCell ref="I12:K12"/>
    <mergeCell ref="L12:N12"/>
    <mergeCell ref="O12:Q12"/>
    <mergeCell ref="C11:E11"/>
    <mergeCell ref="F11:H11"/>
    <mergeCell ref="I11:K11"/>
    <mergeCell ref="L11:N11"/>
    <mergeCell ref="O11:Q11"/>
    <mergeCell ref="R11:T11"/>
    <mergeCell ref="R10:T10"/>
    <mergeCell ref="U10:W10"/>
    <mergeCell ref="X10:Z10"/>
    <mergeCell ref="AA10:AC10"/>
    <mergeCell ref="AD10:AF10"/>
    <mergeCell ref="AG10:AI10"/>
    <mergeCell ref="U9:W9"/>
    <mergeCell ref="X9:Z9"/>
    <mergeCell ref="AA9:AC9"/>
    <mergeCell ref="AD9:AF9"/>
    <mergeCell ref="AG9:AI9"/>
    <mergeCell ref="C10:E10"/>
    <mergeCell ref="F10:H10"/>
    <mergeCell ref="I10:K10"/>
    <mergeCell ref="L10:N10"/>
    <mergeCell ref="O10:Q10"/>
    <mergeCell ref="C9:E9"/>
    <mergeCell ref="F9:H9"/>
    <mergeCell ref="I9:K9"/>
    <mergeCell ref="L9:N9"/>
    <mergeCell ref="O9:Q9"/>
    <mergeCell ref="R9:T9"/>
    <mergeCell ref="R8:T8"/>
    <mergeCell ref="U8:W8"/>
    <mergeCell ref="X8:Z8"/>
    <mergeCell ref="AA8:AC8"/>
    <mergeCell ref="AD8:AF8"/>
    <mergeCell ref="AG8:AI8"/>
    <mergeCell ref="U7:W7"/>
    <mergeCell ref="X7:Z7"/>
    <mergeCell ref="AA7:AC7"/>
    <mergeCell ref="AD7:AF7"/>
    <mergeCell ref="AG7:AI7"/>
    <mergeCell ref="C8:E8"/>
    <mergeCell ref="F8:H8"/>
    <mergeCell ref="I8:K8"/>
    <mergeCell ref="L8:N8"/>
    <mergeCell ref="O8:Q8"/>
    <mergeCell ref="C7:E7"/>
    <mergeCell ref="F7:H7"/>
    <mergeCell ref="I7:K7"/>
    <mergeCell ref="L7:N7"/>
    <mergeCell ref="O7:Q7"/>
    <mergeCell ref="R7:T7"/>
    <mergeCell ref="R6:T6"/>
    <mergeCell ref="U6:W6"/>
    <mergeCell ref="X6:Z6"/>
    <mergeCell ref="AA6:AC6"/>
    <mergeCell ref="AD6:AF6"/>
    <mergeCell ref="AG6:AI6"/>
    <mergeCell ref="U5:W5"/>
    <mergeCell ref="X5:Z5"/>
    <mergeCell ref="AA5:AC5"/>
    <mergeCell ref="AD5:AF5"/>
    <mergeCell ref="AG5:AI5"/>
    <mergeCell ref="C6:E6"/>
    <mergeCell ref="F6:H6"/>
    <mergeCell ref="I6:K6"/>
    <mergeCell ref="L6:N6"/>
    <mergeCell ref="O6:Q6"/>
    <mergeCell ref="C5:E5"/>
    <mergeCell ref="F5:H5"/>
    <mergeCell ref="I5:K5"/>
    <mergeCell ref="L5:N5"/>
    <mergeCell ref="O5:Q5"/>
    <mergeCell ref="R5:T5"/>
    <mergeCell ref="R4:T4"/>
    <mergeCell ref="U4:W4"/>
    <mergeCell ref="X4:Z4"/>
    <mergeCell ref="AA4:AC4"/>
    <mergeCell ref="AD4:AF4"/>
    <mergeCell ref="AG4:AI4"/>
    <mergeCell ref="A1:A2"/>
    <mergeCell ref="B1:B2"/>
    <mergeCell ref="C1:AI1"/>
    <mergeCell ref="C2:E2"/>
    <mergeCell ref="F2:H2"/>
    <mergeCell ref="I2:K2"/>
    <mergeCell ref="L2:N2"/>
    <mergeCell ref="O2:Q2"/>
    <mergeCell ref="R2:T2"/>
    <mergeCell ref="U2:W2"/>
    <mergeCell ref="U3:W3"/>
    <mergeCell ref="X3:Z3"/>
    <mergeCell ref="AA3:AC3"/>
    <mergeCell ref="AD3:AF3"/>
    <mergeCell ref="AG3:AI3"/>
    <mergeCell ref="C4:E4"/>
    <mergeCell ref="F4:H4"/>
    <mergeCell ref="I4:K4"/>
    <mergeCell ref="L4:N4"/>
    <mergeCell ref="O4:Q4"/>
    <mergeCell ref="X2:Z2"/>
    <mergeCell ref="AA2:AC2"/>
    <mergeCell ref="AD2:AF2"/>
    <mergeCell ref="AG2:AI2"/>
    <mergeCell ref="C3:E3"/>
    <mergeCell ref="F3:H3"/>
    <mergeCell ref="I3:K3"/>
    <mergeCell ref="L3:N3"/>
    <mergeCell ref="O3:Q3"/>
    <mergeCell ref="R3:T3"/>
  </mergeCells>
  <conditionalFormatting sqref="AJ3:BM86">
    <cfRule type="containsText" dxfId="87" priority="8" operator="containsText" text="Avec Précaution">
      <formula>NOT(ISERROR(SEARCH("Avec Précaution",AJ3)))</formula>
    </cfRule>
    <cfRule type="containsText" dxfId="86" priority="9" operator="containsText" text="Non Exprimé">
      <formula>NOT(ISERROR(SEARCH("Non Exprimé",AJ3)))</formula>
    </cfRule>
    <cfRule type="containsText" dxfId="85" priority="10" operator="containsText" text="OK">
      <formula>NOT(ISERROR(SEARCH("OK",AJ3)))</formula>
    </cfRule>
  </conditionalFormatting>
  <conditionalFormatting sqref="AP3:BJ86">
    <cfRule type="cellIs" dxfId="84" priority="7" operator="lessThan">
      <formula>0.05</formula>
    </cfRule>
  </conditionalFormatting>
  <conditionalFormatting sqref="F3:AI86">
    <cfRule type="cellIs" dxfId="83" priority="3" operator="greaterThan">
      <formula>2</formula>
    </cfRule>
    <cfRule type="cellIs" dxfId="82" priority="2" operator="lessThan">
      <formula>-2</formula>
    </cfRule>
    <cfRule type="containsBlanks" dxfId="81" priority="1">
      <formula>LEN(TRIM(F3))=0</formula>
    </cfRule>
  </conditionalFormatting>
  <hyperlinks>
    <hyperlink ref="A1:A2" location="'Indications d''Utilisation'!A50" tooltip="Lien vers &quot;Indications d'Utilisation&quot;" display="Lien vers Indications d'Utilisation"/>
  </hyperlink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Feuil29">
    <tabColor rgb="FF17F20C"/>
  </sheetPr>
  <dimension ref="A1:AI100"/>
  <sheetViews>
    <sheetView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3" max="32" width="4.7109375" customWidth="1"/>
  </cols>
  <sheetData>
    <row r="1" spans="1:35" ht="23.25" customHeight="1">
      <c r="A1" s="523" t="s">
        <v>206</v>
      </c>
      <c r="B1" s="525" t="s">
        <v>3</v>
      </c>
      <c r="C1" s="527" t="s">
        <v>336</v>
      </c>
      <c r="D1" s="528"/>
      <c r="E1" s="528"/>
      <c r="F1" s="528"/>
      <c r="G1" s="528"/>
      <c r="H1" s="528"/>
      <c r="I1" s="528"/>
      <c r="J1" s="528"/>
      <c r="K1" s="528"/>
      <c r="L1" s="528"/>
      <c r="M1" s="528"/>
      <c r="N1" s="528"/>
      <c r="O1" s="528"/>
      <c r="P1" s="528"/>
      <c r="Q1" s="528"/>
      <c r="R1" s="528"/>
      <c r="S1" s="528"/>
      <c r="T1" s="528"/>
      <c r="U1" s="528"/>
      <c r="V1" s="528"/>
      <c r="W1" s="528"/>
      <c r="X1" s="525" t="s">
        <v>335</v>
      </c>
      <c r="Y1" s="528"/>
      <c r="Z1" s="528"/>
      <c r="AA1" s="528"/>
      <c r="AB1" s="528"/>
      <c r="AC1" s="596"/>
      <c r="AD1" s="594">
        <v>0.05</v>
      </c>
      <c r="AE1" s="594"/>
      <c r="AF1" s="595"/>
      <c r="AG1" s="243"/>
      <c r="AH1" s="243"/>
      <c r="AI1" s="243"/>
    </row>
    <row r="2" spans="1:35" ht="23.25" customHeight="1" thickBot="1">
      <c r="A2" s="574"/>
      <c r="B2" s="575"/>
      <c r="C2" s="559" t="s">
        <v>235</v>
      </c>
      <c r="D2" s="560"/>
      <c r="E2" s="561"/>
      <c r="F2" s="559" t="s">
        <v>236</v>
      </c>
      <c r="G2" s="560"/>
      <c r="H2" s="561"/>
      <c r="I2" s="559" t="s">
        <v>237</v>
      </c>
      <c r="J2" s="560"/>
      <c r="K2" s="561"/>
      <c r="L2" s="559" t="s">
        <v>238</v>
      </c>
      <c r="M2" s="560"/>
      <c r="N2" s="561"/>
      <c r="O2" s="559" t="s">
        <v>239</v>
      </c>
      <c r="P2" s="560"/>
      <c r="Q2" s="561"/>
      <c r="R2" s="559" t="s">
        <v>240</v>
      </c>
      <c r="S2" s="560"/>
      <c r="T2" s="561"/>
      <c r="U2" s="559" t="s">
        <v>241</v>
      </c>
      <c r="V2" s="560"/>
      <c r="W2" s="561"/>
      <c r="X2" s="559" t="s">
        <v>242</v>
      </c>
      <c r="Y2" s="560"/>
      <c r="Z2" s="561"/>
      <c r="AA2" s="559" t="s">
        <v>243</v>
      </c>
      <c r="AB2" s="560"/>
      <c r="AC2" s="561"/>
      <c r="AD2" s="559" t="s">
        <v>244</v>
      </c>
      <c r="AE2" s="560"/>
      <c r="AF2" s="561"/>
      <c r="AG2" s="243"/>
      <c r="AH2" s="243"/>
      <c r="AI2" s="243"/>
    </row>
    <row r="3" spans="1:35" ht="15.75" thickTop="1">
      <c r="A3" s="103" t="str">
        <f>IF('Information sur les Gènes'!A3="","",'Information sur les Gènes'!A3)</f>
        <v>A1</v>
      </c>
      <c r="B3" s="104" t="str">
        <f>IF('Information sur les Gènes'!D3="","",'Information sur les Gènes'!D3)</f>
        <v/>
      </c>
      <c r="C3" s="562" t="str">
        <f>IF('Feuille de Calcul'!FL3="","",'Feuille de Calcul'!FL3)</f>
        <v>N/A</v>
      </c>
      <c r="D3" s="563"/>
      <c r="E3" s="564"/>
      <c r="F3" s="562" t="str">
        <f>IF('Feuille de Calcul'!FO3="","",'Feuille de Calcul'!FO3)</f>
        <v>N/A</v>
      </c>
      <c r="G3" s="563"/>
      <c r="H3" s="564"/>
      <c r="I3" s="562" t="str">
        <f>IF('Feuille de Calcul'!FR3="","",'Feuille de Calcul'!FR3)</f>
        <v>N/A</v>
      </c>
      <c r="J3" s="563"/>
      <c r="K3" s="564"/>
      <c r="L3" s="562" t="str">
        <f>IF('Feuille de Calcul'!FU3="","",'Feuille de Calcul'!FU3)</f>
        <v>N/A</v>
      </c>
      <c r="M3" s="563"/>
      <c r="N3" s="564"/>
      <c r="O3" s="562" t="str">
        <f>IF('Feuille de Calcul'!FX3="","",'Feuille de Calcul'!FX3)</f>
        <v>N/A</v>
      </c>
      <c r="P3" s="563"/>
      <c r="Q3" s="564"/>
      <c r="R3" s="562" t="str">
        <f>IF('Feuille de Calcul'!GA3="","",'Feuille de Calcul'!GA3)</f>
        <v>N/A</v>
      </c>
      <c r="S3" s="563"/>
      <c r="T3" s="564"/>
      <c r="U3" s="562" t="str">
        <f>IF('Feuille de Calcul'!GD3="","",'Feuille de Calcul'!GD3)</f>
        <v>N/A</v>
      </c>
      <c r="V3" s="563"/>
      <c r="W3" s="564"/>
      <c r="X3" s="562" t="str">
        <f>IF('Feuille de Calcul'!GG3="","",'Feuille de Calcul'!GG3)</f>
        <v>N/A</v>
      </c>
      <c r="Y3" s="563"/>
      <c r="Z3" s="564"/>
      <c r="AA3" s="562" t="str">
        <f>IF('Feuille de Calcul'!GJ3="","",'Feuille de Calcul'!GJ3)</f>
        <v>N/A</v>
      </c>
      <c r="AB3" s="563"/>
      <c r="AC3" s="564"/>
      <c r="AD3" s="562" t="str">
        <f>IF('Feuille de Calcul'!GM3="","",'Feuille de Calcul'!GM3)</f>
        <v>N/A</v>
      </c>
      <c r="AE3" s="563"/>
      <c r="AF3" s="564"/>
      <c r="AG3" s="243"/>
      <c r="AH3" s="243"/>
      <c r="AI3" s="243"/>
    </row>
    <row r="4" spans="1:35">
      <c r="A4" s="63" t="str">
        <f>IF('Information sur les Gènes'!A4="","",'Information sur les Gènes'!A4)</f>
        <v>A2</v>
      </c>
      <c r="B4" s="64" t="str">
        <f>IF('Information sur les Gènes'!D4="","",'Information sur les Gènes'!D4)</f>
        <v/>
      </c>
      <c r="C4" s="568" t="str">
        <f>IF('Feuille de Calcul'!FL4="","",'Feuille de Calcul'!FL4)</f>
        <v>N/A</v>
      </c>
      <c r="D4" s="569"/>
      <c r="E4" s="570"/>
      <c r="F4" s="568" t="str">
        <f>IF('Feuille de Calcul'!FO4="","",'Feuille de Calcul'!FO4)</f>
        <v>N/A</v>
      </c>
      <c r="G4" s="569"/>
      <c r="H4" s="570"/>
      <c r="I4" s="568" t="str">
        <f>IF('Feuille de Calcul'!FR4="","",'Feuille de Calcul'!FR4)</f>
        <v>N/A</v>
      </c>
      <c r="J4" s="569"/>
      <c r="K4" s="570"/>
      <c r="L4" s="568" t="str">
        <f>IF('Feuille de Calcul'!FU4="","",'Feuille de Calcul'!FU4)</f>
        <v>N/A</v>
      </c>
      <c r="M4" s="569"/>
      <c r="N4" s="570"/>
      <c r="O4" s="568" t="str">
        <f>IF('Feuille de Calcul'!FX4="","",'Feuille de Calcul'!FX4)</f>
        <v>N/A</v>
      </c>
      <c r="P4" s="569"/>
      <c r="Q4" s="570"/>
      <c r="R4" s="568" t="str">
        <f>IF('Feuille de Calcul'!GA4="","",'Feuille de Calcul'!GA4)</f>
        <v>N/A</v>
      </c>
      <c r="S4" s="569"/>
      <c r="T4" s="570"/>
      <c r="U4" s="568" t="str">
        <f>IF('Feuille de Calcul'!GD4="","",'Feuille de Calcul'!GD4)</f>
        <v>N/A</v>
      </c>
      <c r="V4" s="569"/>
      <c r="W4" s="570"/>
      <c r="X4" s="568" t="str">
        <f>IF('Feuille de Calcul'!GG4="","",'Feuille de Calcul'!GG4)</f>
        <v>N/A</v>
      </c>
      <c r="Y4" s="569"/>
      <c r="Z4" s="570"/>
      <c r="AA4" s="568" t="str">
        <f>IF('Feuille de Calcul'!GJ4="","",'Feuille de Calcul'!GJ4)</f>
        <v>N/A</v>
      </c>
      <c r="AB4" s="569"/>
      <c r="AC4" s="570"/>
      <c r="AD4" s="568" t="str">
        <f>IF('Feuille de Calcul'!GM4="","",'Feuille de Calcul'!GM4)</f>
        <v>N/A</v>
      </c>
      <c r="AE4" s="569"/>
      <c r="AF4" s="570"/>
      <c r="AG4" s="243"/>
      <c r="AH4" s="243"/>
      <c r="AI4" s="243"/>
    </row>
    <row r="5" spans="1:35">
      <c r="A5" s="63" t="str">
        <f>IF('Information sur les Gènes'!A5="","",'Information sur les Gènes'!A5)</f>
        <v>A3</v>
      </c>
      <c r="B5" s="64" t="str">
        <f>IF('Information sur les Gènes'!D5="","",'Information sur les Gènes'!D5)</f>
        <v/>
      </c>
      <c r="C5" s="568" t="str">
        <f>IF('Feuille de Calcul'!FL5="","",'Feuille de Calcul'!FL5)</f>
        <v>N/A</v>
      </c>
      <c r="D5" s="569"/>
      <c r="E5" s="570"/>
      <c r="F5" s="568" t="str">
        <f>IF('Feuille de Calcul'!FO5="","",'Feuille de Calcul'!FO5)</f>
        <v>N/A</v>
      </c>
      <c r="G5" s="569"/>
      <c r="H5" s="570"/>
      <c r="I5" s="568" t="str">
        <f>IF('Feuille de Calcul'!FR5="","",'Feuille de Calcul'!FR5)</f>
        <v>N/A</v>
      </c>
      <c r="J5" s="569"/>
      <c r="K5" s="570"/>
      <c r="L5" s="568" t="str">
        <f>IF('Feuille de Calcul'!FU5="","",'Feuille de Calcul'!FU5)</f>
        <v>N/A</v>
      </c>
      <c r="M5" s="569"/>
      <c r="N5" s="570"/>
      <c r="O5" s="568" t="str">
        <f>IF('Feuille de Calcul'!FX5="","",'Feuille de Calcul'!FX5)</f>
        <v>N/A</v>
      </c>
      <c r="P5" s="569"/>
      <c r="Q5" s="570"/>
      <c r="R5" s="568" t="str">
        <f>IF('Feuille de Calcul'!GA5="","",'Feuille de Calcul'!GA5)</f>
        <v>N/A</v>
      </c>
      <c r="S5" s="569"/>
      <c r="T5" s="570"/>
      <c r="U5" s="568" t="str">
        <f>IF('Feuille de Calcul'!GD5="","",'Feuille de Calcul'!GD5)</f>
        <v>N/A</v>
      </c>
      <c r="V5" s="569"/>
      <c r="W5" s="570"/>
      <c r="X5" s="568" t="str">
        <f>IF('Feuille de Calcul'!GG5="","",'Feuille de Calcul'!GG5)</f>
        <v>N/A</v>
      </c>
      <c r="Y5" s="569"/>
      <c r="Z5" s="570"/>
      <c r="AA5" s="568" t="str">
        <f>IF('Feuille de Calcul'!GJ5="","",'Feuille de Calcul'!GJ5)</f>
        <v>N/A</v>
      </c>
      <c r="AB5" s="569"/>
      <c r="AC5" s="570"/>
      <c r="AD5" s="568" t="str">
        <f>IF('Feuille de Calcul'!GM5="","",'Feuille de Calcul'!GM5)</f>
        <v>N/A</v>
      </c>
      <c r="AE5" s="569"/>
      <c r="AF5" s="570"/>
      <c r="AG5" s="243"/>
      <c r="AH5" s="243"/>
      <c r="AI5" s="243"/>
    </row>
    <row r="6" spans="1:35">
      <c r="A6" s="63" t="str">
        <f>IF('Information sur les Gènes'!A6="","",'Information sur les Gènes'!A6)</f>
        <v>A4</v>
      </c>
      <c r="B6" s="64" t="str">
        <f>IF('Information sur les Gènes'!D6="","",'Information sur les Gènes'!D6)</f>
        <v/>
      </c>
      <c r="C6" s="568" t="str">
        <f>IF('Feuille de Calcul'!FL6="","",'Feuille de Calcul'!FL6)</f>
        <v>N/A</v>
      </c>
      <c r="D6" s="569"/>
      <c r="E6" s="570"/>
      <c r="F6" s="568" t="str">
        <f>IF('Feuille de Calcul'!FO6="","",'Feuille de Calcul'!FO6)</f>
        <v>N/A</v>
      </c>
      <c r="G6" s="569"/>
      <c r="H6" s="570"/>
      <c r="I6" s="568" t="str">
        <f>IF('Feuille de Calcul'!FR6="","",'Feuille de Calcul'!FR6)</f>
        <v>N/A</v>
      </c>
      <c r="J6" s="569"/>
      <c r="K6" s="570"/>
      <c r="L6" s="568" t="str">
        <f>IF('Feuille de Calcul'!FU6="","",'Feuille de Calcul'!FU6)</f>
        <v>N/A</v>
      </c>
      <c r="M6" s="569"/>
      <c r="N6" s="570"/>
      <c r="O6" s="568" t="str">
        <f>IF('Feuille de Calcul'!FX6="","",'Feuille de Calcul'!FX6)</f>
        <v>N/A</v>
      </c>
      <c r="P6" s="569"/>
      <c r="Q6" s="570"/>
      <c r="R6" s="568" t="str">
        <f>IF('Feuille de Calcul'!GA6="","",'Feuille de Calcul'!GA6)</f>
        <v>N/A</v>
      </c>
      <c r="S6" s="569"/>
      <c r="T6" s="570"/>
      <c r="U6" s="568" t="str">
        <f>IF('Feuille de Calcul'!GD6="","",'Feuille de Calcul'!GD6)</f>
        <v>N/A</v>
      </c>
      <c r="V6" s="569"/>
      <c r="W6" s="570"/>
      <c r="X6" s="568" t="str">
        <f>IF('Feuille de Calcul'!GG6="","",'Feuille de Calcul'!GG6)</f>
        <v>N/A</v>
      </c>
      <c r="Y6" s="569"/>
      <c r="Z6" s="570"/>
      <c r="AA6" s="568" t="str">
        <f>IF('Feuille de Calcul'!GJ6="","",'Feuille de Calcul'!GJ6)</f>
        <v>N/A</v>
      </c>
      <c r="AB6" s="569"/>
      <c r="AC6" s="570"/>
      <c r="AD6" s="568" t="str">
        <f>IF('Feuille de Calcul'!GM6="","",'Feuille de Calcul'!GM6)</f>
        <v>N/A</v>
      </c>
      <c r="AE6" s="569"/>
      <c r="AF6" s="570"/>
      <c r="AG6" s="243"/>
      <c r="AH6" s="243"/>
      <c r="AI6" s="243"/>
    </row>
    <row r="7" spans="1:35">
      <c r="A7" s="63" t="str">
        <f>IF('Information sur les Gènes'!A7="","",'Information sur les Gènes'!A7)</f>
        <v>A5</v>
      </c>
      <c r="B7" s="64" t="str">
        <f>IF('Information sur les Gènes'!D7="","",'Information sur les Gènes'!D7)</f>
        <v/>
      </c>
      <c r="C7" s="568" t="str">
        <f>IF('Feuille de Calcul'!FL7="","",'Feuille de Calcul'!FL7)</f>
        <v>N/A</v>
      </c>
      <c r="D7" s="569"/>
      <c r="E7" s="570"/>
      <c r="F7" s="568" t="str">
        <f>IF('Feuille de Calcul'!FO7="","",'Feuille de Calcul'!FO7)</f>
        <v>N/A</v>
      </c>
      <c r="G7" s="569"/>
      <c r="H7" s="570"/>
      <c r="I7" s="568" t="str">
        <f>IF('Feuille de Calcul'!FR7="","",'Feuille de Calcul'!FR7)</f>
        <v>N/A</v>
      </c>
      <c r="J7" s="569"/>
      <c r="K7" s="570"/>
      <c r="L7" s="568" t="str">
        <f>IF('Feuille de Calcul'!FU7="","",'Feuille de Calcul'!FU7)</f>
        <v>N/A</v>
      </c>
      <c r="M7" s="569"/>
      <c r="N7" s="570"/>
      <c r="O7" s="568" t="str">
        <f>IF('Feuille de Calcul'!FX7="","",'Feuille de Calcul'!FX7)</f>
        <v>N/A</v>
      </c>
      <c r="P7" s="569"/>
      <c r="Q7" s="570"/>
      <c r="R7" s="568" t="str">
        <f>IF('Feuille de Calcul'!GA7="","",'Feuille de Calcul'!GA7)</f>
        <v>N/A</v>
      </c>
      <c r="S7" s="569"/>
      <c r="T7" s="570"/>
      <c r="U7" s="568" t="str">
        <f>IF('Feuille de Calcul'!GD7="","",'Feuille de Calcul'!GD7)</f>
        <v>N/A</v>
      </c>
      <c r="V7" s="569"/>
      <c r="W7" s="570"/>
      <c r="X7" s="568" t="str">
        <f>IF('Feuille de Calcul'!GG7="","",'Feuille de Calcul'!GG7)</f>
        <v>N/A</v>
      </c>
      <c r="Y7" s="569"/>
      <c r="Z7" s="570"/>
      <c r="AA7" s="568" t="str">
        <f>IF('Feuille de Calcul'!GJ7="","",'Feuille de Calcul'!GJ7)</f>
        <v>N/A</v>
      </c>
      <c r="AB7" s="569"/>
      <c r="AC7" s="570"/>
      <c r="AD7" s="568" t="str">
        <f>IF('Feuille de Calcul'!GM7="","",'Feuille de Calcul'!GM7)</f>
        <v>N/A</v>
      </c>
      <c r="AE7" s="569"/>
      <c r="AF7" s="570"/>
      <c r="AG7" s="243"/>
      <c r="AH7" s="243"/>
      <c r="AI7" s="243"/>
    </row>
    <row r="8" spans="1:35">
      <c r="A8" s="63" t="str">
        <f>IF('Information sur les Gènes'!A8="","",'Information sur les Gènes'!A8)</f>
        <v>A6</v>
      </c>
      <c r="B8" s="64" t="str">
        <f>IF('Information sur les Gènes'!D8="","",'Information sur les Gènes'!D8)</f>
        <v/>
      </c>
      <c r="C8" s="568" t="str">
        <f>IF('Feuille de Calcul'!FL8="","",'Feuille de Calcul'!FL8)</f>
        <v>N/A</v>
      </c>
      <c r="D8" s="569"/>
      <c r="E8" s="570"/>
      <c r="F8" s="568" t="str">
        <f>IF('Feuille de Calcul'!FO8="","",'Feuille de Calcul'!FO8)</f>
        <v>N/A</v>
      </c>
      <c r="G8" s="569"/>
      <c r="H8" s="570"/>
      <c r="I8" s="568" t="str">
        <f>IF('Feuille de Calcul'!FR8="","",'Feuille de Calcul'!FR8)</f>
        <v>N/A</v>
      </c>
      <c r="J8" s="569"/>
      <c r="K8" s="570"/>
      <c r="L8" s="568" t="str">
        <f>IF('Feuille de Calcul'!FU8="","",'Feuille de Calcul'!FU8)</f>
        <v>N/A</v>
      </c>
      <c r="M8" s="569"/>
      <c r="N8" s="570"/>
      <c r="O8" s="568" t="str">
        <f>IF('Feuille de Calcul'!FX8="","",'Feuille de Calcul'!FX8)</f>
        <v>N/A</v>
      </c>
      <c r="P8" s="569"/>
      <c r="Q8" s="570"/>
      <c r="R8" s="568" t="str">
        <f>IF('Feuille de Calcul'!GA8="","",'Feuille de Calcul'!GA8)</f>
        <v>N/A</v>
      </c>
      <c r="S8" s="569"/>
      <c r="T8" s="570"/>
      <c r="U8" s="568" t="str">
        <f>IF('Feuille de Calcul'!GD8="","",'Feuille de Calcul'!GD8)</f>
        <v>N/A</v>
      </c>
      <c r="V8" s="569"/>
      <c r="W8" s="570"/>
      <c r="X8" s="568" t="str">
        <f>IF('Feuille de Calcul'!GG8="","",'Feuille de Calcul'!GG8)</f>
        <v>N/A</v>
      </c>
      <c r="Y8" s="569"/>
      <c r="Z8" s="570"/>
      <c r="AA8" s="568" t="str">
        <f>IF('Feuille de Calcul'!GJ8="","",'Feuille de Calcul'!GJ8)</f>
        <v>N/A</v>
      </c>
      <c r="AB8" s="569"/>
      <c r="AC8" s="570"/>
      <c r="AD8" s="568" t="str">
        <f>IF('Feuille de Calcul'!GM8="","",'Feuille de Calcul'!GM8)</f>
        <v>N/A</v>
      </c>
      <c r="AE8" s="569"/>
      <c r="AF8" s="570"/>
      <c r="AG8" s="243"/>
      <c r="AH8" s="243"/>
      <c r="AI8" s="243"/>
    </row>
    <row r="9" spans="1:35">
      <c r="A9" s="63" t="str">
        <f>IF('Information sur les Gènes'!A9="","",'Information sur les Gènes'!A9)</f>
        <v>A7</v>
      </c>
      <c r="B9" s="64" t="str">
        <f>IF('Information sur les Gènes'!D9="","",'Information sur les Gènes'!D9)</f>
        <v/>
      </c>
      <c r="C9" s="568" t="str">
        <f>IF('Feuille de Calcul'!FL9="","",'Feuille de Calcul'!FL9)</f>
        <v>N/A</v>
      </c>
      <c r="D9" s="569"/>
      <c r="E9" s="570"/>
      <c r="F9" s="568" t="str">
        <f>IF('Feuille de Calcul'!FO9="","",'Feuille de Calcul'!FO9)</f>
        <v>N/A</v>
      </c>
      <c r="G9" s="569"/>
      <c r="H9" s="570"/>
      <c r="I9" s="568" t="str">
        <f>IF('Feuille de Calcul'!FR9="","",'Feuille de Calcul'!FR9)</f>
        <v>N/A</v>
      </c>
      <c r="J9" s="569"/>
      <c r="K9" s="570"/>
      <c r="L9" s="568" t="str">
        <f>IF('Feuille de Calcul'!FU9="","",'Feuille de Calcul'!FU9)</f>
        <v>N/A</v>
      </c>
      <c r="M9" s="569"/>
      <c r="N9" s="570"/>
      <c r="O9" s="568" t="str">
        <f>IF('Feuille de Calcul'!FX9="","",'Feuille de Calcul'!FX9)</f>
        <v>N/A</v>
      </c>
      <c r="P9" s="569"/>
      <c r="Q9" s="570"/>
      <c r="R9" s="568" t="str">
        <f>IF('Feuille de Calcul'!GA9="","",'Feuille de Calcul'!GA9)</f>
        <v>N/A</v>
      </c>
      <c r="S9" s="569"/>
      <c r="T9" s="570"/>
      <c r="U9" s="568" t="str">
        <f>IF('Feuille de Calcul'!GD9="","",'Feuille de Calcul'!GD9)</f>
        <v>N/A</v>
      </c>
      <c r="V9" s="569"/>
      <c r="W9" s="570"/>
      <c r="X9" s="568" t="str">
        <f>IF('Feuille de Calcul'!GG9="","",'Feuille de Calcul'!GG9)</f>
        <v>N/A</v>
      </c>
      <c r="Y9" s="569"/>
      <c r="Z9" s="570"/>
      <c r="AA9" s="568" t="str">
        <f>IF('Feuille de Calcul'!GJ9="","",'Feuille de Calcul'!GJ9)</f>
        <v>N/A</v>
      </c>
      <c r="AB9" s="569"/>
      <c r="AC9" s="570"/>
      <c r="AD9" s="568" t="str">
        <f>IF('Feuille de Calcul'!GM9="","",'Feuille de Calcul'!GM9)</f>
        <v>N/A</v>
      </c>
      <c r="AE9" s="569"/>
      <c r="AF9" s="570"/>
      <c r="AG9" s="243"/>
      <c r="AH9" s="243"/>
      <c r="AI9" s="243"/>
    </row>
    <row r="10" spans="1:35">
      <c r="A10" s="63" t="str">
        <f>IF('Information sur les Gènes'!A10="","",'Information sur les Gènes'!A10)</f>
        <v>A8</v>
      </c>
      <c r="B10" s="64" t="str">
        <f>IF('Information sur les Gènes'!D10="","",'Information sur les Gènes'!D10)</f>
        <v/>
      </c>
      <c r="C10" s="568" t="str">
        <f>IF('Feuille de Calcul'!FL10="","",'Feuille de Calcul'!FL10)</f>
        <v>N/A</v>
      </c>
      <c r="D10" s="569"/>
      <c r="E10" s="570"/>
      <c r="F10" s="568" t="str">
        <f>IF('Feuille de Calcul'!FO10="","",'Feuille de Calcul'!FO10)</f>
        <v>N/A</v>
      </c>
      <c r="G10" s="569"/>
      <c r="H10" s="570"/>
      <c r="I10" s="568" t="str">
        <f>IF('Feuille de Calcul'!FR10="","",'Feuille de Calcul'!FR10)</f>
        <v>N/A</v>
      </c>
      <c r="J10" s="569"/>
      <c r="K10" s="570"/>
      <c r="L10" s="568" t="str">
        <f>IF('Feuille de Calcul'!FU10="","",'Feuille de Calcul'!FU10)</f>
        <v>N/A</v>
      </c>
      <c r="M10" s="569"/>
      <c r="N10" s="570"/>
      <c r="O10" s="568" t="str">
        <f>IF('Feuille de Calcul'!FX10="","",'Feuille de Calcul'!FX10)</f>
        <v>N/A</v>
      </c>
      <c r="P10" s="569"/>
      <c r="Q10" s="570"/>
      <c r="R10" s="568" t="str">
        <f>IF('Feuille de Calcul'!GA10="","",'Feuille de Calcul'!GA10)</f>
        <v>N/A</v>
      </c>
      <c r="S10" s="569"/>
      <c r="T10" s="570"/>
      <c r="U10" s="568" t="str">
        <f>IF('Feuille de Calcul'!GD10="","",'Feuille de Calcul'!GD10)</f>
        <v>N/A</v>
      </c>
      <c r="V10" s="569"/>
      <c r="W10" s="570"/>
      <c r="X10" s="568" t="str">
        <f>IF('Feuille de Calcul'!GG10="","",'Feuille de Calcul'!GG10)</f>
        <v>N/A</v>
      </c>
      <c r="Y10" s="569"/>
      <c r="Z10" s="570"/>
      <c r="AA10" s="568" t="str">
        <f>IF('Feuille de Calcul'!GJ10="","",'Feuille de Calcul'!GJ10)</f>
        <v>N/A</v>
      </c>
      <c r="AB10" s="569"/>
      <c r="AC10" s="570"/>
      <c r="AD10" s="568" t="str">
        <f>IF('Feuille de Calcul'!GM10="","",'Feuille de Calcul'!GM10)</f>
        <v>N/A</v>
      </c>
      <c r="AE10" s="569"/>
      <c r="AF10" s="570"/>
      <c r="AG10" s="243"/>
      <c r="AH10" s="243"/>
      <c r="AI10" s="243"/>
    </row>
    <row r="11" spans="1:35">
      <c r="A11" s="63" t="str">
        <f>IF('Information sur les Gènes'!A11="","",'Information sur les Gènes'!A11)</f>
        <v>A9</v>
      </c>
      <c r="B11" s="64" t="str">
        <f>IF('Information sur les Gènes'!D11="","",'Information sur les Gènes'!D11)</f>
        <v/>
      </c>
      <c r="C11" s="568" t="str">
        <f>IF('Feuille de Calcul'!FL11="","",'Feuille de Calcul'!FL11)</f>
        <v>N/A</v>
      </c>
      <c r="D11" s="569"/>
      <c r="E11" s="570"/>
      <c r="F11" s="568" t="str">
        <f>IF('Feuille de Calcul'!FO11="","",'Feuille de Calcul'!FO11)</f>
        <v>N/A</v>
      </c>
      <c r="G11" s="569"/>
      <c r="H11" s="570"/>
      <c r="I11" s="568" t="str">
        <f>IF('Feuille de Calcul'!FR11="","",'Feuille de Calcul'!FR11)</f>
        <v>N/A</v>
      </c>
      <c r="J11" s="569"/>
      <c r="K11" s="570"/>
      <c r="L11" s="568" t="str">
        <f>IF('Feuille de Calcul'!FU11="","",'Feuille de Calcul'!FU11)</f>
        <v>N/A</v>
      </c>
      <c r="M11" s="569"/>
      <c r="N11" s="570"/>
      <c r="O11" s="568" t="str">
        <f>IF('Feuille de Calcul'!FX11="","",'Feuille de Calcul'!FX11)</f>
        <v>N/A</v>
      </c>
      <c r="P11" s="569"/>
      <c r="Q11" s="570"/>
      <c r="R11" s="568" t="str">
        <f>IF('Feuille de Calcul'!GA11="","",'Feuille de Calcul'!GA11)</f>
        <v>N/A</v>
      </c>
      <c r="S11" s="569"/>
      <c r="T11" s="570"/>
      <c r="U11" s="568" t="str">
        <f>IF('Feuille de Calcul'!GD11="","",'Feuille de Calcul'!GD11)</f>
        <v>N/A</v>
      </c>
      <c r="V11" s="569"/>
      <c r="W11" s="570"/>
      <c r="X11" s="568" t="str">
        <f>IF('Feuille de Calcul'!GG11="","",'Feuille de Calcul'!GG11)</f>
        <v>N/A</v>
      </c>
      <c r="Y11" s="569"/>
      <c r="Z11" s="570"/>
      <c r="AA11" s="568" t="str">
        <f>IF('Feuille de Calcul'!GJ11="","",'Feuille de Calcul'!GJ11)</f>
        <v>N/A</v>
      </c>
      <c r="AB11" s="569"/>
      <c r="AC11" s="570"/>
      <c r="AD11" s="568" t="str">
        <f>IF('Feuille de Calcul'!GM11="","",'Feuille de Calcul'!GM11)</f>
        <v>N/A</v>
      </c>
      <c r="AE11" s="569"/>
      <c r="AF11" s="570"/>
      <c r="AG11" s="243"/>
      <c r="AH11" s="243"/>
      <c r="AI11" s="243"/>
    </row>
    <row r="12" spans="1:35">
      <c r="A12" s="63" t="str">
        <f>IF('Information sur les Gènes'!A12="","",'Information sur les Gènes'!A12)</f>
        <v>A10</v>
      </c>
      <c r="B12" s="64" t="str">
        <f>IF('Information sur les Gènes'!D12="","",'Information sur les Gènes'!D12)</f>
        <v/>
      </c>
      <c r="C12" s="568" t="str">
        <f>IF('Feuille de Calcul'!FL12="","",'Feuille de Calcul'!FL12)</f>
        <v>N/A</v>
      </c>
      <c r="D12" s="569"/>
      <c r="E12" s="570"/>
      <c r="F12" s="568" t="str">
        <f>IF('Feuille de Calcul'!FO12="","",'Feuille de Calcul'!FO12)</f>
        <v>N/A</v>
      </c>
      <c r="G12" s="569"/>
      <c r="H12" s="570"/>
      <c r="I12" s="568" t="str">
        <f>IF('Feuille de Calcul'!FR12="","",'Feuille de Calcul'!FR12)</f>
        <v>N/A</v>
      </c>
      <c r="J12" s="569"/>
      <c r="K12" s="570"/>
      <c r="L12" s="568" t="str">
        <f>IF('Feuille de Calcul'!FU12="","",'Feuille de Calcul'!FU12)</f>
        <v>N/A</v>
      </c>
      <c r="M12" s="569"/>
      <c r="N12" s="570"/>
      <c r="O12" s="568" t="str">
        <f>IF('Feuille de Calcul'!FX12="","",'Feuille de Calcul'!FX12)</f>
        <v>N/A</v>
      </c>
      <c r="P12" s="569"/>
      <c r="Q12" s="570"/>
      <c r="R12" s="568" t="str">
        <f>IF('Feuille de Calcul'!GA12="","",'Feuille de Calcul'!GA12)</f>
        <v>N/A</v>
      </c>
      <c r="S12" s="569"/>
      <c r="T12" s="570"/>
      <c r="U12" s="568" t="str">
        <f>IF('Feuille de Calcul'!GD12="","",'Feuille de Calcul'!GD12)</f>
        <v>N/A</v>
      </c>
      <c r="V12" s="569"/>
      <c r="W12" s="570"/>
      <c r="X12" s="568" t="str">
        <f>IF('Feuille de Calcul'!GG12="","",'Feuille de Calcul'!GG12)</f>
        <v>N/A</v>
      </c>
      <c r="Y12" s="569"/>
      <c r="Z12" s="570"/>
      <c r="AA12" s="568" t="str">
        <f>IF('Feuille de Calcul'!GJ12="","",'Feuille de Calcul'!GJ12)</f>
        <v>N/A</v>
      </c>
      <c r="AB12" s="569"/>
      <c r="AC12" s="570"/>
      <c r="AD12" s="568" t="str">
        <f>IF('Feuille de Calcul'!GM12="","",'Feuille de Calcul'!GM12)</f>
        <v>N/A</v>
      </c>
      <c r="AE12" s="569"/>
      <c r="AF12" s="570"/>
      <c r="AG12" s="243"/>
      <c r="AH12" s="243"/>
      <c r="AI12" s="243"/>
    </row>
    <row r="13" spans="1:35">
      <c r="A13" s="63" t="str">
        <f>IF('Information sur les Gènes'!A13="","",'Information sur les Gènes'!A13)</f>
        <v>A11</v>
      </c>
      <c r="B13" s="64" t="str">
        <f>IF('Information sur les Gènes'!D13="","",'Information sur les Gènes'!D13)</f>
        <v/>
      </c>
      <c r="C13" s="568" t="str">
        <f>IF('Feuille de Calcul'!FL13="","",'Feuille de Calcul'!FL13)</f>
        <v>N/A</v>
      </c>
      <c r="D13" s="569"/>
      <c r="E13" s="570"/>
      <c r="F13" s="568" t="str">
        <f>IF('Feuille de Calcul'!FO13="","",'Feuille de Calcul'!FO13)</f>
        <v>N/A</v>
      </c>
      <c r="G13" s="569"/>
      <c r="H13" s="570"/>
      <c r="I13" s="568" t="str">
        <f>IF('Feuille de Calcul'!FR13="","",'Feuille de Calcul'!FR13)</f>
        <v>N/A</v>
      </c>
      <c r="J13" s="569"/>
      <c r="K13" s="570"/>
      <c r="L13" s="568" t="str">
        <f>IF('Feuille de Calcul'!FU13="","",'Feuille de Calcul'!FU13)</f>
        <v>N/A</v>
      </c>
      <c r="M13" s="569"/>
      <c r="N13" s="570"/>
      <c r="O13" s="568" t="str">
        <f>IF('Feuille de Calcul'!FX13="","",'Feuille de Calcul'!FX13)</f>
        <v>N/A</v>
      </c>
      <c r="P13" s="569"/>
      <c r="Q13" s="570"/>
      <c r="R13" s="568" t="str">
        <f>IF('Feuille de Calcul'!GA13="","",'Feuille de Calcul'!GA13)</f>
        <v>N/A</v>
      </c>
      <c r="S13" s="569"/>
      <c r="T13" s="570"/>
      <c r="U13" s="568" t="str">
        <f>IF('Feuille de Calcul'!GD13="","",'Feuille de Calcul'!GD13)</f>
        <v>N/A</v>
      </c>
      <c r="V13" s="569"/>
      <c r="W13" s="570"/>
      <c r="X13" s="568" t="str">
        <f>IF('Feuille de Calcul'!GG13="","",'Feuille de Calcul'!GG13)</f>
        <v>N/A</v>
      </c>
      <c r="Y13" s="569"/>
      <c r="Z13" s="570"/>
      <c r="AA13" s="568" t="str">
        <f>IF('Feuille de Calcul'!GJ13="","",'Feuille de Calcul'!GJ13)</f>
        <v>N/A</v>
      </c>
      <c r="AB13" s="569"/>
      <c r="AC13" s="570"/>
      <c r="AD13" s="568" t="str">
        <f>IF('Feuille de Calcul'!GM13="","",'Feuille de Calcul'!GM13)</f>
        <v>N/A</v>
      </c>
      <c r="AE13" s="569"/>
      <c r="AF13" s="570"/>
      <c r="AG13" s="243"/>
      <c r="AH13" s="243"/>
      <c r="AI13" s="243"/>
    </row>
    <row r="14" spans="1:35">
      <c r="A14" s="63" t="str">
        <f>IF('Information sur les Gènes'!A14="","",'Information sur les Gènes'!A14)</f>
        <v>A12</v>
      </c>
      <c r="B14" s="64" t="str">
        <f>IF('Information sur les Gènes'!D14="","",'Information sur les Gènes'!D14)</f>
        <v/>
      </c>
      <c r="C14" s="568" t="str">
        <f>IF('Feuille de Calcul'!FL14="","",'Feuille de Calcul'!FL14)</f>
        <v>N/A</v>
      </c>
      <c r="D14" s="569"/>
      <c r="E14" s="570"/>
      <c r="F14" s="568" t="str">
        <f>IF('Feuille de Calcul'!FO14="","",'Feuille de Calcul'!FO14)</f>
        <v>N/A</v>
      </c>
      <c r="G14" s="569"/>
      <c r="H14" s="570"/>
      <c r="I14" s="568" t="str">
        <f>IF('Feuille de Calcul'!FR14="","",'Feuille de Calcul'!FR14)</f>
        <v>N/A</v>
      </c>
      <c r="J14" s="569"/>
      <c r="K14" s="570"/>
      <c r="L14" s="568" t="str">
        <f>IF('Feuille de Calcul'!FU14="","",'Feuille de Calcul'!FU14)</f>
        <v>N/A</v>
      </c>
      <c r="M14" s="569"/>
      <c r="N14" s="570"/>
      <c r="O14" s="568" t="str">
        <f>IF('Feuille de Calcul'!FX14="","",'Feuille de Calcul'!FX14)</f>
        <v>N/A</v>
      </c>
      <c r="P14" s="569"/>
      <c r="Q14" s="570"/>
      <c r="R14" s="568" t="str">
        <f>IF('Feuille de Calcul'!GA14="","",'Feuille de Calcul'!GA14)</f>
        <v>N/A</v>
      </c>
      <c r="S14" s="569"/>
      <c r="T14" s="570"/>
      <c r="U14" s="568" t="str">
        <f>IF('Feuille de Calcul'!GD14="","",'Feuille de Calcul'!GD14)</f>
        <v>N/A</v>
      </c>
      <c r="V14" s="569"/>
      <c r="W14" s="570"/>
      <c r="X14" s="568" t="str">
        <f>IF('Feuille de Calcul'!GG14="","",'Feuille de Calcul'!GG14)</f>
        <v>N/A</v>
      </c>
      <c r="Y14" s="569"/>
      <c r="Z14" s="570"/>
      <c r="AA14" s="568" t="str">
        <f>IF('Feuille de Calcul'!GJ14="","",'Feuille de Calcul'!GJ14)</f>
        <v>N/A</v>
      </c>
      <c r="AB14" s="569"/>
      <c r="AC14" s="570"/>
      <c r="AD14" s="568" t="str">
        <f>IF('Feuille de Calcul'!GM14="","",'Feuille de Calcul'!GM14)</f>
        <v>N/A</v>
      </c>
      <c r="AE14" s="569"/>
      <c r="AF14" s="570"/>
      <c r="AG14" s="243"/>
      <c r="AH14" s="243"/>
      <c r="AI14" s="243"/>
    </row>
    <row r="15" spans="1:35">
      <c r="A15" s="63" t="str">
        <f>IF('Information sur les Gènes'!A15="","",'Information sur les Gènes'!A15)</f>
        <v>B1</v>
      </c>
      <c r="B15" s="64" t="str">
        <f>IF('Information sur les Gènes'!D15="","",'Information sur les Gènes'!D15)</f>
        <v/>
      </c>
      <c r="C15" s="568" t="str">
        <f>IF('Feuille de Calcul'!FL15="","",'Feuille de Calcul'!FL15)</f>
        <v>N/A</v>
      </c>
      <c r="D15" s="569"/>
      <c r="E15" s="570"/>
      <c r="F15" s="568" t="str">
        <f>IF('Feuille de Calcul'!FO15="","",'Feuille de Calcul'!FO15)</f>
        <v>N/A</v>
      </c>
      <c r="G15" s="569"/>
      <c r="H15" s="570"/>
      <c r="I15" s="568" t="str">
        <f>IF('Feuille de Calcul'!FR15="","",'Feuille de Calcul'!FR15)</f>
        <v>N/A</v>
      </c>
      <c r="J15" s="569"/>
      <c r="K15" s="570"/>
      <c r="L15" s="568" t="str">
        <f>IF('Feuille de Calcul'!FU15="","",'Feuille de Calcul'!FU15)</f>
        <v>N/A</v>
      </c>
      <c r="M15" s="569"/>
      <c r="N15" s="570"/>
      <c r="O15" s="568" t="str">
        <f>IF('Feuille de Calcul'!FX15="","",'Feuille de Calcul'!FX15)</f>
        <v>N/A</v>
      </c>
      <c r="P15" s="569"/>
      <c r="Q15" s="570"/>
      <c r="R15" s="568" t="str">
        <f>IF('Feuille de Calcul'!GA15="","",'Feuille de Calcul'!GA15)</f>
        <v>N/A</v>
      </c>
      <c r="S15" s="569"/>
      <c r="T15" s="570"/>
      <c r="U15" s="568" t="str">
        <f>IF('Feuille de Calcul'!GD15="","",'Feuille de Calcul'!GD15)</f>
        <v>N/A</v>
      </c>
      <c r="V15" s="569"/>
      <c r="W15" s="570"/>
      <c r="X15" s="568" t="str">
        <f>IF('Feuille de Calcul'!GG15="","",'Feuille de Calcul'!GG15)</f>
        <v>N/A</v>
      </c>
      <c r="Y15" s="569"/>
      <c r="Z15" s="570"/>
      <c r="AA15" s="568" t="str">
        <f>IF('Feuille de Calcul'!GJ15="","",'Feuille de Calcul'!GJ15)</f>
        <v>N/A</v>
      </c>
      <c r="AB15" s="569"/>
      <c r="AC15" s="570"/>
      <c r="AD15" s="568" t="str">
        <f>IF('Feuille de Calcul'!GM15="","",'Feuille de Calcul'!GM15)</f>
        <v>N/A</v>
      </c>
      <c r="AE15" s="569"/>
      <c r="AF15" s="570"/>
      <c r="AG15" s="243"/>
      <c r="AH15" s="243"/>
      <c r="AI15" s="243"/>
    </row>
    <row r="16" spans="1:35">
      <c r="A16" s="63" t="str">
        <f>IF('Information sur les Gènes'!A16="","",'Information sur les Gènes'!A16)</f>
        <v>B2</v>
      </c>
      <c r="B16" s="64" t="str">
        <f>IF('Information sur les Gènes'!D16="","",'Information sur les Gènes'!D16)</f>
        <v/>
      </c>
      <c r="C16" s="568" t="str">
        <f>IF('Feuille de Calcul'!FL16="","",'Feuille de Calcul'!FL16)</f>
        <v>N/A</v>
      </c>
      <c r="D16" s="569"/>
      <c r="E16" s="570"/>
      <c r="F16" s="568" t="str">
        <f>IF('Feuille de Calcul'!FO16="","",'Feuille de Calcul'!FO16)</f>
        <v>N/A</v>
      </c>
      <c r="G16" s="569"/>
      <c r="H16" s="570"/>
      <c r="I16" s="568" t="str">
        <f>IF('Feuille de Calcul'!FR16="","",'Feuille de Calcul'!FR16)</f>
        <v>N/A</v>
      </c>
      <c r="J16" s="569"/>
      <c r="K16" s="570"/>
      <c r="L16" s="568" t="str">
        <f>IF('Feuille de Calcul'!FU16="","",'Feuille de Calcul'!FU16)</f>
        <v>N/A</v>
      </c>
      <c r="M16" s="569"/>
      <c r="N16" s="570"/>
      <c r="O16" s="568" t="str">
        <f>IF('Feuille de Calcul'!FX16="","",'Feuille de Calcul'!FX16)</f>
        <v>N/A</v>
      </c>
      <c r="P16" s="569"/>
      <c r="Q16" s="570"/>
      <c r="R16" s="568" t="str">
        <f>IF('Feuille de Calcul'!GA16="","",'Feuille de Calcul'!GA16)</f>
        <v>N/A</v>
      </c>
      <c r="S16" s="569"/>
      <c r="T16" s="570"/>
      <c r="U16" s="568" t="str">
        <f>IF('Feuille de Calcul'!GD16="","",'Feuille de Calcul'!GD16)</f>
        <v>N/A</v>
      </c>
      <c r="V16" s="569"/>
      <c r="W16" s="570"/>
      <c r="X16" s="568" t="str">
        <f>IF('Feuille de Calcul'!GG16="","",'Feuille de Calcul'!GG16)</f>
        <v>N/A</v>
      </c>
      <c r="Y16" s="569"/>
      <c r="Z16" s="570"/>
      <c r="AA16" s="568" t="str">
        <f>IF('Feuille de Calcul'!GJ16="","",'Feuille de Calcul'!GJ16)</f>
        <v>N/A</v>
      </c>
      <c r="AB16" s="569"/>
      <c r="AC16" s="570"/>
      <c r="AD16" s="568" t="str">
        <f>IF('Feuille de Calcul'!GM16="","",'Feuille de Calcul'!GM16)</f>
        <v>N/A</v>
      </c>
      <c r="AE16" s="569"/>
      <c r="AF16" s="570"/>
      <c r="AG16" s="243"/>
      <c r="AH16" s="243"/>
      <c r="AI16" s="243"/>
    </row>
    <row r="17" spans="1:35">
      <c r="A17" s="63" t="str">
        <f>IF('Information sur les Gènes'!A17="","",'Information sur les Gènes'!A17)</f>
        <v>B3</v>
      </c>
      <c r="B17" s="64" t="str">
        <f>IF('Information sur les Gènes'!D17="","",'Information sur les Gènes'!D17)</f>
        <v/>
      </c>
      <c r="C17" s="568" t="str">
        <f>IF('Feuille de Calcul'!FL17="","",'Feuille de Calcul'!FL17)</f>
        <v>N/A</v>
      </c>
      <c r="D17" s="569"/>
      <c r="E17" s="570"/>
      <c r="F17" s="568" t="str">
        <f>IF('Feuille de Calcul'!FO17="","",'Feuille de Calcul'!FO17)</f>
        <v>N/A</v>
      </c>
      <c r="G17" s="569"/>
      <c r="H17" s="570"/>
      <c r="I17" s="568" t="str">
        <f>IF('Feuille de Calcul'!FR17="","",'Feuille de Calcul'!FR17)</f>
        <v>N/A</v>
      </c>
      <c r="J17" s="569"/>
      <c r="K17" s="570"/>
      <c r="L17" s="568" t="str">
        <f>IF('Feuille de Calcul'!FU17="","",'Feuille de Calcul'!FU17)</f>
        <v>N/A</v>
      </c>
      <c r="M17" s="569"/>
      <c r="N17" s="570"/>
      <c r="O17" s="568" t="str">
        <f>IF('Feuille de Calcul'!FX17="","",'Feuille de Calcul'!FX17)</f>
        <v>N/A</v>
      </c>
      <c r="P17" s="569"/>
      <c r="Q17" s="570"/>
      <c r="R17" s="568" t="str">
        <f>IF('Feuille de Calcul'!GA17="","",'Feuille de Calcul'!GA17)</f>
        <v>N/A</v>
      </c>
      <c r="S17" s="569"/>
      <c r="T17" s="570"/>
      <c r="U17" s="568" t="str">
        <f>IF('Feuille de Calcul'!GD17="","",'Feuille de Calcul'!GD17)</f>
        <v>N/A</v>
      </c>
      <c r="V17" s="569"/>
      <c r="W17" s="570"/>
      <c r="X17" s="568" t="str">
        <f>IF('Feuille de Calcul'!GG17="","",'Feuille de Calcul'!GG17)</f>
        <v>N/A</v>
      </c>
      <c r="Y17" s="569"/>
      <c r="Z17" s="570"/>
      <c r="AA17" s="568" t="str">
        <f>IF('Feuille de Calcul'!GJ17="","",'Feuille de Calcul'!GJ17)</f>
        <v>N/A</v>
      </c>
      <c r="AB17" s="569"/>
      <c r="AC17" s="570"/>
      <c r="AD17" s="568" t="str">
        <f>IF('Feuille de Calcul'!GM17="","",'Feuille de Calcul'!GM17)</f>
        <v>N/A</v>
      </c>
      <c r="AE17" s="569"/>
      <c r="AF17" s="570"/>
      <c r="AG17" s="243"/>
      <c r="AH17" s="243"/>
      <c r="AI17" s="243"/>
    </row>
    <row r="18" spans="1:35">
      <c r="A18" s="63" t="str">
        <f>IF('Information sur les Gènes'!A18="","",'Information sur les Gènes'!A18)</f>
        <v>B4</v>
      </c>
      <c r="B18" s="64" t="str">
        <f>IF('Information sur les Gènes'!D18="","",'Information sur les Gènes'!D18)</f>
        <v/>
      </c>
      <c r="C18" s="568" t="str">
        <f>IF('Feuille de Calcul'!FL18="","",'Feuille de Calcul'!FL18)</f>
        <v>N/A</v>
      </c>
      <c r="D18" s="569"/>
      <c r="E18" s="570"/>
      <c r="F18" s="568" t="str">
        <f>IF('Feuille de Calcul'!FO18="","",'Feuille de Calcul'!FO18)</f>
        <v>N/A</v>
      </c>
      <c r="G18" s="569"/>
      <c r="H18" s="570"/>
      <c r="I18" s="568" t="str">
        <f>IF('Feuille de Calcul'!FR18="","",'Feuille de Calcul'!FR18)</f>
        <v>N/A</v>
      </c>
      <c r="J18" s="569"/>
      <c r="K18" s="570"/>
      <c r="L18" s="568" t="str">
        <f>IF('Feuille de Calcul'!FU18="","",'Feuille de Calcul'!FU18)</f>
        <v>N/A</v>
      </c>
      <c r="M18" s="569"/>
      <c r="N18" s="570"/>
      <c r="O18" s="568" t="str">
        <f>IF('Feuille de Calcul'!FX18="","",'Feuille de Calcul'!FX18)</f>
        <v>N/A</v>
      </c>
      <c r="P18" s="569"/>
      <c r="Q18" s="570"/>
      <c r="R18" s="568" t="str">
        <f>IF('Feuille de Calcul'!GA18="","",'Feuille de Calcul'!GA18)</f>
        <v>N/A</v>
      </c>
      <c r="S18" s="569"/>
      <c r="T18" s="570"/>
      <c r="U18" s="568" t="str">
        <f>IF('Feuille de Calcul'!GD18="","",'Feuille de Calcul'!GD18)</f>
        <v>N/A</v>
      </c>
      <c r="V18" s="569"/>
      <c r="W18" s="570"/>
      <c r="X18" s="568" t="str">
        <f>IF('Feuille de Calcul'!GG18="","",'Feuille de Calcul'!GG18)</f>
        <v>N/A</v>
      </c>
      <c r="Y18" s="569"/>
      <c r="Z18" s="570"/>
      <c r="AA18" s="568" t="str">
        <f>IF('Feuille de Calcul'!GJ18="","",'Feuille de Calcul'!GJ18)</f>
        <v>N/A</v>
      </c>
      <c r="AB18" s="569"/>
      <c r="AC18" s="570"/>
      <c r="AD18" s="568" t="str">
        <f>IF('Feuille de Calcul'!GM18="","",'Feuille de Calcul'!GM18)</f>
        <v>N/A</v>
      </c>
      <c r="AE18" s="569"/>
      <c r="AF18" s="570"/>
      <c r="AG18" s="243"/>
      <c r="AH18" s="243"/>
      <c r="AI18" s="243"/>
    </row>
    <row r="19" spans="1:35">
      <c r="A19" s="63" t="str">
        <f>IF('Information sur les Gènes'!A19="","",'Information sur les Gènes'!A19)</f>
        <v>B5</v>
      </c>
      <c r="B19" s="64" t="str">
        <f>IF('Information sur les Gènes'!D19="","",'Information sur les Gènes'!D19)</f>
        <v/>
      </c>
      <c r="C19" s="568" t="str">
        <f>IF('Feuille de Calcul'!FL19="","",'Feuille de Calcul'!FL19)</f>
        <v>N/A</v>
      </c>
      <c r="D19" s="569"/>
      <c r="E19" s="570"/>
      <c r="F19" s="568" t="str">
        <f>IF('Feuille de Calcul'!FO19="","",'Feuille de Calcul'!FO19)</f>
        <v>N/A</v>
      </c>
      <c r="G19" s="569"/>
      <c r="H19" s="570"/>
      <c r="I19" s="568" t="str">
        <f>IF('Feuille de Calcul'!FR19="","",'Feuille de Calcul'!FR19)</f>
        <v>N/A</v>
      </c>
      <c r="J19" s="569"/>
      <c r="K19" s="570"/>
      <c r="L19" s="568" t="str">
        <f>IF('Feuille de Calcul'!FU19="","",'Feuille de Calcul'!FU19)</f>
        <v>N/A</v>
      </c>
      <c r="M19" s="569"/>
      <c r="N19" s="570"/>
      <c r="O19" s="568" t="str">
        <f>IF('Feuille de Calcul'!FX19="","",'Feuille de Calcul'!FX19)</f>
        <v>N/A</v>
      </c>
      <c r="P19" s="569"/>
      <c r="Q19" s="570"/>
      <c r="R19" s="568" t="str">
        <f>IF('Feuille de Calcul'!GA19="","",'Feuille de Calcul'!GA19)</f>
        <v>N/A</v>
      </c>
      <c r="S19" s="569"/>
      <c r="T19" s="570"/>
      <c r="U19" s="568" t="str">
        <f>IF('Feuille de Calcul'!GD19="","",'Feuille de Calcul'!GD19)</f>
        <v>N/A</v>
      </c>
      <c r="V19" s="569"/>
      <c r="W19" s="570"/>
      <c r="X19" s="568" t="str">
        <f>IF('Feuille de Calcul'!GG19="","",'Feuille de Calcul'!GG19)</f>
        <v>N/A</v>
      </c>
      <c r="Y19" s="569"/>
      <c r="Z19" s="570"/>
      <c r="AA19" s="568" t="str">
        <f>IF('Feuille de Calcul'!GJ19="","",'Feuille de Calcul'!GJ19)</f>
        <v>N/A</v>
      </c>
      <c r="AB19" s="569"/>
      <c r="AC19" s="570"/>
      <c r="AD19" s="568" t="str">
        <f>IF('Feuille de Calcul'!GM19="","",'Feuille de Calcul'!GM19)</f>
        <v>N/A</v>
      </c>
      <c r="AE19" s="569"/>
      <c r="AF19" s="570"/>
      <c r="AG19" s="243"/>
      <c r="AH19" s="243"/>
      <c r="AI19" s="243"/>
    </row>
    <row r="20" spans="1:35">
      <c r="A20" s="63" t="str">
        <f>IF('Information sur les Gènes'!A20="","",'Information sur les Gènes'!A20)</f>
        <v>B6</v>
      </c>
      <c r="B20" s="64" t="str">
        <f>IF('Information sur les Gènes'!D20="","",'Information sur les Gènes'!D20)</f>
        <v/>
      </c>
      <c r="C20" s="568" t="str">
        <f>IF('Feuille de Calcul'!FL20="","",'Feuille de Calcul'!FL20)</f>
        <v>N/A</v>
      </c>
      <c r="D20" s="569"/>
      <c r="E20" s="570"/>
      <c r="F20" s="568" t="str">
        <f>IF('Feuille de Calcul'!FO20="","",'Feuille de Calcul'!FO20)</f>
        <v>N/A</v>
      </c>
      <c r="G20" s="569"/>
      <c r="H20" s="570"/>
      <c r="I20" s="568" t="str">
        <f>IF('Feuille de Calcul'!FR20="","",'Feuille de Calcul'!FR20)</f>
        <v>N/A</v>
      </c>
      <c r="J20" s="569"/>
      <c r="K20" s="570"/>
      <c r="L20" s="568" t="str">
        <f>IF('Feuille de Calcul'!FU20="","",'Feuille de Calcul'!FU20)</f>
        <v>N/A</v>
      </c>
      <c r="M20" s="569"/>
      <c r="N20" s="570"/>
      <c r="O20" s="568" t="str">
        <f>IF('Feuille de Calcul'!FX20="","",'Feuille de Calcul'!FX20)</f>
        <v>N/A</v>
      </c>
      <c r="P20" s="569"/>
      <c r="Q20" s="570"/>
      <c r="R20" s="568" t="str">
        <f>IF('Feuille de Calcul'!GA20="","",'Feuille de Calcul'!GA20)</f>
        <v>N/A</v>
      </c>
      <c r="S20" s="569"/>
      <c r="T20" s="570"/>
      <c r="U20" s="568" t="str">
        <f>IF('Feuille de Calcul'!GD20="","",'Feuille de Calcul'!GD20)</f>
        <v>N/A</v>
      </c>
      <c r="V20" s="569"/>
      <c r="W20" s="570"/>
      <c r="X20" s="568" t="str">
        <f>IF('Feuille de Calcul'!GG20="","",'Feuille de Calcul'!GG20)</f>
        <v>N/A</v>
      </c>
      <c r="Y20" s="569"/>
      <c r="Z20" s="570"/>
      <c r="AA20" s="568" t="str">
        <f>IF('Feuille de Calcul'!GJ20="","",'Feuille de Calcul'!GJ20)</f>
        <v>N/A</v>
      </c>
      <c r="AB20" s="569"/>
      <c r="AC20" s="570"/>
      <c r="AD20" s="568" t="str">
        <f>IF('Feuille de Calcul'!GM20="","",'Feuille de Calcul'!GM20)</f>
        <v>N/A</v>
      </c>
      <c r="AE20" s="569"/>
      <c r="AF20" s="570"/>
      <c r="AG20" s="243"/>
      <c r="AH20" s="243"/>
      <c r="AI20" s="243"/>
    </row>
    <row r="21" spans="1:35">
      <c r="A21" s="63" t="str">
        <f>IF('Information sur les Gènes'!A21="","",'Information sur les Gènes'!A21)</f>
        <v>B7</v>
      </c>
      <c r="B21" s="64" t="str">
        <f>IF('Information sur les Gènes'!D21="","",'Information sur les Gènes'!D21)</f>
        <v/>
      </c>
      <c r="C21" s="568" t="str">
        <f>IF('Feuille de Calcul'!FL21="","",'Feuille de Calcul'!FL21)</f>
        <v>N/A</v>
      </c>
      <c r="D21" s="569"/>
      <c r="E21" s="570"/>
      <c r="F21" s="568" t="str">
        <f>IF('Feuille de Calcul'!FO21="","",'Feuille de Calcul'!FO21)</f>
        <v>N/A</v>
      </c>
      <c r="G21" s="569"/>
      <c r="H21" s="570"/>
      <c r="I21" s="568" t="str">
        <f>IF('Feuille de Calcul'!FR21="","",'Feuille de Calcul'!FR21)</f>
        <v>N/A</v>
      </c>
      <c r="J21" s="569"/>
      <c r="K21" s="570"/>
      <c r="L21" s="568" t="str">
        <f>IF('Feuille de Calcul'!FU21="","",'Feuille de Calcul'!FU21)</f>
        <v>N/A</v>
      </c>
      <c r="M21" s="569"/>
      <c r="N21" s="570"/>
      <c r="O21" s="568" t="str">
        <f>IF('Feuille de Calcul'!FX21="","",'Feuille de Calcul'!FX21)</f>
        <v>N/A</v>
      </c>
      <c r="P21" s="569"/>
      <c r="Q21" s="570"/>
      <c r="R21" s="568" t="str">
        <f>IF('Feuille de Calcul'!GA21="","",'Feuille de Calcul'!GA21)</f>
        <v>N/A</v>
      </c>
      <c r="S21" s="569"/>
      <c r="T21" s="570"/>
      <c r="U21" s="568" t="str">
        <f>IF('Feuille de Calcul'!GD21="","",'Feuille de Calcul'!GD21)</f>
        <v>N/A</v>
      </c>
      <c r="V21" s="569"/>
      <c r="W21" s="570"/>
      <c r="X21" s="568" t="str">
        <f>IF('Feuille de Calcul'!GG21="","",'Feuille de Calcul'!GG21)</f>
        <v>N/A</v>
      </c>
      <c r="Y21" s="569"/>
      <c r="Z21" s="570"/>
      <c r="AA21" s="568" t="str">
        <f>IF('Feuille de Calcul'!GJ21="","",'Feuille de Calcul'!GJ21)</f>
        <v>N/A</v>
      </c>
      <c r="AB21" s="569"/>
      <c r="AC21" s="570"/>
      <c r="AD21" s="568" t="str">
        <f>IF('Feuille de Calcul'!GM21="","",'Feuille de Calcul'!GM21)</f>
        <v>N/A</v>
      </c>
      <c r="AE21" s="569"/>
      <c r="AF21" s="570"/>
      <c r="AG21" s="243"/>
      <c r="AH21" s="243"/>
      <c r="AI21" s="243"/>
    </row>
    <row r="22" spans="1:35">
      <c r="A22" s="63" t="str">
        <f>IF('Information sur les Gènes'!A22="","",'Information sur les Gènes'!A22)</f>
        <v>B8</v>
      </c>
      <c r="B22" s="64" t="str">
        <f>IF('Information sur les Gènes'!D22="","",'Information sur les Gènes'!D22)</f>
        <v/>
      </c>
      <c r="C22" s="568" t="str">
        <f>IF('Feuille de Calcul'!FL22="","",'Feuille de Calcul'!FL22)</f>
        <v>N/A</v>
      </c>
      <c r="D22" s="569"/>
      <c r="E22" s="570"/>
      <c r="F22" s="568" t="str">
        <f>IF('Feuille de Calcul'!FO22="","",'Feuille de Calcul'!FO22)</f>
        <v>N/A</v>
      </c>
      <c r="G22" s="569"/>
      <c r="H22" s="570"/>
      <c r="I22" s="568" t="str">
        <f>IF('Feuille de Calcul'!FR22="","",'Feuille de Calcul'!FR22)</f>
        <v>N/A</v>
      </c>
      <c r="J22" s="569"/>
      <c r="K22" s="570"/>
      <c r="L22" s="568" t="str">
        <f>IF('Feuille de Calcul'!FU22="","",'Feuille de Calcul'!FU22)</f>
        <v>N/A</v>
      </c>
      <c r="M22" s="569"/>
      <c r="N22" s="570"/>
      <c r="O22" s="568" t="str">
        <f>IF('Feuille de Calcul'!FX22="","",'Feuille de Calcul'!FX22)</f>
        <v>N/A</v>
      </c>
      <c r="P22" s="569"/>
      <c r="Q22" s="570"/>
      <c r="R22" s="568" t="str">
        <f>IF('Feuille de Calcul'!GA22="","",'Feuille de Calcul'!GA22)</f>
        <v>N/A</v>
      </c>
      <c r="S22" s="569"/>
      <c r="T22" s="570"/>
      <c r="U22" s="568" t="str">
        <f>IF('Feuille de Calcul'!GD22="","",'Feuille de Calcul'!GD22)</f>
        <v>N/A</v>
      </c>
      <c r="V22" s="569"/>
      <c r="W22" s="570"/>
      <c r="X22" s="568" t="str">
        <f>IF('Feuille de Calcul'!GG22="","",'Feuille de Calcul'!GG22)</f>
        <v>N/A</v>
      </c>
      <c r="Y22" s="569"/>
      <c r="Z22" s="570"/>
      <c r="AA22" s="568" t="str">
        <f>IF('Feuille de Calcul'!GJ22="","",'Feuille de Calcul'!GJ22)</f>
        <v>N/A</v>
      </c>
      <c r="AB22" s="569"/>
      <c r="AC22" s="570"/>
      <c r="AD22" s="568" t="str">
        <f>IF('Feuille de Calcul'!GM22="","",'Feuille de Calcul'!GM22)</f>
        <v>N/A</v>
      </c>
      <c r="AE22" s="569"/>
      <c r="AF22" s="570"/>
      <c r="AG22" s="243"/>
      <c r="AH22" s="243"/>
      <c r="AI22" s="243"/>
    </row>
    <row r="23" spans="1:35">
      <c r="A23" s="63" t="str">
        <f>IF('Information sur les Gènes'!A23="","",'Information sur les Gènes'!A23)</f>
        <v>B9</v>
      </c>
      <c r="B23" s="64" t="str">
        <f>IF('Information sur les Gènes'!D23="","",'Information sur les Gènes'!D23)</f>
        <v/>
      </c>
      <c r="C23" s="568" t="str">
        <f>IF('Feuille de Calcul'!FL23="","",'Feuille de Calcul'!FL23)</f>
        <v>N/A</v>
      </c>
      <c r="D23" s="569"/>
      <c r="E23" s="570"/>
      <c r="F23" s="568" t="str">
        <f>IF('Feuille de Calcul'!FO23="","",'Feuille de Calcul'!FO23)</f>
        <v>N/A</v>
      </c>
      <c r="G23" s="569"/>
      <c r="H23" s="570"/>
      <c r="I23" s="568" t="str">
        <f>IF('Feuille de Calcul'!FR23="","",'Feuille de Calcul'!FR23)</f>
        <v>N/A</v>
      </c>
      <c r="J23" s="569"/>
      <c r="K23" s="570"/>
      <c r="L23" s="568" t="str">
        <f>IF('Feuille de Calcul'!FU23="","",'Feuille de Calcul'!FU23)</f>
        <v>N/A</v>
      </c>
      <c r="M23" s="569"/>
      <c r="N23" s="570"/>
      <c r="O23" s="568" t="str">
        <f>IF('Feuille de Calcul'!FX23="","",'Feuille de Calcul'!FX23)</f>
        <v>N/A</v>
      </c>
      <c r="P23" s="569"/>
      <c r="Q23" s="570"/>
      <c r="R23" s="568" t="str">
        <f>IF('Feuille de Calcul'!GA23="","",'Feuille de Calcul'!GA23)</f>
        <v>N/A</v>
      </c>
      <c r="S23" s="569"/>
      <c r="T23" s="570"/>
      <c r="U23" s="568" t="str">
        <f>IF('Feuille de Calcul'!GD23="","",'Feuille de Calcul'!GD23)</f>
        <v>N/A</v>
      </c>
      <c r="V23" s="569"/>
      <c r="W23" s="570"/>
      <c r="X23" s="568" t="str">
        <f>IF('Feuille de Calcul'!GG23="","",'Feuille de Calcul'!GG23)</f>
        <v>N/A</v>
      </c>
      <c r="Y23" s="569"/>
      <c r="Z23" s="570"/>
      <c r="AA23" s="568" t="str">
        <f>IF('Feuille de Calcul'!GJ23="","",'Feuille de Calcul'!GJ23)</f>
        <v>N/A</v>
      </c>
      <c r="AB23" s="569"/>
      <c r="AC23" s="570"/>
      <c r="AD23" s="568" t="str">
        <f>IF('Feuille de Calcul'!GM23="","",'Feuille de Calcul'!GM23)</f>
        <v>N/A</v>
      </c>
      <c r="AE23" s="569"/>
      <c r="AF23" s="570"/>
      <c r="AG23" s="243"/>
      <c r="AH23" s="243"/>
      <c r="AI23" s="243"/>
    </row>
    <row r="24" spans="1:35">
      <c r="A24" s="63" t="str">
        <f>IF('Information sur les Gènes'!A24="","",'Information sur les Gènes'!A24)</f>
        <v>B10</v>
      </c>
      <c r="B24" s="64" t="str">
        <f>IF('Information sur les Gènes'!D24="","",'Information sur les Gènes'!D24)</f>
        <v/>
      </c>
      <c r="C24" s="568" t="str">
        <f>IF('Feuille de Calcul'!FL24="","",'Feuille de Calcul'!FL24)</f>
        <v>N/A</v>
      </c>
      <c r="D24" s="569"/>
      <c r="E24" s="570"/>
      <c r="F24" s="568" t="str">
        <f>IF('Feuille de Calcul'!FO24="","",'Feuille de Calcul'!FO24)</f>
        <v>N/A</v>
      </c>
      <c r="G24" s="569"/>
      <c r="H24" s="570"/>
      <c r="I24" s="568" t="str">
        <f>IF('Feuille de Calcul'!FR24="","",'Feuille de Calcul'!FR24)</f>
        <v>N/A</v>
      </c>
      <c r="J24" s="569"/>
      <c r="K24" s="570"/>
      <c r="L24" s="568" t="str">
        <f>IF('Feuille de Calcul'!FU24="","",'Feuille de Calcul'!FU24)</f>
        <v>N/A</v>
      </c>
      <c r="M24" s="569"/>
      <c r="N24" s="570"/>
      <c r="O24" s="568" t="str">
        <f>IF('Feuille de Calcul'!FX24="","",'Feuille de Calcul'!FX24)</f>
        <v>N/A</v>
      </c>
      <c r="P24" s="569"/>
      <c r="Q24" s="570"/>
      <c r="R24" s="568" t="str">
        <f>IF('Feuille de Calcul'!GA24="","",'Feuille de Calcul'!GA24)</f>
        <v>N/A</v>
      </c>
      <c r="S24" s="569"/>
      <c r="T24" s="570"/>
      <c r="U24" s="568" t="str">
        <f>IF('Feuille de Calcul'!GD24="","",'Feuille de Calcul'!GD24)</f>
        <v>N/A</v>
      </c>
      <c r="V24" s="569"/>
      <c r="W24" s="570"/>
      <c r="X24" s="568" t="str">
        <f>IF('Feuille de Calcul'!GG24="","",'Feuille de Calcul'!GG24)</f>
        <v>N/A</v>
      </c>
      <c r="Y24" s="569"/>
      <c r="Z24" s="570"/>
      <c r="AA24" s="568" t="str">
        <f>IF('Feuille de Calcul'!GJ24="","",'Feuille de Calcul'!GJ24)</f>
        <v>N/A</v>
      </c>
      <c r="AB24" s="569"/>
      <c r="AC24" s="570"/>
      <c r="AD24" s="568" t="str">
        <f>IF('Feuille de Calcul'!GM24="","",'Feuille de Calcul'!GM24)</f>
        <v>N/A</v>
      </c>
      <c r="AE24" s="569"/>
      <c r="AF24" s="570"/>
      <c r="AG24" s="243"/>
      <c r="AH24" s="243"/>
      <c r="AI24" s="243"/>
    </row>
    <row r="25" spans="1:35">
      <c r="A25" s="63" t="str">
        <f>IF('Information sur les Gènes'!A25="","",'Information sur les Gènes'!A25)</f>
        <v>B11</v>
      </c>
      <c r="B25" s="64" t="str">
        <f>IF('Information sur les Gènes'!D25="","",'Information sur les Gènes'!D25)</f>
        <v/>
      </c>
      <c r="C25" s="568" t="str">
        <f>IF('Feuille de Calcul'!FL25="","",'Feuille de Calcul'!FL25)</f>
        <v>N/A</v>
      </c>
      <c r="D25" s="569"/>
      <c r="E25" s="570"/>
      <c r="F25" s="568" t="str">
        <f>IF('Feuille de Calcul'!FO25="","",'Feuille de Calcul'!FO25)</f>
        <v>N/A</v>
      </c>
      <c r="G25" s="569"/>
      <c r="H25" s="570"/>
      <c r="I25" s="568" t="str">
        <f>IF('Feuille de Calcul'!FR25="","",'Feuille de Calcul'!FR25)</f>
        <v>N/A</v>
      </c>
      <c r="J25" s="569"/>
      <c r="K25" s="570"/>
      <c r="L25" s="568" t="str">
        <f>IF('Feuille de Calcul'!FU25="","",'Feuille de Calcul'!FU25)</f>
        <v>N/A</v>
      </c>
      <c r="M25" s="569"/>
      <c r="N25" s="570"/>
      <c r="O25" s="568" t="str">
        <f>IF('Feuille de Calcul'!FX25="","",'Feuille de Calcul'!FX25)</f>
        <v>N/A</v>
      </c>
      <c r="P25" s="569"/>
      <c r="Q25" s="570"/>
      <c r="R25" s="568" t="str">
        <f>IF('Feuille de Calcul'!GA25="","",'Feuille de Calcul'!GA25)</f>
        <v>N/A</v>
      </c>
      <c r="S25" s="569"/>
      <c r="T25" s="570"/>
      <c r="U25" s="568" t="str">
        <f>IF('Feuille de Calcul'!GD25="","",'Feuille de Calcul'!GD25)</f>
        <v>N/A</v>
      </c>
      <c r="V25" s="569"/>
      <c r="W25" s="570"/>
      <c r="X25" s="568" t="str">
        <f>IF('Feuille de Calcul'!GG25="","",'Feuille de Calcul'!GG25)</f>
        <v>N/A</v>
      </c>
      <c r="Y25" s="569"/>
      <c r="Z25" s="570"/>
      <c r="AA25" s="568" t="str">
        <f>IF('Feuille de Calcul'!GJ25="","",'Feuille de Calcul'!GJ25)</f>
        <v>N/A</v>
      </c>
      <c r="AB25" s="569"/>
      <c r="AC25" s="570"/>
      <c r="AD25" s="568" t="str">
        <f>IF('Feuille de Calcul'!GM25="","",'Feuille de Calcul'!GM25)</f>
        <v>N/A</v>
      </c>
      <c r="AE25" s="569"/>
      <c r="AF25" s="570"/>
      <c r="AG25" s="243"/>
      <c r="AH25" s="243"/>
      <c r="AI25" s="243"/>
    </row>
    <row r="26" spans="1:35">
      <c r="A26" s="63" t="str">
        <f>IF('Information sur les Gènes'!A26="","",'Information sur les Gènes'!A26)</f>
        <v>B12</v>
      </c>
      <c r="B26" s="64" t="str">
        <f>IF('Information sur les Gènes'!D26="","",'Information sur les Gènes'!D26)</f>
        <v/>
      </c>
      <c r="C26" s="568" t="str">
        <f>IF('Feuille de Calcul'!FL26="","",'Feuille de Calcul'!FL26)</f>
        <v>N/A</v>
      </c>
      <c r="D26" s="569"/>
      <c r="E26" s="570"/>
      <c r="F26" s="568" t="str">
        <f>IF('Feuille de Calcul'!FO26="","",'Feuille de Calcul'!FO26)</f>
        <v>N/A</v>
      </c>
      <c r="G26" s="569"/>
      <c r="H26" s="570"/>
      <c r="I26" s="568" t="str">
        <f>IF('Feuille de Calcul'!FR26="","",'Feuille de Calcul'!FR26)</f>
        <v>N/A</v>
      </c>
      <c r="J26" s="569"/>
      <c r="K26" s="570"/>
      <c r="L26" s="568" t="str">
        <f>IF('Feuille de Calcul'!FU26="","",'Feuille de Calcul'!FU26)</f>
        <v>N/A</v>
      </c>
      <c r="M26" s="569"/>
      <c r="N26" s="570"/>
      <c r="O26" s="568" t="str">
        <f>IF('Feuille de Calcul'!FX26="","",'Feuille de Calcul'!FX26)</f>
        <v>N/A</v>
      </c>
      <c r="P26" s="569"/>
      <c r="Q26" s="570"/>
      <c r="R26" s="568" t="str">
        <f>IF('Feuille de Calcul'!GA26="","",'Feuille de Calcul'!GA26)</f>
        <v>N/A</v>
      </c>
      <c r="S26" s="569"/>
      <c r="T26" s="570"/>
      <c r="U26" s="568" t="str">
        <f>IF('Feuille de Calcul'!GD26="","",'Feuille de Calcul'!GD26)</f>
        <v>N/A</v>
      </c>
      <c r="V26" s="569"/>
      <c r="W26" s="570"/>
      <c r="X26" s="568" t="str">
        <f>IF('Feuille de Calcul'!GG26="","",'Feuille de Calcul'!GG26)</f>
        <v>N/A</v>
      </c>
      <c r="Y26" s="569"/>
      <c r="Z26" s="570"/>
      <c r="AA26" s="568" t="str">
        <f>IF('Feuille de Calcul'!GJ26="","",'Feuille de Calcul'!GJ26)</f>
        <v>N/A</v>
      </c>
      <c r="AB26" s="569"/>
      <c r="AC26" s="570"/>
      <c r="AD26" s="568" t="str">
        <f>IF('Feuille de Calcul'!GM26="","",'Feuille de Calcul'!GM26)</f>
        <v>N/A</v>
      </c>
      <c r="AE26" s="569"/>
      <c r="AF26" s="570"/>
      <c r="AG26" s="243"/>
      <c r="AH26" s="243"/>
      <c r="AI26" s="243"/>
    </row>
    <row r="27" spans="1:35">
      <c r="A27" s="63" t="str">
        <f>IF('Information sur les Gènes'!A27="","",'Information sur les Gènes'!A27)</f>
        <v>C1</v>
      </c>
      <c r="B27" s="64" t="str">
        <f>IF('Information sur les Gènes'!D27="","",'Information sur les Gènes'!D27)</f>
        <v/>
      </c>
      <c r="C27" s="568" t="str">
        <f>IF('Feuille de Calcul'!FL27="","",'Feuille de Calcul'!FL27)</f>
        <v>N/A</v>
      </c>
      <c r="D27" s="569"/>
      <c r="E27" s="570"/>
      <c r="F27" s="568" t="str">
        <f>IF('Feuille de Calcul'!FO27="","",'Feuille de Calcul'!FO27)</f>
        <v>N/A</v>
      </c>
      <c r="G27" s="569"/>
      <c r="H27" s="570"/>
      <c r="I27" s="568" t="str">
        <f>IF('Feuille de Calcul'!FR27="","",'Feuille de Calcul'!FR27)</f>
        <v>N/A</v>
      </c>
      <c r="J27" s="569"/>
      <c r="K27" s="570"/>
      <c r="L27" s="568" t="str">
        <f>IF('Feuille de Calcul'!FU27="","",'Feuille de Calcul'!FU27)</f>
        <v>N/A</v>
      </c>
      <c r="M27" s="569"/>
      <c r="N27" s="570"/>
      <c r="O27" s="568" t="str">
        <f>IF('Feuille de Calcul'!FX27="","",'Feuille de Calcul'!FX27)</f>
        <v>N/A</v>
      </c>
      <c r="P27" s="569"/>
      <c r="Q27" s="570"/>
      <c r="R27" s="568" t="str">
        <f>IF('Feuille de Calcul'!GA27="","",'Feuille de Calcul'!GA27)</f>
        <v>N/A</v>
      </c>
      <c r="S27" s="569"/>
      <c r="T27" s="570"/>
      <c r="U27" s="568" t="str">
        <f>IF('Feuille de Calcul'!GD27="","",'Feuille de Calcul'!GD27)</f>
        <v>N/A</v>
      </c>
      <c r="V27" s="569"/>
      <c r="W27" s="570"/>
      <c r="X27" s="568" t="str">
        <f>IF('Feuille de Calcul'!GG27="","",'Feuille de Calcul'!GG27)</f>
        <v>N/A</v>
      </c>
      <c r="Y27" s="569"/>
      <c r="Z27" s="570"/>
      <c r="AA27" s="568" t="str">
        <f>IF('Feuille de Calcul'!GJ27="","",'Feuille de Calcul'!GJ27)</f>
        <v>N/A</v>
      </c>
      <c r="AB27" s="569"/>
      <c r="AC27" s="570"/>
      <c r="AD27" s="568" t="str">
        <f>IF('Feuille de Calcul'!GM27="","",'Feuille de Calcul'!GM27)</f>
        <v>N/A</v>
      </c>
      <c r="AE27" s="569"/>
      <c r="AF27" s="570"/>
      <c r="AG27" s="243"/>
      <c r="AH27" s="243"/>
      <c r="AI27" s="243"/>
    </row>
    <row r="28" spans="1:35">
      <c r="A28" s="63" t="str">
        <f>IF('Information sur les Gènes'!A28="","",'Information sur les Gènes'!A28)</f>
        <v>C2</v>
      </c>
      <c r="B28" s="64" t="str">
        <f>IF('Information sur les Gènes'!D28="","",'Information sur les Gènes'!D28)</f>
        <v/>
      </c>
      <c r="C28" s="568" t="str">
        <f>IF('Feuille de Calcul'!FL28="","",'Feuille de Calcul'!FL28)</f>
        <v>N/A</v>
      </c>
      <c r="D28" s="569"/>
      <c r="E28" s="570"/>
      <c r="F28" s="568" t="str">
        <f>IF('Feuille de Calcul'!FO28="","",'Feuille de Calcul'!FO28)</f>
        <v>N/A</v>
      </c>
      <c r="G28" s="569"/>
      <c r="H28" s="570"/>
      <c r="I28" s="568" t="str">
        <f>IF('Feuille de Calcul'!FR28="","",'Feuille de Calcul'!FR28)</f>
        <v>N/A</v>
      </c>
      <c r="J28" s="569"/>
      <c r="K28" s="570"/>
      <c r="L28" s="568" t="str">
        <f>IF('Feuille de Calcul'!FU28="","",'Feuille de Calcul'!FU28)</f>
        <v>N/A</v>
      </c>
      <c r="M28" s="569"/>
      <c r="N28" s="570"/>
      <c r="O28" s="568" t="str">
        <f>IF('Feuille de Calcul'!FX28="","",'Feuille de Calcul'!FX28)</f>
        <v>N/A</v>
      </c>
      <c r="P28" s="569"/>
      <c r="Q28" s="570"/>
      <c r="R28" s="568" t="str">
        <f>IF('Feuille de Calcul'!GA28="","",'Feuille de Calcul'!GA28)</f>
        <v>N/A</v>
      </c>
      <c r="S28" s="569"/>
      <c r="T28" s="570"/>
      <c r="U28" s="568" t="str">
        <f>IF('Feuille de Calcul'!GD28="","",'Feuille de Calcul'!GD28)</f>
        <v>N/A</v>
      </c>
      <c r="V28" s="569"/>
      <c r="W28" s="570"/>
      <c r="X28" s="568" t="str">
        <f>IF('Feuille de Calcul'!GG28="","",'Feuille de Calcul'!GG28)</f>
        <v>N/A</v>
      </c>
      <c r="Y28" s="569"/>
      <c r="Z28" s="570"/>
      <c r="AA28" s="568" t="str">
        <f>IF('Feuille de Calcul'!GJ28="","",'Feuille de Calcul'!GJ28)</f>
        <v>N/A</v>
      </c>
      <c r="AB28" s="569"/>
      <c r="AC28" s="570"/>
      <c r="AD28" s="568" t="str">
        <f>IF('Feuille de Calcul'!GM28="","",'Feuille de Calcul'!GM28)</f>
        <v>N/A</v>
      </c>
      <c r="AE28" s="569"/>
      <c r="AF28" s="570"/>
      <c r="AG28" s="243"/>
      <c r="AH28" s="243"/>
      <c r="AI28" s="243"/>
    </row>
    <row r="29" spans="1:35">
      <c r="A29" s="63" t="str">
        <f>IF('Information sur les Gènes'!A29="","",'Information sur les Gènes'!A29)</f>
        <v>C3</v>
      </c>
      <c r="B29" s="64" t="str">
        <f>IF('Information sur les Gènes'!D29="","",'Information sur les Gènes'!D29)</f>
        <v/>
      </c>
      <c r="C29" s="568" t="str">
        <f>IF('Feuille de Calcul'!FL29="","",'Feuille de Calcul'!FL29)</f>
        <v>N/A</v>
      </c>
      <c r="D29" s="569"/>
      <c r="E29" s="570"/>
      <c r="F29" s="568" t="str">
        <f>IF('Feuille de Calcul'!FO29="","",'Feuille de Calcul'!FO29)</f>
        <v>N/A</v>
      </c>
      <c r="G29" s="569"/>
      <c r="H29" s="570"/>
      <c r="I29" s="568" t="str">
        <f>IF('Feuille de Calcul'!FR29="","",'Feuille de Calcul'!FR29)</f>
        <v>N/A</v>
      </c>
      <c r="J29" s="569"/>
      <c r="K29" s="570"/>
      <c r="L29" s="568" t="str">
        <f>IF('Feuille de Calcul'!FU29="","",'Feuille de Calcul'!FU29)</f>
        <v>N/A</v>
      </c>
      <c r="M29" s="569"/>
      <c r="N29" s="570"/>
      <c r="O29" s="568" t="str">
        <f>IF('Feuille de Calcul'!FX29="","",'Feuille de Calcul'!FX29)</f>
        <v>N/A</v>
      </c>
      <c r="P29" s="569"/>
      <c r="Q29" s="570"/>
      <c r="R29" s="568" t="str">
        <f>IF('Feuille de Calcul'!GA29="","",'Feuille de Calcul'!GA29)</f>
        <v>N/A</v>
      </c>
      <c r="S29" s="569"/>
      <c r="T29" s="570"/>
      <c r="U29" s="568" t="str">
        <f>IF('Feuille de Calcul'!GD29="","",'Feuille de Calcul'!GD29)</f>
        <v>N/A</v>
      </c>
      <c r="V29" s="569"/>
      <c r="W29" s="570"/>
      <c r="X29" s="568" t="str">
        <f>IF('Feuille de Calcul'!GG29="","",'Feuille de Calcul'!GG29)</f>
        <v>N/A</v>
      </c>
      <c r="Y29" s="569"/>
      <c r="Z29" s="570"/>
      <c r="AA29" s="568" t="str">
        <f>IF('Feuille de Calcul'!GJ29="","",'Feuille de Calcul'!GJ29)</f>
        <v>N/A</v>
      </c>
      <c r="AB29" s="569"/>
      <c r="AC29" s="570"/>
      <c r="AD29" s="568" t="str">
        <f>IF('Feuille de Calcul'!GM29="","",'Feuille de Calcul'!GM29)</f>
        <v>N/A</v>
      </c>
      <c r="AE29" s="569"/>
      <c r="AF29" s="570"/>
      <c r="AG29" s="243"/>
      <c r="AH29" s="243"/>
      <c r="AI29" s="243"/>
    </row>
    <row r="30" spans="1:35">
      <c r="A30" s="63" t="str">
        <f>IF('Information sur les Gènes'!A30="","",'Information sur les Gènes'!A30)</f>
        <v>C4</v>
      </c>
      <c r="B30" s="64" t="str">
        <f>IF('Information sur les Gènes'!D30="","",'Information sur les Gènes'!D30)</f>
        <v/>
      </c>
      <c r="C30" s="568" t="str">
        <f>IF('Feuille de Calcul'!FL30="","",'Feuille de Calcul'!FL30)</f>
        <v>N/A</v>
      </c>
      <c r="D30" s="569"/>
      <c r="E30" s="570"/>
      <c r="F30" s="568" t="str">
        <f>IF('Feuille de Calcul'!FO30="","",'Feuille de Calcul'!FO30)</f>
        <v>N/A</v>
      </c>
      <c r="G30" s="569"/>
      <c r="H30" s="570"/>
      <c r="I30" s="568" t="str">
        <f>IF('Feuille de Calcul'!FR30="","",'Feuille de Calcul'!FR30)</f>
        <v>N/A</v>
      </c>
      <c r="J30" s="569"/>
      <c r="K30" s="570"/>
      <c r="L30" s="568" t="str">
        <f>IF('Feuille de Calcul'!FU30="","",'Feuille de Calcul'!FU30)</f>
        <v>N/A</v>
      </c>
      <c r="M30" s="569"/>
      <c r="N30" s="570"/>
      <c r="O30" s="568" t="str">
        <f>IF('Feuille de Calcul'!FX30="","",'Feuille de Calcul'!FX30)</f>
        <v>N/A</v>
      </c>
      <c r="P30" s="569"/>
      <c r="Q30" s="570"/>
      <c r="R30" s="568" t="str">
        <f>IF('Feuille de Calcul'!GA30="","",'Feuille de Calcul'!GA30)</f>
        <v>N/A</v>
      </c>
      <c r="S30" s="569"/>
      <c r="T30" s="570"/>
      <c r="U30" s="568" t="str">
        <f>IF('Feuille de Calcul'!GD30="","",'Feuille de Calcul'!GD30)</f>
        <v>N/A</v>
      </c>
      <c r="V30" s="569"/>
      <c r="W30" s="570"/>
      <c r="X30" s="568" t="str">
        <f>IF('Feuille de Calcul'!GG30="","",'Feuille de Calcul'!GG30)</f>
        <v>N/A</v>
      </c>
      <c r="Y30" s="569"/>
      <c r="Z30" s="570"/>
      <c r="AA30" s="568" t="str">
        <f>IF('Feuille de Calcul'!GJ30="","",'Feuille de Calcul'!GJ30)</f>
        <v>N/A</v>
      </c>
      <c r="AB30" s="569"/>
      <c r="AC30" s="570"/>
      <c r="AD30" s="568" t="str">
        <f>IF('Feuille de Calcul'!GM30="","",'Feuille de Calcul'!GM30)</f>
        <v>N/A</v>
      </c>
      <c r="AE30" s="569"/>
      <c r="AF30" s="570"/>
      <c r="AG30" s="243"/>
      <c r="AH30" s="243"/>
      <c r="AI30" s="243"/>
    </row>
    <row r="31" spans="1:35">
      <c r="A31" s="63" t="str">
        <f>IF('Information sur les Gènes'!A31="","",'Information sur les Gènes'!A31)</f>
        <v>C5</v>
      </c>
      <c r="B31" s="64" t="str">
        <f>IF('Information sur les Gènes'!D31="","",'Information sur les Gènes'!D31)</f>
        <v/>
      </c>
      <c r="C31" s="568" t="str">
        <f>IF('Feuille de Calcul'!FL31="","",'Feuille de Calcul'!FL31)</f>
        <v>N/A</v>
      </c>
      <c r="D31" s="569"/>
      <c r="E31" s="570"/>
      <c r="F31" s="568" t="str">
        <f>IF('Feuille de Calcul'!FO31="","",'Feuille de Calcul'!FO31)</f>
        <v>N/A</v>
      </c>
      <c r="G31" s="569"/>
      <c r="H31" s="570"/>
      <c r="I31" s="568" t="str">
        <f>IF('Feuille de Calcul'!FR31="","",'Feuille de Calcul'!FR31)</f>
        <v>N/A</v>
      </c>
      <c r="J31" s="569"/>
      <c r="K31" s="570"/>
      <c r="L31" s="568" t="str">
        <f>IF('Feuille de Calcul'!FU31="","",'Feuille de Calcul'!FU31)</f>
        <v>N/A</v>
      </c>
      <c r="M31" s="569"/>
      <c r="N31" s="570"/>
      <c r="O31" s="568" t="str">
        <f>IF('Feuille de Calcul'!FX31="","",'Feuille de Calcul'!FX31)</f>
        <v>N/A</v>
      </c>
      <c r="P31" s="569"/>
      <c r="Q31" s="570"/>
      <c r="R31" s="568" t="str">
        <f>IF('Feuille de Calcul'!GA31="","",'Feuille de Calcul'!GA31)</f>
        <v>N/A</v>
      </c>
      <c r="S31" s="569"/>
      <c r="T31" s="570"/>
      <c r="U31" s="568" t="str">
        <f>IF('Feuille de Calcul'!GD31="","",'Feuille de Calcul'!GD31)</f>
        <v>N/A</v>
      </c>
      <c r="V31" s="569"/>
      <c r="W31" s="570"/>
      <c r="X31" s="568" t="str">
        <f>IF('Feuille de Calcul'!GG31="","",'Feuille de Calcul'!GG31)</f>
        <v>N/A</v>
      </c>
      <c r="Y31" s="569"/>
      <c r="Z31" s="570"/>
      <c r="AA31" s="568" t="str">
        <f>IF('Feuille de Calcul'!GJ31="","",'Feuille de Calcul'!GJ31)</f>
        <v>N/A</v>
      </c>
      <c r="AB31" s="569"/>
      <c r="AC31" s="570"/>
      <c r="AD31" s="568" t="str">
        <f>IF('Feuille de Calcul'!GM31="","",'Feuille de Calcul'!GM31)</f>
        <v>N/A</v>
      </c>
      <c r="AE31" s="569"/>
      <c r="AF31" s="570"/>
      <c r="AG31" s="243"/>
      <c r="AH31" s="243"/>
      <c r="AI31" s="243"/>
    </row>
    <row r="32" spans="1:35">
      <c r="A32" s="63" t="str">
        <f>IF('Information sur les Gènes'!A32="","",'Information sur les Gènes'!A32)</f>
        <v>C6</v>
      </c>
      <c r="B32" s="64" t="str">
        <f>IF('Information sur les Gènes'!D32="","",'Information sur les Gènes'!D32)</f>
        <v/>
      </c>
      <c r="C32" s="568" t="str">
        <f>IF('Feuille de Calcul'!FL32="","",'Feuille de Calcul'!FL32)</f>
        <v>N/A</v>
      </c>
      <c r="D32" s="569"/>
      <c r="E32" s="570"/>
      <c r="F32" s="568" t="str">
        <f>IF('Feuille de Calcul'!FO32="","",'Feuille de Calcul'!FO32)</f>
        <v>N/A</v>
      </c>
      <c r="G32" s="569"/>
      <c r="H32" s="570"/>
      <c r="I32" s="568" t="str">
        <f>IF('Feuille de Calcul'!FR32="","",'Feuille de Calcul'!FR32)</f>
        <v>N/A</v>
      </c>
      <c r="J32" s="569"/>
      <c r="K32" s="570"/>
      <c r="L32" s="568" t="str">
        <f>IF('Feuille de Calcul'!FU32="","",'Feuille de Calcul'!FU32)</f>
        <v>N/A</v>
      </c>
      <c r="M32" s="569"/>
      <c r="N32" s="570"/>
      <c r="O32" s="568" t="str">
        <f>IF('Feuille de Calcul'!FX32="","",'Feuille de Calcul'!FX32)</f>
        <v>N/A</v>
      </c>
      <c r="P32" s="569"/>
      <c r="Q32" s="570"/>
      <c r="R32" s="568" t="str">
        <f>IF('Feuille de Calcul'!GA32="","",'Feuille de Calcul'!GA32)</f>
        <v>N/A</v>
      </c>
      <c r="S32" s="569"/>
      <c r="T32" s="570"/>
      <c r="U32" s="568" t="str">
        <f>IF('Feuille de Calcul'!GD32="","",'Feuille de Calcul'!GD32)</f>
        <v>N/A</v>
      </c>
      <c r="V32" s="569"/>
      <c r="W32" s="570"/>
      <c r="X32" s="568" t="str">
        <f>IF('Feuille de Calcul'!GG32="","",'Feuille de Calcul'!GG32)</f>
        <v>N/A</v>
      </c>
      <c r="Y32" s="569"/>
      <c r="Z32" s="570"/>
      <c r="AA32" s="568" t="str">
        <f>IF('Feuille de Calcul'!GJ32="","",'Feuille de Calcul'!GJ32)</f>
        <v>N/A</v>
      </c>
      <c r="AB32" s="569"/>
      <c r="AC32" s="570"/>
      <c r="AD32" s="568" t="str">
        <f>IF('Feuille de Calcul'!GM32="","",'Feuille de Calcul'!GM32)</f>
        <v>N/A</v>
      </c>
      <c r="AE32" s="569"/>
      <c r="AF32" s="570"/>
      <c r="AG32" s="243"/>
      <c r="AH32" s="243"/>
      <c r="AI32" s="243"/>
    </row>
    <row r="33" spans="1:35">
      <c r="A33" s="63" t="str">
        <f>IF('Information sur les Gènes'!A33="","",'Information sur les Gènes'!A33)</f>
        <v>C7</v>
      </c>
      <c r="B33" s="64" t="str">
        <f>IF('Information sur les Gènes'!D33="","",'Information sur les Gènes'!D33)</f>
        <v/>
      </c>
      <c r="C33" s="568" t="str">
        <f>IF('Feuille de Calcul'!FL33="","",'Feuille de Calcul'!FL33)</f>
        <v>N/A</v>
      </c>
      <c r="D33" s="569"/>
      <c r="E33" s="570"/>
      <c r="F33" s="568" t="str">
        <f>IF('Feuille de Calcul'!FO33="","",'Feuille de Calcul'!FO33)</f>
        <v>N/A</v>
      </c>
      <c r="G33" s="569"/>
      <c r="H33" s="570"/>
      <c r="I33" s="568" t="str">
        <f>IF('Feuille de Calcul'!FR33="","",'Feuille de Calcul'!FR33)</f>
        <v>N/A</v>
      </c>
      <c r="J33" s="569"/>
      <c r="K33" s="570"/>
      <c r="L33" s="568" t="str">
        <f>IF('Feuille de Calcul'!FU33="","",'Feuille de Calcul'!FU33)</f>
        <v>N/A</v>
      </c>
      <c r="M33" s="569"/>
      <c r="N33" s="570"/>
      <c r="O33" s="568" t="str">
        <f>IF('Feuille de Calcul'!FX33="","",'Feuille de Calcul'!FX33)</f>
        <v>N/A</v>
      </c>
      <c r="P33" s="569"/>
      <c r="Q33" s="570"/>
      <c r="R33" s="568" t="str">
        <f>IF('Feuille de Calcul'!GA33="","",'Feuille de Calcul'!GA33)</f>
        <v>N/A</v>
      </c>
      <c r="S33" s="569"/>
      <c r="T33" s="570"/>
      <c r="U33" s="568" t="str">
        <f>IF('Feuille de Calcul'!GD33="","",'Feuille de Calcul'!GD33)</f>
        <v>N/A</v>
      </c>
      <c r="V33" s="569"/>
      <c r="W33" s="570"/>
      <c r="X33" s="568" t="str">
        <f>IF('Feuille de Calcul'!GG33="","",'Feuille de Calcul'!GG33)</f>
        <v>N/A</v>
      </c>
      <c r="Y33" s="569"/>
      <c r="Z33" s="570"/>
      <c r="AA33" s="568" t="str">
        <f>IF('Feuille de Calcul'!GJ33="","",'Feuille de Calcul'!GJ33)</f>
        <v>N/A</v>
      </c>
      <c r="AB33" s="569"/>
      <c r="AC33" s="570"/>
      <c r="AD33" s="568" t="str">
        <f>IF('Feuille de Calcul'!GM33="","",'Feuille de Calcul'!GM33)</f>
        <v>N/A</v>
      </c>
      <c r="AE33" s="569"/>
      <c r="AF33" s="570"/>
      <c r="AG33" s="243"/>
      <c r="AH33" s="243"/>
      <c r="AI33" s="243"/>
    </row>
    <row r="34" spans="1:35">
      <c r="A34" s="63" t="str">
        <f>IF('Information sur les Gènes'!A34="","",'Information sur les Gènes'!A34)</f>
        <v>C8</v>
      </c>
      <c r="B34" s="64" t="str">
        <f>IF('Information sur les Gènes'!D34="","",'Information sur les Gènes'!D34)</f>
        <v/>
      </c>
      <c r="C34" s="568" t="str">
        <f>IF('Feuille de Calcul'!FL34="","",'Feuille de Calcul'!FL34)</f>
        <v>N/A</v>
      </c>
      <c r="D34" s="569"/>
      <c r="E34" s="570"/>
      <c r="F34" s="568" t="str">
        <f>IF('Feuille de Calcul'!FO34="","",'Feuille de Calcul'!FO34)</f>
        <v>N/A</v>
      </c>
      <c r="G34" s="569"/>
      <c r="H34" s="570"/>
      <c r="I34" s="568" t="str">
        <f>IF('Feuille de Calcul'!FR34="","",'Feuille de Calcul'!FR34)</f>
        <v>N/A</v>
      </c>
      <c r="J34" s="569"/>
      <c r="K34" s="570"/>
      <c r="L34" s="568" t="str">
        <f>IF('Feuille de Calcul'!FU34="","",'Feuille de Calcul'!FU34)</f>
        <v>N/A</v>
      </c>
      <c r="M34" s="569"/>
      <c r="N34" s="570"/>
      <c r="O34" s="568" t="str">
        <f>IF('Feuille de Calcul'!FX34="","",'Feuille de Calcul'!FX34)</f>
        <v>N/A</v>
      </c>
      <c r="P34" s="569"/>
      <c r="Q34" s="570"/>
      <c r="R34" s="568" t="str">
        <f>IF('Feuille de Calcul'!GA34="","",'Feuille de Calcul'!GA34)</f>
        <v>N/A</v>
      </c>
      <c r="S34" s="569"/>
      <c r="T34" s="570"/>
      <c r="U34" s="568" t="str">
        <f>IF('Feuille de Calcul'!GD34="","",'Feuille de Calcul'!GD34)</f>
        <v>N/A</v>
      </c>
      <c r="V34" s="569"/>
      <c r="W34" s="570"/>
      <c r="X34" s="568" t="str">
        <f>IF('Feuille de Calcul'!GG34="","",'Feuille de Calcul'!GG34)</f>
        <v>N/A</v>
      </c>
      <c r="Y34" s="569"/>
      <c r="Z34" s="570"/>
      <c r="AA34" s="568" t="str">
        <f>IF('Feuille de Calcul'!GJ34="","",'Feuille de Calcul'!GJ34)</f>
        <v>N/A</v>
      </c>
      <c r="AB34" s="569"/>
      <c r="AC34" s="570"/>
      <c r="AD34" s="568" t="str">
        <f>IF('Feuille de Calcul'!GM34="","",'Feuille de Calcul'!GM34)</f>
        <v>N/A</v>
      </c>
      <c r="AE34" s="569"/>
      <c r="AF34" s="570"/>
      <c r="AG34" s="243"/>
      <c r="AH34" s="243"/>
      <c r="AI34" s="243"/>
    </row>
    <row r="35" spans="1:35">
      <c r="A35" s="63" t="str">
        <f>IF('Information sur les Gènes'!A35="","",'Information sur les Gènes'!A35)</f>
        <v>C9</v>
      </c>
      <c r="B35" s="64" t="str">
        <f>IF('Information sur les Gènes'!D35="","",'Information sur les Gènes'!D35)</f>
        <v/>
      </c>
      <c r="C35" s="568" t="str">
        <f>IF('Feuille de Calcul'!FL35="","",'Feuille de Calcul'!FL35)</f>
        <v>N/A</v>
      </c>
      <c r="D35" s="569"/>
      <c r="E35" s="570"/>
      <c r="F35" s="568" t="str">
        <f>IF('Feuille de Calcul'!FO35="","",'Feuille de Calcul'!FO35)</f>
        <v>N/A</v>
      </c>
      <c r="G35" s="569"/>
      <c r="H35" s="570"/>
      <c r="I35" s="568" t="str">
        <f>IF('Feuille de Calcul'!FR35="","",'Feuille de Calcul'!FR35)</f>
        <v>N/A</v>
      </c>
      <c r="J35" s="569"/>
      <c r="K35" s="570"/>
      <c r="L35" s="568" t="str">
        <f>IF('Feuille de Calcul'!FU35="","",'Feuille de Calcul'!FU35)</f>
        <v>N/A</v>
      </c>
      <c r="M35" s="569"/>
      <c r="N35" s="570"/>
      <c r="O35" s="568" t="str">
        <f>IF('Feuille de Calcul'!FX35="","",'Feuille de Calcul'!FX35)</f>
        <v>N/A</v>
      </c>
      <c r="P35" s="569"/>
      <c r="Q35" s="570"/>
      <c r="R35" s="568" t="str">
        <f>IF('Feuille de Calcul'!GA35="","",'Feuille de Calcul'!GA35)</f>
        <v>N/A</v>
      </c>
      <c r="S35" s="569"/>
      <c r="T35" s="570"/>
      <c r="U35" s="568" t="str">
        <f>IF('Feuille de Calcul'!GD35="","",'Feuille de Calcul'!GD35)</f>
        <v>N/A</v>
      </c>
      <c r="V35" s="569"/>
      <c r="W35" s="570"/>
      <c r="X35" s="568" t="str">
        <f>IF('Feuille de Calcul'!GG35="","",'Feuille de Calcul'!GG35)</f>
        <v>N/A</v>
      </c>
      <c r="Y35" s="569"/>
      <c r="Z35" s="570"/>
      <c r="AA35" s="568" t="str">
        <f>IF('Feuille de Calcul'!GJ35="","",'Feuille de Calcul'!GJ35)</f>
        <v>N/A</v>
      </c>
      <c r="AB35" s="569"/>
      <c r="AC35" s="570"/>
      <c r="AD35" s="568" t="str">
        <f>IF('Feuille de Calcul'!GM35="","",'Feuille de Calcul'!GM35)</f>
        <v>N/A</v>
      </c>
      <c r="AE35" s="569"/>
      <c r="AF35" s="570"/>
      <c r="AG35" s="243"/>
      <c r="AH35" s="243"/>
      <c r="AI35" s="243"/>
    </row>
    <row r="36" spans="1:35">
      <c r="A36" s="63" t="str">
        <f>IF('Information sur les Gènes'!A36="","",'Information sur les Gènes'!A36)</f>
        <v>C10</v>
      </c>
      <c r="B36" s="64" t="str">
        <f>IF('Information sur les Gènes'!D36="","",'Information sur les Gènes'!D36)</f>
        <v/>
      </c>
      <c r="C36" s="568" t="str">
        <f>IF('Feuille de Calcul'!FL36="","",'Feuille de Calcul'!FL36)</f>
        <v>N/A</v>
      </c>
      <c r="D36" s="569"/>
      <c r="E36" s="570"/>
      <c r="F36" s="568" t="str">
        <f>IF('Feuille de Calcul'!FO36="","",'Feuille de Calcul'!FO36)</f>
        <v>N/A</v>
      </c>
      <c r="G36" s="569"/>
      <c r="H36" s="570"/>
      <c r="I36" s="568" t="str">
        <f>IF('Feuille de Calcul'!FR36="","",'Feuille de Calcul'!FR36)</f>
        <v>N/A</v>
      </c>
      <c r="J36" s="569"/>
      <c r="K36" s="570"/>
      <c r="L36" s="568" t="str">
        <f>IF('Feuille de Calcul'!FU36="","",'Feuille de Calcul'!FU36)</f>
        <v>N/A</v>
      </c>
      <c r="M36" s="569"/>
      <c r="N36" s="570"/>
      <c r="O36" s="568" t="str">
        <f>IF('Feuille de Calcul'!FX36="","",'Feuille de Calcul'!FX36)</f>
        <v>N/A</v>
      </c>
      <c r="P36" s="569"/>
      <c r="Q36" s="570"/>
      <c r="R36" s="568" t="str">
        <f>IF('Feuille de Calcul'!GA36="","",'Feuille de Calcul'!GA36)</f>
        <v>N/A</v>
      </c>
      <c r="S36" s="569"/>
      <c r="T36" s="570"/>
      <c r="U36" s="568" t="str">
        <f>IF('Feuille de Calcul'!GD36="","",'Feuille de Calcul'!GD36)</f>
        <v>N/A</v>
      </c>
      <c r="V36" s="569"/>
      <c r="W36" s="570"/>
      <c r="X36" s="568" t="str">
        <f>IF('Feuille de Calcul'!GG36="","",'Feuille de Calcul'!GG36)</f>
        <v>N/A</v>
      </c>
      <c r="Y36" s="569"/>
      <c r="Z36" s="570"/>
      <c r="AA36" s="568" t="str">
        <f>IF('Feuille de Calcul'!GJ36="","",'Feuille de Calcul'!GJ36)</f>
        <v>N/A</v>
      </c>
      <c r="AB36" s="569"/>
      <c r="AC36" s="570"/>
      <c r="AD36" s="568" t="str">
        <f>IF('Feuille de Calcul'!GM36="","",'Feuille de Calcul'!GM36)</f>
        <v>N/A</v>
      </c>
      <c r="AE36" s="569"/>
      <c r="AF36" s="570"/>
      <c r="AG36" s="243"/>
      <c r="AH36" s="243"/>
      <c r="AI36" s="243"/>
    </row>
    <row r="37" spans="1:35">
      <c r="A37" s="63" t="str">
        <f>IF('Information sur les Gènes'!A37="","",'Information sur les Gènes'!A37)</f>
        <v>C11</v>
      </c>
      <c r="B37" s="64" t="str">
        <f>IF('Information sur les Gènes'!D37="","",'Information sur les Gènes'!D37)</f>
        <v/>
      </c>
      <c r="C37" s="568" t="str">
        <f>IF('Feuille de Calcul'!FL37="","",'Feuille de Calcul'!FL37)</f>
        <v>N/A</v>
      </c>
      <c r="D37" s="569"/>
      <c r="E37" s="570"/>
      <c r="F37" s="568" t="str">
        <f>IF('Feuille de Calcul'!FO37="","",'Feuille de Calcul'!FO37)</f>
        <v>N/A</v>
      </c>
      <c r="G37" s="569"/>
      <c r="H37" s="570"/>
      <c r="I37" s="568" t="str">
        <f>IF('Feuille de Calcul'!FR37="","",'Feuille de Calcul'!FR37)</f>
        <v>N/A</v>
      </c>
      <c r="J37" s="569"/>
      <c r="K37" s="570"/>
      <c r="L37" s="568" t="str">
        <f>IF('Feuille de Calcul'!FU37="","",'Feuille de Calcul'!FU37)</f>
        <v>N/A</v>
      </c>
      <c r="M37" s="569"/>
      <c r="N37" s="570"/>
      <c r="O37" s="568" t="str">
        <f>IF('Feuille de Calcul'!FX37="","",'Feuille de Calcul'!FX37)</f>
        <v>N/A</v>
      </c>
      <c r="P37" s="569"/>
      <c r="Q37" s="570"/>
      <c r="R37" s="568" t="str">
        <f>IF('Feuille de Calcul'!GA37="","",'Feuille de Calcul'!GA37)</f>
        <v>N/A</v>
      </c>
      <c r="S37" s="569"/>
      <c r="T37" s="570"/>
      <c r="U37" s="568" t="str">
        <f>IF('Feuille de Calcul'!GD37="","",'Feuille de Calcul'!GD37)</f>
        <v>N/A</v>
      </c>
      <c r="V37" s="569"/>
      <c r="W37" s="570"/>
      <c r="X37" s="568" t="str">
        <f>IF('Feuille de Calcul'!GG37="","",'Feuille de Calcul'!GG37)</f>
        <v>N/A</v>
      </c>
      <c r="Y37" s="569"/>
      <c r="Z37" s="570"/>
      <c r="AA37" s="568" t="str">
        <f>IF('Feuille de Calcul'!GJ37="","",'Feuille de Calcul'!GJ37)</f>
        <v>N/A</v>
      </c>
      <c r="AB37" s="569"/>
      <c r="AC37" s="570"/>
      <c r="AD37" s="568" t="str">
        <f>IF('Feuille de Calcul'!GM37="","",'Feuille de Calcul'!GM37)</f>
        <v>N/A</v>
      </c>
      <c r="AE37" s="569"/>
      <c r="AF37" s="570"/>
      <c r="AG37" s="243"/>
      <c r="AH37" s="243"/>
      <c r="AI37" s="243"/>
    </row>
    <row r="38" spans="1:35">
      <c r="A38" s="63" t="str">
        <f>IF('Information sur les Gènes'!A38="","",'Information sur les Gènes'!A38)</f>
        <v>C12</v>
      </c>
      <c r="B38" s="64" t="str">
        <f>IF('Information sur les Gènes'!D38="","",'Information sur les Gènes'!D38)</f>
        <v/>
      </c>
      <c r="C38" s="568" t="str">
        <f>IF('Feuille de Calcul'!FL38="","",'Feuille de Calcul'!FL38)</f>
        <v>N/A</v>
      </c>
      <c r="D38" s="569"/>
      <c r="E38" s="570"/>
      <c r="F38" s="568" t="str">
        <f>IF('Feuille de Calcul'!FO38="","",'Feuille de Calcul'!FO38)</f>
        <v>N/A</v>
      </c>
      <c r="G38" s="569"/>
      <c r="H38" s="570"/>
      <c r="I38" s="568" t="str">
        <f>IF('Feuille de Calcul'!FR38="","",'Feuille de Calcul'!FR38)</f>
        <v>N/A</v>
      </c>
      <c r="J38" s="569"/>
      <c r="K38" s="570"/>
      <c r="L38" s="568" t="str">
        <f>IF('Feuille de Calcul'!FU38="","",'Feuille de Calcul'!FU38)</f>
        <v>N/A</v>
      </c>
      <c r="M38" s="569"/>
      <c r="N38" s="570"/>
      <c r="O38" s="568" t="str">
        <f>IF('Feuille de Calcul'!FX38="","",'Feuille de Calcul'!FX38)</f>
        <v>N/A</v>
      </c>
      <c r="P38" s="569"/>
      <c r="Q38" s="570"/>
      <c r="R38" s="568" t="str">
        <f>IF('Feuille de Calcul'!GA38="","",'Feuille de Calcul'!GA38)</f>
        <v>N/A</v>
      </c>
      <c r="S38" s="569"/>
      <c r="T38" s="570"/>
      <c r="U38" s="568" t="str">
        <f>IF('Feuille de Calcul'!GD38="","",'Feuille de Calcul'!GD38)</f>
        <v>N/A</v>
      </c>
      <c r="V38" s="569"/>
      <c r="W38" s="570"/>
      <c r="X38" s="568" t="str">
        <f>IF('Feuille de Calcul'!GG38="","",'Feuille de Calcul'!GG38)</f>
        <v>N/A</v>
      </c>
      <c r="Y38" s="569"/>
      <c r="Z38" s="570"/>
      <c r="AA38" s="568" t="str">
        <f>IF('Feuille de Calcul'!GJ38="","",'Feuille de Calcul'!GJ38)</f>
        <v>N/A</v>
      </c>
      <c r="AB38" s="569"/>
      <c r="AC38" s="570"/>
      <c r="AD38" s="568" t="str">
        <f>IF('Feuille de Calcul'!GM38="","",'Feuille de Calcul'!GM38)</f>
        <v>N/A</v>
      </c>
      <c r="AE38" s="569"/>
      <c r="AF38" s="570"/>
      <c r="AG38" s="243"/>
      <c r="AH38" s="243"/>
      <c r="AI38" s="243"/>
    </row>
    <row r="39" spans="1:35">
      <c r="A39" s="63" t="str">
        <f>IF('Information sur les Gènes'!A39="","",'Information sur les Gènes'!A39)</f>
        <v>D1</v>
      </c>
      <c r="B39" s="64" t="str">
        <f>IF('Information sur les Gènes'!D39="","",'Information sur les Gènes'!D39)</f>
        <v/>
      </c>
      <c r="C39" s="568" t="str">
        <f>IF('Feuille de Calcul'!FL39="","",'Feuille de Calcul'!FL39)</f>
        <v>N/A</v>
      </c>
      <c r="D39" s="569"/>
      <c r="E39" s="570"/>
      <c r="F39" s="568" t="str">
        <f>IF('Feuille de Calcul'!FO39="","",'Feuille de Calcul'!FO39)</f>
        <v>N/A</v>
      </c>
      <c r="G39" s="569"/>
      <c r="H39" s="570"/>
      <c r="I39" s="568" t="str">
        <f>IF('Feuille de Calcul'!FR39="","",'Feuille de Calcul'!FR39)</f>
        <v>N/A</v>
      </c>
      <c r="J39" s="569"/>
      <c r="K39" s="570"/>
      <c r="L39" s="568" t="str">
        <f>IF('Feuille de Calcul'!FU39="","",'Feuille de Calcul'!FU39)</f>
        <v>N/A</v>
      </c>
      <c r="M39" s="569"/>
      <c r="N39" s="570"/>
      <c r="O39" s="568" t="str">
        <f>IF('Feuille de Calcul'!FX39="","",'Feuille de Calcul'!FX39)</f>
        <v>N/A</v>
      </c>
      <c r="P39" s="569"/>
      <c r="Q39" s="570"/>
      <c r="R39" s="568" t="str">
        <f>IF('Feuille de Calcul'!GA39="","",'Feuille de Calcul'!GA39)</f>
        <v>N/A</v>
      </c>
      <c r="S39" s="569"/>
      <c r="T39" s="570"/>
      <c r="U39" s="568" t="str">
        <f>IF('Feuille de Calcul'!GD39="","",'Feuille de Calcul'!GD39)</f>
        <v>N/A</v>
      </c>
      <c r="V39" s="569"/>
      <c r="W39" s="570"/>
      <c r="X39" s="568" t="str">
        <f>IF('Feuille de Calcul'!GG39="","",'Feuille de Calcul'!GG39)</f>
        <v>N/A</v>
      </c>
      <c r="Y39" s="569"/>
      <c r="Z39" s="570"/>
      <c r="AA39" s="568" t="str">
        <f>IF('Feuille de Calcul'!GJ39="","",'Feuille de Calcul'!GJ39)</f>
        <v>N/A</v>
      </c>
      <c r="AB39" s="569"/>
      <c r="AC39" s="570"/>
      <c r="AD39" s="568" t="str">
        <f>IF('Feuille de Calcul'!GM39="","",'Feuille de Calcul'!GM39)</f>
        <v>N/A</v>
      </c>
      <c r="AE39" s="569"/>
      <c r="AF39" s="570"/>
      <c r="AG39" s="243"/>
      <c r="AH39" s="243"/>
      <c r="AI39" s="243"/>
    </row>
    <row r="40" spans="1:35">
      <c r="A40" s="63" t="str">
        <f>IF('Information sur les Gènes'!A40="","",'Information sur les Gènes'!A40)</f>
        <v>D2</v>
      </c>
      <c r="B40" s="64" t="str">
        <f>IF('Information sur les Gènes'!D40="","",'Information sur les Gènes'!D40)</f>
        <v/>
      </c>
      <c r="C40" s="568" t="str">
        <f>IF('Feuille de Calcul'!FL40="","",'Feuille de Calcul'!FL40)</f>
        <v>N/A</v>
      </c>
      <c r="D40" s="569"/>
      <c r="E40" s="570"/>
      <c r="F40" s="568" t="str">
        <f>IF('Feuille de Calcul'!FO40="","",'Feuille de Calcul'!FO40)</f>
        <v>N/A</v>
      </c>
      <c r="G40" s="569"/>
      <c r="H40" s="570"/>
      <c r="I40" s="568" t="str">
        <f>IF('Feuille de Calcul'!FR40="","",'Feuille de Calcul'!FR40)</f>
        <v>N/A</v>
      </c>
      <c r="J40" s="569"/>
      <c r="K40" s="570"/>
      <c r="L40" s="568" t="str">
        <f>IF('Feuille de Calcul'!FU40="","",'Feuille de Calcul'!FU40)</f>
        <v>N/A</v>
      </c>
      <c r="M40" s="569"/>
      <c r="N40" s="570"/>
      <c r="O40" s="568" t="str">
        <f>IF('Feuille de Calcul'!FX40="","",'Feuille de Calcul'!FX40)</f>
        <v>N/A</v>
      </c>
      <c r="P40" s="569"/>
      <c r="Q40" s="570"/>
      <c r="R40" s="568" t="str">
        <f>IF('Feuille de Calcul'!GA40="","",'Feuille de Calcul'!GA40)</f>
        <v>N/A</v>
      </c>
      <c r="S40" s="569"/>
      <c r="T40" s="570"/>
      <c r="U40" s="568" t="str">
        <f>IF('Feuille de Calcul'!GD40="","",'Feuille de Calcul'!GD40)</f>
        <v>N/A</v>
      </c>
      <c r="V40" s="569"/>
      <c r="W40" s="570"/>
      <c r="X40" s="568" t="str">
        <f>IF('Feuille de Calcul'!GG40="","",'Feuille de Calcul'!GG40)</f>
        <v>N/A</v>
      </c>
      <c r="Y40" s="569"/>
      <c r="Z40" s="570"/>
      <c r="AA40" s="568" t="str">
        <f>IF('Feuille de Calcul'!GJ40="","",'Feuille de Calcul'!GJ40)</f>
        <v>N/A</v>
      </c>
      <c r="AB40" s="569"/>
      <c r="AC40" s="570"/>
      <c r="AD40" s="568" t="str">
        <f>IF('Feuille de Calcul'!GM40="","",'Feuille de Calcul'!GM40)</f>
        <v>N/A</v>
      </c>
      <c r="AE40" s="569"/>
      <c r="AF40" s="570"/>
      <c r="AG40" s="243"/>
      <c r="AH40" s="243"/>
      <c r="AI40" s="243"/>
    </row>
    <row r="41" spans="1:35">
      <c r="A41" s="63" t="str">
        <f>IF('Information sur les Gènes'!A41="","",'Information sur les Gènes'!A41)</f>
        <v>D3</v>
      </c>
      <c r="B41" s="64" t="str">
        <f>IF('Information sur les Gènes'!D41="","",'Information sur les Gènes'!D41)</f>
        <v/>
      </c>
      <c r="C41" s="568" t="str">
        <f>IF('Feuille de Calcul'!FL41="","",'Feuille de Calcul'!FL41)</f>
        <v>N/A</v>
      </c>
      <c r="D41" s="569"/>
      <c r="E41" s="570"/>
      <c r="F41" s="568" t="str">
        <f>IF('Feuille de Calcul'!FO41="","",'Feuille de Calcul'!FO41)</f>
        <v>N/A</v>
      </c>
      <c r="G41" s="569"/>
      <c r="H41" s="570"/>
      <c r="I41" s="568" t="str">
        <f>IF('Feuille de Calcul'!FR41="","",'Feuille de Calcul'!FR41)</f>
        <v>N/A</v>
      </c>
      <c r="J41" s="569"/>
      <c r="K41" s="570"/>
      <c r="L41" s="568" t="str">
        <f>IF('Feuille de Calcul'!FU41="","",'Feuille de Calcul'!FU41)</f>
        <v>N/A</v>
      </c>
      <c r="M41" s="569"/>
      <c r="N41" s="570"/>
      <c r="O41" s="568" t="str">
        <f>IF('Feuille de Calcul'!FX41="","",'Feuille de Calcul'!FX41)</f>
        <v>N/A</v>
      </c>
      <c r="P41" s="569"/>
      <c r="Q41" s="570"/>
      <c r="R41" s="568" t="str">
        <f>IF('Feuille de Calcul'!GA41="","",'Feuille de Calcul'!GA41)</f>
        <v>N/A</v>
      </c>
      <c r="S41" s="569"/>
      <c r="T41" s="570"/>
      <c r="U41" s="568" t="str">
        <f>IF('Feuille de Calcul'!GD41="","",'Feuille de Calcul'!GD41)</f>
        <v>N/A</v>
      </c>
      <c r="V41" s="569"/>
      <c r="W41" s="570"/>
      <c r="X41" s="568" t="str">
        <f>IF('Feuille de Calcul'!GG41="","",'Feuille de Calcul'!GG41)</f>
        <v>N/A</v>
      </c>
      <c r="Y41" s="569"/>
      <c r="Z41" s="570"/>
      <c r="AA41" s="568" t="str">
        <f>IF('Feuille de Calcul'!GJ41="","",'Feuille de Calcul'!GJ41)</f>
        <v>N/A</v>
      </c>
      <c r="AB41" s="569"/>
      <c r="AC41" s="570"/>
      <c r="AD41" s="568" t="str">
        <f>IF('Feuille de Calcul'!GM41="","",'Feuille de Calcul'!GM41)</f>
        <v>N/A</v>
      </c>
      <c r="AE41" s="569"/>
      <c r="AF41" s="570"/>
      <c r="AG41" s="243"/>
      <c r="AH41" s="243"/>
      <c r="AI41" s="243"/>
    </row>
    <row r="42" spans="1:35">
      <c r="A42" s="63" t="str">
        <f>IF('Information sur les Gènes'!A42="","",'Information sur les Gènes'!A42)</f>
        <v>D4</v>
      </c>
      <c r="B42" s="64" t="str">
        <f>IF('Information sur les Gènes'!D42="","",'Information sur les Gènes'!D42)</f>
        <v/>
      </c>
      <c r="C42" s="568" t="str">
        <f>IF('Feuille de Calcul'!FL42="","",'Feuille de Calcul'!FL42)</f>
        <v>N/A</v>
      </c>
      <c r="D42" s="569"/>
      <c r="E42" s="570"/>
      <c r="F42" s="568" t="str">
        <f>IF('Feuille de Calcul'!FO42="","",'Feuille de Calcul'!FO42)</f>
        <v>N/A</v>
      </c>
      <c r="G42" s="569"/>
      <c r="H42" s="570"/>
      <c r="I42" s="568" t="str">
        <f>IF('Feuille de Calcul'!FR42="","",'Feuille de Calcul'!FR42)</f>
        <v>N/A</v>
      </c>
      <c r="J42" s="569"/>
      <c r="K42" s="570"/>
      <c r="L42" s="568" t="str">
        <f>IF('Feuille de Calcul'!FU42="","",'Feuille de Calcul'!FU42)</f>
        <v>N/A</v>
      </c>
      <c r="M42" s="569"/>
      <c r="N42" s="570"/>
      <c r="O42" s="568" t="str">
        <f>IF('Feuille de Calcul'!FX42="","",'Feuille de Calcul'!FX42)</f>
        <v>N/A</v>
      </c>
      <c r="P42" s="569"/>
      <c r="Q42" s="570"/>
      <c r="R42" s="568" t="str">
        <f>IF('Feuille de Calcul'!GA42="","",'Feuille de Calcul'!GA42)</f>
        <v>N/A</v>
      </c>
      <c r="S42" s="569"/>
      <c r="T42" s="570"/>
      <c r="U42" s="568" t="str">
        <f>IF('Feuille de Calcul'!GD42="","",'Feuille de Calcul'!GD42)</f>
        <v>N/A</v>
      </c>
      <c r="V42" s="569"/>
      <c r="W42" s="570"/>
      <c r="X42" s="568" t="str">
        <f>IF('Feuille de Calcul'!GG42="","",'Feuille de Calcul'!GG42)</f>
        <v>N/A</v>
      </c>
      <c r="Y42" s="569"/>
      <c r="Z42" s="570"/>
      <c r="AA42" s="568" t="str">
        <f>IF('Feuille de Calcul'!GJ42="","",'Feuille de Calcul'!GJ42)</f>
        <v>N/A</v>
      </c>
      <c r="AB42" s="569"/>
      <c r="AC42" s="570"/>
      <c r="AD42" s="568" t="str">
        <f>IF('Feuille de Calcul'!GM42="","",'Feuille de Calcul'!GM42)</f>
        <v>N/A</v>
      </c>
      <c r="AE42" s="569"/>
      <c r="AF42" s="570"/>
      <c r="AG42" s="243"/>
      <c r="AH42" s="243"/>
      <c r="AI42" s="243"/>
    </row>
    <row r="43" spans="1:35">
      <c r="A43" s="63" t="str">
        <f>IF('Information sur les Gènes'!A43="","",'Information sur les Gènes'!A43)</f>
        <v>D5</v>
      </c>
      <c r="B43" s="64" t="str">
        <f>IF('Information sur les Gènes'!D43="","",'Information sur les Gènes'!D43)</f>
        <v/>
      </c>
      <c r="C43" s="568" t="str">
        <f>IF('Feuille de Calcul'!FL43="","",'Feuille de Calcul'!FL43)</f>
        <v>N/A</v>
      </c>
      <c r="D43" s="569"/>
      <c r="E43" s="570"/>
      <c r="F43" s="568" t="str">
        <f>IF('Feuille de Calcul'!FO43="","",'Feuille de Calcul'!FO43)</f>
        <v>N/A</v>
      </c>
      <c r="G43" s="569"/>
      <c r="H43" s="570"/>
      <c r="I43" s="568" t="str">
        <f>IF('Feuille de Calcul'!FR43="","",'Feuille de Calcul'!FR43)</f>
        <v>N/A</v>
      </c>
      <c r="J43" s="569"/>
      <c r="K43" s="570"/>
      <c r="L43" s="568" t="str">
        <f>IF('Feuille de Calcul'!FU43="","",'Feuille de Calcul'!FU43)</f>
        <v>N/A</v>
      </c>
      <c r="M43" s="569"/>
      <c r="N43" s="570"/>
      <c r="O43" s="568" t="str">
        <f>IF('Feuille de Calcul'!FX43="","",'Feuille de Calcul'!FX43)</f>
        <v>N/A</v>
      </c>
      <c r="P43" s="569"/>
      <c r="Q43" s="570"/>
      <c r="R43" s="568" t="str">
        <f>IF('Feuille de Calcul'!GA43="","",'Feuille de Calcul'!GA43)</f>
        <v>N/A</v>
      </c>
      <c r="S43" s="569"/>
      <c r="T43" s="570"/>
      <c r="U43" s="568" t="str">
        <f>IF('Feuille de Calcul'!GD43="","",'Feuille de Calcul'!GD43)</f>
        <v>N/A</v>
      </c>
      <c r="V43" s="569"/>
      <c r="W43" s="570"/>
      <c r="X43" s="568" t="str">
        <f>IF('Feuille de Calcul'!GG43="","",'Feuille de Calcul'!GG43)</f>
        <v>N/A</v>
      </c>
      <c r="Y43" s="569"/>
      <c r="Z43" s="570"/>
      <c r="AA43" s="568" t="str">
        <f>IF('Feuille de Calcul'!GJ43="","",'Feuille de Calcul'!GJ43)</f>
        <v>N/A</v>
      </c>
      <c r="AB43" s="569"/>
      <c r="AC43" s="570"/>
      <c r="AD43" s="568" t="str">
        <f>IF('Feuille de Calcul'!GM43="","",'Feuille de Calcul'!GM43)</f>
        <v>N/A</v>
      </c>
      <c r="AE43" s="569"/>
      <c r="AF43" s="570"/>
      <c r="AG43" s="243"/>
      <c r="AH43" s="243"/>
      <c r="AI43" s="243"/>
    </row>
    <row r="44" spans="1:35">
      <c r="A44" s="63" t="str">
        <f>IF('Information sur les Gènes'!A44="","",'Information sur les Gènes'!A44)</f>
        <v>D6</v>
      </c>
      <c r="B44" s="64" t="str">
        <f>IF('Information sur les Gènes'!D44="","",'Information sur les Gènes'!D44)</f>
        <v/>
      </c>
      <c r="C44" s="568" t="str">
        <f>IF('Feuille de Calcul'!FL44="","",'Feuille de Calcul'!FL44)</f>
        <v>N/A</v>
      </c>
      <c r="D44" s="569"/>
      <c r="E44" s="570"/>
      <c r="F44" s="568" t="str">
        <f>IF('Feuille de Calcul'!FO44="","",'Feuille de Calcul'!FO44)</f>
        <v>N/A</v>
      </c>
      <c r="G44" s="569"/>
      <c r="H44" s="570"/>
      <c r="I44" s="568" t="str">
        <f>IF('Feuille de Calcul'!FR44="","",'Feuille de Calcul'!FR44)</f>
        <v>N/A</v>
      </c>
      <c r="J44" s="569"/>
      <c r="K44" s="570"/>
      <c r="L44" s="568" t="str">
        <f>IF('Feuille de Calcul'!FU44="","",'Feuille de Calcul'!FU44)</f>
        <v>N/A</v>
      </c>
      <c r="M44" s="569"/>
      <c r="N44" s="570"/>
      <c r="O44" s="568" t="str">
        <f>IF('Feuille de Calcul'!FX44="","",'Feuille de Calcul'!FX44)</f>
        <v>N/A</v>
      </c>
      <c r="P44" s="569"/>
      <c r="Q44" s="570"/>
      <c r="R44" s="568" t="str">
        <f>IF('Feuille de Calcul'!GA44="","",'Feuille de Calcul'!GA44)</f>
        <v>N/A</v>
      </c>
      <c r="S44" s="569"/>
      <c r="T44" s="570"/>
      <c r="U44" s="568" t="str">
        <f>IF('Feuille de Calcul'!GD44="","",'Feuille de Calcul'!GD44)</f>
        <v>N/A</v>
      </c>
      <c r="V44" s="569"/>
      <c r="W44" s="570"/>
      <c r="X44" s="568" t="str">
        <f>IF('Feuille de Calcul'!GG44="","",'Feuille de Calcul'!GG44)</f>
        <v>N/A</v>
      </c>
      <c r="Y44" s="569"/>
      <c r="Z44" s="570"/>
      <c r="AA44" s="568" t="str">
        <f>IF('Feuille de Calcul'!GJ44="","",'Feuille de Calcul'!GJ44)</f>
        <v>N/A</v>
      </c>
      <c r="AB44" s="569"/>
      <c r="AC44" s="570"/>
      <c r="AD44" s="568" t="str">
        <f>IF('Feuille de Calcul'!GM44="","",'Feuille de Calcul'!GM44)</f>
        <v>N/A</v>
      </c>
      <c r="AE44" s="569"/>
      <c r="AF44" s="570"/>
      <c r="AG44" s="243"/>
      <c r="AH44" s="243"/>
      <c r="AI44" s="243"/>
    </row>
    <row r="45" spans="1:35">
      <c r="A45" s="63" t="str">
        <f>IF('Information sur les Gènes'!A45="","",'Information sur les Gènes'!A45)</f>
        <v>D7</v>
      </c>
      <c r="B45" s="64" t="str">
        <f>IF('Information sur les Gènes'!D45="","",'Information sur les Gènes'!D45)</f>
        <v/>
      </c>
      <c r="C45" s="568" t="str">
        <f>IF('Feuille de Calcul'!FL45="","",'Feuille de Calcul'!FL45)</f>
        <v>N/A</v>
      </c>
      <c r="D45" s="569"/>
      <c r="E45" s="570"/>
      <c r="F45" s="568" t="str">
        <f>IF('Feuille de Calcul'!FO45="","",'Feuille de Calcul'!FO45)</f>
        <v>N/A</v>
      </c>
      <c r="G45" s="569"/>
      <c r="H45" s="570"/>
      <c r="I45" s="568" t="str">
        <f>IF('Feuille de Calcul'!FR45="","",'Feuille de Calcul'!FR45)</f>
        <v>N/A</v>
      </c>
      <c r="J45" s="569"/>
      <c r="K45" s="570"/>
      <c r="L45" s="568" t="str">
        <f>IF('Feuille de Calcul'!FU45="","",'Feuille de Calcul'!FU45)</f>
        <v>N/A</v>
      </c>
      <c r="M45" s="569"/>
      <c r="N45" s="570"/>
      <c r="O45" s="568" t="str">
        <f>IF('Feuille de Calcul'!FX45="","",'Feuille de Calcul'!FX45)</f>
        <v>N/A</v>
      </c>
      <c r="P45" s="569"/>
      <c r="Q45" s="570"/>
      <c r="R45" s="568" t="str">
        <f>IF('Feuille de Calcul'!GA45="","",'Feuille de Calcul'!GA45)</f>
        <v>N/A</v>
      </c>
      <c r="S45" s="569"/>
      <c r="T45" s="570"/>
      <c r="U45" s="568" t="str">
        <f>IF('Feuille de Calcul'!GD45="","",'Feuille de Calcul'!GD45)</f>
        <v>N/A</v>
      </c>
      <c r="V45" s="569"/>
      <c r="W45" s="570"/>
      <c r="X45" s="568" t="str">
        <f>IF('Feuille de Calcul'!GG45="","",'Feuille de Calcul'!GG45)</f>
        <v>N/A</v>
      </c>
      <c r="Y45" s="569"/>
      <c r="Z45" s="570"/>
      <c r="AA45" s="568" t="str">
        <f>IF('Feuille de Calcul'!GJ45="","",'Feuille de Calcul'!GJ45)</f>
        <v>N/A</v>
      </c>
      <c r="AB45" s="569"/>
      <c r="AC45" s="570"/>
      <c r="AD45" s="568" t="str">
        <f>IF('Feuille de Calcul'!GM45="","",'Feuille de Calcul'!GM45)</f>
        <v>N/A</v>
      </c>
      <c r="AE45" s="569"/>
      <c r="AF45" s="570"/>
      <c r="AG45" s="243"/>
      <c r="AH45" s="243"/>
      <c r="AI45" s="243"/>
    </row>
    <row r="46" spans="1:35">
      <c r="A46" s="63" t="str">
        <f>IF('Information sur les Gènes'!A46="","",'Information sur les Gènes'!A46)</f>
        <v>D8</v>
      </c>
      <c r="B46" s="64" t="str">
        <f>IF('Information sur les Gènes'!D46="","",'Information sur les Gènes'!D46)</f>
        <v/>
      </c>
      <c r="C46" s="568" t="str">
        <f>IF('Feuille de Calcul'!FL46="","",'Feuille de Calcul'!FL46)</f>
        <v>N/A</v>
      </c>
      <c r="D46" s="569"/>
      <c r="E46" s="570"/>
      <c r="F46" s="568" t="str">
        <f>IF('Feuille de Calcul'!FO46="","",'Feuille de Calcul'!FO46)</f>
        <v>N/A</v>
      </c>
      <c r="G46" s="569"/>
      <c r="H46" s="570"/>
      <c r="I46" s="568" t="str">
        <f>IF('Feuille de Calcul'!FR46="","",'Feuille de Calcul'!FR46)</f>
        <v>N/A</v>
      </c>
      <c r="J46" s="569"/>
      <c r="K46" s="570"/>
      <c r="L46" s="568" t="str">
        <f>IF('Feuille de Calcul'!FU46="","",'Feuille de Calcul'!FU46)</f>
        <v>N/A</v>
      </c>
      <c r="M46" s="569"/>
      <c r="N46" s="570"/>
      <c r="O46" s="568" t="str">
        <f>IF('Feuille de Calcul'!FX46="","",'Feuille de Calcul'!FX46)</f>
        <v>N/A</v>
      </c>
      <c r="P46" s="569"/>
      <c r="Q46" s="570"/>
      <c r="R46" s="568" t="str">
        <f>IF('Feuille de Calcul'!GA46="","",'Feuille de Calcul'!GA46)</f>
        <v>N/A</v>
      </c>
      <c r="S46" s="569"/>
      <c r="T46" s="570"/>
      <c r="U46" s="568" t="str">
        <f>IF('Feuille de Calcul'!GD46="","",'Feuille de Calcul'!GD46)</f>
        <v>N/A</v>
      </c>
      <c r="V46" s="569"/>
      <c r="W46" s="570"/>
      <c r="X46" s="568" t="str">
        <f>IF('Feuille de Calcul'!GG46="","",'Feuille de Calcul'!GG46)</f>
        <v>N/A</v>
      </c>
      <c r="Y46" s="569"/>
      <c r="Z46" s="570"/>
      <c r="AA46" s="568" t="str">
        <f>IF('Feuille de Calcul'!GJ46="","",'Feuille de Calcul'!GJ46)</f>
        <v>N/A</v>
      </c>
      <c r="AB46" s="569"/>
      <c r="AC46" s="570"/>
      <c r="AD46" s="568" t="str">
        <f>IF('Feuille de Calcul'!GM46="","",'Feuille de Calcul'!GM46)</f>
        <v>N/A</v>
      </c>
      <c r="AE46" s="569"/>
      <c r="AF46" s="570"/>
      <c r="AG46" s="243"/>
      <c r="AH46" s="243"/>
      <c r="AI46" s="243"/>
    </row>
    <row r="47" spans="1:35">
      <c r="A47" s="63" t="str">
        <f>IF('Information sur les Gènes'!A47="","",'Information sur les Gènes'!A47)</f>
        <v>D9</v>
      </c>
      <c r="B47" s="64" t="str">
        <f>IF('Information sur les Gènes'!D47="","",'Information sur les Gènes'!D47)</f>
        <v/>
      </c>
      <c r="C47" s="568" t="str">
        <f>IF('Feuille de Calcul'!FL47="","",'Feuille de Calcul'!FL47)</f>
        <v>N/A</v>
      </c>
      <c r="D47" s="569"/>
      <c r="E47" s="570"/>
      <c r="F47" s="568" t="str">
        <f>IF('Feuille de Calcul'!FO47="","",'Feuille de Calcul'!FO47)</f>
        <v>N/A</v>
      </c>
      <c r="G47" s="569"/>
      <c r="H47" s="570"/>
      <c r="I47" s="568" t="str">
        <f>IF('Feuille de Calcul'!FR47="","",'Feuille de Calcul'!FR47)</f>
        <v>N/A</v>
      </c>
      <c r="J47" s="569"/>
      <c r="K47" s="570"/>
      <c r="L47" s="568" t="str">
        <f>IF('Feuille de Calcul'!FU47="","",'Feuille de Calcul'!FU47)</f>
        <v>N/A</v>
      </c>
      <c r="M47" s="569"/>
      <c r="N47" s="570"/>
      <c r="O47" s="568" t="str">
        <f>IF('Feuille de Calcul'!FX47="","",'Feuille de Calcul'!FX47)</f>
        <v>N/A</v>
      </c>
      <c r="P47" s="569"/>
      <c r="Q47" s="570"/>
      <c r="R47" s="568" t="str">
        <f>IF('Feuille de Calcul'!GA47="","",'Feuille de Calcul'!GA47)</f>
        <v>N/A</v>
      </c>
      <c r="S47" s="569"/>
      <c r="T47" s="570"/>
      <c r="U47" s="568" t="str">
        <f>IF('Feuille de Calcul'!GD47="","",'Feuille de Calcul'!GD47)</f>
        <v>N/A</v>
      </c>
      <c r="V47" s="569"/>
      <c r="W47" s="570"/>
      <c r="X47" s="568" t="str">
        <f>IF('Feuille de Calcul'!GG47="","",'Feuille de Calcul'!GG47)</f>
        <v>N/A</v>
      </c>
      <c r="Y47" s="569"/>
      <c r="Z47" s="570"/>
      <c r="AA47" s="568" t="str">
        <f>IF('Feuille de Calcul'!GJ47="","",'Feuille de Calcul'!GJ47)</f>
        <v>N/A</v>
      </c>
      <c r="AB47" s="569"/>
      <c r="AC47" s="570"/>
      <c r="AD47" s="568" t="str">
        <f>IF('Feuille de Calcul'!GM47="","",'Feuille de Calcul'!GM47)</f>
        <v>N/A</v>
      </c>
      <c r="AE47" s="569"/>
      <c r="AF47" s="570"/>
      <c r="AG47" s="243"/>
      <c r="AH47" s="243"/>
      <c r="AI47" s="243"/>
    </row>
    <row r="48" spans="1:35">
      <c r="A48" s="63" t="str">
        <f>IF('Information sur les Gènes'!A48="","",'Information sur les Gènes'!A48)</f>
        <v>D10</v>
      </c>
      <c r="B48" s="64" t="str">
        <f>IF('Information sur les Gènes'!D48="","",'Information sur les Gènes'!D48)</f>
        <v/>
      </c>
      <c r="C48" s="568" t="str">
        <f>IF('Feuille de Calcul'!FL48="","",'Feuille de Calcul'!FL48)</f>
        <v>N/A</v>
      </c>
      <c r="D48" s="569"/>
      <c r="E48" s="570"/>
      <c r="F48" s="568" t="str">
        <f>IF('Feuille de Calcul'!FO48="","",'Feuille de Calcul'!FO48)</f>
        <v>N/A</v>
      </c>
      <c r="G48" s="569"/>
      <c r="H48" s="570"/>
      <c r="I48" s="568" t="str">
        <f>IF('Feuille de Calcul'!FR48="","",'Feuille de Calcul'!FR48)</f>
        <v>N/A</v>
      </c>
      <c r="J48" s="569"/>
      <c r="K48" s="570"/>
      <c r="L48" s="568" t="str">
        <f>IF('Feuille de Calcul'!FU48="","",'Feuille de Calcul'!FU48)</f>
        <v>N/A</v>
      </c>
      <c r="M48" s="569"/>
      <c r="N48" s="570"/>
      <c r="O48" s="568" t="str">
        <f>IF('Feuille de Calcul'!FX48="","",'Feuille de Calcul'!FX48)</f>
        <v>N/A</v>
      </c>
      <c r="P48" s="569"/>
      <c r="Q48" s="570"/>
      <c r="R48" s="568" t="str">
        <f>IF('Feuille de Calcul'!GA48="","",'Feuille de Calcul'!GA48)</f>
        <v>N/A</v>
      </c>
      <c r="S48" s="569"/>
      <c r="T48" s="570"/>
      <c r="U48" s="568" t="str">
        <f>IF('Feuille de Calcul'!GD48="","",'Feuille de Calcul'!GD48)</f>
        <v>N/A</v>
      </c>
      <c r="V48" s="569"/>
      <c r="W48" s="570"/>
      <c r="X48" s="568" t="str">
        <f>IF('Feuille de Calcul'!GG48="","",'Feuille de Calcul'!GG48)</f>
        <v>N/A</v>
      </c>
      <c r="Y48" s="569"/>
      <c r="Z48" s="570"/>
      <c r="AA48" s="568" t="str">
        <f>IF('Feuille de Calcul'!GJ48="","",'Feuille de Calcul'!GJ48)</f>
        <v>N/A</v>
      </c>
      <c r="AB48" s="569"/>
      <c r="AC48" s="570"/>
      <c r="AD48" s="568" t="str">
        <f>IF('Feuille de Calcul'!GM48="","",'Feuille de Calcul'!GM48)</f>
        <v>N/A</v>
      </c>
      <c r="AE48" s="569"/>
      <c r="AF48" s="570"/>
      <c r="AG48" s="243"/>
      <c r="AH48" s="243"/>
      <c r="AI48" s="243"/>
    </row>
    <row r="49" spans="1:35">
      <c r="A49" s="63" t="str">
        <f>IF('Information sur les Gènes'!A49="","",'Information sur les Gènes'!A49)</f>
        <v>D11</v>
      </c>
      <c r="B49" s="64" t="str">
        <f>IF('Information sur les Gènes'!D49="","",'Information sur les Gènes'!D49)</f>
        <v/>
      </c>
      <c r="C49" s="568" t="str">
        <f>IF('Feuille de Calcul'!FL49="","",'Feuille de Calcul'!FL49)</f>
        <v>N/A</v>
      </c>
      <c r="D49" s="569"/>
      <c r="E49" s="570"/>
      <c r="F49" s="568" t="str">
        <f>IF('Feuille de Calcul'!FO49="","",'Feuille de Calcul'!FO49)</f>
        <v>N/A</v>
      </c>
      <c r="G49" s="569"/>
      <c r="H49" s="570"/>
      <c r="I49" s="568" t="str">
        <f>IF('Feuille de Calcul'!FR49="","",'Feuille de Calcul'!FR49)</f>
        <v>N/A</v>
      </c>
      <c r="J49" s="569"/>
      <c r="K49" s="570"/>
      <c r="L49" s="568" t="str">
        <f>IF('Feuille de Calcul'!FU49="","",'Feuille de Calcul'!FU49)</f>
        <v>N/A</v>
      </c>
      <c r="M49" s="569"/>
      <c r="N49" s="570"/>
      <c r="O49" s="568" t="str">
        <f>IF('Feuille de Calcul'!FX49="","",'Feuille de Calcul'!FX49)</f>
        <v>N/A</v>
      </c>
      <c r="P49" s="569"/>
      <c r="Q49" s="570"/>
      <c r="R49" s="568" t="str">
        <f>IF('Feuille de Calcul'!GA49="","",'Feuille de Calcul'!GA49)</f>
        <v>N/A</v>
      </c>
      <c r="S49" s="569"/>
      <c r="T49" s="570"/>
      <c r="U49" s="568" t="str">
        <f>IF('Feuille de Calcul'!GD49="","",'Feuille de Calcul'!GD49)</f>
        <v>N/A</v>
      </c>
      <c r="V49" s="569"/>
      <c r="W49" s="570"/>
      <c r="X49" s="568" t="str">
        <f>IF('Feuille de Calcul'!GG49="","",'Feuille de Calcul'!GG49)</f>
        <v>N/A</v>
      </c>
      <c r="Y49" s="569"/>
      <c r="Z49" s="570"/>
      <c r="AA49" s="568" t="str">
        <f>IF('Feuille de Calcul'!GJ49="","",'Feuille de Calcul'!GJ49)</f>
        <v>N/A</v>
      </c>
      <c r="AB49" s="569"/>
      <c r="AC49" s="570"/>
      <c r="AD49" s="568" t="str">
        <f>IF('Feuille de Calcul'!GM49="","",'Feuille de Calcul'!GM49)</f>
        <v>N/A</v>
      </c>
      <c r="AE49" s="569"/>
      <c r="AF49" s="570"/>
      <c r="AG49" s="243"/>
      <c r="AH49" s="243"/>
      <c r="AI49" s="243"/>
    </row>
    <row r="50" spans="1:35">
      <c r="A50" s="63" t="str">
        <f>IF('Information sur les Gènes'!A50="","",'Information sur les Gènes'!A50)</f>
        <v>D12</v>
      </c>
      <c r="B50" s="64" t="str">
        <f>IF('Information sur les Gènes'!D50="","",'Information sur les Gènes'!D50)</f>
        <v/>
      </c>
      <c r="C50" s="568" t="str">
        <f>IF('Feuille de Calcul'!FL50="","",'Feuille de Calcul'!FL50)</f>
        <v>N/A</v>
      </c>
      <c r="D50" s="569"/>
      <c r="E50" s="570"/>
      <c r="F50" s="568" t="str">
        <f>IF('Feuille de Calcul'!FO50="","",'Feuille de Calcul'!FO50)</f>
        <v>N/A</v>
      </c>
      <c r="G50" s="569"/>
      <c r="H50" s="570"/>
      <c r="I50" s="568" t="str">
        <f>IF('Feuille de Calcul'!FR50="","",'Feuille de Calcul'!FR50)</f>
        <v>N/A</v>
      </c>
      <c r="J50" s="569"/>
      <c r="K50" s="570"/>
      <c r="L50" s="568" t="str">
        <f>IF('Feuille de Calcul'!FU50="","",'Feuille de Calcul'!FU50)</f>
        <v>N/A</v>
      </c>
      <c r="M50" s="569"/>
      <c r="N50" s="570"/>
      <c r="O50" s="568" t="str">
        <f>IF('Feuille de Calcul'!FX50="","",'Feuille de Calcul'!FX50)</f>
        <v>N/A</v>
      </c>
      <c r="P50" s="569"/>
      <c r="Q50" s="570"/>
      <c r="R50" s="568" t="str">
        <f>IF('Feuille de Calcul'!GA50="","",'Feuille de Calcul'!GA50)</f>
        <v>N/A</v>
      </c>
      <c r="S50" s="569"/>
      <c r="T50" s="570"/>
      <c r="U50" s="568" t="str">
        <f>IF('Feuille de Calcul'!GD50="","",'Feuille de Calcul'!GD50)</f>
        <v>N/A</v>
      </c>
      <c r="V50" s="569"/>
      <c r="W50" s="570"/>
      <c r="X50" s="568" t="str">
        <f>IF('Feuille de Calcul'!GG50="","",'Feuille de Calcul'!GG50)</f>
        <v>N/A</v>
      </c>
      <c r="Y50" s="569"/>
      <c r="Z50" s="570"/>
      <c r="AA50" s="568" t="str">
        <f>IF('Feuille de Calcul'!GJ50="","",'Feuille de Calcul'!GJ50)</f>
        <v>N/A</v>
      </c>
      <c r="AB50" s="569"/>
      <c r="AC50" s="570"/>
      <c r="AD50" s="568" t="str">
        <f>IF('Feuille de Calcul'!GM50="","",'Feuille de Calcul'!GM50)</f>
        <v>N/A</v>
      </c>
      <c r="AE50" s="569"/>
      <c r="AF50" s="570"/>
      <c r="AG50" s="243"/>
      <c r="AH50" s="243"/>
      <c r="AI50" s="243"/>
    </row>
    <row r="51" spans="1:35">
      <c r="A51" s="63" t="str">
        <f>IF('Information sur les Gènes'!A51="","",'Information sur les Gènes'!A51)</f>
        <v>E1</v>
      </c>
      <c r="B51" s="64" t="str">
        <f>IF('Information sur les Gènes'!D51="","",'Information sur les Gènes'!D51)</f>
        <v/>
      </c>
      <c r="C51" s="568" t="str">
        <f>IF('Feuille de Calcul'!FL51="","",'Feuille de Calcul'!FL51)</f>
        <v>N/A</v>
      </c>
      <c r="D51" s="569"/>
      <c r="E51" s="570"/>
      <c r="F51" s="568" t="str">
        <f>IF('Feuille de Calcul'!FO51="","",'Feuille de Calcul'!FO51)</f>
        <v>N/A</v>
      </c>
      <c r="G51" s="569"/>
      <c r="H51" s="570"/>
      <c r="I51" s="568" t="str">
        <f>IF('Feuille de Calcul'!FR51="","",'Feuille de Calcul'!FR51)</f>
        <v>N/A</v>
      </c>
      <c r="J51" s="569"/>
      <c r="K51" s="570"/>
      <c r="L51" s="568" t="str">
        <f>IF('Feuille de Calcul'!FU51="","",'Feuille de Calcul'!FU51)</f>
        <v>N/A</v>
      </c>
      <c r="M51" s="569"/>
      <c r="N51" s="570"/>
      <c r="O51" s="568" t="str">
        <f>IF('Feuille de Calcul'!FX51="","",'Feuille de Calcul'!FX51)</f>
        <v>N/A</v>
      </c>
      <c r="P51" s="569"/>
      <c r="Q51" s="570"/>
      <c r="R51" s="568" t="str">
        <f>IF('Feuille de Calcul'!GA51="","",'Feuille de Calcul'!GA51)</f>
        <v>N/A</v>
      </c>
      <c r="S51" s="569"/>
      <c r="T51" s="570"/>
      <c r="U51" s="568" t="str">
        <f>IF('Feuille de Calcul'!GD51="","",'Feuille de Calcul'!GD51)</f>
        <v>N/A</v>
      </c>
      <c r="V51" s="569"/>
      <c r="W51" s="570"/>
      <c r="X51" s="568" t="str">
        <f>IF('Feuille de Calcul'!GG51="","",'Feuille de Calcul'!GG51)</f>
        <v>N/A</v>
      </c>
      <c r="Y51" s="569"/>
      <c r="Z51" s="570"/>
      <c r="AA51" s="568" t="str">
        <f>IF('Feuille de Calcul'!GJ51="","",'Feuille de Calcul'!GJ51)</f>
        <v>N/A</v>
      </c>
      <c r="AB51" s="569"/>
      <c r="AC51" s="570"/>
      <c r="AD51" s="568" t="str">
        <f>IF('Feuille de Calcul'!GM51="","",'Feuille de Calcul'!GM51)</f>
        <v>N/A</v>
      </c>
      <c r="AE51" s="569"/>
      <c r="AF51" s="570"/>
      <c r="AG51" s="243"/>
      <c r="AH51" s="243"/>
      <c r="AI51" s="243"/>
    </row>
    <row r="52" spans="1:35">
      <c r="A52" s="63" t="str">
        <f>IF('Information sur les Gènes'!A52="","",'Information sur les Gènes'!A52)</f>
        <v>E2</v>
      </c>
      <c r="B52" s="64" t="str">
        <f>IF('Information sur les Gènes'!D52="","",'Information sur les Gènes'!D52)</f>
        <v/>
      </c>
      <c r="C52" s="568" t="str">
        <f>IF('Feuille de Calcul'!FL52="","",'Feuille de Calcul'!FL52)</f>
        <v>N/A</v>
      </c>
      <c r="D52" s="569"/>
      <c r="E52" s="570"/>
      <c r="F52" s="568" t="str">
        <f>IF('Feuille de Calcul'!FO52="","",'Feuille de Calcul'!FO52)</f>
        <v>N/A</v>
      </c>
      <c r="G52" s="569"/>
      <c r="H52" s="570"/>
      <c r="I52" s="568" t="str">
        <f>IF('Feuille de Calcul'!FR52="","",'Feuille de Calcul'!FR52)</f>
        <v>N/A</v>
      </c>
      <c r="J52" s="569"/>
      <c r="K52" s="570"/>
      <c r="L52" s="568" t="str">
        <f>IF('Feuille de Calcul'!FU52="","",'Feuille de Calcul'!FU52)</f>
        <v>N/A</v>
      </c>
      <c r="M52" s="569"/>
      <c r="N52" s="570"/>
      <c r="O52" s="568" t="str">
        <f>IF('Feuille de Calcul'!FX52="","",'Feuille de Calcul'!FX52)</f>
        <v>N/A</v>
      </c>
      <c r="P52" s="569"/>
      <c r="Q52" s="570"/>
      <c r="R52" s="568" t="str">
        <f>IF('Feuille de Calcul'!GA52="","",'Feuille de Calcul'!GA52)</f>
        <v>N/A</v>
      </c>
      <c r="S52" s="569"/>
      <c r="T52" s="570"/>
      <c r="U52" s="568" t="str">
        <f>IF('Feuille de Calcul'!GD52="","",'Feuille de Calcul'!GD52)</f>
        <v>N/A</v>
      </c>
      <c r="V52" s="569"/>
      <c r="W52" s="570"/>
      <c r="X52" s="568" t="str">
        <f>IF('Feuille de Calcul'!GG52="","",'Feuille de Calcul'!GG52)</f>
        <v>N/A</v>
      </c>
      <c r="Y52" s="569"/>
      <c r="Z52" s="570"/>
      <c r="AA52" s="568" t="str">
        <f>IF('Feuille de Calcul'!GJ52="","",'Feuille de Calcul'!GJ52)</f>
        <v>N/A</v>
      </c>
      <c r="AB52" s="569"/>
      <c r="AC52" s="570"/>
      <c r="AD52" s="568" t="str">
        <f>IF('Feuille de Calcul'!GM52="","",'Feuille de Calcul'!GM52)</f>
        <v>N/A</v>
      </c>
      <c r="AE52" s="569"/>
      <c r="AF52" s="570"/>
      <c r="AG52" s="243"/>
      <c r="AH52" s="243"/>
      <c r="AI52" s="243"/>
    </row>
    <row r="53" spans="1:35">
      <c r="A53" s="63" t="str">
        <f>IF('Information sur les Gènes'!A53="","",'Information sur les Gènes'!A53)</f>
        <v>E3</v>
      </c>
      <c r="B53" s="64" t="str">
        <f>IF('Information sur les Gènes'!D53="","",'Information sur les Gènes'!D53)</f>
        <v/>
      </c>
      <c r="C53" s="568" t="str">
        <f>IF('Feuille de Calcul'!FL53="","",'Feuille de Calcul'!FL53)</f>
        <v>N/A</v>
      </c>
      <c r="D53" s="569"/>
      <c r="E53" s="570"/>
      <c r="F53" s="568" t="str">
        <f>IF('Feuille de Calcul'!FO53="","",'Feuille de Calcul'!FO53)</f>
        <v>N/A</v>
      </c>
      <c r="G53" s="569"/>
      <c r="H53" s="570"/>
      <c r="I53" s="568" t="str">
        <f>IF('Feuille de Calcul'!FR53="","",'Feuille de Calcul'!FR53)</f>
        <v>N/A</v>
      </c>
      <c r="J53" s="569"/>
      <c r="K53" s="570"/>
      <c r="L53" s="568" t="str">
        <f>IF('Feuille de Calcul'!FU53="","",'Feuille de Calcul'!FU53)</f>
        <v>N/A</v>
      </c>
      <c r="M53" s="569"/>
      <c r="N53" s="570"/>
      <c r="O53" s="568" t="str">
        <f>IF('Feuille de Calcul'!FX53="","",'Feuille de Calcul'!FX53)</f>
        <v>N/A</v>
      </c>
      <c r="P53" s="569"/>
      <c r="Q53" s="570"/>
      <c r="R53" s="568" t="str">
        <f>IF('Feuille de Calcul'!GA53="","",'Feuille de Calcul'!GA53)</f>
        <v>N/A</v>
      </c>
      <c r="S53" s="569"/>
      <c r="T53" s="570"/>
      <c r="U53" s="568" t="str">
        <f>IF('Feuille de Calcul'!GD53="","",'Feuille de Calcul'!GD53)</f>
        <v>N/A</v>
      </c>
      <c r="V53" s="569"/>
      <c r="W53" s="570"/>
      <c r="X53" s="568" t="str">
        <f>IF('Feuille de Calcul'!GG53="","",'Feuille de Calcul'!GG53)</f>
        <v>N/A</v>
      </c>
      <c r="Y53" s="569"/>
      <c r="Z53" s="570"/>
      <c r="AA53" s="568" t="str">
        <f>IF('Feuille de Calcul'!GJ53="","",'Feuille de Calcul'!GJ53)</f>
        <v>N/A</v>
      </c>
      <c r="AB53" s="569"/>
      <c r="AC53" s="570"/>
      <c r="AD53" s="568" t="str">
        <f>IF('Feuille de Calcul'!GM53="","",'Feuille de Calcul'!GM53)</f>
        <v>N/A</v>
      </c>
      <c r="AE53" s="569"/>
      <c r="AF53" s="570"/>
      <c r="AG53" s="243"/>
      <c r="AH53" s="243"/>
      <c r="AI53" s="243"/>
    </row>
    <row r="54" spans="1:35">
      <c r="A54" s="63" t="str">
        <f>IF('Information sur les Gènes'!A54="","",'Information sur les Gènes'!A54)</f>
        <v>E4</v>
      </c>
      <c r="B54" s="64" t="str">
        <f>IF('Information sur les Gènes'!D54="","",'Information sur les Gènes'!D54)</f>
        <v/>
      </c>
      <c r="C54" s="568" t="str">
        <f>IF('Feuille de Calcul'!FL54="","",'Feuille de Calcul'!FL54)</f>
        <v>N/A</v>
      </c>
      <c r="D54" s="569"/>
      <c r="E54" s="570"/>
      <c r="F54" s="568" t="str">
        <f>IF('Feuille de Calcul'!FO54="","",'Feuille de Calcul'!FO54)</f>
        <v>N/A</v>
      </c>
      <c r="G54" s="569"/>
      <c r="H54" s="570"/>
      <c r="I54" s="568" t="str">
        <f>IF('Feuille de Calcul'!FR54="","",'Feuille de Calcul'!FR54)</f>
        <v>N/A</v>
      </c>
      <c r="J54" s="569"/>
      <c r="K54" s="570"/>
      <c r="L54" s="568" t="str">
        <f>IF('Feuille de Calcul'!FU54="","",'Feuille de Calcul'!FU54)</f>
        <v>N/A</v>
      </c>
      <c r="M54" s="569"/>
      <c r="N54" s="570"/>
      <c r="O54" s="568" t="str">
        <f>IF('Feuille de Calcul'!FX54="","",'Feuille de Calcul'!FX54)</f>
        <v>N/A</v>
      </c>
      <c r="P54" s="569"/>
      <c r="Q54" s="570"/>
      <c r="R54" s="568" t="str">
        <f>IF('Feuille de Calcul'!GA54="","",'Feuille de Calcul'!GA54)</f>
        <v>N/A</v>
      </c>
      <c r="S54" s="569"/>
      <c r="T54" s="570"/>
      <c r="U54" s="568" t="str">
        <f>IF('Feuille de Calcul'!GD54="","",'Feuille de Calcul'!GD54)</f>
        <v>N/A</v>
      </c>
      <c r="V54" s="569"/>
      <c r="W54" s="570"/>
      <c r="X54" s="568" t="str">
        <f>IF('Feuille de Calcul'!GG54="","",'Feuille de Calcul'!GG54)</f>
        <v>N/A</v>
      </c>
      <c r="Y54" s="569"/>
      <c r="Z54" s="570"/>
      <c r="AA54" s="568" t="str">
        <f>IF('Feuille de Calcul'!GJ54="","",'Feuille de Calcul'!GJ54)</f>
        <v>N/A</v>
      </c>
      <c r="AB54" s="569"/>
      <c r="AC54" s="570"/>
      <c r="AD54" s="568" t="str">
        <f>IF('Feuille de Calcul'!GM54="","",'Feuille de Calcul'!GM54)</f>
        <v>N/A</v>
      </c>
      <c r="AE54" s="569"/>
      <c r="AF54" s="570"/>
      <c r="AG54" s="243"/>
      <c r="AH54" s="243"/>
      <c r="AI54" s="243"/>
    </row>
    <row r="55" spans="1:35">
      <c r="A55" s="63" t="str">
        <f>IF('Information sur les Gènes'!A55="","",'Information sur les Gènes'!A55)</f>
        <v>E5</v>
      </c>
      <c r="B55" s="64" t="str">
        <f>IF('Information sur les Gènes'!D55="","",'Information sur les Gènes'!D55)</f>
        <v/>
      </c>
      <c r="C55" s="568" t="str">
        <f>IF('Feuille de Calcul'!FL55="","",'Feuille de Calcul'!FL55)</f>
        <v>N/A</v>
      </c>
      <c r="D55" s="569"/>
      <c r="E55" s="570"/>
      <c r="F55" s="568" t="str">
        <f>IF('Feuille de Calcul'!FO55="","",'Feuille de Calcul'!FO55)</f>
        <v>N/A</v>
      </c>
      <c r="G55" s="569"/>
      <c r="H55" s="570"/>
      <c r="I55" s="568" t="str">
        <f>IF('Feuille de Calcul'!FR55="","",'Feuille de Calcul'!FR55)</f>
        <v>N/A</v>
      </c>
      <c r="J55" s="569"/>
      <c r="K55" s="570"/>
      <c r="L55" s="568" t="str">
        <f>IF('Feuille de Calcul'!FU55="","",'Feuille de Calcul'!FU55)</f>
        <v>N/A</v>
      </c>
      <c r="M55" s="569"/>
      <c r="N55" s="570"/>
      <c r="O55" s="568" t="str">
        <f>IF('Feuille de Calcul'!FX55="","",'Feuille de Calcul'!FX55)</f>
        <v>N/A</v>
      </c>
      <c r="P55" s="569"/>
      <c r="Q55" s="570"/>
      <c r="R55" s="568" t="str">
        <f>IF('Feuille de Calcul'!GA55="","",'Feuille de Calcul'!GA55)</f>
        <v>N/A</v>
      </c>
      <c r="S55" s="569"/>
      <c r="T55" s="570"/>
      <c r="U55" s="568" t="str">
        <f>IF('Feuille de Calcul'!GD55="","",'Feuille de Calcul'!GD55)</f>
        <v>N/A</v>
      </c>
      <c r="V55" s="569"/>
      <c r="W55" s="570"/>
      <c r="X55" s="568" t="str">
        <f>IF('Feuille de Calcul'!GG55="","",'Feuille de Calcul'!GG55)</f>
        <v>N/A</v>
      </c>
      <c r="Y55" s="569"/>
      <c r="Z55" s="570"/>
      <c r="AA55" s="568" t="str">
        <f>IF('Feuille de Calcul'!GJ55="","",'Feuille de Calcul'!GJ55)</f>
        <v>N/A</v>
      </c>
      <c r="AB55" s="569"/>
      <c r="AC55" s="570"/>
      <c r="AD55" s="568" t="str">
        <f>IF('Feuille de Calcul'!GM55="","",'Feuille de Calcul'!GM55)</f>
        <v>N/A</v>
      </c>
      <c r="AE55" s="569"/>
      <c r="AF55" s="570"/>
      <c r="AG55" s="243"/>
      <c r="AH55" s="243"/>
      <c r="AI55" s="243"/>
    </row>
    <row r="56" spans="1:35">
      <c r="A56" s="63" t="str">
        <f>IF('Information sur les Gènes'!A56="","",'Information sur les Gènes'!A56)</f>
        <v>E6</v>
      </c>
      <c r="B56" s="64" t="str">
        <f>IF('Information sur les Gènes'!D56="","",'Information sur les Gènes'!D56)</f>
        <v/>
      </c>
      <c r="C56" s="568" t="str">
        <f>IF('Feuille de Calcul'!FL56="","",'Feuille de Calcul'!FL56)</f>
        <v>N/A</v>
      </c>
      <c r="D56" s="569"/>
      <c r="E56" s="570"/>
      <c r="F56" s="568" t="str">
        <f>IF('Feuille de Calcul'!FO56="","",'Feuille de Calcul'!FO56)</f>
        <v>N/A</v>
      </c>
      <c r="G56" s="569"/>
      <c r="H56" s="570"/>
      <c r="I56" s="568" t="str">
        <f>IF('Feuille de Calcul'!FR56="","",'Feuille de Calcul'!FR56)</f>
        <v>N/A</v>
      </c>
      <c r="J56" s="569"/>
      <c r="K56" s="570"/>
      <c r="L56" s="568" t="str">
        <f>IF('Feuille de Calcul'!FU56="","",'Feuille de Calcul'!FU56)</f>
        <v>N/A</v>
      </c>
      <c r="M56" s="569"/>
      <c r="N56" s="570"/>
      <c r="O56" s="568" t="str">
        <f>IF('Feuille de Calcul'!FX56="","",'Feuille de Calcul'!FX56)</f>
        <v>N/A</v>
      </c>
      <c r="P56" s="569"/>
      <c r="Q56" s="570"/>
      <c r="R56" s="568" t="str">
        <f>IF('Feuille de Calcul'!GA56="","",'Feuille de Calcul'!GA56)</f>
        <v>N/A</v>
      </c>
      <c r="S56" s="569"/>
      <c r="T56" s="570"/>
      <c r="U56" s="568" t="str">
        <f>IF('Feuille de Calcul'!GD56="","",'Feuille de Calcul'!GD56)</f>
        <v>N/A</v>
      </c>
      <c r="V56" s="569"/>
      <c r="W56" s="570"/>
      <c r="X56" s="568" t="str">
        <f>IF('Feuille de Calcul'!GG56="","",'Feuille de Calcul'!GG56)</f>
        <v>N/A</v>
      </c>
      <c r="Y56" s="569"/>
      <c r="Z56" s="570"/>
      <c r="AA56" s="568" t="str">
        <f>IF('Feuille de Calcul'!GJ56="","",'Feuille de Calcul'!GJ56)</f>
        <v>N/A</v>
      </c>
      <c r="AB56" s="569"/>
      <c r="AC56" s="570"/>
      <c r="AD56" s="568" t="str">
        <f>IF('Feuille de Calcul'!GM56="","",'Feuille de Calcul'!GM56)</f>
        <v>N/A</v>
      </c>
      <c r="AE56" s="569"/>
      <c r="AF56" s="570"/>
      <c r="AG56" s="243"/>
      <c r="AH56" s="243"/>
      <c r="AI56" s="243"/>
    </row>
    <row r="57" spans="1:35">
      <c r="A57" s="63" t="str">
        <f>IF('Information sur les Gènes'!A57="","",'Information sur les Gènes'!A57)</f>
        <v>E7</v>
      </c>
      <c r="B57" s="64" t="str">
        <f>IF('Information sur les Gènes'!D57="","",'Information sur les Gènes'!D57)</f>
        <v/>
      </c>
      <c r="C57" s="568" t="str">
        <f>IF('Feuille de Calcul'!FL57="","",'Feuille de Calcul'!FL57)</f>
        <v>N/A</v>
      </c>
      <c r="D57" s="569"/>
      <c r="E57" s="570"/>
      <c r="F57" s="568" t="str">
        <f>IF('Feuille de Calcul'!FO57="","",'Feuille de Calcul'!FO57)</f>
        <v>N/A</v>
      </c>
      <c r="G57" s="569"/>
      <c r="H57" s="570"/>
      <c r="I57" s="568" t="str">
        <f>IF('Feuille de Calcul'!FR57="","",'Feuille de Calcul'!FR57)</f>
        <v>N/A</v>
      </c>
      <c r="J57" s="569"/>
      <c r="K57" s="570"/>
      <c r="L57" s="568" t="str">
        <f>IF('Feuille de Calcul'!FU57="","",'Feuille de Calcul'!FU57)</f>
        <v>N/A</v>
      </c>
      <c r="M57" s="569"/>
      <c r="N57" s="570"/>
      <c r="O57" s="568" t="str">
        <f>IF('Feuille de Calcul'!FX57="","",'Feuille de Calcul'!FX57)</f>
        <v>N/A</v>
      </c>
      <c r="P57" s="569"/>
      <c r="Q57" s="570"/>
      <c r="R57" s="568" t="str">
        <f>IF('Feuille de Calcul'!GA57="","",'Feuille de Calcul'!GA57)</f>
        <v>N/A</v>
      </c>
      <c r="S57" s="569"/>
      <c r="T57" s="570"/>
      <c r="U57" s="568" t="str">
        <f>IF('Feuille de Calcul'!GD57="","",'Feuille de Calcul'!GD57)</f>
        <v>N/A</v>
      </c>
      <c r="V57" s="569"/>
      <c r="W57" s="570"/>
      <c r="X57" s="568" t="str">
        <f>IF('Feuille de Calcul'!GG57="","",'Feuille de Calcul'!GG57)</f>
        <v>N/A</v>
      </c>
      <c r="Y57" s="569"/>
      <c r="Z57" s="570"/>
      <c r="AA57" s="568" t="str">
        <f>IF('Feuille de Calcul'!GJ57="","",'Feuille de Calcul'!GJ57)</f>
        <v>N/A</v>
      </c>
      <c r="AB57" s="569"/>
      <c r="AC57" s="570"/>
      <c r="AD57" s="568" t="str">
        <f>IF('Feuille de Calcul'!GM57="","",'Feuille de Calcul'!GM57)</f>
        <v>N/A</v>
      </c>
      <c r="AE57" s="569"/>
      <c r="AF57" s="570"/>
      <c r="AG57" s="243"/>
      <c r="AH57" s="243"/>
      <c r="AI57" s="243"/>
    </row>
    <row r="58" spans="1:35">
      <c r="A58" s="63" t="str">
        <f>IF('Information sur les Gènes'!A58="","",'Information sur les Gènes'!A58)</f>
        <v>E8</v>
      </c>
      <c r="B58" s="64" t="str">
        <f>IF('Information sur les Gènes'!D58="","",'Information sur les Gènes'!D58)</f>
        <v/>
      </c>
      <c r="C58" s="568" t="str">
        <f>IF('Feuille de Calcul'!FL58="","",'Feuille de Calcul'!FL58)</f>
        <v>N/A</v>
      </c>
      <c r="D58" s="569"/>
      <c r="E58" s="570"/>
      <c r="F58" s="568" t="str">
        <f>IF('Feuille de Calcul'!FO58="","",'Feuille de Calcul'!FO58)</f>
        <v>N/A</v>
      </c>
      <c r="G58" s="569"/>
      <c r="H58" s="570"/>
      <c r="I58" s="568" t="str">
        <f>IF('Feuille de Calcul'!FR58="","",'Feuille de Calcul'!FR58)</f>
        <v>N/A</v>
      </c>
      <c r="J58" s="569"/>
      <c r="K58" s="570"/>
      <c r="L58" s="568" t="str">
        <f>IF('Feuille de Calcul'!FU58="","",'Feuille de Calcul'!FU58)</f>
        <v>N/A</v>
      </c>
      <c r="M58" s="569"/>
      <c r="N58" s="570"/>
      <c r="O58" s="568" t="str">
        <f>IF('Feuille de Calcul'!FX58="","",'Feuille de Calcul'!FX58)</f>
        <v>N/A</v>
      </c>
      <c r="P58" s="569"/>
      <c r="Q58" s="570"/>
      <c r="R58" s="568" t="str">
        <f>IF('Feuille de Calcul'!GA58="","",'Feuille de Calcul'!GA58)</f>
        <v>N/A</v>
      </c>
      <c r="S58" s="569"/>
      <c r="T58" s="570"/>
      <c r="U58" s="568" t="str">
        <f>IF('Feuille de Calcul'!GD58="","",'Feuille de Calcul'!GD58)</f>
        <v>N/A</v>
      </c>
      <c r="V58" s="569"/>
      <c r="W58" s="570"/>
      <c r="X58" s="568" t="str">
        <f>IF('Feuille de Calcul'!GG58="","",'Feuille de Calcul'!GG58)</f>
        <v>N/A</v>
      </c>
      <c r="Y58" s="569"/>
      <c r="Z58" s="570"/>
      <c r="AA58" s="568" t="str">
        <f>IF('Feuille de Calcul'!GJ58="","",'Feuille de Calcul'!GJ58)</f>
        <v>N/A</v>
      </c>
      <c r="AB58" s="569"/>
      <c r="AC58" s="570"/>
      <c r="AD58" s="568" t="str">
        <f>IF('Feuille de Calcul'!GM58="","",'Feuille de Calcul'!GM58)</f>
        <v>N/A</v>
      </c>
      <c r="AE58" s="569"/>
      <c r="AF58" s="570"/>
      <c r="AG58" s="243"/>
      <c r="AH58" s="243"/>
      <c r="AI58" s="243"/>
    </row>
    <row r="59" spans="1:35">
      <c r="A59" s="63" t="str">
        <f>IF('Information sur les Gènes'!A59="","",'Information sur les Gènes'!A59)</f>
        <v>E9</v>
      </c>
      <c r="B59" s="64" t="str">
        <f>IF('Information sur les Gènes'!D59="","",'Information sur les Gènes'!D59)</f>
        <v/>
      </c>
      <c r="C59" s="568" t="str">
        <f>IF('Feuille de Calcul'!FL59="","",'Feuille de Calcul'!FL59)</f>
        <v>N/A</v>
      </c>
      <c r="D59" s="569"/>
      <c r="E59" s="570"/>
      <c r="F59" s="568" t="str">
        <f>IF('Feuille de Calcul'!FO59="","",'Feuille de Calcul'!FO59)</f>
        <v>N/A</v>
      </c>
      <c r="G59" s="569"/>
      <c r="H59" s="570"/>
      <c r="I59" s="568" t="str">
        <f>IF('Feuille de Calcul'!FR59="","",'Feuille de Calcul'!FR59)</f>
        <v>N/A</v>
      </c>
      <c r="J59" s="569"/>
      <c r="K59" s="570"/>
      <c r="L59" s="568" t="str">
        <f>IF('Feuille de Calcul'!FU59="","",'Feuille de Calcul'!FU59)</f>
        <v>N/A</v>
      </c>
      <c r="M59" s="569"/>
      <c r="N59" s="570"/>
      <c r="O59" s="568" t="str">
        <f>IF('Feuille de Calcul'!FX59="","",'Feuille de Calcul'!FX59)</f>
        <v>N/A</v>
      </c>
      <c r="P59" s="569"/>
      <c r="Q59" s="570"/>
      <c r="R59" s="568" t="str">
        <f>IF('Feuille de Calcul'!GA59="","",'Feuille de Calcul'!GA59)</f>
        <v>N/A</v>
      </c>
      <c r="S59" s="569"/>
      <c r="T59" s="570"/>
      <c r="U59" s="568" t="str">
        <f>IF('Feuille de Calcul'!GD59="","",'Feuille de Calcul'!GD59)</f>
        <v>N/A</v>
      </c>
      <c r="V59" s="569"/>
      <c r="W59" s="570"/>
      <c r="X59" s="568" t="str">
        <f>IF('Feuille de Calcul'!GG59="","",'Feuille de Calcul'!GG59)</f>
        <v>N/A</v>
      </c>
      <c r="Y59" s="569"/>
      <c r="Z59" s="570"/>
      <c r="AA59" s="568" t="str">
        <f>IF('Feuille de Calcul'!GJ59="","",'Feuille de Calcul'!GJ59)</f>
        <v>N/A</v>
      </c>
      <c r="AB59" s="569"/>
      <c r="AC59" s="570"/>
      <c r="AD59" s="568" t="str">
        <f>IF('Feuille de Calcul'!GM59="","",'Feuille de Calcul'!GM59)</f>
        <v>N/A</v>
      </c>
      <c r="AE59" s="569"/>
      <c r="AF59" s="570"/>
      <c r="AG59" s="243"/>
      <c r="AH59" s="243"/>
      <c r="AI59" s="243"/>
    </row>
    <row r="60" spans="1:35">
      <c r="A60" s="63" t="str">
        <f>IF('Information sur les Gènes'!A60="","",'Information sur les Gènes'!A60)</f>
        <v>E10</v>
      </c>
      <c r="B60" s="64" t="str">
        <f>IF('Information sur les Gènes'!D60="","",'Information sur les Gènes'!D60)</f>
        <v/>
      </c>
      <c r="C60" s="568" t="str">
        <f>IF('Feuille de Calcul'!FL60="","",'Feuille de Calcul'!FL60)</f>
        <v>N/A</v>
      </c>
      <c r="D60" s="569"/>
      <c r="E60" s="570"/>
      <c r="F60" s="568" t="str">
        <f>IF('Feuille de Calcul'!FO60="","",'Feuille de Calcul'!FO60)</f>
        <v>N/A</v>
      </c>
      <c r="G60" s="569"/>
      <c r="H60" s="570"/>
      <c r="I60" s="568" t="str">
        <f>IF('Feuille de Calcul'!FR60="","",'Feuille de Calcul'!FR60)</f>
        <v>N/A</v>
      </c>
      <c r="J60" s="569"/>
      <c r="K60" s="570"/>
      <c r="L60" s="568" t="str">
        <f>IF('Feuille de Calcul'!FU60="","",'Feuille de Calcul'!FU60)</f>
        <v>N/A</v>
      </c>
      <c r="M60" s="569"/>
      <c r="N60" s="570"/>
      <c r="O60" s="568" t="str">
        <f>IF('Feuille de Calcul'!FX60="","",'Feuille de Calcul'!FX60)</f>
        <v>N/A</v>
      </c>
      <c r="P60" s="569"/>
      <c r="Q60" s="570"/>
      <c r="R60" s="568" t="str">
        <f>IF('Feuille de Calcul'!GA60="","",'Feuille de Calcul'!GA60)</f>
        <v>N/A</v>
      </c>
      <c r="S60" s="569"/>
      <c r="T60" s="570"/>
      <c r="U60" s="568" t="str">
        <f>IF('Feuille de Calcul'!GD60="","",'Feuille de Calcul'!GD60)</f>
        <v>N/A</v>
      </c>
      <c r="V60" s="569"/>
      <c r="W60" s="570"/>
      <c r="X60" s="568" t="str">
        <f>IF('Feuille de Calcul'!GG60="","",'Feuille de Calcul'!GG60)</f>
        <v>N/A</v>
      </c>
      <c r="Y60" s="569"/>
      <c r="Z60" s="570"/>
      <c r="AA60" s="568" t="str">
        <f>IF('Feuille de Calcul'!GJ60="","",'Feuille de Calcul'!GJ60)</f>
        <v>N/A</v>
      </c>
      <c r="AB60" s="569"/>
      <c r="AC60" s="570"/>
      <c r="AD60" s="568" t="str">
        <f>IF('Feuille de Calcul'!GM60="","",'Feuille de Calcul'!GM60)</f>
        <v>N/A</v>
      </c>
      <c r="AE60" s="569"/>
      <c r="AF60" s="570"/>
      <c r="AG60" s="243"/>
      <c r="AH60" s="243"/>
      <c r="AI60" s="243"/>
    </row>
    <row r="61" spans="1:35">
      <c r="A61" s="63" t="str">
        <f>IF('Information sur les Gènes'!A61="","",'Information sur les Gènes'!A61)</f>
        <v>E11</v>
      </c>
      <c r="B61" s="64" t="str">
        <f>IF('Information sur les Gènes'!D61="","",'Information sur les Gènes'!D61)</f>
        <v/>
      </c>
      <c r="C61" s="568" t="str">
        <f>IF('Feuille de Calcul'!FL61="","",'Feuille de Calcul'!FL61)</f>
        <v>N/A</v>
      </c>
      <c r="D61" s="569"/>
      <c r="E61" s="570"/>
      <c r="F61" s="568" t="str">
        <f>IF('Feuille de Calcul'!FO61="","",'Feuille de Calcul'!FO61)</f>
        <v>N/A</v>
      </c>
      <c r="G61" s="569"/>
      <c r="H61" s="570"/>
      <c r="I61" s="568" t="str">
        <f>IF('Feuille de Calcul'!FR61="","",'Feuille de Calcul'!FR61)</f>
        <v>N/A</v>
      </c>
      <c r="J61" s="569"/>
      <c r="K61" s="570"/>
      <c r="L61" s="568" t="str">
        <f>IF('Feuille de Calcul'!FU61="","",'Feuille de Calcul'!FU61)</f>
        <v>N/A</v>
      </c>
      <c r="M61" s="569"/>
      <c r="N61" s="570"/>
      <c r="O61" s="568" t="str">
        <f>IF('Feuille de Calcul'!FX61="","",'Feuille de Calcul'!FX61)</f>
        <v>N/A</v>
      </c>
      <c r="P61" s="569"/>
      <c r="Q61" s="570"/>
      <c r="R61" s="568" t="str">
        <f>IF('Feuille de Calcul'!GA61="","",'Feuille de Calcul'!GA61)</f>
        <v>N/A</v>
      </c>
      <c r="S61" s="569"/>
      <c r="T61" s="570"/>
      <c r="U61" s="568" t="str">
        <f>IF('Feuille de Calcul'!GD61="","",'Feuille de Calcul'!GD61)</f>
        <v>N/A</v>
      </c>
      <c r="V61" s="569"/>
      <c r="W61" s="570"/>
      <c r="X61" s="568" t="str">
        <f>IF('Feuille de Calcul'!GG61="","",'Feuille de Calcul'!GG61)</f>
        <v>N/A</v>
      </c>
      <c r="Y61" s="569"/>
      <c r="Z61" s="570"/>
      <c r="AA61" s="568" t="str">
        <f>IF('Feuille de Calcul'!GJ61="","",'Feuille de Calcul'!GJ61)</f>
        <v>N/A</v>
      </c>
      <c r="AB61" s="569"/>
      <c r="AC61" s="570"/>
      <c r="AD61" s="568" t="str">
        <f>IF('Feuille de Calcul'!GM61="","",'Feuille de Calcul'!GM61)</f>
        <v>N/A</v>
      </c>
      <c r="AE61" s="569"/>
      <c r="AF61" s="570"/>
      <c r="AG61" s="243"/>
      <c r="AH61" s="243"/>
      <c r="AI61" s="243"/>
    </row>
    <row r="62" spans="1:35">
      <c r="A62" s="63" t="str">
        <f>IF('Information sur les Gènes'!A62="","",'Information sur les Gènes'!A62)</f>
        <v>E12</v>
      </c>
      <c r="B62" s="64" t="str">
        <f>IF('Information sur les Gènes'!D62="","",'Information sur les Gènes'!D62)</f>
        <v/>
      </c>
      <c r="C62" s="568" t="str">
        <f>IF('Feuille de Calcul'!FL62="","",'Feuille de Calcul'!FL62)</f>
        <v>N/A</v>
      </c>
      <c r="D62" s="569"/>
      <c r="E62" s="570"/>
      <c r="F62" s="568" t="str">
        <f>IF('Feuille de Calcul'!FO62="","",'Feuille de Calcul'!FO62)</f>
        <v>N/A</v>
      </c>
      <c r="G62" s="569"/>
      <c r="H62" s="570"/>
      <c r="I62" s="568" t="str">
        <f>IF('Feuille de Calcul'!FR62="","",'Feuille de Calcul'!FR62)</f>
        <v>N/A</v>
      </c>
      <c r="J62" s="569"/>
      <c r="K62" s="570"/>
      <c r="L62" s="568" t="str">
        <f>IF('Feuille de Calcul'!FU62="","",'Feuille de Calcul'!FU62)</f>
        <v>N/A</v>
      </c>
      <c r="M62" s="569"/>
      <c r="N62" s="570"/>
      <c r="O62" s="568" t="str">
        <f>IF('Feuille de Calcul'!FX62="","",'Feuille de Calcul'!FX62)</f>
        <v>N/A</v>
      </c>
      <c r="P62" s="569"/>
      <c r="Q62" s="570"/>
      <c r="R62" s="568" t="str">
        <f>IF('Feuille de Calcul'!GA62="","",'Feuille de Calcul'!GA62)</f>
        <v>N/A</v>
      </c>
      <c r="S62" s="569"/>
      <c r="T62" s="570"/>
      <c r="U62" s="568" t="str">
        <f>IF('Feuille de Calcul'!GD62="","",'Feuille de Calcul'!GD62)</f>
        <v>N/A</v>
      </c>
      <c r="V62" s="569"/>
      <c r="W62" s="570"/>
      <c r="X62" s="568" t="str">
        <f>IF('Feuille de Calcul'!GG62="","",'Feuille de Calcul'!GG62)</f>
        <v>N/A</v>
      </c>
      <c r="Y62" s="569"/>
      <c r="Z62" s="570"/>
      <c r="AA62" s="568" t="str">
        <f>IF('Feuille de Calcul'!GJ62="","",'Feuille de Calcul'!GJ62)</f>
        <v>N/A</v>
      </c>
      <c r="AB62" s="569"/>
      <c r="AC62" s="570"/>
      <c r="AD62" s="568" t="str">
        <f>IF('Feuille de Calcul'!GM62="","",'Feuille de Calcul'!GM62)</f>
        <v>N/A</v>
      </c>
      <c r="AE62" s="569"/>
      <c r="AF62" s="570"/>
      <c r="AG62" s="243"/>
      <c r="AH62" s="243"/>
      <c r="AI62" s="243"/>
    </row>
    <row r="63" spans="1:35">
      <c r="A63" s="63" t="str">
        <f>IF('Information sur les Gènes'!A63="","",'Information sur les Gènes'!A63)</f>
        <v>F1</v>
      </c>
      <c r="B63" s="64" t="str">
        <f>IF('Information sur les Gènes'!D63="","",'Information sur les Gènes'!D63)</f>
        <v/>
      </c>
      <c r="C63" s="568" t="str">
        <f>IF('Feuille de Calcul'!FL63="","",'Feuille de Calcul'!FL63)</f>
        <v>N/A</v>
      </c>
      <c r="D63" s="569"/>
      <c r="E63" s="570"/>
      <c r="F63" s="568" t="str">
        <f>IF('Feuille de Calcul'!FO63="","",'Feuille de Calcul'!FO63)</f>
        <v>N/A</v>
      </c>
      <c r="G63" s="569"/>
      <c r="H63" s="570"/>
      <c r="I63" s="568" t="str">
        <f>IF('Feuille de Calcul'!FR63="","",'Feuille de Calcul'!FR63)</f>
        <v>N/A</v>
      </c>
      <c r="J63" s="569"/>
      <c r="K63" s="570"/>
      <c r="L63" s="568" t="str">
        <f>IF('Feuille de Calcul'!FU63="","",'Feuille de Calcul'!FU63)</f>
        <v>N/A</v>
      </c>
      <c r="M63" s="569"/>
      <c r="N63" s="570"/>
      <c r="O63" s="568" t="str">
        <f>IF('Feuille de Calcul'!FX63="","",'Feuille de Calcul'!FX63)</f>
        <v>N/A</v>
      </c>
      <c r="P63" s="569"/>
      <c r="Q63" s="570"/>
      <c r="R63" s="568" t="str">
        <f>IF('Feuille de Calcul'!GA63="","",'Feuille de Calcul'!GA63)</f>
        <v>N/A</v>
      </c>
      <c r="S63" s="569"/>
      <c r="T63" s="570"/>
      <c r="U63" s="568" t="str">
        <f>IF('Feuille de Calcul'!GD63="","",'Feuille de Calcul'!GD63)</f>
        <v>N/A</v>
      </c>
      <c r="V63" s="569"/>
      <c r="W63" s="570"/>
      <c r="X63" s="568" t="str">
        <f>IF('Feuille de Calcul'!GG63="","",'Feuille de Calcul'!GG63)</f>
        <v>N/A</v>
      </c>
      <c r="Y63" s="569"/>
      <c r="Z63" s="570"/>
      <c r="AA63" s="568" t="str">
        <f>IF('Feuille de Calcul'!GJ63="","",'Feuille de Calcul'!GJ63)</f>
        <v>N/A</v>
      </c>
      <c r="AB63" s="569"/>
      <c r="AC63" s="570"/>
      <c r="AD63" s="568" t="str">
        <f>IF('Feuille de Calcul'!GM63="","",'Feuille de Calcul'!GM63)</f>
        <v>N/A</v>
      </c>
      <c r="AE63" s="569"/>
      <c r="AF63" s="570"/>
      <c r="AG63" s="243"/>
      <c r="AH63" s="243"/>
      <c r="AI63" s="243"/>
    </row>
    <row r="64" spans="1:35">
      <c r="A64" s="63" t="str">
        <f>IF('Information sur les Gènes'!A64="","",'Information sur les Gènes'!A64)</f>
        <v>F2</v>
      </c>
      <c r="B64" s="64" t="str">
        <f>IF('Information sur les Gènes'!D64="","",'Information sur les Gènes'!D64)</f>
        <v/>
      </c>
      <c r="C64" s="568" t="str">
        <f>IF('Feuille de Calcul'!FL64="","",'Feuille de Calcul'!FL64)</f>
        <v>N/A</v>
      </c>
      <c r="D64" s="569"/>
      <c r="E64" s="570"/>
      <c r="F64" s="568" t="str">
        <f>IF('Feuille de Calcul'!FO64="","",'Feuille de Calcul'!FO64)</f>
        <v>N/A</v>
      </c>
      <c r="G64" s="569"/>
      <c r="H64" s="570"/>
      <c r="I64" s="568" t="str">
        <f>IF('Feuille de Calcul'!FR64="","",'Feuille de Calcul'!FR64)</f>
        <v>N/A</v>
      </c>
      <c r="J64" s="569"/>
      <c r="K64" s="570"/>
      <c r="L64" s="568" t="str">
        <f>IF('Feuille de Calcul'!FU64="","",'Feuille de Calcul'!FU64)</f>
        <v>N/A</v>
      </c>
      <c r="M64" s="569"/>
      <c r="N64" s="570"/>
      <c r="O64" s="568" t="str">
        <f>IF('Feuille de Calcul'!FX64="","",'Feuille de Calcul'!FX64)</f>
        <v>N/A</v>
      </c>
      <c r="P64" s="569"/>
      <c r="Q64" s="570"/>
      <c r="R64" s="568" t="str">
        <f>IF('Feuille de Calcul'!GA64="","",'Feuille de Calcul'!GA64)</f>
        <v>N/A</v>
      </c>
      <c r="S64" s="569"/>
      <c r="T64" s="570"/>
      <c r="U64" s="568" t="str">
        <f>IF('Feuille de Calcul'!GD64="","",'Feuille de Calcul'!GD64)</f>
        <v>N/A</v>
      </c>
      <c r="V64" s="569"/>
      <c r="W64" s="570"/>
      <c r="X64" s="568" t="str">
        <f>IF('Feuille de Calcul'!GG64="","",'Feuille de Calcul'!GG64)</f>
        <v>N/A</v>
      </c>
      <c r="Y64" s="569"/>
      <c r="Z64" s="570"/>
      <c r="AA64" s="568" t="str">
        <f>IF('Feuille de Calcul'!GJ64="","",'Feuille de Calcul'!GJ64)</f>
        <v>N/A</v>
      </c>
      <c r="AB64" s="569"/>
      <c r="AC64" s="570"/>
      <c r="AD64" s="568" t="str">
        <f>IF('Feuille de Calcul'!GM64="","",'Feuille de Calcul'!GM64)</f>
        <v>N/A</v>
      </c>
      <c r="AE64" s="569"/>
      <c r="AF64" s="570"/>
      <c r="AG64" s="243"/>
      <c r="AH64" s="243"/>
      <c r="AI64" s="243"/>
    </row>
    <row r="65" spans="1:35">
      <c r="A65" s="63" t="str">
        <f>IF('Information sur les Gènes'!A65="","",'Information sur les Gènes'!A65)</f>
        <v>F3</v>
      </c>
      <c r="B65" s="64" t="str">
        <f>IF('Information sur les Gènes'!D65="","",'Information sur les Gènes'!D65)</f>
        <v/>
      </c>
      <c r="C65" s="568" t="str">
        <f>IF('Feuille de Calcul'!FL65="","",'Feuille de Calcul'!FL65)</f>
        <v>N/A</v>
      </c>
      <c r="D65" s="569"/>
      <c r="E65" s="570"/>
      <c r="F65" s="568" t="str">
        <f>IF('Feuille de Calcul'!FO65="","",'Feuille de Calcul'!FO65)</f>
        <v>N/A</v>
      </c>
      <c r="G65" s="569"/>
      <c r="H65" s="570"/>
      <c r="I65" s="568" t="str">
        <f>IF('Feuille de Calcul'!FR65="","",'Feuille de Calcul'!FR65)</f>
        <v>N/A</v>
      </c>
      <c r="J65" s="569"/>
      <c r="K65" s="570"/>
      <c r="L65" s="568" t="str">
        <f>IF('Feuille de Calcul'!FU65="","",'Feuille de Calcul'!FU65)</f>
        <v>N/A</v>
      </c>
      <c r="M65" s="569"/>
      <c r="N65" s="570"/>
      <c r="O65" s="568" t="str">
        <f>IF('Feuille de Calcul'!FX65="","",'Feuille de Calcul'!FX65)</f>
        <v>N/A</v>
      </c>
      <c r="P65" s="569"/>
      <c r="Q65" s="570"/>
      <c r="R65" s="568" t="str">
        <f>IF('Feuille de Calcul'!GA65="","",'Feuille de Calcul'!GA65)</f>
        <v>N/A</v>
      </c>
      <c r="S65" s="569"/>
      <c r="T65" s="570"/>
      <c r="U65" s="568" t="str">
        <f>IF('Feuille de Calcul'!GD65="","",'Feuille de Calcul'!GD65)</f>
        <v>N/A</v>
      </c>
      <c r="V65" s="569"/>
      <c r="W65" s="570"/>
      <c r="X65" s="568" t="str">
        <f>IF('Feuille de Calcul'!GG65="","",'Feuille de Calcul'!GG65)</f>
        <v>N/A</v>
      </c>
      <c r="Y65" s="569"/>
      <c r="Z65" s="570"/>
      <c r="AA65" s="568" t="str">
        <f>IF('Feuille de Calcul'!GJ65="","",'Feuille de Calcul'!GJ65)</f>
        <v>N/A</v>
      </c>
      <c r="AB65" s="569"/>
      <c r="AC65" s="570"/>
      <c r="AD65" s="568" t="str">
        <f>IF('Feuille de Calcul'!GM65="","",'Feuille de Calcul'!GM65)</f>
        <v>N/A</v>
      </c>
      <c r="AE65" s="569"/>
      <c r="AF65" s="570"/>
      <c r="AG65" s="243"/>
      <c r="AH65" s="243"/>
      <c r="AI65" s="243"/>
    </row>
    <row r="66" spans="1:35">
      <c r="A66" s="63" t="str">
        <f>IF('Information sur les Gènes'!A66="","",'Information sur les Gènes'!A66)</f>
        <v>F4</v>
      </c>
      <c r="B66" s="64" t="str">
        <f>IF('Information sur les Gènes'!D66="","",'Information sur les Gènes'!D66)</f>
        <v/>
      </c>
      <c r="C66" s="568" t="str">
        <f>IF('Feuille de Calcul'!FL66="","",'Feuille de Calcul'!FL66)</f>
        <v>N/A</v>
      </c>
      <c r="D66" s="569"/>
      <c r="E66" s="570"/>
      <c r="F66" s="568" t="str">
        <f>IF('Feuille de Calcul'!FO66="","",'Feuille de Calcul'!FO66)</f>
        <v>N/A</v>
      </c>
      <c r="G66" s="569"/>
      <c r="H66" s="570"/>
      <c r="I66" s="568" t="str">
        <f>IF('Feuille de Calcul'!FR66="","",'Feuille de Calcul'!FR66)</f>
        <v>N/A</v>
      </c>
      <c r="J66" s="569"/>
      <c r="K66" s="570"/>
      <c r="L66" s="568" t="str">
        <f>IF('Feuille de Calcul'!FU66="","",'Feuille de Calcul'!FU66)</f>
        <v>N/A</v>
      </c>
      <c r="M66" s="569"/>
      <c r="N66" s="570"/>
      <c r="O66" s="568" t="str">
        <f>IF('Feuille de Calcul'!FX66="","",'Feuille de Calcul'!FX66)</f>
        <v>N/A</v>
      </c>
      <c r="P66" s="569"/>
      <c r="Q66" s="570"/>
      <c r="R66" s="568" t="str">
        <f>IF('Feuille de Calcul'!GA66="","",'Feuille de Calcul'!GA66)</f>
        <v>N/A</v>
      </c>
      <c r="S66" s="569"/>
      <c r="T66" s="570"/>
      <c r="U66" s="568" t="str">
        <f>IF('Feuille de Calcul'!GD66="","",'Feuille de Calcul'!GD66)</f>
        <v>N/A</v>
      </c>
      <c r="V66" s="569"/>
      <c r="W66" s="570"/>
      <c r="X66" s="568" t="str">
        <f>IF('Feuille de Calcul'!GG66="","",'Feuille de Calcul'!GG66)</f>
        <v>N/A</v>
      </c>
      <c r="Y66" s="569"/>
      <c r="Z66" s="570"/>
      <c r="AA66" s="568" t="str">
        <f>IF('Feuille de Calcul'!GJ66="","",'Feuille de Calcul'!GJ66)</f>
        <v>N/A</v>
      </c>
      <c r="AB66" s="569"/>
      <c r="AC66" s="570"/>
      <c r="AD66" s="568" t="str">
        <f>IF('Feuille de Calcul'!GM66="","",'Feuille de Calcul'!GM66)</f>
        <v>N/A</v>
      </c>
      <c r="AE66" s="569"/>
      <c r="AF66" s="570"/>
      <c r="AG66" s="243"/>
      <c r="AH66" s="243"/>
      <c r="AI66" s="243"/>
    </row>
    <row r="67" spans="1:35">
      <c r="A67" s="63" t="str">
        <f>IF('Information sur les Gènes'!A67="","",'Information sur les Gènes'!A67)</f>
        <v>F5</v>
      </c>
      <c r="B67" s="64" t="str">
        <f>IF('Information sur les Gènes'!D67="","",'Information sur les Gènes'!D67)</f>
        <v/>
      </c>
      <c r="C67" s="568" t="str">
        <f>IF('Feuille de Calcul'!FL67="","",'Feuille de Calcul'!FL67)</f>
        <v>N/A</v>
      </c>
      <c r="D67" s="569"/>
      <c r="E67" s="570"/>
      <c r="F67" s="568" t="str">
        <f>IF('Feuille de Calcul'!FO67="","",'Feuille de Calcul'!FO67)</f>
        <v>N/A</v>
      </c>
      <c r="G67" s="569"/>
      <c r="H67" s="570"/>
      <c r="I67" s="568" t="str">
        <f>IF('Feuille de Calcul'!FR67="","",'Feuille de Calcul'!FR67)</f>
        <v>N/A</v>
      </c>
      <c r="J67" s="569"/>
      <c r="K67" s="570"/>
      <c r="L67" s="568" t="str">
        <f>IF('Feuille de Calcul'!FU67="","",'Feuille de Calcul'!FU67)</f>
        <v>N/A</v>
      </c>
      <c r="M67" s="569"/>
      <c r="N67" s="570"/>
      <c r="O67" s="568" t="str">
        <f>IF('Feuille de Calcul'!FX67="","",'Feuille de Calcul'!FX67)</f>
        <v>N/A</v>
      </c>
      <c r="P67" s="569"/>
      <c r="Q67" s="570"/>
      <c r="R67" s="568" t="str">
        <f>IF('Feuille de Calcul'!GA67="","",'Feuille de Calcul'!GA67)</f>
        <v>N/A</v>
      </c>
      <c r="S67" s="569"/>
      <c r="T67" s="570"/>
      <c r="U67" s="568" t="str">
        <f>IF('Feuille de Calcul'!GD67="","",'Feuille de Calcul'!GD67)</f>
        <v>N/A</v>
      </c>
      <c r="V67" s="569"/>
      <c r="W67" s="570"/>
      <c r="X67" s="568" t="str">
        <f>IF('Feuille de Calcul'!GG67="","",'Feuille de Calcul'!GG67)</f>
        <v>N/A</v>
      </c>
      <c r="Y67" s="569"/>
      <c r="Z67" s="570"/>
      <c r="AA67" s="568" t="str">
        <f>IF('Feuille de Calcul'!GJ67="","",'Feuille de Calcul'!GJ67)</f>
        <v>N/A</v>
      </c>
      <c r="AB67" s="569"/>
      <c r="AC67" s="570"/>
      <c r="AD67" s="568" t="str">
        <f>IF('Feuille de Calcul'!GM67="","",'Feuille de Calcul'!GM67)</f>
        <v>N/A</v>
      </c>
      <c r="AE67" s="569"/>
      <c r="AF67" s="570"/>
      <c r="AG67" s="243"/>
      <c r="AH67" s="243"/>
      <c r="AI67" s="243"/>
    </row>
    <row r="68" spans="1:35">
      <c r="A68" s="63" t="str">
        <f>IF('Information sur les Gènes'!A68="","",'Information sur les Gènes'!A68)</f>
        <v>F6</v>
      </c>
      <c r="B68" s="64" t="str">
        <f>IF('Information sur les Gènes'!D68="","",'Information sur les Gènes'!D68)</f>
        <v/>
      </c>
      <c r="C68" s="568" t="str">
        <f>IF('Feuille de Calcul'!FL68="","",'Feuille de Calcul'!FL68)</f>
        <v>N/A</v>
      </c>
      <c r="D68" s="569"/>
      <c r="E68" s="570"/>
      <c r="F68" s="568" t="str">
        <f>IF('Feuille de Calcul'!FO68="","",'Feuille de Calcul'!FO68)</f>
        <v>N/A</v>
      </c>
      <c r="G68" s="569"/>
      <c r="H68" s="570"/>
      <c r="I68" s="568" t="str">
        <f>IF('Feuille de Calcul'!FR68="","",'Feuille de Calcul'!FR68)</f>
        <v>N/A</v>
      </c>
      <c r="J68" s="569"/>
      <c r="K68" s="570"/>
      <c r="L68" s="568" t="str">
        <f>IF('Feuille de Calcul'!FU68="","",'Feuille de Calcul'!FU68)</f>
        <v>N/A</v>
      </c>
      <c r="M68" s="569"/>
      <c r="N68" s="570"/>
      <c r="O68" s="568" t="str">
        <f>IF('Feuille de Calcul'!FX68="","",'Feuille de Calcul'!FX68)</f>
        <v>N/A</v>
      </c>
      <c r="P68" s="569"/>
      <c r="Q68" s="570"/>
      <c r="R68" s="568" t="str">
        <f>IF('Feuille de Calcul'!GA68="","",'Feuille de Calcul'!GA68)</f>
        <v>N/A</v>
      </c>
      <c r="S68" s="569"/>
      <c r="T68" s="570"/>
      <c r="U68" s="568" t="str">
        <f>IF('Feuille de Calcul'!GD68="","",'Feuille de Calcul'!GD68)</f>
        <v>N/A</v>
      </c>
      <c r="V68" s="569"/>
      <c r="W68" s="570"/>
      <c r="X68" s="568" t="str">
        <f>IF('Feuille de Calcul'!GG68="","",'Feuille de Calcul'!GG68)</f>
        <v>N/A</v>
      </c>
      <c r="Y68" s="569"/>
      <c r="Z68" s="570"/>
      <c r="AA68" s="568" t="str">
        <f>IF('Feuille de Calcul'!GJ68="","",'Feuille de Calcul'!GJ68)</f>
        <v>N/A</v>
      </c>
      <c r="AB68" s="569"/>
      <c r="AC68" s="570"/>
      <c r="AD68" s="568" t="str">
        <f>IF('Feuille de Calcul'!GM68="","",'Feuille de Calcul'!GM68)</f>
        <v>N/A</v>
      </c>
      <c r="AE68" s="569"/>
      <c r="AF68" s="570"/>
      <c r="AG68" s="243"/>
      <c r="AH68" s="243"/>
      <c r="AI68" s="243"/>
    </row>
    <row r="69" spans="1:35">
      <c r="A69" s="63" t="str">
        <f>IF('Information sur les Gènes'!A69="","",'Information sur les Gènes'!A69)</f>
        <v>F7</v>
      </c>
      <c r="B69" s="64" t="str">
        <f>IF('Information sur les Gènes'!D69="","",'Information sur les Gènes'!D69)</f>
        <v/>
      </c>
      <c r="C69" s="568" t="str">
        <f>IF('Feuille de Calcul'!FL69="","",'Feuille de Calcul'!FL69)</f>
        <v>N/A</v>
      </c>
      <c r="D69" s="569"/>
      <c r="E69" s="570"/>
      <c r="F69" s="568" t="str">
        <f>IF('Feuille de Calcul'!FO69="","",'Feuille de Calcul'!FO69)</f>
        <v>N/A</v>
      </c>
      <c r="G69" s="569"/>
      <c r="H69" s="570"/>
      <c r="I69" s="568" t="str">
        <f>IF('Feuille de Calcul'!FR69="","",'Feuille de Calcul'!FR69)</f>
        <v>N/A</v>
      </c>
      <c r="J69" s="569"/>
      <c r="K69" s="570"/>
      <c r="L69" s="568" t="str">
        <f>IF('Feuille de Calcul'!FU69="","",'Feuille de Calcul'!FU69)</f>
        <v>N/A</v>
      </c>
      <c r="M69" s="569"/>
      <c r="N69" s="570"/>
      <c r="O69" s="568" t="str">
        <f>IF('Feuille de Calcul'!FX69="","",'Feuille de Calcul'!FX69)</f>
        <v>N/A</v>
      </c>
      <c r="P69" s="569"/>
      <c r="Q69" s="570"/>
      <c r="R69" s="568" t="str">
        <f>IF('Feuille de Calcul'!GA69="","",'Feuille de Calcul'!GA69)</f>
        <v>N/A</v>
      </c>
      <c r="S69" s="569"/>
      <c r="T69" s="570"/>
      <c r="U69" s="568" t="str">
        <f>IF('Feuille de Calcul'!GD69="","",'Feuille de Calcul'!GD69)</f>
        <v>N/A</v>
      </c>
      <c r="V69" s="569"/>
      <c r="W69" s="570"/>
      <c r="X69" s="568" t="str">
        <f>IF('Feuille de Calcul'!GG69="","",'Feuille de Calcul'!GG69)</f>
        <v>N/A</v>
      </c>
      <c r="Y69" s="569"/>
      <c r="Z69" s="570"/>
      <c r="AA69" s="568" t="str">
        <f>IF('Feuille de Calcul'!GJ69="","",'Feuille de Calcul'!GJ69)</f>
        <v>N/A</v>
      </c>
      <c r="AB69" s="569"/>
      <c r="AC69" s="570"/>
      <c r="AD69" s="568" t="str">
        <f>IF('Feuille de Calcul'!GM69="","",'Feuille de Calcul'!GM69)</f>
        <v>N/A</v>
      </c>
      <c r="AE69" s="569"/>
      <c r="AF69" s="570"/>
      <c r="AG69" s="243"/>
      <c r="AH69" s="243"/>
      <c r="AI69" s="243"/>
    </row>
    <row r="70" spans="1:35">
      <c r="A70" s="63" t="str">
        <f>IF('Information sur les Gènes'!A70="","",'Information sur les Gènes'!A70)</f>
        <v>F8</v>
      </c>
      <c r="B70" s="64" t="str">
        <f>IF('Information sur les Gènes'!D70="","",'Information sur les Gènes'!D70)</f>
        <v/>
      </c>
      <c r="C70" s="568" t="str">
        <f>IF('Feuille de Calcul'!FL70="","",'Feuille de Calcul'!FL70)</f>
        <v>N/A</v>
      </c>
      <c r="D70" s="569"/>
      <c r="E70" s="570"/>
      <c r="F70" s="568" t="str">
        <f>IF('Feuille de Calcul'!FO70="","",'Feuille de Calcul'!FO70)</f>
        <v>N/A</v>
      </c>
      <c r="G70" s="569"/>
      <c r="H70" s="570"/>
      <c r="I70" s="568" t="str">
        <f>IF('Feuille de Calcul'!FR70="","",'Feuille de Calcul'!FR70)</f>
        <v>N/A</v>
      </c>
      <c r="J70" s="569"/>
      <c r="K70" s="570"/>
      <c r="L70" s="568" t="str">
        <f>IF('Feuille de Calcul'!FU70="","",'Feuille de Calcul'!FU70)</f>
        <v>N/A</v>
      </c>
      <c r="M70" s="569"/>
      <c r="N70" s="570"/>
      <c r="O70" s="568" t="str">
        <f>IF('Feuille de Calcul'!FX70="","",'Feuille de Calcul'!FX70)</f>
        <v>N/A</v>
      </c>
      <c r="P70" s="569"/>
      <c r="Q70" s="570"/>
      <c r="R70" s="568" t="str">
        <f>IF('Feuille de Calcul'!GA70="","",'Feuille de Calcul'!GA70)</f>
        <v>N/A</v>
      </c>
      <c r="S70" s="569"/>
      <c r="T70" s="570"/>
      <c r="U70" s="568" t="str">
        <f>IF('Feuille de Calcul'!GD70="","",'Feuille de Calcul'!GD70)</f>
        <v>N/A</v>
      </c>
      <c r="V70" s="569"/>
      <c r="W70" s="570"/>
      <c r="X70" s="568" t="str">
        <f>IF('Feuille de Calcul'!GG70="","",'Feuille de Calcul'!GG70)</f>
        <v>N/A</v>
      </c>
      <c r="Y70" s="569"/>
      <c r="Z70" s="570"/>
      <c r="AA70" s="568" t="str">
        <f>IF('Feuille de Calcul'!GJ70="","",'Feuille de Calcul'!GJ70)</f>
        <v>N/A</v>
      </c>
      <c r="AB70" s="569"/>
      <c r="AC70" s="570"/>
      <c r="AD70" s="568" t="str">
        <f>IF('Feuille de Calcul'!GM70="","",'Feuille de Calcul'!GM70)</f>
        <v>N/A</v>
      </c>
      <c r="AE70" s="569"/>
      <c r="AF70" s="570"/>
      <c r="AG70" s="243"/>
      <c r="AH70" s="243"/>
      <c r="AI70" s="243"/>
    </row>
    <row r="71" spans="1:35">
      <c r="A71" s="63" t="str">
        <f>IF('Information sur les Gènes'!A71="","",'Information sur les Gènes'!A71)</f>
        <v>F9</v>
      </c>
      <c r="B71" s="64" t="str">
        <f>IF('Information sur les Gènes'!D71="","",'Information sur les Gènes'!D71)</f>
        <v/>
      </c>
      <c r="C71" s="568" t="str">
        <f>IF('Feuille de Calcul'!FL71="","",'Feuille de Calcul'!FL71)</f>
        <v>N/A</v>
      </c>
      <c r="D71" s="569"/>
      <c r="E71" s="570"/>
      <c r="F71" s="568" t="str">
        <f>IF('Feuille de Calcul'!FO71="","",'Feuille de Calcul'!FO71)</f>
        <v>N/A</v>
      </c>
      <c r="G71" s="569"/>
      <c r="H71" s="570"/>
      <c r="I71" s="568" t="str">
        <f>IF('Feuille de Calcul'!FR71="","",'Feuille de Calcul'!FR71)</f>
        <v>N/A</v>
      </c>
      <c r="J71" s="569"/>
      <c r="K71" s="570"/>
      <c r="L71" s="568" t="str">
        <f>IF('Feuille de Calcul'!FU71="","",'Feuille de Calcul'!FU71)</f>
        <v>N/A</v>
      </c>
      <c r="M71" s="569"/>
      <c r="N71" s="570"/>
      <c r="O71" s="568" t="str">
        <f>IF('Feuille de Calcul'!FX71="","",'Feuille de Calcul'!FX71)</f>
        <v>N/A</v>
      </c>
      <c r="P71" s="569"/>
      <c r="Q71" s="570"/>
      <c r="R71" s="568" t="str">
        <f>IF('Feuille de Calcul'!GA71="","",'Feuille de Calcul'!GA71)</f>
        <v>N/A</v>
      </c>
      <c r="S71" s="569"/>
      <c r="T71" s="570"/>
      <c r="U71" s="568" t="str">
        <f>IF('Feuille de Calcul'!GD71="","",'Feuille de Calcul'!GD71)</f>
        <v>N/A</v>
      </c>
      <c r="V71" s="569"/>
      <c r="W71" s="570"/>
      <c r="X71" s="568" t="str">
        <f>IF('Feuille de Calcul'!GG71="","",'Feuille de Calcul'!GG71)</f>
        <v>N/A</v>
      </c>
      <c r="Y71" s="569"/>
      <c r="Z71" s="570"/>
      <c r="AA71" s="568" t="str">
        <f>IF('Feuille de Calcul'!GJ71="","",'Feuille de Calcul'!GJ71)</f>
        <v>N/A</v>
      </c>
      <c r="AB71" s="569"/>
      <c r="AC71" s="570"/>
      <c r="AD71" s="568" t="str">
        <f>IF('Feuille de Calcul'!GM71="","",'Feuille de Calcul'!GM71)</f>
        <v>N/A</v>
      </c>
      <c r="AE71" s="569"/>
      <c r="AF71" s="570"/>
      <c r="AG71" s="243"/>
      <c r="AH71" s="243"/>
      <c r="AI71" s="243"/>
    </row>
    <row r="72" spans="1:35">
      <c r="A72" s="63" t="str">
        <f>IF('Information sur les Gènes'!A72="","",'Information sur les Gènes'!A72)</f>
        <v>F10</v>
      </c>
      <c r="B72" s="64" t="str">
        <f>IF('Information sur les Gènes'!D72="","",'Information sur les Gènes'!D72)</f>
        <v/>
      </c>
      <c r="C72" s="568" t="str">
        <f>IF('Feuille de Calcul'!FL72="","",'Feuille de Calcul'!FL72)</f>
        <v>N/A</v>
      </c>
      <c r="D72" s="569"/>
      <c r="E72" s="570"/>
      <c r="F72" s="568" t="str">
        <f>IF('Feuille de Calcul'!FO72="","",'Feuille de Calcul'!FO72)</f>
        <v>N/A</v>
      </c>
      <c r="G72" s="569"/>
      <c r="H72" s="570"/>
      <c r="I72" s="568" t="str">
        <f>IF('Feuille de Calcul'!FR72="","",'Feuille de Calcul'!FR72)</f>
        <v>N/A</v>
      </c>
      <c r="J72" s="569"/>
      <c r="K72" s="570"/>
      <c r="L72" s="568" t="str">
        <f>IF('Feuille de Calcul'!FU72="","",'Feuille de Calcul'!FU72)</f>
        <v>N/A</v>
      </c>
      <c r="M72" s="569"/>
      <c r="N72" s="570"/>
      <c r="O72" s="568" t="str">
        <f>IF('Feuille de Calcul'!FX72="","",'Feuille de Calcul'!FX72)</f>
        <v>N/A</v>
      </c>
      <c r="P72" s="569"/>
      <c r="Q72" s="570"/>
      <c r="R72" s="568" t="str">
        <f>IF('Feuille de Calcul'!GA72="","",'Feuille de Calcul'!GA72)</f>
        <v>N/A</v>
      </c>
      <c r="S72" s="569"/>
      <c r="T72" s="570"/>
      <c r="U72" s="568" t="str">
        <f>IF('Feuille de Calcul'!GD72="","",'Feuille de Calcul'!GD72)</f>
        <v>N/A</v>
      </c>
      <c r="V72" s="569"/>
      <c r="W72" s="570"/>
      <c r="X72" s="568" t="str">
        <f>IF('Feuille de Calcul'!GG72="","",'Feuille de Calcul'!GG72)</f>
        <v>N/A</v>
      </c>
      <c r="Y72" s="569"/>
      <c r="Z72" s="570"/>
      <c r="AA72" s="568" t="str">
        <f>IF('Feuille de Calcul'!GJ72="","",'Feuille de Calcul'!GJ72)</f>
        <v>N/A</v>
      </c>
      <c r="AB72" s="569"/>
      <c r="AC72" s="570"/>
      <c r="AD72" s="568" t="str">
        <f>IF('Feuille de Calcul'!GM72="","",'Feuille de Calcul'!GM72)</f>
        <v>N/A</v>
      </c>
      <c r="AE72" s="569"/>
      <c r="AF72" s="570"/>
      <c r="AG72" s="243"/>
      <c r="AH72" s="243"/>
      <c r="AI72" s="243"/>
    </row>
    <row r="73" spans="1:35">
      <c r="A73" s="63" t="str">
        <f>IF('Information sur les Gènes'!A73="","",'Information sur les Gènes'!A73)</f>
        <v>F11</v>
      </c>
      <c r="B73" s="64" t="str">
        <f>IF('Information sur les Gènes'!D73="","",'Information sur les Gènes'!D73)</f>
        <v/>
      </c>
      <c r="C73" s="568" t="str">
        <f>IF('Feuille de Calcul'!FL73="","",'Feuille de Calcul'!FL73)</f>
        <v>N/A</v>
      </c>
      <c r="D73" s="569"/>
      <c r="E73" s="570"/>
      <c r="F73" s="568" t="str">
        <f>IF('Feuille de Calcul'!FO73="","",'Feuille de Calcul'!FO73)</f>
        <v>N/A</v>
      </c>
      <c r="G73" s="569"/>
      <c r="H73" s="570"/>
      <c r="I73" s="568" t="str">
        <f>IF('Feuille de Calcul'!FR73="","",'Feuille de Calcul'!FR73)</f>
        <v>N/A</v>
      </c>
      <c r="J73" s="569"/>
      <c r="K73" s="570"/>
      <c r="L73" s="568" t="str">
        <f>IF('Feuille de Calcul'!FU73="","",'Feuille de Calcul'!FU73)</f>
        <v>N/A</v>
      </c>
      <c r="M73" s="569"/>
      <c r="N73" s="570"/>
      <c r="O73" s="568" t="str">
        <f>IF('Feuille de Calcul'!FX73="","",'Feuille de Calcul'!FX73)</f>
        <v>N/A</v>
      </c>
      <c r="P73" s="569"/>
      <c r="Q73" s="570"/>
      <c r="R73" s="568" t="str">
        <f>IF('Feuille de Calcul'!GA73="","",'Feuille de Calcul'!GA73)</f>
        <v>N/A</v>
      </c>
      <c r="S73" s="569"/>
      <c r="T73" s="570"/>
      <c r="U73" s="568" t="str">
        <f>IF('Feuille de Calcul'!GD73="","",'Feuille de Calcul'!GD73)</f>
        <v>N/A</v>
      </c>
      <c r="V73" s="569"/>
      <c r="W73" s="570"/>
      <c r="X73" s="568" t="str">
        <f>IF('Feuille de Calcul'!GG73="","",'Feuille de Calcul'!GG73)</f>
        <v>N/A</v>
      </c>
      <c r="Y73" s="569"/>
      <c r="Z73" s="570"/>
      <c r="AA73" s="568" t="str">
        <f>IF('Feuille de Calcul'!GJ73="","",'Feuille de Calcul'!GJ73)</f>
        <v>N/A</v>
      </c>
      <c r="AB73" s="569"/>
      <c r="AC73" s="570"/>
      <c r="AD73" s="568" t="str">
        <f>IF('Feuille de Calcul'!GM73="","",'Feuille de Calcul'!GM73)</f>
        <v>N/A</v>
      </c>
      <c r="AE73" s="569"/>
      <c r="AF73" s="570"/>
      <c r="AG73" s="243"/>
      <c r="AH73" s="243"/>
      <c r="AI73" s="243"/>
    </row>
    <row r="74" spans="1:35">
      <c r="A74" s="63" t="str">
        <f>IF('Information sur les Gènes'!A74="","",'Information sur les Gènes'!A74)</f>
        <v>F12</v>
      </c>
      <c r="B74" s="64" t="str">
        <f>IF('Information sur les Gènes'!D74="","",'Information sur les Gènes'!D74)</f>
        <v/>
      </c>
      <c r="C74" s="568" t="str">
        <f>IF('Feuille de Calcul'!FL74="","",'Feuille de Calcul'!FL74)</f>
        <v>N/A</v>
      </c>
      <c r="D74" s="569"/>
      <c r="E74" s="570"/>
      <c r="F74" s="568" t="str">
        <f>IF('Feuille de Calcul'!FO74="","",'Feuille de Calcul'!FO74)</f>
        <v>N/A</v>
      </c>
      <c r="G74" s="569"/>
      <c r="H74" s="570"/>
      <c r="I74" s="568" t="str">
        <f>IF('Feuille de Calcul'!FR74="","",'Feuille de Calcul'!FR74)</f>
        <v>N/A</v>
      </c>
      <c r="J74" s="569"/>
      <c r="K74" s="570"/>
      <c r="L74" s="568" t="str">
        <f>IF('Feuille de Calcul'!FU74="","",'Feuille de Calcul'!FU74)</f>
        <v>N/A</v>
      </c>
      <c r="M74" s="569"/>
      <c r="N74" s="570"/>
      <c r="O74" s="568" t="str">
        <f>IF('Feuille de Calcul'!FX74="","",'Feuille de Calcul'!FX74)</f>
        <v>N/A</v>
      </c>
      <c r="P74" s="569"/>
      <c r="Q74" s="570"/>
      <c r="R74" s="568" t="str">
        <f>IF('Feuille de Calcul'!GA74="","",'Feuille de Calcul'!GA74)</f>
        <v>N/A</v>
      </c>
      <c r="S74" s="569"/>
      <c r="T74" s="570"/>
      <c r="U74" s="568" t="str">
        <f>IF('Feuille de Calcul'!GD74="","",'Feuille de Calcul'!GD74)</f>
        <v>N/A</v>
      </c>
      <c r="V74" s="569"/>
      <c r="W74" s="570"/>
      <c r="X74" s="568" t="str">
        <f>IF('Feuille de Calcul'!GG74="","",'Feuille de Calcul'!GG74)</f>
        <v>N/A</v>
      </c>
      <c r="Y74" s="569"/>
      <c r="Z74" s="570"/>
      <c r="AA74" s="568" t="str">
        <f>IF('Feuille de Calcul'!GJ74="","",'Feuille de Calcul'!GJ74)</f>
        <v>N/A</v>
      </c>
      <c r="AB74" s="569"/>
      <c r="AC74" s="570"/>
      <c r="AD74" s="568" t="str">
        <f>IF('Feuille de Calcul'!GM74="","",'Feuille de Calcul'!GM74)</f>
        <v>N/A</v>
      </c>
      <c r="AE74" s="569"/>
      <c r="AF74" s="570"/>
      <c r="AG74" s="243"/>
      <c r="AH74" s="243"/>
      <c r="AI74" s="243"/>
    </row>
    <row r="75" spans="1:35">
      <c r="A75" s="63" t="str">
        <f>IF('Information sur les Gènes'!A75="","",'Information sur les Gènes'!A75)</f>
        <v>G1</v>
      </c>
      <c r="B75" s="64" t="str">
        <f>IF('Information sur les Gènes'!D75="","",'Information sur les Gènes'!D75)</f>
        <v/>
      </c>
      <c r="C75" s="568" t="str">
        <f>IF('Feuille de Calcul'!FL75="","",'Feuille de Calcul'!FL75)</f>
        <v>N/A</v>
      </c>
      <c r="D75" s="569"/>
      <c r="E75" s="570"/>
      <c r="F75" s="568" t="str">
        <f>IF('Feuille de Calcul'!FO75="","",'Feuille de Calcul'!FO75)</f>
        <v>N/A</v>
      </c>
      <c r="G75" s="569"/>
      <c r="H75" s="570"/>
      <c r="I75" s="568" t="str">
        <f>IF('Feuille de Calcul'!FR75="","",'Feuille de Calcul'!FR75)</f>
        <v>N/A</v>
      </c>
      <c r="J75" s="569"/>
      <c r="K75" s="570"/>
      <c r="L75" s="568" t="str">
        <f>IF('Feuille de Calcul'!FU75="","",'Feuille de Calcul'!FU75)</f>
        <v>N/A</v>
      </c>
      <c r="M75" s="569"/>
      <c r="N75" s="570"/>
      <c r="O75" s="568" t="str">
        <f>IF('Feuille de Calcul'!FX75="","",'Feuille de Calcul'!FX75)</f>
        <v>N/A</v>
      </c>
      <c r="P75" s="569"/>
      <c r="Q75" s="570"/>
      <c r="R75" s="568" t="str">
        <f>IF('Feuille de Calcul'!GA75="","",'Feuille de Calcul'!GA75)</f>
        <v>N/A</v>
      </c>
      <c r="S75" s="569"/>
      <c r="T75" s="570"/>
      <c r="U75" s="568" t="str">
        <f>IF('Feuille de Calcul'!GD75="","",'Feuille de Calcul'!GD75)</f>
        <v>N/A</v>
      </c>
      <c r="V75" s="569"/>
      <c r="W75" s="570"/>
      <c r="X75" s="568" t="str">
        <f>IF('Feuille de Calcul'!GG75="","",'Feuille de Calcul'!GG75)</f>
        <v>N/A</v>
      </c>
      <c r="Y75" s="569"/>
      <c r="Z75" s="570"/>
      <c r="AA75" s="568" t="str">
        <f>IF('Feuille de Calcul'!GJ75="","",'Feuille de Calcul'!GJ75)</f>
        <v>N/A</v>
      </c>
      <c r="AB75" s="569"/>
      <c r="AC75" s="570"/>
      <c r="AD75" s="568" t="str">
        <f>IF('Feuille de Calcul'!GM75="","",'Feuille de Calcul'!GM75)</f>
        <v>N/A</v>
      </c>
      <c r="AE75" s="569"/>
      <c r="AF75" s="570"/>
      <c r="AG75" s="243"/>
      <c r="AH75" s="243"/>
      <c r="AI75" s="243"/>
    </row>
    <row r="76" spans="1:35">
      <c r="A76" s="63" t="str">
        <f>IF('Information sur les Gènes'!A76="","",'Information sur les Gènes'!A76)</f>
        <v>G2</v>
      </c>
      <c r="B76" s="64" t="str">
        <f>IF('Information sur les Gènes'!D76="","",'Information sur les Gènes'!D76)</f>
        <v/>
      </c>
      <c r="C76" s="568" t="str">
        <f>IF('Feuille de Calcul'!FL76="","",'Feuille de Calcul'!FL76)</f>
        <v>N/A</v>
      </c>
      <c r="D76" s="569"/>
      <c r="E76" s="570"/>
      <c r="F76" s="568" t="str">
        <f>IF('Feuille de Calcul'!FO76="","",'Feuille de Calcul'!FO76)</f>
        <v>N/A</v>
      </c>
      <c r="G76" s="569"/>
      <c r="H76" s="570"/>
      <c r="I76" s="568" t="str">
        <f>IF('Feuille de Calcul'!FR76="","",'Feuille de Calcul'!FR76)</f>
        <v>N/A</v>
      </c>
      <c r="J76" s="569"/>
      <c r="K76" s="570"/>
      <c r="L76" s="568" t="str">
        <f>IF('Feuille de Calcul'!FU76="","",'Feuille de Calcul'!FU76)</f>
        <v>N/A</v>
      </c>
      <c r="M76" s="569"/>
      <c r="N76" s="570"/>
      <c r="O76" s="568" t="str">
        <f>IF('Feuille de Calcul'!FX76="","",'Feuille de Calcul'!FX76)</f>
        <v>N/A</v>
      </c>
      <c r="P76" s="569"/>
      <c r="Q76" s="570"/>
      <c r="R76" s="568" t="str">
        <f>IF('Feuille de Calcul'!GA76="","",'Feuille de Calcul'!GA76)</f>
        <v>N/A</v>
      </c>
      <c r="S76" s="569"/>
      <c r="T76" s="570"/>
      <c r="U76" s="568" t="str">
        <f>IF('Feuille de Calcul'!GD76="","",'Feuille de Calcul'!GD76)</f>
        <v>N/A</v>
      </c>
      <c r="V76" s="569"/>
      <c r="W76" s="570"/>
      <c r="X76" s="568" t="str">
        <f>IF('Feuille de Calcul'!GG76="","",'Feuille de Calcul'!GG76)</f>
        <v>N/A</v>
      </c>
      <c r="Y76" s="569"/>
      <c r="Z76" s="570"/>
      <c r="AA76" s="568" t="str">
        <f>IF('Feuille de Calcul'!GJ76="","",'Feuille de Calcul'!GJ76)</f>
        <v>N/A</v>
      </c>
      <c r="AB76" s="569"/>
      <c r="AC76" s="570"/>
      <c r="AD76" s="568" t="str">
        <f>IF('Feuille de Calcul'!GM76="","",'Feuille de Calcul'!GM76)</f>
        <v>N/A</v>
      </c>
      <c r="AE76" s="569"/>
      <c r="AF76" s="570"/>
      <c r="AG76" s="243"/>
      <c r="AH76" s="243"/>
      <c r="AI76" s="243"/>
    </row>
    <row r="77" spans="1:35">
      <c r="A77" s="63" t="str">
        <f>IF('Information sur les Gènes'!A77="","",'Information sur les Gènes'!A77)</f>
        <v>G3</v>
      </c>
      <c r="B77" s="64" t="str">
        <f>IF('Information sur les Gènes'!D77="","",'Information sur les Gènes'!D77)</f>
        <v/>
      </c>
      <c r="C77" s="568" t="str">
        <f>IF('Feuille de Calcul'!FL77="","",'Feuille de Calcul'!FL77)</f>
        <v>N/A</v>
      </c>
      <c r="D77" s="569"/>
      <c r="E77" s="570"/>
      <c r="F77" s="568" t="str">
        <f>IF('Feuille de Calcul'!FO77="","",'Feuille de Calcul'!FO77)</f>
        <v>N/A</v>
      </c>
      <c r="G77" s="569"/>
      <c r="H77" s="570"/>
      <c r="I77" s="568" t="str">
        <f>IF('Feuille de Calcul'!FR77="","",'Feuille de Calcul'!FR77)</f>
        <v>N/A</v>
      </c>
      <c r="J77" s="569"/>
      <c r="K77" s="570"/>
      <c r="L77" s="568" t="str">
        <f>IF('Feuille de Calcul'!FU77="","",'Feuille de Calcul'!FU77)</f>
        <v>N/A</v>
      </c>
      <c r="M77" s="569"/>
      <c r="N77" s="570"/>
      <c r="O77" s="568" t="str">
        <f>IF('Feuille de Calcul'!FX77="","",'Feuille de Calcul'!FX77)</f>
        <v>N/A</v>
      </c>
      <c r="P77" s="569"/>
      <c r="Q77" s="570"/>
      <c r="R77" s="568" t="str">
        <f>IF('Feuille de Calcul'!GA77="","",'Feuille de Calcul'!GA77)</f>
        <v>N/A</v>
      </c>
      <c r="S77" s="569"/>
      <c r="T77" s="570"/>
      <c r="U77" s="568" t="str">
        <f>IF('Feuille de Calcul'!GD77="","",'Feuille de Calcul'!GD77)</f>
        <v>N/A</v>
      </c>
      <c r="V77" s="569"/>
      <c r="W77" s="570"/>
      <c r="X77" s="568" t="str">
        <f>IF('Feuille de Calcul'!GG77="","",'Feuille de Calcul'!GG77)</f>
        <v>N/A</v>
      </c>
      <c r="Y77" s="569"/>
      <c r="Z77" s="570"/>
      <c r="AA77" s="568" t="str">
        <f>IF('Feuille de Calcul'!GJ77="","",'Feuille de Calcul'!GJ77)</f>
        <v>N/A</v>
      </c>
      <c r="AB77" s="569"/>
      <c r="AC77" s="570"/>
      <c r="AD77" s="568" t="str">
        <f>IF('Feuille de Calcul'!GM77="","",'Feuille de Calcul'!GM77)</f>
        <v>N/A</v>
      </c>
      <c r="AE77" s="569"/>
      <c r="AF77" s="570"/>
      <c r="AG77" s="243"/>
      <c r="AH77" s="243"/>
      <c r="AI77" s="243"/>
    </row>
    <row r="78" spans="1:35">
      <c r="A78" s="63" t="str">
        <f>IF('Information sur les Gènes'!A78="","",'Information sur les Gènes'!A78)</f>
        <v>G4</v>
      </c>
      <c r="B78" s="64" t="str">
        <f>IF('Information sur les Gènes'!D78="","",'Information sur les Gènes'!D78)</f>
        <v/>
      </c>
      <c r="C78" s="568" t="str">
        <f>IF('Feuille de Calcul'!FL78="","",'Feuille de Calcul'!FL78)</f>
        <v>N/A</v>
      </c>
      <c r="D78" s="569"/>
      <c r="E78" s="570"/>
      <c r="F78" s="568" t="str">
        <f>IF('Feuille de Calcul'!FO78="","",'Feuille de Calcul'!FO78)</f>
        <v>N/A</v>
      </c>
      <c r="G78" s="569"/>
      <c r="H78" s="570"/>
      <c r="I78" s="568" t="str">
        <f>IF('Feuille de Calcul'!FR78="","",'Feuille de Calcul'!FR78)</f>
        <v>N/A</v>
      </c>
      <c r="J78" s="569"/>
      <c r="K78" s="570"/>
      <c r="L78" s="568" t="str">
        <f>IF('Feuille de Calcul'!FU78="","",'Feuille de Calcul'!FU78)</f>
        <v>N/A</v>
      </c>
      <c r="M78" s="569"/>
      <c r="N78" s="570"/>
      <c r="O78" s="568" t="str">
        <f>IF('Feuille de Calcul'!FX78="","",'Feuille de Calcul'!FX78)</f>
        <v>N/A</v>
      </c>
      <c r="P78" s="569"/>
      <c r="Q78" s="570"/>
      <c r="R78" s="568" t="str">
        <f>IF('Feuille de Calcul'!GA78="","",'Feuille de Calcul'!GA78)</f>
        <v>N/A</v>
      </c>
      <c r="S78" s="569"/>
      <c r="T78" s="570"/>
      <c r="U78" s="568" t="str">
        <f>IF('Feuille de Calcul'!GD78="","",'Feuille de Calcul'!GD78)</f>
        <v>N/A</v>
      </c>
      <c r="V78" s="569"/>
      <c r="W78" s="570"/>
      <c r="X78" s="568" t="str">
        <f>IF('Feuille de Calcul'!GG78="","",'Feuille de Calcul'!GG78)</f>
        <v>N/A</v>
      </c>
      <c r="Y78" s="569"/>
      <c r="Z78" s="570"/>
      <c r="AA78" s="568" t="str">
        <f>IF('Feuille de Calcul'!GJ78="","",'Feuille de Calcul'!GJ78)</f>
        <v>N/A</v>
      </c>
      <c r="AB78" s="569"/>
      <c r="AC78" s="570"/>
      <c r="AD78" s="568" t="str">
        <f>IF('Feuille de Calcul'!GM78="","",'Feuille de Calcul'!GM78)</f>
        <v>N/A</v>
      </c>
      <c r="AE78" s="569"/>
      <c r="AF78" s="570"/>
      <c r="AG78" s="243"/>
      <c r="AH78" s="243"/>
      <c r="AI78" s="243"/>
    </row>
    <row r="79" spans="1:35">
      <c r="A79" s="63" t="str">
        <f>IF('Information sur les Gènes'!A79="","",'Information sur les Gènes'!A79)</f>
        <v>G5</v>
      </c>
      <c r="B79" s="64" t="str">
        <f>IF('Information sur les Gènes'!D79="","",'Information sur les Gènes'!D79)</f>
        <v/>
      </c>
      <c r="C79" s="568" t="str">
        <f>IF('Feuille de Calcul'!FL79="","",'Feuille de Calcul'!FL79)</f>
        <v>N/A</v>
      </c>
      <c r="D79" s="569"/>
      <c r="E79" s="570"/>
      <c r="F79" s="568" t="str">
        <f>IF('Feuille de Calcul'!FO79="","",'Feuille de Calcul'!FO79)</f>
        <v>N/A</v>
      </c>
      <c r="G79" s="569"/>
      <c r="H79" s="570"/>
      <c r="I79" s="568" t="str">
        <f>IF('Feuille de Calcul'!FR79="","",'Feuille de Calcul'!FR79)</f>
        <v>N/A</v>
      </c>
      <c r="J79" s="569"/>
      <c r="K79" s="570"/>
      <c r="L79" s="568" t="str">
        <f>IF('Feuille de Calcul'!FU79="","",'Feuille de Calcul'!FU79)</f>
        <v>N/A</v>
      </c>
      <c r="M79" s="569"/>
      <c r="N79" s="570"/>
      <c r="O79" s="568" t="str">
        <f>IF('Feuille de Calcul'!FX79="","",'Feuille de Calcul'!FX79)</f>
        <v>N/A</v>
      </c>
      <c r="P79" s="569"/>
      <c r="Q79" s="570"/>
      <c r="R79" s="568" t="str">
        <f>IF('Feuille de Calcul'!GA79="","",'Feuille de Calcul'!GA79)</f>
        <v>N/A</v>
      </c>
      <c r="S79" s="569"/>
      <c r="T79" s="570"/>
      <c r="U79" s="568" t="str">
        <f>IF('Feuille de Calcul'!GD79="","",'Feuille de Calcul'!GD79)</f>
        <v>N/A</v>
      </c>
      <c r="V79" s="569"/>
      <c r="W79" s="570"/>
      <c r="X79" s="568" t="str">
        <f>IF('Feuille de Calcul'!GG79="","",'Feuille de Calcul'!GG79)</f>
        <v>N/A</v>
      </c>
      <c r="Y79" s="569"/>
      <c r="Z79" s="570"/>
      <c r="AA79" s="568" t="str">
        <f>IF('Feuille de Calcul'!GJ79="","",'Feuille de Calcul'!GJ79)</f>
        <v>N/A</v>
      </c>
      <c r="AB79" s="569"/>
      <c r="AC79" s="570"/>
      <c r="AD79" s="568" t="str">
        <f>IF('Feuille de Calcul'!GM79="","",'Feuille de Calcul'!GM79)</f>
        <v>N/A</v>
      </c>
      <c r="AE79" s="569"/>
      <c r="AF79" s="570"/>
      <c r="AG79" s="243"/>
      <c r="AH79" s="243"/>
      <c r="AI79" s="243"/>
    </row>
    <row r="80" spans="1:35">
      <c r="A80" s="63" t="str">
        <f>IF('Information sur les Gènes'!A80="","",'Information sur les Gènes'!A80)</f>
        <v>G6</v>
      </c>
      <c r="B80" s="64" t="str">
        <f>IF('Information sur les Gènes'!D80="","",'Information sur les Gènes'!D80)</f>
        <v/>
      </c>
      <c r="C80" s="568" t="str">
        <f>IF('Feuille de Calcul'!FL80="","",'Feuille de Calcul'!FL80)</f>
        <v>N/A</v>
      </c>
      <c r="D80" s="569"/>
      <c r="E80" s="570"/>
      <c r="F80" s="568" t="str">
        <f>IF('Feuille de Calcul'!FO80="","",'Feuille de Calcul'!FO80)</f>
        <v>N/A</v>
      </c>
      <c r="G80" s="569"/>
      <c r="H80" s="570"/>
      <c r="I80" s="568" t="str">
        <f>IF('Feuille de Calcul'!FR80="","",'Feuille de Calcul'!FR80)</f>
        <v>N/A</v>
      </c>
      <c r="J80" s="569"/>
      <c r="K80" s="570"/>
      <c r="L80" s="568" t="str">
        <f>IF('Feuille de Calcul'!FU80="","",'Feuille de Calcul'!FU80)</f>
        <v>N/A</v>
      </c>
      <c r="M80" s="569"/>
      <c r="N80" s="570"/>
      <c r="O80" s="568" t="str">
        <f>IF('Feuille de Calcul'!FX80="","",'Feuille de Calcul'!FX80)</f>
        <v>N/A</v>
      </c>
      <c r="P80" s="569"/>
      <c r="Q80" s="570"/>
      <c r="R80" s="568" t="str">
        <f>IF('Feuille de Calcul'!GA80="","",'Feuille de Calcul'!GA80)</f>
        <v>N/A</v>
      </c>
      <c r="S80" s="569"/>
      <c r="T80" s="570"/>
      <c r="U80" s="568" t="str">
        <f>IF('Feuille de Calcul'!GD80="","",'Feuille de Calcul'!GD80)</f>
        <v>N/A</v>
      </c>
      <c r="V80" s="569"/>
      <c r="W80" s="570"/>
      <c r="X80" s="568" t="str">
        <f>IF('Feuille de Calcul'!GG80="","",'Feuille de Calcul'!GG80)</f>
        <v>N/A</v>
      </c>
      <c r="Y80" s="569"/>
      <c r="Z80" s="570"/>
      <c r="AA80" s="568" t="str">
        <f>IF('Feuille de Calcul'!GJ80="","",'Feuille de Calcul'!GJ80)</f>
        <v>N/A</v>
      </c>
      <c r="AB80" s="569"/>
      <c r="AC80" s="570"/>
      <c r="AD80" s="568" t="str">
        <f>IF('Feuille de Calcul'!GM80="","",'Feuille de Calcul'!GM80)</f>
        <v>N/A</v>
      </c>
      <c r="AE80" s="569"/>
      <c r="AF80" s="570"/>
      <c r="AG80" s="243"/>
      <c r="AH80" s="243"/>
      <c r="AI80" s="243"/>
    </row>
    <row r="81" spans="1:35">
      <c r="A81" s="63" t="str">
        <f>IF('Information sur les Gènes'!A81="","",'Information sur les Gènes'!A81)</f>
        <v>G7</v>
      </c>
      <c r="B81" s="64" t="str">
        <f>IF('Information sur les Gènes'!D81="","",'Information sur les Gènes'!D81)</f>
        <v/>
      </c>
      <c r="C81" s="568" t="str">
        <f>IF('Feuille de Calcul'!FL81="","",'Feuille de Calcul'!FL81)</f>
        <v>N/A</v>
      </c>
      <c r="D81" s="569"/>
      <c r="E81" s="570"/>
      <c r="F81" s="568" t="str">
        <f>IF('Feuille de Calcul'!FO81="","",'Feuille de Calcul'!FO81)</f>
        <v>N/A</v>
      </c>
      <c r="G81" s="569"/>
      <c r="H81" s="570"/>
      <c r="I81" s="568" t="str">
        <f>IF('Feuille de Calcul'!FR81="","",'Feuille de Calcul'!FR81)</f>
        <v>N/A</v>
      </c>
      <c r="J81" s="569"/>
      <c r="K81" s="570"/>
      <c r="L81" s="568" t="str">
        <f>IF('Feuille de Calcul'!FU81="","",'Feuille de Calcul'!FU81)</f>
        <v>N/A</v>
      </c>
      <c r="M81" s="569"/>
      <c r="N81" s="570"/>
      <c r="O81" s="568" t="str">
        <f>IF('Feuille de Calcul'!FX81="","",'Feuille de Calcul'!FX81)</f>
        <v>N/A</v>
      </c>
      <c r="P81" s="569"/>
      <c r="Q81" s="570"/>
      <c r="R81" s="568" t="str">
        <f>IF('Feuille de Calcul'!GA81="","",'Feuille de Calcul'!GA81)</f>
        <v>N/A</v>
      </c>
      <c r="S81" s="569"/>
      <c r="T81" s="570"/>
      <c r="U81" s="568" t="str">
        <f>IF('Feuille de Calcul'!GD81="","",'Feuille de Calcul'!GD81)</f>
        <v>N/A</v>
      </c>
      <c r="V81" s="569"/>
      <c r="W81" s="570"/>
      <c r="X81" s="568" t="str">
        <f>IF('Feuille de Calcul'!GG81="","",'Feuille de Calcul'!GG81)</f>
        <v>N/A</v>
      </c>
      <c r="Y81" s="569"/>
      <c r="Z81" s="570"/>
      <c r="AA81" s="568" t="str">
        <f>IF('Feuille de Calcul'!GJ81="","",'Feuille de Calcul'!GJ81)</f>
        <v>N/A</v>
      </c>
      <c r="AB81" s="569"/>
      <c r="AC81" s="570"/>
      <c r="AD81" s="568" t="str">
        <f>IF('Feuille de Calcul'!GM81="","",'Feuille de Calcul'!GM81)</f>
        <v>N/A</v>
      </c>
      <c r="AE81" s="569"/>
      <c r="AF81" s="570"/>
      <c r="AG81" s="243"/>
      <c r="AH81" s="243"/>
      <c r="AI81" s="243"/>
    </row>
    <row r="82" spans="1:35">
      <c r="A82" s="63" t="str">
        <f>IF('Information sur les Gènes'!A82="","",'Information sur les Gènes'!A82)</f>
        <v>G8</v>
      </c>
      <c r="B82" s="64" t="str">
        <f>IF('Information sur les Gènes'!D82="","",'Information sur les Gènes'!D82)</f>
        <v/>
      </c>
      <c r="C82" s="568" t="str">
        <f>IF('Feuille de Calcul'!FL82="","",'Feuille de Calcul'!FL82)</f>
        <v>N/A</v>
      </c>
      <c r="D82" s="569"/>
      <c r="E82" s="570"/>
      <c r="F82" s="568" t="str">
        <f>IF('Feuille de Calcul'!FO82="","",'Feuille de Calcul'!FO82)</f>
        <v>N/A</v>
      </c>
      <c r="G82" s="569"/>
      <c r="H82" s="570"/>
      <c r="I82" s="568" t="str">
        <f>IF('Feuille de Calcul'!FR82="","",'Feuille de Calcul'!FR82)</f>
        <v>N/A</v>
      </c>
      <c r="J82" s="569"/>
      <c r="K82" s="570"/>
      <c r="L82" s="568" t="str">
        <f>IF('Feuille de Calcul'!FU82="","",'Feuille de Calcul'!FU82)</f>
        <v>N/A</v>
      </c>
      <c r="M82" s="569"/>
      <c r="N82" s="570"/>
      <c r="O82" s="568" t="str">
        <f>IF('Feuille de Calcul'!FX82="","",'Feuille de Calcul'!FX82)</f>
        <v>N/A</v>
      </c>
      <c r="P82" s="569"/>
      <c r="Q82" s="570"/>
      <c r="R82" s="568" t="str">
        <f>IF('Feuille de Calcul'!GA82="","",'Feuille de Calcul'!GA82)</f>
        <v>N/A</v>
      </c>
      <c r="S82" s="569"/>
      <c r="T82" s="570"/>
      <c r="U82" s="568" t="str">
        <f>IF('Feuille de Calcul'!GD82="","",'Feuille de Calcul'!GD82)</f>
        <v>N/A</v>
      </c>
      <c r="V82" s="569"/>
      <c r="W82" s="570"/>
      <c r="X82" s="568" t="str">
        <f>IF('Feuille de Calcul'!GG82="","",'Feuille de Calcul'!GG82)</f>
        <v>N/A</v>
      </c>
      <c r="Y82" s="569"/>
      <c r="Z82" s="570"/>
      <c r="AA82" s="568" t="str">
        <f>IF('Feuille de Calcul'!GJ82="","",'Feuille de Calcul'!GJ82)</f>
        <v>N/A</v>
      </c>
      <c r="AB82" s="569"/>
      <c r="AC82" s="570"/>
      <c r="AD82" s="568" t="str">
        <f>IF('Feuille de Calcul'!GM82="","",'Feuille de Calcul'!GM82)</f>
        <v>N/A</v>
      </c>
      <c r="AE82" s="569"/>
      <c r="AF82" s="570"/>
      <c r="AG82" s="243"/>
      <c r="AH82" s="243"/>
      <c r="AI82" s="243"/>
    </row>
    <row r="83" spans="1:35">
      <c r="A83" s="63" t="str">
        <f>IF('Information sur les Gènes'!A83="","",'Information sur les Gènes'!A83)</f>
        <v>G9</v>
      </c>
      <c r="B83" s="64" t="str">
        <f>IF('Information sur les Gènes'!D83="","",'Information sur les Gènes'!D83)</f>
        <v/>
      </c>
      <c r="C83" s="568" t="str">
        <f>IF('Feuille de Calcul'!FL83="","",'Feuille de Calcul'!FL83)</f>
        <v>N/A</v>
      </c>
      <c r="D83" s="569"/>
      <c r="E83" s="570"/>
      <c r="F83" s="568" t="str">
        <f>IF('Feuille de Calcul'!FO83="","",'Feuille de Calcul'!FO83)</f>
        <v>N/A</v>
      </c>
      <c r="G83" s="569"/>
      <c r="H83" s="570"/>
      <c r="I83" s="568" t="str">
        <f>IF('Feuille de Calcul'!FR83="","",'Feuille de Calcul'!FR83)</f>
        <v>N/A</v>
      </c>
      <c r="J83" s="569"/>
      <c r="K83" s="570"/>
      <c r="L83" s="568" t="str">
        <f>IF('Feuille de Calcul'!FU83="","",'Feuille de Calcul'!FU83)</f>
        <v>N/A</v>
      </c>
      <c r="M83" s="569"/>
      <c r="N83" s="570"/>
      <c r="O83" s="568" t="str">
        <f>IF('Feuille de Calcul'!FX83="","",'Feuille de Calcul'!FX83)</f>
        <v>N/A</v>
      </c>
      <c r="P83" s="569"/>
      <c r="Q83" s="570"/>
      <c r="R83" s="568" t="str">
        <f>IF('Feuille de Calcul'!GA83="","",'Feuille de Calcul'!GA83)</f>
        <v>N/A</v>
      </c>
      <c r="S83" s="569"/>
      <c r="T83" s="570"/>
      <c r="U83" s="568" t="str">
        <f>IF('Feuille de Calcul'!GD83="","",'Feuille de Calcul'!GD83)</f>
        <v>N/A</v>
      </c>
      <c r="V83" s="569"/>
      <c r="W83" s="570"/>
      <c r="X83" s="568" t="str">
        <f>IF('Feuille de Calcul'!GG83="","",'Feuille de Calcul'!GG83)</f>
        <v>N/A</v>
      </c>
      <c r="Y83" s="569"/>
      <c r="Z83" s="570"/>
      <c r="AA83" s="568" t="str">
        <f>IF('Feuille de Calcul'!GJ83="","",'Feuille de Calcul'!GJ83)</f>
        <v>N/A</v>
      </c>
      <c r="AB83" s="569"/>
      <c r="AC83" s="570"/>
      <c r="AD83" s="568" t="str">
        <f>IF('Feuille de Calcul'!GM83="","",'Feuille de Calcul'!GM83)</f>
        <v>N/A</v>
      </c>
      <c r="AE83" s="569"/>
      <c r="AF83" s="570"/>
      <c r="AG83" s="243"/>
      <c r="AH83" s="243"/>
      <c r="AI83" s="243"/>
    </row>
    <row r="84" spans="1:35">
      <c r="A84" s="63" t="str">
        <f>IF('Information sur les Gènes'!A84="","",'Information sur les Gènes'!A84)</f>
        <v>G10</v>
      </c>
      <c r="B84" s="64" t="str">
        <f>IF('Information sur les Gènes'!D84="","",'Information sur les Gènes'!D84)</f>
        <v/>
      </c>
      <c r="C84" s="568" t="str">
        <f>IF('Feuille de Calcul'!FL84="","",'Feuille de Calcul'!FL84)</f>
        <v>N/A</v>
      </c>
      <c r="D84" s="569"/>
      <c r="E84" s="570"/>
      <c r="F84" s="568" t="str">
        <f>IF('Feuille de Calcul'!FO84="","",'Feuille de Calcul'!FO84)</f>
        <v>N/A</v>
      </c>
      <c r="G84" s="569"/>
      <c r="H84" s="570"/>
      <c r="I84" s="568" t="str">
        <f>IF('Feuille de Calcul'!FR84="","",'Feuille de Calcul'!FR84)</f>
        <v>N/A</v>
      </c>
      <c r="J84" s="569"/>
      <c r="K84" s="570"/>
      <c r="L84" s="568" t="str">
        <f>IF('Feuille de Calcul'!FU84="","",'Feuille de Calcul'!FU84)</f>
        <v>N/A</v>
      </c>
      <c r="M84" s="569"/>
      <c r="N84" s="570"/>
      <c r="O84" s="568" t="str">
        <f>IF('Feuille de Calcul'!FX84="","",'Feuille de Calcul'!FX84)</f>
        <v>N/A</v>
      </c>
      <c r="P84" s="569"/>
      <c r="Q84" s="570"/>
      <c r="R84" s="568" t="str">
        <f>IF('Feuille de Calcul'!GA84="","",'Feuille de Calcul'!GA84)</f>
        <v>N/A</v>
      </c>
      <c r="S84" s="569"/>
      <c r="T84" s="570"/>
      <c r="U84" s="568" t="str">
        <f>IF('Feuille de Calcul'!GD84="","",'Feuille de Calcul'!GD84)</f>
        <v>N/A</v>
      </c>
      <c r="V84" s="569"/>
      <c r="W84" s="570"/>
      <c r="X84" s="568" t="str">
        <f>IF('Feuille de Calcul'!GG84="","",'Feuille de Calcul'!GG84)</f>
        <v>N/A</v>
      </c>
      <c r="Y84" s="569"/>
      <c r="Z84" s="570"/>
      <c r="AA84" s="568" t="str">
        <f>IF('Feuille de Calcul'!GJ84="","",'Feuille de Calcul'!GJ84)</f>
        <v>N/A</v>
      </c>
      <c r="AB84" s="569"/>
      <c r="AC84" s="570"/>
      <c r="AD84" s="568" t="str">
        <f>IF('Feuille de Calcul'!GM84="","",'Feuille de Calcul'!GM84)</f>
        <v>N/A</v>
      </c>
      <c r="AE84" s="569"/>
      <c r="AF84" s="570"/>
      <c r="AG84" s="243"/>
      <c r="AH84" s="243"/>
      <c r="AI84" s="243"/>
    </row>
    <row r="85" spans="1:35">
      <c r="A85" s="63" t="str">
        <f>IF('Information sur les Gènes'!A85="","",'Information sur les Gènes'!A85)</f>
        <v>G11</v>
      </c>
      <c r="B85" s="64" t="str">
        <f>IF('Information sur les Gènes'!D85="","",'Information sur les Gènes'!D85)</f>
        <v/>
      </c>
      <c r="C85" s="568" t="str">
        <f>IF('Feuille de Calcul'!FL85="","",'Feuille de Calcul'!FL85)</f>
        <v>N/A</v>
      </c>
      <c r="D85" s="569"/>
      <c r="E85" s="570"/>
      <c r="F85" s="568" t="str">
        <f>IF('Feuille de Calcul'!FO85="","",'Feuille de Calcul'!FO85)</f>
        <v>N/A</v>
      </c>
      <c r="G85" s="569"/>
      <c r="H85" s="570"/>
      <c r="I85" s="568" t="str">
        <f>IF('Feuille de Calcul'!FR85="","",'Feuille de Calcul'!FR85)</f>
        <v>N/A</v>
      </c>
      <c r="J85" s="569"/>
      <c r="K85" s="570"/>
      <c r="L85" s="568" t="str">
        <f>IF('Feuille de Calcul'!FU85="","",'Feuille de Calcul'!FU85)</f>
        <v>N/A</v>
      </c>
      <c r="M85" s="569"/>
      <c r="N85" s="570"/>
      <c r="O85" s="568" t="str">
        <f>IF('Feuille de Calcul'!FX85="","",'Feuille de Calcul'!FX85)</f>
        <v>N/A</v>
      </c>
      <c r="P85" s="569"/>
      <c r="Q85" s="570"/>
      <c r="R85" s="568" t="str">
        <f>IF('Feuille de Calcul'!GA85="","",'Feuille de Calcul'!GA85)</f>
        <v>N/A</v>
      </c>
      <c r="S85" s="569"/>
      <c r="T85" s="570"/>
      <c r="U85" s="568" t="str">
        <f>IF('Feuille de Calcul'!GD85="","",'Feuille de Calcul'!GD85)</f>
        <v>N/A</v>
      </c>
      <c r="V85" s="569"/>
      <c r="W85" s="570"/>
      <c r="X85" s="568" t="str">
        <f>IF('Feuille de Calcul'!GG85="","",'Feuille de Calcul'!GG85)</f>
        <v>N/A</v>
      </c>
      <c r="Y85" s="569"/>
      <c r="Z85" s="570"/>
      <c r="AA85" s="568" t="str">
        <f>IF('Feuille de Calcul'!GJ85="","",'Feuille de Calcul'!GJ85)</f>
        <v>N/A</v>
      </c>
      <c r="AB85" s="569"/>
      <c r="AC85" s="570"/>
      <c r="AD85" s="568" t="str">
        <f>IF('Feuille de Calcul'!GM85="","",'Feuille de Calcul'!GM85)</f>
        <v>N/A</v>
      </c>
      <c r="AE85" s="569"/>
      <c r="AF85" s="570"/>
      <c r="AG85" s="243"/>
      <c r="AH85" s="243"/>
      <c r="AI85" s="243"/>
    </row>
    <row r="86" spans="1:35" ht="15.75" thickBot="1">
      <c r="A86" s="65" t="str">
        <f>IF('Information sur les Gènes'!A86="","",'Information sur les Gènes'!A86)</f>
        <v>G12</v>
      </c>
      <c r="B86" s="66" t="str">
        <f>IF('Information sur les Gènes'!D86="","",'Information sur les Gènes'!D86)</f>
        <v/>
      </c>
      <c r="C86" s="576" t="str">
        <f>IF('Feuille de Calcul'!FL86="","",'Feuille de Calcul'!FL86)</f>
        <v>N/A</v>
      </c>
      <c r="D86" s="577"/>
      <c r="E86" s="578"/>
      <c r="F86" s="576" t="str">
        <f>IF('Feuille de Calcul'!FO86="","",'Feuille de Calcul'!FO86)</f>
        <v>N/A</v>
      </c>
      <c r="G86" s="577"/>
      <c r="H86" s="578"/>
      <c r="I86" s="576" t="str">
        <f>IF('Feuille de Calcul'!FR86="","",'Feuille de Calcul'!FR86)</f>
        <v>N/A</v>
      </c>
      <c r="J86" s="577"/>
      <c r="K86" s="578"/>
      <c r="L86" s="576" t="str">
        <f>IF('Feuille de Calcul'!FU86="","",'Feuille de Calcul'!FU86)</f>
        <v>N/A</v>
      </c>
      <c r="M86" s="577"/>
      <c r="N86" s="578"/>
      <c r="O86" s="576" t="str">
        <f>IF('Feuille de Calcul'!FX86="","",'Feuille de Calcul'!FX86)</f>
        <v>N/A</v>
      </c>
      <c r="P86" s="577"/>
      <c r="Q86" s="578"/>
      <c r="R86" s="576" t="str">
        <f>IF('Feuille de Calcul'!GA86="","",'Feuille de Calcul'!GA86)</f>
        <v>N/A</v>
      </c>
      <c r="S86" s="577"/>
      <c r="T86" s="578"/>
      <c r="U86" s="576" t="str">
        <f>IF('Feuille de Calcul'!GD86="","",'Feuille de Calcul'!GD86)</f>
        <v>N/A</v>
      </c>
      <c r="V86" s="577"/>
      <c r="W86" s="578"/>
      <c r="X86" s="576" t="str">
        <f>IF('Feuille de Calcul'!GG86="","",'Feuille de Calcul'!GG86)</f>
        <v>N/A</v>
      </c>
      <c r="Y86" s="577"/>
      <c r="Z86" s="578"/>
      <c r="AA86" s="576" t="str">
        <f>IF('Feuille de Calcul'!GJ86="","",'Feuille de Calcul'!GJ86)</f>
        <v>N/A</v>
      </c>
      <c r="AB86" s="577"/>
      <c r="AC86" s="578"/>
      <c r="AD86" s="576" t="str">
        <f>IF('Feuille de Calcul'!GM86="","",'Feuille de Calcul'!GM86)</f>
        <v>N/A</v>
      </c>
      <c r="AE86" s="577"/>
      <c r="AF86" s="578"/>
      <c r="AG86" s="243"/>
      <c r="AH86" s="243"/>
      <c r="AI86" s="243"/>
    </row>
    <row r="87" spans="1:35" ht="15.75" thickTop="1">
      <c r="A87" s="243"/>
      <c r="B87" s="243"/>
      <c r="C87" s="243"/>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row>
    <row r="88" spans="1:35">
      <c r="A88" s="243"/>
      <c r="B88" s="243"/>
      <c r="C88" s="243"/>
      <c r="D88" s="243"/>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3"/>
    </row>
    <row r="89" spans="1:35">
      <c r="A89" s="243"/>
      <c r="B89" s="243"/>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row>
    <row r="90" spans="1:35">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c r="AI90" s="243"/>
    </row>
    <row r="91" spans="1:35">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3"/>
    </row>
    <row r="92" spans="1:35">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c r="AI92" s="243"/>
    </row>
    <row r="93" spans="1:35">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c r="AI93" s="243"/>
    </row>
    <row r="94" spans="1:35">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c r="AI94" s="243"/>
    </row>
    <row r="95" spans="1:35">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row>
    <row r="96" spans="1:35">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row>
    <row r="97" spans="1:35">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row>
    <row r="98" spans="1:35">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c r="AI98" s="243"/>
    </row>
    <row r="99" spans="1:35">
      <c r="A99" s="243"/>
      <c r="B99" s="243"/>
      <c r="C99" s="243"/>
      <c r="D99" s="243"/>
      <c r="E99" s="243"/>
      <c r="F99" s="243"/>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row>
    <row r="100" spans="1:35">
      <c r="A100" s="243"/>
      <c r="B100" s="243"/>
      <c r="C100" s="243"/>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row>
  </sheetData>
  <mergeCells count="855">
    <mergeCell ref="AD86:AF86"/>
    <mergeCell ref="A1:A2"/>
    <mergeCell ref="B1:B2"/>
    <mergeCell ref="AD85:AF85"/>
    <mergeCell ref="C86:E86"/>
    <mergeCell ref="F86:H86"/>
    <mergeCell ref="I86:K86"/>
    <mergeCell ref="L86:N86"/>
    <mergeCell ref="O86:Q86"/>
    <mergeCell ref="R86:T86"/>
    <mergeCell ref="U86:W86"/>
    <mergeCell ref="X86:Z86"/>
    <mergeCell ref="AA86:AC86"/>
    <mergeCell ref="AD84:AF84"/>
    <mergeCell ref="C85:E85"/>
    <mergeCell ref="F85:H85"/>
    <mergeCell ref="I85:K85"/>
    <mergeCell ref="L85:N85"/>
    <mergeCell ref="O85:Q85"/>
    <mergeCell ref="R85:T85"/>
    <mergeCell ref="U85:W85"/>
    <mergeCell ref="X85:Z85"/>
    <mergeCell ref="AA85:AC85"/>
    <mergeCell ref="AD83:AF83"/>
    <mergeCell ref="C84:E84"/>
    <mergeCell ref="F84:H84"/>
    <mergeCell ref="I84:K84"/>
    <mergeCell ref="L84:N84"/>
    <mergeCell ref="O84:Q84"/>
    <mergeCell ref="R84:T84"/>
    <mergeCell ref="U84:W84"/>
    <mergeCell ref="X84:Z84"/>
    <mergeCell ref="AA84:AC84"/>
    <mergeCell ref="C83:E83"/>
    <mergeCell ref="F83:H83"/>
    <mergeCell ref="I83:K83"/>
    <mergeCell ref="L83:N83"/>
    <mergeCell ref="O83:Q83"/>
    <mergeCell ref="R83:T83"/>
    <mergeCell ref="U83:W83"/>
    <mergeCell ref="X83:Z83"/>
    <mergeCell ref="AA83:AC83"/>
    <mergeCell ref="AD81:AF81"/>
    <mergeCell ref="C82:E82"/>
    <mergeCell ref="F82:H82"/>
    <mergeCell ref="I82:K82"/>
    <mergeCell ref="L82:N82"/>
    <mergeCell ref="O82:Q82"/>
    <mergeCell ref="R82:T82"/>
    <mergeCell ref="U82:W82"/>
    <mergeCell ref="X82:Z82"/>
    <mergeCell ref="AA82:AC82"/>
    <mergeCell ref="AD82:AF82"/>
    <mergeCell ref="C81:E81"/>
    <mergeCell ref="F81:H81"/>
    <mergeCell ref="I81:K81"/>
    <mergeCell ref="L81:N81"/>
    <mergeCell ref="O81:Q81"/>
    <mergeCell ref="R81:T81"/>
    <mergeCell ref="U81:W81"/>
    <mergeCell ref="X81:Z81"/>
    <mergeCell ref="AA81:AC81"/>
    <mergeCell ref="AD79:AF79"/>
    <mergeCell ref="C80:E80"/>
    <mergeCell ref="F80:H80"/>
    <mergeCell ref="I80:K80"/>
    <mergeCell ref="L80:N80"/>
    <mergeCell ref="O80:Q80"/>
    <mergeCell ref="R80:T80"/>
    <mergeCell ref="U80:W80"/>
    <mergeCell ref="X80:Z80"/>
    <mergeCell ref="AA80:AC80"/>
    <mergeCell ref="AD80:AF80"/>
    <mergeCell ref="C79:E79"/>
    <mergeCell ref="F79:H79"/>
    <mergeCell ref="I79:K79"/>
    <mergeCell ref="L79:N79"/>
    <mergeCell ref="O79:Q79"/>
    <mergeCell ref="R79:T79"/>
    <mergeCell ref="U79:W79"/>
    <mergeCell ref="X79:Z79"/>
    <mergeCell ref="AA79:AC79"/>
    <mergeCell ref="AD77:AF77"/>
    <mergeCell ref="C78:E78"/>
    <mergeCell ref="F78:H78"/>
    <mergeCell ref="I78:K78"/>
    <mergeCell ref="L78:N78"/>
    <mergeCell ref="O78:Q78"/>
    <mergeCell ref="R78:T78"/>
    <mergeCell ref="U78:W78"/>
    <mergeCell ref="X78:Z78"/>
    <mergeCell ref="AA78:AC78"/>
    <mergeCell ref="AD78:AF78"/>
    <mergeCell ref="C77:E77"/>
    <mergeCell ref="F77:H77"/>
    <mergeCell ref="I77:K77"/>
    <mergeCell ref="L77:N77"/>
    <mergeCell ref="O77:Q77"/>
    <mergeCell ref="R77:T77"/>
    <mergeCell ref="U77:W77"/>
    <mergeCell ref="X77:Z77"/>
    <mergeCell ref="AA77:AC77"/>
    <mergeCell ref="AD75:AF75"/>
    <mergeCell ref="C76:E76"/>
    <mergeCell ref="F76:H76"/>
    <mergeCell ref="I76:K76"/>
    <mergeCell ref="L76:N76"/>
    <mergeCell ref="O76:Q76"/>
    <mergeCell ref="R76:T76"/>
    <mergeCell ref="U76:W76"/>
    <mergeCell ref="X76:Z76"/>
    <mergeCell ref="AA76:AC76"/>
    <mergeCell ref="AD76:AF76"/>
    <mergeCell ref="C75:E75"/>
    <mergeCell ref="F75:H75"/>
    <mergeCell ref="I75:K75"/>
    <mergeCell ref="L75:N75"/>
    <mergeCell ref="O75:Q75"/>
    <mergeCell ref="R75:T75"/>
    <mergeCell ref="U75:W75"/>
    <mergeCell ref="X75:Z75"/>
    <mergeCell ref="AA75:AC75"/>
    <mergeCell ref="AD73:AF73"/>
    <mergeCell ref="C74:E74"/>
    <mergeCell ref="F74:H74"/>
    <mergeCell ref="I74:K74"/>
    <mergeCell ref="L74:N74"/>
    <mergeCell ref="O74:Q74"/>
    <mergeCell ref="R74:T74"/>
    <mergeCell ref="U74:W74"/>
    <mergeCell ref="X74:Z74"/>
    <mergeCell ref="AA74:AC74"/>
    <mergeCell ref="AD74:AF74"/>
    <mergeCell ref="C73:E73"/>
    <mergeCell ref="F73:H73"/>
    <mergeCell ref="I73:K73"/>
    <mergeCell ref="L73:N73"/>
    <mergeCell ref="O73:Q73"/>
    <mergeCell ref="R73:T73"/>
    <mergeCell ref="U73:W73"/>
    <mergeCell ref="X73:Z73"/>
    <mergeCell ref="AA73:AC73"/>
    <mergeCell ref="AD71:AF71"/>
    <mergeCell ref="C72:E72"/>
    <mergeCell ref="F72:H72"/>
    <mergeCell ref="I72:K72"/>
    <mergeCell ref="L72:N72"/>
    <mergeCell ref="O72:Q72"/>
    <mergeCell ref="R72:T72"/>
    <mergeCell ref="U72:W72"/>
    <mergeCell ref="X72:Z72"/>
    <mergeCell ref="AA72:AC72"/>
    <mergeCell ref="AD72:AF72"/>
    <mergeCell ref="C71:E71"/>
    <mergeCell ref="F71:H71"/>
    <mergeCell ref="I71:K71"/>
    <mergeCell ref="L71:N71"/>
    <mergeCell ref="O71:Q71"/>
    <mergeCell ref="R71:T71"/>
    <mergeCell ref="U71:W71"/>
    <mergeCell ref="X71:Z71"/>
    <mergeCell ref="AA71:AC71"/>
    <mergeCell ref="AD69:AF69"/>
    <mergeCell ref="C70:E70"/>
    <mergeCell ref="F70:H70"/>
    <mergeCell ref="I70:K70"/>
    <mergeCell ref="L70:N70"/>
    <mergeCell ref="O70:Q70"/>
    <mergeCell ref="R70:T70"/>
    <mergeCell ref="U70:W70"/>
    <mergeCell ref="X70:Z70"/>
    <mergeCell ref="AA70:AC70"/>
    <mergeCell ref="AD70:AF70"/>
    <mergeCell ref="C69:E69"/>
    <mergeCell ref="F69:H69"/>
    <mergeCell ref="I69:K69"/>
    <mergeCell ref="L69:N69"/>
    <mergeCell ref="O69:Q69"/>
    <mergeCell ref="R69:T69"/>
    <mergeCell ref="U69:W69"/>
    <mergeCell ref="X69:Z69"/>
    <mergeCell ref="AA69:AC69"/>
    <mergeCell ref="AD67:AF67"/>
    <mergeCell ref="C68:E68"/>
    <mergeCell ref="F68:H68"/>
    <mergeCell ref="I68:K68"/>
    <mergeCell ref="L68:N68"/>
    <mergeCell ref="O68:Q68"/>
    <mergeCell ref="R68:T68"/>
    <mergeCell ref="U68:W68"/>
    <mergeCell ref="X68:Z68"/>
    <mergeCell ref="AA68:AC68"/>
    <mergeCell ref="AD68:AF68"/>
    <mergeCell ref="C67:E67"/>
    <mergeCell ref="F67:H67"/>
    <mergeCell ref="I67:K67"/>
    <mergeCell ref="L67:N67"/>
    <mergeCell ref="O67:Q67"/>
    <mergeCell ref="R67:T67"/>
    <mergeCell ref="U67:W67"/>
    <mergeCell ref="X67:Z67"/>
    <mergeCell ref="AA67:AC67"/>
    <mergeCell ref="AD65:AF65"/>
    <mergeCell ref="C66:E66"/>
    <mergeCell ref="F66:H66"/>
    <mergeCell ref="I66:K66"/>
    <mergeCell ref="L66:N66"/>
    <mergeCell ref="O66:Q66"/>
    <mergeCell ref="R66:T66"/>
    <mergeCell ref="U66:W66"/>
    <mergeCell ref="X66:Z66"/>
    <mergeCell ref="AA66:AC66"/>
    <mergeCell ref="AD66:AF66"/>
    <mergeCell ref="C65:E65"/>
    <mergeCell ref="F65:H65"/>
    <mergeCell ref="I65:K65"/>
    <mergeCell ref="L65:N65"/>
    <mergeCell ref="O65:Q65"/>
    <mergeCell ref="R65:T65"/>
    <mergeCell ref="U65:W65"/>
    <mergeCell ref="X65:Z65"/>
    <mergeCell ref="AA65:AC65"/>
    <mergeCell ref="AD63:AF63"/>
    <mergeCell ref="C64:E64"/>
    <mergeCell ref="F64:H64"/>
    <mergeCell ref="I64:K64"/>
    <mergeCell ref="L64:N64"/>
    <mergeCell ref="O64:Q64"/>
    <mergeCell ref="R64:T64"/>
    <mergeCell ref="U64:W64"/>
    <mergeCell ref="X64:Z64"/>
    <mergeCell ref="AA64:AC64"/>
    <mergeCell ref="AD64:AF64"/>
    <mergeCell ref="C63:E63"/>
    <mergeCell ref="F63:H63"/>
    <mergeCell ref="I63:K63"/>
    <mergeCell ref="L63:N63"/>
    <mergeCell ref="O63:Q63"/>
    <mergeCell ref="R63:T63"/>
    <mergeCell ref="U63:W63"/>
    <mergeCell ref="X63:Z63"/>
    <mergeCell ref="AA63:AC63"/>
    <mergeCell ref="AD61:AF61"/>
    <mergeCell ref="C62:E62"/>
    <mergeCell ref="F62:H62"/>
    <mergeCell ref="I62:K62"/>
    <mergeCell ref="L62:N62"/>
    <mergeCell ref="O62:Q62"/>
    <mergeCell ref="R62:T62"/>
    <mergeCell ref="U62:W62"/>
    <mergeCell ref="X62:Z62"/>
    <mergeCell ref="AA62:AC62"/>
    <mergeCell ref="AD62:AF62"/>
    <mergeCell ref="C61:E61"/>
    <mergeCell ref="F61:H61"/>
    <mergeCell ref="I61:K61"/>
    <mergeCell ref="L61:N61"/>
    <mergeCell ref="O61:Q61"/>
    <mergeCell ref="R61:T61"/>
    <mergeCell ref="U61:W61"/>
    <mergeCell ref="X61:Z61"/>
    <mergeCell ref="AA61:AC61"/>
    <mergeCell ref="AD59:AF59"/>
    <mergeCell ref="C60:E60"/>
    <mergeCell ref="F60:H60"/>
    <mergeCell ref="I60:K60"/>
    <mergeCell ref="L60:N60"/>
    <mergeCell ref="O60:Q60"/>
    <mergeCell ref="R60:T60"/>
    <mergeCell ref="U60:W60"/>
    <mergeCell ref="X60:Z60"/>
    <mergeCell ref="AA60:AC60"/>
    <mergeCell ref="AD60:AF60"/>
    <mergeCell ref="C59:E59"/>
    <mergeCell ref="F59:H59"/>
    <mergeCell ref="I59:K59"/>
    <mergeCell ref="L59:N59"/>
    <mergeCell ref="O59:Q59"/>
    <mergeCell ref="R59:T59"/>
    <mergeCell ref="U59:W59"/>
    <mergeCell ref="X59:Z59"/>
    <mergeCell ref="AA59:AC59"/>
    <mergeCell ref="AD57:AF57"/>
    <mergeCell ref="C58:E58"/>
    <mergeCell ref="F58:H58"/>
    <mergeCell ref="I58:K58"/>
    <mergeCell ref="L58:N58"/>
    <mergeCell ref="O58:Q58"/>
    <mergeCell ref="R58:T58"/>
    <mergeCell ref="U58:W58"/>
    <mergeCell ref="X58:Z58"/>
    <mergeCell ref="AA58:AC58"/>
    <mergeCell ref="AD58:AF58"/>
    <mergeCell ref="C57:E57"/>
    <mergeCell ref="F57:H57"/>
    <mergeCell ref="I57:K57"/>
    <mergeCell ref="L57:N57"/>
    <mergeCell ref="O57:Q57"/>
    <mergeCell ref="R57:T57"/>
    <mergeCell ref="U57:W57"/>
    <mergeCell ref="X57:Z57"/>
    <mergeCell ref="AA57:AC57"/>
    <mergeCell ref="AD55:AF55"/>
    <mergeCell ref="C56:E56"/>
    <mergeCell ref="F56:H56"/>
    <mergeCell ref="I56:K56"/>
    <mergeCell ref="L56:N56"/>
    <mergeCell ref="O56:Q56"/>
    <mergeCell ref="R56:T56"/>
    <mergeCell ref="U56:W56"/>
    <mergeCell ref="X56:Z56"/>
    <mergeCell ref="AA56:AC56"/>
    <mergeCell ref="AD56:AF56"/>
    <mergeCell ref="C55:E55"/>
    <mergeCell ref="F55:H55"/>
    <mergeCell ref="I55:K55"/>
    <mergeCell ref="L55:N55"/>
    <mergeCell ref="O55:Q55"/>
    <mergeCell ref="R55:T55"/>
    <mergeCell ref="U55:W55"/>
    <mergeCell ref="X55:Z55"/>
    <mergeCell ref="AA55:AC55"/>
    <mergeCell ref="AD53:AF53"/>
    <mergeCell ref="C54:E54"/>
    <mergeCell ref="F54:H54"/>
    <mergeCell ref="I54:K54"/>
    <mergeCell ref="L54:N54"/>
    <mergeCell ref="O54:Q54"/>
    <mergeCell ref="R54:T54"/>
    <mergeCell ref="U54:W54"/>
    <mergeCell ref="X54:Z54"/>
    <mergeCell ref="AA54:AC54"/>
    <mergeCell ref="AD54:AF54"/>
    <mergeCell ref="C53:E53"/>
    <mergeCell ref="F53:H53"/>
    <mergeCell ref="I53:K53"/>
    <mergeCell ref="L53:N53"/>
    <mergeCell ref="O53:Q53"/>
    <mergeCell ref="R53:T53"/>
    <mergeCell ref="U53:W53"/>
    <mergeCell ref="X53:Z53"/>
    <mergeCell ref="AA53:AC53"/>
    <mergeCell ref="AD51:AF51"/>
    <mergeCell ref="C52:E52"/>
    <mergeCell ref="F52:H52"/>
    <mergeCell ref="I52:K52"/>
    <mergeCell ref="L52:N52"/>
    <mergeCell ref="O52:Q52"/>
    <mergeCell ref="R52:T52"/>
    <mergeCell ref="U52:W52"/>
    <mergeCell ref="X52:Z52"/>
    <mergeCell ref="AA52:AC52"/>
    <mergeCell ref="AD52:AF52"/>
    <mergeCell ref="C51:E51"/>
    <mergeCell ref="F51:H51"/>
    <mergeCell ref="I51:K51"/>
    <mergeCell ref="L51:N51"/>
    <mergeCell ref="O51:Q51"/>
    <mergeCell ref="R51:T51"/>
    <mergeCell ref="U51:W51"/>
    <mergeCell ref="X51:Z51"/>
    <mergeCell ref="AA51:AC51"/>
    <mergeCell ref="AD49:AF49"/>
    <mergeCell ref="C50:E50"/>
    <mergeCell ref="F50:H50"/>
    <mergeCell ref="I50:K50"/>
    <mergeCell ref="L50:N50"/>
    <mergeCell ref="O50:Q50"/>
    <mergeCell ref="R50:T50"/>
    <mergeCell ref="U50:W50"/>
    <mergeCell ref="X50:Z50"/>
    <mergeCell ref="AA50:AC50"/>
    <mergeCell ref="AD50:AF50"/>
    <mergeCell ref="C49:E49"/>
    <mergeCell ref="F49:H49"/>
    <mergeCell ref="I49:K49"/>
    <mergeCell ref="L49:N49"/>
    <mergeCell ref="O49:Q49"/>
    <mergeCell ref="R49:T49"/>
    <mergeCell ref="U49:W49"/>
    <mergeCell ref="X49:Z49"/>
    <mergeCell ref="AA49:AC49"/>
    <mergeCell ref="AD47:AF47"/>
    <mergeCell ref="C48:E48"/>
    <mergeCell ref="F48:H48"/>
    <mergeCell ref="I48:K48"/>
    <mergeCell ref="L48:N48"/>
    <mergeCell ref="O48:Q48"/>
    <mergeCell ref="R48:T48"/>
    <mergeCell ref="U48:W48"/>
    <mergeCell ref="X48:Z48"/>
    <mergeCell ref="AA48:AC48"/>
    <mergeCell ref="AD48:AF48"/>
    <mergeCell ref="C47:E47"/>
    <mergeCell ref="F47:H47"/>
    <mergeCell ref="I47:K47"/>
    <mergeCell ref="L47:N47"/>
    <mergeCell ref="O47:Q47"/>
    <mergeCell ref="R47:T47"/>
    <mergeCell ref="U47:W47"/>
    <mergeCell ref="X47:Z47"/>
    <mergeCell ref="AA47:AC47"/>
    <mergeCell ref="AD45:AF45"/>
    <mergeCell ref="C46:E46"/>
    <mergeCell ref="F46:H46"/>
    <mergeCell ref="I46:K46"/>
    <mergeCell ref="L46:N46"/>
    <mergeCell ref="O46:Q46"/>
    <mergeCell ref="R46:T46"/>
    <mergeCell ref="U46:W46"/>
    <mergeCell ref="X46:Z46"/>
    <mergeCell ref="AA46:AC46"/>
    <mergeCell ref="AD46:AF46"/>
    <mergeCell ref="C45:E45"/>
    <mergeCell ref="F45:H45"/>
    <mergeCell ref="I45:K45"/>
    <mergeCell ref="L45:N45"/>
    <mergeCell ref="O45:Q45"/>
    <mergeCell ref="R45:T45"/>
    <mergeCell ref="U45:W45"/>
    <mergeCell ref="X45:Z45"/>
    <mergeCell ref="AA45:AC45"/>
    <mergeCell ref="AD43:AF43"/>
    <mergeCell ref="C44:E44"/>
    <mergeCell ref="F44:H44"/>
    <mergeCell ref="I44:K44"/>
    <mergeCell ref="L44:N44"/>
    <mergeCell ref="O44:Q44"/>
    <mergeCell ref="R44:T44"/>
    <mergeCell ref="U44:W44"/>
    <mergeCell ref="X44:Z44"/>
    <mergeCell ref="AA44:AC44"/>
    <mergeCell ref="AD44:AF44"/>
    <mergeCell ref="C43:E43"/>
    <mergeCell ref="F43:H43"/>
    <mergeCell ref="I43:K43"/>
    <mergeCell ref="L43:N43"/>
    <mergeCell ref="O43:Q43"/>
    <mergeCell ref="R43:T43"/>
    <mergeCell ref="U43:W43"/>
    <mergeCell ref="X43:Z43"/>
    <mergeCell ref="AA43:AC43"/>
    <mergeCell ref="AD41:AF41"/>
    <mergeCell ref="C42:E42"/>
    <mergeCell ref="F42:H42"/>
    <mergeCell ref="I42:K42"/>
    <mergeCell ref="L42:N42"/>
    <mergeCell ref="O42:Q42"/>
    <mergeCell ref="R42:T42"/>
    <mergeCell ref="U42:W42"/>
    <mergeCell ref="X42:Z42"/>
    <mergeCell ref="AA42:AC42"/>
    <mergeCell ref="AD42:AF42"/>
    <mergeCell ref="C41:E41"/>
    <mergeCell ref="F41:H41"/>
    <mergeCell ref="I41:K41"/>
    <mergeCell ref="L41:N41"/>
    <mergeCell ref="O41:Q41"/>
    <mergeCell ref="R41:T41"/>
    <mergeCell ref="U41:W41"/>
    <mergeCell ref="X41:Z41"/>
    <mergeCell ref="AA41:AC41"/>
    <mergeCell ref="AD39:AF39"/>
    <mergeCell ref="C40:E40"/>
    <mergeCell ref="F40:H40"/>
    <mergeCell ref="I40:K40"/>
    <mergeCell ref="L40:N40"/>
    <mergeCell ref="O40:Q40"/>
    <mergeCell ref="R40:T40"/>
    <mergeCell ref="U40:W40"/>
    <mergeCell ref="X40:Z40"/>
    <mergeCell ref="AA40:AC40"/>
    <mergeCell ref="AD40:AF40"/>
    <mergeCell ref="C39:E39"/>
    <mergeCell ref="F39:H39"/>
    <mergeCell ref="I39:K39"/>
    <mergeCell ref="L39:N39"/>
    <mergeCell ref="O39:Q39"/>
    <mergeCell ref="R39:T39"/>
    <mergeCell ref="U39:W39"/>
    <mergeCell ref="X39:Z39"/>
    <mergeCell ref="AA39:AC39"/>
    <mergeCell ref="AD37:AF37"/>
    <mergeCell ref="C38:E38"/>
    <mergeCell ref="F38:H38"/>
    <mergeCell ref="I38:K38"/>
    <mergeCell ref="L38:N38"/>
    <mergeCell ref="O38:Q38"/>
    <mergeCell ref="R38:T38"/>
    <mergeCell ref="U38:W38"/>
    <mergeCell ref="X38:Z38"/>
    <mergeCell ref="AA38:AC38"/>
    <mergeCell ref="AD38:AF38"/>
    <mergeCell ref="C37:E37"/>
    <mergeCell ref="F37:H37"/>
    <mergeCell ref="I37:K37"/>
    <mergeCell ref="L37:N37"/>
    <mergeCell ref="O37:Q37"/>
    <mergeCell ref="R37:T37"/>
    <mergeCell ref="U37:W37"/>
    <mergeCell ref="X37:Z37"/>
    <mergeCell ref="AA37:AC37"/>
    <mergeCell ref="AD35:AF35"/>
    <mergeCell ref="C36:E36"/>
    <mergeCell ref="F36:H36"/>
    <mergeCell ref="I36:K36"/>
    <mergeCell ref="L36:N36"/>
    <mergeCell ref="O36:Q36"/>
    <mergeCell ref="R36:T36"/>
    <mergeCell ref="U36:W36"/>
    <mergeCell ref="X36:Z36"/>
    <mergeCell ref="AA36:AC36"/>
    <mergeCell ref="AD36:AF36"/>
    <mergeCell ref="C35:E35"/>
    <mergeCell ref="F35:H35"/>
    <mergeCell ref="I35:K35"/>
    <mergeCell ref="L35:N35"/>
    <mergeCell ref="O35:Q35"/>
    <mergeCell ref="R35:T35"/>
    <mergeCell ref="U35:W35"/>
    <mergeCell ref="X35:Z35"/>
    <mergeCell ref="AA35:AC35"/>
    <mergeCell ref="AD33:AF33"/>
    <mergeCell ref="C34:E34"/>
    <mergeCell ref="F34:H34"/>
    <mergeCell ref="I34:K34"/>
    <mergeCell ref="L34:N34"/>
    <mergeCell ref="O34:Q34"/>
    <mergeCell ref="R34:T34"/>
    <mergeCell ref="U34:W34"/>
    <mergeCell ref="X34:Z34"/>
    <mergeCell ref="AA34:AC34"/>
    <mergeCell ref="AD34:AF34"/>
    <mergeCell ref="C33:E33"/>
    <mergeCell ref="F33:H33"/>
    <mergeCell ref="I33:K33"/>
    <mergeCell ref="L33:N33"/>
    <mergeCell ref="O33:Q33"/>
    <mergeCell ref="R33:T33"/>
    <mergeCell ref="U33:W33"/>
    <mergeCell ref="X33:Z33"/>
    <mergeCell ref="AA33:AC33"/>
    <mergeCell ref="AD31:AF31"/>
    <mergeCell ref="C32:E32"/>
    <mergeCell ref="F32:H32"/>
    <mergeCell ref="I32:K32"/>
    <mergeCell ref="L32:N32"/>
    <mergeCell ref="O32:Q32"/>
    <mergeCell ref="R32:T32"/>
    <mergeCell ref="U32:W32"/>
    <mergeCell ref="X32:Z32"/>
    <mergeCell ref="AA32:AC32"/>
    <mergeCell ref="AD32:AF32"/>
    <mergeCell ref="C31:E31"/>
    <mergeCell ref="F31:H31"/>
    <mergeCell ref="I31:K31"/>
    <mergeCell ref="L31:N31"/>
    <mergeCell ref="O31:Q31"/>
    <mergeCell ref="R31:T31"/>
    <mergeCell ref="U31:W31"/>
    <mergeCell ref="X31:Z31"/>
    <mergeCell ref="AA31:AC31"/>
    <mergeCell ref="AD29:AF29"/>
    <mergeCell ref="C30:E30"/>
    <mergeCell ref="F30:H30"/>
    <mergeCell ref="I30:K30"/>
    <mergeCell ref="L30:N30"/>
    <mergeCell ref="O30:Q30"/>
    <mergeCell ref="R30:T30"/>
    <mergeCell ref="U30:W30"/>
    <mergeCell ref="X30:Z30"/>
    <mergeCell ref="AA30:AC30"/>
    <mergeCell ref="AD30:AF30"/>
    <mergeCell ref="C29:E29"/>
    <mergeCell ref="F29:H29"/>
    <mergeCell ref="I29:K29"/>
    <mergeCell ref="L29:N29"/>
    <mergeCell ref="O29:Q29"/>
    <mergeCell ref="R29:T29"/>
    <mergeCell ref="U29:W29"/>
    <mergeCell ref="X29:Z29"/>
    <mergeCell ref="AA29:AC29"/>
    <mergeCell ref="AD27:AF27"/>
    <mergeCell ref="C28:E28"/>
    <mergeCell ref="F28:H28"/>
    <mergeCell ref="I28:K28"/>
    <mergeCell ref="L28:N28"/>
    <mergeCell ref="O28:Q28"/>
    <mergeCell ref="R28:T28"/>
    <mergeCell ref="U28:W28"/>
    <mergeCell ref="X28:Z28"/>
    <mergeCell ref="AA28:AC28"/>
    <mergeCell ref="AD28:AF28"/>
    <mergeCell ref="C27:E27"/>
    <mergeCell ref="F27:H27"/>
    <mergeCell ref="I27:K27"/>
    <mergeCell ref="L27:N27"/>
    <mergeCell ref="O27:Q27"/>
    <mergeCell ref="R27:T27"/>
    <mergeCell ref="U27:W27"/>
    <mergeCell ref="X27:Z27"/>
    <mergeCell ref="AA27:AC27"/>
    <mergeCell ref="AD25:AF25"/>
    <mergeCell ref="C26:E26"/>
    <mergeCell ref="F26:H26"/>
    <mergeCell ref="I26:K26"/>
    <mergeCell ref="L26:N26"/>
    <mergeCell ref="O26:Q26"/>
    <mergeCell ref="R26:T26"/>
    <mergeCell ref="U26:W26"/>
    <mergeCell ref="X26:Z26"/>
    <mergeCell ref="AA26:AC26"/>
    <mergeCell ref="AD26:AF26"/>
    <mergeCell ref="C25:E25"/>
    <mergeCell ref="F25:H25"/>
    <mergeCell ref="I25:K25"/>
    <mergeCell ref="L25:N25"/>
    <mergeCell ref="O25:Q25"/>
    <mergeCell ref="R25:T25"/>
    <mergeCell ref="U25:W25"/>
    <mergeCell ref="X25:Z25"/>
    <mergeCell ref="AA25:AC25"/>
    <mergeCell ref="AD23:AF23"/>
    <mergeCell ref="C24:E24"/>
    <mergeCell ref="F24:H24"/>
    <mergeCell ref="I24:K24"/>
    <mergeCell ref="L24:N24"/>
    <mergeCell ref="O24:Q24"/>
    <mergeCell ref="R24:T24"/>
    <mergeCell ref="U24:W24"/>
    <mergeCell ref="X24:Z24"/>
    <mergeCell ref="AA24:AC24"/>
    <mergeCell ref="AD24:AF24"/>
    <mergeCell ref="C23:E23"/>
    <mergeCell ref="F23:H23"/>
    <mergeCell ref="I23:K23"/>
    <mergeCell ref="L23:N23"/>
    <mergeCell ref="O23:Q23"/>
    <mergeCell ref="R23:T23"/>
    <mergeCell ref="U23:W23"/>
    <mergeCell ref="X23:Z23"/>
    <mergeCell ref="AA23:AC23"/>
    <mergeCell ref="AD21:AF21"/>
    <mergeCell ref="C22:E22"/>
    <mergeCell ref="F22:H22"/>
    <mergeCell ref="I22:K22"/>
    <mergeCell ref="L22:N22"/>
    <mergeCell ref="O22:Q22"/>
    <mergeCell ref="R22:T22"/>
    <mergeCell ref="U22:W22"/>
    <mergeCell ref="X22:Z22"/>
    <mergeCell ref="AA22:AC22"/>
    <mergeCell ref="AD22:AF22"/>
    <mergeCell ref="C21:E21"/>
    <mergeCell ref="F21:H21"/>
    <mergeCell ref="I21:K21"/>
    <mergeCell ref="L21:N21"/>
    <mergeCell ref="O21:Q21"/>
    <mergeCell ref="R21:T21"/>
    <mergeCell ref="U21:W21"/>
    <mergeCell ref="X21:Z21"/>
    <mergeCell ref="AA21:AC21"/>
    <mergeCell ref="AD19:AF19"/>
    <mergeCell ref="C20:E20"/>
    <mergeCell ref="F20:H20"/>
    <mergeCell ref="I20:K20"/>
    <mergeCell ref="L20:N20"/>
    <mergeCell ref="O20:Q20"/>
    <mergeCell ref="R20:T20"/>
    <mergeCell ref="U20:W20"/>
    <mergeCell ref="X20:Z20"/>
    <mergeCell ref="AA20:AC20"/>
    <mergeCell ref="AD20:AF20"/>
    <mergeCell ref="C19:E19"/>
    <mergeCell ref="F19:H19"/>
    <mergeCell ref="I19:K19"/>
    <mergeCell ref="L19:N19"/>
    <mergeCell ref="O19:Q19"/>
    <mergeCell ref="R19:T19"/>
    <mergeCell ref="U19:W19"/>
    <mergeCell ref="X19:Z19"/>
    <mergeCell ref="AA19:AC19"/>
    <mergeCell ref="AD17:AF17"/>
    <mergeCell ref="C18:E18"/>
    <mergeCell ref="F18:H18"/>
    <mergeCell ref="I18:K18"/>
    <mergeCell ref="L18:N18"/>
    <mergeCell ref="O18:Q18"/>
    <mergeCell ref="R18:T18"/>
    <mergeCell ref="U18:W18"/>
    <mergeCell ref="X18:Z18"/>
    <mergeCell ref="AA18:AC18"/>
    <mergeCell ref="AD18:AF18"/>
    <mergeCell ref="C17:E17"/>
    <mergeCell ref="F17:H17"/>
    <mergeCell ref="I17:K17"/>
    <mergeCell ref="L17:N17"/>
    <mergeCell ref="O17:Q17"/>
    <mergeCell ref="R17:T17"/>
    <mergeCell ref="U17:W17"/>
    <mergeCell ref="X17:Z17"/>
    <mergeCell ref="AA17:AC17"/>
    <mergeCell ref="AD15:AF15"/>
    <mergeCell ref="C16:E16"/>
    <mergeCell ref="F16:H16"/>
    <mergeCell ref="I16:K16"/>
    <mergeCell ref="L16:N16"/>
    <mergeCell ref="O16:Q16"/>
    <mergeCell ref="R16:T16"/>
    <mergeCell ref="U16:W16"/>
    <mergeCell ref="X16:Z16"/>
    <mergeCell ref="AA16:AC16"/>
    <mergeCell ref="AD16:AF16"/>
    <mergeCell ref="C15:E15"/>
    <mergeCell ref="F15:H15"/>
    <mergeCell ref="I15:K15"/>
    <mergeCell ref="L15:N15"/>
    <mergeCell ref="O15:Q15"/>
    <mergeCell ref="R15:T15"/>
    <mergeCell ref="U15:W15"/>
    <mergeCell ref="X15:Z15"/>
    <mergeCell ref="AA15:AC15"/>
    <mergeCell ref="AD13:AF13"/>
    <mergeCell ref="C14:E14"/>
    <mergeCell ref="F14:H14"/>
    <mergeCell ref="I14:K14"/>
    <mergeCell ref="L14:N14"/>
    <mergeCell ref="O14:Q14"/>
    <mergeCell ref="R14:T14"/>
    <mergeCell ref="U14:W14"/>
    <mergeCell ref="X14:Z14"/>
    <mergeCell ref="AA14:AC14"/>
    <mergeCell ref="AD14:AF14"/>
    <mergeCell ref="C13:E13"/>
    <mergeCell ref="F13:H13"/>
    <mergeCell ref="I13:K13"/>
    <mergeCell ref="L13:N13"/>
    <mergeCell ref="O13:Q13"/>
    <mergeCell ref="R13:T13"/>
    <mergeCell ref="U13:W13"/>
    <mergeCell ref="X13:Z13"/>
    <mergeCell ref="AA13:AC13"/>
    <mergeCell ref="AD11:AF11"/>
    <mergeCell ref="C12:E12"/>
    <mergeCell ref="F12:H12"/>
    <mergeCell ref="I12:K12"/>
    <mergeCell ref="L12:N12"/>
    <mergeCell ref="O12:Q12"/>
    <mergeCell ref="R12:T12"/>
    <mergeCell ref="U12:W12"/>
    <mergeCell ref="X12:Z12"/>
    <mergeCell ref="AA12:AC12"/>
    <mergeCell ref="AD12:AF12"/>
    <mergeCell ref="C11:E11"/>
    <mergeCell ref="F11:H11"/>
    <mergeCell ref="I11:K11"/>
    <mergeCell ref="L11:N11"/>
    <mergeCell ref="O11:Q11"/>
    <mergeCell ref="R11:T11"/>
    <mergeCell ref="U11:W11"/>
    <mergeCell ref="X11:Z11"/>
    <mergeCell ref="AA11:AC11"/>
    <mergeCell ref="AD9:AF9"/>
    <mergeCell ref="C10:E10"/>
    <mergeCell ref="F10:H10"/>
    <mergeCell ref="I10:K10"/>
    <mergeCell ref="L10:N10"/>
    <mergeCell ref="O10:Q10"/>
    <mergeCell ref="R10:T10"/>
    <mergeCell ref="U10:W10"/>
    <mergeCell ref="X10:Z10"/>
    <mergeCell ref="AA10:AC10"/>
    <mergeCell ref="AD10:AF10"/>
    <mergeCell ref="C9:E9"/>
    <mergeCell ref="F9:H9"/>
    <mergeCell ref="I9:K9"/>
    <mergeCell ref="L9:N9"/>
    <mergeCell ref="O9:Q9"/>
    <mergeCell ref="R9:T9"/>
    <mergeCell ref="U9:W9"/>
    <mergeCell ref="X9:Z9"/>
    <mergeCell ref="AA9:AC9"/>
    <mergeCell ref="AD7:AF7"/>
    <mergeCell ref="C8:E8"/>
    <mergeCell ref="F8:H8"/>
    <mergeCell ref="I8:K8"/>
    <mergeCell ref="L8:N8"/>
    <mergeCell ref="O8:Q8"/>
    <mergeCell ref="R8:T8"/>
    <mergeCell ref="U8:W8"/>
    <mergeCell ref="X8:Z8"/>
    <mergeCell ref="AA8:AC8"/>
    <mergeCell ref="AD8:AF8"/>
    <mergeCell ref="C7:E7"/>
    <mergeCell ref="F7:H7"/>
    <mergeCell ref="I7:K7"/>
    <mergeCell ref="L7:N7"/>
    <mergeCell ref="O7:Q7"/>
    <mergeCell ref="R7:T7"/>
    <mergeCell ref="U7:W7"/>
    <mergeCell ref="X7:Z7"/>
    <mergeCell ref="AA7:AC7"/>
    <mergeCell ref="AD5:AF5"/>
    <mergeCell ref="C6:E6"/>
    <mergeCell ref="F6:H6"/>
    <mergeCell ref="I6:K6"/>
    <mergeCell ref="L6:N6"/>
    <mergeCell ref="O6:Q6"/>
    <mergeCell ref="R6:T6"/>
    <mergeCell ref="U6:W6"/>
    <mergeCell ref="X6:Z6"/>
    <mergeCell ref="AA6:AC6"/>
    <mergeCell ref="AD6:AF6"/>
    <mergeCell ref="C5:E5"/>
    <mergeCell ref="F5:H5"/>
    <mergeCell ref="I5:K5"/>
    <mergeCell ref="L5:N5"/>
    <mergeCell ref="O5:Q5"/>
    <mergeCell ref="R5:T5"/>
    <mergeCell ref="U5:W5"/>
    <mergeCell ref="X5:Z5"/>
    <mergeCell ref="AA5:AC5"/>
    <mergeCell ref="AD3:AF3"/>
    <mergeCell ref="C4:E4"/>
    <mergeCell ref="F4:H4"/>
    <mergeCell ref="I4:K4"/>
    <mergeCell ref="L4:N4"/>
    <mergeCell ref="O4:Q4"/>
    <mergeCell ref="R4:T4"/>
    <mergeCell ref="U4:W4"/>
    <mergeCell ref="X4:Z4"/>
    <mergeCell ref="AA4:AC4"/>
    <mergeCell ref="AD4:AF4"/>
    <mergeCell ref="C3:E3"/>
    <mergeCell ref="F3:H3"/>
    <mergeCell ref="I3:K3"/>
    <mergeCell ref="L3:N3"/>
    <mergeCell ref="O3:Q3"/>
    <mergeCell ref="R3:T3"/>
    <mergeCell ref="U3:W3"/>
    <mergeCell ref="X3:Z3"/>
    <mergeCell ref="AA3:AC3"/>
    <mergeCell ref="AD2:AF2"/>
    <mergeCell ref="AD1:AF1"/>
    <mergeCell ref="C2:E2"/>
    <mergeCell ref="F2:H2"/>
    <mergeCell ref="I2:K2"/>
    <mergeCell ref="L2:N2"/>
    <mergeCell ref="O2:Q2"/>
    <mergeCell ref="R2:T2"/>
    <mergeCell ref="U2:W2"/>
    <mergeCell ref="X2:Z2"/>
    <mergeCell ref="AA2:AC2"/>
    <mergeCell ref="C1:W1"/>
    <mergeCell ref="X1:AC1"/>
  </mergeCells>
  <conditionalFormatting sqref="C3:AF86">
    <cfRule type="cellIs" dxfId="80" priority="1" operator="lessThan">
      <formula>$AD$1</formula>
    </cfRule>
  </conditionalFormatting>
  <hyperlinks>
    <hyperlink ref="A1:A2" location="'Indications d''Utilisation'!A55" tooltip="Lien vers &quot;Indications d'Utilisation&quot;" display="Lien vers Indications d'Utilisation"/>
  </hyperlinks>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Feuil8"/>
  <dimension ref="A1:HS184"/>
  <sheetViews>
    <sheetView zoomScale="70" zoomScaleNormal="70" workbookViewId="0">
      <pane xSplit="2" ySplit="2" topLeftCell="BL84" activePane="bottomRight" state="frozen"/>
      <selection pane="topRight" activeCell="C1" sqref="C1"/>
      <selection pane="bottomLeft" activeCell="A3" sqref="A3"/>
      <selection pane="bottomRight" activeCell="AJ100" sqref="AJ100:AL100"/>
    </sheetView>
  </sheetViews>
  <sheetFormatPr baseColWidth="10" defaultRowHeight="15"/>
  <cols>
    <col min="1" max="1" width="12.7109375" style="13" customWidth="1"/>
    <col min="2" max="2" width="14.42578125" style="13" bestFit="1" customWidth="1"/>
    <col min="3" max="68" width="6.7109375" style="13" customWidth="1"/>
    <col min="69" max="101" width="7.5703125" style="13" customWidth="1"/>
    <col min="102" max="131" width="6.7109375" style="13" customWidth="1"/>
    <col min="132" max="132" width="5.5703125" style="13" customWidth="1"/>
    <col min="133" max="161" width="6.7109375" style="13" customWidth="1"/>
    <col min="162" max="162" width="5.5703125" style="13" customWidth="1"/>
    <col min="163" max="188" width="6.7109375" style="13" customWidth="1"/>
    <col min="189" max="189" width="5.5703125" style="13" customWidth="1"/>
    <col min="190" max="218" width="6.7109375" style="13" customWidth="1"/>
    <col min="219" max="219" width="5.5703125" style="13" customWidth="1"/>
    <col min="220" max="227" width="6.7109375" style="13" customWidth="1"/>
    <col min="228" max="16384" width="11.42578125" style="13"/>
  </cols>
  <sheetData>
    <row r="1" spans="1:227" ht="22.5" customHeight="1">
      <c r="A1" s="642" t="s">
        <v>154</v>
      </c>
      <c r="B1" s="525" t="s">
        <v>3</v>
      </c>
      <c r="C1" s="627" t="s">
        <v>127</v>
      </c>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8"/>
      <c r="AI1" s="629"/>
      <c r="AJ1" s="606" t="s">
        <v>128</v>
      </c>
      <c r="AK1" s="607"/>
      <c r="AL1" s="607"/>
      <c r="AM1" s="607"/>
      <c r="AN1" s="607"/>
      <c r="AO1" s="607"/>
      <c r="AP1" s="607"/>
      <c r="AQ1" s="607"/>
      <c r="AR1" s="607"/>
      <c r="AS1" s="607"/>
      <c r="AT1" s="607"/>
      <c r="AU1" s="607"/>
      <c r="AV1" s="607"/>
      <c r="AW1" s="607"/>
      <c r="AX1" s="607"/>
      <c r="AY1" s="607"/>
      <c r="AZ1" s="607"/>
      <c r="BA1" s="607"/>
      <c r="BB1" s="607"/>
      <c r="BC1" s="607"/>
      <c r="BD1" s="607"/>
      <c r="BE1" s="607"/>
      <c r="BF1" s="607"/>
      <c r="BG1" s="607"/>
      <c r="BH1" s="607"/>
      <c r="BI1" s="607"/>
      <c r="BJ1" s="607"/>
      <c r="BK1" s="607"/>
      <c r="BL1" s="607"/>
      <c r="BM1" s="607"/>
      <c r="BN1" s="607"/>
      <c r="BO1" s="607"/>
      <c r="BP1" s="626"/>
      <c r="BQ1" s="627" t="s">
        <v>129</v>
      </c>
      <c r="BR1" s="628"/>
      <c r="BS1" s="628"/>
      <c r="BT1" s="628"/>
      <c r="BU1" s="628"/>
      <c r="BV1" s="628"/>
      <c r="BW1" s="628"/>
      <c r="BX1" s="628"/>
      <c r="BY1" s="628"/>
      <c r="BZ1" s="628"/>
      <c r="CA1" s="628"/>
      <c r="CB1" s="628"/>
      <c r="CC1" s="628"/>
      <c r="CD1" s="628"/>
      <c r="CE1" s="628"/>
      <c r="CF1" s="628"/>
      <c r="CG1" s="628"/>
      <c r="CH1" s="628"/>
      <c r="CI1" s="628"/>
      <c r="CJ1" s="628"/>
      <c r="CK1" s="628"/>
      <c r="CL1" s="628"/>
      <c r="CM1" s="628"/>
      <c r="CN1" s="628"/>
      <c r="CO1" s="628"/>
      <c r="CP1" s="628"/>
      <c r="CQ1" s="628"/>
      <c r="CR1" s="628"/>
      <c r="CS1" s="628"/>
      <c r="CT1" s="628"/>
      <c r="CU1" s="628"/>
      <c r="CV1" s="628"/>
      <c r="CW1" s="629"/>
      <c r="CX1" s="606" t="s">
        <v>130</v>
      </c>
      <c r="CY1" s="607"/>
      <c r="CZ1" s="607"/>
      <c r="DA1" s="607"/>
      <c r="DB1" s="607"/>
      <c r="DC1" s="607"/>
      <c r="DD1" s="607"/>
      <c r="DE1" s="607"/>
      <c r="DF1" s="607"/>
      <c r="DG1" s="607"/>
      <c r="DH1" s="607"/>
      <c r="DI1" s="607"/>
      <c r="DJ1" s="607"/>
      <c r="DK1" s="607"/>
      <c r="DL1" s="607"/>
      <c r="DM1" s="607"/>
      <c r="DN1" s="607"/>
      <c r="DO1" s="607"/>
      <c r="DP1" s="607"/>
      <c r="DQ1" s="607"/>
      <c r="DR1" s="607"/>
      <c r="DS1" s="607"/>
      <c r="DT1" s="607"/>
      <c r="DU1" s="607"/>
      <c r="DV1" s="607"/>
      <c r="DW1" s="607"/>
      <c r="DX1" s="607"/>
      <c r="DY1" s="607"/>
      <c r="DZ1" s="607"/>
      <c r="EA1" s="607"/>
      <c r="EB1" s="607"/>
      <c r="EC1" s="607"/>
      <c r="ED1" s="626"/>
      <c r="EE1" s="627" t="s">
        <v>131</v>
      </c>
      <c r="EF1" s="628"/>
      <c r="EG1" s="628"/>
      <c r="EH1" s="628"/>
      <c r="EI1" s="628"/>
      <c r="EJ1" s="628"/>
      <c r="EK1" s="628"/>
      <c r="EL1" s="628"/>
      <c r="EM1" s="628"/>
      <c r="EN1" s="628"/>
      <c r="EO1" s="628"/>
      <c r="EP1" s="628"/>
      <c r="EQ1" s="628"/>
      <c r="ER1" s="628"/>
      <c r="ES1" s="628"/>
      <c r="ET1" s="628"/>
      <c r="EU1" s="628"/>
      <c r="EV1" s="628"/>
      <c r="EW1" s="628"/>
      <c r="EX1" s="628"/>
      <c r="EY1" s="628"/>
      <c r="EZ1" s="628"/>
      <c r="FA1" s="628"/>
      <c r="FB1" s="628"/>
      <c r="FC1" s="628"/>
      <c r="FD1" s="628"/>
      <c r="FE1" s="628"/>
      <c r="FF1" s="628"/>
      <c r="FG1" s="628"/>
      <c r="FH1" s="628"/>
      <c r="FI1" s="628"/>
      <c r="FJ1" s="628"/>
      <c r="FK1" s="629"/>
      <c r="FL1" s="606" t="s">
        <v>110</v>
      </c>
      <c r="FM1" s="607"/>
      <c r="FN1" s="607"/>
      <c r="FO1" s="607"/>
      <c r="FP1" s="607"/>
      <c r="FQ1" s="607"/>
      <c r="FR1" s="607"/>
      <c r="FS1" s="607"/>
      <c r="FT1" s="607"/>
      <c r="FU1" s="607"/>
      <c r="FV1" s="607"/>
      <c r="FW1" s="607"/>
      <c r="FX1" s="607"/>
      <c r="FY1" s="607"/>
      <c r="FZ1" s="607"/>
      <c r="GA1" s="607"/>
      <c r="GB1" s="607"/>
      <c r="GC1" s="607"/>
      <c r="GD1" s="607"/>
      <c r="GE1" s="607"/>
      <c r="GF1" s="607"/>
      <c r="GG1" s="607"/>
      <c r="GH1" s="607"/>
      <c r="GI1" s="607"/>
      <c r="GJ1" s="607"/>
      <c r="GK1" s="607"/>
      <c r="GL1" s="607"/>
      <c r="GM1" s="607"/>
      <c r="GN1" s="607"/>
      <c r="GO1" s="626"/>
      <c r="GP1" s="627" t="s">
        <v>132</v>
      </c>
      <c r="GQ1" s="628"/>
      <c r="GR1" s="628"/>
      <c r="GS1" s="628"/>
      <c r="GT1" s="628"/>
      <c r="GU1" s="628"/>
      <c r="GV1" s="628"/>
      <c r="GW1" s="628"/>
      <c r="GX1" s="628"/>
      <c r="GY1" s="628"/>
      <c r="GZ1" s="628"/>
      <c r="HA1" s="628"/>
      <c r="HB1" s="628"/>
      <c r="HC1" s="628"/>
      <c r="HD1" s="628"/>
      <c r="HE1" s="628"/>
      <c r="HF1" s="628"/>
      <c r="HG1" s="628"/>
      <c r="HH1" s="628"/>
      <c r="HI1" s="628"/>
      <c r="HJ1" s="628"/>
      <c r="HK1" s="628"/>
      <c r="HL1" s="628"/>
      <c r="HM1" s="628"/>
      <c r="HN1" s="628"/>
      <c r="HO1" s="628"/>
      <c r="HP1" s="628"/>
      <c r="HQ1" s="628"/>
      <c r="HR1" s="628"/>
      <c r="HS1" s="629"/>
    </row>
    <row r="2" spans="1:227" ht="25.5" customHeight="1">
      <c r="A2" s="643"/>
      <c r="B2" s="525"/>
      <c r="C2" s="527" t="s">
        <v>123</v>
      </c>
      <c r="D2" s="528"/>
      <c r="E2" s="529"/>
      <c r="F2" s="527" t="s">
        <v>124</v>
      </c>
      <c r="G2" s="528"/>
      <c r="H2" s="529"/>
      <c r="I2" s="527" t="s">
        <v>125</v>
      </c>
      <c r="J2" s="528"/>
      <c r="K2" s="529"/>
      <c r="L2" s="527" t="s">
        <v>126</v>
      </c>
      <c r="M2" s="528"/>
      <c r="N2" s="529"/>
      <c r="O2" s="527" t="s">
        <v>158</v>
      </c>
      <c r="P2" s="528"/>
      <c r="Q2" s="529"/>
      <c r="R2" s="527" t="s">
        <v>159</v>
      </c>
      <c r="S2" s="528"/>
      <c r="T2" s="529"/>
      <c r="U2" s="527" t="s">
        <v>160</v>
      </c>
      <c r="V2" s="528"/>
      <c r="W2" s="529"/>
      <c r="X2" s="527" t="s">
        <v>161</v>
      </c>
      <c r="Y2" s="528"/>
      <c r="Z2" s="529"/>
      <c r="AA2" s="527" t="s">
        <v>162</v>
      </c>
      <c r="AB2" s="528"/>
      <c r="AC2" s="529"/>
      <c r="AD2" s="527" t="s">
        <v>163</v>
      </c>
      <c r="AE2" s="528"/>
      <c r="AF2" s="529"/>
      <c r="AG2" s="527" t="s">
        <v>164</v>
      </c>
      <c r="AH2" s="528"/>
      <c r="AI2" s="529"/>
      <c r="AJ2" s="608" t="s">
        <v>123</v>
      </c>
      <c r="AK2" s="609"/>
      <c r="AL2" s="610"/>
      <c r="AM2" s="608" t="s">
        <v>124</v>
      </c>
      <c r="AN2" s="609"/>
      <c r="AO2" s="610"/>
      <c r="AP2" s="608" t="s">
        <v>125</v>
      </c>
      <c r="AQ2" s="609"/>
      <c r="AR2" s="610"/>
      <c r="AS2" s="608" t="s">
        <v>126</v>
      </c>
      <c r="AT2" s="609"/>
      <c r="AU2" s="610"/>
      <c r="AV2" s="608" t="s">
        <v>158</v>
      </c>
      <c r="AW2" s="609"/>
      <c r="AX2" s="610"/>
      <c r="AY2" s="608" t="s">
        <v>159</v>
      </c>
      <c r="AZ2" s="609"/>
      <c r="BA2" s="610"/>
      <c r="BB2" s="608" t="s">
        <v>160</v>
      </c>
      <c r="BC2" s="609"/>
      <c r="BD2" s="610"/>
      <c r="BE2" s="608" t="s">
        <v>161</v>
      </c>
      <c r="BF2" s="609"/>
      <c r="BG2" s="610"/>
      <c r="BH2" s="608" t="s">
        <v>162</v>
      </c>
      <c r="BI2" s="609"/>
      <c r="BJ2" s="610"/>
      <c r="BK2" s="608" t="s">
        <v>163</v>
      </c>
      <c r="BL2" s="609"/>
      <c r="BM2" s="610"/>
      <c r="BN2" s="608" t="s">
        <v>164</v>
      </c>
      <c r="BO2" s="609"/>
      <c r="BP2" s="610"/>
      <c r="BQ2" s="527" t="s">
        <v>123</v>
      </c>
      <c r="BR2" s="528"/>
      <c r="BS2" s="529"/>
      <c r="BT2" s="527" t="s">
        <v>124</v>
      </c>
      <c r="BU2" s="528"/>
      <c r="BV2" s="529"/>
      <c r="BW2" s="527" t="s">
        <v>125</v>
      </c>
      <c r="BX2" s="528"/>
      <c r="BY2" s="529"/>
      <c r="BZ2" s="527" t="s">
        <v>126</v>
      </c>
      <c r="CA2" s="528"/>
      <c r="CB2" s="529"/>
      <c r="CC2" s="527" t="s">
        <v>158</v>
      </c>
      <c r="CD2" s="528"/>
      <c r="CE2" s="529"/>
      <c r="CF2" s="527" t="s">
        <v>159</v>
      </c>
      <c r="CG2" s="528"/>
      <c r="CH2" s="529"/>
      <c r="CI2" s="527" t="s">
        <v>160</v>
      </c>
      <c r="CJ2" s="528"/>
      <c r="CK2" s="529"/>
      <c r="CL2" s="527" t="s">
        <v>161</v>
      </c>
      <c r="CM2" s="528"/>
      <c r="CN2" s="529"/>
      <c r="CO2" s="527" t="s">
        <v>162</v>
      </c>
      <c r="CP2" s="528"/>
      <c r="CQ2" s="529"/>
      <c r="CR2" s="527" t="s">
        <v>163</v>
      </c>
      <c r="CS2" s="528"/>
      <c r="CT2" s="529"/>
      <c r="CU2" s="527" t="s">
        <v>164</v>
      </c>
      <c r="CV2" s="528"/>
      <c r="CW2" s="529"/>
      <c r="CX2" s="608" t="s">
        <v>123</v>
      </c>
      <c r="CY2" s="609"/>
      <c r="CZ2" s="610"/>
      <c r="DA2" s="608" t="s">
        <v>124</v>
      </c>
      <c r="DB2" s="609"/>
      <c r="DC2" s="610"/>
      <c r="DD2" s="623" t="s">
        <v>125</v>
      </c>
      <c r="DE2" s="624"/>
      <c r="DF2" s="625"/>
      <c r="DG2" s="623" t="s">
        <v>126</v>
      </c>
      <c r="DH2" s="624"/>
      <c r="DI2" s="625"/>
      <c r="DJ2" s="623" t="s">
        <v>158</v>
      </c>
      <c r="DK2" s="624"/>
      <c r="DL2" s="625"/>
      <c r="DM2" s="623" t="s">
        <v>159</v>
      </c>
      <c r="DN2" s="624"/>
      <c r="DO2" s="625"/>
      <c r="DP2" s="623" t="s">
        <v>160</v>
      </c>
      <c r="DQ2" s="624"/>
      <c r="DR2" s="625"/>
      <c r="DS2" s="623" t="s">
        <v>161</v>
      </c>
      <c r="DT2" s="624"/>
      <c r="DU2" s="625"/>
      <c r="DV2" s="623" t="s">
        <v>162</v>
      </c>
      <c r="DW2" s="624"/>
      <c r="DX2" s="625"/>
      <c r="DY2" s="623" t="s">
        <v>163</v>
      </c>
      <c r="DZ2" s="624"/>
      <c r="EA2" s="625"/>
      <c r="EB2" s="623" t="s">
        <v>164</v>
      </c>
      <c r="EC2" s="624"/>
      <c r="ED2" s="625"/>
      <c r="EE2" s="527" t="s">
        <v>123</v>
      </c>
      <c r="EF2" s="528"/>
      <c r="EG2" s="529"/>
      <c r="EH2" s="527" t="s">
        <v>124</v>
      </c>
      <c r="EI2" s="528"/>
      <c r="EJ2" s="529"/>
      <c r="EK2" s="617" t="s">
        <v>125</v>
      </c>
      <c r="EL2" s="618"/>
      <c r="EM2" s="619"/>
      <c r="EN2" s="617" t="s">
        <v>126</v>
      </c>
      <c r="EO2" s="618"/>
      <c r="EP2" s="619"/>
      <c r="EQ2" s="617" t="s">
        <v>158</v>
      </c>
      <c r="ER2" s="618"/>
      <c r="ES2" s="619"/>
      <c r="ET2" s="617" t="s">
        <v>159</v>
      </c>
      <c r="EU2" s="618"/>
      <c r="EV2" s="619"/>
      <c r="EW2" s="617" t="s">
        <v>160</v>
      </c>
      <c r="EX2" s="618"/>
      <c r="EY2" s="619"/>
      <c r="EZ2" s="617" t="s">
        <v>161</v>
      </c>
      <c r="FA2" s="618"/>
      <c r="FB2" s="619"/>
      <c r="FC2" s="617" t="s">
        <v>162</v>
      </c>
      <c r="FD2" s="618"/>
      <c r="FE2" s="619"/>
      <c r="FF2" s="617" t="s">
        <v>163</v>
      </c>
      <c r="FG2" s="618"/>
      <c r="FH2" s="619"/>
      <c r="FI2" s="617" t="s">
        <v>164</v>
      </c>
      <c r="FJ2" s="618"/>
      <c r="FK2" s="619"/>
      <c r="FL2" s="608" t="s">
        <v>124</v>
      </c>
      <c r="FM2" s="609"/>
      <c r="FN2" s="610"/>
      <c r="FO2" s="608" t="s">
        <v>125</v>
      </c>
      <c r="FP2" s="609"/>
      <c r="FQ2" s="610"/>
      <c r="FR2" s="608" t="s">
        <v>126</v>
      </c>
      <c r="FS2" s="609"/>
      <c r="FT2" s="610"/>
      <c r="FU2" s="608" t="s">
        <v>158</v>
      </c>
      <c r="FV2" s="609"/>
      <c r="FW2" s="610"/>
      <c r="FX2" s="608" t="s">
        <v>159</v>
      </c>
      <c r="FY2" s="609"/>
      <c r="FZ2" s="610"/>
      <c r="GA2" s="608" t="s">
        <v>160</v>
      </c>
      <c r="GB2" s="609"/>
      <c r="GC2" s="610"/>
      <c r="GD2" s="608" t="s">
        <v>161</v>
      </c>
      <c r="GE2" s="609"/>
      <c r="GF2" s="610"/>
      <c r="GG2" s="608" t="s">
        <v>162</v>
      </c>
      <c r="GH2" s="609"/>
      <c r="GI2" s="610"/>
      <c r="GJ2" s="608" t="s">
        <v>163</v>
      </c>
      <c r="GK2" s="609"/>
      <c r="GL2" s="610"/>
      <c r="GM2" s="608" t="s">
        <v>164</v>
      </c>
      <c r="GN2" s="609"/>
      <c r="GO2" s="610"/>
      <c r="GP2" s="527" t="s">
        <v>124</v>
      </c>
      <c r="GQ2" s="528"/>
      <c r="GR2" s="529"/>
      <c r="GS2" s="527" t="s">
        <v>125</v>
      </c>
      <c r="GT2" s="528"/>
      <c r="GU2" s="529"/>
      <c r="GV2" s="527" t="s">
        <v>126</v>
      </c>
      <c r="GW2" s="528"/>
      <c r="GX2" s="529"/>
      <c r="GY2" s="527" t="s">
        <v>158</v>
      </c>
      <c r="GZ2" s="528"/>
      <c r="HA2" s="529"/>
      <c r="HB2" s="527" t="s">
        <v>159</v>
      </c>
      <c r="HC2" s="528"/>
      <c r="HD2" s="529"/>
      <c r="HE2" s="527" t="s">
        <v>160</v>
      </c>
      <c r="HF2" s="528"/>
      <c r="HG2" s="529"/>
      <c r="HH2" s="527" t="s">
        <v>161</v>
      </c>
      <c r="HI2" s="528"/>
      <c r="HJ2" s="529"/>
      <c r="HK2" s="527" t="s">
        <v>162</v>
      </c>
      <c r="HL2" s="528"/>
      <c r="HM2" s="529"/>
      <c r="HN2" s="527" t="s">
        <v>163</v>
      </c>
      <c r="HO2" s="528"/>
      <c r="HP2" s="529"/>
      <c r="HQ2" s="527" t="s">
        <v>164</v>
      </c>
      <c r="HR2" s="528"/>
      <c r="HS2" s="529"/>
    </row>
    <row r="3" spans="1:227">
      <c r="A3" s="26" t="str">
        <f>IF('Information sur les Gènes'!A3="","",'Information sur les Gènes'!A3)</f>
        <v>A1</v>
      </c>
      <c r="B3" s="28" t="str">
        <f>IF('Information sur les Gènes'!D3="","",'Information sur les Gènes'!D3)</f>
        <v/>
      </c>
      <c r="C3" s="611" t="str">
        <f>IF('Données Echantillon Contrôle'!F4="","",'Données Echantillon Contrôle'!F4)</f>
        <v/>
      </c>
      <c r="D3" s="612"/>
      <c r="E3" s="613"/>
      <c r="F3" s="611" t="str">
        <f>IF('Données Echantillon 1'!F4="","",'Données Echantillon 1'!F4)</f>
        <v/>
      </c>
      <c r="G3" s="612"/>
      <c r="H3" s="613"/>
      <c r="I3" s="611" t="str">
        <f>IF('Données Echantillon 2'!F4="","",'Données Echantillon 2'!F4)</f>
        <v/>
      </c>
      <c r="J3" s="612"/>
      <c r="K3" s="613"/>
      <c r="L3" s="611" t="str">
        <f>IF('Données Echantillon 3'!F4="","",'Données Echantillon 3'!F4)</f>
        <v/>
      </c>
      <c r="M3" s="612"/>
      <c r="N3" s="613"/>
      <c r="O3" s="611" t="str">
        <f>IF('Données Echantillon 4'!F4="","",'Données Echantillon 4'!F4)</f>
        <v/>
      </c>
      <c r="P3" s="612"/>
      <c r="Q3" s="613"/>
      <c r="R3" s="611" t="str">
        <f>IF('Données Echantillon 5'!F4="","",'Données Echantillon 5'!F4)</f>
        <v/>
      </c>
      <c r="S3" s="612"/>
      <c r="T3" s="613"/>
      <c r="U3" s="611" t="str">
        <f>IF('Données Echantillon 6'!F4="","",'Données Echantillon 6'!F4)</f>
        <v/>
      </c>
      <c r="V3" s="612"/>
      <c r="W3" s="613"/>
      <c r="X3" s="611" t="str">
        <f>IF('Données Echantillon 7'!F4="","",'Données Echantillon 7'!F4)</f>
        <v/>
      </c>
      <c r="Y3" s="612"/>
      <c r="Z3" s="613"/>
      <c r="AA3" s="611" t="str">
        <f>IF('Données Echantillon 8'!F4="","",'Données Echantillon 8'!F4)</f>
        <v/>
      </c>
      <c r="AB3" s="612"/>
      <c r="AC3" s="613"/>
      <c r="AD3" s="611" t="str">
        <f>IF('Données Echantillon 9'!F4="","",'Données Echantillon 9'!F4)</f>
        <v/>
      </c>
      <c r="AE3" s="612"/>
      <c r="AF3" s="613"/>
      <c r="AG3" s="611" t="str">
        <f>IF('Données Echantillon 10'!F4="","",'Données Echantillon 10'!F4)</f>
        <v/>
      </c>
      <c r="AH3" s="612"/>
      <c r="AI3" s="613"/>
      <c r="AJ3" s="603" t="str">
        <f>IF(C3="","",C3-'Selection Gènes de Référence'!$D$17)</f>
        <v/>
      </c>
      <c r="AK3" s="604"/>
      <c r="AL3" s="605"/>
      <c r="AM3" s="603" t="str">
        <f>IF(F3="","",F3-'Selection Gènes de Référence'!$D$18)</f>
        <v/>
      </c>
      <c r="AN3" s="604"/>
      <c r="AO3" s="605"/>
      <c r="AP3" s="603" t="str">
        <f>IF(I3="","",I3-'Selection Gènes de Référence'!$D$19)</f>
        <v/>
      </c>
      <c r="AQ3" s="604"/>
      <c r="AR3" s="605"/>
      <c r="AS3" s="603" t="str">
        <f>IF(L3="","",L3-'Selection Gènes de Référence'!$D$20)</f>
        <v/>
      </c>
      <c r="AT3" s="604"/>
      <c r="AU3" s="605"/>
      <c r="AV3" s="603" t="str">
        <f>IF(O3="","",O3-'Selection Gènes de Référence'!$D$21)</f>
        <v/>
      </c>
      <c r="AW3" s="604"/>
      <c r="AX3" s="605"/>
      <c r="AY3" s="603" t="str">
        <f>IF(R3="","",R3-'Selection Gènes de Référence'!$D$22)</f>
        <v/>
      </c>
      <c r="AZ3" s="604"/>
      <c r="BA3" s="605"/>
      <c r="BB3" s="603" t="str">
        <f>IF(U3="","",U3-'Selection Gènes de Référence'!$D$23)</f>
        <v/>
      </c>
      <c r="BC3" s="604"/>
      <c r="BD3" s="605"/>
      <c r="BE3" s="603" t="str">
        <f>IF(X3="","",X3-'Selection Gènes de Référence'!$D$24)</f>
        <v/>
      </c>
      <c r="BF3" s="604"/>
      <c r="BG3" s="605"/>
      <c r="BH3" s="603" t="str">
        <f>IF(AA3="","",AA3-'Selection Gènes de Référence'!$D$25)</f>
        <v/>
      </c>
      <c r="BI3" s="604"/>
      <c r="BJ3" s="605"/>
      <c r="BK3" s="603" t="str">
        <f>IF(AD3="","",AD3-'Selection Gènes de Référence'!$D$26)</f>
        <v/>
      </c>
      <c r="BL3" s="604"/>
      <c r="BM3" s="605"/>
      <c r="BN3" s="603" t="str">
        <f>IF(AG3="","",AG3-'Selection Gènes de Référence'!$D$27)</f>
        <v/>
      </c>
      <c r="BO3" s="604"/>
      <c r="BP3" s="605"/>
      <c r="BQ3" s="565"/>
      <c r="BR3" s="566"/>
      <c r="BS3" s="567"/>
      <c r="BT3" s="611" t="str">
        <f>IF(OR(AM3="",$AJ3=""),"",AM3-$AJ3)</f>
        <v/>
      </c>
      <c r="BU3" s="612"/>
      <c r="BV3" s="613"/>
      <c r="BW3" s="611" t="str">
        <f>IF(OR(AP3="",$AJ3=""),"",AP3-$AJ3)</f>
        <v/>
      </c>
      <c r="BX3" s="612"/>
      <c r="BY3" s="613"/>
      <c r="BZ3" s="611" t="str">
        <f>IF(OR(AS3="",$AJ3=""),"",AS3-$AJ3)</f>
        <v/>
      </c>
      <c r="CA3" s="612"/>
      <c r="CB3" s="613"/>
      <c r="CC3" s="611" t="str">
        <f>IF(OR(AV3="",$AJ3=""),"",AV3-$AJ3)</f>
        <v/>
      </c>
      <c r="CD3" s="612"/>
      <c r="CE3" s="613"/>
      <c r="CF3" s="611" t="str">
        <f>IF(OR(AY3="",$AJ3=""),"",AY3-$AJ3)</f>
        <v/>
      </c>
      <c r="CG3" s="612"/>
      <c r="CH3" s="613"/>
      <c r="CI3" s="611" t="str">
        <f>IF(OR(BB3="",$AJ3=""),"",BB3-$AJ3)</f>
        <v/>
      </c>
      <c r="CJ3" s="612"/>
      <c r="CK3" s="613"/>
      <c r="CL3" s="611" t="str">
        <f>IF(OR(BE3="",$AJ3=""),"",BE3-$AJ3)</f>
        <v/>
      </c>
      <c r="CM3" s="612"/>
      <c r="CN3" s="613"/>
      <c r="CO3" s="611" t="str">
        <f>IF(OR(BH3="",$AJ3=""),"",BH3-$AJ3)</f>
        <v/>
      </c>
      <c r="CP3" s="612"/>
      <c r="CQ3" s="613"/>
      <c r="CR3" s="611" t="str">
        <f>IF(OR(BK3="",$AJ3=""),"",BK3-$AJ3)</f>
        <v/>
      </c>
      <c r="CS3" s="612"/>
      <c r="CT3" s="613"/>
      <c r="CU3" s="611" t="str">
        <f>IF(OR(BN3="",$AJ3=""),"",BN3-$AJ3)</f>
        <v/>
      </c>
      <c r="CV3" s="612"/>
      <c r="CW3" s="613"/>
      <c r="CX3" s="565" t="str">
        <f>IF(BQ3="","",2^-BQ3)</f>
        <v/>
      </c>
      <c r="CY3" s="566"/>
      <c r="CZ3" s="567"/>
      <c r="DA3" s="620" t="str">
        <f>IF(BT3="","",2^-BT3)</f>
        <v/>
      </c>
      <c r="DB3" s="621"/>
      <c r="DC3" s="622"/>
      <c r="DD3" s="620" t="str">
        <f>IF(BW3="","",2^-BW3)</f>
        <v/>
      </c>
      <c r="DE3" s="621"/>
      <c r="DF3" s="622"/>
      <c r="DG3" s="620" t="str">
        <f>IF(BZ3="","",2^-BZ3)</f>
        <v/>
      </c>
      <c r="DH3" s="621"/>
      <c r="DI3" s="622"/>
      <c r="DJ3" s="620" t="str">
        <f>IF(CC3="","",2^-CC3)</f>
        <v/>
      </c>
      <c r="DK3" s="621"/>
      <c r="DL3" s="622"/>
      <c r="DM3" s="620" t="str">
        <f>IF(CF3="","",2^-CF3)</f>
        <v/>
      </c>
      <c r="DN3" s="621"/>
      <c r="DO3" s="622"/>
      <c r="DP3" s="620" t="str">
        <f>IF(CI3="","",2^-CI3)</f>
        <v/>
      </c>
      <c r="DQ3" s="621"/>
      <c r="DR3" s="622"/>
      <c r="DS3" s="620" t="str">
        <f>IF(CL3="","",2^-CL3)</f>
        <v/>
      </c>
      <c r="DT3" s="621"/>
      <c r="DU3" s="622"/>
      <c r="DV3" s="620" t="str">
        <f>IF(CO3="","",2^-CO3)</f>
        <v/>
      </c>
      <c r="DW3" s="621"/>
      <c r="DX3" s="622"/>
      <c r="DY3" s="620" t="str">
        <f>IF(CR3="","",2^-CR3)</f>
        <v/>
      </c>
      <c r="DZ3" s="621"/>
      <c r="EA3" s="622"/>
      <c r="EB3" s="620" t="str">
        <f>IF(CU3="","",2^-CU3)</f>
        <v/>
      </c>
      <c r="EC3" s="621"/>
      <c r="ED3" s="622"/>
      <c r="EE3" s="565"/>
      <c r="EF3" s="566"/>
      <c r="EG3" s="567"/>
      <c r="EH3" s="614" t="str">
        <f>IF(DA3&gt;1,DA3,-1/DA3)</f>
        <v/>
      </c>
      <c r="EI3" s="615"/>
      <c r="EJ3" s="616"/>
      <c r="EK3" s="614" t="str">
        <f>IF(DD3&gt;1,DD3,-1/DD3)</f>
        <v/>
      </c>
      <c r="EL3" s="615"/>
      <c r="EM3" s="616"/>
      <c r="EN3" s="614" t="str">
        <f>IF(DG3&gt;1,DG3,-1/DG3)</f>
        <v/>
      </c>
      <c r="EO3" s="615"/>
      <c r="EP3" s="616"/>
      <c r="EQ3" s="614" t="str">
        <f>IF(DJ3&gt;1,DJ3,-1/DJ3)</f>
        <v/>
      </c>
      <c r="ER3" s="615"/>
      <c r="ES3" s="616"/>
      <c r="ET3" s="614" t="str">
        <f>IF(DM3&gt;1,DM3,-1/DM3)</f>
        <v/>
      </c>
      <c r="EU3" s="615"/>
      <c r="EV3" s="616"/>
      <c r="EW3" s="614" t="str">
        <f>IF(DP3&gt;1,DP3,-1/DP3)</f>
        <v/>
      </c>
      <c r="EX3" s="615"/>
      <c r="EY3" s="616"/>
      <c r="EZ3" s="614" t="str">
        <f>IF(DS3&gt;1,DS3,-1/DS3)</f>
        <v/>
      </c>
      <c r="FA3" s="615"/>
      <c r="FB3" s="616"/>
      <c r="FC3" s="614" t="str">
        <f>IF(DV3&gt;1,DV3,-1/DV3)</f>
        <v/>
      </c>
      <c r="FD3" s="615"/>
      <c r="FE3" s="616"/>
      <c r="FF3" s="614" t="str">
        <f>IF(DY3&gt;1,DY3,-1/DY3)</f>
        <v/>
      </c>
      <c r="FG3" s="615"/>
      <c r="FH3" s="616"/>
      <c r="FI3" s="614" t="str">
        <f>IF(EB3&gt;1,EB3,-1/EB3)</f>
        <v/>
      </c>
      <c r="FJ3" s="615"/>
      <c r="FK3" s="616"/>
      <c r="FL3" s="611" t="str">
        <f>IF(OR(COUNT(C101:E101)&lt;3,COUNT(F101:H101)&lt;3),"N/A",IF(ISERROR(TTEST(C101:E101,F101:H101,2,2)),"N/A",TTEST(C101:E101,F101:H101,2,2)))</f>
        <v>N/A</v>
      </c>
      <c r="FM3" s="612"/>
      <c r="FN3" s="613"/>
      <c r="FO3" s="611" t="str">
        <f>IF(OR(COUNT(C101:E101)&lt;3,COUNT(I101:K101)&lt;3),"N/A",IF(ISERROR(TTEST(C101:E101,I101:K101,2,2)),"N/A",TTEST(C101:E101,I101:K101,2,2)))</f>
        <v>N/A</v>
      </c>
      <c r="FP3" s="612"/>
      <c r="FQ3" s="613"/>
      <c r="FR3" s="611" t="str">
        <f>IF(OR(COUNT(C101:E101)&lt;3,COUNT(L101:N101)&lt;3),"N/A",IF(ISERROR(TTEST(C101:E101,L101:N101,2,2)),"N/A",TTEST(C101:E101,L101:N101,2,2)))</f>
        <v>N/A</v>
      </c>
      <c r="FS3" s="612"/>
      <c r="FT3" s="613"/>
      <c r="FU3" s="611" t="str">
        <f>IF(OR(COUNT(C101:E101)&lt;3,COUNT(O101:Q101)&lt;3),"N/A",IF(ISERROR(TTEST(C101:E101,O101:Q101,2,2)),"N/A",TTEST(C101:E101,O101:Q101,2,2)))</f>
        <v>N/A</v>
      </c>
      <c r="FV3" s="612"/>
      <c r="FW3" s="613"/>
      <c r="FX3" s="611" t="str">
        <f>IF(OR(COUNT(O101:Q101)&lt;3,COUNT(R101:T101)&lt;3),"N/A",IF(ISERROR(TTEST(O101:Q101,R101:T101,2,2)),"N/A",TTEST(C101:E101,R101:T101,2,2)))</f>
        <v>N/A</v>
      </c>
      <c r="FY3" s="612"/>
      <c r="FZ3" s="613"/>
      <c r="GA3" s="611" t="str">
        <f>IF(OR(COUNT(R101:T101)&lt;3,COUNT(U101:W101)&lt;3),"N/A",IF(ISERROR(TTEST(R101:T101,U101:W101,2,2)),"N/A",TTEST(C101:E101,U101:W101,2,2)))</f>
        <v>N/A</v>
      </c>
      <c r="GB3" s="612"/>
      <c r="GC3" s="613"/>
      <c r="GD3" s="611" t="str">
        <f>IF(OR(COUNT(U101:W101)&lt;3,COUNT(X101:Z101)&lt;3),"N/A",IF(ISERROR(TTEST(U101:W101,X101:Z101,2,2)),"N/A",TTEST(C101:E101,X101:Z101,2,2)))</f>
        <v>N/A</v>
      </c>
      <c r="GE3" s="612"/>
      <c r="GF3" s="613"/>
      <c r="GG3" s="611" t="str">
        <f>IF(OR(COUNT(X101:Z101)&lt;3,COUNT(AA101:AC101)&lt;3),"N/A",IF(ISERROR(TTEST(X101:Z101,AA101:AC101,2,2)),"N/A",TTEST(C101:E101,AA101:AC101,2,2)))</f>
        <v>N/A</v>
      </c>
      <c r="GH3" s="612"/>
      <c r="GI3" s="613"/>
      <c r="GJ3" s="611" t="str">
        <f>IF(OR(COUNT(AA101:AC101)&lt;3,COUNT(AD101:AF101)&lt;3),"N/A",IF(ISERROR(TTEST(AA101:AC101,AD101:AF101,2,2)),"N/A",TTEST(C101:E101,AD101:AF101,2,2)))</f>
        <v>N/A</v>
      </c>
      <c r="GK3" s="612"/>
      <c r="GL3" s="613"/>
      <c r="GM3" s="611" t="str">
        <f>IF(OR(COUNT(AD101:AF101)&lt;3,COUNT(AG101:AI101)&lt;3),"N/A",IF(ISERROR(TTEST(AD101:AF101,AG101:AI101,2,2)),"N/A",TTEST(C101:E101,AG101:AI101,2,2)))</f>
        <v>N/A</v>
      </c>
      <c r="GN3" s="612"/>
      <c r="GO3" s="613"/>
      <c r="GP3" s="611" t="str">
        <f>IF(OR($C3="N/A",EH3=""),"N/A",IF(AND($C3&gt;=35,F3&gt;=35),"Non Exprimé",IF(AND($C3&lt;35,F3&lt;35),"OK",IF(OR(AND($C3&lt;35,F3&gt;=35),$C3&gt;=35,F3&lt;35),"Avec Précaution",))))</f>
        <v>N/A</v>
      </c>
      <c r="GQ3" s="612"/>
      <c r="GR3" s="613"/>
      <c r="GS3" s="611" t="str">
        <f>IF(OR($C3="N/A",EK3=""),"N/A",IF(AND($C3&gt;=35,I3&gt;=35),"Non Exprimé",IF(AND($C3&lt;35,I3&lt;35),"OK",IF(OR(AND($C3&lt;35,I3&gt;=35),$C3&gt;=35,I3&lt;35),"Avec Précaution",))))</f>
        <v>N/A</v>
      </c>
      <c r="GT3" s="612"/>
      <c r="GU3" s="613"/>
      <c r="GV3" s="611" t="str">
        <f>IF(OR($C3="N/A",EN3=""),"N/A",IF(AND($C3&gt;=35,L3&gt;=35),"Non Exprimé",IF(AND($C3&lt;35,L3&lt;35),"OK",IF(OR(AND($C3&lt;35,L3&gt;=35),$C3&gt;=35,L3&lt;35),"Avec Précaution",))))</f>
        <v>N/A</v>
      </c>
      <c r="GW3" s="612"/>
      <c r="GX3" s="613"/>
      <c r="GY3" s="611" t="str">
        <f>IF(OR($C3="N/A",EQ3=""),"N/A",IF(AND($C3&gt;=35,O3&gt;=35),"Non Exprimé",IF(AND($C3&lt;35,O3&lt;35),"OK",IF(OR(AND($C3&lt;35,O3&gt;=35),$C3&gt;=35,O3&lt;35),"Avec Précaution",))))</f>
        <v>N/A</v>
      </c>
      <c r="GZ3" s="612"/>
      <c r="HA3" s="613"/>
      <c r="HB3" s="611" t="str">
        <f>IF(OR($C3="N/A",ET3=""),"N/A",IF(AND($C3&gt;=35,R3&gt;=35),"Non Exprimé",IF(AND($C3&lt;35,R3&lt;35),"OK",IF(OR(AND($C3&lt;35,R3&gt;=35),$C3&gt;=35,R3&lt;35),"Avec Précaution",))))</f>
        <v>N/A</v>
      </c>
      <c r="HC3" s="612"/>
      <c r="HD3" s="613"/>
      <c r="HE3" s="611" t="str">
        <f>IF(OR($C3="N/A",EW3=""),"N/A",IF(AND($C3&gt;=35,U3&gt;=35),"Non Exprimé",IF(AND($C3&lt;35,U3&lt;35),"OK",IF(OR(AND($C3&lt;35,U3&gt;=35),$C3&gt;=35,U3&lt;35),"Avec Précaution",))))</f>
        <v>N/A</v>
      </c>
      <c r="HF3" s="612"/>
      <c r="HG3" s="613"/>
      <c r="HH3" s="611" t="str">
        <f>IF(OR($C3="N/A",EZ3=""),"N/A",IF(AND($C3&gt;=35,X3&gt;=35),"Non Exprimé",IF(AND($C3&lt;35,X3&lt;35),"OK",IF(OR(AND($C3&lt;35,X3&gt;=35),$C3&gt;=35,X3&lt;35),"Avec Précaution",))))</f>
        <v>N/A</v>
      </c>
      <c r="HI3" s="612"/>
      <c r="HJ3" s="613"/>
      <c r="HK3" s="611" t="str">
        <f>IF(OR($C3="N/A",FC3=""),"N/A",IF(AND($C3&gt;=35,AA3&gt;=35),"Non Exprimé",IF(AND($C3&lt;35,AA3&lt;35),"OK",IF(OR(AND($C3&lt;35,AA3&gt;=35),$C3&gt;=35,AA3&lt;35),"Avec Précaution",))))</f>
        <v>N/A</v>
      </c>
      <c r="HL3" s="612"/>
      <c r="HM3" s="613"/>
      <c r="HN3" s="611" t="str">
        <f>IF(OR($C3="N/A",FF3=""),"N/A",IF(AND($C3&gt;=35,AD3&gt;=35),"Non Exprimé",IF(AND($C3&lt;35,AD3&lt;35),"OK",IF(OR(AND($C3&lt;35,AD3&gt;=35),$C3&gt;=35,AD3&lt;35),"Avec Précaution",))))</f>
        <v>N/A</v>
      </c>
      <c r="HO3" s="612"/>
      <c r="HP3" s="613"/>
      <c r="HQ3" s="611" t="str">
        <f>IF(OR($C3="N/A",FI3=""),"N/A",IF(AND($C3&gt;=35,AG3&gt;=35),"Non Exprimé",IF(AND($C3&lt;35,AG3&lt;35),"OK",IF(OR(AND($C3&lt;35,AG3&gt;=35),$C3&gt;=35,AG3&lt;35),"Avec Précaution",))))</f>
        <v>N/A</v>
      </c>
      <c r="HR3" s="612"/>
      <c r="HS3" s="613"/>
    </row>
    <row r="4" spans="1:227">
      <c r="A4" s="26" t="str">
        <f>IF('Information sur les Gènes'!A4="","",'Information sur les Gènes'!A4)</f>
        <v>A2</v>
      </c>
      <c r="B4" s="28" t="str">
        <f>IF('Information sur les Gènes'!D4="","",'Information sur les Gènes'!D4)</f>
        <v/>
      </c>
      <c r="C4" s="611" t="str">
        <f>IF('Données Echantillon Contrôle'!F5="","",'Données Echantillon Contrôle'!F5)</f>
        <v/>
      </c>
      <c r="D4" s="612"/>
      <c r="E4" s="613"/>
      <c r="F4" s="611" t="str">
        <f>IF('Données Echantillon 1'!F5="","",'Données Echantillon 1'!F5)</f>
        <v/>
      </c>
      <c r="G4" s="612"/>
      <c r="H4" s="613"/>
      <c r="I4" s="611" t="str">
        <f>IF('Données Echantillon 2'!F5="","",'Données Echantillon 2'!F5)</f>
        <v/>
      </c>
      <c r="J4" s="612"/>
      <c r="K4" s="613"/>
      <c r="L4" s="611" t="str">
        <f>IF('Données Echantillon 3'!F5="","",'Données Echantillon 3'!F5)</f>
        <v/>
      </c>
      <c r="M4" s="612"/>
      <c r="N4" s="613"/>
      <c r="O4" s="611" t="str">
        <f>IF('Données Echantillon 4'!F5="","",'Données Echantillon 4'!F5)</f>
        <v/>
      </c>
      <c r="P4" s="612"/>
      <c r="Q4" s="613"/>
      <c r="R4" s="611" t="str">
        <f>IF('Données Echantillon 5'!F5="","",'Données Echantillon 5'!F5)</f>
        <v/>
      </c>
      <c r="S4" s="612"/>
      <c r="T4" s="613"/>
      <c r="U4" s="611" t="str">
        <f>IF('Données Echantillon 6'!F5="","",'Données Echantillon 6'!F5)</f>
        <v/>
      </c>
      <c r="V4" s="612"/>
      <c r="W4" s="613"/>
      <c r="X4" s="611" t="str">
        <f>IF('Données Echantillon 7'!F5="","",'Données Echantillon 7'!F5)</f>
        <v/>
      </c>
      <c r="Y4" s="612"/>
      <c r="Z4" s="613"/>
      <c r="AA4" s="611" t="str">
        <f>IF('Données Echantillon 8'!F5="","",'Données Echantillon 8'!F5)</f>
        <v/>
      </c>
      <c r="AB4" s="612"/>
      <c r="AC4" s="613"/>
      <c r="AD4" s="611" t="str">
        <f>IF('Données Echantillon 9'!F5="","",'Données Echantillon 9'!F5)</f>
        <v/>
      </c>
      <c r="AE4" s="612"/>
      <c r="AF4" s="613"/>
      <c r="AG4" s="611" t="str">
        <f>IF('Données Echantillon 10'!F5="","",'Données Echantillon 10'!F5)</f>
        <v/>
      </c>
      <c r="AH4" s="612"/>
      <c r="AI4" s="613"/>
      <c r="AJ4" s="603" t="str">
        <f>IF(C4="","",C4-'Selection Gènes de Référence'!$D$17)</f>
        <v/>
      </c>
      <c r="AK4" s="604"/>
      <c r="AL4" s="605"/>
      <c r="AM4" s="603" t="str">
        <f>IF(F4="","",F4-'Selection Gènes de Référence'!$D$18)</f>
        <v/>
      </c>
      <c r="AN4" s="604"/>
      <c r="AO4" s="605"/>
      <c r="AP4" s="603" t="str">
        <f>IF(I4="","",I4-'Selection Gènes de Référence'!$D$19)</f>
        <v/>
      </c>
      <c r="AQ4" s="604"/>
      <c r="AR4" s="605"/>
      <c r="AS4" s="603" t="str">
        <f>IF(L4="","",L4-'Selection Gènes de Référence'!$D$20)</f>
        <v/>
      </c>
      <c r="AT4" s="604"/>
      <c r="AU4" s="605"/>
      <c r="AV4" s="603" t="str">
        <f>IF(O4="","",O4-'Selection Gènes de Référence'!$D$21)</f>
        <v/>
      </c>
      <c r="AW4" s="604"/>
      <c r="AX4" s="605"/>
      <c r="AY4" s="603" t="str">
        <f>IF(R4="","",R4-'Selection Gènes de Référence'!$D$22)</f>
        <v/>
      </c>
      <c r="AZ4" s="604"/>
      <c r="BA4" s="605"/>
      <c r="BB4" s="603" t="str">
        <f>IF(U4="","",U4-'Selection Gènes de Référence'!$D$23)</f>
        <v/>
      </c>
      <c r="BC4" s="604"/>
      <c r="BD4" s="605"/>
      <c r="BE4" s="603" t="str">
        <f>IF(X4="","",X4-'Selection Gènes de Référence'!$D$24)</f>
        <v/>
      </c>
      <c r="BF4" s="604"/>
      <c r="BG4" s="605"/>
      <c r="BH4" s="603" t="str">
        <f>IF(AA4="","",AA4-'Selection Gènes de Référence'!$D$25)</f>
        <v/>
      </c>
      <c r="BI4" s="604"/>
      <c r="BJ4" s="605"/>
      <c r="BK4" s="603" t="str">
        <f>IF(AD4="","",AD4-'Selection Gènes de Référence'!$D$26)</f>
        <v/>
      </c>
      <c r="BL4" s="604"/>
      <c r="BM4" s="605"/>
      <c r="BN4" s="603" t="str">
        <f>IF(AG4="","",AG4-'Selection Gènes de Référence'!$D$27)</f>
        <v/>
      </c>
      <c r="BO4" s="604"/>
      <c r="BP4" s="605"/>
      <c r="BQ4" s="565"/>
      <c r="BR4" s="566"/>
      <c r="BS4" s="567"/>
      <c r="BT4" s="611" t="str">
        <f t="shared" ref="BT4:BT67" si="0">IF(OR(AM4="",$AJ4=""),"",AM4-$AJ4)</f>
        <v/>
      </c>
      <c r="BU4" s="612"/>
      <c r="BV4" s="613"/>
      <c r="BW4" s="611" t="str">
        <f t="shared" ref="BW4:BW67" si="1">IF(OR(AP4="",$AJ4=""),"",AP4-$AJ4)</f>
        <v/>
      </c>
      <c r="BX4" s="612"/>
      <c r="BY4" s="613"/>
      <c r="BZ4" s="611" t="str">
        <f t="shared" ref="BZ4:BZ67" si="2">IF(OR(AS4="",$AJ4=""),"",AS4-$AJ4)</f>
        <v/>
      </c>
      <c r="CA4" s="612"/>
      <c r="CB4" s="613"/>
      <c r="CC4" s="611" t="str">
        <f t="shared" ref="CC4:CC67" si="3">IF(OR(AV4="",$AJ4=""),"",AV4-$AJ4)</f>
        <v/>
      </c>
      <c r="CD4" s="612"/>
      <c r="CE4" s="613"/>
      <c r="CF4" s="611" t="str">
        <f t="shared" ref="CF4:CF67" si="4">IF(OR(AY4="",$AJ4=""),"",AY4-$AJ4)</f>
        <v/>
      </c>
      <c r="CG4" s="612"/>
      <c r="CH4" s="613"/>
      <c r="CI4" s="611" t="str">
        <f t="shared" ref="CI4:CI67" si="5">IF(OR(BB4="",$AJ4=""),"",BB4-$AJ4)</f>
        <v/>
      </c>
      <c r="CJ4" s="612"/>
      <c r="CK4" s="613"/>
      <c r="CL4" s="611" t="str">
        <f t="shared" ref="CL4:CL67" si="6">IF(OR(BE4="",$AJ4=""),"",BE4-$AJ4)</f>
        <v/>
      </c>
      <c r="CM4" s="612"/>
      <c r="CN4" s="613"/>
      <c r="CO4" s="611" t="str">
        <f t="shared" ref="CO4:CO67" si="7">IF(OR(BH4="",$AJ4=""),"",BH4-$AJ4)</f>
        <v/>
      </c>
      <c r="CP4" s="612"/>
      <c r="CQ4" s="613"/>
      <c r="CR4" s="611" t="str">
        <f t="shared" ref="CR4:CR67" si="8">IF(OR(BK4="",$AJ4=""),"",BK4-$AJ4)</f>
        <v/>
      </c>
      <c r="CS4" s="612"/>
      <c r="CT4" s="613"/>
      <c r="CU4" s="611" t="str">
        <f t="shared" ref="CU4:CU67" si="9">IF(OR(BN4="",$AJ4=""),"",BN4-$AJ4)</f>
        <v/>
      </c>
      <c r="CV4" s="612"/>
      <c r="CW4" s="613"/>
      <c r="CX4" s="565"/>
      <c r="CY4" s="566"/>
      <c r="CZ4" s="567"/>
      <c r="DA4" s="620" t="str">
        <f t="shared" ref="DA4:DA67" si="10">IF(BT4="","",2^-BT4)</f>
        <v/>
      </c>
      <c r="DB4" s="621"/>
      <c r="DC4" s="622"/>
      <c r="DD4" s="620" t="str">
        <f t="shared" ref="DD4:DD67" si="11">IF(BW4="","",2^-BW4)</f>
        <v/>
      </c>
      <c r="DE4" s="621"/>
      <c r="DF4" s="622"/>
      <c r="DG4" s="620" t="str">
        <f t="shared" ref="DG4:DG67" si="12">IF(BZ4="","",2^-BZ4)</f>
        <v/>
      </c>
      <c r="DH4" s="621"/>
      <c r="DI4" s="622"/>
      <c r="DJ4" s="620" t="str">
        <f t="shared" ref="DJ4:DJ67" si="13">IF(CC4="","",2^-CC4)</f>
        <v/>
      </c>
      <c r="DK4" s="621"/>
      <c r="DL4" s="622"/>
      <c r="DM4" s="620" t="str">
        <f t="shared" ref="DM4:DM67" si="14">IF(CF4="","",2^-CF4)</f>
        <v/>
      </c>
      <c r="DN4" s="621"/>
      <c r="DO4" s="622"/>
      <c r="DP4" s="620" t="str">
        <f t="shared" ref="DP4:DP67" si="15">IF(CI4="","",2^-CI4)</f>
        <v/>
      </c>
      <c r="DQ4" s="621"/>
      <c r="DR4" s="622"/>
      <c r="DS4" s="620" t="str">
        <f t="shared" ref="DS4:DS67" si="16">IF(CL4="","",2^-CL4)</f>
        <v/>
      </c>
      <c r="DT4" s="621"/>
      <c r="DU4" s="622"/>
      <c r="DV4" s="620" t="str">
        <f t="shared" ref="DV4:DV67" si="17">IF(CO4="","",2^-CO4)</f>
        <v/>
      </c>
      <c r="DW4" s="621"/>
      <c r="DX4" s="622"/>
      <c r="DY4" s="620" t="str">
        <f t="shared" ref="DY4:DY67" si="18">IF(CR4="","",2^-CR4)</f>
        <v/>
      </c>
      <c r="DZ4" s="621"/>
      <c r="EA4" s="622"/>
      <c r="EB4" s="620" t="str">
        <f t="shared" ref="EB4:EB67" si="19">IF(CU4="","",2^-CU4)</f>
        <v/>
      </c>
      <c r="EC4" s="621"/>
      <c r="ED4" s="622"/>
      <c r="EE4" s="565"/>
      <c r="EF4" s="566"/>
      <c r="EG4" s="567"/>
      <c r="EH4" s="614" t="str">
        <f t="shared" ref="EH4:EH67" si="20">IF(DA4&gt;1,DA4,-1/DA4)</f>
        <v/>
      </c>
      <c r="EI4" s="615"/>
      <c r="EJ4" s="616"/>
      <c r="EK4" s="614" t="str">
        <f t="shared" ref="EK4:EK67" si="21">IF(DD4&gt;1,DD4,-1/DD4)</f>
        <v/>
      </c>
      <c r="EL4" s="615"/>
      <c r="EM4" s="616"/>
      <c r="EN4" s="614" t="str">
        <f t="shared" ref="EN4:EN67" si="22">IF(DG4&gt;1,DG4,-1/DG4)</f>
        <v/>
      </c>
      <c r="EO4" s="615"/>
      <c r="EP4" s="616"/>
      <c r="EQ4" s="614" t="str">
        <f t="shared" ref="EQ4:EQ67" si="23">IF(DJ4&gt;1,DJ4,-1/DJ4)</f>
        <v/>
      </c>
      <c r="ER4" s="615"/>
      <c r="ES4" s="616"/>
      <c r="ET4" s="614" t="str">
        <f t="shared" ref="ET4:ET67" si="24">IF(DM4&gt;1,DM4,-1/DM4)</f>
        <v/>
      </c>
      <c r="EU4" s="615"/>
      <c r="EV4" s="616"/>
      <c r="EW4" s="614" t="str">
        <f t="shared" ref="EW4:EW67" si="25">IF(DP4&gt;1,DP4,-1/DP4)</f>
        <v/>
      </c>
      <c r="EX4" s="615"/>
      <c r="EY4" s="616"/>
      <c r="EZ4" s="614" t="str">
        <f t="shared" ref="EZ4:EZ67" si="26">IF(DS4&gt;1,DS4,-1/DS4)</f>
        <v/>
      </c>
      <c r="FA4" s="615"/>
      <c r="FB4" s="616"/>
      <c r="FC4" s="614" t="str">
        <f t="shared" ref="FC4:FC67" si="27">IF(DV4&gt;1,DV4,-1/DV4)</f>
        <v/>
      </c>
      <c r="FD4" s="615"/>
      <c r="FE4" s="616"/>
      <c r="FF4" s="614" t="str">
        <f t="shared" ref="FF4:FF67" si="28">IF(DY4&gt;1,DY4,-1/DY4)</f>
        <v/>
      </c>
      <c r="FG4" s="615"/>
      <c r="FH4" s="616"/>
      <c r="FI4" s="614" t="str">
        <f t="shared" ref="FI4:FI67" si="29">IF(EB4&gt;1,EB4,-1/EB4)</f>
        <v/>
      </c>
      <c r="FJ4" s="615"/>
      <c r="FK4" s="616"/>
      <c r="FL4" s="611" t="str">
        <f t="shared" ref="FL4:FL67" si="30">IF(OR(COUNT(C102:E102)&lt;3,COUNT(F102:H102)&lt;3),"N/A",IF(ISERROR(TTEST(C102:E102,F102:H102,2,2)),"N/A",TTEST(C102:E102,F102:H102,2,2)))</f>
        <v>N/A</v>
      </c>
      <c r="FM4" s="612"/>
      <c r="FN4" s="613"/>
      <c r="FO4" s="611" t="str">
        <f t="shared" ref="FO4:FO67" si="31">IF(OR(COUNT(C102:E102)&lt;3,COUNT(I102:K102)&lt;3),"N/A",IF(ISERROR(TTEST(C102:E102,I102:K102,2,2)),"N/A",TTEST(C102:E102,I102:K102,2,2)))</f>
        <v>N/A</v>
      </c>
      <c r="FP4" s="612"/>
      <c r="FQ4" s="613"/>
      <c r="FR4" s="611" t="str">
        <f t="shared" ref="FR4:FR67" si="32">IF(OR(COUNT(C102:E102)&lt;3,COUNT(L102:N102)&lt;3),"N/A",IF(ISERROR(TTEST(C102:E102,L102:N102,2,2)),"N/A",TTEST(C102:E102,L102:N102,2,2)))</f>
        <v>N/A</v>
      </c>
      <c r="FS4" s="612"/>
      <c r="FT4" s="613"/>
      <c r="FU4" s="611" t="str">
        <f t="shared" ref="FU4:FU67" si="33">IF(OR(COUNT(C102:E102)&lt;3,COUNT(O102:Q102)&lt;3),"N/A",IF(ISERROR(TTEST(C102:E102,O102:Q102,2,2)),"N/A",TTEST(C102:E102,O102:Q102,2,2)))</f>
        <v>N/A</v>
      </c>
      <c r="FV4" s="612"/>
      <c r="FW4" s="613"/>
      <c r="FX4" s="611" t="str">
        <f t="shared" ref="FX4:FX67" si="34">IF(OR(COUNT(O102:Q102)&lt;3,COUNT(R102:T102)&lt;3),"N/A",IF(ISERROR(TTEST(O102:Q102,R102:T102,2,2)),"N/A",TTEST(C102:E102,R102:T102,2,2)))</f>
        <v>N/A</v>
      </c>
      <c r="FY4" s="612"/>
      <c r="FZ4" s="613"/>
      <c r="GA4" s="611" t="str">
        <f t="shared" ref="GA4:GA67" si="35">IF(OR(COUNT(R102:T102)&lt;3,COUNT(U102:W102)&lt;3),"N/A",IF(ISERROR(TTEST(R102:T102,U102:W102,2,2)),"N/A",TTEST(C102:E102,U102:W102,2,2)))</f>
        <v>N/A</v>
      </c>
      <c r="GB4" s="612"/>
      <c r="GC4" s="613"/>
      <c r="GD4" s="611" t="str">
        <f t="shared" ref="GD4:GD67" si="36">IF(OR(COUNT(U102:W102)&lt;3,COUNT(X102:Z102)&lt;3),"N/A",IF(ISERROR(TTEST(U102:W102,X102:Z102,2,2)),"N/A",TTEST(C102:E102,X102:Z102,2,2)))</f>
        <v>N/A</v>
      </c>
      <c r="GE4" s="612"/>
      <c r="GF4" s="613"/>
      <c r="GG4" s="611" t="str">
        <f t="shared" ref="GG4:GG67" si="37">IF(OR(COUNT(X102:Z102)&lt;3,COUNT(AA102:AC102)&lt;3),"N/A",IF(ISERROR(TTEST(X102:Z102,AA102:AC102,2,2)),"N/A",TTEST(C102:E102,AA102:AC102,2,2)))</f>
        <v>N/A</v>
      </c>
      <c r="GH4" s="612"/>
      <c r="GI4" s="613"/>
      <c r="GJ4" s="611" t="str">
        <f t="shared" ref="GJ4:GJ67" si="38">IF(OR(COUNT(AA102:AC102)&lt;3,COUNT(AD102:AF102)&lt;3),"N/A",IF(ISERROR(TTEST(AA102:AC102,AD102:AF102,2,2)),"N/A",TTEST(C102:E102,AD102:AF102,2,2)))</f>
        <v>N/A</v>
      </c>
      <c r="GK4" s="612"/>
      <c r="GL4" s="613"/>
      <c r="GM4" s="611" t="str">
        <f t="shared" ref="GM4:GM67" si="39">IF(OR(COUNT(AD102:AF102)&lt;3,COUNT(AG102:AI102)&lt;3),"N/A",IF(ISERROR(TTEST(AD102:AF102,AG102:AI102,2,2)),"N/A",TTEST(C102:E102,AG102:AI102,2,2)))</f>
        <v>N/A</v>
      </c>
      <c r="GN4" s="612"/>
      <c r="GO4" s="613"/>
      <c r="GP4" s="611" t="str">
        <f t="shared" ref="GP4:GP67" si="40">IF(OR($C4="N/A",EH4=""),"N/A",IF(AND($C4&gt;=35,F4&gt;=35),"Non Exprimé",IF(AND($C4&lt;35,F4&lt;35),"OK",IF(OR(AND($C4&lt;35,F4&gt;=35),$C4&gt;=35,F4&lt;35),"Avec Précaution",))))</f>
        <v>N/A</v>
      </c>
      <c r="GQ4" s="612"/>
      <c r="GR4" s="613"/>
      <c r="GS4" s="611" t="str">
        <f t="shared" ref="GS4:GS67" si="41">IF(OR($C4="N/A",EK4=""),"N/A",IF(AND($C4&gt;=35,I4&gt;=35),"Non Exprimé",IF(AND($C4&lt;35,I4&lt;35),"OK",IF(OR(AND($C4&lt;35,I4&gt;=35),$C4&gt;=35,I4&lt;35),"Avec Précaution",))))</f>
        <v>N/A</v>
      </c>
      <c r="GT4" s="612"/>
      <c r="GU4" s="613"/>
      <c r="GV4" s="611" t="str">
        <f t="shared" ref="GV4:GV67" si="42">IF(OR($C4="N/A",EN4=""),"N/A",IF(AND($C4&gt;=35,L4&gt;=35),"Non Exprimé",IF(AND($C4&lt;35,L4&lt;35),"OK",IF(OR(AND($C4&lt;35,L4&gt;=35),$C4&gt;=35,L4&lt;35),"Avec Précaution",))))</f>
        <v>N/A</v>
      </c>
      <c r="GW4" s="612"/>
      <c r="GX4" s="613"/>
      <c r="GY4" s="611" t="str">
        <f t="shared" ref="GY4:GY67" si="43">IF(OR($C4="N/A",EQ4=""),"N/A",IF(AND($C4&gt;=35,O4&gt;=35),"Non Exprimé",IF(AND($C4&lt;35,O4&lt;35),"OK",IF(OR(AND($C4&lt;35,O4&gt;=35),$C4&gt;=35,O4&lt;35),"Avec Précaution",))))</f>
        <v>N/A</v>
      </c>
      <c r="GZ4" s="612"/>
      <c r="HA4" s="613"/>
      <c r="HB4" s="611" t="str">
        <f t="shared" ref="HB4:HB67" si="44">IF(OR($C4="N/A",ET4=""),"N/A",IF(AND($C4&gt;=35,R4&gt;=35),"Non Exprimé",IF(AND($C4&lt;35,R4&lt;35),"OK",IF(OR(AND($C4&lt;35,R4&gt;=35),$C4&gt;=35,R4&lt;35),"Avec Précaution",))))</f>
        <v>N/A</v>
      </c>
      <c r="HC4" s="612"/>
      <c r="HD4" s="613"/>
      <c r="HE4" s="611" t="str">
        <f t="shared" ref="HE4:HE67" si="45">IF(OR($C4="N/A",EW4=""),"N/A",IF(AND($C4&gt;=35,U4&gt;=35),"Non Exprimé",IF(AND($C4&lt;35,U4&lt;35),"OK",IF(OR(AND($C4&lt;35,U4&gt;=35),$C4&gt;=35,U4&lt;35),"Avec Précaution",))))</f>
        <v>N/A</v>
      </c>
      <c r="HF4" s="612"/>
      <c r="HG4" s="613"/>
      <c r="HH4" s="611" t="str">
        <f t="shared" ref="HH4:HH67" si="46">IF(OR($C4="N/A",EZ4=""),"N/A",IF(AND($C4&gt;=35,X4&gt;=35),"Non Exprimé",IF(AND($C4&lt;35,X4&lt;35),"OK",IF(OR(AND($C4&lt;35,X4&gt;=35),$C4&gt;=35,X4&lt;35),"Avec Précaution",))))</f>
        <v>N/A</v>
      </c>
      <c r="HI4" s="612"/>
      <c r="HJ4" s="613"/>
      <c r="HK4" s="611" t="str">
        <f t="shared" ref="HK4:HK67" si="47">IF(OR($C4="N/A",FC4=""),"N/A",IF(AND($C4&gt;=35,AA4&gt;=35),"Non Exprimé",IF(AND($C4&lt;35,AA4&lt;35),"OK",IF(OR(AND($C4&lt;35,AA4&gt;=35),$C4&gt;=35,AA4&lt;35),"Avec Précaution",))))</f>
        <v>N/A</v>
      </c>
      <c r="HL4" s="612"/>
      <c r="HM4" s="613"/>
      <c r="HN4" s="611" t="str">
        <f t="shared" ref="HN4:HN67" si="48">IF(OR($C4="N/A",FF4=""),"N/A",IF(AND($C4&gt;=35,AD4&gt;=35),"Non Exprimé",IF(AND($C4&lt;35,AD4&lt;35),"OK",IF(OR(AND($C4&lt;35,AD4&gt;=35),$C4&gt;=35,AD4&lt;35),"Avec Précaution",))))</f>
        <v>N/A</v>
      </c>
      <c r="HO4" s="612"/>
      <c r="HP4" s="613"/>
      <c r="HQ4" s="611" t="str">
        <f t="shared" ref="HQ4:HQ67" si="49">IF(OR($C4="N/A",FI4=""),"N/A",IF(AND($C4&gt;=35,AG4&gt;=35),"Non Exprimé",IF(AND($C4&lt;35,AG4&lt;35),"OK",IF(OR(AND($C4&lt;35,AG4&gt;=35),$C4&gt;=35,AG4&lt;35),"Avec Précaution",))))</f>
        <v>N/A</v>
      </c>
      <c r="HR4" s="612"/>
      <c r="HS4" s="613"/>
    </row>
    <row r="5" spans="1:227">
      <c r="A5" s="26" t="str">
        <f>IF('Information sur les Gènes'!A5="","",'Information sur les Gènes'!A5)</f>
        <v>A3</v>
      </c>
      <c r="B5" s="28" t="str">
        <f>IF('Information sur les Gènes'!D5="","",'Information sur les Gènes'!D5)</f>
        <v/>
      </c>
      <c r="C5" s="611" t="str">
        <f>IF('Données Echantillon Contrôle'!F6="","",'Données Echantillon Contrôle'!F6)</f>
        <v/>
      </c>
      <c r="D5" s="612"/>
      <c r="E5" s="613"/>
      <c r="F5" s="611" t="str">
        <f>IF('Données Echantillon 1'!F6="","",'Données Echantillon 1'!F6)</f>
        <v/>
      </c>
      <c r="G5" s="612"/>
      <c r="H5" s="613"/>
      <c r="I5" s="611" t="str">
        <f>IF('Données Echantillon 2'!F6="","",'Données Echantillon 2'!F6)</f>
        <v/>
      </c>
      <c r="J5" s="612"/>
      <c r="K5" s="613"/>
      <c r="L5" s="611" t="str">
        <f>IF('Données Echantillon 3'!F6="","",'Données Echantillon 3'!F6)</f>
        <v/>
      </c>
      <c r="M5" s="612"/>
      <c r="N5" s="613"/>
      <c r="O5" s="611" t="str">
        <f>IF('Données Echantillon 4'!F6="","",'Données Echantillon 4'!F6)</f>
        <v/>
      </c>
      <c r="P5" s="612"/>
      <c r="Q5" s="613"/>
      <c r="R5" s="611" t="str">
        <f>IF('Données Echantillon 5'!F6="","",'Données Echantillon 5'!F6)</f>
        <v/>
      </c>
      <c r="S5" s="612"/>
      <c r="T5" s="613"/>
      <c r="U5" s="611" t="str">
        <f>IF('Données Echantillon 6'!F6="","",'Données Echantillon 6'!F6)</f>
        <v/>
      </c>
      <c r="V5" s="612"/>
      <c r="W5" s="613"/>
      <c r="X5" s="611" t="str">
        <f>IF('Données Echantillon 7'!F6="","",'Données Echantillon 7'!F6)</f>
        <v/>
      </c>
      <c r="Y5" s="612"/>
      <c r="Z5" s="613"/>
      <c r="AA5" s="611" t="str">
        <f>IF('Données Echantillon 8'!F6="","",'Données Echantillon 8'!F6)</f>
        <v/>
      </c>
      <c r="AB5" s="612"/>
      <c r="AC5" s="613"/>
      <c r="AD5" s="611" t="str">
        <f>IF('Données Echantillon 9'!F6="","",'Données Echantillon 9'!F6)</f>
        <v/>
      </c>
      <c r="AE5" s="612"/>
      <c r="AF5" s="613"/>
      <c r="AG5" s="611" t="str">
        <f>IF('Données Echantillon 10'!F6="","",'Données Echantillon 10'!F6)</f>
        <v/>
      </c>
      <c r="AH5" s="612"/>
      <c r="AI5" s="613"/>
      <c r="AJ5" s="603" t="str">
        <f>IF(C5="","",C5-'Selection Gènes de Référence'!$D$17)</f>
        <v/>
      </c>
      <c r="AK5" s="604"/>
      <c r="AL5" s="605"/>
      <c r="AM5" s="603" t="str">
        <f>IF(F5="","",F5-'Selection Gènes de Référence'!$D$18)</f>
        <v/>
      </c>
      <c r="AN5" s="604"/>
      <c r="AO5" s="605"/>
      <c r="AP5" s="603" t="str">
        <f>IF(I5="","",I5-'Selection Gènes de Référence'!$D$19)</f>
        <v/>
      </c>
      <c r="AQ5" s="604"/>
      <c r="AR5" s="605"/>
      <c r="AS5" s="603" t="str">
        <f>IF(L5="","",L5-'Selection Gènes de Référence'!$D$20)</f>
        <v/>
      </c>
      <c r="AT5" s="604"/>
      <c r="AU5" s="605"/>
      <c r="AV5" s="603" t="str">
        <f>IF(O5="","",O5-'Selection Gènes de Référence'!$D$21)</f>
        <v/>
      </c>
      <c r="AW5" s="604"/>
      <c r="AX5" s="605"/>
      <c r="AY5" s="603" t="str">
        <f>IF(R5="","",R5-'Selection Gènes de Référence'!$D$22)</f>
        <v/>
      </c>
      <c r="AZ5" s="604"/>
      <c r="BA5" s="605"/>
      <c r="BB5" s="603" t="str">
        <f>IF(U5="","",U5-'Selection Gènes de Référence'!$D$23)</f>
        <v/>
      </c>
      <c r="BC5" s="604"/>
      <c r="BD5" s="605"/>
      <c r="BE5" s="603" t="str">
        <f>IF(X5="","",X5-'Selection Gènes de Référence'!$D$24)</f>
        <v/>
      </c>
      <c r="BF5" s="604"/>
      <c r="BG5" s="605"/>
      <c r="BH5" s="603" t="str">
        <f>IF(AA5="","",AA5-'Selection Gènes de Référence'!$D$25)</f>
        <v/>
      </c>
      <c r="BI5" s="604"/>
      <c r="BJ5" s="605"/>
      <c r="BK5" s="603" t="str">
        <f>IF(AD5="","",AD5-'Selection Gènes de Référence'!$D$26)</f>
        <v/>
      </c>
      <c r="BL5" s="604"/>
      <c r="BM5" s="605"/>
      <c r="BN5" s="603" t="str">
        <f>IF(AG5="","",AG5-'Selection Gènes de Référence'!$D$27)</f>
        <v/>
      </c>
      <c r="BO5" s="604"/>
      <c r="BP5" s="605"/>
      <c r="BQ5" s="565"/>
      <c r="BR5" s="566"/>
      <c r="BS5" s="567"/>
      <c r="BT5" s="611" t="str">
        <f t="shared" si="0"/>
        <v/>
      </c>
      <c r="BU5" s="612"/>
      <c r="BV5" s="613"/>
      <c r="BW5" s="611" t="str">
        <f t="shared" si="1"/>
        <v/>
      </c>
      <c r="BX5" s="612"/>
      <c r="BY5" s="613"/>
      <c r="BZ5" s="611" t="str">
        <f t="shared" si="2"/>
        <v/>
      </c>
      <c r="CA5" s="612"/>
      <c r="CB5" s="613"/>
      <c r="CC5" s="611" t="str">
        <f t="shared" si="3"/>
        <v/>
      </c>
      <c r="CD5" s="612"/>
      <c r="CE5" s="613"/>
      <c r="CF5" s="611" t="str">
        <f t="shared" si="4"/>
        <v/>
      </c>
      <c r="CG5" s="612"/>
      <c r="CH5" s="613"/>
      <c r="CI5" s="611" t="str">
        <f t="shared" si="5"/>
        <v/>
      </c>
      <c r="CJ5" s="612"/>
      <c r="CK5" s="613"/>
      <c r="CL5" s="611" t="str">
        <f t="shared" si="6"/>
        <v/>
      </c>
      <c r="CM5" s="612"/>
      <c r="CN5" s="613"/>
      <c r="CO5" s="611" t="str">
        <f t="shared" si="7"/>
        <v/>
      </c>
      <c r="CP5" s="612"/>
      <c r="CQ5" s="613"/>
      <c r="CR5" s="611" t="str">
        <f t="shared" si="8"/>
        <v/>
      </c>
      <c r="CS5" s="612"/>
      <c r="CT5" s="613"/>
      <c r="CU5" s="611" t="str">
        <f t="shared" si="9"/>
        <v/>
      </c>
      <c r="CV5" s="612"/>
      <c r="CW5" s="613"/>
      <c r="CX5" s="565" t="str">
        <f t="shared" ref="CX5:CX67" si="50">IF(BQ5="","",2^-BQ5)</f>
        <v/>
      </c>
      <c r="CY5" s="566"/>
      <c r="CZ5" s="567"/>
      <c r="DA5" s="620" t="str">
        <f t="shared" si="10"/>
        <v/>
      </c>
      <c r="DB5" s="621"/>
      <c r="DC5" s="622"/>
      <c r="DD5" s="620" t="str">
        <f t="shared" si="11"/>
        <v/>
      </c>
      <c r="DE5" s="621"/>
      <c r="DF5" s="622"/>
      <c r="DG5" s="620" t="str">
        <f t="shared" si="12"/>
        <v/>
      </c>
      <c r="DH5" s="621"/>
      <c r="DI5" s="622"/>
      <c r="DJ5" s="620" t="str">
        <f t="shared" si="13"/>
        <v/>
      </c>
      <c r="DK5" s="621"/>
      <c r="DL5" s="622"/>
      <c r="DM5" s="620" t="str">
        <f t="shared" si="14"/>
        <v/>
      </c>
      <c r="DN5" s="621"/>
      <c r="DO5" s="622"/>
      <c r="DP5" s="620" t="str">
        <f t="shared" si="15"/>
        <v/>
      </c>
      <c r="DQ5" s="621"/>
      <c r="DR5" s="622"/>
      <c r="DS5" s="620" t="str">
        <f t="shared" si="16"/>
        <v/>
      </c>
      <c r="DT5" s="621"/>
      <c r="DU5" s="622"/>
      <c r="DV5" s="620" t="str">
        <f t="shared" si="17"/>
        <v/>
      </c>
      <c r="DW5" s="621"/>
      <c r="DX5" s="622"/>
      <c r="DY5" s="620" t="str">
        <f t="shared" si="18"/>
        <v/>
      </c>
      <c r="DZ5" s="621"/>
      <c r="EA5" s="622"/>
      <c r="EB5" s="620" t="str">
        <f t="shared" si="19"/>
        <v/>
      </c>
      <c r="EC5" s="621"/>
      <c r="ED5" s="622"/>
      <c r="EE5" s="565"/>
      <c r="EF5" s="566"/>
      <c r="EG5" s="567"/>
      <c r="EH5" s="614" t="str">
        <f t="shared" si="20"/>
        <v/>
      </c>
      <c r="EI5" s="615"/>
      <c r="EJ5" s="616"/>
      <c r="EK5" s="614" t="str">
        <f t="shared" si="21"/>
        <v/>
      </c>
      <c r="EL5" s="615"/>
      <c r="EM5" s="616"/>
      <c r="EN5" s="614" t="str">
        <f t="shared" si="22"/>
        <v/>
      </c>
      <c r="EO5" s="615"/>
      <c r="EP5" s="616"/>
      <c r="EQ5" s="614" t="str">
        <f t="shared" si="23"/>
        <v/>
      </c>
      <c r="ER5" s="615"/>
      <c r="ES5" s="616"/>
      <c r="ET5" s="614" t="str">
        <f t="shared" si="24"/>
        <v/>
      </c>
      <c r="EU5" s="615"/>
      <c r="EV5" s="616"/>
      <c r="EW5" s="614" t="str">
        <f t="shared" si="25"/>
        <v/>
      </c>
      <c r="EX5" s="615"/>
      <c r="EY5" s="616"/>
      <c r="EZ5" s="614" t="str">
        <f t="shared" si="26"/>
        <v/>
      </c>
      <c r="FA5" s="615"/>
      <c r="FB5" s="616"/>
      <c r="FC5" s="614" t="str">
        <f t="shared" si="27"/>
        <v/>
      </c>
      <c r="FD5" s="615"/>
      <c r="FE5" s="616"/>
      <c r="FF5" s="614" t="str">
        <f t="shared" si="28"/>
        <v/>
      </c>
      <c r="FG5" s="615"/>
      <c r="FH5" s="616"/>
      <c r="FI5" s="614" t="str">
        <f t="shared" si="29"/>
        <v/>
      </c>
      <c r="FJ5" s="615"/>
      <c r="FK5" s="616"/>
      <c r="FL5" s="611" t="str">
        <f t="shared" si="30"/>
        <v>N/A</v>
      </c>
      <c r="FM5" s="612"/>
      <c r="FN5" s="613"/>
      <c r="FO5" s="611" t="str">
        <f t="shared" si="31"/>
        <v>N/A</v>
      </c>
      <c r="FP5" s="612"/>
      <c r="FQ5" s="613"/>
      <c r="FR5" s="611" t="str">
        <f t="shared" si="32"/>
        <v>N/A</v>
      </c>
      <c r="FS5" s="612"/>
      <c r="FT5" s="613"/>
      <c r="FU5" s="611" t="str">
        <f t="shared" si="33"/>
        <v>N/A</v>
      </c>
      <c r="FV5" s="612"/>
      <c r="FW5" s="613"/>
      <c r="FX5" s="611" t="str">
        <f t="shared" si="34"/>
        <v>N/A</v>
      </c>
      <c r="FY5" s="612"/>
      <c r="FZ5" s="613"/>
      <c r="GA5" s="611" t="str">
        <f t="shared" si="35"/>
        <v>N/A</v>
      </c>
      <c r="GB5" s="612"/>
      <c r="GC5" s="613"/>
      <c r="GD5" s="611" t="str">
        <f t="shared" si="36"/>
        <v>N/A</v>
      </c>
      <c r="GE5" s="612"/>
      <c r="GF5" s="613"/>
      <c r="GG5" s="611" t="str">
        <f t="shared" si="37"/>
        <v>N/A</v>
      </c>
      <c r="GH5" s="612"/>
      <c r="GI5" s="613"/>
      <c r="GJ5" s="611" t="str">
        <f t="shared" si="38"/>
        <v>N/A</v>
      </c>
      <c r="GK5" s="612"/>
      <c r="GL5" s="613"/>
      <c r="GM5" s="611" t="str">
        <f t="shared" si="39"/>
        <v>N/A</v>
      </c>
      <c r="GN5" s="612"/>
      <c r="GO5" s="613"/>
      <c r="GP5" s="611" t="str">
        <f t="shared" si="40"/>
        <v>N/A</v>
      </c>
      <c r="GQ5" s="612"/>
      <c r="GR5" s="613"/>
      <c r="GS5" s="611" t="str">
        <f t="shared" si="41"/>
        <v>N/A</v>
      </c>
      <c r="GT5" s="612"/>
      <c r="GU5" s="613"/>
      <c r="GV5" s="611" t="str">
        <f t="shared" si="42"/>
        <v>N/A</v>
      </c>
      <c r="GW5" s="612"/>
      <c r="GX5" s="613"/>
      <c r="GY5" s="611" t="str">
        <f t="shared" si="43"/>
        <v>N/A</v>
      </c>
      <c r="GZ5" s="612"/>
      <c r="HA5" s="613"/>
      <c r="HB5" s="611" t="str">
        <f t="shared" si="44"/>
        <v>N/A</v>
      </c>
      <c r="HC5" s="612"/>
      <c r="HD5" s="613"/>
      <c r="HE5" s="611" t="str">
        <f t="shared" si="45"/>
        <v>N/A</v>
      </c>
      <c r="HF5" s="612"/>
      <c r="HG5" s="613"/>
      <c r="HH5" s="611" t="str">
        <f t="shared" si="46"/>
        <v>N/A</v>
      </c>
      <c r="HI5" s="612"/>
      <c r="HJ5" s="613"/>
      <c r="HK5" s="611" t="str">
        <f t="shared" si="47"/>
        <v>N/A</v>
      </c>
      <c r="HL5" s="612"/>
      <c r="HM5" s="613"/>
      <c r="HN5" s="611" t="str">
        <f t="shared" si="48"/>
        <v>N/A</v>
      </c>
      <c r="HO5" s="612"/>
      <c r="HP5" s="613"/>
      <c r="HQ5" s="611" t="str">
        <f t="shared" si="49"/>
        <v>N/A</v>
      </c>
      <c r="HR5" s="612"/>
      <c r="HS5" s="613"/>
    </row>
    <row r="6" spans="1:227">
      <c r="A6" s="26" t="str">
        <f>IF('Information sur les Gènes'!A6="","",'Information sur les Gènes'!A6)</f>
        <v>A4</v>
      </c>
      <c r="B6" s="28" t="str">
        <f>IF('Information sur les Gènes'!D6="","",'Information sur les Gènes'!D6)</f>
        <v/>
      </c>
      <c r="C6" s="611" t="str">
        <f>IF('Données Echantillon Contrôle'!F7="","",'Données Echantillon Contrôle'!F7)</f>
        <v/>
      </c>
      <c r="D6" s="612"/>
      <c r="E6" s="613"/>
      <c r="F6" s="611" t="str">
        <f>IF('Données Echantillon 1'!F7="","",'Données Echantillon 1'!F7)</f>
        <v/>
      </c>
      <c r="G6" s="612"/>
      <c r="H6" s="613"/>
      <c r="I6" s="611" t="str">
        <f>IF('Données Echantillon 2'!F7="","",'Données Echantillon 2'!F7)</f>
        <v/>
      </c>
      <c r="J6" s="612"/>
      <c r="K6" s="613"/>
      <c r="L6" s="611" t="str">
        <f>IF('Données Echantillon 3'!F7="","",'Données Echantillon 3'!F7)</f>
        <v/>
      </c>
      <c r="M6" s="612"/>
      <c r="N6" s="613"/>
      <c r="O6" s="611" t="str">
        <f>IF('Données Echantillon 4'!F7="","",'Données Echantillon 4'!F7)</f>
        <v/>
      </c>
      <c r="P6" s="612"/>
      <c r="Q6" s="613"/>
      <c r="R6" s="611" t="str">
        <f>IF('Données Echantillon 5'!F7="","",'Données Echantillon 5'!F7)</f>
        <v/>
      </c>
      <c r="S6" s="612"/>
      <c r="T6" s="613"/>
      <c r="U6" s="611" t="str">
        <f>IF('Données Echantillon 6'!F7="","",'Données Echantillon 6'!F7)</f>
        <v/>
      </c>
      <c r="V6" s="612"/>
      <c r="W6" s="613"/>
      <c r="X6" s="611" t="str">
        <f>IF('Données Echantillon 7'!F7="","",'Données Echantillon 7'!F7)</f>
        <v/>
      </c>
      <c r="Y6" s="612"/>
      <c r="Z6" s="613"/>
      <c r="AA6" s="611" t="str">
        <f>IF('Données Echantillon 8'!F7="","",'Données Echantillon 8'!F7)</f>
        <v/>
      </c>
      <c r="AB6" s="612"/>
      <c r="AC6" s="613"/>
      <c r="AD6" s="611" t="str">
        <f>IF('Données Echantillon 9'!F7="","",'Données Echantillon 9'!F7)</f>
        <v/>
      </c>
      <c r="AE6" s="612"/>
      <c r="AF6" s="613"/>
      <c r="AG6" s="611" t="str">
        <f>IF('Données Echantillon 10'!F7="","",'Données Echantillon 10'!F7)</f>
        <v/>
      </c>
      <c r="AH6" s="612"/>
      <c r="AI6" s="613"/>
      <c r="AJ6" s="603" t="str">
        <f>IF(C6="","",C6-'Selection Gènes de Référence'!$D$17)</f>
        <v/>
      </c>
      <c r="AK6" s="604"/>
      <c r="AL6" s="605"/>
      <c r="AM6" s="603" t="str">
        <f>IF(F6="","",F6-'Selection Gènes de Référence'!$D$18)</f>
        <v/>
      </c>
      <c r="AN6" s="604"/>
      <c r="AO6" s="605"/>
      <c r="AP6" s="603" t="str">
        <f>IF(I6="","",I6-'Selection Gènes de Référence'!$D$19)</f>
        <v/>
      </c>
      <c r="AQ6" s="604"/>
      <c r="AR6" s="605"/>
      <c r="AS6" s="603" t="str">
        <f>IF(L6="","",L6-'Selection Gènes de Référence'!$D$20)</f>
        <v/>
      </c>
      <c r="AT6" s="604"/>
      <c r="AU6" s="605"/>
      <c r="AV6" s="603" t="str">
        <f>IF(O6="","",O6-'Selection Gènes de Référence'!$D$21)</f>
        <v/>
      </c>
      <c r="AW6" s="604"/>
      <c r="AX6" s="605"/>
      <c r="AY6" s="603" t="str">
        <f>IF(R6="","",R6-'Selection Gènes de Référence'!$D$22)</f>
        <v/>
      </c>
      <c r="AZ6" s="604"/>
      <c r="BA6" s="605"/>
      <c r="BB6" s="603" t="str">
        <f>IF(U6="","",U6-'Selection Gènes de Référence'!$D$23)</f>
        <v/>
      </c>
      <c r="BC6" s="604"/>
      <c r="BD6" s="605"/>
      <c r="BE6" s="603" t="str">
        <f>IF(X6="","",X6-'Selection Gènes de Référence'!$D$24)</f>
        <v/>
      </c>
      <c r="BF6" s="604"/>
      <c r="BG6" s="605"/>
      <c r="BH6" s="603" t="str">
        <f>IF(AA6="","",AA6-'Selection Gènes de Référence'!$D$25)</f>
        <v/>
      </c>
      <c r="BI6" s="604"/>
      <c r="BJ6" s="605"/>
      <c r="BK6" s="603" t="str">
        <f>IF(AD6="","",AD6-'Selection Gènes de Référence'!$D$26)</f>
        <v/>
      </c>
      <c r="BL6" s="604"/>
      <c r="BM6" s="605"/>
      <c r="BN6" s="603" t="str">
        <f>IF(AG6="","",AG6-'Selection Gènes de Référence'!$D$27)</f>
        <v/>
      </c>
      <c r="BO6" s="604"/>
      <c r="BP6" s="605"/>
      <c r="BQ6" s="565"/>
      <c r="BR6" s="566"/>
      <c r="BS6" s="567"/>
      <c r="BT6" s="611" t="str">
        <f t="shared" si="0"/>
        <v/>
      </c>
      <c r="BU6" s="612"/>
      <c r="BV6" s="613"/>
      <c r="BW6" s="611" t="str">
        <f t="shared" si="1"/>
        <v/>
      </c>
      <c r="BX6" s="612"/>
      <c r="BY6" s="613"/>
      <c r="BZ6" s="611" t="str">
        <f t="shared" si="2"/>
        <v/>
      </c>
      <c r="CA6" s="612"/>
      <c r="CB6" s="613"/>
      <c r="CC6" s="611" t="str">
        <f t="shared" si="3"/>
        <v/>
      </c>
      <c r="CD6" s="612"/>
      <c r="CE6" s="613"/>
      <c r="CF6" s="611" t="str">
        <f t="shared" si="4"/>
        <v/>
      </c>
      <c r="CG6" s="612"/>
      <c r="CH6" s="613"/>
      <c r="CI6" s="611" t="str">
        <f t="shared" si="5"/>
        <v/>
      </c>
      <c r="CJ6" s="612"/>
      <c r="CK6" s="613"/>
      <c r="CL6" s="611" t="str">
        <f t="shared" si="6"/>
        <v/>
      </c>
      <c r="CM6" s="612"/>
      <c r="CN6" s="613"/>
      <c r="CO6" s="611" t="str">
        <f t="shared" si="7"/>
        <v/>
      </c>
      <c r="CP6" s="612"/>
      <c r="CQ6" s="613"/>
      <c r="CR6" s="611" t="str">
        <f t="shared" si="8"/>
        <v/>
      </c>
      <c r="CS6" s="612"/>
      <c r="CT6" s="613"/>
      <c r="CU6" s="611" t="str">
        <f t="shared" si="9"/>
        <v/>
      </c>
      <c r="CV6" s="612"/>
      <c r="CW6" s="613"/>
      <c r="CX6" s="565" t="str">
        <f t="shared" si="50"/>
        <v/>
      </c>
      <c r="CY6" s="566"/>
      <c r="CZ6" s="567"/>
      <c r="DA6" s="620" t="str">
        <f t="shared" si="10"/>
        <v/>
      </c>
      <c r="DB6" s="621"/>
      <c r="DC6" s="622"/>
      <c r="DD6" s="620" t="str">
        <f t="shared" si="11"/>
        <v/>
      </c>
      <c r="DE6" s="621"/>
      <c r="DF6" s="622"/>
      <c r="DG6" s="620" t="str">
        <f t="shared" si="12"/>
        <v/>
      </c>
      <c r="DH6" s="621"/>
      <c r="DI6" s="622"/>
      <c r="DJ6" s="620" t="str">
        <f t="shared" si="13"/>
        <v/>
      </c>
      <c r="DK6" s="621"/>
      <c r="DL6" s="622"/>
      <c r="DM6" s="620" t="str">
        <f t="shared" si="14"/>
        <v/>
      </c>
      <c r="DN6" s="621"/>
      <c r="DO6" s="622"/>
      <c r="DP6" s="620" t="str">
        <f t="shared" si="15"/>
        <v/>
      </c>
      <c r="DQ6" s="621"/>
      <c r="DR6" s="622"/>
      <c r="DS6" s="620" t="str">
        <f t="shared" si="16"/>
        <v/>
      </c>
      <c r="DT6" s="621"/>
      <c r="DU6" s="622"/>
      <c r="DV6" s="620" t="str">
        <f t="shared" si="17"/>
        <v/>
      </c>
      <c r="DW6" s="621"/>
      <c r="DX6" s="622"/>
      <c r="DY6" s="620" t="str">
        <f t="shared" si="18"/>
        <v/>
      </c>
      <c r="DZ6" s="621"/>
      <c r="EA6" s="622"/>
      <c r="EB6" s="620" t="str">
        <f t="shared" si="19"/>
        <v/>
      </c>
      <c r="EC6" s="621"/>
      <c r="ED6" s="622"/>
      <c r="EE6" s="565"/>
      <c r="EF6" s="566"/>
      <c r="EG6" s="567"/>
      <c r="EH6" s="614" t="str">
        <f t="shared" si="20"/>
        <v/>
      </c>
      <c r="EI6" s="615"/>
      <c r="EJ6" s="616"/>
      <c r="EK6" s="614" t="str">
        <f t="shared" si="21"/>
        <v/>
      </c>
      <c r="EL6" s="615"/>
      <c r="EM6" s="616"/>
      <c r="EN6" s="614" t="str">
        <f t="shared" si="22"/>
        <v/>
      </c>
      <c r="EO6" s="615"/>
      <c r="EP6" s="616"/>
      <c r="EQ6" s="614" t="str">
        <f t="shared" si="23"/>
        <v/>
      </c>
      <c r="ER6" s="615"/>
      <c r="ES6" s="616"/>
      <c r="ET6" s="614" t="str">
        <f t="shared" si="24"/>
        <v/>
      </c>
      <c r="EU6" s="615"/>
      <c r="EV6" s="616"/>
      <c r="EW6" s="614" t="str">
        <f t="shared" si="25"/>
        <v/>
      </c>
      <c r="EX6" s="615"/>
      <c r="EY6" s="616"/>
      <c r="EZ6" s="614" t="str">
        <f t="shared" si="26"/>
        <v/>
      </c>
      <c r="FA6" s="615"/>
      <c r="FB6" s="616"/>
      <c r="FC6" s="614" t="str">
        <f t="shared" si="27"/>
        <v/>
      </c>
      <c r="FD6" s="615"/>
      <c r="FE6" s="616"/>
      <c r="FF6" s="614" t="str">
        <f t="shared" si="28"/>
        <v/>
      </c>
      <c r="FG6" s="615"/>
      <c r="FH6" s="616"/>
      <c r="FI6" s="614" t="str">
        <f t="shared" si="29"/>
        <v/>
      </c>
      <c r="FJ6" s="615"/>
      <c r="FK6" s="616"/>
      <c r="FL6" s="611" t="str">
        <f t="shared" si="30"/>
        <v>N/A</v>
      </c>
      <c r="FM6" s="612"/>
      <c r="FN6" s="613"/>
      <c r="FO6" s="611" t="str">
        <f t="shared" si="31"/>
        <v>N/A</v>
      </c>
      <c r="FP6" s="612"/>
      <c r="FQ6" s="613"/>
      <c r="FR6" s="611" t="str">
        <f t="shared" si="32"/>
        <v>N/A</v>
      </c>
      <c r="FS6" s="612"/>
      <c r="FT6" s="613"/>
      <c r="FU6" s="611" t="str">
        <f t="shared" si="33"/>
        <v>N/A</v>
      </c>
      <c r="FV6" s="612"/>
      <c r="FW6" s="613"/>
      <c r="FX6" s="611" t="str">
        <f t="shared" si="34"/>
        <v>N/A</v>
      </c>
      <c r="FY6" s="612"/>
      <c r="FZ6" s="613"/>
      <c r="GA6" s="611" t="str">
        <f t="shared" si="35"/>
        <v>N/A</v>
      </c>
      <c r="GB6" s="612"/>
      <c r="GC6" s="613"/>
      <c r="GD6" s="611" t="str">
        <f t="shared" si="36"/>
        <v>N/A</v>
      </c>
      <c r="GE6" s="612"/>
      <c r="GF6" s="613"/>
      <c r="GG6" s="611" t="str">
        <f t="shared" si="37"/>
        <v>N/A</v>
      </c>
      <c r="GH6" s="612"/>
      <c r="GI6" s="613"/>
      <c r="GJ6" s="611" t="str">
        <f t="shared" si="38"/>
        <v>N/A</v>
      </c>
      <c r="GK6" s="612"/>
      <c r="GL6" s="613"/>
      <c r="GM6" s="611" t="str">
        <f t="shared" si="39"/>
        <v>N/A</v>
      </c>
      <c r="GN6" s="612"/>
      <c r="GO6" s="613"/>
      <c r="GP6" s="611" t="str">
        <f t="shared" si="40"/>
        <v>N/A</v>
      </c>
      <c r="GQ6" s="612"/>
      <c r="GR6" s="613"/>
      <c r="GS6" s="611" t="str">
        <f t="shared" si="41"/>
        <v>N/A</v>
      </c>
      <c r="GT6" s="612"/>
      <c r="GU6" s="613"/>
      <c r="GV6" s="611" t="str">
        <f t="shared" si="42"/>
        <v>N/A</v>
      </c>
      <c r="GW6" s="612"/>
      <c r="GX6" s="613"/>
      <c r="GY6" s="611" t="str">
        <f t="shared" si="43"/>
        <v>N/A</v>
      </c>
      <c r="GZ6" s="612"/>
      <c r="HA6" s="613"/>
      <c r="HB6" s="611" t="str">
        <f t="shared" si="44"/>
        <v>N/A</v>
      </c>
      <c r="HC6" s="612"/>
      <c r="HD6" s="613"/>
      <c r="HE6" s="611" t="str">
        <f t="shared" si="45"/>
        <v>N/A</v>
      </c>
      <c r="HF6" s="612"/>
      <c r="HG6" s="613"/>
      <c r="HH6" s="611" t="str">
        <f t="shared" si="46"/>
        <v>N/A</v>
      </c>
      <c r="HI6" s="612"/>
      <c r="HJ6" s="613"/>
      <c r="HK6" s="611" t="str">
        <f t="shared" si="47"/>
        <v>N/A</v>
      </c>
      <c r="HL6" s="612"/>
      <c r="HM6" s="613"/>
      <c r="HN6" s="611" t="str">
        <f t="shared" si="48"/>
        <v>N/A</v>
      </c>
      <c r="HO6" s="612"/>
      <c r="HP6" s="613"/>
      <c r="HQ6" s="611" t="str">
        <f t="shared" si="49"/>
        <v>N/A</v>
      </c>
      <c r="HR6" s="612"/>
      <c r="HS6" s="613"/>
    </row>
    <row r="7" spans="1:227">
      <c r="A7" s="26" t="str">
        <f>IF('Information sur les Gènes'!A7="","",'Information sur les Gènes'!A7)</f>
        <v>A5</v>
      </c>
      <c r="B7" s="28" t="str">
        <f>IF('Information sur les Gènes'!D7="","",'Information sur les Gènes'!D7)</f>
        <v/>
      </c>
      <c r="C7" s="611" t="str">
        <f>IF('Données Echantillon Contrôle'!F8="","",'Données Echantillon Contrôle'!F8)</f>
        <v/>
      </c>
      <c r="D7" s="612"/>
      <c r="E7" s="613"/>
      <c r="F7" s="611" t="str">
        <f>IF('Données Echantillon 1'!F8="","",'Données Echantillon 1'!F8)</f>
        <v/>
      </c>
      <c r="G7" s="612"/>
      <c r="H7" s="613"/>
      <c r="I7" s="611" t="str">
        <f>IF('Données Echantillon 2'!F8="","",'Données Echantillon 2'!F8)</f>
        <v/>
      </c>
      <c r="J7" s="612"/>
      <c r="K7" s="613"/>
      <c r="L7" s="611" t="str">
        <f>IF('Données Echantillon 3'!F8="","",'Données Echantillon 3'!F8)</f>
        <v/>
      </c>
      <c r="M7" s="612"/>
      <c r="N7" s="613"/>
      <c r="O7" s="611" t="str">
        <f>IF('Données Echantillon 4'!F8="","",'Données Echantillon 4'!F8)</f>
        <v/>
      </c>
      <c r="P7" s="612"/>
      <c r="Q7" s="613"/>
      <c r="R7" s="611" t="str">
        <f>IF('Données Echantillon 5'!F8="","",'Données Echantillon 5'!F8)</f>
        <v/>
      </c>
      <c r="S7" s="612"/>
      <c r="T7" s="613"/>
      <c r="U7" s="611" t="str">
        <f>IF('Données Echantillon 6'!F8="","",'Données Echantillon 6'!F8)</f>
        <v/>
      </c>
      <c r="V7" s="612"/>
      <c r="W7" s="613"/>
      <c r="X7" s="611" t="str">
        <f>IF('Données Echantillon 7'!F8="","",'Données Echantillon 7'!F8)</f>
        <v/>
      </c>
      <c r="Y7" s="612"/>
      <c r="Z7" s="613"/>
      <c r="AA7" s="611" t="str">
        <f>IF('Données Echantillon 8'!F8="","",'Données Echantillon 8'!F8)</f>
        <v/>
      </c>
      <c r="AB7" s="612"/>
      <c r="AC7" s="613"/>
      <c r="AD7" s="611" t="str">
        <f>IF('Données Echantillon 9'!F8="","",'Données Echantillon 9'!F8)</f>
        <v/>
      </c>
      <c r="AE7" s="612"/>
      <c r="AF7" s="613"/>
      <c r="AG7" s="611" t="str">
        <f>IF('Données Echantillon 10'!F8="","",'Données Echantillon 10'!F8)</f>
        <v/>
      </c>
      <c r="AH7" s="612"/>
      <c r="AI7" s="613"/>
      <c r="AJ7" s="603" t="str">
        <f>IF(C7="","",C7-'Selection Gènes de Référence'!$D$17)</f>
        <v/>
      </c>
      <c r="AK7" s="604"/>
      <c r="AL7" s="605"/>
      <c r="AM7" s="603" t="str">
        <f>IF(F7="","",F7-'Selection Gènes de Référence'!$D$18)</f>
        <v/>
      </c>
      <c r="AN7" s="604"/>
      <c r="AO7" s="605"/>
      <c r="AP7" s="603" t="str">
        <f>IF(I7="","",I7-'Selection Gènes de Référence'!$D$19)</f>
        <v/>
      </c>
      <c r="AQ7" s="604"/>
      <c r="AR7" s="605"/>
      <c r="AS7" s="603" t="str">
        <f>IF(L7="","",L7-'Selection Gènes de Référence'!$D$20)</f>
        <v/>
      </c>
      <c r="AT7" s="604"/>
      <c r="AU7" s="605"/>
      <c r="AV7" s="603" t="str">
        <f>IF(O7="","",O7-'Selection Gènes de Référence'!$D$21)</f>
        <v/>
      </c>
      <c r="AW7" s="604"/>
      <c r="AX7" s="605"/>
      <c r="AY7" s="603" t="str">
        <f>IF(R7="","",R7-'Selection Gènes de Référence'!$D$22)</f>
        <v/>
      </c>
      <c r="AZ7" s="604"/>
      <c r="BA7" s="605"/>
      <c r="BB7" s="603" t="str">
        <f>IF(U7="","",U7-'Selection Gènes de Référence'!$D$23)</f>
        <v/>
      </c>
      <c r="BC7" s="604"/>
      <c r="BD7" s="605"/>
      <c r="BE7" s="603" t="str">
        <f>IF(X7="","",X7-'Selection Gènes de Référence'!$D$24)</f>
        <v/>
      </c>
      <c r="BF7" s="604"/>
      <c r="BG7" s="605"/>
      <c r="BH7" s="603" t="str">
        <f>IF(AA7="","",AA7-'Selection Gènes de Référence'!$D$25)</f>
        <v/>
      </c>
      <c r="BI7" s="604"/>
      <c r="BJ7" s="605"/>
      <c r="BK7" s="603" t="str">
        <f>IF(AD7="","",AD7-'Selection Gènes de Référence'!$D$26)</f>
        <v/>
      </c>
      <c r="BL7" s="604"/>
      <c r="BM7" s="605"/>
      <c r="BN7" s="603" t="str">
        <f>IF(AG7="","",AG7-'Selection Gènes de Référence'!$D$27)</f>
        <v/>
      </c>
      <c r="BO7" s="604"/>
      <c r="BP7" s="605"/>
      <c r="BQ7" s="565"/>
      <c r="BR7" s="566"/>
      <c r="BS7" s="567"/>
      <c r="BT7" s="611" t="str">
        <f t="shared" si="0"/>
        <v/>
      </c>
      <c r="BU7" s="612"/>
      <c r="BV7" s="613"/>
      <c r="BW7" s="611" t="str">
        <f t="shared" si="1"/>
        <v/>
      </c>
      <c r="BX7" s="612"/>
      <c r="BY7" s="613"/>
      <c r="BZ7" s="611" t="str">
        <f t="shared" si="2"/>
        <v/>
      </c>
      <c r="CA7" s="612"/>
      <c r="CB7" s="613"/>
      <c r="CC7" s="611" t="str">
        <f t="shared" si="3"/>
        <v/>
      </c>
      <c r="CD7" s="612"/>
      <c r="CE7" s="613"/>
      <c r="CF7" s="611" t="str">
        <f t="shared" si="4"/>
        <v/>
      </c>
      <c r="CG7" s="612"/>
      <c r="CH7" s="613"/>
      <c r="CI7" s="611" t="str">
        <f t="shared" si="5"/>
        <v/>
      </c>
      <c r="CJ7" s="612"/>
      <c r="CK7" s="613"/>
      <c r="CL7" s="611" t="str">
        <f t="shared" si="6"/>
        <v/>
      </c>
      <c r="CM7" s="612"/>
      <c r="CN7" s="613"/>
      <c r="CO7" s="611" t="str">
        <f t="shared" si="7"/>
        <v/>
      </c>
      <c r="CP7" s="612"/>
      <c r="CQ7" s="613"/>
      <c r="CR7" s="611" t="str">
        <f t="shared" si="8"/>
        <v/>
      </c>
      <c r="CS7" s="612"/>
      <c r="CT7" s="613"/>
      <c r="CU7" s="611" t="str">
        <f t="shared" si="9"/>
        <v/>
      </c>
      <c r="CV7" s="612"/>
      <c r="CW7" s="613"/>
      <c r="CX7" s="565" t="str">
        <f t="shared" si="50"/>
        <v/>
      </c>
      <c r="CY7" s="566"/>
      <c r="CZ7" s="567"/>
      <c r="DA7" s="620" t="str">
        <f t="shared" si="10"/>
        <v/>
      </c>
      <c r="DB7" s="621"/>
      <c r="DC7" s="622"/>
      <c r="DD7" s="620" t="str">
        <f t="shared" si="11"/>
        <v/>
      </c>
      <c r="DE7" s="621"/>
      <c r="DF7" s="622"/>
      <c r="DG7" s="620" t="str">
        <f t="shared" si="12"/>
        <v/>
      </c>
      <c r="DH7" s="621"/>
      <c r="DI7" s="622"/>
      <c r="DJ7" s="620" t="str">
        <f t="shared" si="13"/>
        <v/>
      </c>
      <c r="DK7" s="621"/>
      <c r="DL7" s="622"/>
      <c r="DM7" s="620" t="str">
        <f t="shared" si="14"/>
        <v/>
      </c>
      <c r="DN7" s="621"/>
      <c r="DO7" s="622"/>
      <c r="DP7" s="620" t="str">
        <f t="shared" si="15"/>
        <v/>
      </c>
      <c r="DQ7" s="621"/>
      <c r="DR7" s="622"/>
      <c r="DS7" s="620" t="str">
        <f t="shared" si="16"/>
        <v/>
      </c>
      <c r="DT7" s="621"/>
      <c r="DU7" s="622"/>
      <c r="DV7" s="620" t="str">
        <f t="shared" si="17"/>
        <v/>
      </c>
      <c r="DW7" s="621"/>
      <c r="DX7" s="622"/>
      <c r="DY7" s="620" t="str">
        <f t="shared" si="18"/>
        <v/>
      </c>
      <c r="DZ7" s="621"/>
      <c r="EA7" s="622"/>
      <c r="EB7" s="620" t="str">
        <f t="shared" si="19"/>
        <v/>
      </c>
      <c r="EC7" s="621"/>
      <c r="ED7" s="622"/>
      <c r="EE7" s="565"/>
      <c r="EF7" s="566"/>
      <c r="EG7" s="567"/>
      <c r="EH7" s="614" t="str">
        <f t="shared" si="20"/>
        <v/>
      </c>
      <c r="EI7" s="615"/>
      <c r="EJ7" s="616"/>
      <c r="EK7" s="614" t="str">
        <f t="shared" si="21"/>
        <v/>
      </c>
      <c r="EL7" s="615"/>
      <c r="EM7" s="616"/>
      <c r="EN7" s="614" t="str">
        <f t="shared" si="22"/>
        <v/>
      </c>
      <c r="EO7" s="615"/>
      <c r="EP7" s="616"/>
      <c r="EQ7" s="614" t="str">
        <f t="shared" si="23"/>
        <v/>
      </c>
      <c r="ER7" s="615"/>
      <c r="ES7" s="616"/>
      <c r="ET7" s="614" t="str">
        <f t="shared" si="24"/>
        <v/>
      </c>
      <c r="EU7" s="615"/>
      <c r="EV7" s="616"/>
      <c r="EW7" s="614" t="str">
        <f t="shared" si="25"/>
        <v/>
      </c>
      <c r="EX7" s="615"/>
      <c r="EY7" s="616"/>
      <c r="EZ7" s="614" t="str">
        <f t="shared" si="26"/>
        <v/>
      </c>
      <c r="FA7" s="615"/>
      <c r="FB7" s="616"/>
      <c r="FC7" s="614" t="str">
        <f t="shared" si="27"/>
        <v/>
      </c>
      <c r="FD7" s="615"/>
      <c r="FE7" s="616"/>
      <c r="FF7" s="614" t="str">
        <f t="shared" si="28"/>
        <v/>
      </c>
      <c r="FG7" s="615"/>
      <c r="FH7" s="616"/>
      <c r="FI7" s="614" t="str">
        <f t="shared" si="29"/>
        <v/>
      </c>
      <c r="FJ7" s="615"/>
      <c r="FK7" s="616"/>
      <c r="FL7" s="611" t="str">
        <f t="shared" si="30"/>
        <v>N/A</v>
      </c>
      <c r="FM7" s="612"/>
      <c r="FN7" s="613"/>
      <c r="FO7" s="611" t="str">
        <f t="shared" si="31"/>
        <v>N/A</v>
      </c>
      <c r="FP7" s="612"/>
      <c r="FQ7" s="613"/>
      <c r="FR7" s="611" t="str">
        <f t="shared" si="32"/>
        <v>N/A</v>
      </c>
      <c r="FS7" s="612"/>
      <c r="FT7" s="613"/>
      <c r="FU7" s="611" t="str">
        <f t="shared" si="33"/>
        <v>N/A</v>
      </c>
      <c r="FV7" s="612"/>
      <c r="FW7" s="613"/>
      <c r="FX7" s="611" t="str">
        <f t="shared" si="34"/>
        <v>N/A</v>
      </c>
      <c r="FY7" s="612"/>
      <c r="FZ7" s="613"/>
      <c r="GA7" s="611" t="str">
        <f t="shared" si="35"/>
        <v>N/A</v>
      </c>
      <c r="GB7" s="612"/>
      <c r="GC7" s="613"/>
      <c r="GD7" s="611" t="str">
        <f t="shared" si="36"/>
        <v>N/A</v>
      </c>
      <c r="GE7" s="612"/>
      <c r="GF7" s="613"/>
      <c r="GG7" s="611" t="str">
        <f t="shared" si="37"/>
        <v>N/A</v>
      </c>
      <c r="GH7" s="612"/>
      <c r="GI7" s="613"/>
      <c r="GJ7" s="611" t="str">
        <f t="shared" si="38"/>
        <v>N/A</v>
      </c>
      <c r="GK7" s="612"/>
      <c r="GL7" s="613"/>
      <c r="GM7" s="611" t="str">
        <f t="shared" si="39"/>
        <v>N/A</v>
      </c>
      <c r="GN7" s="612"/>
      <c r="GO7" s="613"/>
      <c r="GP7" s="611" t="str">
        <f t="shared" si="40"/>
        <v>N/A</v>
      </c>
      <c r="GQ7" s="612"/>
      <c r="GR7" s="613"/>
      <c r="GS7" s="611" t="str">
        <f t="shared" si="41"/>
        <v>N/A</v>
      </c>
      <c r="GT7" s="612"/>
      <c r="GU7" s="613"/>
      <c r="GV7" s="611" t="str">
        <f t="shared" si="42"/>
        <v>N/A</v>
      </c>
      <c r="GW7" s="612"/>
      <c r="GX7" s="613"/>
      <c r="GY7" s="611" t="str">
        <f t="shared" si="43"/>
        <v>N/A</v>
      </c>
      <c r="GZ7" s="612"/>
      <c r="HA7" s="613"/>
      <c r="HB7" s="611" t="str">
        <f t="shared" si="44"/>
        <v>N/A</v>
      </c>
      <c r="HC7" s="612"/>
      <c r="HD7" s="613"/>
      <c r="HE7" s="611" t="str">
        <f t="shared" si="45"/>
        <v>N/A</v>
      </c>
      <c r="HF7" s="612"/>
      <c r="HG7" s="613"/>
      <c r="HH7" s="611" t="str">
        <f t="shared" si="46"/>
        <v>N/A</v>
      </c>
      <c r="HI7" s="612"/>
      <c r="HJ7" s="613"/>
      <c r="HK7" s="611" t="str">
        <f t="shared" si="47"/>
        <v>N/A</v>
      </c>
      <c r="HL7" s="612"/>
      <c r="HM7" s="613"/>
      <c r="HN7" s="611" t="str">
        <f t="shared" si="48"/>
        <v>N/A</v>
      </c>
      <c r="HO7" s="612"/>
      <c r="HP7" s="613"/>
      <c r="HQ7" s="611" t="str">
        <f t="shared" si="49"/>
        <v>N/A</v>
      </c>
      <c r="HR7" s="612"/>
      <c r="HS7" s="613"/>
    </row>
    <row r="8" spans="1:227">
      <c r="A8" s="26" t="str">
        <f>IF('Information sur les Gènes'!A8="","",'Information sur les Gènes'!A8)</f>
        <v>A6</v>
      </c>
      <c r="B8" s="28" t="str">
        <f>IF('Information sur les Gènes'!D8="","",'Information sur les Gènes'!D8)</f>
        <v/>
      </c>
      <c r="C8" s="611" t="str">
        <f>IF('Données Echantillon Contrôle'!F9="","",'Données Echantillon Contrôle'!F9)</f>
        <v/>
      </c>
      <c r="D8" s="612"/>
      <c r="E8" s="613"/>
      <c r="F8" s="611" t="str">
        <f>IF('Données Echantillon 1'!F9="","",'Données Echantillon 1'!F9)</f>
        <v/>
      </c>
      <c r="G8" s="612"/>
      <c r="H8" s="613"/>
      <c r="I8" s="611" t="str">
        <f>IF('Données Echantillon 2'!F9="","",'Données Echantillon 2'!F9)</f>
        <v/>
      </c>
      <c r="J8" s="612"/>
      <c r="K8" s="613"/>
      <c r="L8" s="611" t="str">
        <f>IF('Données Echantillon 3'!F9="","",'Données Echantillon 3'!F9)</f>
        <v/>
      </c>
      <c r="M8" s="612"/>
      <c r="N8" s="613"/>
      <c r="O8" s="611" t="str">
        <f>IF('Données Echantillon 4'!F9="","",'Données Echantillon 4'!F9)</f>
        <v/>
      </c>
      <c r="P8" s="612"/>
      <c r="Q8" s="613"/>
      <c r="R8" s="611" t="str">
        <f>IF('Données Echantillon 5'!F9="","",'Données Echantillon 5'!F9)</f>
        <v/>
      </c>
      <c r="S8" s="612"/>
      <c r="T8" s="613"/>
      <c r="U8" s="611" t="str">
        <f>IF('Données Echantillon 6'!F9="","",'Données Echantillon 6'!F9)</f>
        <v/>
      </c>
      <c r="V8" s="612"/>
      <c r="W8" s="613"/>
      <c r="X8" s="611" t="str">
        <f>IF('Données Echantillon 7'!F9="","",'Données Echantillon 7'!F9)</f>
        <v/>
      </c>
      <c r="Y8" s="612"/>
      <c r="Z8" s="613"/>
      <c r="AA8" s="611" t="str">
        <f>IF('Données Echantillon 8'!F9="","",'Données Echantillon 8'!F9)</f>
        <v/>
      </c>
      <c r="AB8" s="612"/>
      <c r="AC8" s="613"/>
      <c r="AD8" s="611" t="str">
        <f>IF('Données Echantillon 9'!F9="","",'Données Echantillon 9'!F9)</f>
        <v/>
      </c>
      <c r="AE8" s="612"/>
      <c r="AF8" s="613"/>
      <c r="AG8" s="611" t="str">
        <f>IF('Données Echantillon 10'!F9="","",'Données Echantillon 10'!F9)</f>
        <v/>
      </c>
      <c r="AH8" s="612"/>
      <c r="AI8" s="613"/>
      <c r="AJ8" s="603" t="str">
        <f>IF(C8="","",C8-'Selection Gènes de Référence'!$D$17)</f>
        <v/>
      </c>
      <c r="AK8" s="604"/>
      <c r="AL8" s="605"/>
      <c r="AM8" s="603" t="str">
        <f>IF(F8="","",F8-'Selection Gènes de Référence'!$D$18)</f>
        <v/>
      </c>
      <c r="AN8" s="604"/>
      <c r="AO8" s="605"/>
      <c r="AP8" s="603" t="str">
        <f>IF(I8="","",I8-'Selection Gènes de Référence'!$D$19)</f>
        <v/>
      </c>
      <c r="AQ8" s="604"/>
      <c r="AR8" s="605"/>
      <c r="AS8" s="603" t="str">
        <f>IF(L8="","",L8-'Selection Gènes de Référence'!$D$20)</f>
        <v/>
      </c>
      <c r="AT8" s="604"/>
      <c r="AU8" s="605"/>
      <c r="AV8" s="603" t="str">
        <f>IF(O8="","",O8-'Selection Gènes de Référence'!$D$21)</f>
        <v/>
      </c>
      <c r="AW8" s="604"/>
      <c r="AX8" s="605"/>
      <c r="AY8" s="603" t="str">
        <f>IF(R8="","",R8-'Selection Gènes de Référence'!$D$22)</f>
        <v/>
      </c>
      <c r="AZ8" s="604"/>
      <c r="BA8" s="605"/>
      <c r="BB8" s="603" t="str">
        <f>IF(U8="","",U8-'Selection Gènes de Référence'!$D$23)</f>
        <v/>
      </c>
      <c r="BC8" s="604"/>
      <c r="BD8" s="605"/>
      <c r="BE8" s="603" t="str">
        <f>IF(X8="","",X8-'Selection Gènes de Référence'!$D$24)</f>
        <v/>
      </c>
      <c r="BF8" s="604"/>
      <c r="BG8" s="605"/>
      <c r="BH8" s="603" t="str">
        <f>IF(AA8="","",AA8-'Selection Gènes de Référence'!$D$25)</f>
        <v/>
      </c>
      <c r="BI8" s="604"/>
      <c r="BJ8" s="605"/>
      <c r="BK8" s="603" t="str">
        <f>IF(AD8="","",AD8-'Selection Gènes de Référence'!$D$26)</f>
        <v/>
      </c>
      <c r="BL8" s="604"/>
      <c r="BM8" s="605"/>
      <c r="BN8" s="603" t="str">
        <f>IF(AG8="","",AG8-'Selection Gènes de Référence'!$D$27)</f>
        <v/>
      </c>
      <c r="BO8" s="604"/>
      <c r="BP8" s="605"/>
      <c r="BQ8" s="565"/>
      <c r="BR8" s="566"/>
      <c r="BS8" s="567"/>
      <c r="BT8" s="611" t="str">
        <f t="shared" si="0"/>
        <v/>
      </c>
      <c r="BU8" s="612"/>
      <c r="BV8" s="613"/>
      <c r="BW8" s="611" t="str">
        <f t="shared" si="1"/>
        <v/>
      </c>
      <c r="BX8" s="612"/>
      <c r="BY8" s="613"/>
      <c r="BZ8" s="611" t="str">
        <f t="shared" si="2"/>
        <v/>
      </c>
      <c r="CA8" s="612"/>
      <c r="CB8" s="613"/>
      <c r="CC8" s="611" t="str">
        <f t="shared" si="3"/>
        <v/>
      </c>
      <c r="CD8" s="612"/>
      <c r="CE8" s="613"/>
      <c r="CF8" s="611" t="str">
        <f t="shared" si="4"/>
        <v/>
      </c>
      <c r="CG8" s="612"/>
      <c r="CH8" s="613"/>
      <c r="CI8" s="611" t="str">
        <f t="shared" si="5"/>
        <v/>
      </c>
      <c r="CJ8" s="612"/>
      <c r="CK8" s="613"/>
      <c r="CL8" s="611" t="str">
        <f t="shared" si="6"/>
        <v/>
      </c>
      <c r="CM8" s="612"/>
      <c r="CN8" s="613"/>
      <c r="CO8" s="611" t="str">
        <f t="shared" si="7"/>
        <v/>
      </c>
      <c r="CP8" s="612"/>
      <c r="CQ8" s="613"/>
      <c r="CR8" s="611" t="str">
        <f t="shared" si="8"/>
        <v/>
      </c>
      <c r="CS8" s="612"/>
      <c r="CT8" s="613"/>
      <c r="CU8" s="611" t="str">
        <f t="shared" si="9"/>
        <v/>
      </c>
      <c r="CV8" s="612"/>
      <c r="CW8" s="613"/>
      <c r="CX8" s="565" t="str">
        <f t="shared" si="50"/>
        <v/>
      </c>
      <c r="CY8" s="566"/>
      <c r="CZ8" s="567"/>
      <c r="DA8" s="620" t="str">
        <f t="shared" si="10"/>
        <v/>
      </c>
      <c r="DB8" s="621"/>
      <c r="DC8" s="622"/>
      <c r="DD8" s="620" t="str">
        <f t="shared" si="11"/>
        <v/>
      </c>
      <c r="DE8" s="621"/>
      <c r="DF8" s="622"/>
      <c r="DG8" s="620" t="str">
        <f t="shared" si="12"/>
        <v/>
      </c>
      <c r="DH8" s="621"/>
      <c r="DI8" s="622"/>
      <c r="DJ8" s="620" t="str">
        <f t="shared" si="13"/>
        <v/>
      </c>
      <c r="DK8" s="621"/>
      <c r="DL8" s="622"/>
      <c r="DM8" s="620" t="str">
        <f t="shared" si="14"/>
        <v/>
      </c>
      <c r="DN8" s="621"/>
      <c r="DO8" s="622"/>
      <c r="DP8" s="620" t="str">
        <f t="shared" si="15"/>
        <v/>
      </c>
      <c r="DQ8" s="621"/>
      <c r="DR8" s="622"/>
      <c r="DS8" s="620" t="str">
        <f t="shared" si="16"/>
        <v/>
      </c>
      <c r="DT8" s="621"/>
      <c r="DU8" s="622"/>
      <c r="DV8" s="620" t="str">
        <f t="shared" si="17"/>
        <v/>
      </c>
      <c r="DW8" s="621"/>
      <c r="DX8" s="622"/>
      <c r="DY8" s="620" t="str">
        <f t="shared" si="18"/>
        <v/>
      </c>
      <c r="DZ8" s="621"/>
      <c r="EA8" s="622"/>
      <c r="EB8" s="620" t="str">
        <f t="shared" si="19"/>
        <v/>
      </c>
      <c r="EC8" s="621"/>
      <c r="ED8" s="622"/>
      <c r="EE8" s="565"/>
      <c r="EF8" s="566"/>
      <c r="EG8" s="567"/>
      <c r="EH8" s="614" t="str">
        <f t="shared" si="20"/>
        <v/>
      </c>
      <c r="EI8" s="615"/>
      <c r="EJ8" s="616"/>
      <c r="EK8" s="614" t="str">
        <f t="shared" si="21"/>
        <v/>
      </c>
      <c r="EL8" s="615"/>
      <c r="EM8" s="616"/>
      <c r="EN8" s="614" t="str">
        <f t="shared" si="22"/>
        <v/>
      </c>
      <c r="EO8" s="615"/>
      <c r="EP8" s="616"/>
      <c r="EQ8" s="614" t="str">
        <f t="shared" si="23"/>
        <v/>
      </c>
      <c r="ER8" s="615"/>
      <c r="ES8" s="616"/>
      <c r="ET8" s="614" t="str">
        <f t="shared" si="24"/>
        <v/>
      </c>
      <c r="EU8" s="615"/>
      <c r="EV8" s="616"/>
      <c r="EW8" s="614" t="str">
        <f t="shared" si="25"/>
        <v/>
      </c>
      <c r="EX8" s="615"/>
      <c r="EY8" s="616"/>
      <c r="EZ8" s="614" t="str">
        <f t="shared" si="26"/>
        <v/>
      </c>
      <c r="FA8" s="615"/>
      <c r="FB8" s="616"/>
      <c r="FC8" s="614" t="str">
        <f t="shared" si="27"/>
        <v/>
      </c>
      <c r="FD8" s="615"/>
      <c r="FE8" s="616"/>
      <c r="FF8" s="614" t="str">
        <f t="shared" si="28"/>
        <v/>
      </c>
      <c r="FG8" s="615"/>
      <c r="FH8" s="616"/>
      <c r="FI8" s="614" t="str">
        <f t="shared" si="29"/>
        <v/>
      </c>
      <c r="FJ8" s="615"/>
      <c r="FK8" s="616"/>
      <c r="FL8" s="611" t="str">
        <f t="shared" si="30"/>
        <v>N/A</v>
      </c>
      <c r="FM8" s="612"/>
      <c r="FN8" s="613"/>
      <c r="FO8" s="611" t="str">
        <f t="shared" si="31"/>
        <v>N/A</v>
      </c>
      <c r="FP8" s="612"/>
      <c r="FQ8" s="613"/>
      <c r="FR8" s="611" t="str">
        <f t="shared" si="32"/>
        <v>N/A</v>
      </c>
      <c r="FS8" s="612"/>
      <c r="FT8" s="613"/>
      <c r="FU8" s="611" t="str">
        <f t="shared" si="33"/>
        <v>N/A</v>
      </c>
      <c r="FV8" s="612"/>
      <c r="FW8" s="613"/>
      <c r="FX8" s="611" t="str">
        <f t="shared" si="34"/>
        <v>N/A</v>
      </c>
      <c r="FY8" s="612"/>
      <c r="FZ8" s="613"/>
      <c r="GA8" s="611" t="str">
        <f t="shared" si="35"/>
        <v>N/A</v>
      </c>
      <c r="GB8" s="612"/>
      <c r="GC8" s="613"/>
      <c r="GD8" s="611" t="str">
        <f t="shared" si="36"/>
        <v>N/A</v>
      </c>
      <c r="GE8" s="612"/>
      <c r="GF8" s="613"/>
      <c r="GG8" s="611" t="str">
        <f t="shared" si="37"/>
        <v>N/A</v>
      </c>
      <c r="GH8" s="612"/>
      <c r="GI8" s="613"/>
      <c r="GJ8" s="611" t="str">
        <f t="shared" si="38"/>
        <v>N/A</v>
      </c>
      <c r="GK8" s="612"/>
      <c r="GL8" s="613"/>
      <c r="GM8" s="611" t="str">
        <f t="shared" si="39"/>
        <v>N/A</v>
      </c>
      <c r="GN8" s="612"/>
      <c r="GO8" s="613"/>
      <c r="GP8" s="611" t="str">
        <f t="shared" si="40"/>
        <v>N/A</v>
      </c>
      <c r="GQ8" s="612"/>
      <c r="GR8" s="613"/>
      <c r="GS8" s="611" t="str">
        <f t="shared" si="41"/>
        <v>N/A</v>
      </c>
      <c r="GT8" s="612"/>
      <c r="GU8" s="613"/>
      <c r="GV8" s="611" t="str">
        <f t="shared" si="42"/>
        <v>N/A</v>
      </c>
      <c r="GW8" s="612"/>
      <c r="GX8" s="613"/>
      <c r="GY8" s="611" t="str">
        <f t="shared" si="43"/>
        <v>N/A</v>
      </c>
      <c r="GZ8" s="612"/>
      <c r="HA8" s="613"/>
      <c r="HB8" s="611" t="str">
        <f t="shared" si="44"/>
        <v>N/A</v>
      </c>
      <c r="HC8" s="612"/>
      <c r="HD8" s="613"/>
      <c r="HE8" s="611" t="str">
        <f t="shared" si="45"/>
        <v>N/A</v>
      </c>
      <c r="HF8" s="612"/>
      <c r="HG8" s="613"/>
      <c r="HH8" s="611" t="str">
        <f t="shared" si="46"/>
        <v>N/A</v>
      </c>
      <c r="HI8" s="612"/>
      <c r="HJ8" s="613"/>
      <c r="HK8" s="611" t="str">
        <f t="shared" si="47"/>
        <v>N/A</v>
      </c>
      <c r="HL8" s="612"/>
      <c r="HM8" s="613"/>
      <c r="HN8" s="611" t="str">
        <f t="shared" si="48"/>
        <v>N/A</v>
      </c>
      <c r="HO8" s="612"/>
      <c r="HP8" s="613"/>
      <c r="HQ8" s="611" t="str">
        <f t="shared" si="49"/>
        <v>N/A</v>
      </c>
      <c r="HR8" s="612"/>
      <c r="HS8" s="613"/>
    </row>
    <row r="9" spans="1:227">
      <c r="A9" s="26" t="str">
        <f>IF('Information sur les Gènes'!A9="","",'Information sur les Gènes'!A9)</f>
        <v>A7</v>
      </c>
      <c r="B9" s="28" t="str">
        <f>IF('Information sur les Gènes'!D9="","",'Information sur les Gènes'!D9)</f>
        <v/>
      </c>
      <c r="C9" s="611" t="str">
        <f>IF('Données Echantillon Contrôle'!F10="","",'Données Echantillon Contrôle'!F10)</f>
        <v/>
      </c>
      <c r="D9" s="612"/>
      <c r="E9" s="613"/>
      <c r="F9" s="611" t="str">
        <f>IF('Données Echantillon 1'!F10="","",'Données Echantillon 1'!F10)</f>
        <v/>
      </c>
      <c r="G9" s="612"/>
      <c r="H9" s="613"/>
      <c r="I9" s="611" t="str">
        <f>IF('Données Echantillon 2'!F10="","",'Données Echantillon 2'!F10)</f>
        <v/>
      </c>
      <c r="J9" s="612"/>
      <c r="K9" s="613"/>
      <c r="L9" s="611" t="str">
        <f>IF('Données Echantillon 3'!F10="","",'Données Echantillon 3'!F10)</f>
        <v/>
      </c>
      <c r="M9" s="612"/>
      <c r="N9" s="613"/>
      <c r="O9" s="611" t="str">
        <f>IF('Données Echantillon 4'!F10="","",'Données Echantillon 4'!F10)</f>
        <v/>
      </c>
      <c r="P9" s="612"/>
      <c r="Q9" s="613"/>
      <c r="R9" s="611" t="str">
        <f>IF('Données Echantillon 5'!F10="","",'Données Echantillon 5'!F10)</f>
        <v/>
      </c>
      <c r="S9" s="612"/>
      <c r="T9" s="613"/>
      <c r="U9" s="611" t="str">
        <f>IF('Données Echantillon 6'!F10="","",'Données Echantillon 6'!F10)</f>
        <v/>
      </c>
      <c r="V9" s="612"/>
      <c r="W9" s="613"/>
      <c r="X9" s="611" t="str">
        <f>IF('Données Echantillon 7'!F10="","",'Données Echantillon 7'!F10)</f>
        <v/>
      </c>
      <c r="Y9" s="612"/>
      <c r="Z9" s="613"/>
      <c r="AA9" s="611" t="str">
        <f>IF('Données Echantillon 8'!F10="","",'Données Echantillon 8'!F10)</f>
        <v/>
      </c>
      <c r="AB9" s="612"/>
      <c r="AC9" s="613"/>
      <c r="AD9" s="611" t="str">
        <f>IF('Données Echantillon 9'!F10="","",'Données Echantillon 9'!F10)</f>
        <v/>
      </c>
      <c r="AE9" s="612"/>
      <c r="AF9" s="613"/>
      <c r="AG9" s="611" t="str">
        <f>IF('Données Echantillon 10'!F10="","",'Données Echantillon 10'!F10)</f>
        <v/>
      </c>
      <c r="AH9" s="612"/>
      <c r="AI9" s="613"/>
      <c r="AJ9" s="603" t="str">
        <f>IF(C9="","",C9-'Selection Gènes de Référence'!$D$17)</f>
        <v/>
      </c>
      <c r="AK9" s="604"/>
      <c r="AL9" s="605"/>
      <c r="AM9" s="603" t="str">
        <f>IF(F9="","",F9-'Selection Gènes de Référence'!$D$18)</f>
        <v/>
      </c>
      <c r="AN9" s="604"/>
      <c r="AO9" s="605"/>
      <c r="AP9" s="603" t="str">
        <f>IF(I9="","",I9-'Selection Gènes de Référence'!$D$19)</f>
        <v/>
      </c>
      <c r="AQ9" s="604"/>
      <c r="AR9" s="605"/>
      <c r="AS9" s="603" t="str">
        <f>IF(L9="","",L9-'Selection Gènes de Référence'!$D$20)</f>
        <v/>
      </c>
      <c r="AT9" s="604"/>
      <c r="AU9" s="605"/>
      <c r="AV9" s="603" t="str">
        <f>IF(O9="","",O9-'Selection Gènes de Référence'!$D$21)</f>
        <v/>
      </c>
      <c r="AW9" s="604"/>
      <c r="AX9" s="605"/>
      <c r="AY9" s="603" t="str">
        <f>IF(R9="","",R9-'Selection Gènes de Référence'!$D$22)</f>
        <v/>
      </c>
      <c r="AZ9" s="604"/>
      <c r="BA9" s="605"/>
      <c r="BB9" s="603" t="str">
        <f>IF(U9="","",U9-'Selection Gènes de Référence'!$D$23)</f>
        <v/>
      </c>
      <c r="BC9" s="604"/>
      <c r="BD9" s="605"/>
      <c r="BE9" s="603" t="str">
        <f>IF(X9="","",X9-'Selection Gènes de Référence'!$D$24)</f>
        <v/>
      </c>
      <c r="BF9" s="604"/>
      <c r="BG9" s="605"/>
      <c r="BH9" s="603" t="str">
        <f>IF(AA9="","",AA9-'Selection Gènes de Référence'!$D$25)</f>
        <v/>
      </c>
      <c r="BI9" s="604"/>
      <c r="BJ9" s="605"/>
      <c r="BK9" s="603" t="str">
        <f>IF(AD9="","",AD9-'Selection Gènes de Référence'!$D$26)</f>
        <v/>
      </c>
      <c r="BL9" s="604"/>
      <c r="BM9" s="605"/>
      <c r="BN9" s="603" t="str">
        <f>IF(AG9="","",AG9-'Selection Gènes de Référence'!$D$27)</f>
        <v/>
      </c>
      <c r="BO9" s="604"/>
      <c r="BP9" s="605"/>
      <c r="BQ9" s="565"/>
      <c r="BR9" s="566"/>
      <c r="BS9" s="567"/>
      <c r="BT9" s="611" t="str">
        <f t="shared" si="0"/>
        <v/>
      </c>
      <c r="BU9" s="612"/>
      <c r="BV9" s="613"/>
      <c r="BW9" s="611" t="str">
        <f t="shared" si="1"/>
        <v/>
      </c>
      <c r="BX9" s="612"/>
      <c r="BY9" s="613"/>
      <c r="BZ9" s="611" t="str">
        <f t="shared" si="2"/>
        <v/>
      </c>
      <c r="CA9" s="612"/>
      <c r="CB9" s="613"/>
      <c r="CC9" s="611" t="str">
        <f t="shared" si="3"/>
        <v/>
      </c>
      <c r="CD9" s="612"/>
      <c r="CE9" s="613"/>
      <c r="CF9" s="611" t="str">
        <f t="shared" si="4"/>
        <v/>
      </c>
      <c r="CG9" s="612"/>
      <c r="CH9" s="613"/>
      <c r="CI9" s="611" t="str">
        <f t="shared" si="5"/>
        <v/>
      </c>
      <c r="CJ9" s="612"/>
      <c r="CK9" s="613"/>
      <c r="CL9" s="611" t="str">
        <f t="shared" si="6"/>
        <v/>
      </c>
      <c r="CM9" s="612"/>
      <c r="CN9" s="613"/>
      <c r="CO9" s="611" t="str">
        <f t="shared" si="7"/>
        <v/>
      </c>
      <c r="CP9" s="612"/>
      <c r="CQ9" s="613"/>
      <c r="CR9" s="611" t="str">
        <f t="shared" si="8"/>
        <v/>
      </c>
      <c r="CS9" s="612"/>
      <c r="CT9" s="613"/>
      <c r="CU9" s="611" t="str">
        <f t="shared" si="9"/>
        <v/>
      </c>
      <c r="CV9" s="612"/>
      <c r="CW9" s="613"/>
      <c r="CX9" s="565" t="str">
        <f t="shared" si="50"/>
        <v/>
      </c>
      <c r="CY9" s="566"/>
      <c r="CZ9" s="567"/>
      <c r="DA9" s="620" t="str">
        <f t="shared" si="10"/>
        <v/>
      </c>
      <c r="DB9" s="621"/>
      <c r="DC9" s="622"/>
      <c r="DD9" s="620" t="str">
        <f t="shared" si="11"/>
        <v/>
      </c>
      <c r="DE9" s="621"/>
      <c r="DF9" s="622"/>
      <c r="DG9" s="620" t="str">
        <f t="shared" si="12"/>
        <v/>
      </c>
      <c r="DH9" s="621"/>
      <c r="DI9" s="622"/>
      <c r="DJ9" s="620" t="str">
        <f t="shared" si="13"/>
        <v/>
      </c>
      <c r="DK9" s="621"/>
      <c r="DL9" s="622"/>
      <c r="DM9" s="620" t="str">
        <f t="shared" si="14"/>
        <v/>
      </c>
      <c r="DN9" s="621"/>
      <c r="DO9" s="622"/>
      <c r="DP9" s="620" t="str">
        <f t="shared" si="15"/>
        <v/>
      </c>
      <c r="DQ9" s="621"/>
      <c r="DR9" s="622"/>
      <c r="DS9" s="620" t="str">
        <f t="shared" si="16"/>
        <v/>
      </c>
      <c r="DT9" s="621"/>
      <c r="DU9" s="622"/>
      <c r="DV9" s="620" t="str">
        <f t="shared" si="17"/>
        <v/>
      </c>
      <c r="DW9" s="621"/>
      <c r="DX9" s="622"/>
      <c r="DY9" s="620" t="str">
        <f t="shared" si="18"/>
        <v/>
      </c>
      <c r="DZ9" s="621"/>
      <c r="EA9" s="622"/>
      <c r="EB9" s="620" t="str">
        <f t="shared" si="19"/>
        <v/>
      </c>
      <c r="EC9" s="621"/>
      <c r="ED9" s="622"/>
      <c r="EE9" s="565"/>
      <c r="EF9" s="566"/>
      <c r="EG9" s="567"/>
      <c r="EH9" s="614" t="str">
        <f t="shared" si="20"/>
        <v/>
      </c>
      <c r="EI9" s="615"/>
      <c r="EJ9" s="616"/>
      <c r="EK9" s="614" t="str">
        <f t="shared" si="21"/>
        <v/>
      </c>
      <c r="EL9" s="615"/>
      <c r="EM9" s="616"/>
      <c r="EN9" s="614" t="str">
        <f t="shared" si="22"/>
        <v/>
      </c>
      <c r="EO9" s="615"/>
      <c r="EP9" s="616"/>
      <c r="EQ9" s="614" t="str">
        <f t="shared" si="23"/>
        <v/>
      </c>
      <c r="ER9" s="615"/>
      <c r="ES9" s="616"/>
      <c r="ET9" s="614" t="str">
        <f t="shared" si="24"/>
        <v/>
      </c>
      <c r="EU9" s="615"/>
      <c r="EV9" s="616"/>
      <c r="EW9" s="614" t="str">
        <f t="shared" si="25"/>
        <v/>
      </c>
      <c r="EX9" s="615"/>
      <c r="EY9" s="616"/>
      <c r="EZ9" s="614" t="str">
        <f t="shared" si="26"/>
        <v/>
      </c>
      <c r="FA9" s="615"/>
      <c r="FB9" s="616"/>
      <c r="FC9" s="614" t="str">
        <f t="shared" si="27"/>
        <v/>
      </c>
      <c r="FD9" s="615"/>
      <c r="FE9" s="616"/>
      <c r="FF9" s="614" t="str">
        <f t="shared" si="28"/>
        <v/>
      </c>
      <c r="FG9" s="615"/>
      <c r="FH9" s="616"/>
      <c r="FI9" s="614" t="str">
        <f t="shared" si="29"/>
        <v/>
      </c>
      <c r="FJ9" s="615"/>
      <c r="FK9" s="616"/>
      <c r="FL9" s="611" t="str">
        <f t="shared" si="30"/>
        <v>N/A</v>
      </c>
      <c r="FM9" s="612"/>
      <c r="FN9" s="613"/>
      <c r="FO9" s="611" t="str">
        <f t="shared" si="31"/>
        <v>N/A</v>
      </c>
      <c r="FP9" s="612"/>
      <c r="FQ9" s="613"/>
      <c r="FR9" s="611" t="str">
        <f t="shared" si="32"/>
        <v>N/A</v>
      </c>
      <c r="FS9" s="612"/>
      <c r="FT9" s="613"/>
      <c r="FU9" s="611" t="str">
        <f t="shared" si="33"/>
        <v>N/A</v>
      </c>
      <c r="FV9" s="612"/>
      <c r="FW9" s="613"/>
      <c r="FX9" s="611" t="str">
        <f t="shared" si="34"/>
        <v>N/A</v>
      </c>
      <c r="FY9" s="612"/>
      <c r="FZ9" s="613"/>
      <c r="GA9" s="611" t="str">
        <f t="shared" si="35"/>
        <v>N/A</v>
      </c>
      <c r="GB9" s="612"/>
      <c r="GC9" s="613"/>
      <c r="GD9" s="611" t="str">
        <f t="shared" si="36"/>
        <v>N/A</v>
      </c>
      <c r="GE9" s="612"/>
      <c r="GF9" s="613"/>
      <c r="GG9" s="611" t="str">
        <f t="shared" si="37"/>
        <v>N/A</v>
      </c>
      <c r="GH9" s="612"/>
      <c r="GI9" s="613"/>
      <c r="GJ9" s="611" t="str">
        <f t="shared" si="38"/>
        <v>N/A</v>
      </c>
      <c r="GK9" s="612"/>
      <c r="GL9" s="613"/>
      <c r="GM9" s="611" t="str">
        <f t="shared" si="39"/>
        <v>N/A</v>
      </c>
      <c r="GN9" s="612"/>
      <c r="GO9" s="613"/>
      <c r="GP9" s="611" t="str">
        <f t="shared" si="40"/>
        <v>N/A</v>
      </c>
      <c r="GQ9" s="612"/>
      <c r="GR9" s="613"/>
      <c r="GS9" s="611" t="str">
        <f t="shared" si="41"/>
        <v>N/A</v>
      </c>
      <c r="GT9" s="612"/>
      <c r="GU9" s="613"/>
      <c r="GV9" s="611" t="str">
        <f t="shared" si="42"/>
        <v>N/A</v>
      </c>
      <c r="GW9" s="612"/>
      <c r="GX9" s="613"/>
      <c r="GY9" s="611" t="str">
        <f t="shared" si="43"/>
        <v>N/A</v>
      </c>
      <c r="GZ9" s="612"/>
      <c r="HA9" s="613"/>
      <c r="HB9" s="611" t="str">
        <f t="shared" si="44"/>
        <v>N/A</v>
      </c>
      <c r="HC9" s="612"/>
      <c r="HD9" s="613"/>
      <c r="HE9" s="611" t="str">
        <f t="shared" si="45"/>
        <v>N/A</v>
      </c>
      <c r="HF9" s="612"/>
      <c r="HG9" s="613"/>
      <c r="HH9" s="611" t="str">
        <f t="shared" si="46"/>
        <v>N/A</v>
      </c>
      <c r="HI9" s="612"/>
      <c r="HJ9" s="613"/>
      <c r="HK9" s="611" t="str">
        <f t="shared" si="47"/>
        <v>N/A</v>
      </c>
      <c r="HL9" s="612"/>
      <c r="HM9" s="613"/>
      <c r="HN9" s="611" t="str">
        <f t="shared" si="48"/>
        <v>N/A</v>
      </c>
      <c r="HO9" s="612"/>
      <c r="HP9" s="613"/>
      <c r="HQ9" s="611" t="str">
        <f t="shared" si="49"/>
        <v>N/A</v>
      </c>
      <c r="HR9" s="612"/>
      <c r="HS9" s="613"/>
    </row>
    <row r="10" spans="1:227">
      <c r="A10" s="26" t="str">
        <f>IF('Information sur les Gènes'!A10="","",'Information sur les Gènes'!A10)</f>
        <v>A8</v>
      </c>
      <c r="B10" s="28" t="str">
        <f>IF('Information sur les Gènes'!D10="","",'Information sur les Gènes'!D10)</f>
        <v/>
      </c>
      <c r="C10" s="611" t="str">
        <f>IF('Données Echantillon Contrôle'!F11="","",'Données Echantillon Contrôle'!F11)</f>
        <v/>
      </c>
      <c r="D10" s="612"/>
      <c r="E10" s="613"/>
      <c r="F10" s="611" t="str">
        <f>IF('Données Echantillon 1'!F11="","",'Données Echantillon 1'!F11)</f>
        <v/>
      </c>
      <c r="G10" s="612"/>
      <c r="H10" s="613"/>
      <c r="I10" s="611" t="str">
        <f>IF('Données Echantillon 2'!F11="","",'Données Echantillon 2'!F11)</f>
        <v/>
      </c>
      <c r="J10" s="612"/>
      <c r="K10" s="613"/>
      <c r="L10" s="611" t="str">
        <f>IF('Données Echantillon 3'!F11="","",'Données Echantillon 3'!F11)</f>
        <v/>
      </c>
      <c r="M10" s="612"/>
      <c r="N10" s="613"/>
      <c r="O10" s="611" t="str">
        <f>IF('Données Echantillon 4'!F11="","",'Données Echantillon 4'!F11)</f>
        <v/>
      </c>
      <c r="P10" s="612"/>
      <c r="Q10" s="613"/>
      <c r="R10" s="611" t="str">
        <f>IF('Données Echantillon 5'!F11="","",'Données Echantillon 5'!F11)</f>
        <v/>
      </c>
      <c r="S10" s="612"/>
      <c r="T10" s="613"/>
      <c r="U10" s="611" t="str">
        <f>IF('Données Echantillon 6'!F11="","",'Données Echantillon 6'!F11)</f>
        <v/>
      </c>
      <c r="V10" s="612"/>
      <c r="W10" s="613"/>
      <c r="X10" s="611" t="str">
        <f>IF('Données Echantillon 7'!F11="","",'Données Echantillon 7'!F11)</f>
        <v/>
      </c>
      <c r="Y10" s="612"/>
      <c r="Z10" s="613"/>
      <c r="AA10" s="611" t="str">
        <f>IF('Données Echantillon 8'!F11="","",'Données Echantillon 8'!F11)</f>
        <v/>
      </c>
      <c r="AB10" s="612"/>
      <c r="AC10" s="613"/>
      <c r="AD10" s="611" t="str">
        <f>IF('Données Echantillon 9'!F11="","",'Données Echantillon 9'!F11)</f>
        <v/>
      </c>
      <c r="AE10" s="612"/>
      <c r="AF10" s="613"/>
      <c r="AG10" s="611" t="str">
        <f>IF('Données Echantillon 10'!F11="","",'Données Echantillon 10'!F11)</f>
        <v/>
      </c>
      <c r="AH10" s="612"/>
      <c r="AI10" s="613"/>
      <c r="AJ10" s="603" t="str">
        <f>IF(C10="","",C10-'Selection Gènes de Référence'!$D$17)</f>
        <v/>
      </c>
      <c r="AK10" s="604"/>
      <c r="AL10" s="605"/>
      <c r="AM10" s="603" t="str">
        <f>IF(F10="","",F10-'Selection Gènes de Référence'!$D$18)</f>
        <v/>
      </c>
      <c r="AN10" s="604"/>
      <c r="AO10" s="605"/>
      <c r="AP10" s="603" t="str">
        <f>IF(I10="","",I10-'Selection Gènes de Référence'!$D$19)</f>
        <v/>
      </c>
      <c r="AQ10" s="604"/>
      <c r="AR10" s="605"/>
      <c r="AS10" s="603" t="str">
        <f>IF(L10="","",L10-'Selection Gènes de Référence'!$D$20)</f>
        <v/>
      </c>
      <c r="AT10" s="604"/>
      <c r="AU10" s="605"/>
      <c r="AV10" s="603" t="str">
        <f>IF(O10="","",O10-'Selection Gènes de Référence'!$D$21)</f>
        <v/>
      </c>
      <c r="AW10" s="604"/>
      <c r="AX10" s="605"/>
      <c r="AY10" s="603" t="str">
        <f>IF(R10="","",R10-'Selection Gènes de Référence'!$D$22)</f>
        <v/>
      </c>
      <c r="AZ10" s="604"/>
      <c r="BA10" s="605"/>
      <c r="BB10" s="603" t="str">
        <f>IF(U10="","",U10-'Selection Gènes de Référence'!$D$23)</f>
        <v/>
      </c>
      <c r="BC10" s="604"/>
      <c r="BD10" s="605"/>
      <c r="BE10" s="603" t="str">
        <f>IF(X10="","",X10-'Selection Gènes de Référence'!$D$24)</f>
        <v/>
      </c>
      <c r="BF10" s="604"/>
      <c r="BG10" s="605"/>
      <c r="BH10" s="603" t="str">
        <f>IF(AA10="","",AA10-'Selection Gènes de Référence'!$D$25)</f>
        <v/>
      </c>
      <c r="BI10" s="604"/>
      <c r="BJ10" s="605"/>
      <c r="BK10" s="603" t="str">
        <f>IF(AD10="","",AD10-'Selection Gènes de Référence'!$D$26)</f>
        <v/>
      </c>
      <c r="BL10" s="604"/>
      <c r="BM10" s="605"/>
      <c r="BN10" s="603" t="str">
        <f>IF(AG10="","",AG10-'Selection Gènes de Référence'!$D$27)</f>
        <v/>
      </c>
      <c r="BO10" s="604"/>
      <c r="BP10" s="605"/>
      <c r="BQ10" s="565"/>
      <c r="BR10" s="566"/>
      <c r="BS10" s="567"/>
      <c r="BT10" s="611" t="str">
        <f t="shared" si="0"/>
        <v/>
      </c>
      <c r="BU10" s="612"/>
      <c r="BV10" s="613"/>
      <c r="BW10" s="611" t="str">
        <f t="shared" si="1"/>
        <v/>
      </c>
      <c r="BX10" s="612"/>
      <c r="BY10" s="613"/>
      <c r="BZ10" s="611" t="str">
        <f t="shared" si="2"/>
        <v/>
      </c>
      <c r="CA10" s="612"/>
      <c r="CB10" s="613"/>
      <c r="CC10" s="611" t="str">
        <f t="shared" si="3"/>
        <v/>
      </c>
      <c r="CD10" s="612"/>
      <c r="CE10" s="613"/>
      <c r="CF10" s="611" t="str">
        <f t="shared" si="4"/>
        <v/>
      </c>
      <c r="CG10" s="612"/>
      <c r="CH10" s="613"/>
      <c r="CI10" s="611" t="str">
        <f t="shared" si="5"/>
        <v/>
      </c>
      <c r="CJ10" s="612"/>
      <c r="CK10" s="613"/>
      <c r="CL10" s="611" t="str">
        <f t="shared" si="6"/>
        <v/>
      </c>
      <c r="CM10" s="612"/>
      <c r="CN10" s="613"/>
      <c r="CO10" s="611" t="str">
        <f t="shared" si="7"/>
        <v/>
      </c>
      <c r="CP10" s="612"/>
      <c r="CQ10" s="613"/>
      <c r="CR10" s="611" t="str">
        <f t="shared" si="8"/>
        <v/>
      </c>
      <c r="CS10" s="612"/>
      <c r="CT10" s="613"/>
      <c r="CU10" s="611" t="str">
        <f t="shared" si="9"/>
        <v/>
      </c>
      <c r="CV10" s="612"/>
      <c r="CW10" s="613"/>
      <c r="CX10" s="565" t="str">
        <f t="shared" si="50"/>
        <v/>
      </c>
      <c r="CY10" s="566"/>
      <c r="CZ10" s="567"/>
      <c r="DA10" s="620" t="str">
        <f t="shared" si="10"/>
        <v/>
      </c>
      <c r="DB10" s="621"/>
      <c r="DC10" s="622"/>
      <c r="DD10" s="620" t="str">
        <f t="shared" si="11"/>
        <v/>
      </c>
      <c r="DE10" s="621"/>
      <c r="DF10" s="622"/>
      <c r="DG10" s="620" t="str">
        <f t="shared" si="12"/>
        <v/>
      </c>
      <c r="DH10" s="621"/>
      <c r="DI10" s="622"/>
      <c r="DJ10" s="620" t="str">
        <f t="shared" si="13"/>
        <v/>
      </c>
      <c r="DK10" s="621"/>
      <c r="DL10" s="622"/>
      <c r="DM10" s="620" t="str">
        <f t="shared" si="14"/>
        <v/>
      </c>
      <c r="DN10" s="621"/>
      <c r="DO10" s="622"/>
      <c r="DP10" s="620" t="str">
        <f t="shared" si="15"/>
        <v/>
      </c>
      <c r="DQ10" s="621"/>
      <c r="DR10" s="622"/>
      <c r="DS10" s="620" t="str">
        <f t="shared" si="16"/>
        <v/>
      </c>
      <c r="DT10" s="621"/>
      <c r="DU10" s="622"/>
      <c r="DV10" s="620" t="str">
        <f t="shared" si="17"/>
        <v/>
      </c>
      <c r="DW10" s="621"/>
      <c r="DX10" s="622"/>
      <c r="DY10" s="620" t="str">
        <f t="shared" si="18"/>
        <v/>
      </c>
      <c r="DZ10" s="621"/>
      <c r="EA10" s="622"/>
      <c r="EB10" s="620" t="str">
        <f t="shared" si="19"/>
        <v/>
      </c>
      <c r="EC10" s="621"/>
      <c r="ED10" s="622"/>
      <c r="EE10" s="565"/>
      <c r="EF10" s="566"/>
      <c r="EG10" s="567"/>
      <c r="EH10" s="614" t="str">
        <f t="shared" si="20"/>
        <v/>
      </c>
      <c r="EI10" s="615"/>
      <c r="EJ10" s="616"/>
      <c r="EK10" s="614" t="str">
        <f t="shared" si="21"/>
        <v/>
      </c>
      <c r="EL10" s="615"/>
      <c r="EM10" s="616"/>
      <c r="EN10" s="614" t="str">
        <f t="shared" si="22"/>
        <v/>
      </c>
      <c r="EO10" s="615"/>
      <c r="EP10" s="616"/>
      <c r="EQ10" s="614" t="str">
        <f t="shared" si="23"/>
        <v/>
      </c>
      <c r="ER10" s="615"/>
      <c r="ES10" s="616"/>
      <c r="ET10" s="614" t="str">
        <f t="shared" si="24"/>
        <v/>
      </c>
      <c r="EU10" s="615"/>
      <c r="EV10" s="616"/>
      <c r="EW10" s="614" t="str">
        <f t="shared" si="25"/>
        <v/>
      </c>
      <c r="EX10" s="615"/>
      <c r="EY10" s="616"/>
      <c r="EZ10" s="614" t="str">
        <f t="shared" si="26"/>
        <v/>
      </c>
      <c r="FA10" s="615"/>
      <c r="FB10" s="616"/>
      <c r="FC10" s="614" t="str">
        <f t="shared" si="27"/>
        <v/>
      </c>
      <c r="FD10" s="615"/>
      <c r="FE10" s="616"/>
      <c r="FF10" s="614" t="str">
        <f t="shared" si="28"/>
        <v/>
      </c>
      <c r="FG10" s="615"/>
      <c r="FH10" s="616"/>
      <c r="FI10" s="614" t="str">
        <f t="shared" si="29"/>
        <v/>
      </c>
      <c r="FJ10" s="615"/>
      <c r="FK10" s="616"/>
      <c r="FL10" s="611" t="str">
        <f t="shared" si="30"/>
        <v>N/A</v>
      </c>
      <c r="FM10" s="612"/>
      <c r="FN10" s="613"/>
      <c r="FO10" s="611" t="str">
        <f t="shared" si="31"/>
        <v>N/A</v>
      </c>
      <c r="FP10" s="612"/>
      <c r="FQ10" s="613"/>
      <c r="FR10" s="611" t="str">
        <f t="shared" si="32"/>
        <v>N/A</v>
      </c>
      <c r="FS10" s="612"/>
      <c r="FT10" s="613"/>
      <c r="FU10" s="611" t="str">
        <f t="shared" si="33"/>
        <v>N/A</v>
      </c>
      <c r="FV10" s="612"/>
      <c r="FW10" s="613"/>
      <c r="FX10" s="611" t="str">
        <f t="shared" si="34"/>
        <v>N/A</v>
      </c>
      <c r="FY10" s="612"/>
      <c r="FZ10" s="613"/>
      <c r="GA10" s="611" t="str">
        <f t="shared" si="35"/>
        <v>N/A</v>
      </c>
      <c r="GB10" s="612"/>
      <c r="GC10" s="613"/>
      <c r="GD10" s="611" t="str">
        <f t="shared" si="36"/>
        <v>N/A</v>
      </c>
      <c r="GE10" s="612"/>
      <c r="GF10" s="613"/>
      <c r="GG10" s="611" t="str">
        <f t="shared" si="37"/>
        <v>N/A</v>
      </c>
      <c r="GH10" s="612"/>
      <c r="GI10" s="613"/>
      <c r="GJ10" s="611" t="str">
        <f t="shared" si="38"/>
        <v>N/A</v>
      </c>
      <c r="GK10" s="612"/>
      <c r="GL10" s="613"/>
      <c r="GM10" s="611" t="str">
        <f t="shared" si="39"/>
        <v>N/A</v>
      </c>
      <c r="GN10" s="612"/>
      <c r="GO10" s="613"/>
      <c r="GP10" s="611" t="str">
        <f t="shared" si="40"/>
        <v>N/A</v>
      </c>
      <c r="GQ10" s="612"/>
      <c r="GR10" s="613"/>
      <c r="GS10" s="611" t="str">
        <f t="shared" si="41"/>
        <v>N/A</v>
      </c>
      <c r="GT10" s="612"/>
      <c r="GU10" s="613"/>
      <c r="GV10" s="611" t="str">
        <f t="shared" si="42"/>
        <v>N/A</v>
      </c>
      <c r="GW10" s="612"/>
      <c r="GX10" s="613"/>
      <c r="GY10" s="611" t="str">
        <f t="shared" si="43"/>
        <v>N/A</v>
      </c>
      <c r="GZ10" s="612"/>
      <c r="HA10" s="613"/>
      <c r="HB10" s="611" t="str">
        <f t="shared" si="44"/>
        <v>N/A</v>
      </c>
      <c r="HC10" s="612"/>
      <c r="HD10" s="613"/>
      <c r="HE10" s="611" t="str">
        <f t="shared" si="45"/>
        <v>N/A</v>
      </c>
      <c r="HF10" s="612"/>
      <c r="HG10" s="613"/>
      <c r="HH10" s="611" t="str">
        <f t="shared" si="46"/>
        <v>N/A</v>
      </c>
      <c r="HI10" s="612"/>
      <c r="HJ10" s="613"/>
      <c r="HK10" s="611" t="str">
        <f t="shared" si="47"/>
        <v>N/A</v>
      </c>
      <c r="HL10" s="612"/>
      <c r="HM10" s="613"/>
      <c r="HN10" s="611" t="str">
        <f t="shared" si="48"/>
        <v>N/A</v>
      </c>
      <c r="HO10" s="612"/>
      <c r="HP10" s="613"/>
      <c r="HQ10" s="611" t="str">
        <f t="shared" si="49"/>
        <v>N/A</v>
      </c>
      <c r="HR10" s="612"/>
      <c r="HS10" s="613"/>
    </row>
    <row r="11" spans="1:227">
      <c r="A11" s="26" t="str">
        <f>IF('Information sur les Gènes'!A11="","",'Information sur les Gènes'!A11)</f>
        <v>A9</v>
      </c>
      <c r="B11" s="28" t="str">
        <f>IF('Information sur les Gènes'!D11="","",'Information sur les Gènes'!D11)</f>
        <v/>
      </c>
      <c r="C11" s="611" t="str">
        <f>IF('Données Echantillon Contrôle'!F12="","",'Données Echantillon Contrôle'!F12)</f>
        <v/>
      </c>
      <c r="D11" s="612"/>
      <c r="E11" s="613"/>
      <c r="F11" s="611" t="str">
        <f>IF('Données Echantillon 1'!F12="","",'Données Echantillon 1'!F12)</f>
        <v/>
      </c>
      <c r="G11" s="612"/>
      <c r="H11" s="613"/>
      <c r="I11" s="611" t="str">
        <f>IF('Données Echantillon 2'!F12="","",'Données Echantillon 2'!F12)</f>
        <v/>
      </c>
      <c r="J11" s="612"/>
      <c r="K11" s="613"/>
      <c r="L11" s="611" t="str">
        <f>IF('Données Echantillon 3'!F12="","",'Données Echantillon 3'!F12)</f>
        <v/>
      </c>
      <c r="M11" s="612"/>
      <c r="N11" s="613"/>
      <c r="O11" s="611" t="str">
        <f>IF('Données Echantillon 4'!F12="","",'Données Echantillon 4'!F12)</f>
        <v/>
      </c>
      <c r="P11" s="612"/>
      <c r="Q11" s="613"/>
      <c r="R11" s="611" t="str">
        <f>IF('Données Echantillon 5'!F12="","",'Données Echantillon 5'!F12)</f>
        <v/>
      </c>
      <c r="S11" s="612"/>
      <c r="T11" s="613"/>
      <c r="U11" s="611" t="str">
        <f>IF('Données Echantillon 6'!F12="","",'Données Echantillon 6'!F12)</f>
        <v/>
      </c>
      <c r="V11" s="612"/>
      <c r="W11" s="613"/>
      <c r="X11" s="611" t="str">
        <f>IF('Données Echantillon 7'!F12="","",'Données Echantillon 7'!F12)</f>
        <v/>
      </c>
      <c r="Y11" s="612"/>
      <c r="Z11" s="613"/>
      <c r="AA11" s="611" t="str">
        <f>IF('Données Echantillon 8'!F12="","",'Données Echantillon 8'!F12)</f>
        <v/>
      </c>
      <c r="AB11" s="612"/>
      <c r="AC11" s="613"/>
      <c r="AD11" s="611" t="str">
        <f>IF('Données Echantillon 9'!F12="","",'Données Echantillon 9'!F12)</f>
        <v/>
      </c>
      <c r="AE11" s="612"/>
      <c r="AF11" s="613"/>
      <c r="AG11" s="611" t="str">
        <f>IF('Données Echantillon 10'!F12="","",'Données Echantillon 10'!F12)</f>
        <v/>
      </c>
      <c r="AH11" s="612"/>
      <c r="AI11" s="613"/>
      <c r="AJ11" s="603" t="str">
        <f>IF(C11="","",C11-'Selection Gènes de Référence'!$D$17)</f>
        <v/>
      </c>
      <c r="AK11" s="604"/>
      <c r="AL11" s="605"/>
      <c r="AM11" s="603" t="str">
        <f>IF(F11="","",F11-'Selection Gènes de Référence'!$D$18)</f>
        <v/>
      </c>
      <c r="AN11" s="604"/>
      <c r="AO11" s="605"/>
      <c r="AP11" s="603" t="str">
        <f>IF(I11="","",I11-'Selection Gènes de Référence'!$D$19)</f>
        <v/>
      </c>
      <c r="AQ11" s="604"/>
      <c r="AR11" s="605"/>
      <c r="AS11" s="603" t="str">
        <f>IF(L11="","",L11-'Selection Gènes de Référence'!$D$20)</f>
        <v/>
      </c>
      <c r="AT11" s="604"/>
      <c r="AU11" s="605"/>
      <c r="AV11" s="603" t="str">
        <f>IF(O11="","",O11-'Selection Gènes de Référence'!$D$21)</f>
        <v/>
      </c>
      <c r="AW11" s="604"/>
      <c r="AX11" s="605"/>
      <c r="AY11" s="603" t="str">
        <f>IF(R11="","",R11-'Selection Gènes de Référence'!$D$22)</f>
        <v/>
      </c>
      <c r="AZ11" s="604"/>
      <c r="BA11" s="605"/>
      <c r="BB11" s="603" t="str">
        <f>IF(U11="","",U11-'Selection Gènes de Référence'!$D$23)</f>
        <v/>
      </c>
      <c r="BC11" s="604"/>
      <c r="BD11" s="605"/>
      <c r="BE11" s="603" t="str">
        <f>IF(X11="","",X11-'Selection Gènes de Référence'!$D$24)</f>
        <v/>
      </c>
      <c r="BF11" s="604"/>
      <c r="BG11" s="605"/>
      <c r="BH11" s="603" t="str">
        <f>IF(AA11="","",AA11-'Selection Gènes de Référence'!$D$25)</f>
        <v/>
      </c>
      <c r="BI11" s="604"/>
      <c r="BJ11" s="605"/>
      <c r="BK11" s="603" t="str">
        <f>IF(AD11="","",AD11-'Selection Gènes de Référence'!$D$26)</f>
        <v/>
      </c>
      <c r="BL11" s="604"/>
      <c r="BM11" s="605"/>
      <c r="BN11" s="603" t="str">
        <f>IF(AG11="","",AG11-'Selection Gènes de Référence'!$D$27)</f>
        <v/>
      </c>
      <c r="BO11" s="604"/>
      <c r="BP11" s="605"/>
      <c r="BQ11" s="565"/>
      <c r="BR11" s="566"/>
      <c r="BS11" s="567"/>
      <c r="BT11" s="611" t="str">
        <f t="shared" si="0"/>
        <v/>
      </c>
      <c r="BU11" s="612"/>
      <c r="BV11" s="613"/>
      <c r="BW11" s="611" t="str">
        <f t="shared" si="1"/>
        <v/>
      </c>
      <c r="BX11" s="612"/>
      <c r="BY11" s="613"/>
      <c r="BZ11" s="611" t="str">
        <f t="shared" si="2"/>
        <v/>
      </c>
      <c r="CA11" s="612"/>
      <c r="CB11" s="613"/>
      <c r="CC11" s="611" t="str">
        <f t="shared" si="3"/>
        <v/>
      </c>
      <c r="CD11" s="612"/>
      <c r="CE11" s="613"/>
      <c r="CF11" s="611" t="str">
        <f t="shared" si="4"/>
        <v/>
      </c>
      <c r="CG11" s="612"/>
      <c r="CH11" s="613"/>
      <c r="CI11" s="611" t="str">
        <f t="shared" si="5"/>
        <v/>
      </c>
      <c r="CJ11" s="612"/>
      <c r="CK11" s="613"/>
      <c r="CL11" s="611" t="str">
        <f t="shared" si="6"/>
        <v/>
      </c>
      <c r="CM11" s="612"/>
      <c r="CN11" s="613"/>
      <c r="CO11" s="611" t="str">
        <f t="shared" si="7"/>
        <v/>
      </c>
      <c r="CP11" s="612"/>
      <c r="CQ11" s="613"/>
      <c r="CR11" s="611" t="str">
        <f t="shared" si="8"/>
        <v/>
      </c>
      <c r="CS11" s="612"/>
      <c r="CT11" s="613"/>
      <c r="CU11" s="611" t="str">
        <f t="shared" si="9"/>
        <v/>
      </c>
      <c r="CV11" s="612"/>
      <c r="CW11" s="613"/>
      <c r="CX11" s="565" t="str">
        <f t="shared" si="50"/>
        <v/>
      </c>
      <c r="CY11" s="566"/>
      <c r="CZ11" s="567"/>
      <c r="DA11" s="620" t="str">
        <f t="shared" si="10"/>
        <v/>
      </c>
      <c r="DB11" s="621"/>
      <c r="DC11" s="622"/>
      <c r="DD11" s="620" t="str">
        <f t="shared" si="11"/>
        <v/>
      </c>
      <c r="DE11" s="621"/>
      <c r="DF11" s="622"/>
      <c r="DG11" s="620" t="str">
        <f t="shared" si="12"/>
        <v/>
      </c>
      <c r="DH11" s="621"/>
      <c r="DI11" s="622"/>
      <c r="DJ11" s="620" t="str">
        <f t="shared" si="13"/>
        <v/>
      </c>
      <c r="DK11" s="621"/>
      <c r="DL11" s="622"/>
      <c r="DM11" s="620" t="str">
        <f t="shared" si="14"/>
        <v/>
      </c>
      <c r="DN11" s="621"/>
      <c r="DO11" s="622"/>
      <c r="DP11" s="620" t="str">
        <f t="shared" si="15"/>
        <v/>
      </c>
      <c r="DQ11" s="621"/>
      <c r="DR11" s="622"/>
      <c r="DS11" s="620" t="str">
        <f t="shared" si="16"/>
        <v/>
      </c>
      <c r="DT11" s="621"/>
      <c r="DU11" s="622"/>
      <c r="DV11" s="620" t="str">
        <f t="shared" si="17"/>
        <v/>
      </c>
      <c r="DW11" s="621"/>
      <c r="DX11" s="622"/>
      <c r="DY11" s="620" t="str">
        <f t="shared" si="18"/>
        <v/>
      </c>
      <c r="DZ11" s="621"/>
      <c r="EA11" s="622"/>
      <c r="EB11" s="620" t="str">
        <f t="shared" si="19"/>
        <v/>
      </c>
      <c r="EC11" s="621"/>
      <c r="ED11" s="622"/>
      <c r="EE11" s="565"/>
      <c r="EF11" s="566"/>
      <c r="EG11" s="567"/>
      <c r="EH11" s="614" t="str">
        <f t="shared" si="20"/>
        <v/>
      </c>
      <c r="EI11" s="615"/>
      <c r="EJ11" s="616"/>
      <c r="EK11" s="614" t="str">
        <f t="shared" si="21"/>
        <v/>
      </c>
      <c r="EL11" s="615"/>
      <c r="EM11" s="616"/>
      <c r="EN11" s="614" t="str">
        <f t="shared" si="22"/>
        <v/>
      </c>
      <c r="EO11" s="615"/>
      <c r="EP11" s="616"/>
      <c r="EQ11" s="614" t="str">
        <f t="shared" si="23"/>
        <v/>
      </c>
      <c r="ER11" s="615"/>
      <c r="ES11" s="616"/>
      <c r="ET11" s="614" t="str">
        <f t="shared" si="24"/>
        <v/>
      </c>
      <c r="EU11" s="615"/>
      <c r="EV11" s="616"/>
      <c r="EW11" s="614" t="str">
        <f t="shared" si="25"/>
        <v/>
      </c>
      <c r="EX11" s="615"/>
      <c r="EY11" s="616"/>
      <c r="EZ11" s="614" t="str">
        <f t="shared" si="26"/>
        <v/>
      </c>
      <c r="FA11" s="615"/>
      <c r="FB11" s="616"/>
      <c r="FC11" s="614" t="str">
        <f t="shared" si="27"/>
        <v/>
      </c>
      <c r="FD11" s="615"/>
      <c r="FE11" s="616"/>
      <c r="FF11" s="614" t="str">
        <f t="shared" si="28"/>
        <v/>
      </c>
      <c r="FG11" s="615"/>
      <c r="FH11" s="616"/>
      <c r="FI11" s="614" t="str">
        <f t="shared" si="29"/>
        <v/>
      </c>
      <c r="FJ11" s="615"/>
      <c r="FK11" s="616"/>
      <c r="FL11" s="611" t="str">
        <f t="shared" si="30"/>
        <v>N/A</v>
      </c>
      <c r="FM11" s="612"/>
      <c r="FN11" s="613"/>
      <c r="FO11" s="611" t="str">
        <f t="shared" si="31"/>
        <v>N/A</v>
      </c>
      <c r="FP11" s="612"/>
      <c r="FQ11" s="613"/>
      <c r="FR11" s="611" t="str">
        <f t="shared" si="32"/>
        <v>N/A</v>
      </c>
      <c r="FS11" s="612"/>
      <c r="FT11" s="613"/>
      <c r="FU11" s="611" t="str">
        <f t="shared" si="33"/>
        <v>N/A</v>
      </c>
      <c r="FV11" s="612"/>
      <c r="FW11" s="613"/>
      <c r="FX11" s="611" t="str">
        <f t="shared" si="34"/>
        <v>N/A</v>
      </c>
      <c r="FY11" s="612"/>
      <c r="FZ11" s="613"/>
      <c r="GA11" s="611" t="str">
        <f t="shared" si="35"/>
        <v>N/A</v>
      </c>
      <c r="GB11" s="612"/>
      <c r="GC11" s="613"/>
      <c r="GD11" s="611" t="str">
        <f t="shared" si="36"/>
        <v>N/A</v>
      </c>
      <c r="GE11" s="612"/>
      <c r="GF11" s="613"/>
      <c r="GG11" s="611" t="str">
        <f t="shared" si="37"/>
        <v>N/A</v>
      </c>
      <c r="GH11" s="612"/>
      <c r="GI11" s="613"/>
      <c r="GJ11" s="611" t="str">
        <f t="shared" si="38"/>
        <v>N/A</v>
      </c>
      <c r="GK11" s="612"/>
      <c r="GL11" s="613"/>
      <c r="GM11" s="611" t="str">
        <f t="shared" si="39"/>
        <v>N/A</v>
      </c>
      <c r="GN11" s="612"/>
      <c r="GO11" s="613"/>
      <c r="GP11" s="611" t="str">
        <f t="shared" si="40"/>
        <v>N/A</v>
      </c>
      <c r="GQ11" s="612"/>
      <c r="GR11" s="613"/>
      <c r="GS11" s="611" t="str">
        <f t="shared" si="41"/>
        <v>N/A</v>
      </c>
      <c r="GT11" s="612"/>
      <c r="GU11" s="613"/>
      <c r="GV11" s="611" t="str">
        <f t="shared" si="42"/>
        <v>N/A</v>
      </c>
      <c r="GW11" s="612"/>
      <c r="GX11" s="613"/>
      <c r="GY11" s="611" t="str">
        <f t="shared" si="43"/>
        <v>N/A</v>
      </c>
      <c r="GZ11" s="612"/>
      <c r="HA11" s="613"/>
      <c r="HB11" s="611" t="str">
        <f t="shared" si="44"/>
        <v>N/A</v>
      </c>
      <c r="HC11" s="612"/>
      <c r="HD11" s="613"/>
      <c r="HE11" s="611" t="str">
        <f t="shared" si="45"/>
        <v>N/A</v>
      </c>
      <c r="HF11" s="612"/>
      <c r="HG11" s="613"/>
      <c r="HH11" s="611" t="str">
        <f t="shared" si="46"/>
        <v>N/A</v>
      </c>
      <c r="HI11" s="612"/>
      <c r="HJ11" s="613"/>
      <c r="HK11" s="611" t="str">
        <f t="shared" si="47"/>
        <v>N/A</v>
      </c>
      <c r="HL11" s="612"/>
      <c r="HM11" s="613"/>
      <c r="HN11" s="611" t="str">
        <f t="shared" si="48"/>
        <v>N/A</v>
      </c>
      <c r="HO11" s="612"/>
      <c r="HP11" s="613"/>
      <c r="HQ11" s="611" t="str">
        <f t="shared" si="49"/>
        <v>N/A</v>
      </c>
      <c r="HR11" s="612"/>
      <c r="HS11" s="613"/>
    </row>
    <row r="12" spans="1:227">
      <c r="A12" s="26" t="str">
        <f>IF('Information sur les Gènes'!A12="","",'Information sur les Gènes'!A12)</f>
        <v>A10</v>
      </c>
      <c r="B12" s="28" t="str">
        <f>IF('Information sur les Gènes'!D12="","",'Information sur les Gènes'!D12)</f>
        <v/>
      </c>
      <c r="C12" s="611" t="str">
        <f>IF('Données Echantillon Contrôle'!F13="","",'Données Echantillon Contrôle'!F13)</f>
        <v/>
      </c>
      <c r="D12" s="612"/>
      <c r="E12" s="613"/>
      <c r="F12" s="611" t="str">
        <f>IF('Données Echantillon 1'!F13="","",'Données Echantillon 1'!F13)</f>
        <v/>
      </c>
      <c r="G12" s="612"/>
      <c r="H12" s="613"/>
      <c r="I12" s="611" t="str">
        <f>IF('Données Echantillon 2'!F13="","",'Données Echantillon 2'!F13)</f>
        <v/>
      </c>
      <c r="J12" s="612"/>
      <c r="K12" s="613"/>
      <c r="L12" s="611" t="str">
        <f>IF('Données Echantillon 3'!F13="","",'Données Echantillon 3'!F13)</f>
        <v/>
      </c>
      <c r="M12" s="612"/>
      <c r="N12" s="613"/>
      <c r="O12" s="611" t="str">
        <f>IF('Données Echantillon 4'!F13="","",'Données Echantillon 4'!F13)</f>
        <v/>
      </c>
      <c r="P12" s="612"/>
      <c r="Q12" s="613"/>
      <c r="R12" s="611" t="str">
        <f>IF('Données Echantillon 5'!F13="","",'Données Echantillon 5'!F13)</f>
        <v/>
      </c>
      <c r="S12" s="612"/>
      <c r="T12" s="613"/>
      <c r="U12" s="611" t="str">
        <f>IF('Données Echantillon 6'!F13="","",'Données Echantillon 6'!F13)</f>
        <v/>
      </c>
      <c r="V12" s="612"/>
      <c r="W12" s="613"/>
      <c r="X12" s="611" t="str">
        <f>IF('Données Echantillon 7'!F13="","",'Données Echantillon 7'!F13)</f>
        <v/>
      </c>
      <c r="Y12" s="612"/>
      <c r="Z12" s="613"/>
      <c r="AA12" s="611" t="str">
        <f>IF('Données Echantillon 8'!F13="","",'Données Echantillon 8'!F13)</f>
        <v/>
      </c>
      <c r="AB12" s="612"/>
      <c r="AC12" s="613"/>
      <c r="AD12" s="611" t="str">
        <f>IF('Données Echantillon 9'!F13="","",'Données Echantillon 9'!F13)</f>
        <v/>
      </c>
      <c r="AE12" s="612"/>
      <c r="AF12" s="613"/>
      <c r="AG12" s="611" t="str">
        <f>IF('Données Echantillon 10'!F13="","",'Données Echantillon 10'!F13)</f>
        <v/>
      </c>
      <c r="AH12" s="612"/>
      <c r="AI12" s="613"/>
      <c r="AJ12" s="603" t="str">
        <f>IF(C12="","",C12-'Selection Gènes de Référence'!$D$17)</f>
        <v/>
      </c>
      <c r="AK12" s="604"/>
      <c r="AL12" s="605"/>
      <c r="AM12" s="603" t="str">
        <f>IF(F12="","",F12-'Selection Gènes de Référence'!$D$18)</f>
        <v/>
      </c>
      <c r="AN12" s="604"/>
      <c r="AO12" s="605"/>
      <c r="AP12" s="603" t="str">
        <f>IF(I12="","",I12-'Selection Gènes de Référence'!$D$19)</f>
        <v/>
      </c>
      <c r="AQ12" s="604"/>
      <c r="AR12" s="605"/>
      <c r="AS12" s="603" t="str">
        <f>IF(L12="","",L12-'Selection Gènes de Référence'!$D$20)</f>
        <v/>
      </c>
      <c r="AT12" s="604"/>
      <c r="AU12" s="605"/>
      <c r="AV12" s="603" t="str">
        <f>IF(O12="","",O12-'Selection Gènes de Référence'!$D$21)</f>
        <v/>
      </c>
      <c r="AW12" s="604"/>
      <c r="AX12" s="605"/>
      <c r="AY12" s="603" t="str">
        <f>IF(R12="","",R12-'Selection Gènes de Référence'!$D$22)</f>
        <v/>
      </c>
      <c r="AZ12" s="604"/>
      <c r="BA12" s="605"/>
      <c r="BB12" s="603" t="str">
        <f>IF(U12="","",U12-'Selection Gènes de Référence'!$D$23)</f>
        <v/>
      </c>
      <c r="BC12" s="604"/>
      <c r="BD12" s="605"/>
      <c r="BE12" s="603" t="str">
        <f>IF(X12="","",X12-'Selection Gènes de Référence'!$D$24)</f>
        <v/>
      </c>
      <c r="BF12" s="604"/>
      <c r="BG12" s="605"/>
      <c r="BH12" s="603" t="str">
        <f>IF(AA12="","",AA12-'Selection Gènes de Référence'!$D$25)</f>
        <v/>
      </c>
      <c r="BI12" s="604"/>
      <c r="BJ12" s="605"/>
      <c r="BK12" s="603" t="str">
        <f>IF(AD12="","",AD12-'Selection Gènes de Référence'!$D$26)</f>
        <v/>
      </c>
      <c r="BL12" s="604"/>
      <c r="BM12" s="605"/>
      <c r="BN12" s="603" t="str">
        <f>IF(AG12="","",AG12-'Selection Gènes de Référence'!$D$27)</f>
        <v/>
      </c>
      <c r="BO12" s="604"/>
      <c r="BP12" s="605"/>
      <c r="BQ12" s="565"/>
      <c r="BR12" s="566"/>
      <c r="BS12" s="567"/>
      <c r="BT12" s="611" t="str">
        <f t="shared" si="0"/>
        <v/>
      </c>
      <c r="BU12" s="612"/>
      <c r="BV12" s="613"/>
      <c r="BW12" s="611" t="str">
        <f t="shared" si="1"/>
        <v/>
      </c>
      <c r="BX12" s="612"/>
      <c r="BY12" s="613"/>
      <c r="BZ12" s="611" t="str">
        <f t="shared" si="2"/>
        <v/>
      </c>
      <c r="CA12" s="612"/>
      <c r="CB12" s="613"/>
      <c r="CC12" s="611" t="str">
        <f t="shared" si="3"/>
        <v/>
      </c>
      <c r="CD12" s="612"/>
      <c r="CE12" s="613"/>
      <c r="CF12" s="611" t="str">
        <f t="shared" si="4"/>
        <v/>
      </c>
      <c r="CG12" s="612"/>
      <c r="CH12" s="613"/>
      <c r="CI12" s="611" t="str">
        <f t="shared" si="5"/>
        <v/>
      </c>
      <c r="CJ12" s="612"/>
      <c r="CK12" s="613"/>
      <c r="CL12" s="611" t="str">
        <f t="shared" si="6"/>
        <v/>
      </c>
      <c r="CM12" s="612"/>
      <c r="CN12" s="613"/>
      <c r="CO12" s="611" t="str">
        <f t="shared" si="7"/>
        <v/>
      </c>
      <c r="CP12" s="612"/>
      <c r="CQ12" s="613"/>
      <c r="CR12" s="611" t="str">
        <f t="shared" si="8"/>
        <v/>
      </c>
      <c r="CS12" s="612"/>
      <c r="CT12" s="613"/>
      <c r="CU12" s="611" t="str">
        <f t="shared" si="9"/>
        <v/>
      </c>
      <c r="CV12" s="612"/>
      <c r="CW12" s="613"/>
      <c r="CX12" s="565" t="str">
        <f t="shared" si="50"/>
        <v/>
      </c>
      <c r="CY12" s="566"/>
      <c r="CZ12" s="567"/>
      <c r="DA12" s="620" t="str">
        <f t="shared" si="10"/>
        <v/>
      </c>
      <c r="DB12" s="621"/>
      <c r="DC12" s="622"/>
      <c r="DD12" s="620" t="str">
        <f t="shared" si="11"/>
        <v/>
      </c>
      <c r="DE12" s="621"/>
      <c r="DF12" s="622"/>
      <c r="DG12" s="620" t="str">
        <f t="shared" si="12"/>
        <v/>
      </c>
      <c r="DH12" s="621"/>
      <c r="DI12" s="622"/>
      <c r="DJ12" s="620" t="str">
        <f t="shared" si="13"/>
        <v/>
      </c>
      <c r="DK12" s="621"/>
      <c r="DL12" s="622"/>
      <c r="DM12" s="620" t="str">
        <f t="shared" si="14"/>
        <v/>
      </c>
      <c r="DN12" s="621"/>
      <c r="DO12" s="622"/>
      <c r="DP12" s="620" t="str">
        <f t="shared" si="15"/>
        <v/>
      </c>
      <c r="DQ12" s="621"/>
      <c r="DR12" s="622"/>
      <c r="DS12" s="620" t="str">
        <f t="shared" si="16"/>
        <v/>
      </c>
      <c r="DT12" s="621"/>
      <c r="DU12" s="622"/>
      <c r="DV12" s="620" t="str">
        <f t="shared" si="17"/>
        <v/>
      </c>
      <c r="DW12" s="621"/>
      <c r="DX12" s="622"/>
      <c r="DY12" s="620" t="str">
        <f t="shared" si="18"/>
        <v/>
      </c>
      <c r="DZ12" s="621"/>
      <c r="EA12" s="622"/>
      <c r="EB12" s="620" t="str">
        <f t="shared" si="19"/>
        <v/>
      </c>
      <c r="EC12" s="621"/>
      <c r="ED12" s="622"/>
      <c r="EE12" s="565"/>
      <c r="EF12" s="566"/>
      <c r="EG12" s="567"/>
      <c r="EH12" s="614" t="str">
        <f t="shared" si="20"/>
        <v/>
      </c>
      <c r="EI12" s="615"/>
      <c r="EJ12" s="616"/>
      <c r="EK12" s="614" t="str">
        <f t="shared" si="21"/>
        <v/>
      </c>
      <c r="EL12" s="615"/>
      <c r="EM12" s="616"/>
      <c r="EN12" s="614" t="str">
        <f t="shared" si="22"/>
        <v/>
      </c>
      <c r="EO12" s="615"/>
      <c r="EP12" s="616"/>
      <c r="EQ12" s="614" t="str">
        <f t="shared" si="23"/>
        <v/>
      </c>
      <c r="ER12" s="615"/>
      <c r="ES12" s="616"/>
      <c r="ET12" s="614" t="str">
        <f t="shared" si="24"/>
        <v/>
      </c>
      <c r="EU12" s="615"/>
      <c r="EV12" s="616"/>
      <c r="EW12" s="614" t="str">
        <f t="shared" si="25"/>
        <v/>
      </c>
      <c r="EX12" s="615"/>
      <c r="EY12" s="616"/>
      <c r="EZ12" s="614" t="str">
        <f t="shared" si="26"/>
        <v/>
      </c>
      <c r="FA12" s="615"/>
      <c r="FB12" s="616"/>
      <c r="FC12" s="614" t="str">
        <f t="shared" si="27"/>
        <v/>
      </c>
      <c r="FD12" s="615"/>
      <c r="FE12" s="616"/>
      <c r="FF12" s="614" t="str">
        <f t="shared" si="28"/>
        <v/>
      </c>
      <c r="FG12" s="615"/>
      <c r="FH12" s="616"/>
      <c r="FI12" s="614" t="str">
        <f t="shared" si="29"/>
        <v/>
      </c>
      <c r="FJ12" s="615"/>
      <c r="FK12" s="616"/>
      <c r="FL12" s="611" t="str">
        <f t="shared" si="30"/>
        <v>N/A</v>
      </c>
      <c r="FM12" s="612"/>
      <c r="FN12" s="613"/>
      <c r="FO12" s="611" t="str">
        <f t="shared" si="31"/>
        <v>N/A</v>
      </c>
      <c r="FP12" s="612"/>
      <c r="FQ12" s="613"/>
      <c r="FR12" s="611" t="str">
        <f t="shared" si="32"/>
        <v>N/A</v>
      </c>
      <c r="FS12" s="612"/>
      <c r="FT12" s="613"/>
      <c r="FU12" s="611" t="str">
        <f t="shared" si="33"/>
        <v>N/A</v>
      </c>
      <c r="FV12" s="612"/>
      <c r="FW12" s="613"/>
      <c r="FX12" s="611" t="str">
        <f t="shared" si="34"/>
        <v>N/A</v>
      </c>
      <c r="FY12" s="612"/>
      <c r="FZ12" s="613"/>
      <c r="GA12" s="611" t="str">
        <f t="shared" si="35"/>
        <v>N/A</v>
      </c>
      <c r="GB12" s="612"/>
      <c r="GC12" s="613"/>
      <c r="GD12" s="611" t="str">
        <f t="shared" si="36"/>
        <v>N/A</v>
      </c>
      <c r="GE12" s="612"/>
      <c r="GF12" s="613"/>
      <c r="GG12" s="611" t="str">
        <f t="shared" si="37"/>
        <v>N/A</v>
      </c>
      <c r="GH12" s="612"/>
      <c r="GI12" s="613"/>
      <c r="GJ12" s="611" t="str">
        <f t="shared" si="38"/>
        <v>N/A</v>
      </c>
      <c r="GK12" s="612"/>
      <c r="GL12" s="613"/>
      <c r="GM12" s="611" t="str">
        <f t="shared" si="39"/>
        <v>N/A</v>
      </c>
      <c r="GN12" s="612"/>
      <c r="GO12" s="613"/>
      <c r="GP12" s="611" t="str">
        <f t="shared" si="40"/>
        <v>N/A</v>
      </c>
      <c r="GQ12" s="612"/>
      <c r="GR12" s="613"/>
      <c r="GS12" s="611" t="str">
        <f t="shared" si="41"/>
        <v>N/A</v>
      </c>
      <c r="GT12" s="612"/>
      <c r="GU12" s="613"/>
      <c r="GV12" s="611" t="str">
        <f t="shared" si="42"/>
        <v>N/A</v>
      </c>
      <c r="GW12" s="612"/>
      <c r="GX12" s="613"/>
      <c r="GY12" s="611" t="str">
        <f t="shared" si="43"/>
        <v>N/A</v>
      </c>
      <c r="GZ12" s="612"/>
      <c r="HA12" s="613"/>
      <c r="HB12" s="611" t="str">
        <f t="shared" si="44"/>
        <v>N/A</v>
      </c>
      <c r="HC12" s="612"/>
      <c r="HD12" s="613"/>
      <c r="HE12" s="611" t="str">
        <f t="shared" si="45"/>
        <v>N/A</v>
      </c>
      <c r="HF12" s="612"/>
      <c r="HG12" s="613"/>
      <c r="HH12" s="611" t="str">
        <f t="shared" si="46"/>
        <v>N/A</v>
      </c>
      <c r="HI12" s="612"/>
      <c r="HJ12" s="613"/>
      <c r="HK12" s="611" t="str">
        <f t="shared" si="47"/>
        <v>N/A</v>
      </c>
      <c r="HL12" s="612"/>
      <c r="HM12" s="613"/>
      <c r="HN12" s="611" t="str">
        <f t="shared" si="48"/>
        <v>N/A</v>
      </c>
      <c r="HO12" s="612"/>
      <c r="HP12" s="613"/>
      <c r="HQ12" s="611" t="str">
        <f t="shared" si="49"/>
        <v>N/A</v>
      </c>
      <c r="HR12" s="612"/>
      <c r="HS12" s="613"/>
    </row>
    <row r="13" spans="1:227">
      <c r="A13" s="26" t="str">
        <f>IF('Information sur les Gènes'!A13="","",'Information sur les Gènes'!A13)</f>
        <v>A11</v>
      </c>
      <c r="B13" s="28" t="str">
        <f>IF('Information sur les Gènes'!D13="","",'Information sur les Gènes'!D13)</f>
        <v/>
      </c>
      <c r="C13" s="611" t="str">
        <f>IF('Données Echantillon Contrôle'!F14="","",'Données Echantillon Contrôle'!F14)</f>
        <v/>
      </c>
      <c r="D13" s="612"/>
      <c r="E13" s="613"/>
      <c r="F13" s="611" t="str">
        <f>IF('Données Echantillon 1'!F14="","",'Données Echantillon 1'!F14)</f>
        <v/>
      </c>
      <c r="G13" s="612"/>
      <c r="H13" s="613"/>
      <c r="I13" s="611" t="str">
        <f>IF('Données Echantillon 2'!F14="","",'Données Echantillon 2'!F14)</f>
        <v/>
      </c>
      <c r="J13" s="612"/>
      <c r="K13" s="613"/>
      <c r="L13" s="611" t="str">
        <f>IF('Données Echantillon 3'!F14="","",'Données Echantillon 3'!F14)</f>
        <v/>
      </c>
      <c r="M13" s="612"/>
      <c r="N13" s="613"/>
      <c r="O13" s="611" t="str">
        <f>IF('Données Echantillon 4'!F14="","",'Données Echantillon 4'!F14)</f>
        <v/>
      </c>
      <c r="P13" s="612"/>
      <c r="Q13" s="613"/>
      <c r="R13" s="611" t="str">
        <f>IF('Données Echantillon 5'!F14="","",'Données Echantillon 5'!F14)</f>
        <v/>
      </c>
      <c r="S13" s="612"/>
      <c r="T13" s="613"/>
      <c r="U13" s="611" t="str">
        <f>IF('Données Echantillon 6'!F14="","",'Données Echantillon 6'!F14)</f>
        <v/>
      </c>
      <c r="V13" s="612"/>
      <c r="W13" s="613"/>
      <c r="X13" s="611" t="str">
        <f>IF('Données Echantillon 7'!F14="","",'Données Echantillon 7'!F14)</f>
        <v/>
      </c>
      <c r="Y13" s="612"/>
      <c r="Z13" s="613"/>
      <c r="AA13" s="611" t="str">
        <f>IF('Données Echantillon 8'!F14="","",'Données Echantillon 8'!F14)</f>
        <v/>
      </c>
      <c r="AB13" s="612"/>
      <c r="AC13" s="613"/>
      <c r="AD13" s="611" t="str">
        <f>IF('Données Echantillon 9'!F14="","",'Données Echantillon 9'!F14)</f>
        <v/>
      </c>
      <c r="AE13" s="612"/>
      <c r="AF13" s="613"/>
      <c r="AG13" s="611" t="str">
        <f>IF('Données Echantillon 10'!F14="","",'Données Echantillon 10'!F14)</f>
        <v/>
      </c>
      <c r="AH13" s="612"/>
      <c r="AI13" s="613"/>
      <c r="AJ13" s="603" t="str">
        <f>IF(C13="","",C13-'Selection Gènes de Référence'!$D$17)</f>
        <v/>
      </c>
      <c r="AK13" s="604"/>
      <c r="AL13" s="605"/>
      <c r="AM13" s="603" t="str">
        <f>IF(F13="","",F13-'Selection Gènes de Référence'!$D$18)</f>
        <v/>
      </c>
      <c r="AN13" s="604"/>
      <c r="AO13" s="605"/>
      <c r="AP13" s="603" t="str">
        <f>IF(I13="","",I13-'Selection Gènes de Référence'!$D$19)</f>
        <v/>
      </c>
      <c r="AQ13" s="604"/>
      <c r="AR13" s="605"/>
      <c r="AS13" s="603" t="str">
        <f>IF(L13="","",L13-'Selection Gènes de Référence'!$D$20)</f>
        <v/>
      </c>
      <c r="AT13" s="604"/>
      <c r="AU13" s="605"/>
      <c r="AV13" s="603" t="str">
        <f>IF(O13="","",O13-'Selection Gènes de Référence'!$D$21)</f>
        <v/>
      </c>
      <c r="AW13" s="604"/>
      <c r="AX13" s="605"/>
      <c r="AY13" s="603" t="str">
        <f>IF(R13="","",R13-'Selection Gènes de Référence'!$D$22)</f>
        <v/>
      </c>
      <c r="AZ13" s="604"/>
      <c r="BA13" s="605"/>
      <c r="BB13" s="603" t="str">
        <f>IF(U13="","",U13-'Selection Gènes de Référence'!$D$23)</f>
        <v/>
      </c>
      <c r="BC13" s="604"/>
      <c r="BD13" s="605"/>
      <c r="BE13" s="603" t="str">
        <f>IF(X13="","",X13-'Selection Gènes de Référence'!$D$24)</f>
        <v/>
      </c>
      <c r="BF13" s="604"/>
      <c r="BG13" s="605"/>
      <c r="BH13" s="603" t="str">
        <f>IF(AA13="","",AA13-'Selection Gènes de Référence'!$D$25)</f>
        <v/>
      </c>
      <c r="BI13" s="604"/>
      <c r="BJ13" s="605"/>
      <c r="BK13" s="603" t="str">
        <f>IF(AD13="","",AD13-'Selection Gènes de Référence'!$D$26)</f>
        <v/>
      </c>
      <c r="BL13" s="604"/>
      <c r="BM13" s="605"/>
      <c r="BN13" s="603" t="str">
        <f>IF(AG13="","",AG13-'Selection Gènes de Référence'!$D$27)</f>
        <v/>
      </c>
      <c r="BO13" s="604"/>
      <c r="BP13" s="605"/>
      <c r="BQ13" s="565"/>
      <c r="BR13" s="566"/>
      <c r="BS13" s="567"/>
      <c r="BT13" s="611" t="str">
        <f t="shared" si="0"/>
        <v/>
      </c>
      <c r="BU13" s="612"/>
      <c r="BV13" s="613"/>
      <c r="BW13" s="611" t="str">
        <f t="shared" si="1"/>
        <v/>
      </c>
      <c r="BX13" s="612"/>
      <c r="BY13" s="613"/>
      <c r="BZ13" s="611" t="str">
        <f t="shared" si="2"/>
        <v/>
      </c>
      <c r="CA13" s="612"/>
      <c r="CB13" s="613"/>
      <c r="CC13" s="611" t="str">
        <f t="shared" si="3"/>
        <v/>
      </c>
      <c r="CD13" s="612"/>
      <c r="CE13" s="613"/>
      <c r="CF13" s="611" t="str">
        <f t="shared" si="4"/>
        <v/>
      </c>
      <c r="CG13" s="612"/>
      <c r="CH13" s="613"/>
      <c r="CI13" s="611" t="str">
        <f t="shared" si="5"/>
        <v/>
      </c>
      <c r="CJ13" s="612"/>
      <c r="CK13" s="613"/>
      <c r="CL13" s="611" t="str">
        <f t="shared" si="6"/>
        <v/>
      </c>
      <c r="CM13" s="612"/>
      <c r="CN13" s="613"/>
      <c r="CO13" s="611" t="str">
        <f t="shared" si="7"/>
        <v/>
      </c>
      <c r="CP13" s="612"/>
      <c r="CQ13" s="613"/>
      <c r="CR13" s="611" t="str">
        <f t="shared" si="8"/>
        <v/>
      </c>
      <c r="CS13" s="612"/>
      <c r="CT13" s="613"/>
      <c r="CU13" s="611" t="str">
        <f t="shared" si="9"/>
        <v/>
      </c>
      <c r="CV13" s="612"/>
      <c r="CW13" s="613"/>
      <c r="CX13" s="565" t="str">
        <f t="shared" si="50"/>
        <v/>
      </c>
      <c r="CY13" s="566"/>
      <c r="CZ13" s="567"/>
      <c r="DA13" s="620" t="str">
        <f t="shared" si="10"/>
        <v/>
      </c>
      <c r="DB13" s="621"/>
      <c r="DC13" s="622"/>
      <c r="DD13" s="620" t="str">
        <f t="shared" si="11"/>
        <v/>
      </c>
      <c r="DE13" s="621"/>
      <c r="DF13" s="622"/>
      <c r="DG13" s="620" t="str">
        <f t="shared" si="12"/>
        <v/>
      </c>
      <c r="DH13" s="621"/>
      <c r="DI13" s="622"/>
      <c r="DJ13" s="620" t="str">
        <f t="shared" si="13"/>
        <v/>
      </c>
      <c r="DK13" s="621"/>
      <c r="DL13" s="622"/>
      <c r="DM13" s="620" t="str">
        <f t="shared" si="14"/>
        <v/>
      </c>
      <c r="DN13" s="621"/>
      <c r="DO13" s="622"/>
      <c r="DP13" s="620" t="str">
        <f t="shared" si="15"/>
        <v/>
      </c>
      <c r="DQ13" s="621"/>
      <c r="DR13" s="622"/>
      <c r="DS13" s="620" t="str">
        <f t="shared" si="16"/>
        <v/>
      </c>
      <c r="DT13" s="621"/>
      <c r="DU13" s="622"/>
      <c r="DV13" s="620" t="str">
        <f t="shared" si="17"/>
        <v/>
      </c>
      <c r="DW13" s="621"/>
      <c r="DX13" s="622"/>
      <c r="DY13" s="620" t="str">
        <f t="shared" si="18"/>
        <v/>
      </c>
      <c r="DZ13" s="621"/>
      <c r="EA13" s="622"/>
      <c r="EB13" s="620" t="str">
        <f t="shared" si="19"/>
        <v/>
      </c>
      <c r="EC13" s="621"/>
      <c r="ED13" s="622"/>
      <c r="EE13" s="565"/>
      <c r="EF13" s="566"/>
      <c r="EG13" s="567"/>
      <c r="EH13" s="614" t="str">
        <f t="shared" si="20"/>
        <v/>
      </c>
      <c r="EI13" s="615"/>
      <c r="EJ13" s="616"/>
      <c r="EK13" s="614" t="str">
        <f t="shared" si="21"/>
        <v/>
      </c>
      <c r="EL13" s="615"/>
      <c r="EM13" s="616"/>
      <c r="EN13" s="614" t="str">
        <f t="shared" si="22"/>
        <v/>
      </c>
      <c r="EO13" s="615"/>
      <c r="EP13" s="616"/>
      <c r="EQ13" s="614" t="str">
        <f t="shared" si="23"/>
        <v/>
      </c>
      <c r="ER13" s="615"/>
      <c r="ES13" s="616"/>
      <c r="ET13" s="614" t="str">
        <f t="shared" si="24"/>
        <v/>
      </c>
      <c r="EU13" s="615"/>
      <c r="EV13" s="616"/>
      <c r="EW13" s="614" t="str">
        <f t="shared" si="25"/>
        <v/>
      </c>
      <c r="EX13" s="615"/>
      <c r="EY13" s="616"/>
      <c r="EZ13" s="614" t="str">
        <f t="shared" si="26"/>
        <v/>
      </c>
      <c r="FA13" s="615"/>
      <c r="FB13" s="616"/>
      <c r="FC13" s="614" t="str">
        <f t="shared" si="27"/>
        <v/>
      </c>
      <c r="FD13" s="615"/>
      <c r="FE13" s="616"/>
      <c r="FF13" s="614" t="str">
        <f t="shared" si="28"/>
        <v/>
      </c>
      <c r="FG13" s="615"/>
      <c r="FH13" s="616"/>
      <c r="FI13" s="614" t="str">
        <f t="shared" si="29"/>
        <v/>
      </c>
      <c r="FJ13" s="615"/>
      <c r="FK13" s="616"/>
      <c r="FL13" s="611" t="str">
        <f t="shared" si="30"/>
        <v>N/A</v>
      </c>
      <c r="FM13" s="612"/>
      <c r="FN13" s="613"/>
      <c r="FO13" s="611" t="str">
        <f t="shared" si="31"/>
        <v>N/A</v>
      </c>
      <c r="FP13" s="612"/>
      <c r="FQ13" s="613"/>
      <c r="FR13" s="611" t="str">
        <f t="shared" si="32"/>
        <v>N/A</v>
      </c>
      <c r="FS13" s="612"/>
      <c r="FT13" s="613"/>
      <c r="FU13" s="611" t="str">
        <f t="shared" si="33"/>
        <v>N/A</v>
      </c>
      <c r="FV13" s="612"/>
      <c r="FW13" s="613"/>
      <c r="FX13" s="611" t="str">
        <f t="shared" si="34"/>
        <v>N/A</v>
      </c>
      <c r="FY13" s="612"/>
      <c r="FZ13" s="613"/>
      <c r="GA13" s="611" t="str">
        <f t="shared" si="35"/>
        <v>N/A</v>
      </c>
      <c r="GB13" s="612"/>
      <c r="GC13" s="613"/>
      <c r="GD13" s="611" t="str">
        <f t="shared" si="36"/>
        <v>N/A</v>
      </c>
      <c r="GE13" s="612"/>
      <c r="GF13" s="613"/>
      <c r="GG13" s="611" t="str">
        <f t="shared" si="37"/>
        <v>N/A</v>
      </c>
      <c r="GH13" s="612"/>
      <c r="GI13" s="613"/>
      <c r="GJ13" s="611" t="str">
        <f t="shared" si="38"/>
        <v>N/A</v>
      </c>
      <c r="GK13" s="612"/>
      <c r="GL13" s="613"/>
      <c r="GM13" s="611" t="str">
        <f t="shared" si="39"/>
        <v>N/A</v>
      </c>
      <c r="GN13" s="612"/>
      <c r="GO13" s="613"/>
      <c r="GP13" s="611" t="str">
        <f t="shared" si="40"/>
        <v>N/A</v>
      </c>
      <c r="GQ13" s="612"/>
      <c r="GR13" s="613"/>
      <c r="GS13" s="611" t="str">
        <f t="shared" si="41"/>
        <v>N/A</v>
      </c>
      <c r="GT13" s="612"/>
      <c r="GU13" s="613"/>
      <c r="GV13" s="611" t="str">
        <f t="shared" si="42"/>
        <v>N/A</v>
      </c>
      <c r="GW13" s="612"/>
      <c r="GX13" s="613"/>
      <c r="GY13" s="611" t="str">
        <f t="shared" si="43"/>
        <v>N/A</v>
      </c>
      <c r="GZ13" s="612"/>
      <c r="HA13" s="613"/>
      <c r="HB13" s="611" t="str">
        <f t="shared" si="44"/>
        <v>N/A</v>
      </c>
      <c r="HC13" s="612"/>
      <c r="HD13" s="613"/>
      <c r="HE13" s="611" t="str">
        <f t="shared" si="45"/>
        <v>N/A</v>
      </c>
      <c r="HF13" s="612"/>
      <c r="HG13" s="613"/>
      <c r="HH13" s="611" t="str">
        <f t="shared" si="46"/>
        <v>N/A</v>
      </c>
      <c r="HI13" s="612"/>
      <c r="HJ13" s="613"/>
      <c r="HK13" s="611" t="str">
        <f t="shared" si="47"/>
        <v>N/A</v>
      </c>
      <c r="HL13" s="612"/>
      <c r="HM13" s="613"/>
      <c r="HN13" s="611" t="str">
        <f t="shared" si="48"/>
        <v>N/A</v>
      </c>
      <c r="HO13" s="612"/>
      <c r="HP13" s="613"/>
      <c r="HQ13" s="611" t="str">
        <f t="shared" si="49"/>
        <v>N/A</v>
      </c>
      <c r="HR13" s="612"/>
      <c r="HS13" s="613"/>
    </row>
    <row r="14" spans="1:227">
      <c r="A14" s="26" t="str">
        <f>IF('Information sur les Gènes'!A14="","",'Information sur les Gènes'!A14)</f>
        <v>A12</v>
      </c>
      <c r="B14" s="28" t="str">
        <f>IF('Information sur les Gènes'!D14="","",'Information sur les Gènes'!D14)</f>
        <v/>
      </c>
      <c r="C14" s="611" t="str">
        <f>IF('Données Echantillon Contrôle'!F15="","",'Données Echantillon Contrôle'!F15)</f>
        <v/>
      </c>
      <c r="D14" s="612"/>
      <c r="E14" s="613"/>
      <c r="F14" s="611" t="str">
        <f>IF('Données Echantillon 1'!F15="","",'Données Echantillon 1'!F15)</f>
        <v/>
      </c>
      <c r="G14" s="612"/>
      <c r="H14" s="613"/>
      <c r="I14" s="611" t="str">
        <f>IF('Données Echantillon 2'!F15="","",'Données Echantillon 2'!F15)</f>
        <v/>
      </c>
      <c r="J14" s="612"/>
      <c r="K14" s="613"/>
      <c r="L14" s="611" t="str">
        <f>IF('Données Echantillon 3'!F15="","",'Données Echantillon 3'!F15)</f>
        <v/>
      </c>
      <c r="M14" s="612"/>
      <c r="N14" s="613"/>
      <c r="O14" s="611" t="str">
        <f>IF('Données Echantillon 4'!F15="","",'Données Echantillon 4'!F15)</f>
        <v/>
      </c>
      <c r="P14" s="612"/>
      <c r="Q14" s="613"/>
      <c r="R14" s="611" t="str">
        <f>IF('Données Echantillon 5'!F15="","",'Données Echantillon 5'!F15)</f>
        <v/>
      </c>
      <c r="S14" s="612"/>
      <c r="T14" s="613"/>
      <c r="U14" s="611" t="str">
        <f>IF('Données Echantillon 6'!F15="","",'Données Echantillon 6'!F15)</f>
        <v/>
      </c>
      <c r="V14" s="612"/>
      <c r="W14" s="613"/>
      <c r="X14" s="611" t="str">
        <f>IF('Données Echantillon 7'!F15="","",'Données Echantillon 7'!F15)</f>
        <v/>
      </c>
      <c r="Y14" s="612"/>
      <c r="Z14" s="613"/>
      <c r="AA14" s="611" t="str">
        <f>IF('Données Echantillon 8'!F15="","",'Données Echantillon 8'!F15)</f>
        <v/>
      </c>
      <c r="AB14" s="612"/>
      <c r="AC14" s="613"/>
      <c r="AD14" s="611" t="str">
        <f>IF('Données Echantillon 9'!F15="","",'Données Echantillon 9'!F15)</f>
        <v/>
      </c>
      <c r="AE14" s="612"/>
      <c r="AF14" s="613"/>
      <c r="AG14" s="611" t="str">
        <f>IF('Données Echantillon 10'!F15="","",'Données Echantillon 10'!F15)</f>
        <v/>
      </c>
      <c r="AH14" s="612"/>
      <c r="AI14" s="613"/>
      <c r="AJ14" s="603" t="str">
        <f>IF(C14="","",C14-'Selection Gènes de Référence'!$D$17)</f>
        <v/>
      </c>
      <c r="AK14" s="604"/>
      <c r="AL14" s="605"/>
      <c r="AM14" s="603" t="str">
        <f>IF(F14="","",F14-'Selection Gènes de Référence'!$D$18)</f>
        <v/>
      </c>
      <c r="AN14" s="604"/>
      <c r="AO14" s="605"/>
      <c r="AP14" s="603" t="str">
        <f>IF(I14="","",I14-'Selection Gènes de Référence'!$D$19)</f>
        <v/>
      </c>
      <c r="AQ14" s="604"/>
      <c r="AR14" s="605"/>
      <c r="AS14" s="603" t="str">
        <f>IF(L14="","",L14-'Selection Gènes de Référence'!$D$20)</f>
        <v/>
      </c>
      <c r="AT14" s="604"/>
      <c r="AU14" s="605"/>
      <c r="AV14" s="603" t="str">
        <f>IF(O14="","",O14-'Selection Gènes de Référence'!$D$21)</f>
        <v/>
      </c>
      <c r="AW14" s="604"/>
      <c r="AX14" s="605"/>
      <c r="AY14" s="603" t="str">
        <f>IF(R14="","",R14-'Selection Gènes de Référence'!$D$22)</f>
        <v/>
      </c>
      <c r="AZ14" s="604"/>
      <c r="BA14" s="605"/>
      <c r="BB14" s="603" t="str">
        <f>IF(U14="","",U14-'Selection Gènes de Référence'!$D$23)</f>
        <v/>
      </c>
      <c r="BC14" s="604"/>
      <c r="BD14" s="605"/>
      <c r="BE14" s="603" t="str">
        <f>IF(X14="","",X14-'Selection Gènes de Référence'!$D$24)</f>
        <v/>
      </c>
      <c r="BF14" s="604"/>
      <c r="BG14" s="605"/>
      <c r="BH14" s="603" t="str">
        <f>IF(AA14="","",AA14-'Selection Gènes de Référence'!$D$25)</f>
        <v/>
      </c>
      <c r="BI14" s="604"/>
      <c r="BJ14" s="605"/>
      <c r="BK14" s="603" t="str">
        <f>IF(AD14="","",AD14-'Selection Gènes de Référence'!$D$26)</f>
        <v/>
      </c>
      <c r="BL14" s="604"/>
      <c r="BM14" s="605"/>
      <c r="BN14" s="603" t="str">
        <f>IF(AG14="","",AG14-'Selection Gènes de Référence'!$D$27)</f>
        <v/>
      </c>
      <c r="BO14" s="604"/>
      <c r="BP14" s="605"/>
      <c r="BQ14" s="565"/>
      <c r="BR14" s="566"/>
      <c r="BS14" s="567"/>
      <c r="BT14" s="611" t="str">
        <f t="shared" si="0"/>
        <v/>
      </c>
      <c r="BU14" s="612"/>
      <c r="BV14" s="613"/>
      <c r="BW14" s="611" t="str">
        <f t="shared" si="1"/>
        <v/>
      </c>
      <c r="BX14" s="612"/>
      <c r="BY14" s="613"/>
      <c r="BZ14" s="611" t="str">
        <f t="shared" si="2"/>
        <v/>
      </c>
      <c r="CA14" s="612"/>
      <c r="CB14" s="613"/>
      <c r="CC14" s="611" t="str">
        <f t="shared" si="3"/>
        <v/>
      </c>
      <c r="CD14" s="612"/>
      <c r="CE14" s="613"/>
      <c r="CF14" s="611" t="str">
        <f t="shared" si="4"/>
        <v/>
      </c>
      <c r="CG14" s="612"/>
      <c r="CH14" s="613"/>
      <c r="CI14" s="611" t="str">
        <f t="shared" si="5"/>
        <v/>
      </c>
      <c r="CJ14" s="612"/>
      <c r="CK14" s="613"/>
      <c r="CL14" s="611" t="str">
        <f t="shared" si="6"/>
        <v/>
      </c>
      <c r="CM14" s="612"/>
      <c r="CN14" s="613"/>
      <c r="CO14" s="611" t="str">
        <f t="shared" si="7"/>
        <v/>
      </c>
      <c r="CP14" s="612"/>
      <c r="CQ14" s="613"/>
      <c r="CR14" s="611" t="str">
        <f t="shared" si="8"/>
        <v/>
      </c>
      <c r="CS14" s="612"/>
      <c r="CT14" s="613"/>
      <c r="CU14" s="611" t="str">
        <f t="shared" si="9"/>
        <v/>
      </c>
      <c r="CV14" s="612"/>
      <c r="CW14" s="613"/>
      <c r="CX14" s="565" t="str">
        <f t="shared" si="50"/>
        <v/>
      </c>
      <c r="CY14" s="566"/>
      <c r="CZ14" s="567"/>
      <c r="DA14" s="620" t="str">
        <f t="shared" si="10"/>
        <v/>
      </c>
      <c r="DB14" s="621"/>
      <c r="DC14" s="622"/>
      <c r="DD14" s="620" t="str">
        <f t="shared" si="11"/>
        <v/>
      </c>
      <c r="DE14" s="621"/>
      <c r="DF14" s="622"/>
      <c r="DG14" s="620" t="str">
        <f t="shared" si="12"/>
        <v/>
      </c>
      <c r="DH14" s="621"/>
      <c r="DI14" s="622"/>
      <c r="DJ14" s="620" t="str">
        <f t="shared" si="13"/>
        <v/>
      </c>
      <c r="DK14" s="621"/>
      <c r="DL14" s="622"/>
      <c r="DM14" s="620" t="str">
        <f t="shared" si="14"/>
        <v/>
      </c>
      <c r="DN14" s="621"/>
      <c r="DO14" s="622"/>
      <c r="DP14" s="620" t="str">
        <f t="shared" si="15"/>
        <v/>
      </c>
      <c r="DQ14" s="621"/>
      <c r="DR14" s="622"/>
      <c r="DS14" s="620" t="str">
        <f t="shared" si="16"/>
        <v/>
      </c>
      <c r="DT14" s="621"/>
      <c r="DU14" s="622"/>
      <c r="DV14" s="620" t="str">
        <f t="shared" si="17"/>
        <v/>
      </c>
      <c r="DW14" s="621"/>
      <c r="DX14" s="622"/>
      <c r="DY14" s="620" t="str">
        <f t="shared" si="18"/>
        <v/>
      </c>
      <c r="DZ14" s="621"/>
      <c r="EA14" s="622"/>
      <c r="EB14" s="620" t="str">
        <f t="shared" si="19"/>
        <v/>
      </c>
      <c r="EC14" s="621"/>
      <c r="ED14" s="622"/>
      <c r="EE14" s="565"/>
      <c r="EF14" s="566"/>
      <c r="EG14" s="567"/>
      <c r="EH14" s="614" t="str">
        <f t="shared" si="20"/>
        <v/>
      </c>
      <c r="EI14" s="615"/>
      <c r="EJ14" s="616"/>
      <c r="EK14" s="614" t="str">
        <f t="shared" si="21"/>
        <v/>
      </c>
      <c r="EL14" s="615"/>
      <c r="EM14" s="616"/>
      <c r="EN14" s="614" t="str">
        <f t="shared" si="22"/>
        <v/>
      </c>
      <c r="EO14" s="615"/>
      <c r="EP14" s="616"/>
      <c r="EQ14" s="614" t="str">
        <f t="shared" si="23"/>
        <v/>
      </c>
      <c r="ER14" s="615"/>
      <c r="ES14" s="616"/>
      <c r="ET14" s="614" t="str">
        <f t="shared" si="24"/>
        <v/>
      </c>
      <c r="EU14" s="615"/>
      <c r="EV14" s="616"/>
      <c r="EW14" s="614" t="str">
        <f t="shared" si="25"/>
        <v/>
      </c>
      <c r="EX14" s="615"/>
      <c r="EY14" s="616"/>
      <c r="EZ14" s="614" t="str">
        <f t="shared" si="26"/>
        <v/>
      </c>
      <c r="FA14" s="615"/>
      <c r="FB14" s="616"/>
      <c r="FC14" s="614" t="str">
        <f t="shared" si="27"/>
        <v/>
      </c>
      <c r="FD14" s="615"/>
      <c r="FE14" s="616"/>
      <c r="FF14" s="614" t="str">
        <f t="shared" si="28"/>
        <v/>
      </c>
      <c r="FG14" s="615"/>
      <c r="FH14" s="616"/>
      <c r="FI14" s="614" t="str">
        <f t="shared" si="29"/>
        <v/>
      </c>
      <c r="FJ14" s="615"/>
      <c r="FK14" s="616"/>
      <c r="FL14" s="611" t="str">
        <f t="shared" si="30"/>
        <v>N/A</v>
      </c>
      <c r="FM14" s="612"/>
      <c r="FN14" s="613"/>
      <c r="FO14" s="611" t="str">
        <f t="shared" si="31"/>
        <v>N/A</v>
      </c>
      <c r="FP14" s="612"/>
      <c r="FQ14" s="613"/>
      <c r="FR14" s="611" t="str">
        <f t="shared" si="32"/>
        <v>N/A</v>
      </c>
      <c r="FS14" s="612"/>
      <c r="FT14" s="613"/>
      <c r="FU14" s="611" t="str">
        <f t="shared" si="33"/>
        <v>N/A</v>
      </c>
      <c r="FV14" s="612"/>
      <c r="FW14" s="613"/>
      <c r="FX14" s="611" t="str">
        <f t="shared" si="34"/>
        <v>N/A</v>
      </c>
      <c r="FY14" s="612"/>
      <c r="FZ14" s="613"/>
      <c r="GA14" s="611" t="str">
        <f t="shared" si="35"/>
        <v>N/A</v>
      </c>
      <c r="GB14" s="612"/>
      <c r="GC14" s="613"/>
      <c r="GD14" s="611" t="str">
        <f t="shared" si="36"/>
        <v>N/A</v>
      </c>
      <c r="GE14" s="612"/>
      <c r="GF14" s="613"/>
      <c r="GG14" s="611" t="str">
        <f t="shared" si="37"/>
        <v>N/A</v>
      </c>
      <c r="GH14" s="612"/>
      <c r="GI14" s="613"/>
      <c r="GJ14" s="611" t="str">
        <f t="shared" si="38"/>
        <v>N/A</v>
      </c>
      <c r="GK14" s="612"/>
      <c r="GL14" s="613"/>
      <c r="GM14" s="611" t="str">
        <f t="shared" si="39"/>
        <v>N/A</v>
      </c>
      <c r="GN14" s="612"/>
      <c r="GO14" s="613"/>
      <c r="GP14" s="611" t="str">
        <f t="shared" si="40"/>
        <v>N/A</v>
      </c>
      <c r="GQ14" s="612"/>
      <c r="GR14" s="613"/>
      <c r="GS14" s="611" t="str">
        <f t="shared" si="41"/>
        <v>N/A</v>
      </c>
      <c r="GT14" s="612"/>
      <c r="GU14" s="613"/>
      <c r="GV14" s="611" t="str">
        <f t="shared" si="42"/>
        <v>N/A</v>
      </c>
      <c r="GW14" s="612"/>
      <c r="GX14" s="613"/>
      <c r="GY14" s="611" t="str">
        <f t="shared" si="43"/>
        <v>N/A</v>
      </c>
      <c r="GZ14" s="612"/>
      <c r="HA14" s="613"/>
      <c r="HB14" s="611" t="str">
        <f t="shared" si="44"/>
        <v>N/A</v>
      </c>
      <c r="HC14" s="612"/>
      <c r="HD14" s="613"/>
      <c r="HE14" s="611" t="str">
        <f t="shared" si="45"/>
        <v>N/A</v>
      </c>
      <c r="HF14" s="612"/>
      <c r="HG14" s="613"/>
      <c r="HH14" s="611" t="str">
        <f t="shared" si="46"/>
        <v>N/A</v>
      </c>
      <c r="HI14" s="612"/>
      <c r="HJ14" s="613"/>
      <c r="HK14" s="611" t="str">
        <f t="shared" si="47"/>
        <v>N/A</v>
      </c>
      <c r="HL14" s="612"/>
      <c r="HM14" s="613"/>
      <c r="HN14" s="611" t="str">
        <f t="shared" si="48"/>
        <v>N/A</v>
      </c>
      <c r="HO14" s="612"/>
      <c r="HP14" s="613"/>
      <c r="HQ14" s="611" t="str">
        <f t="shared" si="49"/>
        <v>N/A</v>
      </c>
      <c r="HR14" s="612"/>
      <c r="HS14" s="613"/>
    </row>
    <row r="15" spans="1:227">
      <c r="A15" s="26" t="str">
        <f>IF('Information sur les Gènes'!A15="","",'Information sur les Gènes'!A15)</f>
        <v>B1</v>
      </c>
      <c r="B15" s="28" t="str">
        <f>IF('Information sur les Gènes'!D15="","",'Information sur les Gènes'!D15)</f>
        <v/>
      </c>
      <c r="C15" s="611" t="str">
        <f>IF('Données Echantillon Contrôle'!F16="","",'Données Echantillon Contrôle'!F16)</f>
        <v/>
      </c>
      <c r="D15" s="612"/>
      <c r="E15" s="613"/>
      <c r="F15" s="611" t="str">
        <f>IF('Données Echantillon 1'!F16="","",'Données Echantillon 1'!F16)</f>
        <v/>
      </c>
      <c r="G15" s="612"/>
      <c r="H15" s="613"/>
      <c r="I15" s="611" t="str">
        <f>IF('Données Echantillon 2'!F16="","",'Données Echantillon 2'!F16)</f>
        <v/>
      </c>
      <c r="J15" s="612"/>
      <c r="K15" s="613"/>
      <c r="L15" s="611" t="str">
        <f>IF('Données Echantillon 3'!F16="","",'Données Echantillon 3'!F16)</f>
        <v/>
      </c>
      <c r="M15" s="612"/>
      <c r="N15" s="613"/>
      <c r="O15" s="611" t="str">
        <f>IF('Données Echantillon 4'!F16="","",'Données Echantillon 4'!F16)</f>
        <v/>
      </c>
      <c r="P15" s="612"/>
      <c r="Q15" s="613"/>
      <c r="R15" s="611" t="str">
        <f>IF('Données Echantillon 5'!F16="","",'Données Echantillon 5'!F16)</f>
        <v/>
      </c>
      <c r="S15" s="612"/>
      <c r="T15" s="613"/>
      <c r="U15" s="611" t="str">
        <f>IF('Données Echantillon 6'!F16="","",'Données Echantillon 6'!F16)</f>
        <v/>
      </c>
      <c r="V15" s="612"/>
      <c r="W15" s="613"/>
      <c r="X15" s="611" t="str">
        <f>IF('Données Echantillon 7'!F16="","",'Données Echantillon 7'!F16)</f>
        <v/>
      </c>
      <c r="Y15" s="612"/>
      <c r="Z15" s="613"/>
      <c r="AA15" s="611" t="str">
        <f>IF('Données Echantillon 8'!F16="","",'Données Echantillon 8'!F16)</f>
        <v/>
      </c>
      <c r="AB15" s="612"/>
      <c r="AC15" s="613"/>
      <c r="AD15" s="611" t="str">
        <f>IF('Données Echantillon 9'!F16="","",'Données Echantillon 9'!F16)</f>
        <v/>
      </c>
      <c r="AE15" s="612"/>
      <c r="AF15" s="613"/>
      <c r="AG15" s="611" t="str">
        <f>IF('Données Echantillon 10'!F16="","",'Données Echantillon 10'!F16)</f>
        <v/>
      </c>
      <c r="AH15" s="612"/>
      <c r="AI15" s="613"/>
      <c r="AJ15" s="603" t="str">
        <f>IF(C15="","",C15-'Selection Gènes de Référence'!$D$17)</f>
        <v/>
      </c>
      <c r="AK15" s="604"/>
      <c r="AL15" s="605"/>
      <c r="AM15" s="603" t="str">
        <f>IF(F15="","",F15-'Selection Gènes de Référence'!$D$18)</f>
        <v/>
      </c>
      <c r="AN15" s="604"/>
      <c r="AO15" s="605"/>
      <c r="AP15" s="603" t="str">
        <f>IF(I15="","",I15-'Selection Gènes de Référence'!$D$19)</f>
        <v/>
      </c>
      <c r="AQ15" s="604"/>
      <c r="AR15" s="605"/>
      <c r="AS15" s="603" t="str">
        <f>IF(L15="","",L15-'Selection Gènes de Référence'!$D$20)</f>
        <v/>
      </c>
      <c r="AT15" s="604"/>
      <c r="AU15" s="605"/>
      <c r="AV15" s="603" t="str">
        <f>IF(O15="","",O15-'Selection Gènes de Référence'!$D$21)</f>
        <v/>
      </c>
      <c r="AW15" s="604"/>
      <c r="AX15" s="605"/>
      <c r="AY15" s="603" t="str">
        <f>IF(R15="","",R15-'Selection Gènes de Référence'!$D$22)</f>
        <v/>
      </c>
      <c r="AZ15" s="604"/>
      <c r="BA15" s="605"/>
      <c r="BB15" s="603" t="str">
        <f>IF(U15="","",U15-'Selection Gènes de Référence'!$D$23)</f>
        <v/>
      </c>
      <c r="BC15" s="604"/>
      <c r="BD15" s="605"/>
      <c r="BE15" s="603" t="str">
        <f>IF(X15="","",X15-'Selection Gènes de Référence'!$D$24)</f>
        <v/>
      </c>
      <c r="BF15" s="604"/>
      <c r="BG15" s="605"/>
      <c r="BH15" s="603" t="str">
        <f>IF(AA15="","",AA15-'Selection Gènes de Référence'!$D$25)</f>
        <v/>
      </c>
      <c r="BI15" s="604"/>
      <c r="BJ15" s="605"/>
      <c r="BK15" s="603" t="str">
        <f>IF(AD15="","",AD15-'Selection Gènes de Référence'!$D$26)</f>
        <v/>
      </c>
      <c r="BL15" s="604"/>
      <c r="BM15" s="605"/>
      <c r="BN15" s="603" t="str">
        <f>IF(AG15="","",AG15-'Selection Gènes de Référence'!$D$27)</f>
        <v/>
      </c>
      <c r="BO15" s="604"/>
      <c r="BP15" s="605"/>
      <c r="BQ15" s="565"/>
      <c r="BR15" s="566"/>
      <c r="BS15" s="567"/>
      <c r="BT15" s="611" t="str">
        <f t="shared" si="0"/>
        <v/>
      </c>
      <c r="BU15" s="612"/>
      <c r="BV15" s="613"/>
      <c r="BW15" s="611" t="str">
        <f t="shared" si="1"/>
        <v/>
      </c>
      <c r="BX15" s="612"/>
      <c r="BY15" s="613"/>
      <c r="BZ15" s="611" t="str">
        <f t="shared" si="2"/>
        <v/>
      </c>
      <c r="CA15" s="612"/>
      <c r="CB15" s="613"/>
      <c r="CC15" s="611" t="str">
        <f t="shared" si="3"/>
        <v/>
      </c>
      <c r="CD15" s="612"/>
      <c r="CE15" s="613"/>
      <c r="CF15" s="611" t="str">
        <f t="shared" si="4"/>
        <v/>
      </c>
      <c r="CG15" s="612"/>
      <c r="CH15" s="613"/>
      <c r="CI15" s="611" t="str">
        <f t="shared" si="5"/>
        <v/>
      </c>
      <c r="CJ15" s="612"/>
      <c r="CK15" s="613"/>
      <c r="CL15" s="611" t="str">
        <f t="shared" si="6"/>
        <v/>
      </c>
      <c r="CM15" s="612"/>
      <c r="CN15" s="613"/>
      <c r="CO15" s="611" t="str">
        <f t="shared" si="7"/>
        <v/>
      </c>
      <c r="CP15" s="612"/>
      <c r="CQ15" s="613"/>
      <c r="CR15" s="611" t="str">
        <f t="shared" si="8"/>
        <v/>
      </c>
      <c r="CS15" s="612"/>
      <c r="CT15" s="613"/>
      <c r="CU15" s="611" t="str">
        <f t="shared" si="9"/>
        <v/>
      </c>
      <c r="CV15" s="612"/>
      <c r="CW15" s="613"/>
      <c r="CX15" s="565" t="str">
        <f t="shared" si="50"/>
        <v/>
      </c>
      <c r="CY15" s="566"/>
      <c r="CZ15" s="567"/>
      <c r="DA15" s="620" t="str">
        <f t="shared" si="10"/>
        <v/>
      </c>
      <c r="DB15" s="621"/>
      <c r="DC15" s="622"/>
      <c r="DD15" s="620" t="str">
        <f t="shared" si="11"/>
        <v/>
      </c>
      <c r="DE15" s="621"/>
      <c r="DF15" s="622"/>
      <c r="DG15" s="620" t="str">
        <f t="shared" si="12"/>
        <v/>
      </c>
      <c r="DH15" s="621"/>
      <c r="DI15" s="622"/>
      <c r="DJ15" s="620" t="str">
        <f t="shared" si="13"/>
        <v/>
      </c>
      <c r="DK15" s="621"/>
      <c r="DL15" s="622"/>
      <c r="DM15" s="620" t="str">
        <f t="shared" si="14"/>
        <v/>
      </c>
      <c r="DN15" s="621"/>
      <c r="DO15" s="622"/>
      <c r="DP15" s="620" t="str">
        <f t="shared" si="15"/>
        <v/>
      </c>
      <c r="DQ15" s="621"/>
      <c r="DR15" s="622"/>
      <c r="DS15" s="620" t="str">
        <f t="shared" si="16"/>
        <v/>
      </c>
      <c r="DT15" s="621"/>
      <c r="DU15" s="622"/>
      <c r="DV15" s="620" t="str">
        <f t="shared" si="17"/>
        <v/>
      </c>
      <c r="DW15" s="621"/>
      <c r="DX15" s="622"/>
      <c r="DY15" s="620" t="str">
        <f t="shared" si="18"/>
        <v/>
      </c>
      <c r="DZ15" s="621"/>
      <c r="EA15" s="622"/>
      <c r="EB15" s="620" t="str">
        <f t="shared" si="19"/>
        <v/>
      </c>
      <c r="EC15" s="621"/>
      <c r="ED15" s="622"/>
      <c r="EE15" s="565"/>
      <c r="EF15" s="566"/>
      <c r="EG15" s="567"/>
      <c r="EH15" s="614" t="str">
        <f t="shared" si="20"/>
        <v/>
      </c>
      <c r="EI15" s="615"/>
      <c r="EJ15" s="616"/>
      <c r="EK15" s="614" t="str">
        <f t="shared" si="21"/>
        <v/>
      </c>
      <c r="EL15" s="615"/>
      <c r="EM15" s="616"/>
      <c r="EN15" s="614" t="str">
        <f t="shared" si="22"/>
        <v/>
      </c>
      <c r="EO15" s="615"/>
      <c r="EP15" s="616"/>
      <c r="EQ15" s="614" t="str">
        <f t="shared" si="23"/>
        <v/>
      </c>
      <c r="ER15" s="615"/>
      <c r="ES15" s="616"/>
      <c r="ET15" s="614" t="str">
        <f t="shared" si="24"/>
        <v/>
      </c>
      <c r="EU15" s="615"/>
      <c r="EV15" s="616"/>
      <c r="EW15" s="614" t="str">
        <f t="shared" si="25"/>
        <v/>
      </c>
      <c r="EX15" s="615"/>
      <c r="EY15" s="616"/>
      <c r="EZ15" s="614" t="str">
        <f t="shared" si="26"/>
        <v/>
      </c>
      <c r="FA15" s="615"/>
      <c r="FB15" s="616"/>
      <c r="FC15" s="614" t="str">
        <f t="shared" si="27"/>
        <v/>
      </c>
      <c r="FD15" s="615"/>
      <c r="FE15" s="616"/>
      <c r="FF15" s="614" t="str">
        <f t="shared" si="28"/>
        <v/>
      </c>
      <c r="FG15" s="615"/>
      <c r="FH15" s="616"/>
      <c r="FI15" s="614" t="str">
        <f t="shared" si="29"/>
        <v/>
      </c>
      <c r="FJ15" s="615"/>
      <c r="FK15" s="616"/>
      <c r="FL15" s="611" t="str">
        <f t="shared" si="30"/>
        <v>N/A</v>
      </c>
      <c r="FM15" s="612"/>
      <c r="FN15" s="613"/>
      <c r="FO15" s="611" t="str">
        <f t="shared" si="31"/>
        <v>N/A</v>
      </c>
      <c r="FP15" s="612"/>
      <c r="FQ15" s="613"/>
      <c r="FR15" s="611" t="str">
        <f t="shared" si="32"/>
        <v>N/A</v>
      </c>
      <c r="FS15" s="612"/>
      <c r="FT15" s="613"/>
      <c r="FU15" s="611" t="str">
        <f t="shared" si="33"/>
        <v>N/A</v>
      </c>
      <c r="FV15" s="612"/>
      <c r="FW15" s="613"/>
      <c r="FX15" s="611" t="str">
        <f t="shared" si="34"/>
        <v>N/A</v>
      </c>
      <c r="FY15" s="612"/>
      <c r="FZ15" s="613"/>
      <c r="GA15" s="611" t="str">
        <f t="shared" si="35"/>
        <v>N/A</v>
      </c>
      <c r="GB15" s="612"/>
      <c r="GC15" s="613"/>
      <c r="GD15" s="611" t="str">
        <f t="shared" si="36"/>
        <v>N/A</v>
      </c>
      <c r="GE15" s="612"/>
      <c r="GF15" s="613"/>
      <c r="GG15" s="611" t="str">
        <f t="shared" si="37"/>
        <v>N/A</v>
      </c>
      <c r="GH15" s="612"/>
      <c r="GI15" s="613"/>
      <c r="GJ15" s="611" t="str">
        <f t="shared" si="38"/>
        <v>N/A</v>
      </c>
      <c r="GK15" s="612"/>
      <c r="GL15" s="613"/>
      <c r="GM15" s="611" t="str">
        <f t="shared" si="39"/>
        <v>N/A</v>
      </c>
      <c r="GN15" s="612"/>
      <c r="GO15" s="613"/>
      <c r="GP15" s="611" t="str">
        <f t="shared" si="40"/>
        <v>N/A</v>
      </c>
      <c r="GQ15" s="612"/>
      <c r="GR15" s="613"/>
      <c r="GS15" s="611" t="str">
        <f t="shared" si="41"/>
        <v>N/A</v>
      </c>
      <c r="GT15" s="612"/>
      <c r="GU15" s="613"/>
      <c r="GV15" s="611" t="str">
        <f t="shared" si="42"/>
        <v>N/A</v>
      </c>
      <c r="GW15" s="612"/>
      <c r="GX15" s="613"/>
      <c r="GY15" s="611" t="str">
        <f t="shared" si="43"/>
        <v>N/A</v>
      </c>
      <c r="GZ15" s="612"/>
      <c r="HA15" s="613"/>
      <c r="HB15" s="611" t="str">
        <f t="shared" si="44"/>
        <v>N/A</v>
      </c>
      <c r="HC15" s="612"/>
      <c r="HD15" s="613"/>
      <c r="HE15" s="611" t="str">
        <f t="shared" si="45"/>
        <v>N/A</v>
      </c>
      <c r="HF15" s="612"/>
      <c r="HG15" s="613"/>
      <c r="HH15" s="611" t="str">
        <f t="shared" si="46"/>
        <v>N/A</v>
      </c>
      <c r="HI15" s="612"/>
      <c r="HJ15" s="613"/>
      <c r="HK15" s="611" t="str">
        <f t="shared" si="47"/>
        <v>N/A</v>
      </c>
      <c r="HL15" s="612"/>
      <c r="HM15" s="613"/>
      <c r="HN15" s="611" t="str">
        <f t="shared" si="48"/>
        <v>N/A</v>
      </c>
      <c r="HO15" s="612"/>
      <c r="HP15" s="613"/>
      <c r="HQ15" s="611" t="str">
        <f t="shared" si="49"/>
        <v>N/A</v>
      </c>
      <c r="HR15" s="612"/>
      <c r="HS15" s="613"/>
    </row>
    <row r="16" spans="1:227">
      <c r="A16" s="26" t="str">
        <f>IF('Information sur les Gènes'!A16="","",'Information sur les Gènes'!A16)</f>
        <v>B2</v>
      </c>
      <c r="B16" s="28" t="str">
        <f>IF('Information sur les Gènes'!D16="","",'Information sur les Gènes'!D16)</f>
        <v/>
      </c>
      <c r="C16" s="611" t="str">
        <f>IF('Données Echantillon Contrôle'!F17="","",'Données Echantillon Contrôle'!F17)</f>
        <v/>
      </c>
      <c r="D16" s="612"/>
      <c r="E16" s="613"/>
      <c r="F16" s="611" t="str">
        <f>IF('Données Echantillon 1'!F17="","",'Données Echantillon 1'!F17)</f>
        <v/>
      </c>
      <c r="G16" s="612"/>
      <c r="H16" s="613"/>
      <c r="I16" s="611" t="str">
        <f>IF('Données Echantillon 2'!F17="","",'Données Echantillon 2'!F17)</f>
        <v/>
      </c>
      <c r="J16" s="612"/>
      <c r="K16" s="613"/>
      <c r="L16" s="611" t="str">
        <f>IF('Données Echantillon 3'!F17="","",'Données Echantillon 3'!F17)</f>
        <v/>
      </c>
      <c r="M16" s="612"/>
      <c r="N16" s="613"/>
      <c r="O16" s="611" t="str">
        <f>IF('Données Echantillon 4'!F17="","",'Données Echantillon 4'!F17)</f>
        <v/>
      </c>
      <c r="P16" s="612"/>
      <c r="Q16" s="613"/>
      <c r="R16" s="611" t="str">
        <f>IF('Données Echantillon 5'!F17="","",'Données Echantillon 5'!F17)</f>
        <v/>
      </c>
      <c r="S16" s="612"/>
      <c r="T16" s="613"/>
      <c r="U16" s="611" t="str">
        <f>IF('Données Echantillon 6'!F17="","",'Données Echantillon 6'!F17)</f>
        <v/>
      </c>
      <c r="V16" s="612"/>
      <c r="W16" s="613"/>
      <c r="X16" s="611" t="str">
        <f>IF('Données Echantillon 7'!F17="","",'Données Echantillon 7'!F17)</f>
        <v/>
      </c>
      <c r="Y16" s="612"/>
      <c r="Z16" s="613"/>
      <c r="AA16" s="611" t="str">
        <f>IF('Données Echantillon 8'!F17="","",'Données Echantillon 8'!F17)</f>
        <v/>
      </c>
      <c r="AB16" s="612"/>
      <c r="AC16" s="613"/>
      <c r="AD16" s="611" t="str">
        <f>IF('Données Echantillon 9'!F17="","",'Données Echantillon 9'!F17)</f>
        <v/>
      </c>
      <c r="AE16" s="612"/>
      <c r="AF16" s="613"/>
      <c r="AG16" s="611" t="str">
        <f>IF('Données Echantillon 10'!F17="","",'Données Echantillon 10'!F17)</f>
        <v/>
      </c>
      <c r="AH16" s="612"/>
      <c r="AI16" s="613"/>
      <c r="AJ16" s="603" t="str">
        <f>IF(C16="","",C16-'Selection Gènes de Référence'!$D$17)</f>
        <v/>
      </c>
      <c r="AK16" s="604"/>
      <c r="AL16" s="605"/>
      <c r="AM16" s="603" t="str">
        <f>IF(F16="","",F16-'Selection Gènes de Référence'!$D$18)</f>
        <v/>
      </c>
      <c r="AN16" s="604"/>
      <c r="AO16" s="605"/>
      <c r="AP16" s="603" t="str">
        <f>IF(I16="","",I16-'Selection Gènes de Référence'!$D$19)</f>
        <v/>
      </c>
      <c r="AQ16" s="604"/>
      <c r="AR16" s="605"/>
      <c r="AS16" s="603" t="str">
        <f>IF(L16="","",L16-'Selection Gènes de Référence'!$D$20)</f>
        <v/>
      </c>
      <c r="AT16" s="604"/>
      <c r="AU16" s="605"/>
      <c r="AV16" s="603" t="str">
        <f>IF(O16="","",O16-'Selection Gènes de Référence'!$D$21)</f>
        <v/>
      </c>
      <c r="AW16" s="604"/>
      <c r="AX16" s="605"/>
      <c r="AY16" s="603" t="str">
        <f>IF(R16="","",R16-'Selection Gènes de Référence'!$D$22)</f>
        <v/>
      </c>
      <c r="AZ16" s="604"/>
      <c r="BA16" s="605"/>
      <c r="BB16" s="603" t="str">
        <f>IF(U16="","",U16-'Selection Gènes de Référence'!$D$23)</f>
        <v/>
      </c>
      <c r="BC16" s="604"/>
      <c r="BD16" s="605"/>
      <c r="BE16" s="603" t="str">
        <f>IF(X16="","",X16-'Selection Gènes de Référence'!$D$24)</f>
        <v/>
      </c>
      <c r="BF16" s="604"/>
      <c r="BG16" s="605"/>
      <c r="BH16" s="603" t="str">
        <f>IF(AA16="","",AA16-'Selection Gènes de Référence'!$D$25)</f>
        <v/>
      </c>
      <c r="BI16" s="604"/>
      <c r="BJ16" s="605"/>
      <c r="BK16" s="603" t="str">
        <f>IF(AD16="","",AD16-'Selection Gènes de Référence'!$D$26)</f>
        <v/>
      </c>
      <c r="BL16" s="604"/>
      <c r="BM16" s="605"/>
      <c r="BN16" s="603" t="str">
        <f>IF(AG16="","",AG16-'Selection Gènes de Référence'!$D$27)</f>
        <v/>
      </c>
      <c r="BO16" s="604"/>
      <c r="BP16" s="605"/>
      <c r="BQ16" s="565"/>
      <c r="BR16" s="566"/>
      <c r="BS16" s="567"/>
      <c r="BT16" s="611" t="str">
        <f t="shared" si="0"/>
        <v/>
      </c>
      <c r="BU16" s="612"/>
      <c r="BV16" s="613"/>
      <c r="BW16" s="611" t="str">
        <f t="shared" si="1"/>
        <v/>
      </c>
      <c r="BX16" s="612"/>
      <c r="BY16" s="613"/>
      <c r="BZ16" s="611" t="str">
        <f t="shared" si="2"/>
        <v/>
      </c>
      <c r="CA16" s="612"/>
      <c r="CB16" s="613"/>
      <c r="CC16" s="611" t="str">
        <f t="shared" si="3"/>
        <v/>
      </c>
      <c r="CD16" s="612"/>
      <c r="CE16" s="613"/>
      <c r="CF16" s="611" t="str">
        <f t="shared" si="4"/>
        <v/>
      </c>
      <c r="CG16" s="612"/>
      <c r="CH16" s="613"/>
      <c r="CI16" s="611" t="str">
        <f t="shared" si="5"/>
        <v/>
      </c>
      <c r="CJ16" s="612"/>
      <c r="CK16" s="613"/>
      <c r="CL16" s="611" t="str">
        <f t="shared" si="6"/>
        <v/>
      </c>
      <c r="CM16" s="612"/>
      <c r="CN16" s="613"/>
      <c r="CO16" s="611" t="str">
        <f t="shared" si="7"/>
        <v/>
      </c>
      <c r="CP16" s="612"/>
      <c r="CQ16" s="613"/>
      <c r="CR16" s="611" t="str">
        <f t="shared" si="8"/>
        <v/>
      </c>
      <c r="CS16" s="612"/>
      <c r="CT16" s="613"/>
      <c r="CU16" s="611" t="str">
        <f t="shared" si="9"/>
        <v/>
      </c>
      <c r="CV16" s="612"/>
      <c r="CW16" s="613"/>
      <c r="CX16" s="565" t="str">
        <f t="shared" si="50"/>
        <v/>
      </c>
      <c r="CY16" s="566"/>
      <c r="CZ16" s="567"/>
      <c r="DA16" s="620" t="str">
        <f t="shared" si="10"/>
        <v/>
      </c>
      <c r="DB16" s="621"/>
      <c r="DC16" s="622"/>
      <c r="DD16" s="620" t="str">
        <f t="shared" si="11"/>
        <v/>
      </c>
      <c r="DE16" s="621"/>
      <c r="DF16" s="622"/>
      <c r="DG16" s="620" t="str">
        <f t="shared" si="12"/>
        <v/>
      </c>
      <c r="DH16" s="621"/>
      <c r="DI16" s="622"/>
      <c r="DJ16" s="620" t="str">
        <f t="shared" si="13"/>
        <v/>
      </c>
      <c r="DK16" s="621"/>
      <c r="DL16" s="622"/>
      <c r="DM16" s="620" t="str">
        <f t="shared" si="14"/>
        <v/>
      </c>
      <c r="DN16" s="621"/>
      <c r="DO16" s="622"/>
      <c r="DP16" s="620" t="str">
        <f t="shared" si="15"/>
        <v/>
      </c>
      <c r="DQ16" s="621"/>
      <c r="DR16" s="622"/>
      <c r="DS16" s="620" t="str">
        <f t="shared" si="16"/>
        <v/>
      </c>
      <c r="DT16" s="621"/>
      <c r="DU16" s="622"/>
      <c r="DV16" s="620" t="str">
        <f t="shared" si="17"/>
        <v/>
      </c>
      <c r="DW16" s="621"/>
      <c r="DX16" s="622"/>
      <c r="DY16" s="620" t="str">
        <f t="shared" si="18"/>
        <v/>
      </c>
      <c r="DZ16" s="621"/>
      <c r="EA16" s="622"/>
      <c r="EB16" s="620" t="str">
        <f t="shared" si="19"/>
        <v/>
      </c>
      <c r="EC16" s="621"/>
      <c r="ED16" s="622"/>
      <c r="EE16" s="565"/>
      <c r="EF16" s="566"/>
      <c r="EG16" s="567"/>
      <c r="EH16" s="614" t="str">
        <f t="shared" si="20"/>
        <v/>
      </c>
      <c r="EI16" s="615"/>
      <c r="EJ16" s="616"/>
      <c r="EK16" s="614" t="str">
        <f t="shared" si="21"/>
        <v/>
      </c>
      <c r="EL16" s="615"/>
      <c r="EM16" s="616"/>
      <c r="EN16" s="614" t="str">
        <f t="shared" si="22"/>
        <v/>
      </c>
      <c r="EO16" s="615"/>
      <c r="EP16" s="616"/>
      <c r="EQ16" s="614" t="str">
        <f t="shared" si="23"/>
        <v/>
      </c>
      <c r="ER16" s="615"/>
      <c r="ES16" s="616"/>
      <c r="ET16" s="614" t="str">
        <f t="shared" si="24"/>
        <v/>
      </c>
      <c r="EU16" s="615"/>
      <c r="EV16" s="616"/>
      <c r="EW16" s="614" t="str">
        <f t="shared" si="25"/>
        <v/>
      </c>
      <c r="EX16" s="615"/>
      <c r="EY16" s="616"/>
      <c r="EZ16" s="614" t="str">
        <f t="shared" si="26"/>
        <v/>
      </c>
      <c r="FA16" s="615"/>
      <c r="FB16" s="616"/>
      <c r="FC16" s="614" t="str">
        <f t="shared" si="27"/>
        <v/>
      </c>
      <c r="FD16" s="615"/>
      <c r="FE16" s="616"/>
      <c r="FF16" s="614" t="str">
        <f t="shared" si="28"/>
        <v/>
      </c>
      <c r="FG16" s="615"/>
      <c r="FH16" s="616"/>
      <c r="FI16" s="614" t="str">
        <f t="shared" si="29"/>
        <v/>
      </c>
      <c r="FJ16" s="615"/>
      <c r="FK16" s="616"/>
      <c r="FL16" s="611" t="str">
        <f t="shared" si="30"/>
        <v>N/A</v>
      </c>
      <c r="FM16" s="612"/>
      <c r="FN16" s="613"/>
      <c r="FO16" s="611" t="str">
        <f t="shared" si="31"/>
        <v>N/A</v>
      </c>
      <c r="FP16" s="612"/>
      <c r="FQ16" s="613"/>
      <c r="FR16" s="611" t="str">
        <f t="shared" si="32"/>
        <v>N/A</v>
      </c>
      <c r="FS16" s="612"/>
      <c r="FT16" s="613"/>
      <c r="FU16" s="611" t="str">
        <f t="shared" si="33"/>
        <v>N/A</v>
      </c>
      <c r="FV16" s="612"/>
      <c r="FW16" s="613"/>
      <c r="FX16" s="611" t="str">
        <f t="shared" si="34"/>
        <v>N/A</v>
      </c>
      <c r="FY16" s="612"/>
      <c r="FZ16" s="613"/>
      <c r="GA16" s="611" t="str">
        <f t="shared" si="35"/>
        <v>N/A</v>
      </c>
      <c r="GB16" s="612"/>
      <c r="GC16" s="613"/>
      <c r="GD16" s="611" t="str">
        <f t="shared" si="36"/>
        <v>N/A</v>
      </c>
      <c r="GE16" s="612"/>
      <c r="GF16" s="613"/>
      <c r="GG16" s="611" t="str">
        <f t="shared" si="37"/>
        <v>N/A</v>
      </c>
      <c r="GH16" s="612"/>
      <c r="GI16" s="613"/>
      <c r="GJ16" s="611" t="str">
        <f t="shared" si="38"/>
        <v>N/A</v>
      </c>
      <c r="GK16" s="612"/>
      <c r="GL16" s="613"/>
      <c r="GM16" s="611" t="str">
        <f t="shared" si="39"/>
        <v>N/A</v>
      </c>
      <c r="GN16" s="612"/>
      <c r="GO16" s="613"/>
      <c r="GP16" s="611" t="str">
        <f t="shared" si="40"/>
        <v>N/A</v>
      </c>
      <c r="GQ16" s="612"/>
      <c r="GR16" s="613"/>
      <c r="GS16" s="611" t="str">
        <f t="shared" si="41"/>
        <v>N/A</v>
      </c>
      <c r="GT16" s="612"/>
      <c r="GU16" s="613"/>
      <c r="GV16" s="611" t="str">
        <f t="shared" si="42"/>
        <v>N/A</v>
      </c>
      <c r="GW16" s="612"/>
      <c r="GX16" s="613"/>
      <c r="GY16" s="611" t="str">
        <f t="shared" si="43"/>
        <v>N/A</v>
      </c>
      <c r="GZ16" s="612"/>
      <c r="HA16" s="613"/>
      <c r="HB16" s="611" t="str">
        <f t="shared" si="44"/>
        <v>N/A</v>
      </c>
      <c r="HC16" s="612"/>
      <c r="HD16" s="613"/>
      <c r="HE16" s="611" t="str">
        <f t="shared" si="45"/>
        <v>N/A</v>
      </c>
      <c r="HF16" s="612"/>
      <c r="HG16" s="613"/>
      <c r="HH16" s="611" t="str">
        <f t="shared" si="46"/>
        <v>N/A</v>
      </c>
      <c r="HI16" s="612"/>
      <c r="HJ16" s="613"/>
      <c r="HK16" s="611" t="str">
        <f t="shared" si="47"/>
        <v>N/A</v>
      </c>
      <c r="HL16" s="612"/>
      <c r="HM16" s="613"/>
      <c r="HN16" s="611" t="str">
        <f t="shared" si="48"/>
        <v>N/A</v>
      </c>
      <c r="HO16" s="612"/>
      <c r="HP16" s="613"/>
      <c r="HQ16" s="611" t="str">
        <f t="shared" si="49"/>
        <v>N/A</v>
      </c>
      <c r="HR16" s="612"/>
      <c r="HS16" s="613"/>
    </row>
    <row r="17" spans="1:227">
      <c r="A17" s="26" t="str">
        <f>IF('Information sur les Gènes'!A17="","",'Information sur les Gènes'!A17)</f>
        <v>B3</v>
      </c>
      <c r="B17" s="28" t="str">
        <f>IF('Information sur les Gènes'!D17="","",'Information sur les Gènes'!D17)</f>
        <v/>
      </c>
      <c r="C17" s="611" t="str">
        <f>IF('Données Echantillon Contrôle'!F18="","",'Données Echantillon Contrôle'!F18)</f>
        <v/>
      </c>
      <c r="D17" s="612"/>
      <c r="E17" s="613"/>
      <c r="F17" s="611" t="str">
        <f>IF('Données Echantillon 1'!F18="","",'Données Echantillon 1'!F18)</f>
        <v/>
      </c>
      <c r="G17" s="612"/>
      <c r="H17" s="613"/>
      <c r="I17" s="611" t="str">
        <f>IF('Données Echantillon 2'!F18="","",'Données Echantillon 2'!F18)</f>
        <v/>
      </c>
      <c r="J17" s="612"/>
      <c r="K17" s="613"/>
      <c r="L17" s="611" t="str">
        <f>IF('Données Echantillon 3'!F18="","",'Données Echantillon 3'!F18)</f>
        <v/>
      </c>
      <c r="M17" s="612"/>
      <c r="N17" s="613"/>
      <c r="O17" s="611" t="str">
        <f>IF('Données Echantillon 4'!F18="","",'Données Echantillon 4'!F18)</f>
        <v/>
      </c>
      <c r="P17" s="612"/>
      <c r="Q17" s="613"/>
      <c r="R17" s="611" t="str">
        <f>IF('Données Echantillon 5'!F18="","",'Données Echantillon 5'!F18)</f>
        <v/>
      </c>
      <c r="S17" s="612"/>
      <c r="T17" s="613"/>
      <c r="U17" s="611" t="str">
        <f>IF('Données Echantillon 6'!F18="","",'Données Echantillon 6'!F18)</f>
        <v/>
      </c>
      <c r="V17" s="612"/>
      <c r="W17" s="613"/>
      <c r="X17" s="611" t="str">
        <f>IF('Données Echantillon 7'!F18="","",'Données Echantillon 7'!F18)</f>
        <v/>
      </c>
      <c r="Y17" s="612"/>
      <c r="Z17" s="613"/>
      <c r="AA17" s="611" t="str">
        <f>IF('Données Echantillon 8'!F18="","",'Données Echantillon 8'!F18)</f>
        <v/>
      </c>
      <c r="AB17" s="612"/>
      <c r="AC17" s="613"/>
      <c r="AD17" s="611" t="str">
        <f>IF('Données Echantillon 9'!F18="","",'Données Echantillon 9'!F18)</f>
        <v/>
      </c>
      <c r="AE17" s="612"/>
      <c r="AF17" s="613"/>
      <c r="AG17" s="611" t="str">
        <f>IF('Données Echantillon 10'!F18="","",'Données Echantillon 10'!F18)</f>
        <v/>
      </c>
      <c r="AH17" s="612"/>
      <c r="AI17" s="613"/>
      <c r="AJ17" s="603" t="str">
        <f>IF(C17="","",C17-'Selection Gènes de Référence'!$D$17)</f>
        <v/>
      </c>
      <c r="AK17" s="604"/>
      <c r="AL17" s="605"/>
      <c r="AM17" s="603" t="str">
        <f>IF(F17="","",F17-'Selection Gènes de Référence'!$D$18)</f>
        <v/>
      </c>
      <c r="AN17" s="604"/>
      <c r="AO17" s="605"/>
      <c r="AP17" s="603" t="str">
        <f>IF(I17="","",I17-'Selection Gènes de Référence'!$D$19)</f>
        <v/>
      </c>
      <c r="AQ17" s="604"/>
      <c r="AR17" s="605"/>
      <c r="AS17" s="603" t="str">
        <f>IF(L17="","",L17-'Selection Gènes de Référence'!$D$20)</f>
        <v/>
      </c>
      <c r="AT17" s="604"/>
      <c r="AU17" s="605"/>
      <c r="AV17" s="603" t="str">
        <f>IF(O17="","",O17-'Selection Gènes de Référence'!$D$21)</f>
        <v/>
      </c>
      <c r="AW17" s="604"/>
      <c r="AX17" s="605"/>
      <c r="AY17" s="603" t="str">
        <f>IF(R17="","",R17-'Selection Gènes de Référence'!$D$22)</f>
        <v/>
      </c>
      <c r="AZ17" s="604"/>
      <c r="BA17" s="605"/>
      <c r="BB17" s="603" t="str">
        <f>IF(U17="","",U17-'Selection Gènes de Référence'!$D$23)</f>
        <v/>
      </c>
      <c r="BC17" s="604"/>
      <c r="BD17" s="605"/>
      <c r="BE17" s="603" t="str">
        <f>IF(X17="","",X17-'Selection Gènes de Référence'!$D$24)</f>
        <v/>
      </c>
      <c r="BF17" s="604"/>
      <c r="BG17" s="605"/>
      <c r="BH17" s="603" t="str">
        <f>IF(AA17="","",AA17-'Selection Gènes de Référence'!$D$25)</f>
        <v/>
      </c>
      <c r="BI17" s="604"/>
      <c r="BJ17" s="605"/>
      <c r="BK17" s="603" t="str">
        <f>IF(AD17="","",AD17-'Selection Gènes de Référence'!$D$26)</f>
        <v/>
      </c>
      <c r="BL17" s="604"/>
      <c r="BM17" s="605"/>
      <c r="BN17" s="603" t="str">
        <f>IF(AG17="","",AG17-'Selection Gènes de Référence'!$D$27)</f>
        <v/>
      </c>
      <c r="BO17" s="604"/>
      <c r="BP17" s="605"/>
      <c r="BQ17" s="565"/>
      <c r="BR17" s="566"/>
      <c r="BS17" s="567"/>
      <c r="BT17" s="611" t="str">
        <f t="shared" si="0"/>
        <v/>
      </c>
      <c r="BU17" s="612"/>
      <c r="BV17" s="613"/>
      <c r="BW17" s="611" t="str">
        <f t="shared" si="1"/>
        <v/>
      </c>
      <c r="BX17" s="612"/>
      <c r="BY17" s="613"/>
      <c r="BZ17" s="611" t="str">
        <f t="shared" si="2"/>
        <v/>
      </c>
      <c r="CA17" s="612"/>
      <c r="CB17" s="613"/>
      <c r="CC17" s="611" t="str">
        <f t="shared" si="3"/>
        <v/>
      </c>
      <c r="CD17" s="612"/>
      <c r="CE17" s="613"/>
      <c r="CF17" s="611" t="str">
        <f t="shared" si="4"/>
        <v/>
      </c>
      <c r="CG17" s="612"/>
      <c r="CH17" s="613"/>
      <c r="CI17" s="611" t="str">
        <f t="shared" si="5"/>
        <v/>
      </c>
      <c r="CJ17" s="612"/>
      <c r="CK17" s="613"/>
      <c r="CL17" s="611" t="str">
        <f t="shared" si="6"/>
        <v/>
      </c>
      <c r="CM17" s="612"/>
      <c r="CN17" s="613"/>
      <c r="CO17" s="611" t="str">
        <f t="shared" si="7"/>
        <v/>
      </c>
      <c r="CP17" s="612"/>
      <c r="CQ17" s="613"/>
      <c r="CR17" s="611" t="str">
        <f t="shared" si="8"/>
        <v/>
      </c>
      <c r="CS17" s="612"/>
      <c r="CT17" s="613"/>
      <c r="CU17" s="611" t="str">
        <f t="shared" si="9"/>
        <v/>
      </c>
      <c r="CV17" s="612"/>
      <c r="CW17" s="613"/>
      <c r="CX17" s="565" t="str">
        <f t="shared" si="50"/>
        <v/>
      </c>
      <c r="CY17" s="566"/>
      <c r="CZ17" s="567"/>
      <c r="DA17" s="620" t="str">
        <f t="shared" si="10"/>
        <v/>
      </c>
      <c r="DB17" s="621"/>
      <c r="DC17" s="622"/>
      <c r="DD17" s="620" t="str">
        <f t="shared" si="11"/>
        <v/>
      </c>
      <c r="DE17" s="621"/>
      <c r="DF17" s="622"/>
      <c r="DG17" s="620" t="str">
        <f t="shared" si="12"/>
        <v/>
      </c>
      <c r="DH17" s="621"/>
      <c r="DI17" s="622"/>
      <c r="DJ17" s="620" t="str">
        <f t="shared" si="13"/>
        <v/>
      </c>
      <c r="DK17" s="621"/>
      <c r="DL17" s="622"/>
      <c r="DM17" s="620" t="str">
        <f t="shared" si="14"/>
        <v/>
      </c>
      <c r="DN17" s="621"/>
      <c r="DO17" s="622"/>
      <c r="DP17" s="620" t="str">
        <f t="shared" si="15"/>
        <v/>
      </c>
      <c r="DQ17" s="621"/>
      <c r="DR17" s="622"/>
      <c r="DS17" s="620" t="str">
        <f t="shared" si="16"/>
        <v/>
      </c>
      <c r="DT17" s="621"/>
      <c r="DU17" s="622"/>
      <c r="DV17" s="620" t="str">
        <f t="shared" si="17"/>
        <v/>
      </c>
      <c r="DW17" s="621"/>
      <c r="DX17" s="622"/>
      <c r="DY17" s="620" t="str">
        <f t="shared" si="18"/>
        <v/>
      </c>
      <c r="DZ17" s="621"/>
      <c r="EA17" s="622"/>
      <c r="EB17" s="620" t="str">
        <f t="shared" si="19"/>
        <v/>
      </c>
      <c r="EC17" s="621"/>
      <c r="ED17" s="622"/>
      <c r="EE17" s="565"/>
      <c r="EF17" s="566"/>
      <c r="EG17" s="567"/>
      <c r="EH17" s="614" t="str">
        <f t="shared" si="20"/>
        <v/>
      </c>
      <c r="EI17" s="615"/>
      <c r="EJ17" s="616"/>
      <c r="EK17" s="614" t="str">
        <f t="shared" si="21"/>
        <v/>
      </c>
      <c r="EL17" s="615"/>
      <c r="EM17" s="616"/>
      <c r="EN17" s="614" t="str">
        <f t="shared" si="22"/>
        <v/>
      </c>
      <c r="EO17" s="615"/>
      <c r="EP17" s="616"/>
      <c r="EQ17" s="614" t="str">
        <f t="shared" si="23"/>
        <v/>
      </c>
      <c r="ER17" s="615"/>
      <c r="ES17" s="616"/>
      <c r="ET17" s="614" t="str">
        <f t="shared" si="24"/>
        <v/>
      </c>
      <c r="EU17" s="615"/>
      <c r="EV17" s="616"/>
      <c r="EW17" s="614" t="str">
        <f t="shared" si="25"/>
        <v/>
      </c>
      <c r="EX17" s="615"/>
      <c r="EY17" s="616"/>
      <c r="EZ17" s="614" t="str">
        <f t="shared" si="26"/>
        <v/>
      </c>
      <c r="FA17" s="615"/>
      <c r="FB17" s="616"/>
      <c r="FC17" s="614" t="str">
        <f t="shared" si="27"/>
        <v/>
      </c>
      <c r="FD17" s="615"/>
      <c r="FE17" s="616"/>
      <c r="FF17" s="614" t="str">
        <f t="shared" si="28"/>
        <v/>
      </c>
      <c r="FG17" s="615"/>
      <c r="FH17" s="616"/>
      <c r="FI17" s="614" t="str">
        <f t="shared" si="29"/>
        <v/>
      </c>
      <c r="FJ17" s="615"/>
      <c r="FK17" s="616"/>
      <c r="FL17" s="611" t="str">
        <f t="shared" si="30"/>
        <v>N/A</v>
      </c>
      <c r="FM17" s="612"/>
      <c r="FN17" s="613"/>
      <c r="FO17" s="611" t="str">
        <f t="shared" si="31"/>
        <v>N/A</v>
      </c>
      <c r="FP17" s="612"/>
      <c r="FQ17" s="613"/>
      <c r="FR17" s="611" t="str">
        <f t="shared" si="32"/>
        <v>N/A</v>
      </c>
      <c r="FS17" s="612"/>
      <c r="FT17" s="613"/>
      <c r="FU17" s="611" t="str">
        <f t="shared" si="33"/>
        <v>N/A</v>
      </c>
      <c r="FV17" s="612"/>
      <c r="FW17" s="613"/>
      <c r="FX17" s="611" t="str">
        <f t="shared" si="34"/>
        <v>N/A</v>
      </c>
      <c r="FY17" s="612"/>
      <c r="FZ17" s="613"/>
      <c r="GA17" s="611" t="str">
        <f t="shared" si="35"/>
        <v>N/A</v>
      </c>
      <c r="GB17" s="612"/>
      <c r="GC17" s="613"/>
      <c r="GD17" s="611" t="str">
        <f t="shared" si="36"/>
        <v>N/A</v>
      </c>
      <c r="GE17" s="612"/>
      <c r="GF17" s="613"/>
      <c r="GG17" s="611" t="str">
        <f t="shared" si="37"/>
        <v>N/A</v>
      </c>
      <c r="GH17" s="612"/>
      <c r="GI17" s="613"/>
      <c r="GJ17" s="611" t="str">
        <f t="shared" si="38"/>
        <v>N/A</v>
      </c>
      <c r="GK17" s="612"/>
      <c r="GL17" s="613"/>
      <c r="GM17" s="611" t="str">
        <f t="shared" si="39"/>
        <v>N/A</v>
      </c>
      <c r="GN17" s="612"/>
      <c r="GO17" s="613"/>
      <c r="GP17" s="611" t="str">
        <f t="shared" si="40"/>
        <v>N/A</v>
      </c>
      <c r="GQ17" s="612"/>
      <c r="GR17" s="613"/>
      <c r="GS17" s="611" t="str">
        <f t="shared" si="41"/>
        <v>N/A</v>
      </c>
      <c r="GT17" s="612"/>
      <c r="GU17" s="613"/>
      <c r="GV17" s="611" t="str">
        <f t="shared" si="42"/>
        <v>N/A</v>
      </c>
      <c r="GW17" s="612"/>
      <c r="GX17" s="613"/>
      <c r="GY17" s="611" t="str">
        <f t="shared" si="43"/>
        <v>N/A</v>
      </c>
      <c r="GZ17" s="612"/>
      <c r="HA17" s="613"/>
      <c r="HB17" s="611" t="str">
        <f t="shared" si="44"/>
        <v>N/A</v>
      </c>
      <c r="HC17" s="612"/>
      <c r="HD17" s="613"/>
      <c r="HE17" s="611" t="str">
        <f t="shared" si="45"/>
        <v>N/A</v>
      </c>
      <c r="HF17" s="612"/>
      <c r="HG17" s="613"/>
      <c r="HH17" s="611" t="str">
        <f t="shared" si="46"/>
        <v>N/A</v>
      </c>
      <c r="HI17" s="612"/>
      <c r="HJ17" s="613"/>
      <c r="HK17" s="611" t="str">
        <f t="shared" si="47"/>
        <v>N/A</v>
      </c>
      <c r="HL17" s="612"/>
      <c r="HM17" s="613"/>
      <c r="HN17" s="611" t="str">
        <f t="shared" si="48"/>
        <v>N/A</v>
      </c>
      <c r="HO17" s="612"/>
      <c r="HP17" s="613"/>
      <c r="HQ17" s="611" t="str">
        <f t="shared" si="49"/>
        <v>N/A</v>
      </c>
      <c r="HR17" s="612"/>
      <c r="HS17" s="613"/>
    </row>
    <row r="18" spans="1:227">
      <c r="A18" s="26" t="str">
        <f>IF('Information sur les Gènes'!A18="","",'Information sur les Gènes'!A18)</f>
        <v>B4</v>
      </c>
      <c r="B18" s="28" t="str">
        <f>IF('Information sur les Gènes'!D18="","",'Information sur les Gènes'!D18)</f>
        <v/>
      </c>
      <c r="C18" s="611" t="str">
        <f>IF('Données Echantillon Contrôle'!F19="","",'Données Echantillon Contrôle'!F19)</f>
        <v/>
      </c>
      <c r="D18" s="612"/>
      <c r="E18" s="613"/>
      <c r="F18" s="611" t="str">
        <f>IF('Données Echantillon 1'!F19="","",'Données Echantillon 1'!F19)</f>
        <v/>
      </c>
      <c r="G18" s="612"/>
      <c r="H18" s="613"/>
      <c r="I18" s="611" t="str">
        <f>IF('Données Echantillon 2'!F19="","",'Données Echantillon 2'!F19)</f>
        <v/>
      </c>
      <c r="J18" s="612"/>
      <c r="K18" s="613"/>
      <c r="L18" s="611" t="str">
        <f>IF('Données Echantillon 3'!F19="","",'Données Echantillon 3'!F19)</f>
        <v/>
      </c>
      <c r="M18" s="612"/>
      <c r="N18" s="613"/>
      <c r="O18" s="611" t="str">
        <f>IF('Données Echantillon 4'!F19="","",'Données Echantillon 4'!F19)</f>
        <v/>
      </c>
      <c r="P18" s="612"/>
      <c r="Q18" s="613"/>
      <c r="R18" s="611" t="str">
        <f>IF('Données Echantillon 5'!F19="","",'Données Echantillon 5'!F19)</f>
        <v/>
      </c>
      <c r="S18" s="612"/>
      <c r="T18" s="613"/>
      <c r="U18" s="611" t="str">
        <f>IF('Données Echantillon 6'!F19="","",'Données Echantillon 6'!F19)</f>
        <v/>
      </c>
      <c r="V18" s="612"/>
      <c r="W18" s="613"/>
      <c r="X18" s="611" t="str">
        <f>IF('Données Echantillon 7'!F19="","",'Données Echantillon 7'!F19)</f>
        <v/>
      </c>
      <c r="Y18" s="612"/>
      <c r="Z18" s="613"/>
      <c r="AA18" s="611" t="str">
        <f>IF('Données Echantillon 8'!F19="","",'Données Echantillon 8'!F19)</f>
        <v/>
      </c>
      <c r="AB18" s="612"/>
      <c r="AC18" s="613"/>
      <c r="AD18" s="611" t="str">
        <f>IF('Données Echantillon 9'!F19="","",'Données Echantillon 9'!F19)</f>
        <v/>
      </c>
      <c r="AE18" s="612"/>
      <c r="AF18" s="613"/>
      <c r="AG18" s="611" t="str">
        <f>IF('Données Echantillon 10'!F19="","",'Données Echantillon 10'!F19)</f>
        <v/>
      </c>
      <c r="AH18" s="612"/>
      <c r="AI18" s="613"/>
      <c r="AJ18" s="603" t="str">
        <f>IF(C18="","",C18-'Selection Gènes de Référence'!$D$17)</f>
        <v/>
      </c>
      <c r="AK18" s="604"/>
      <c r="AL18" s="605"/>
      <c r="AM18" s="603" t="str">
        <f>IF(F18="","",F18-'Selection Gènes de Référence'!$D$18)</f>
        <v/>
      </c>
      <c r="AN18" s="604"/>
      <c r="AO18" s="605"/>
      <c r="AP18" s="603" t="str">
        <f>IF(I18="","",I18-'Selection Gènes de Référence'!$D$19)</f>
        <v/>
      </c>
      <c r="AQ18" s="604"/>
      <c r="AR18" s="605"/>
      <c r="AS18" s="603" t="str">
        <f>IF(L18="","",L18-'Selection Gènes de Référence'!$D$20)</f>
        <v/>
      </c>
      <c r="AT18" s="604"/>
      <c r="AU18" s="605"/>
      <c r="AV18" s="603" t="str">
        <f>IF(O18="","",O18-'Selection Gènes de Référence'!$D$21)</f>
        <v/>
      </c>
      <c r="AW18" s="604"/>
      <c r="AX18" s="605"/>
      <c r="AY18" s="603" t="str">
        <f>IF(R18="","",R18-'Selection Gènes de Référence'!$D$22)</f>
        <v/>
      </c>
      <c r="AZ18" s="604"/>
      <c r="BA18" s="605"/>
      <c r="BB18" s="603" t="str">
        <f>IF(U18="","",U18-'Selection Gènes de Référence'!$D$23)</f>
        <v/>
      </c>
      <c r="BC18" s="604"/>
      <c r="BD18" s="605"/>
      <c r="BE18" s="603" t="str">
        <f>IF(X18="","",X18-'Selection Gènes de Référence'!$D$24)</f>
        <v/>
      </c>
      <c r="BF18" s="604"/>
      <c r="BG18" s="605"/>
      <c r="BH18" s="603" t="str">
        <f>IF(AA18="","",AA18-'Selection Gènes de Référence'!$D$25)</f>
        <v/>
      </c>
      <c r="BI18" s="604"/>
      <c r="BJ18" s="605"/>
      <c r="BK18" s="603" t="str">
        <f>IF(AD18="","",AD18-'Selection Gènes de Référence'!$D$26)</f>
        <v/>
      </c>
      <c r="BL18" s="604"/>
      <c r="BM18" s="605"/>
      <c r="BN18" s="603" t="str">
        <f>IF(AG18="","",AG18-'Selection Gènes de Référence'!$D$27)</f>
        <v/>
      </c>
      <c r="BO18" s="604"/>
      <c r="BP18" s="605"/>
      <c r="BQ18" s="565"/>
      <c r="BR18" s="566"/>
      <c r="BS18" s="567"/>
      <c r="BT18" s="611" t="str">
        <f t="shared" si="0"/>
        <v/>
      </c>
      <c r="BU18" s="612"/>
      <c r="BV18" s="613"/>
      <c r="BW18" s="611" t="str">
        <f t="shared" si="1"/>
        <v/>
      </c>
      <c r="BX18" s="612"/>
      <c r="BY18" s="613"/>
      <c r="BZ18" s="611" t="str">
        <f t="shared" si="2"/>
        <v/>
      </c>
      <c r="CA18" s="612"/>
      <c r="CB18" s="613"/>
      <c r="CC18" s="611" t="str">
        <f t="shared" si="3"/>
        <v/>
      </c>
      <c r="CD18" s="612"/>
      <c r="CE18" s="613"/>
      <c r="CF18" s="611" t="str">
        <f t="shared" si="4"/>
        <v/>
      </c>
      <c r="CG18" s="612"/>
      <c r="CH18" s="613"/>
      <c r="CI18" s="611" t="str">
        <f t="shared" si="5"/>
        <v/>
      </c>
      <c r="CJ18" s="612"/>
      <c r="CK18" s="613"/>
      <c r="CL18" s="611" t="str">
        <f t="shared" si="6"/>
        <v/>
      </c>
      <c r="CM18" s="612"/>
      <c r="CN18" s="613"/>
      <c r="CO18" s="611" t="str">
        <f t="shared" si="7"/>
        <v/>
      </c>
      <c r="CP18" s="612"/>
      <c r="CQ18" s="613"/>
      <c r="CR18" s="611" t="str">
        <f t="shared" si="8"/>
        <v/>
      </c>
      <c r="CS18" s="612"/>
      <c r="CT18" s="613"/>
      <c r="CU18" s="611" t="str">
        <f t="shared" si="9"/>
        <v/>
      </c>
      <c r="CV18" s="612"/>
      <c r="CW18" s="613"/>
      <c r="CX18" s="565" t="str">
        <f t="shared" si="50"/>
        <v/>
      </c>
      <c r="CY18" s="566"/>
      <c r="CZ18" s="567"/>
      <c r="DA18" s="620" t="str">
        <f t="shared" si="10"/>
        <v/>
      </c>
      <c r="DB18" s="621"/>
      <c r="DC18" s="622"/>
      <c r="DD18" s="620" t="str">
        <f t="shared" si="11"/>
        <v/>
      </c>
      <c r="DE18" s="621"/>
      <c r="DF18" s="622"/>
      <c r="DG18" s="620" t="str">
        <f t="shared" si="12"/>
        <v/>
      </c>
      <c r="DH18" s="621"/>
      <c r="DI18" s="622"/>
      <c r="DJ18" s="620" t="str">
        <f t="shared" si="13"/>
        <v/>
      </c>
      <c r="DK18" s="621"/>
      <c r="DL18" s="622"/>
      <c r="DM18" s="620" t="str">
        <f t="shared" si="14"/>
        <v/>
      </c>
      <c r="DN18" s="621"/>
      <c r="DO18" s="622"/>
      <c r="DP18" s="620" t="str">
        <f t="shared" si="15"/>
        <v/>
      </c>
      <c r="DQ18" s="621"/>
      <c r="DR18" s="622"/>
      <c r="DS18" s="620" t="str">
        <f t="shared" si="16"/>
        <v/>
      </c>
      <c r="DT18" s="621"/>
      <c r="DU18" s="622"/>
      <c r="DV18" s="620" t="str">
        <f t="shared" si="17"/>
        <v/>
      </c>
      <c r="DW18" s="621"/>
      <c r="DX18" s="622"/>
      <c r="DY18" s="620" t="str">
        <f t="shared" si="18"/>
        <v/>
      </c>
      <c r="DZ18" s="621"/>
      <c r="EA18" s="622"/>
      <c r="EB18" s="620" t="str">
        <f t="shared" si="19"/>
        <v/>
      </c>
      <c r="EC18" s="621"/>
      <c r="ED18" s="622"/>
      <c r="EE18" s="565"/>
      <c r="EF18" s="566"/>
      <c r="EG18" s="567"/>
      <c r="EH18" s="614" t="str">
        <f t="shared" si="20"/>
        <v/>
      </c>
      <c r="EI18" s="615"/>
      <c r="EJ18" s="616"/>
      <c r="EK18" s="614" t="str">
        <f t="shared" si="21"/>
        <v/>
      </c>
      <c r="EL18" s="615"/>
      <c r="EM18" s="616"/>
      <c r="EN18" s="614" t="str">
        <f t="shared" si="22"/>
        <v/>
      </c>
      <c r="EO18" s="615"/>
      <c r="EP18" s="616"/>
      <c r="EQ18" s="614" t="str">
        <f t="shared" si="23"/>
        <v/>
      </c>
      <c r="ER18" s="615"/>
      <c r="ES18" s="616"/>
      <c r="ET18" s="614" t="str">
        <f t="shared" si="24"/>
        <v/>
      </c>
      <c r="EU18" s="615"/>
      <c r="EV18" s="616"/>
      <c r="EW18" s="614" t="str">
        <f t="shared" si="25"/>
        <v/>
      </c>
      <c r="EX18" s="615"/>
      <c r="EY18" s="616"/>
      <c r="EZ18" s="614" t="str">
        <f t="shared" si="26"/>
        <v/>
      </c>
      <c r="FA18" s="615"/>
      <c r="FB18" s="616"/>
      <c r="FC18" s="614" t="str">
        <f t="shared" si="27"/>
        <v/>
      </c>
      <c r="FD18" s="615"/>
      <c r="FE18" s="616"/>
      <c r="FF18" s="614" t="str">
        <f t="shared" si="28"/>
        <v/>
      </c>
      <c r="FG18" s="615"/>
      <c r="FH18" s="616"/>
      <c r="FI18" s="614" t="str">
        <f t="shared" si="29"/>
        <v/>
      </c>
      <c r="FJ18" s="615"/>
      <c r="FK18" s="616"/>
      <c r="FL18" s="611" t="str">
        <f t="shared" si="30"/>
        <v>N/A</v>
      </c>
      <c r="FM18" s="612"/>
      <c r="FN18" s="613"/>
      <c r="FO18" s="611" t="str">
        <f t="shared" si="31"/>
        <v>N/A</v>
      </c>
      <c r="FP18" s="612"/>
      <c r="FQ18" s="613"/>
      <c r="FR18" s="611" t="str">
        <f t="shared" si="32"/>
        <v>N/A</v>
      </c>
      <c r="FS18" s="612"/>
      <c r="FT18" s="613"/>
      <c r="FU18" s="611" t="str">
        <f t="shared" si="33"/>
        <v>N/A</v>
      </c>
      <c r="FV18" s="612"/>
      <c r="FW18" s="613"/>
      <c r="FX18" s="611" t="str">
        <f t="shared" si="34"/>
        <v>N/A</v>
      </c>
      <c r="FY18" s="612"/>
      <c r="FZ18" s="613"/>
      <c r="GA18" s="611" t="str">
        <f t="shared" si="35"/>
        <v>N/A</v>
      </c>
      <c r="GB18" s="612"/>
      <c r="GC18" s="613"/>
      <c r="GD18" s="611" t="str">
        <f t="shared" si="36"/>
        <v>N/A</v>
      </c>
      <c r="GE18" s="612"/>
      <c r="GF18" s="613"/>
      <c r="GG18" s="611" t="str">
        <f t="shared" si="37"/>
        <v>N/A</v>
      </c>
      <c r="GH18" s="612"/>
      <c r="GI18" s="613"/>
      <c r="GJ18" s="611" t="str">
        <f t="shared" si="38"/>
        <v>N/A</v>
      </c>
      <c r="GK18" s="612"/>
      <c r="GL18" s="613"/>
      <c r="GM18" s="611" t="str">
        <f t="shared" si="39"/>
        <v>N/A</v>
      </c>
      <c r="GN18" s="612"/>
      <c r="GO18" s="613"/>
      <c r="GP18" s="611" t="str">
        <f t="shared" si="40"/>
        <v>N/A</v>
      </c>
      <c r="GQ18" s="612"/>
      <c r="GR18" s="613"/>
      <c r="GS18" s="611" t="str">
        <f t="shared" si="41"/>
        <v>N/A</v>
      </c>
      <c r="GT18" s="612"/>
      <c r="GU18" s="613"/>
      <c r="GV18" s="611" t="str">
        <f t="shared" si="42"/>
        <v>N/A</v>
      </c>
      <c r="GW18" s="612"/>
      <c r="GX18" s="613"/>
      <c r="GY18" s="611" t="str">
        <f t="shared" si="43"/>
        <v>N/A</v>
      </c>
      <c r="GZ18" s="612"/>
      <c r="HA18" s="613"/>
      <c r="HB18" s="611" t="str">
        <f t="shared" si="44"/>
        <v>N/A</v>
      </c>
      <c r="HC18" s="612"/>
      <c r="HD18" s="613"/>
      <c r="HE18" s="611" t="str">
        <f t="shared" si="45"/>
        <v>N/A</v>
      </c>
      <c r="HF18" s="612"/>
      <c r="HG18" s="613"/>
      <c r="HH18" s="611" t="str">
        <f t="shared" si="46"/>
        <v>N/A</v>
      </c>
      <c r="HI18" s="612"/>
      <c r="HJ18" s="613"/>
      <c r="HK18" s="611" t="str">
        <f t="shared" si="47"/>
        <v>N/A</v>
      </c>
      <c r="HL18" s="612"/>
      <c r="HM18" s="613"/>
      <c r="HN18" s="611" t="str">
        <f t="shared" si="48"/>
        <v>N/A</v>
      </c>
      <c r="HO18" s="612"/>
      <c r="HP18" s="613"/>
      <c r="HQ18" s="611" t="str">
        <f t="shared" si="49"/>
        <v>N/A</v>
      </c>
      <c r="HR18" s="612"/>
      <c r="HS18" s="613"/>
    </row>
    <row r="19" spans="1:227">
      <c r="A19" s="26" t="str">
        <f>IF('Information sur les Gènes'!A19="","",'Information sur les Gènes'!A19)</f>
        <v>B5</v>
      </c>
      <c r="B19" s="28" t="str">
        <f>IF('Information sur les Gènes'!D19="","",'Information sur les Gènes'!D19)</f>
        <v/>
      </c>
      <c r="C19" s="611" t="str">
        <f>IF('Données Echantillon Contrôle'!F20="","",'Données Echantillon Contrôle'!F20)</f>
        <v/>
      </c>
      <c r="D19" s="612"/>
      <c r="E19" s="613"/>
      <c r="F19" s="611" t="str">
        <f>IF('Données Echantillon 1'!F20="","",'Données Echantillon 1'!F20)</f>
        <v/>
      </c>
      <c r="G19" s="612"/>
      <c r="H19" s="613"/>
      <c r="I19" s="611" t="str">
        <f>IF('Données Echantillon 2'!F20="","",'Données Echantillon 2'!F20)</f>
        <v/>
      </c>
      <c r="J19" s="612"/>
      <c r="K19" s="613"/>
      <c r="L19" s="611" t="str">
        <f>IF('Données Echantillon 3'!F20="","",'Données Echantillon 3'!F20)</f>
        <v/>
      </c>
      <c r="M19" s="612"/>
      <c r="N19" s="613"/>
      <c r="O19" s="611" t="str">
        <f>IF('Données Echantillon 4'!F20="","",'Données Echantillon 4'!F20)</f>
        <v/>
      </c>
      <c r="P19" s="612"/>
      <c r="Q19" s="613"/>
      <c r="R19" s="611" t="str">
        <f>IF('Données Echantillon 5'!F20="","",'Données Echantillon 5'!F20)</f>
        <v/>
      </c>
      <c r="S19" s="612"/>
      <c r="T19" s="613"/>
      <c r="U19" s="611" t="str">
        <f>IF('Données Echantillon 6'!F20="","",'Données Echantillon 6'!F20)</f>
        <v/>
      </c>
      <c r="V19" s="612"/>
      <c r="W19" s="613"/>
      <c r="X19" s="611" t="str">
        <f>IF('Données Echantillon 7'!F20="","",'Données Echantillon 7'!F20)</f>
        <v/>
      </c>
      <c r="Y19" s="612"/>
      <c r="Z19" s="613"/>
      <c r="AA19" s="611" t="str">
        <f>IF('Données Echantillon 8'!F20="","",'Données Echantillon 8'!F20)</f>
        <v/>
      </c>
      <c r="AB19" s="612"/>
      <c r="AC19" s="613"/>
      <c r="AD19" s="611" t="str">
        <f>IF('Données Echantillon 9'!F20="","",'Données Echantillon 9'!F20)</f>
        <v/>
      </c>
      <c r="AE19" s="612"/>
      <c r="AF19" s="613"/>
      <c r="AG19" s="611" t="str">
        <f>IF('Données Echantillon 10'!F20="","",'Données Echantillon 10'!F20)</f>
        <v/>
      </c>
      <c r="AH19" s="612"/>
      <c r="AI19" s="613"/>
      <c r="AJ19" s="603" t="str">
        <f>IF(C19="","",C19-'Selection Gènes de Référence'!$D$17)</f>
        <v/>
      </c>
      <c r="AK19" s="604"/>
      <c r="AL19" s="605"/>
      <c r="AM19" s="603" t="str">
        <f>IF(F19="","",F19-'Selection Gènes de Référence'!$D$18)</f>
        <v/>
      </c>
      <c r="AN19" s="604"/>
      <c r="AO19" s="605"/>
      <c r="AP19" s="603" t="str">
        <f>IF(I19="","",I19-'Selection Gènes de Référence'!$D$19)</f>
        <v/>
      </c>
      <c r="AQ19" s="604"/>
      <c r="AR19" s="605"/>
      <c r="AS19" s="603" t="str">
        <f>IF(L19="","",L19-'Selection Gènes de Référence'!$D$20)</f>
        <v/>
      </c>
      <c r="AT19" s="604"/>
      <c r="AU19" s="605"/>
      <c r="AV19" s="603" t="str">
        <f>IF(O19="","",O19-'Selection Gènes de Référence'!$D$21)</f>
        <v/>
      </c>
      <c r="AW19" s="604"/>
      <c r="AX19" s="605"/>
      <c r="AY19" s="603" t="str">
        <f>IF(R19="","",R19-'Selection Gènes de Référence'!$D$22)</f>
        <v/>
      </c>
      <c r="AZ19" s="604"/>
      <c r="BA19" s="605"/>
      <c r="BB19" s="603" t="str">
        <f>IF(U19="","",U19-'Selection Gènes de Référence'!$D$23)</f>
        <v/>
      </c>
      <c r="BC19" s="604"/>
      <c r="BD19" s="605"/>
      <c r="BE19" s="603" t="str">
        <f>IF(X19="","",X19-'Selection Gènes de Référence'!$D$24)</f>
        <v/>
      </c>
      <c r="BF19" s="604"/>
      <c r="BG19" s="605"/>
      <c r="BH19" s="603" t="str">
        <f>IF(AA19="","",AA19-'Selection Gènes de Référence'!$D$25)</f>
        <v/>
      </c>
      <c r="BI19" s="604"/>
      <c r="BJ19" s="605"/>
      <c r="BK19" s="603" t="str">
        <f>IF(AD19="","",AD19-'Selection Gènes de Référence'!$D$26)</f>
        <v/>
      </c>
      <c r="BL19" s="604"/>
      <c r="BM19" s="605"/>
      <c r="BN19" s="603" t="str">
        <f>IF(AG19="","",AG19-'Selection Gènes de Référence'!$D$27)</f>
        <v/>
      </c>
      <c r="BO19" s="604"/>
      <c r="BP19" s="605"/>
      <c r="BQ19" s="565"/>
      <c r="BR19" s="566"/>
      <c r="BS19" s="567"/>
      <c r="BT19" s="611" t="str">
        <f t="shared" si="0"/>
        <v/>
      </c>
      <c r="BU19" s="612"/>
      <c r="BV19" s="613"/>
      <c r="BW19" s="611" t="str">
        <f t="shared" si="1"/>
        <v/>
      </c>
      <c r="BX19" s="612"/>
      <c r="BY19" s="613"/>
      <c r="BZ19" s="611" t="str">
        <f t="shared" si="2"/>
        <v/>
      </c>
      <c r="CA19" s="612"/>
      <c r="CB19" s="613"/>
      <c r="CC19" s="611" t="str">
        <f t="shared" si="3"/>
        <v/>
      </c>
      <c r="CD19" s="612"/>
      <c r="CE19" s="613"/>
      <c r="CF19" s="611" t="str">
        <f t="shared" si="4"/>
        <v/>
      </c>
      <c r="CG19" s="612"/>
      <c r="CH19" s="613"/>
      <c r="CI19" s="611" t="str">
        <f t="shared" si="5"/>
        <v/>
      </c>
      <c r="CJ19" s="612"/>
      <c r="CK19" s="613"/>
      <c r="CL19" s="611" t="str">
        <f t="shared" si="6"/>
        <v/>
      </c>
      <c r="CM19" s="612"/>
      <c r="CN19" s="613"/>
      <c r="CO19" s="611" t="str">
        <f t="shared" si="7"/>
        <v/>
      </c>
      <c r="CP19" s="612"/>
      <c r="CQ19" s="613"/>
      <c r="CR19" s="611" t="str">
        <f t="shared" si="8"/>
        <v/>
      </c>
      <c r="CS19" s="612"/>
      <c r="CT19" s="613"/>
      <c r="CU19" s="611" t="str">
        <f t="shared" si="9"/>
        <v/>
      </c>
      <c r="CV19" s="612"/>
      <c r="CW19" s="613"/>
      <c r="CX19" s="565" t="str">
        <f t="shared" si="50"/>
        <v/>
      </c>
      <c r="CY19" s="566"/>
      <c r="CZ19" s="567"/>
      <c r="DA19" s="620" t="str">
        <f t="shared" si="10"/>
        <v/>
      </c>
      <c r="DB19" s="621"/>
      <c r="DC19" s="622"/>
      <c r="DD19" s="620" t="str">
        <f t="shared" si="11"/>
        <v/>
      </c>
      <c r="DE19" s="621"/>
      <c r="DF19" s="622"/>
      <c r="DG19" s="620" t="str">
        <f t="shared" si="12"/>
        <v/>
      </c>
      <c r="DH19" s="621"/>
      <c r="DI19" s="622"/>
      <c r="DJ19" s="620" t="str">
        <f t="shared" si="13"/>
        <v/>
      </c>
      <c r="DK19" s="621"/>
      <c r="DL19" s="622"/>
      <c r="DM19" s="620" t="str">
        <f t="shared" si="14"/>
        <v/>
      </c>
      <c r="DN19" s="621"/>
      <c r="DO19" s="622"/>
      <c r="DP19" s="620" t="str">
        <f t="shared" si="15"/>
        <v/>
      </c>
      <c r="DQ19" s="621"/>
      <c r="DR19" s="622"/>
      <c r="DS19" s="620" t="str">
        <f t="shared" si="16"/>
        <v/>
      </c>
      <c r="DT19" s="621"/>
      <c r="DU19" s="622"/>
      <c r="DV19" s="620" t="str">
        <f t="shared" si="17"/>
        <v/>
      </c>
      <c r="DW19" s="621"/>
      <c r="DX19" s="622"/>
      <c r="DY19" s="620" t="str">
        <f t="shared" si="18"/>
        <v/>
      </c>
      <c r="DZ19" s="621"/>
      <c r="EA19" s="622"/>
      <c r="EB19" s="620" t="str">
        <f t="shared" si="19"/>
        <v/>
      </c>
      <c r="EC19" s="621"/>
      <c r="ED19" s="622"/>
      <c r="EE19" s="565"/>
      <c r="EF19" s="566"/>
      <c r="EG19" s="567"/>
      <c r="EH19" s="614" t="str">
        <f t="shared" si="20"/>
        <v/>
      </c>
      <c r="EI19" s="615"/>
      <c r="EJ19" s="616"/>
      <c r="EK19" s="614" t="str">
        <f t="shared" si="21"/>
        <v/>
      </c>
      <c r="EL19" s="615"/>
      <c r="EM19" s="616"/>
      <c r="EN19" s="614" t="str">
        <f t="shared" si="22"/>
        <v/>
      </c>
      <c r="EO19" s="615"/>
      <c r="EP19" s="616"/>
      <c r="EQ19" s="614" t="str">
        <f t="shared" si="23"/>
        <v/>
      </c>
      <c r="ER19" s="615"/>
      <c r="ES19" s="616"/>
      <c r="ET19" s="614" t="str">
        <f t="shared" si="24"/>
        <v/>
      </c>
      <c r="EU19" s="615"/>
      <c r="EV19" s="616"/>
      <c r="EW19" s="614" t="str">
        <f t="shared" si="25"/>
        <v/>
      </c>
      <c r="EX19" s="615"/>
      <c r="EY19" s="616"/>
      <c r="EZ19" s="614" t="str">
        <f t="shared" si="26"/>
        <v/>
      </c>
      <c r="FA19" s="615"/>
      <c r="FB19" s="616"/>
      <c r="FC19" s="614" t="str">
        <f t="shared" si="27"/>
        <v/>
      </c>
      <c r="FD19" s="615"/>
      <c r="FE19" s="616"/>
      <c r="FF19" s="614" t="str">
        <f t="shared" si="28"/>
        <v/>
      </c>
      <c r="FG19" s="615"/>
      <c r="FH19" s="616"/>
      <c r="FI19" s="614" t="str">
        <f t="shared" si="29"/>
        <v/>
      </c>
      <c r="FJ19" s="615"/>
      <c r="FK19" s="616"/>
      <c r="FL19" s="611" t="str">
        <f t="shared" si="30"/>
        <v>N/A</v>
      </c>
      <c r="FM19" s="612"/>
      <c r="FN19" s="613"/>
      <c r="FO19" s="611" t="str">
        <f t="shared" si="31"/>
        <v>N/A</v>
      </c>
      <c r="FP19" s="612"/>
      <c r="FQ19" s="613"/>
      <c r="FR19" s="611" t="str">
        <f t="shared" si="32"/>
        <v>N/A</v>
      </c>
      <c r="FS19" s="612"/>
      <c r="FT19" s="613"/>
      <c r="FU19" s="611" t="str">
        <f t="shared" si="33"/>
        <v>N/A</v>
      </c>
      <c r="FV19" s="612"/>
      <c r="FW19" s="613"/>
      <c r="FX19" s="611" t="str">
        <f t="shared" si="34"/>
        <v>N/A</v>
      </c>
      <c r="FY19" s="612"/>
      <c r="FZ19" s="613"/>
      <c r="GA19" s="611" t="str">
        <f t="shared" si="35"/>
        <v>N/A</v>
      </c>
      <c r="GB19" s="612"/>
      <c r="GC19" s="613"/>
      <c r="GD19" s="611" t="str">
        <f t="shared" si="36"/>
        <v>N/A</v>
      </c>
      <c r="GE19" s="612"/>
      <c r="GF19" s="613"/>
      <c r="GG19" s="611" t="str">
        <f t="shared" si="37"/>
        <v>N/A</v>
      </c>
      <c r="GH19" s="612"/>
      <c r="GI19" s="613"/>
      <c r="GJ19" s="611" t="str">
        <f t="shared" si="38"/>
        <v>N/A</v>
      </c>
      <c r="GK19" s="612"/>
      <c r="GL19" s="613"/>
      <c r="GM19" s="611" t="str">
        <f t="shared" si="39"/>
        <v>N/A</v>
      </c>
      <c r="GN19" s="612"/>
      <c r="GO19" s="613"/>
      <c r="GP19" s="611" t="str">
        <f t="shared" si="40"/>
        <v>N/A</v>
      </c>
      <c r="GQ19" s="612"/>
      <c r="GR19" s="613"/>
      <c r="GS19" s="611" t="str">
        <f t="shared" si="41"/>
        <v>N/A</v>
      </c>
      <c r="GT19" s="612"/>
      <c r="GU19" s="613"/>
      <c r="GV19" s="611" t="str">
        <f t="shared" si="42"/>
        <v>N/A</v>
      </c>
      <c r="GW19" s="612"/>
      <c r="GX19" s="613"/>
      <c r="GY19" s="611" t="str">
        <f t="shared" si="43"/>
        <v>N/A</v>
      </c>
      <c r="GZ19" s="612"/>
      <c r="HA19" s="613"/>
      <c r="HB19" s="611" t="str">
        <f t="shared" si="44"/>
        <v>N/A</v>
      </c>
      <c r="HC19" s="612"/>
      <c r="HD19" s="613"/>
      <c r="HE19" s="611" t="str">
        <f t="shared" si="45"/>
        <v>N/A</v>
      </c>
      <c r="HF19" s="612"/>
      <c r="HG19" s="613"/>
      <c r="HH19" s="611" t="str">
        <f t="shared" si="46"/>
        <v>N/A</v>
      </c>
      <c r="HI19" s="612"/>
      <c r="HJ19" s="613"/>
      <c r="HK19" s="611" t="str">
        <f t="shared" si="47"/>
        <v>N/A</v>
      </c>
      <c r="HL19" s="612"/>
      <c r="HM19" s="613"/>
      <c r="HN19" s="611" t="str">
        <f t="shared" si="48"/>
        <v>N/A</v>
      </c>
      <c r="HO19" s="612"/>
      <c r="HP19" s="613"/>
      <c r="HQ19" s="611" t="str">
        <f t="shared" si="49"/>
        <v>N/A</v>
      </c>
      <c r="HR19" s="612"/>
      <c r="HS19" s="613"/>
    </row>
    <row r="20" spans="1:227">
      <c r="A20" s="26" t="str">
        <f>IF('Information sur les Gènes'!A20="","",'Information sur les Gènes'!A20)</f>
        <v>B6</v>
      </c>
      <c r="B20" s="28" t="str">
        <f>IF('Information sur les Gènes'!D20="","",'Information sur les Gènes'!D20)</f>
        <v/>
      </c>
      <c r="C20" s="611" t="str">
        <f>IF('Données Echantillon Contrôle'!F21="","",'Données Echantillon Contrôle'!F21)</f>
        <v/>
      </c>
      <c r="D20" s="612"/>
      <c r="E20" s="613"/>
      <c r="F20" s="611" t="str">
        <f>IF('Données Echantillon 1'!F21="","",'Données Echantillon 1'!F21)</f>
        <v/>
      </c>
      <c r="G20" s="612"/>
      <c r="H20" s="613"/>
      <c r="I20" s="611" t="str">
        <f>IF('Données Echantillon 2'!F21="","",'Données Echantillon 2'!F21)</f>
        <v/>
      </c>
      <c r="J20" s="612"/>
      <c r="K20" s="613"/>
      <c r="L20" s="611" t="str">
        <f>IF('Données Echantillon 3'!F21="","",'Données Echantillon 3'!F21)</f>
        <v/>
      </c>
      <c r="M20" s="612"/>
      <c r="N20" s="613"/>
      <c r="O20" s="611" t="str">
        <f>IF('Données Echantillon 4'!F21="","",'Données Echantillon 4'!F21)</f>
        <v/>
      </c>
      <c r="P20" s="612"/>
      <c r="Q20" s="613"/>
      <c r="R20" s="611" t="str">
        <f>IF('Données Echantillon 5'!F21="","",'Données Echantillon 5'!F21)</f>
        <v/>
      </c>
      <c r="S20" s="612"/>
      <c r="T20" s="613"/>
      <c r="U20" s="611" t="str">
        <f>IF('Données Echantillon 6'!F21="","",'Données Echantillon 6'!F21)</f>
        <v/>
      </c>
      <c r="V20" s="612"/>
      <c r="W20" s="613"/>
      <c r="X20" s="611" t="str">
        <f>IF('Données Echantillon 7'!F21="","",'Données Echantillon 7'!F21)</f>
        <v/>
      </c>
      <c r="Y20" s="612"/>
      <c r="Z20" s="613"/>
      <c r="AA20" s="611" t="str">
        <f>IF('Données Echantillon 8'!F21="","",'Données Echantillon 8'!F21)</f>
        <v/>
      </c>
      <c r="AB20" s="612"/>
      <c r="AC20" s="613"/>
      <c r="AD20" s="611" t="str">
        <f>IF('Données Echantillon 9'!F21="","",'Données Echantillon 9'!F21)</f>
        <v/>
      </c>
      <c r="AE20" s="612"/>
      <c r="AF20" s="613"/>
      <c r="AG20" s="611" t="str">
        <f>IF('Données Echantillon 10'!F21="","",'Données Echantillon 10'!F21)</f>
        <v/>
      </c>
      <c r="AH20" s="612"/>
      <c r="AI20" s="613"/>
      <c r="AJ20" s="603" t="str">
        <f>IF(C20="","",C20-'Selection Gènes de Référence'!$D$17)</f>
        <v/>
      </c>
      <c r="AK20" s="604"/>
      <c r="AL20" s="605"/>
      <c r="AM20" s="603" t="str">
        <f>IF(F20="","",F20-'Selection Gènes de Référence'!$D$18)</f>
        <v/>
      </c>
      <c r="AN20" s="604"/>
      <c r="AO20" s="605"/>
      <c r="AP20" s="603" t="str">
        <f>IF(I20="","",I20-'Selection Gènes de Référence'!$D$19)</f>
        <v/>
      </c>
      <c r="AQ20" s="604"/>
      <c r="AR20" s="605"/>
      <c r="AS20" s="603" t="str">
        <f>IF(L20="","",L20-'Selection Gènes de Référence'!$D$20)</f>
        <v/>
      </c>
      <c r="AT20" s="604"/>
      <c r="AU20" s="605"/>
      <c r="AV20" s="603" t="str">
        <f>IF(O20="","",O20-'Selection Gènes de Référence'!$D$21)</f>
        <v/>
      </c>
      <c r="AW20" s="604"/>
      <c r="AX20" s="605"/>
      <c r="AY20" s="603" t="str">
        <f>IF(R20="","",R20-'Selection Gènes de Référence'!$D$22)</f>
        <v/>
      </c>
      <c r="AZ20" s="604"/>
      <c r="BA20" s="605"/>
      <c r="BB20" s="603" t="str">
        <f>IF(U20="","",U20-'Selection Gènes de Référence'!$D$23)</f>
        <v/>
      </c>
      <c r="BC20" s="604"/>
      <c r="BD20" s="605"/>
      <c r="BE20" s="603" t="str">
        <f>IF(X20="","",X20-'Selection Gènes de Référence'!$D$24)</f>
        <v/>
      </c>
      <c r="BF20" s="604"/>
      <c r="BG20" s="605"/>
      <c r="BH20" s="603" t="str">
        <f>IF(AA20="","",AA20-'Selection Gènes de Référence'!$D$25)</f>
        <v/>
      </c>
      <c r="BI20" s="604"/>
      <c r="BJ20" s="605"/>
      <c r="BK20" s="603" t="str">
        <f>IF(AD20="","",AD20-'Selection Gènes de Référence'!$D$26)</f>
        <v/>
      </c>
      <c r="BL20" s="604"/>
      <c r="BM20" s="605"/>
      <c r="BN20" s="603" t="str">
        <f>IF(AG20="","",AG20-'Selection Gènes de Référence'!$D$27)</f>
        <v/>
      </c>
      <c r="BO20" s="604"/>
      <c r="BP20" s="605"/>
      <c r="BQ20" s="565"/>
      <c r="BR20" s="566"/>
      <c r="BS20" s="567"/>
      <c r="BT20" s="611" t="str">
        <f t="shared" si="0"/>
        <v/>
      </c>
      <c r="BU20" s="612"/>
      <c r="BV20" s="613"/>
      <c r="BW20" s="611" t="str">
        <f t="shared" si="1"/>
        <v/>
      </c>
      <c r="BX20" s="612"/>
      <c r="BY20" s="613"/>
      <c r="BZ20" s="611" t="str">
        <f t="shared" si="2"/>
        <v/>
      </c>
      <c r="CA20" s="612"/>
      <c r="CB20" s="613"/>
      <c r="CC20" s="611" t="str">
        <f t="shared" si="3"/>
        <v/>
      </c>
      <c r="CD20" s="612"/>
      <c r="CE20" s="613"/>
      <c r="CF20" s="611" t="str">
        <f t="shared" si="4"/>
        <v/>
      </c>
      <c r="CG20" s="612"/>
      <c r="CH20" s="613"/>
      <c r="CI20" s="611" t="str">
        <f t="shared" si="5"/>
        <v/>
      </c>
      <c r="CJ20" s="612"/>
      <c r="CK20" s="613"/>
      <c r="CL20" s="611" t="str">
        <f t="shared" si="6"/>
        <v/>
      </c>
      <c r="CM20" s="612"/>
      <c r="CN20" s="613"/>
      <c r="CO20" s="611" t="str">
        <f t="shared" si="7"/>
        <v/>
      </c>
      <c r="CP20" s="612"/>
      <c r="CQ20" s="613"/>
      <c r="CR20" s="611" t="str">
        <f t="shared" si="8"/>
        <v/>
      </c>
      <c r="CS20" s="612"/>
      <c r="CT20" s="613"/>
      <c r="CU20" s="611" t="str">
        <f t="shared" si="9"/>
        <v/>
      </c>
      <c r="CV20" s="612"/>
      <c r="CW20" s="613"/>
      <c r="CX20" s="565" t="str">
        <f t="shared" si="50"/>
        <v/>
      </c>
      <c r="CY20" s="566"/>
      <c r="CZ20" s="567"/>
      <c r="DA20" s="620" t="str">
        <f t="shared" si="10"/>
        <v/>
      </c>
      <c r="DB20" s="621"/>
      <c r="DC20" s="622"/>
      <c r="DD20" s="620" t="str">
        <f t="shared" si="11"/>
        <v/>
      </c>
      <c r="DE20" s="621"/>
      <c r="DF20" s="622"/>
      <c r="DG20" s="620" t="str">
        <f t="shared" si="12"/>
        <v/>
      </c>
      <c r="DH20" s="621"/>
      <c r="DI20" s="622"/>
      <c r="DJ20" s="620" t="str">
        <f t="shared" si="13"/>
        <v/>
      </c>
      <c r="DK20" s="621"/>
      <c r="DL20" s="622"/>
      <c r="DM20" s="620" t="str">
        <f t="shared" si="14"/>
        <v/>
      </c>
      <c r="DN20" s="621"/>
      <c r="DO20" s="622"/>
      <c r="DP20" s="620" t="str">
        <f t="shared" si="15"/>
        <v/>
      </c>
      <c r="DQ20" s="621"/>
      <c r="DR20" s="622"/>
      <c r="DS20" s="620" t="str">
        <f t="shared" si="16"/>
        <v/>
      </c>
      <c r="DT20" s="621"/>
      <c r="DU20" s="622"/>
      <c r="DV20" s="620" t="str">
        <f t="shared" si="17"/>
        <v/>
      </c>
      <c r="DW20" s="621"/>
      <c r="DX20" s="622"/>
      <c r="DY20" s="620" t="str">
        <f t="shared" si="18"/>
        <v/>
      </c>
      <c r="DZ20" s="621"/>
      <c r="EA20" s="622"/>
      <c r="EB20" s="620" t="str">
        <f t="shared" si="19"/>
        <v/>
      </c>
      <c r="EC20" s="621"/>
      <c r="ED20" s="622"/>
      <c r="EE20" s="565"/>
      <c r="EF20" s="566"/>
      <c r="EG20" s="567"/>
      <c r="EH20" s="614" t="str">
        <f t="shared" si="20"/>
        <v/>
      </c>
      <c r="EI20" s="615"/>
      <c r="EJ20" s="616"/>
      <c r="EK20" s="614" t="str">
        <f t="shared" si="21"/>
        <v/>
      </c>
      <c r="EL20" s="615"/>
      <c r="EM20" s="616"/>
      <c r="EN20" s="614" t="str">
        <f t="shared" si="22"/>
        <v/>
      </c>
      <c r="EO20" s="615"/>
      <c r="EP20" s="616"/>
      <c r="EQ20" s="614" t="str">
        <f t="shared" si="23"/>
        <v/>
      </c>
      <c r="ER20" s="615"/>
      <c r="ES20" s="616"/>
      <c r="ET20" s="614" t="str">
        <f t="shared" si="24"/>
        <v/>
      </c>
      <c r="EU20" s="615"/>
      <c r="EV20" s="616"/>
      <c r="EW20" s="614" t="str">
        <f t="shared" si="25"/>
        <v/>
      </c>
      <c r="EX20" s="615"/>
      <c r="EY20" s="616"/>
      <c r="EZ20" s="614" t="str">
        <f t="shared" si="26"/>
        <v/>
      </c>
      <c r="FA20" s="615"/>
      <c r="FB20" s="616"/>
      <c r="FC20" s="614" t="str">
        <f t="shared" si="27"/>
        <v/>
      </c>
      <c r="FD20" s="615"/>
      <c r="FE20" s="616"/>
      <c r="FF20" s="614" t="str">
        <f t="shared" si="28"/>
        <v/>
      </c>
      <c r="FG20" s="615"/>
      <c r="FH20" s="616"/>
      <c r="FI20" s="614" t="str">
        <f t="shared" si="29"/>
        <v/>
      </c>
      <c r="FJ20" s="615"/>
      <c r="FK20" s="616"/>
      <c r="FL20" s="611" t="str">
        <f t="shared" si="30"/>
        <v>N/A</v>
      </c>
      <c r="FM20" s="612"/>
      <c r="FN20" s="613"/>
      <c r="FO20" s="611" t="str">
        <f t="shared" si="31"/>
        <v>N/A</v>
      </c>
      <c r="FP20" s="612"/>
      <c r="FQ20" s="613"/>
      <c r="FR20" s="611" t="str">
        <f t="shared" si="32"/>
        <v>N/A</v>
      </c>
      <c r="FS20" s="612"/>
      <c r="FT20" s="613"/>
      <c r="FU20" s="611" t="str">
        <f t="shared" si="33"/>
        <v>N/A</v>
      </c>
      <c r="FV20" s="612"/>
      <c r="FW20" s="613"/>
      <c r="FX20" s="611" t="str">
        <f t="shared" si="34"/>
        <v>N/A</v>
      </c>
      <c r="FY20" s="612"/>
      <c r="FZ20" s="613"/>
      <c r="GA20" s="611" t="str">
        <f t="shared" si="35"/>
        <v>N/A</v>
      </c>
      <c r="GB20" s="612"/>
      <c r="GC20" s="613"/>
      <c r="GD20" s="611" t="str">
        <f t="shared" si="36"/>
        <v>N/A</v>
      </c>
      <c r="GE20" s="612"/>
      <c r="GF20" s="613"/>
      <c r="GG20" s="611" t="str">
        <f t="shared" si="37"/>
        <v>N/A</v>
      </c>
      <c r="GH20" s="612"/>
      <c r="GI20" s="613"/>
      <c r="GJ20" s="611" t="str">
        <f t="shared" si="38"/>
        <v>N/A</v>
      </c>
      <c r="GK20" s="612"/>
      <c r="GL20" s="613"/>
      <c r="GM20" s="611" t="str">
        <f t="shared" si="39"/>
        <v>N/A</v>
      </c>
      <c r="GN20" s="612"/>
      <c r="GO20" s="613"/>
      <c r="GP20" s="611" t="str">
        <f t="shared" si="40"/>
        <v>N/A</v>
      </c>
      <c r="GQ20" s="612"/>
      <c r="GR20" s="613"/>
      <c r="GS20" s="611" t="str">
        <f t="shared" si="41"/>
        <v>N/A</v>
      </c>
      <c r="GT20" s="612"/>
      <c r="GU20" s="613"/>
      <c r="GV20" s="611" t="str">
        <f t="shared" si="42"/>
        <v>N/A</v>
      </c>
      <c r="GW20" s="612"/>
      <c r="GX20" s="613"/>
      <c r="GY20" s="611" t="str">
        <f t="shared" si="43"/>
        <v>N/A</v>
      </c>
      <c r="GZ20" s="612"/>
      <c r="HA20" s="613"/>
      <c r="HB20" s="611" t="str">
        <f t="shared" si="44"/>
        <v>N/A</v>
      </c>
      <c r="HC20" s="612"/>
      <c r="HD20" s="613"/>
      <c r="HE20" s="611" t="str">
        <f t="shared" si="45"/>
        <v>N/A</v>
      </c>
      <c r="HF20" s="612"/>
      <c r="HG20" s="613"/>
      <c r="HH20" s="611" t="str">
        <f t="shared" si="46"/>
        <v>N/A</v>
      </c>
      <c r="HI20" s="612"/>
      <c r="HJ20" s="613"/>
      <c r="HK20" s="611" t="str">
        <f t="shared" si="47"/>
        <v>N/A</v>
      </c>
      <c r="HL20" s="612"/>
      <c r="HM20" s="613"/>
      <c r="HN20" s="611" t="str">
        <f t="shared" si="48"/>
        <v>N/A</v>
      </c>
      <c r="HO20" s="612"/>
      <c r="HP20" s="613"/>
      <c r="HQ20" s="611" t="str">
        <f t="shared" si="49"/>
        <v>N/A</v>
      </c>
      <c r="HR20" s="612"/>
      <c r="HS20" s="613"/>
    </row>
    <row r="21" spans="1:227">
      <c r="A21" s="26" t="str">
        <f>IF('Information sur les Gènes'!A21="","",'Information sur les Gènes'!A21)</f>
        <v>B7</v>
      </c>
      <c r="B21" s="28" t="str">
        <f>IF('Information sur les Gènes'!D21="","",'Information sur les Gènes'!D21)</f>
        <v/>
      </c>
      <c r="C21" s="611" t="str">
        <f>IF('Données Echantillon Contrôle'!F22="","",'Données Echantillon Contrôle'!F22)</f>
        <v/>
      </c>
      <c r="D21" s="612"/>
      <c r="E21" s="613"/>
      <c r="F21" s="611" t="str">
        <f>IF('Données Echantillon 1'!F22="","",'Données Echantillon 1'!F22)</f>
        <v/>
      </c>
      <c r="G21" s="612"/>
      <c r="H21" s="613"/>
      <c r="I21" s="611" t="str">
        <f>IF('Données Echantillon 2'!F22="","",'Données Echantillon 2'!F22)</f>
        <v/>
      </c>
      <c r="J21" s="612"/>
      <c r="K21" s="613"/>
      <c r="L21" s="611" t="str">
        <f>IF('Données Echantillon 3'!F22="","",'Données Echantillon 3'!F22)</f>
        <v/>
      </c>
      <c r="M21" s="612"/>
      <c r="N21" s="613"/>
      <c r="O21" s="611" t="str">
        <f>IF('Données Echantillon 4'!F22="","",'Données Echantillon 4'!F22)</f>
        <v/>
      </c>
      <c r="P21" s="612"/>
      <c r="Q21" s="613"/>
      <c r="R21" s="611" t="str">
        <f>IF('Données Echantillon 5'!F22="","",'Données Echantillon 5'!F22)</f>
        <v/>
      </c>
      <c r="S21" s="612"/>
      <c r="T21" s="613"/>
      <c r="U21" s="611" t="str">
        <f>IF('Données Echantillon 6'!F22="","",'Données Echantillon 6'!F22)</f>
        <v/>
      </c>
      <c r="V21" s="612"/>
      <c r="W21" s="613"/>
      <c r="X21" s="611" t="str">
        <f>IF('Données Echantillon 7'!F22="","",'Données Echantillon 7'!F22)</f>
        <v/>
      </c>
      <c r="Y21" s="612"/>
      <c r="Z21" s="613"/>
      <c r="AA21" s="611" t="str">
        <f>IF('Données Echantillon 8'!F22="","",'Données Echantillon 8'!F22)</f>
        <v/>
      </c>
      <c r="AB21" s="612"/>
      <c r="AC21" s="613"/>
      <c r="AD21" s="611" t="str">
        <f>IF('Données Echantillon 9'!F22="","",'Données Echantillon 9'!F22)</f>
        <v/>
      </c>
      <c r="AE21" s="612"/>
      <c r="AF21" s="613"/>
      <c r="AG21" s="611" t="str">
        <f>IF('Données Echantillon 10'!F22="","",'Données Echantillon 10'!F22)</f>
        <v/>
      </c>
      <c r="AH21" s="612"/>
      <c r="AI21" s="613"/>
      <c r="AJ21" s="603" t="str">
        <f>IF(C21="","",C21-'Selection Gènes de Référence'!$D$17)</f>
        <v/>
      </c>
      <c r="AK21" s="604"/>
      <c r="AL21" s="605"/>
      <c r="AM21" s="603" t="str">
        <f>IF(F21="","",F21-'Selection Gènes de Référence'!$D$18)</f>
        <v/>
      </c>
      <c r="AN21" s="604"/>
      <c r="AO21" s="605"/>
      <c r="AP21" s="603" t="str">
        <f>IF(I21="","",I21-'Selection Gènes de Référence'!$D$19)</f>
        <v/>
      </c>
      <c r="AQ21" s="604"/>
      <c r="AR21" s="605"/>
      <c r="AS21" s="603" t="str">
        <f>IF(L21="","",L21-'Selection Gènes de Référence'!$D$20)</f>
        <v/>
      </c>
      <c r="AT21" s="604"/>
      <c r="AU21" s="605"/>
      <c r="AV21" s="603" t="str">
        <f>IF(O21="","",O21-'Selection Gènes de Référence'!$D$21)</f>
        <v/>
      </c>
      <c r="AW21" s="604"/>
      <c r="AX21" s="605"/>
      <c r="AY21" s="603" t="str">
        <f>IF(R21="","",R21-'Selection Gènes de Référence'!$D$22)</f>
        <v/>
      </c>
      <c r="AZ21" s="604"/>
      <c r="BA21" s="605"/>
      <c r="BB21" s="603" t="str">
        <f>IF(U21="","",U21-'Selection Gènes de Référence'!$D$23)</f>
        <v/>
      </c>
      <c r="BC21" s="604"/>
      <c r="BD21" s="605"/>
      <c r="BE21" s="603" t="str">
        <f>IF(X21="","",X21-'Selection Gènes de Référence'!$D$24)</f>
        <v/>
      </c>
      <c r="BF21" s="604"/>
      <c r="BG21" s="605"/>
      <c r="BH21" s="603" t="str">
        <f>IF(AA21="","",AA21-'Selection Gènes de Référence'!$D$25)</f>
        <v/>
      </c>
      <c r="BI21" s="604"/>
      <c r="BJ21" s="605"/>
      <c r="BK21" s="603" t="str">
        <f>IF(AD21="","",AD21-'Selection Gènes de Référence'!$D$26)</f>
        <v/>
      </c>
      <c r="BL21" s="604"/>
      <c r="BM21" s="605"/>
      <c r="BN21" s="603" t="str">
        <f>IF(AG21="","",AG21-'Selection Gènes de Référence'!$D$27)</f>
        <v/>
      </c>
      <c r="BO21" s="604"/>
      <c r="BP21" s="605"/>
      <c r="BQ21" s="565"/>
      <c r="BR21" s="566"/>
      <c r="BS21" s="567"/>
      <c r="BT21" s="611" t="str">
        <f t="shared" si="0"/>
        <v/>
      </c>
      <c r="BU21" s="612"/>
      <c r="BV21" s="613"/>
      <c r="BW21" s="611" t="str">
        <f t="shared" si="1"/>
        <v/>
      </c>
      <c r="BX21" s="612"/>
      <c r="BY21" s="613"/>
      <c r="BZ21" s="611" t="str">
        <f t="shared" si="2"/>
        <v/>
      </c>
      <c r="CA21" s="612"/>
      <c r="CB21" s="613"/>
      <c r="CC21" s="611" t="str">
        <f t="shared" si="3"/>
        <v/>
      </c>
      <c r="CD21" s="612"/>
      <c r="CE21" s="613"/>
      <c r="CF21" s="611" t="str">
        <f t="shared" si="4"/>
        <v/>
      </c>
      <c r="CG21" s="612"/>
      <c r="CH21" s="613"/>
      <c r="CI21" s="611" t="str">
        <f t="shared" si="5"/>
        <v/>
      </c>
      <c r="CJ21" s="612"/>
      <c r="CK21" s="613"/>
      <c r="CL21" s="611" t="str">
        <f t="shared" si="6"/>
        <v/>
      </c>
      <c r="CM21" s="612"/>
      <c r="CN21" s="613"/>
      <c r="CO21" s="611" t="str">
        <f t="shared" si="7"/>
        <v/>
      </c>
      <c r="CP21" s="612"/>
      <c r="CQ21" s="613"/>
      <c r="CR21" s="611" t="str">
        <f t="shared" si="8"/>
        <v/>
      </c>
      <c r="CS21" s="612"/>
      <c r="CT21" s="613"/>
      <c r="CU21" s="611" t="str">
        <f t="shared" si="9"/>
        <v/>
      </c>
      <c r="CV21" s="612"/>
      <c r="CW21" s="613"/>
      <c r="CX21" s="565" t="str">
        <f t="shared" si="50"/>
        <v/>
      </c>
      <c r="CY21" s="566"/>
      <c r="CZ21" s="567"/>
      <c r="DA21" s="620" t="str">
        <f t="shared" si="10"/>
        <v/>
      </c>
      <c r="DB21" s="621"/>
      <c r="DC21" s="622"/>
      <c r="DD21" s="620" t="str">
        <f t="shared" si="11"/>
        <v/>
      </c>
      <c r="DE21" s="621"/>
      <c r="DF21" s="622"/>
      <c r="DG21" s="620" t="str">
        <f t="shared" si="12"/>
        <v/>
      </c>
      <c r="DH21" s="621"/>
      <c r="DI21" s="622"/>
      <c r="DJ21" s="620" t="str">
        <f t="shared" si="13"/>
        <v/>
      </c>
      <c r="DK21" s="621"/>
      <c r="DL21" s="622"/>
      <c r="DM21" s="620" t="str">
        <f t="shared" si="14"/>
        <v/>
      </c>
      <c r="DN21" s="621"/>
      <c r="DO21" s="622"/>
      <c r="DP21" s="620" t="str">
        <f t="shared" si="15"/>
        <v/>
      </c>
      <c r="DQ21" s="621"/>
      <c r="DR21" s="622"/>
      <c r="DS21" s="620" t="str">
        <f t="shared" si="16"/>
        <v/>
      </c>
      <c r="DT21" s="621"/>
      <c r="DU21" s="622"/>
      <c r="DV21" s="620" t="str">
        <f t="shared" si="17"/>
        <v/>
      </c>
      <c r="DW21" s="621"/>
      <c r="DX21" s="622"/>
      <c r="DY21" s="620" t="str">
        <f t="shared" si="18"/>
        <v/>
      </c>
      <c r="DZ21" s="621"/>
      <c r="EA21" s="622"/>
      <c r="EB21" s="620" t="str">
        <f t="shared" si="19"/>
        <v/>
      </c>
      <c r="EC21" s="621"/>
      <c r="ED21" s="622"/>
      <c r="EE21" s="565"/>
      <c r="EF21" s="566"/>
      <c r="EG21" s="567"/>
      <c r="EH21" s="614" t="str">
        <f t="shared" si="20"/>
        <v/>
      </c>
      <c r="EI21" s="615"/>
      <c r="EJ21" s="616"/>
      <c r="EK21" s="614" t="str">
        <f t="shared" si="21"/>
        <v/>
      </c>
      <c r="EL21" s="615"/>
      <c r="EM21" s="616"/>
      <c r="EN21" s="614" t="str">
        <f t="shared" si="22"/>
        <v/>
      </c>
      <c r="EO21" s="615"/>
      <c r="EP21" s="616"/>
      <c r="EQ21" s="614" t="str">
        <f t="shared" si="23"/>
        <v/>
      </c>
      <c r="ER21" s="615"/>
      <c r="ES21" s="616"/>
      <c r="ET21" s="614" t="str">
        <f t="shared" si="24"/>
        <v/>
      </c>
      <c r="EU21" s="615"/>
      <c r="EV21" s="616"/>
      <c r="EW21" s="614" t="str">
        <f t="shared" si="25"/>
        <v/>
      </c>
      <c r="EX21" s="615"/>
      <c r="EY21" s="616"/>
      <c r="EZ21" s="614" t="str">
        <f t="shared" si="26"/>
        <v/>
      </c>
      <c r="FA21" s="615"/>
      <c r="FB21" s="616"/>
      <c r="FC21" s="614" t="str">
        <f t="shared" si="27"/>
        <v/>
      </c>
      <c r="FD21" s="615"/>
      <c r="FE21" s="616"/>
      <c r="FF21" s="614" t="str">
        <f t="shared" si="28"/>
        <v/>
      </c>
      <c r="FG21" s="615"/>
      <c r="FH21" s="616"/>
      <c r="FI21" s="614" t="str">
        <f t="shared" si="29"/>
        <v/>
      </c>
      <c r="FJ21" s="615"/>
      <c r="FK21" s="616"/>
      <c r="FL21" s="611" t="str">
        <f t="shared" si="30"/>
        <v>N/A</v>
      </c>
      <c r="FM21" s="612"/>
      <c r="FN21" s="613"/>
      <c r="FO21" s="611" t="str">
        <f t="shared" si="31"/>
        <v>N/A</v>
      </c>
      <c r="FP21" s="612"/>
      <c r="FQ21" s="613"/>
      <c r="FR21" s="611" t="str">
        <f t="shared" si="32"/>
        <v>N/A</v>
      </c>
      <c r="FS21" s="612"/>
      <c r="FT21" s="613"/>
      <c r="FU21" s="611" t="str">
        <f t="shared" si="33"/>
        <v>N/A</v>
      </c>
      <c r="FV21" s="612"/>
      <c r="FW21" s="613"/>
      <c r="FX21" s="611" t="str">
        <f t="shared" si="34"/>
        <v>N/A</v>
      </c>
      <c r="FY21" s="612"/>
      <c r="FZ21" s="613"/>
      <c r="GA21" s="611" t="str">
        <f t="shared" si="35"/>
        <v>N/A</v>
      </c>
      <c r="GB21" s="612"/>
      <c r="GC21" s="613"/>
      <c r="GD21" s="611" t="str">
        <f t="shared" si="36"/>
        <v>N/A</v>
      </c>
      <c r="GE21" s="612"/>
      <c r="GF21" s="613"/>
      <c r="GG21" s="611" t="str">
        <f t="shared" si="37"/>
        <v>N/A</v>
      </c>
      <c r="GH21" s="612"/>
      <c r="GI21" s="613"/>
      <c r="GJ21" s="611" t="str">
        <f t="shared" si="38"/>
        <v>N/A</v>
      </c>
      <c r="GK21" s="612"/>
      <c r="GL21" s="613"/>
      <c r="GM21" s="611" t="str">
        <f t="shared" si="39"/>
        <v>N/A</v>
      </c>
      <c r="GN21" s="612"/>
      <c r="GO21" s="613"/>
      <c r="GP21" s="611" t="str">
        <f t="shared" si="40"/>
        <v>N/A</v>
      </c>
      <c r="GQ21" s="612"/>
      <c r="GR21" s="613"/>
      <c r="GS21" s="611" t="str">
        <f t="shared" si="41"/>
        <v>N/A</v>
      </c>
      <c r="GT21" s="612"/>
      <c r="GU21" s="613"/>
      <c r="GV21" s="611" t="str">
        <f t="shared" si="42"/>
        <v>N/A</v>
      </c>
      <c r="GW21" s="612"/>
      <c r="GX21" s="613"/>
      <c r="GY21" s="611" t="str">
        <f t="shared" si="43"/>
        <v>N/A</v>
      </c>
      <c r="GZ21" s="612"/>
      <c r="HA21" s="613"/>
      <c r="HB21" s="611" t="str">
        <f t="shared" si="44"/>
        <v>N/A</v>
      </c>
      <c r="HC21" s="612"/>
      <c r="HD21" s="613"/>
      <c r="HE21" s="611" t="str">
        <f t="shared" si="45"/>
        <v>N/A</v>
      </c>
      <c r="HF21" s="612"/>
      <c r="HG21" s="613"/>
      <c r="HH21" s="611" t="str">
        <f t="shared" si="46"/>
        <v>N/A</v>
      </c>
      <c r="HI21" s="612"/>
      <c r="HJ21" s="613"/>
      <c r="HK21" s="611" t="str">
        <f t="shared" si="47"/>
        <v>N/A</v>
      </c>
      <c r="HL21" s="612"/>
      <c r="HM21" s="613"/>
      <c r="HN21" s="611" t="str">
        <f t="shared" si="48"/>
        <v>N/A</v>
      </c>
      <c r="HO21" s="612"/>
      <c r="HP21" s="613"/>
      <c r="HQ21" s="611" t="str">
        <f t="shared" si="49"/>
        <v>N/A</v>
      </c>
      <c r="HR21" s="612"/>
      <c r="HS21" s="613"/>
    </row>
    <row r="22" spans="1:227">
      <c r="A22" s="26" t="str">
        <f>IF('Information sur les Gènes'!A22="","",'Information sur les Gènes'!A22)</f>
        <v>B8</v>
      </c>
      <c r="B22" s="28" t="str">
        <f>IF('Information sur les Gènes'!D22="","",'Information sur les Gènes'!D22)</f>
        <v/>
      </c>
      <c r="C22" s="611" t="str">
        <f>IF('Données Echantillon Contrôle'!F23="","",'Données Echantillon Contrôle'!F23)</f>
        <v/>
      </c>
      <c r="D22" s="612"/>
      <c r="E22" s="613"/>
      <c r="F22" s="611" t="str">
        <f>IF('Données Echantillon 1'!F23="","",'Données Echantillon 1'!F23)</f>
        <v/>
      </c>
      <c r="G22" s="612"/>
      <c r="H22" s="613"/>
      <c r="I22" s="611" t="str">
        <f>IF('Données Echantillon 2'!F23="","",'Données Echantillon 2'!F23)</f>
        <v/>
      </c>
      <c r="J22" s="612"/>
      <c r="K22" s="613"/>
      <c r="L22" s="611" t="str">
        <f>IF('Données Echantillon 3'!F23="","",'Données Echantillon 3'!F23)</f>
        <v/>
      </c>
      <c r="M22" s="612"/>
      <c r="N22" s="613"/>
      <c r="O22" s="611" t="str">
        <f>IF('Données Echantillon 4'!F23="","",'Données Echantillon 4'!F23)</f>
        <v/>
      </c>
      <c r="P22" s="612"/>
      <c r="Q22" s="613"/>
      <c r="R22" s="611" t="str">
        <f>IF('Données Echantillon 5'!F23="","",'Données Echantillon 5'!F23)</f>
        <v/>
      </c>
      <c r="S22" s="612"/>
      <c r="T22" s="613"/>
      <c r="U22" s="611" t="str">
        <f>IF('Données Echantillon 6'!F23="","",'Données Echantillon 6'!F23)</f>
        <v/>
      </c>
      <c r="V22" s="612"/>
      <c r="W22" s="613"/>
      <c r="X22" s="611" t="str">
        <f>IF('Données Echantillon 7'!F23="","",'Données Echantillon 7'!F23)</f>
        <v/>
      </c>
      <c r="Y22" s="612"/>
      <c r="Z22" s="613"/>
      <c r="AA22" s="611" t="str">
        <f>IF('Données Echantillon 8'!F23="","",'Données Echantillon 8'!F23)</f>
        <v/>
      </c>
      <c r="AB22" s="612"/>
      <c r="AC22" s="613"/>
      <c r="AD22" s="611" t="str">
        <f>IF('Données Echantillon 9'!F23="","",'Données Echantillon 9'!F23)</f>
        <v/>
      </c>
      <c r="AE22" s="612"/>
      <c r="AF22" s="613"/>
      <c r="AG22" s="611" t="str">
        <f>IF('Données Echantillon 10'!F23="","",'Données Echantillon 10'!F23)</f>
        <v/>
      </c>
      <c r="AH22" s="612"/>
      <c r="AI22" s="613"/>
      <c r="AJ22" s="603" t="str">
        <f>IF(C22="","",C22-'Selection Gènes de Référence'!$D$17)</f>
        <v/>
      </c>
      <c r="AK22" s="604"/>
      <c r="AL22" s="605"/>
      <c r="AM22" s="603" t="str">
        <f>IF(F22="","",F22-'Selection Gènes de Référence'!$D$18)</f>
        <v/>
      </c>
      <c r="AN22" s="604"/>
      <c r="AO22" s="605"/>
      <c r="AP22" s="603" t="str">
        <f>IF(I22="","",I22-'Selection Gènes de Référence'!$D$19)</f>
        <v/>
      </c>
      <c r="AQ22" s="604"/>
      <c r="AR22" s="605"/>
      <c r="AS22" s="603" t="str">
        <f>IF(L22="","",L22-'Selection Gènes de Référence'!$D$20)</f>
        <v/>
      </c>
      <c r="AT22" s="604"/>
      <c r="AU22" s="605"/>
      <c r="AV22" s="603" t="str">
        <f>IF(O22="","",O22-'Selection Gènes de Référence'!$D$21)</f>
        <v/>
      </c>
      <c r="AW22" s="604"/>
      <c r="AX22" s="605"/>
      <c r="AY22" s="603" t="str">
        <f>IF(R22="","",R22-'Selection Gènes de Référence'!$D$22)</f>
        <v/>
      </c>
      <c r="AZ22" s="604"/>
      <c r="BA22" s="605"/>
      <c r="BB22" s="603" t="str">
        <f>IF(U22="","",U22-'Selection Gènes de Référence'!$D$23)</f>
        <v/>
      </c>
      <c r="BC22" s="604"/>
      <c r="BD22" s="605"/>
      <c r="BE22" s="603" t="str">
        <f>IF(X22="","",X22-'Selection Gènes de Référence'!$D$24)</f>
        <v/>
      </c>
      <c r="BF22" s="604"/>
      <c r="BG22" s="605"/>
      <c r="BH22" s="603" t="str">
        <f>IF(AA22="","",AA22-'Selection Gènes de Référence'!$D$25)</f>
        <v/>
      </c>
      <c r="BI22" s="604"/>
      <c r="BJ22" s="605"/>
      <c r="BK22" s="603" t="str">
        <f>IF(AD22="","",AD22-'Selection Gènes de Référence'!$D$26)</f>
        <v/>
      </c>
      <c r="BL22" s="604"/>
      <c r="BM22" s="605"/>
      <c r="BN22" s="603" t="str">
        <f>IF(AG22="","",AG22-'Selection Gènes de Référence'!$D$27)</f>
        <v/>
      </c>
      <c r="BO22" s="604"/>
      <c r="BP22" s="605"/>
      <c r="BQ22" s="565"/>
      <c r="BR22" s="566"/>
      <c r="BS22" s="567"/>
      <c r="BT22" s="611" t="str">
        <f t="shared" si="0"/>
        <v/>
      </c>
      <c r="BU22" s="612"/>
      <c r="BV22" s="613"/>
      <c r="BW22" s="611" t="str">
        <f t="shared" si="1"/>
        <v/>
      </c>
      <c r="BX22" s="612"/>
      <c r="BY22" s="613"/>
      <c r="BZ22" s="611" t="str">
        <f t="shared" si="2"/>
        <v/>
      </c>
      <c r="CA22" s="612"/>
      <c r="CB22" s="613"/>
      <c r="CC22" s="611" t="str">
        <f t="shared" si="3"/>
        <v/>
      </c>
      <c r="CD22" s="612"/>
      <c r="CE22" s="613"/>
      <c r="CF22" s="611" t="str">
        <f t="shared" si="4"/>
        <v/>
      </c>
      <c r="CG22" s="612"/>
      <c r="CH22" s="613"/>
      <c r="CI22" s="611" t="str">
        <f t="shared" si="5"/>
        <v/>
      </c>
      <c r="CJ22" s="612"/>
      <c r="CK22" s="613"/>
      <c r="CL22" s="611" t="str">
        <f t="shared" si="6"/>
        <v/>
      </c>
      <c r="CM22" s="612"/>
      <c r="CN22" s="613"/>
      <c r="CO22" s="611" t="str">
        <f t="shared" si="7"/>
        <v/>
      </c>
      <c r="CP22" s="612"/>
      <c r="CQ22" s="613"/>
      <c r="CR22" s="611" t="str">
        <f t="shared" si="8"/>
        <v/>
      </c>
      <c r="CS22" s="612"/>
      <c r="CT22" s="613"/>
      <c r="CU22" s="611" t="str">
        <f t="shared" si="9"/>
        <v/>
      </c>
      <c r="CV22" s="612"/>
      <c r="CW22" s="613"/>
      <c r="CX22" s="565" t="str">
        <f t="shared" si="50"/>
        <v/>
      </c>
      <c r="CY22" s="566"/>
      <c r="CZ22" s="567"/>
      <c r="DA22" s="620" t="str">
        <f t="shared" si="10"/>
        <v/>
      </c>
      <c r="DB22" s="621"/>
      <c r="DC22" s="622"/>
      <c r="DD22" s="620" t="str">
        <f t="shared" si="11"/>
        <v/>
      </c>
      <c r="DE22" s="621"/>
      <c r="DF22" s="622"/>
      <c r="DG22" s="620" t="str">
        <f t="shared" si="12"/>
        <v/>
      </c>
      <c r="DH22" s="621"/>
      <c r="DI22" s="622"/>
      <c r="DJ22" s="620" t="str">
        <f t="shared" si="13"/>
        <v/>
      </c>
      <c r="DK22" s="621"/>
      <c r="DL22" s="622"/>
      <c r="DM22" s="620" t="str">
        <f t="shared" si="14"/>
        <v/>
      </c>
      <c r="DN22" s="621"/>
      <c r="DO22" s="622"/>
      <c r="DP22" s="620" t="str">
        <f t="shared" si="15"/>
        <v/>
      </c>
      <c r="DQ22" s="621"/>
      <c r="DR22" s="622"/>
      <c r="DS22" s="620" t="str">
        <f t="shared" si="16"/>
        <v/>
      </c>
      <c r="DT22" s="621"/>
      <c r="DU22" s="622"/>
      <c r="DV22" s="620" t="str">
        <f t="shared" si="17"/>
        <v/>
      </c>
      <c r="DW22" s="621"/>
      <c r="DX22" s="622"/>
      <c r="DY22" s="620" t="str">
        <f t="shared" si="18"/>
        <v/>
      </c>
      <c r="DZ22" s="621"/>
      <c r="EA22" s="622"/>
      <c r="EB22" s="620" t="str">
        <f t="shared" si="19"/>
        <v/>
      </c>
      <c r="EC22" s="621"/>
      <c r="ED22" s="622"/>
      <c r="EE22" s="565"/>
      <c r="EF22" s="566"/>
      <c r="EG22" s="567"/>
      <c r="EH22" s="614" t="str">
        <f t="shared" si="20"/>
        <v/>
      </c>
      <c r="EI22" s="615"/>
      <c r="EJ22" s="616"/>
      <c r="EK22" s="614" t="str">
        <f t="shared" si="21"/>
        <v/>
      </c>
      <c r="EL22" s="615"/>
      <c r="EM22" s="616"/>
      <c r="EN22" s="614" t="str">
        <f t="shared" si="22"/>
        <v/>
      </c>
      <c r="EO22" s="615"/>
      <c r="EP22" s="616"/>
      <c r="EQ22" s="614" t="str">
        <f t="shared" si="23"/>
        <v/>
      </c>
      <c r="ER22" s="615"/>
      <c r="ES22" s="616"/>
      <c r="ET22" s="614" t="str">
        <f t="shared" si="24"/>
        <v/>
      </c>
      <c r="EU22" s="615"/>
      <c r="EV22" s="616"/>
      <c r="EW22" s="614" t="str">
        <f t="shared" si="25"/>
        <v/>
      </c>
      <c r="EX22" s="615"/>
      <c r="EY22" s="616"/>
      <c r="EZ22" s="614" t="str">
        <f t="shared" si="26"/>
        <v/>
      </c>
      <c r="FA22" s="615"/>
      <c r="FB22" s="616"/>
      <c r="FC22" s="614" t="str">
        <f t="shared" si="27"/>
        <v/>
      </c>
      <c r="FD22" s="615"/>
      <c r="FE22" s="616"/>
      <c r="FF22" s="614" t="str">
        <f t="shared" si="28"/>
        <v/>
      </c>
      <c r="FG22" s="615"/>
      <c r="FH22" s="616"/>
      <c r="FI22" s="614" t="str">
        <f t="shared" si="29"/>
        <v/>
      </c>
      <c r="FJ22" s="615"/>
      <c r="FK22" s="616"/>
      <c r="FL22" s="611" t="str">
        <f t="shared" si="30"/>
        <v>N/A</v>
      </c>
      <c r="FM22" s="612"/>
      <c r="FN22" s="613"/>
      <c r="FO22" s="611" t="str">
        <f t="shared" si="31"/>
        <v>N/A</v>
      </c>
      <c r="FP22" s="612"/>
      <c r="FQ22" s="613"/>
      <c r="FR22" s="611" t="str">
        <f t="shared" si="32"/>
        <v>N/A</v>
      </c>
      <c r="FS22" s="612"/>
      <c r="FT22" s="613"/>
      <c r="FU22" s="611" t="str">
        <f t="shared" si="33"/>
        <v>N/A</v>
      </c>
      <c r="FV22" s="612"/>
      <c r="FW22" s="613"/>
      <c r="FX22" s="611" t="str">
        <f t="shared" si="34"/>
        <v>N/A</v>
      </c>
      <c r="FY22" s="612"/>
      <c r="FZ22" s="613"/>
      <c r="GA22" s="611" t="str">
        <f t="shared" si="35"/>
        <v>N/A</v>
      </c>
      <c r="GB22" s="612"/>
      <c r="GC22" s="613"/>
      <c r="GD22" s="611" t="str">
        <f t="shared" si="36"/>
        <v>N/A</v>
      </c>
      <c r="GE22" s="612"/>
      <c r="GF22" s="613"/>
      <c r="GG22" s="611" t="str">
        <f t="shared" si="37"/>
        <v>N/A</v>
      </c>
      <c r="GH22" s="612"/>
      <c r="GI22" s="613"/>
      <c r="GJ22" s="611" t="str">
        <f t="shared" si="38"/>
        <v>N/A</v>
      </c>
      <c r="GK22" s="612"/>
      <c r="GL22" s="613"/>
      <c r="GM22" s="611" t="str">
        <f t="shared" si="39"/>
        <v>N/A</v>
      </c>
      <c r="GN22" s="612"/>
      <c r="GO22" s="613"/>
      <c r="GP22" s="611" t="str">
        <f t="shared" si="40"/>
        <v>N/A</v>
      </c>
      <c r="GQ22" s="612"/>
      <c r="GR22" s="613"/>
      <c r="GS22" s="611" t="str">
        <f t="shared" si="41"/>
        <v>N/A</v>
      </c>
      <c r="GT22" s="612"/>
      <c r="GU22" s="613"/>
      <c r="GV22" s="611" t="str">
        <f t="shared" si="42"/>
        <v>N/A</v>
      </c>
      <c r="GW22" s="612"/>
      <c r="GX22" s="613"/>
      <c r="GY22" s="611" t="str">
        <f t="shared" si="43"/>
        <v>N/A</v>
      </c>
      <c r="GZ22" s="612"/>
      <c r="HA22" s="613"/>
      <c r="HB22" s="611" t="str">
        <f t="shared" si="44"/>
        <v>N/A</v>
      </c>
      <c r="HC22" s="612"/>
      <c r="HD22" s="613"/>
      <c r="HE22" s="611" t="str">
        <f t="shared" si="45"/>
        <v>N/A</v>
      </c>
      <c r="HF22" s="612"/>
      <c r="HG22" s="613"/>
      <c r="HH22" s="611" t="str">
        <f t="shared" si="46"/>
        <v>N/A</v>
      </c>
      <c r="HI22" s="612"/>
      <c r="HJ22" s="613"/>
      <c r="HK22" s="611" t="str">
        <f t="shared" si="47"/>
        <v>N/A</v>
      </c>
      <c r="HL22" s="612"/>
      <c r="HM22" s="613"/>
      <c r="HN22" s="611" t="str">
        <f t="shared" si="48"/>
        <v>N/A</v>
      </c>
      <c r="HO22" s="612"/>
      <c r="HP22" s="613"/>
      <c r="HQ22" s="611" t="str">
        <f t="shared" si="49"/>
        <v>N/A</v>
      </c>
      <c r="HR22" s="612"/>
      <c r="HS22" s="613"/>
    </row>
    <row r="23" spans="1:227">
      <c r="A23" s="26" t="str">
        <f>IF('Information sur les Gènes'!A23="","",'Information sur les Gènes'!A23)</f>
        <v>B9</v>
      </c>
      <c r="B23" s="28" t="str">
        <f>IF('Information sur les Gènes'!D23="","",'Information sur les Gènes'!D23)</f>
        <v/>
      </c>
      <c r="C23" s="611" t="str">
        <f>IF('Données Echantillon Contrôle'!F24="","",'Données Echantillon Contrôle'!F24)</f>
        <v/>
      </c>
      <c r="D23" s="612"/>
      <c r="E23" s="613"/>
      <c r="F23" s="611" t="str">
        <f>IF('Données Echantillon 1'!F24="","",'Données Echantillon 1'!F24)</f>
        <v/>
      </c>
      <c r="G23" s="612"/>
      <c r="H23" s="613"/>
      <c r="I23" s="611" t="str">
        <f>IF('Données Echantillon 2'!F24="","",'Données Echantillon 2'!F24)</f>
        <v/>
      </c>
      <c r="J23" s="612"/>
      <c r="K23" s="613"/>
      <c r="L23" s="611" t="str">
        <f>IF('Données Echantillon 3'!F24="","",'Données Echantillon 3'!F24)</f>
        <v/>
      </c>
      <c r="M23" s="612"/>
      <c r="N23" s="613"/>
      <c r="O23" s="611" t="str">
        <f>IF('Données Echantillon 4'!F24="","",'Données Echantillon 4'!F24)</f>
        <v/>
      </c>
      <c r="P23" s="612"/>
      <c r="Q23" s="613"/>
      <c r="R23" s="611" t="str">
        <f>IF('Données Echantillon 5'!F24="","",'Données Echantillon 5'!F24)</f>
        <v/>
      </c>
      <c r="S23" s="612"/>
      <c r="T23" s="613"/>
      <c r="U23" s="611" t="str">
        <f>IF('Données Echantillon 6'!F24="","",'Données Echantillon 6'!F24)</f>
        <v/>
      </c>
      <c r="V23" s="612"/>
      <c r="W23" s="613"/>
      <c r="X23" s="611" t="str">
        <f>IF('Données Echantillon 7'!F24="","",'Données Echantillon 7'!F24)</f>
        <v/>
      </c>
      <c r="Y23" s="612"/>
      <c r="Z23" s="613"/>
      <c r="AA23" s="611" t="str">
        <f>IF('Données Echantillon 8'!F24="","",'Données Echantillon 8'!F24)</f>
        <v/>
      </c>
      <c r="AB23" s="612"/>
      <c r="AC23" s="613"/>
      <c r="AD23" s="611" t="str">
        <f>IF('Données Echantillon 9'!F24="","",'Données Echantillon 9'!F24)</f>
        <v/>
      </c>
      <c r="AE23" s="612"/>
      <c r="AF23" s="613"/>
      <c r="AG23" s="611" t="str">
        <f>IF('Données Echantillon 10'!F24="","",'Données Echantillon 10'!F24)</f>
        <v/>
      </c>
      <c r="AH23" s="612"/>
      <c r="AI23" s="613"/>
      <c r="AJ23" s="603" t="str">
        <f>IF(C23="","",C23-'Selection Gènes de Référence'!$D$17)</f>
        <v/>
      </c>
      <c r="AK23" s="604"/>
      <c r="AL23" s="605"/>
      <c r="AM23" s="603" t="str">
        <f>IF(F23="","",F23-'Selection Gènes de Référence'!$D$18)</f>
        <v/>
      </c>
      <c r="AN23" s="604"/>
      <c r="AO23" s="605"/>
      <c r="AP23" s="603" t="str">
        <f>IF(I23="","",I23-'Selection Gènes de Référence'!$D$19)</f>
        <v/>
      </c>
      <c r="AQ23" s="604"/>
      <c r="AR23" s="605"/>
      <c r="AS23" s="603" t="str">
        <f>IF(L23="","",L23-'Selection Gènes de Référence'!$D$20)</f>
        <v/>
      </c>
      <c r="AT23" s="604"/>
      <c r="AU23" s="605"/>
      <c r="AV23" s="603" t="str">
        <f>IF(O23="","",O23-'Selection Gènes de Référence'!$D$21)</f>
        <v/>
      </c>
      <c r="AW23" s="604"/>
      <c r="AX23" s="605"/>
      <c r="AY23" s="603" t="str">
        <f>IF(R23="","",R23-'Selection Gènes de Référence'!$D$22)</f>
        <v/>
      </c>
      <c r="AZ23" s="604"/>
      <c r="BA23" s="605"/>
      <c r="BB23" s="603" t="str">
        <f>IF(U23="","",U23-'Selection Gènes de Référence'!$D$23)</f>
        <v/>
      </c>
      <c r="BC23" s="604"/>
      <c r="BD23" s="605"/>
      <c r="BE23" s="603" t="str">
        <f>IF(X23="","",X23-'Selection Gènes de Référence'!$D$24)</f>
        <v/>
      </c>
      <c r="BF23" s="604"/>
      <c r="BG23" s="605"/>
      <c r="BH23" s="603" t="str">
        <f>IF(AA23="","",AA23-'Selection Gènes de Référence'!$D$25)</f>
        <v/>
      </c>
      <c r="BI23" s="604"/>
      <c r="BJ23" s="605"/>
      <c r="BK23" s="603" t="str">
        <f>IF(AD23="","",AD23-'Selection Gènes de Référence'!$D$26)</f>
        <v/>
      </c>
      <c r="BL23" s="604"/>
      <c r="BM23" s="605"/>
      <c r="BN23" s="603" t="str">
        <f>IF(AG23="","",AG23-'Selection Gènes de Référence'!$D$27)</f>
        <v/>
      </c>
      <c r="BO23" s="604"/>
      <c r="BP23" s="605"/>
      <c r="BQ23" s="565"/>
      <c r="BR23" s="566"/>
      <c r="BS23" s="567"/>
      <c r="BT23" s="611" t="str">
        <f t="shared" si="0"/>
        <v/>
      </c>
      <c r="BU23" s="612"/>
      <c r="BV23" s="613"/>
      <c r="BW23" s="611" t="str">
        <f t="shared" si="1"/>
        <v/>
      </c>
      <c r="BX23" s="612"/>
      <c r="BY23" s="613"/>
      <c r="BZ23" s="611" t="str">
        <f t="shared" si="2"/>
        <v/>
      </c>
      <c r="CA23" s="612"/>
      <c r="CB23" s="613"/>
      <c r="CC23" s="611" t="str">
        <f t="shared" si="3"/>
        <v/>
      </c>
      <c r="CD23" s="612"/>
      <c r="CE23" s="613"/>
      <c r="CF23" s="611" t="str">
        <f t="shared" si="4"/>
        <v/>
      </c>
      <c r="CG23" s="612"/>
      <c r="CH23" s="613"/>
      <c r="CI23" s="611" t="str">
        <f t="shared" si="5"/>
        <v/>
      </c>
      <c r="CJ23" s="612"/>
      <c r="CK23" s="613"/>
      <c r="CL23" s="611" t="str">
        <f t="shared" si="6"/>
        <v/>
      </c>
      <c r="CM23" s="612"/>
      <c r="CN23" s="613"/>
      <c r="CO23" s="611" t="str">
        <f t="shared" si="7"/>
        <v/>
      </c>
      <c r="CP23" s="612"/>
      <c r="CQ23" s="613"/>
      <c r="CR23" s="611" t="str">
        <f t="shared" si="8"/>
        <v/>
      </c>
      <c r="CS23" s="612"/>
      <c r="CT23" s="613"/>
      <c r="CU23" s="611" t="str">
        <f t="shared" si="9"/>
        <v/>
      </c>
      <c r="CV23" s="612"/>
      <c r="CW23" s="613"/>
      <c r="CX23" s="565" t="str">
        <f t="shared" si="50"/>
        <v/>
      </c>
      <c r="CY23" s="566"/>
      <c r="CZ23" s="567"/>
      <c r="DA23" s="620" t="str">
        <f t="shared" si="10"/>
        <v/>
      </c>
      <c r="DB23" s="621"/>
      <c r="DC23" s="622"/>
      <c r="DD23" s="620" t="str">
        <f t="shared" si="11"/>
        <v/>
      </c>
      <c r="DE23" s="621"/>
      <c r="DF23" s="622"/>
      <c r="DG23" s="620" t="str">
        <f t="shared" si="12"/>
        <v/>
      </c>
      <c r="DH23" s="621"/>
      <c r="DI23" s="622"/>
      <c r="DJ23" s="620" t="str">
        <f t="shared" si="13"/>
        <v/>
      </c>
      <c r="DK23" s="621"/>
      <c r="DL23" s="622"/>
      <c r="DM23" s="620" t="str">
        <f t="shared" si="14"/>
        <v/>
      </c>
      <c r="DN23" s="621"/>
      <c r="DO23" s="622"/>
      <c r="DP23" s="620" t="str">
        <f t="shared" si="15"/>
        <v/>
      </c>
      <c r="DQ23" s="621"/>
      <c r="DR23" s="622"/>
      <c r="DS23" s="620" t="str">
        <f t="shared" si="16"/>
        <v/>
      </c>
      <c r="DT23" s="621"/>
      <c r="DU23" s="622"/>
      <c r="DV23" s="620" t="str">
        <f t="shared" si="17"/>
        <v/>
      </c>
      <c r="DW23" s="621"/>
      <c r="DX23" s="622"/>
      <c r="DY23" s="620" t="str">
        <f t="shared" si="18"/>
        <v/>
      </c>
      <c r="DZ23" s="621"/>
      <c r="EA23" s="622"/>
      <c r="EB23" s="620" t="str">
        <f t="shared" si="19"/>
        <v/>
      </c>
      <c r="EC23" s="621"/>
      <c r="ED23" s="622"/>
      <c r="EE23" s="565"/>
      <c r="EF23" s="566"/>
      <c r="EG23" s="567"/>
      <c r="EH23" s="614" t="str">
        <f t="shared" si="20"/>
        <v/>
      </c>
      <c r="EI23" s="615"/>
      <c r="EJ23" s="616"/>
      <c r="EK23" s="614" t="str">
        <f t="shared" si="21"/>
        <v/>
      </c>
      <c r="EL23" s="615"/>
      <c r="EM23" s="616"/>
      <c r="EN23" s="614" t="str">
        <f t="shared" si="22"/>
        <v/>
      </c>
      <c r="EO23" s="615"/>
      <c r="EP23" s="616"/>
      <c r="EQ23" s="614" t="str">
        <f t="shared" si="23"/>
        <v/>
      </c>
      <c r="ER23" s="615"/>
      <c r="ES23" s="616"/>
      <c r="ET23" s="614" t="str">
        <f t="shared" si="24"/>
        <v/>
      </c>
      <c r="EU23" s="615"/>
      <c r="EV23" s="616"/>
      <c r="EW23" s="614" t="str">
        <f t="shared" si="25"/>
        <v/>
      </c>
      <c r="EX23" s="615"/>
      <c r="EY23" s="616"/>
      <c r="EZ23" s="614" t="str">
        <f t="shared" si="26"/>
        <v/>
      </c>
      <c r="FA23" s="615"/>
      <c r="FB23" s="616"/>
      <c r="FC23" s="614" t="str">
        <f t="shared" si="27"/>
        <v/>
      </c>
      <c r="FD23" s="615"/>
      <c r="FE23" s="616"/>
      <c r="FF23" s="614" t="str">
        <f t="shared" si="28"/>
        <v/>
      </c>
      <c r="FG23" s="615"/>
      <c r="FH23" s="616"/>
      <c r="FI23" s="614" t="str">
        <f t="shared" si="29"/>
        <v/>
      </c>
      <c r="FJ23" s="615"/>
      <c r="FK23" s="616"/>
      <c r="FL23" s="611" t="str">
        <f t="shared" si="30"/>
        <v>N/A</v>
      </c>
      <c r="FM23" s="612"/>
      <c r="FN23" s="613"/>
      <c r="FO23" s="611" t="str">
        <f t="shared" si="31"/>
        <v>N/A</v>
      </c>
      <c r="FP23" s="612"/>
      <c r="FQ23" s="613"/>
      <c r="FR23" s="611" t="str">
        <f t="shared" si="32"/>
        <v>N/A</v>
      </c>
      <c r="FS23" s="612"/>
      <c r="FT23" s="613"/>
      <c r="FU23" s="611" t="str">
        <f t="shared" si="33"/>
        <v>N/A</v>
      </c>
      <c r="FV23" s="612"/>
      <c r="FW23" s="613"/>
      <c r="FX23" s="611" t="str">
        <f t="shared" si="34"/>
        <v>N/A</v>
      </c>
      <c r="FY23" s="612"/>
      <c r="FZ23" s="613"/>
      <c r="GA23" s="611" t="str">
        <f t="shared" si="35"/>
        <v>N/A</v>
      </c>
      <c r="GB23" s="612"/>
      <c r="GC23" s="613"/>
      <c r="GD23" s="611" t="str">
        <f t="shared" si="36"/>
        <v>N/A</v>
      </c>
      <c r="GE23" s="612"/>
      <c r="GF23" s="613"/>
      <c r="GG23" s="611" t="str">
        <f t="shared" si="37"/>
        <v>N/A</v>
      </c>
      <c r="GH23" s="612"/>
      <c r="GI23" s="613"/>
      <c r="GJ23" s="611" t="str">
        <f t="shared" si="38"/>
        <v>N/A</v>
      </c>
      <c r="GK23" s="612"/>
      <c r="GL23" s="613"/>
      <c r="GM23" s="611" t="str">
        <f t="shared" si="39"/>
        <v>N/A</v>
      </c>
      <c r="GN23" s="612"/>
      <c r="GO23" s="613"/>
      <c r="GP23" s="611" t="str">
        <f t="shared" si="40"/>
        <v>N/A</v>
      </c>
      <c r="GQ23" s="612"/>
      <c r="GR23" s="613"/>
      <c r="GS23" s="611" t="str">
        <f t="shared" si="41"/>
        <v>N/A</v>
      </c>
      <c r="GT23" s="612"/>
      <c r="GU23" s="613"/>
      <c r="GV23" s="611" t="str">
        <f t="shared" si="42"/>
        <v>N/A</v>
      </c>
      <c r="GW23" s="612"/>
      <c r="GX23" s="613"/>
      <c r="GY23" s="611" t="str">
        <f t="shared" si="43"/>
        <v>N/A</v>
      </c>
      <c r="GZ23" s="612"/>
      <c r="HA23" s="613"/>
      <c r="HB23" s="611" t="str">
        <f t="shared" si="44"/>
        <v>N/A</v>
      </c>
      <c r="HC23" s="612"/>
      <c r="HD23" s="613"/>
      <c r="HE23" s="611" t="str">
        <f t="shared" si="45"/>
        <v>N/A</v>
      </c>
      <c r="HF23" s="612"/>
      <c r="HG23" s="613"/>
      <c r="HH23" s="611" t="str">
        <f t="shared" si="46"/>
        <v>N/A</v>
      </c>
      <c r="HI23" s="612"/>
      <c r="HJ23" s="613"/>
      <c r="HK23" s="611" t="str">
        <f t="shared" si="47"/>
        <v>N/A</v>
      </c>
      <c r="HL23" s="612"/>
      <c r="HM23" s="613"/>
      <c r="HN23" s="611" t="str">
        <f t="shared" si="48"/>
        <v>N/A</v>
      </c>
      <c r="HO23" s="612"/>
      <c r="HP23" s="613"/>
      <c r="HQ23" s="611" t="str">
        <f t="shared" si="49"/>
        <v>N/A</v>
      </c>
      <c r="HR23" s="612"/>
      <c r="HS23" s="613"/>
    </row>
    <row r="24" spans="1:227">
      <c r="A24" s="26" t="str">
        <f>IF('Information sur les Gènes'!A24="","",'Information sur les Gènes'!A24)</f>
        <v>B10</v>
      </c>
      <c r="B24" s="28" t="str">
        <f>IF('Information sur les Gènes'!D24="","",'Information sur les Gènes'!D24)</f>
        <v/>
      </c>
      <c r="C24" s="611" t="str">
        <f>IF('Données Echantillon Contrôle'!F25="","",'Données Echantillon Contrôle'!F25)</f>
        <v/>
      </c>
      <c r="D24" s="612"/>
      <c r="E24" s="613"/>
      <c r="F24" s="611" t="str">
        <f>IF('Données Echantillon 1'!F25="","",'Données Echantillon 1'!F25)</f>
        <v/>
      </c>
      <c r="G24" s="612"/>
      <c r="H24" s="613"/>
      <c r="I24" s="611" t="str">
        <f>IF('Données Echantillon 2'!F25="","",'Données Echantillon 2'!F25)</f>
        <v/>
      </c>
      <c r="J24" s="612"/>
      <c r="K24" s="613"/>
      <c r="L24" s="611" t="str">
        <f>IF('Données Echantillon 3'!F25="","",'Données Echantillon 3'!F25)</f>
        <v/>
      </c>
      <c r="M24" s="612"/>
      <c r="N24" s="613"/>
      <c r="O24" s="611" t="str">
        <f>IF('Données Echantillon 4'!F25="","",'Données Echantillon 4'!F25)</f>
        <v/>
      </c>
      <c r="P24" s="612"/>
      <c r="Q24" s="613"/>
      <c r="R24" s="611" t="str">
        <f>IF('Données Echantillon 5'!F25="","",'Données Echantillon 5'!F25)</f>
        <v/>
      </c>
      <c r="S24" s="612"/>
      <c r="T24" s="613"/>
      <c r="U24" s="611" t="str">
        <f>IF('Données Echantillon 6'!F25="","",'Données Echantillon 6'!F25)</f>
        <v/>
      </c>
      <c r="V24" s="612"/>
      <c r="W24" s="613"/>
      <c r="X24" s="611" t="str">
        <f>IF('Données Echantillon 7'!F25="","",'Données Echantillon 7'!F25)</f>
        <v/>
      </c>
      <c r="Y24" s="612"/>
      <c r="Z24" s="613"/>
      <c r="AA24" s="611" t="str">
        <f>IF('Données Echantillon 8'!F25="","",'Données Echantillon 8'!F25)</f>
        <v/>
      </c>
      <c r="AB24" s="612"/>
      <c r="AC24" s="613"/>
      <c r="AD24" s="611" t="str">
        <f>IF('Données Echantillon 9'!F25="","",'Données Echantillon 9'!F25)</f>
        <v/>
      </c>
      <c r="AE24" s="612"/>
      <c r="AF24" s="613"/>
      <c r="AG24" s="611" t="str">
        <f>IF('Données Echantillon 10'!F25="","",'Données Echantillon 10'!F25)</f>
        <v/>
      </c>
      <c r="AH24" s="612"/>
      <c r="AI24" s="613"/>
      <c r="AJ24" s="603" t="str">
        <f>IF(C24="","",C24-'Selection Gènes de Référence'!$D$17)</f>
        <v/>
      </c>
      <c r="AK24" s="604"/>
      <c r="AL24" s="605"/>
      <c r="AM24" s="603" t="str">
        <f>IF(F24="","",F24-'Selection Gènes de Référence'!$D$18)</f>
        <v/>
      </c>
      <c r="AN24" s="604"/>
      <c r="AO24" s="605"/>
      <c r="AP24" s="603" t="str">
        <f>IF(I24="","",I24-'Selection Gènes de Référence'!$D$19)</f>
        <v/>
      </c>
      <c r="AQ24" s="604"/>
      <c r="AR24" s="605"/>
      <c r="AS24" s="603" t="str">
        <f>IF(L24="","",L24-'Selection Gènes de Référence'!$D$20)</f>
        <v/>
      </c>
      <c r="AT24" s="604"/>
      <c r="AU24" s="605"/>
      <c r="AV24" s="603" t="str">
        <f>IF(O24="","",O24-'Selection Gènes de Référence'!$D$21)</f>
        <v/>
      </c>
      <c r="AW24" s="604"/>
      <c r="AX24" s="605"/>
      <c r="AY24" s="603" t="str">
        <f>IF(R24="","",R24-'Selection Gènes de Référence'!$D$22)</f>
        <v/>
      </c>
      <c r="AZ24" s="604"/>
      <c r="BA24" s="605"/>
      <c r="BB24" s="603" t="str">
        <f>IF(U24="","",U24-'Selection Gènes de Référence'!$D$23)</f>
        <v/>
      </c>
      <c r="BC24" s="604"/>
      <c r="BD24" s="605"/>
      <c r="BE24" s="603" t="str">
        <f>IF(X24="","",X24-'Selection Gènes de Référence'!$D$24)</f>
        <v/>
      </c>
      <c r="BF24" s="604"/>
      <c r="BG24" s="605"/>
      <c r="BH24" s="603" t="str">
        <f>IF(AA24="","",AA24-'Selection Gènes de Référence'!$D$25)</f>
        <v/>
      </c>
      <c r="BI24" s="604"/>
      <c r="BJ24" s="605"/>
      <c r="BK24" s="603" t="str">
        <f>IF(AD24="","",AD24-'Selection Gènes de Référence'!$D$26)</f>
        <v/>
      </c>
      <c r="BL24" s="604"/>
      <c r="BM24" s="605"/>
      <c r="BN24" s="603" t="str">
        <f>IF(AG24="","",AG24-'Selection Gènes de Référence'!$D$27)</f>
        <v/>
      </c>
      <c r="BO24" s="604"/>
      <c r="BP24" s="605"/>
      <c r="BQ24" s="565"/>
      <c r="BR24" s="566"/>
      <c r="BS24" s="567"/>
      <c r="BT24" s="611" t="str">
        <f t="shared" si="0"/>
        <v/>
      </c>
      <c r="BU24" s="612"/>
      <c r="BV24" s="613"/>
      <c r="BW24" s="611" t="str">
        <f t="shared" si="1"/>
        <v/>
      </c>
      <c r="BX24" s="612"/>
      <c r="BY24" s="613"/>
      <c r="BZ24" s="611" t="str">
        <f t="shared" si="2"/>
        <v/>
      </c>
      <c r="CA24" s="612"/>
      <c r="CB24" s="613"/>
      <c r="CC24" s="611" t="str">
        <f t="shared" si="3"/>
        <v/>
      </c>
      <c r="CD24" s="612"/>
      <c r="CE24" s="613"/>
      <c r="CF24" s="611" t="str">
        <f t="shared" si="4"/>
        <v/>
      </c>
      <c r="CG24" s="612"/>
      <c r="CH24" s="613"/>
      <c r="CI24" s="611" t="str">
        <f t="shared" si="5"/>
        <v/>
      </c>
      <c r="CJ24" s="612"/>
      <c r="CK24" s="613"/>
      <c r="CL24" s="611" t="str">
        <f t="shared" si="6"/>
        <v/>
      </c>
      <c r="CM24" s="612"/>
      <c r="CN24" s="613"/>
      <c r="CO24" s="611" t="str">
        <f t="shared" si="7"/>
        <v/>
      </c>
      <c r="CP24" s="612"/>
      <c r="CQ24" s="613"/>
      <c r="CR24" s="611" t="str">
        <f t="shared" si="8"/>
        <v/>
      </c>
      <c r="CS24" s="612"/>
      <c r="CT24" s="613"/>
      <c r="CU24" s="611" t="str">
        <f t="shared" si="9"/>
        <v/>
      </c>
      <c r="CV24" s="612"/>
      <c r="CW24" s="613"/>
      <c r="CX24" s="565" t="str">
        <f t="shared" si="50"/>
        <v/>
      </c>
      <c r="CY24" s="566"/>
      <c r="CZ24" s="567"/>
      <c r="DA24" s="620" t="str">
        <f t="shared" si="10"/>
        <v/>
      </c>
      <c r="DB24" s="621"/>
      <c r="DC24" s="622"/>
      <c r="DD24" s="620" t="str">
        <f t="shared" si="11"/>
        <v/>
      </c>
      <c r="DE24" s="621"/>
      <c r="DF24" s="622"/>
      <c r="DG24" s="620" t="str">
        <f t="shared" si="12"/>
        <v/>
      </c>
      <c r="DH24" s="621"/>
      <c r="DI24" s="622"/>
      <c r="DJ24" s="620" t="str">
        <f t="shared" si="13"/>
        <v/>
      </c>
      <c r="DK24" s="621"/>
      <c r="DL24" s="622"/>
      <c r="DM24" s="620" t="str">
        <f t="shared" si="14"/>
        <v/>
      </c>
      <c r="DN24" s="621"/>
      <c r="DO24" s="622"/>
      <c r="DP24" s="620" t="str">
        <f t="shared" si="15"/>
        <v/>
      </c>
      <c r="DQ24" s="621"/>
      <c r="DR24" s="622"/>
      <c r="DS24" s="620" t="str">
        <f t="shared" si="16"/>
        <v/>
      </c>
      <c r="DT24" s="621"/>
      <c r="DU24" s="622"/>
      <c r="DV24" s="620" t="str">
        <f t="shared" si="17"/>
        <v/>
      </c>
      <c r="DW24" s="621"/>
      <c r="DX24" s="622"/>
      <c r="DY24" s="620" t="str">
        <f t="shared" si="18"/>
        <v/>
      </c>
      <c r="DZ24" s="621"/>
      <c r="EA24" s="622"/>
      <c r="EB24" s="620" t="str">
        <f t="shared" si="19"/>
        <v/>
      </c>
      <c r="EC24" s="621"/>
      <c r="ED24" s="622"/>
      <c r="EE24" s="565"/>
      <c r="EF24" s="566"/>
      <c r="EG24" s="567"/>
      <c r="EH24" s="614" t="str">
        <f t="shared" si="20"/>
        <v/>
      </c>
      <c r="EI24" s="615"/>
      <c r="EJ24" s="616"/>
      <c r="EK24" s="614" t="str">
        <f t="shared" si="21"/>
        <v/>
      </c>
      <c r="EL24" s="615"/>
      <c r="EM24" s="616"/>
      <c r="EN24" s="614" t="str">
        <f t="shared" si="22"/>
        <v/>
      </c>
      <c r="EO24" s="615"/>
      <c r="EP24" s="616"/>
      <c r="EQ24" s="614" t="str">
        <f t="shared" si="23"/>
        <v/>
      </c>
      <c r="ER24" s="615"/>
      <c r="ES24" s="616"/>
      <c r="ET24" s="614" t="str">
        <f t="shared" si="24"/>
        <v/>
      </c>
      <c r="EU24" s="615"/>
      <c r="EV24" s="616"/>
      <c r="EW24" s="614" t="str">
        <f t="shared" si="25"/>
        <v/>
      </c>
      <c r="EX24" s="615"/>
      <c r="EY24" s="616"/>
      <c r="EZ24" s="614" t="str">
        <f t="shared" si="26"/>
        <v/>
      </c>
      <c r="FA24" s="615"/>
      <c r="FB24" s="616"/>
      <c r="FC24" s="614" t="str">
        <f t="shared" si="27"/>
        <v/>
      </c>
      <c r="FD24" s="615"/>
      <c r="FE24" s="616"/>
      <c r="FF24" s="614" t="str">
        <f t="shared" si="28"/>
        <v/>
      </c>
      <c r="FG24" s="615"/>
      <c r="FH24" s="616"/>
      <c r="FI24" s="614" t="str">
        <f t="shared" si="29"/>
        <v/>
      </c>
      <c r="FJ24" s="615"/>
      <c r="FK24" s="616"/>
      <c r="FL24" s="611" t="str">
        <f t="shared" si="30"/>
        <v>N/A</v>
      </c>
      <c r="FM24" s="612"/>
      <c r="FN24" s="613"/>
      <c r="FO24" s="611" t="str">
        <f t="shared" si="31"/>
        <v>N/A</v>
      </c>
      <c r="FP24" s="612"/>
      <c r="FQ24" s="613"/>
      <c r="FR24" s="611" t="str">
        <f t="shared" si="32"/>
        <v>N/A</v>
      </c>
      <c r="FS24" s="612"/>
      <c r="FT24" s="613"/>
      <c r="FU24" s="611" t="str">
        <f t="shared" si="33"/>
        <v>N/A</v>
      </c>
      <c r="FV24" s="612"/>
      <c r="FW24" s="613"/>
      <c r="FX24" s="611" t="str">
        <f t="shared" si="34"/>
        <v>N/A</v>
      </c>
      <c r="FY24" s="612"/>
      <c r="FZ24" s="613"/>
      <c r="GA24" s="611" t="str">
        <f t="shared" si="35"/>
        <v>N/A</v>
      </c>
      <c r="GB24" s="612"/>
      <c r="GC24" s="613"/>
      <c r="GD24" s="611" t="str">
        <f t="shared" si="36"/>
        <v>N/A</v>
      </c>
      <c r="GE24" s="612"/>
      <c r="GF24" s="613"/>
      <c r="GG24" s="611" t="str">
        <f t="shared" si="37"/>
        <v>N/A</v>
      </c>
      <c r="GH24" s="612"/>
      <c r="GI24" s="613"/>
      <c r="GJ24" s="611" t="str">
        <f t="shared" si="38"/>
        <v>N/A</v>
      </c>
      <c r="GK24" s="612"/>
      <c r="GL24" s="613"/>
      <c r="GM24" s="611" t="str">
        <f t="shared" si="39"/>
        <v>N/A</v>
      </c>
      <c r="GN24" s="612"/>
      <c r="GO24" s="613"/>
      <c r="GP24" s="611" t="str">
        <f t="shared" si="40"/>
        <v>N/A</v>
      </c>
      <c r="GQ24" s="612"/>
      <c r="GR24" s="613"/>
      <c r="GS24" s="611" t="str">
        <f t="shared" si="41"/>
        <v>N/A</v>
      </c>
      <c r="GT24" s="612"/>
      <c r="GU24" s="613"/>
      <c r="GV24" s="611" t="str">
        <f t="shared" si="42"/>
        <v>N/A</v>
      </c>
      <c r="GW24" s="612"/>
      <c r="GX24" s="613"/>
      <c r="GY24" s="611" t="str">
        <f t="shared" si="43"/>
        <v>N/A</v>
      </c>
      <c r="GZ24" s="612"/>
      <c r="HA24" s="613"/>
      <c r="HB24" s="611" t="str">
        <f t="shared" si="44"/>
        <v>N/A</v>
      </c>
      <c r="HC24" s="612"/>
      <c r="HD24" s="613"/>
      <c r="HE24" s="611" t="str">
        <f t="shared" si="45"/>
        <v>N/A</v>
      </c>
      <c r="HF24" s="612"/>
      <c r="HG24" s="613"/>
      <c r="HH24" s="611" t="str">
        <f t="shared" si="46"/>
        <v>N/A</v>
      </c>
      <c r="HI24" s="612"/>
      <c r="HJ24" s="613"/>
      <c r="HK24" s="611" t="str">
        <f t="shared" si="47"/>
        <v>N/A</v>
      </c>
      <c r="HL24" s="612"/>
      <c r="HM24" s="613"/>
      <c r="HN24" s="611" t="str">
        <f t="shared" si="48"/>
        <v>N/A</v>
      </c>
      <c r="HO24" s="612"/>
      <c r="HP24" s="613"/>
      <c r="HQ24" s="611" t="str">
        <f t="shared" si="49"/>
        <v>N/A</v>
      </c>
      <c r="HR24" s="612"/>
      <c r="HS24" s="613"/>
    </row>
    <row r="25" spans="1:227">
      <c r="A25" s="26" t="str">
        <f>IF('Information sur les Gènes'!A25="","",'Information sur les Gènes'!A25)</f>
        <v>B11</v>
      </c>
      <c r="B25" s="28" t="str">
        <f>IF('Information sur les Gènes'!D25="","",'Information sur les Gènes'!D25)</f>
        <v/>
      </c>
      <c r="C25" s="611" t="str">
        <f>IF('Données Echantillon Contrôle'!F26="","",'Données Echantillon Contrôle'!F26)</f>
        <v/>
      </c>
      <c r="D25" s="612"/>
      <c r="E25" s="613"/>
      <c r="F25" s="611" t="str">
        <f>IF('Données Echantillon 1'!F26="","",'Données Echantillon 1'!F26)</f>
        <v/>
      </c>
      <c r="G25" s="612"/>
      <c r="H25" s="613"/>
      <c r="I25" s="611" t="str">
        <f>IF('Données Echantillon 2'!F26="","",'Données Echantillon 2'!F26)</f>
        <v/>
      </c>
      <c r="J25" s="612"/>
      <c r="K25" s="613"/>
      <c r="L25" s="611" t="str">
        <f>IF('Données Echantillon 3'!F26="","",'Données Echantillon 3'!F26)</f>
        <v/>
      </c>
      <c r="M25" s="612"/>
      <c r="N25" s="613"/>
      <c r="O25" s="611" t="str">
        <f>IF('Données Echantillon 4'!F26="","",'Données Echantillon 4'!F26)</f>
        <v/>
      </c>
      <c r="P25" s="612"/>
      <c r="Q25" s="613"/>
      <c r="R25" s="611" t="str">
        <f>IF('Données Echantillon 5'!F26="","",'Données Echantillon 5'!F26)</f>
        <v/>
      </c>
      <c r="S25" s="612"/>
      <c r="T25" s="613"/>
      <c r="U25" s="611" t="str">
        <f>IF('Données Echantillon 6'!F26="","",'Données Echantillon 6'!F26)</f>
        <v/>
      </c>
      <c r="V25" s="612"/>
      <c r="W25" s="613"/>
      <c r="X25" s="611" t="str">
        <f>IF('Données Echantillon 7'!F26="","",'Données Echantillon 7'!F26)</f>
        <v/>
      </c>
      <c r="Y25" s="612"/>
      <c r="Z25" s="613"/>
      <c r="AA25" s="611" t="str">
        <f>IF('Données Echantillon 8'!F26="","",'Données Echantillon 8'!F26)</f>
        <v/>
      </c>
      <c r="AB25" s="612"/>
      <c r="AC25" s="613"/>
      <c r="AD25" s="611" t="str">
        <f>IF('Données Echantillon 9'!F26="","",'Données Echantillon 9'!F26)</f>
        <v/>
      </c>
      <c r="AE25" s="612"/>
      <c r="AF25" s="613"/>
      <c r="AG25" s="611" t="str">
        <f>IF('Données Echantillon 10'!F26="","",'Données Echantillon 10'!F26)</f>
        <v/>
      </c>
      <c r="AH25" s="612"/>
      <c r="AI25" s="613"/>
      <c r="AJ25" s="603" t="str">
        <f>IF(C25="","",C25-'Selection Gènes de Référence'!$D$17)</f>
        <v/>
      </c>
      <c r="AK25" s="604"/>
      <c r="AL25" s="605"/>
      <c r="AM25" s="603" t="str">
        <f>IF(F25="","",F25-'Selection Gènes de Référence'!$D$18)</f>
        <v/>
      </c>
      <c r="AN25" s="604"/>
      <c r="AO25" s="605"/>
      <c r="AP25" s="603" t="str">
        <f>IF(I25="","",I25-'Selection Gènes de Référence'!$D$19)</f>
        <v/>
      </c>
      <c r="AQ25" s="604"/>
      <c r="AR25" s="605"/>
      <c r="AS25" s="603" t="str">
        <f>IF(L25="","",L25-'Selection Gènes de Référence'!$D$20)</f>
        <v/>
      </c>
      <c r="AT25" s="604"/>
      <c r="AU25" s="605"/>
      <c r="AV25" s="603" t="str">
        <f>IF(O25="","",O25-'Selection Gènes de Référence'!$D$21)</f>
        <v/>
      </c>
      <c r="AW25" s="604"/>
      <c r="AX25" s="605"/>
      <c r="AY25" s="603" t="str">
        <f>IF(R25="","",R25-'Selection Gènes de Référence'!$D$22)</f>
        <v/>
      </c>
      <c r="AZ25" s="604"/>
      <c r="BA25" s="605"/>
      <c r="BB25" s="603" t="str">
        <f>IF(U25="","",U25-'Selection Gènes de Référence'!$D$23)</f>
        <v/>
      </c>
      <c r="BC25" s="604"/>
      <c r="BD25" s="605"/>
      <c r="BE25" s="603" t="str">
        <f>IF(X25="","",X25-'Selection Gènes de Référence'!$D$24)</f>
        <v/>
      </c>
      <c r="BF25" s="604"/>
      <c r="BG25" s="605"/>
      <c r="BH25" s="603" t="str">
        <f>IF(AA25="","",AA25-'Selection Gènes de Référence'!$D$25)</f>
        <v/>
      </c>
      <c r="BI25" s="604"/>
      <c r="BJ25" s="605"/>
      <c r="BK25" s="603" t="str">
        <f>IF(AD25="","",AD25-'Selection Gènes de Référence'!$D$26)</f>
        <v/>
      </c>
      <c r="BL25" s="604"/>
      <c r="BM25" s="605"/>
      <c r="BN25" s="603" t="str">
        <f>IF(AG25="","",AG25-'Selection Gènes de Référence'!$D$27)</f>
        <v/>
      </c>
      <c r="BO25" s="604"/>
      <c r="BP25" s="605"/>
      <c r="BQ25" s="565"/>
      <c r="BR25" s="566"/>
      <c r="BS25" s="567"/>
      <c r="BT25" s="611" t="str">
        <f t="shared" si="0"/>
        <v/>
      </c>
      <c r="BU25" s="612"/>
      <c r="BV25" s="613"/>
      <c r="BW25" s="611" t="str">
        <f t="shared" si="1"/>
        <v/>
      </c>
      <c r="BX25" s="612"/>
      <c r="BY25" s="613"/>
      <c r="BZ25" s="611" t="str">
        <f t="shared" si="2"/>
        <v/>
      </c>
      <c r="CA25" s="612"/>
      <c r="CB25" s="613"/>
      <c r="CC25" s="611" t="str">
        <f t="shared" si="3"/>
        <v/>
      </c>
      <c r="CD25" s="612"/>
      <c r="CE25" s="613"/>
      <c r="CF25" s="611" t="str">
        <f t="shared" si="4"/>
        <v/>
      </c>
      <c r="CG25" s="612"/>
      <c r="CH25" s="613"/>
      <c r="CI25" s="611" t="str">
        <f t="shared" si="5"/>
        <v/>
      </c>
      <c r="CJ25" s="612"/>
      <c r="CK25" s="613"/>
      <c r="CL25" s="611" t="str">
        <f t="shared" si="6"/>
        <v/>
      </c>
      <c r="CM25" s="612"/>
      <c r="CN25" s="613"/>
      <c r="CO25" s="611" t="str">
        <f t="shared" si="7"/>
        <v/>
      </c>
      <c r="CP25" s="612"/>
      <c r="CQ25" s="613"/>
      <c r="CR25" s="611" t="str">
        <f t="shared" si="8"/>
        <v/>
      </c>
      <c r="CS25" s="612"/>
      <c r="CT25" s="613"/>
      <c r="CU25" s="611" t="str">
        <f t="shared" si="9"/>
        <v/>
      </c>
      <c r="CV25" s="612"/>
      <c r="CW25" s="613"/>
      <c r="CX25" s="565" t="str">
        <f t="shared" si="50"/>
        <v/>
      </c>
      <c r="CY25" s="566"/>
      <c r="CZ25" s="567"/>
      <c r="DA25" s="620" t="str">
        <f t="shared" si="10"/>
        <v/>
      </c>
      <c r="DB25" s="621"/>
      <c r="DC25" s="622"/>
      <c r="DD25" s="620" t="str">
        <f t="shared" si="11"/>
        <v/>
      </c>
      <c r="DE25" s="621"/>
      <c r="DF25" s="622"/>
      <c r="DG25" s="620" t="str">
        <f t="shared" si="12"/>
        <v/>
      </c>
      <c r="DH25" s="621"/>
      <c r="DI25" s="622"/>
      <c r="DJ25" s="620" t="str">
        <f t="shared" si="13"/>
        <v/>
      </c>
      <c r="DK25" s="621"/>
      <c r="DL25" s="622"/>
      <c r="DM25" s="620" t="str">
        <f t="shared" si="14"/>
        <v/>
      </c>
      <c r="DN25" s="621"/>
      <c r="DO25" s="622"/>
      <c r="DP25" s="620" t="str">
        <f t="shared" si="15"/>
        <v/>
      </c>
      <c r="DQ25" s="621"/>
      <c r="DR25" s="622"/>
      <c r="DS25" s="620" t="str">
        <f t="shared" si="16"/>
        <v/>
      </c>
      <c r="DT25" s="621"/>
      <c r="DU25" s="622"/>
      <c r="DV25" s="620" t="str">
        <f t="shared" si="17"/>
        <v/>
      </c>
      <c r="DW25" s="621"/>
      <c r="DX25" s="622"/>
      <c r="DY25" s="620" t="str">
        <f t="shared" si="18"/>
        <v/>
      </c>
      <c r="DZ25" s="621"/>
      <c r="EA25" s="622"/>
      <c r="EB25" s="620" t="str">
        <f t="shared" si="19"/>
        <v/>
      </c>
      <c r="EC25" s="621"/>
      <c r="ED25" s="622"/>
      <c r="EE25" s="565"/>
      <c r="EF25" s="566"/>
      <c r="EG25" s="567"/>
      <c r="EH25" s="614" t="str">
        <f t="shared" si="20"/>
        <v/>
      </c>
      <c r="EI25" s="615"/>
      <c r="EJ25" s="616"/>
      <c r="EK25" s="614" t="str">
        <f t="shared" si="21"/>
        <v/>
      </c>
      <c r="EL25" s="615"/>
      <c r="EM25" s="616"/>
      <c r="EN25" s="614" t="str">
        <f t="shared" si="22"/>
        <v/>
      </c>
      <c r="EO25" s="615"/>
      <c r="EP25" s="616"/>
      <c r="EQ25" s="614" t="str">
        <f t="shared" si="23"/>
        <v/>
      </c>
      <c r="ER25" s="615"/>
      <c r="ES25" s="616"/>
      <c r="ET25" s="614" t="str">
        <f t="shared" si="24"/>
        <v/>
      </c>
      <c r="EU25" s="615"/>
      <c r="EV25" s="616"/>
      <c r="EW25" s="614" t="str">
        <f t="shared" si="25"/>
        <v/>
      </c>
      <c r="EX25" s="615"/>
      <c r="EY25" s="616"/>
      <c r="EZ25" s="614" t="str">
        <f t="shared" si="26"/>
        <v/>
      </c>
      <c r="FA25" s="615"/>
      <c r="FB25" s="616"/>
      <c r="FC25" s="614" t="str">
        <f t="shared" si="27"/>
        <v/>
      </c>
      <c r="FD25" s="615"/>
      <c r="FE25" s="616"/>
      <c r="FF25" s="614" t="str">
        <f t="shared" si="28"/>
        <v/>
      </c>
      <c r="FG25" s="615"/>
      <c r="FH25" s="616"/>
      <c r="FI25" s="614" t="str">
        <f t="shared" si="29"/>
        <v/>
      </c>
      <c r="FJ25" s="615"/>
      <c r="FK25" s="616"/>
      <c r="FL25" s="611" t="str">
        <f t="shared" si="30"/>
        <v>N/A</v>
      </c>
      <c r="FM25" s="612"/>
      <c r="FN25" s="613"/>
      <c r="FO25" s="611" t="str">
        <f t="shared" si="31"/>
        <v>N/A</v>
      </c>
      <c r="FP25" s="612"/>
      <c r="FQ25" s="613"/>
      <c r="FR25" s="611" t="str">
        <f t="shared" si="32"/>
        <v>N/A</v>
      </c>
      <c r="FS25" s="612"/>
      <c r="FT25" s="613"/>
      <c r="FU25" s="611" t="str">
        <f t="shared" si="33"/>
        <v>N/A</v>
      </c>
      <c r="FV25" s="612"/>
      <c r="FW25" s="613"/>
      <c r="FX25" s="611" t="str">
        <f t="shared" si="34"/>
        <v>N/A</v>
      </c>
      <c r="FY25" s="612"/>
      <c r="FZ25" s="613"/>
      <c r="GA25" s="611" t="str">
        <f t="shared" si="35"/>
        <v>N/A</v>
      </c>
      <c r="GB25" s="612"/>
      <c r="GC25" s="613"/>
      <c r="GD25" s="611" t="str">
        <f t="shared" si="36"/>
        <v>N/A</v>
      </c>
      <c r="GE25" s="612"/>
      <c r="GF25" s="613"/>
      <c r="GG25" s="611" t="str">
        <f t="shared" si="37"/>
        <v>N/A</v>
      </c>
      <c r="GH25" s="612"/>
      <c r="GI25" s="613"/>
      <c r="GJ25" s="611" t="str">
        <f t="shared" si="38"/>
        <v>N/A</v>
      </c>
      <c r="GK25" s="612"/>
      <c r="GL25" s="613"/>
      <c r="GM25" s="611" t="str">
        <f t="shared" si="39"/>
        <v>N/A</v>
      </c>
      <c r="GN25" s="612"/>
      <c r="GO25" s="613"/>
      <c r="GP25" s="611" t="str">
        <f t="shared" si="40"/>
        <v>N/A</v>
      </c>
      <c r="GQ25" s="612"/>
      <c r="GR25" s="613"/>
      <c r="GS25" s="611" t="str">
        <f t="shared" si="41"/>
        <v>N/A</v>
      </c>
      <c r="GT25" s="612"/>
      <c r="GU25" s="613"/>
      <c r="GV25" s="611" t="str">
        <f t="shared" si="42"/>
        <v>N/A</v>
      </c>
      <c r="GW25" s="612"/>
      <c r="GX25" s="613"/>
      <c r="GY25" s="611" t="str">
        <f t="shared" si="43"/>
        <v>N/A</v>
      </c>
      <c r="GZ25" s="612"/>
      <c r="HA25" s="613"/>
      <c r="HB25" s="611" t="str">
        <f t="shared" si="44"/>
        <v>N/A</v>
      </c>
      <c r="HC25" s="612"/>
      <c r="HD25" s="613"/>
      <c r="HE25" s="611" t="str">
        <f t="shared" si="45"/>
        <v>N/A</v>
      </c>
      <c r="HF25" s="612"/>
      <c r="HG25" s="613"/>
      <c r="HH25" s="611" t="str">
        <f t="shared" si="46"/>
        <v>N/A</v>
      </c>
      <c r="HI25" s="612"/>
      <c r="HJ25" s="613"/>
      <c r="HK25" s="611" t="str">
        <f t="shared" si="47"/>
        <v>N/A</v>
      </c>
      <c r="HL25" s="612"/>
      <c r="HM25" s="613"/>
      <c r="HN25" s="611" t="str">
        <f t="shared" si="48"/>
        <v>N/A</v>
      </c>
      <c r="HO25" s="612"/>
      <c r="HP25" s="613"/>
      <c r="HQ25" s="611" t="str">
        <f t="shared" si="49"/>
        <v>N/A</v>
      </c>
      <c r="HR25" s="612"/>
      <c r="HS25" s="613"/>
    </row>
    <row r="26" spans="1:227">
      <c r="A26" s="26" t="str">
        <f>IF('Information sur les Gènes'!A26="","",'Information sur les Gènes'!A26)</f>
        <v>B12</v>
      </c>
      <c r="B26" s="28" t="str">
        <f>IF('Information sur les Gènes'!D26="","",'Information sur les Gènes'!D26)</f>
        <v/>
      </c>
      <c r="C26" s="611" t="str">
        <f>IF('Données Echantillon Contrôle'!F27="","",'Données Echantillon Contrôle'!F27)</f>
        <v/>
      </c>
      <c r="D26" s="612"/>
      <c r="E26" s="613"/>
      <c r="F26" s="611" t="str">
        <f>IF('Données Echantillon 1'!F27="","",'Données Echantillon 1'!F27)</f>
        <v/>
      </c>
      <c r="G26" s="612"/>
      <c r="H26" s="613"/>
      <c r="I26" s="611" t="str">
        <f>IF('Données Echantillon 2'!F27="","",'Données Echantillon 2'!F27)</f>
        <v/>
      </c>
      <c r="J26" s="612"/>
      <c r="K26" s="613"/>
      <c r="L26" s="611" t="str">
        <f>IF('Données Echantillon 3'!F27="","",'Données Echantillon 3'!F27)</f>
        <v/>
      </c>
      <c r="M26" s="612"/>
      <c r="N26" s="613"/>
      <c r="O26" s="611" t="str">
        <f>IF('Données Echantillon 4'!F27="","",'Données Echantillon 4'!F27)</f>
        <v/>
      </c>
      <c r="P26" s="612"/>
      <c r="Q26" s="613"/>
      <c r="R26" s="611" t="str">
        <f>IF('Données Echantillon 5'!F27="","",'Données Echantillon 5'!F27)</f>
        <v/>
      </c>
      <c r="S26" s="612"/>
      <c r="T26" s="613"/>
      <c r="U26" s="611" t="str">
        <f>IF('Données Echantillon 6'!F27="","",'Données Echantillon 6'!F27)</f>
        <v/>
      </c>
      <c r="V26" s="612"/>
      <c r="W26" s="613"/>
      <c r="X26" s="611" t="str">
        <f>IF('Données Echantillon 7'!F27="","",'Données Echantillon 7'!F27)</f>
        <v/>
      </c>
      <c r="Y26" s="612"/>
      <c r="Z26" s="613"/>
      <c r="AA26" s="611" t="str">
        <f>IF('Données Echantillon 8'!F27="","",'Données Echantillon 8'!F27)</f>
        <v/>
      </c>
      <c r="AB26" s="612"/>
      <c r="AC26" s="613"/>
      <c r="AD26" s="611" t="str">
        <f>IF('Données Echantillon 9'!F27="","",'Données Echantillon 9'!F27)</f>
        <v/>
      </c>
      <c r="AE26" s="612"/>
      <c r="AF26" s="613"/>
      <c r="AG26" s="611" t="str">
        <f>IF('Données Echantillon 10'!F27="","",'Données Echantillon 10'!F27)</f>
        <v/>
      </c>
      <c r="AH26" s="612"/>
      <c r="AI26" s="613"/>
      <c r="AJ26" s="603" t="str">
        <f>IF(C26="","",C26-'Selection Gènes de Référence'!$D$17)</f>
        <v/>
      </c>
      <c r="AK26" s="604"/>
      <c r="AL26" s="605"/>
      <c r="AM26" s="603" t="str">
        <f>IF(F26="","",F26-'Selection Gènes de Référence'!$D$18)</f>
        <v/>
      </c>
      <c r="AN26" s="604"/>
      <c r="AO26" s="605"/>
      <c r="AP26" s="603" t="str">
        <f>IF(I26="","",I26-'Selection Gènes de Référence'!$D$19)</f>
        <v/>
      </c>
      <c r="AQ26" s="604"/>
      <c r="AR26" s="605"/>
      <c r="AS26" s="603" t="str">
        <f>IF(L26="","",L26-'Selection Gènes de Référence'!$D$20)</f>
        <v/>
      </c>
      <c r="AT26" s="604"/>
      <c r="AU26" s="605"/>
      <c r="AV26" s="603" t="str">
        <f>IF(O26="","",O26-'Selection Gènes de Référence'!$D$21)</f>
        <v/>
      </c>
      <c r="AW26" s="604"/>
      <c r="AX26" s="605"/>
      <c r="AY26" s="603" t="str">
        <f>IF(R26="","",R26-'Selection Gènes de Référence'!$D$22)</f>
        <v/>
      </c>
      <c r="AZ26" s="604"/>
      <c r="BA26" s="605"/>
      <c r="BB26" s="603" t="str">
        <f>IF(U26="","",U26-'Selection Gènes de Référence'!$D$23)</f>
        <v/>
      </c>
      <c r="BC26" s="604"/>
      <c r="BD26" s="605"/>
      <c r="BE26" s="603" t="str">
        <f>IF(X26="","",X26-'Selection Gènes de Référence'!$D$24)</f>
        <v/>
      </c>
      <c r="BF26" s="604"/>
      <c r="BG26" s="605"/>
      <c r="BH26" s="603" t="str">
        <f>IF(AA26="","",AA26-'Selection Gènes de Référence'!$D$25)</f>
        <v/>
      </c>
      <c r="BI26" s="604"/>
      <c r="BJ26" s="605"/>
      <c r="BK26" s="603" t="str">
        <f>IF(AD26="","",AD26-'Selection Gènes de Référence'!$D$26)</f>
        <v/>
      </c>
      <c r="BL26" s="604"/>
      <c r="BM26" s="605"/>
      <c r="BN26" s="603" t="str">
        <f>IF(AG26="","",AG26-'Selection Gènes de Référence'!$D$27)</f>
        <v/>
      </c>
      <c r="BO26" s="604"/>
      <c r="BP26" s="605"/>
      <c r="BQ26" s="565"/>
      <c r="BR26" s="566"/>
      <c r="BS26" s="567"/>
      <c r="BT26" s="611" t="str">
        <f t="shared" si="0"/>
        <v/>
      </c>
      <c r="BU26" s="612"/>
      <c r="BV26" s="613"/>
      <c r="BW26" s="611" t="str">
        <f t="shared" si="1"/>
        <v/>
      </c>
      <c r="BX26" s="612"/>
      <c r="BY26" s="613"/>
      <c r="BZ26" s="611" t="str">
        <f t="shared" si="2"/>
        <v/>
      </c>
      <c r="CA26" s="612"/>
      <c r="CB26" s="613"/>
      <c r="CC26" s="611" t="str">
        <f t="shared" si="3"/>
        <v/>
      </c>
      <c r="CD26" s="612"/>
      <c r="CE26" s="613"/>
      <c r="CF26" s="611" t="str">
        <f t="shared" si="4"/>
        <v/>
      </c>
      <c r="CG26" s="612"/>
      <c r="CH26" s="613"/>
      <c r="CI26" s="611" t="str">
        <f t="shared" si="5"/>
        <v/>
      </c>
      <c r="CJ26" s="612"/>
      <c r="CK26" s="613"/>
      <c r="CL26" s="611" t="str">
        <f t="shared" si="6"/>
        <v/>
      </c>
      <c r="CM26" s="612"/>
      <c r="CN26" s="613"/>
      <c r="CO26" s="611" t="str">
        <f t="shared" si="7"/>
        <v/>
      </c>
      <c r="CP26" s="612"/>
      <c r="CQ26" s="613"/>
      <c r="CR26" s="611" t="str">
        <f t="shared" si="8"/>
        <v/>
      </c>
      <c r="CS26" s="612"/>
      <c r="CT26" s="613"/>
      <c r="CU26" s="611" t="str">
        <f t="shared" si="9"/>
        <v/>
      </c>
      <c r="CV26" s="612"/>
      <c r="CW26" s="613"/>
      <c r="CX26" s="565" t="str">
        <f t="shared" si="50"/>
        <v/>
      </c>
      <c r="CY26" s="566"/>
      <c r="CZ26" s="567"/>
      <c r="DA26" s="620" t="str">
        <f t="shared" si="10"/>
        <v/>
      </c>
      <c r="DB26" s="621"/>
      <c r="DC26" s="622"/>
      <c r="DD26" s="620" t="str">
        <f t="shared" si="11"/>
        <v/>
      </c>
      <c r="DE26" s="621"/>
      <c r="DF26" s="622"/>
      <c r="DG26" s="620" t="str">
        <f t="shared" si="12"/>
        <v/>
      </c>
      <c r="DH26" s="621"/>
      <c r="DI26" s="622"/>
      <c r="DJ26" s="620" t="str">
        <f t="shared" si="13"/>
        <v/>
      </c>
      <c r="DK26" s="621"/>
      <c r="DL26" s="622"/>
      <c r="DM26" s="620" t="str">
        <f t="shared" si="14"/>
        <v/>
      </c>
      <c r="DN26" s="621"/>
      <c r="DO26" s="622"/>
      <c r="DP26" s="620" t="str">
        <f t="shared" si="15"/>
        <v/>
      </c>
      <c r="DQ26" s="621"/>
      <c r="DR26" s="622"/>
      <c r="DS26" s="620" t="str">
        <f t="shared" si="16"/>
        <v/>
      </c>
      <c r="DT26" s="621"/>
      <c r="DU26" s="622"/>
      <c r="DV26" s="620" t="str">
        <f t="shared" si="17"/>
        <v/>
      </c>
      <c r="DW26" s="621"/>
      <c r="DX26" s="622"/>
      <c r="DY26" s="620" t="str">
        <f t="shared" si="18"/>
        <v/>
      </c>
      <c r="DZ26" s="621"/>
      <c r="EA26" s="622"/>
      <c r="EB26" s="620" t="str">
        <f t="shared" si="19"/>
        <v/>
      </c>
      <c r="EC26" s="621"/>
      <c r="ED26" s="622"/>
      <c r="EE26" s="565"/>
      <c r="EF26" s="566"/>
      <c r="EG26" s="567"/>
      <c r="EH26" s="614" t="str">
        <f t="shared" si="20"/>
        <v/>
      </c>
      <c r="EI26" s="615"/>
      <c r="EJ26" s="616"/>
      <c r="EK26" s="614" t="str">
        <f t="shared" si="21"/>
        <v/>
      </c>
      <c r="EL26" s="615"/>
      <c r="EM26" s="616"/>
      <c r="EN26" s="614" t="str">
        <f t="shared" si="22"/>
        <v/>
      </c>
      <c r="EO26" s="615"/>
      <c r="EP26" s="616"/>
      <c r="EQ26" s="614" t="str">
        <f t="shared" si="23"/>
        <v/>
      </c>
      <c r="ER26" s="615"/>
      <c r="ES26" s="616"/>
      <c r="ET26" s="614" t="str">
        <f t="shared" si="24"/>
        <v/>
      </c>
      <c r="EU26" s="615"/>
      <c r="EV26" s="616"/>
      <c r="EW26" s="614" t="str">
        <f t="shared" si="25"/>
        <v/>
      </c>
      <c r="EX26" s="615"/>
      <c r="EY26" s="616"/>
      <c r="EZ26" s="614" t="str">
        <f t="shared" si="26"/>
        <v/>
      </c>
      <c r="FA26" s="615"/>
      <c r="FB26" s="616"/>
      <c r="FC26" s="614" t="str">
        <f t="shared" si="27"/>
        <v/>
      </c>
      <c r="FD26" s="615"/>
      <c r="FE26" s="616"/>
      <c r="FF26" s="614" t="str">
        <f t="shared" si="28"/>
        <v/>
      </c>
      <c r="FG26" s="615"/>
      <c r="FH26" s="616"/>
      <c r="FI26" s="614" t="str">
        <f t="shared" si="29"/>
        <v/>
      </c>
      <c r="FJ26" s="615"/>
      <c r="FK26" s="616"/>
      <c r="FL26" s="611" t="str">
        <f t="shared" si="30"/>
        <v>N/A</v>
      </c>
      <c r="FM26" s="612"/>
      <c r="FN26" s="613"/>
      <c r="FO26" s="611" t="str">
        <f t="shared" si="31"/>
        <v>N/A</v>
      </c>
      <c r="FP26" s="612"/>
      <c r="FQ26" s="613"/>
      <c r="FR26" s="611" t="str">
        <f t="shared" si="32"/>
        <v>N/A</v>
      </c>
      <c r="FS26" s="612"/>
      <c r="FT26" s="613"/>
      <c r="FU26" s="611" t="str">
        <f t="shared" si="33"/>
        <v>N/A</v>
      </c>
      <c r="FV26" s="612"/>
      <c r="FW26" s="613"/>
      <c r="FX26" s="611" t="str">
        <f t="shared" si="34"/>
        <v>N/A</v>
      </c>
      <c r="FY26" s="612"/>
      <c r="FZ26" s="613"/>
      <c r="GA26" s="611" t="str">
        <f t="shared" si="35"/>
        <v>N/A</v>
      </c>
      <c r="GB26" s="612"/>
      <c r="GC26" s="613"/>
      <c r="GD26" s="611" t="str">
        <f t="shared" si="36"/>
        <v>N/A</v>
      </c>
      <c r="GE26" s="612"/>
      <c r="GF26" s="613"/>
      <c r="GG26" s="611" t="str">
        <f t="shared" si="37"/>
        <v>N/A</v>
      </c>
      <c r="GH26" s="612"/>
      <c r="GI26" s="613"/>
      <c r="GJ26" s="611" t="str">
        <f t="shared" si="38"/>
        <v>N/A</v>
      </c>
      <c r="GK26" s="612"/>
      <c r="GL26" s="613"/>
      <c r="GM26" s="611" t="str">
        <f t="shared" si="39"/>
        <v>N/A</v>
      </c>
      <c r="GN26" s="612"/>
      <c r="GO26" s="613"/>
      <c r="GP26" s="611" t="str">
        <f t="shared" si="40"/>
        <v>N/A</v>
      </c>
      <c r="GQ26" s="612"/>
      <c r="GR26" s="613"/>
      <c r="GS26" s="611" t="str">
        <f t="shared" si="41"/>
        <v>N/A</v>
      </c>
      <c r="GT26" s="612"/>
      <c r="GU26" s="613"/>
      <c r="GV26" s="611" t="str">
        <f t="shared" si="42"/>
        <v>N/A</v>
      </c>
      <c r="GW26" s="612"/>
      <c r="GX26" s="613"/>
      <c r="GY26" s="611" t="str">
        <f t="shared" si="43"/>
        <v>N/A</v>
      </c>
      <c r="GZ26" s="612"/>
      <c r="HA26" s="613"/>
      <c r="HB26" s="611" t="str">
        <f t="shared" si="44"/>
        <v>N/A</v>
      </c>
      <c r="HC26" s="612"/>
      <c r="HD26" s="613"/>
      <c r="HE26" s="611" t="str">
        <f t="shared" si="45"/>
        <v>N/A</v>
      </c>
      <c r="HF26" s="612"/>
      <c r="HG26" s="613"/>
      <c r="HH26" s="611" t="str">
        <f t="shared" si="46"/>
        <v>N/A</v>
      </c>
      <c r="HI26" s="612"/>
      <c r="HJ26" s="613"/>
      <c r="HK26" s="611" t="str">
        <f t="shared" si="47"/>
        <v>N/A</v>
      </c>
      <c r="HL26" s="612"/>
      <c r="HM26" s="613"/>
      <c r="HN26" s="611" t="str">
        <f t="shared" si="48"/>
        <v>N/A</v>
      </c>
      <c r="HO26" s="612"/>
      <c r="HP26" s="613"/>
      <c r="HQ26" s="611" t="str">
        <f t="shared" si="49"/>
        <v>N/A</v>
      </c>
      <c r="HR26" s="612"/>
      <c r="HS26" s="613"/>
    </row>
    <row r="27" spans="1:227">
      <c r="A27" s="26" t="str">
        <f>IF('Information sur les Gènes'!A27="","",'Information sur les Gènes'!A27)</f>
        <v>C1</v>
      </c>
      <c r="B27" s="28" t="str">
        <f>IF('Information sur les Gènes'!D27="","",'Information sur les Gènes'!D27)</f>
        <v/>
      </c>
      <c r="C27" s="611" t="str">
        <f>IF('Données Echantillon Contrôle'!F28="","",'Données Echantillon Contrôle'!F28)</f>
        <v/>
      </c>
      <c r="D27" s="612"/>
      <c r="E27" s="613"/>
      <c r="F27" s="611" t="str">
        <f>IF('Données Echantillon 1'!F28="","",'Données Echantillon 1'!F28)</f>
        <v/>
      </c>
      <c r="G27" s="612"/>
      <c r="H27" s="613"/>
      <c r="I27" s="611" t="str">
        <f>IF('Données Echantillon 2'!F28="","",'Données Echantillon 2'!F28)</f>
        <v/>
      </c>
      <c r="J27" s="612"/>
      <c r="K27" s="613"/>
      <c r="L27" s="611" t="str">
        <f>IF('Données Echantillon 3'!F28="","",'Données Echantillon 3'!F28)</f>
        <v/>
      </c>
      <c r="M27" s="612"/>
      <c r="N27" s="613"/>
      <c r="O27" s="611" t="str">
        <f>IF('Données Echantillon 4'!F28="","",'Données Echantillon 4'!F28)</f>
        <v/>
      </c>
      <c r="P27" s="612"/>
      <c r="Q27" s="613"/>
      <c r="R27" s="611" t="str">
        <f>IF('Données Echantillon 5'!F28="","",'Données Echantillon 5'!F28)</f>
        <v/>
      </c>
      <c r="S27" s="612"/>
      <c r="T27" s="613"/>
      <c r="U27" s="611" t="str">
        <f>IF('Données Echantillon 6'!F28="","",'Données Echantillon 6'!F28)</f>
        <v/>
      </c>
      <c r="V27" s="612"/>
      <c r="W27" s="613"/>
      <c r="X27" s="611" t="str">
        <f>IF('Données Echantillon 7'!F28="","",'Données Echantillon 7'!F28)</f>
        <v/>
      </c>
      <c r="Y27" s="612"/>
      <c r="Z27" s="613"/>
      <c r="AA27" s="611" t="str">
        <f>IF('Données Echantillon 8'!F28="","",'Données Echantillon 8'!F28)</f>
        <v/>
      </c>
      <c r="AB27" s="612"/>
      <c r="AC27" s="613"/>
      <c r="AD27" s="611" t="str">
        <f>IF('Données Echantillon 9'!F28="","",'Données Echantillon 9'!F28)</f>
        <v/>
      </c>
      <c r="AE27" s="612"/>
      <c r="AF27" s="613"/>
      <c r="AG27" s="611" t="str">
        <f>IF('Données Echantillon 10'!F28="","",'Données Echantillon 10'!F28)</f>
        <v/>
      </c>
      <c r="AH27" s="612"/>
      <c r="AI27" s="613"/>
      <c r="AJ27" s="603" t="str">
        <f>IF(C27="","",C27-'Selection Gènes de Référence'!$D$17)</f>
        <v/>
      </c>
      <c r="AK27" s="604"/>
      <c r="AL27" s="605"/>
      <c r="AM27" s="603" t="str">
        <f>IF(F27="","",F27-'Selection Gènes de Référence'!$D$18)</f>
        <v/>
      </c>
      <c r="AN27" s="604"/>
      <c r="AO27" s="605"/>
      <c r="AP27" s="603" t="str">
        <f>IF(I27="","",I27-'Selection Gènes de Référence'!$D$19)</f>
        <v/>
      </c>
      <c r="AQ27" s="604"/>
      <c r="AR27" s="605"/>
      <c r="AS27" s="603" t="str">
        <f>IF(L27="","",L27-'Selection Gènes de Référence'!$D$20)</f>
        <v/>
      </c>
      <c r="AT27" s="604"/>
      <c r="AU27" s="605"/>
      <c r="AV27" s="603" t="str">
        <f>IF(O27="","",O27-'Selection Gènes de Référence'!$D$21)</f>
        <v/>
      </c>
      <c r="AW27" s="604"/>
      <c r="AX27" s="605"/>
      <c r="AY27" s="603" t="str">
        <f>IF(R27="","",R27-'Selection Gènes de Référence'!$D$22)</f>
        <v/>
      </c>
      <c r="AZ27" s="604"/>
      <c r="BA27" s="605"/>
      <c r="BB27" s="603" t="str">
        <f>IF(U27="","",U27-'Selection Gènes de Référence'!$D$23)</f>
        <v/>
      </c>
      <c r="BC27" s="604"/>
      <c r="BD27" s="605"/>
      <c r="BE27" s="603" t="str">
        <f>IF(X27="","",X27-'Selection Gènes de Référence'!$D$24)</f>
        <v/>
      </c>
      <c r="BF27" s="604"/>
      <c r="BG27" s="605"/>
      <c r="BH27" s="603" t="str">
        <f>IF(AA27="","",AA27-'Selection Gènes de Référence'!$D$25)</f>
        <v/>
      </c>
      <c r="BI27" s="604"/>
      <c r="BJ27" s="605"/>
      <c r="BK27" s="603" t="str">
        <f>IF(AD27="","",AD27-'Selection Gènes de Référence'!$D$26)</f>
        <v/>
      </c>
      <c r="BL27" s="604"/>
      <c r="BM27" s="605"/>
      <c r="BN27" s="603" t="str">
        <f>IF(AG27="","",AG27-'Selection Gènes de Référence'!$D$27)</f>
        <v/>
      </c>
      <c r="BO27" s="604"/>
      <c r="BP27" s="605"/>
      <c r="BQ27" s="565"/>
      <c r="BR27" s="566"/>
      <c r="BS27" s="567"/>
      <c r="BT27" s="611" t="str">
        <f t="shared" si="0"/>
        <v/>
      </c>
      <c r="BU27" s="612"/>
      <c r="BV27" s="613"/>
      <c r="BW27" s="611" t="str">
        <f t="shared" si="1"/>
        <v/>
      </c>
      <c r="BX27" s="612"/>
      <c r="BY27" s="613"/>
      <c r="BZ27" s="611" t="str">
        <f t="shared" si="2"/>
        <v/>
      </c>
      <c r="CA27" s="612"/>
      <c r="CB27" s="613"/>
      <c r="CC27" s="611" t="str">
        <f t="shared" si="3"/>
        <v/>
      </c>
      <c r="CD27" s="612"/>
      <c r="CE27" s="613"/>
      <c r="CF27" s="611" t="str">
        <f t="shared" si="4"/>
        <v/>
      </c>
      <c r="CG27" s="612"/>
      <c r="CH27" s="613"/>
      <c r="CI27" s="611" t="str">
        <f t="shared" si="5"/>
        <v/>
      </c>
      <c r="CJ27" s="612"/>
      <c r="CK27" s="613"/>
      <c r="CL27" s="611" t="str">
        <f t="shared" si="6"/>
        <v/>
      </c>
      <c r="CM27" s="612"/>
      <c r="CN27" s="613"/>
      <c r="CO27" s="611" t="str">
        <f t="shared" si="7"/>
        <v/>
      </c>
      <c r="CP27" s="612"/>
      <c r="CQ27" s="613"/>
      <c r="CR27" s="611" t="str">
        <f t="shared" si="8"/>
        <v/>
      </c>
      <c r="CS27" s="612"/>
      <c r="CT27" s="613"/>
      <c r="CU27" s="611" t="str">
        <f t="shared" si="9"/>
        <v/>
      </c>
      <c r="CV27" s="612"/>
      <c r="CW27" s="613"/>
      <c r="CX27" s="565" t="str">
        <f t="shared" si="50"/>
        <v/>
      </c>
      <c r="CY27" s="566"/>
      <c r="CZ27" s="567"/>
      <c r="DA27" s="620" t="str">
        <f t="shared" si="10"/>
        <v/>
      </c>
      <c r="DB27" s="621"/>
      <c r="DC27" s="622"/>
      <c r="DD27" s="620" t="str">
        <f t="shared" si="11"/>
        <v/>
      </c>
      <c r="DE27" s="621"/>
      <c r="DF27" s="622"/>
      <c r="DG27" s="620" t="str">
        <f t="shared" si="12"/>
        <v/>
      </c>
      <c r="DH27" s="621"/>
      <c r="DI27" s="622"/>
      <c r="DJ27" s="620" t="str">
        <f t="shared" si="13"/>
        <v/>
      </c>
      <c r="DK27" s="621"/>
      <c r="DL27" s="622"/>
      <c r="DM27" s="620" t="str">
        <f t="shared" si="14"/>
        <v/>
      </c>
      <c r="DN27" s="621"/>
      <c r="DO27" s="622"/>
      <c r="DP27" s="620" t="str">
        <f t="shared" si="15"/>
        <v/>
      </c>
      <c r="DQ27" s="621"/>
      <c r="DR27" s="622"/>
      <c r="DS27" s="620" t="str">
        <f t="shared" si="16"/>
        <v/>
      </c>
      <c r="DT27" s="621"/>
      <c r="DU27" s="622"/>
      <c r="DV27" s="620" t="str">
        <f t="shared" si="17"/>
        <v/>
      </c>
      <c r="DW27" s="621"/>
      <c r="DX27" s="622"/>
      <c r="DY27" s="620" t="str">
        <f t="shared" si="18"/>
        <v/>
      </c>
      <c r="DZ27" s="621"/>
      <c r="EA27" s="622"/>
      <c r="EB27" s="620" t="str">
        <f t="shared" si="19"/>
        <v/>
      </c>
      <c r="EC27" s="621"/>
      <c r="ED27" s="622"/>
      <c r="EE27" s="565"/>
      <c r="EF27" s="566"/>
      <c r="EG27" s="567"/>
      <c r="EH27" s="614" t="str">
        <f t="shared" si="20"/>
        <v/>
      </c>
      <c r="EI27" s="615"/>
      <c r="EJ27" s="616"/>
      <c r="EK27" s="614" t="str">
        <f t="shared" si="21"/>
        <v/>
      </c>
      <c r="EL27" s="615"/>
      <c r="EM27" s="616"/>
      <c r="EN27" s="614" t="str">
        <f t="shared" si="22"/>
        <v/>
      </c>
      <c r="EO27" s="615"/>
      <c r="EP27" s="616"/>
      <c r="EQ27" s="614" t="str">
        <f t="shared" si="23"/>
        <v/>
      </c>
      <c r="ER27" s="615"/>
      <c r="ES27" s="616"/>
      <c r="ET27" s="614" t="str">
        <f t="shared" si="24"/>
        <v/>
      </c>
      <c r="EU27" s="615"/>
      <c r="EV27" s="616"/>
      <c r="EW27" s="614" t="str">
        <f t="shared" si="25"/>
        <v/>
      </c>
      <c r="EX27" s="615"/>
      <c r="EY27" s="616"/>
      <c r="EZ27" s="614" t="str">
        <f t="shared" si="26"/>
        <v/>
      </c>
      <c r="FA27" s="615"/>
      <c r="FB27" s="616"/>
      <c r="FC27" s="614" t="str">
        <f t="shared" si="27"/>
        <v/>
      </c>
      <c r="FD27" s="615"/>
      <c r="FE27" s="616"/>
      <c r="FF27" s="614" t="str">
        <f t="shared" si="28"/>
        <v/>
      </c>
      <c r="FG27" s="615"/>
      <c r="FH27" s="616"/>
      <c r="FI27" s="614" t="str">
        <f t="shared" si="29"/>
        <v/>
      </c>
      <c r="FJ27" s="615"/>
      <c r="FK27" s="616"/>
      <c r="FL27" s="611" t="str">
        <f t="shared" si="30"/>
        <v>N/A</v>
      </c>
      <c r="FM27" s="612"/>
      <c r="FN27" s="613"/>
      <c r="FO27" s="611" t="str">
        <f t="shared" si="31"/>
        <v>N/A</v>
      </c>
      <c r="FP27" s="612"/>
      <c r="FQ27" s="613"/>
      <c r="FR27" s="611" t="str">
        <f t="shared" si="32"/>
        <v>N/A</v>
      </c>
      <c r="FS27" s="612"/>
      <c r="FT27" s="613"/>
      <c r="FU27" s="611" t="str">
        <f t="shared" si="33"/>
        <v>N/A</v>
      </c>
      <c r="FV27" s="612"/>
      <c r="FW27" s="613"/>
      <c r="FX27" s="611" t="str">
        <f t="shared" si="34"/>
        <v>N/A</v>
      </c>
      <c r="FY27" s="612"/>
      <c r="FZ27" s="613"/>
      <c r="GA27" s="611" t="str">
        <f t="shared" si="35"/>
        <v>N/A</v>
      </c>
      <c r="GB27" s="612"/>
      <c r="GC27" s="613"/>
      <c r="GD27" s="611" t="str">
        <f t="shared" si="36"/>
        <v>N/A</v>
      </c>
      <c r="GE27" s="612"/>
      <c r="GF27" s="613"/>
      <c r="GG27" s="611" t="str">
        <f t="shared" si="37"/>
        <v>N/A</v>
      </c>
      <c r="GH27" s="612"/>
      <c r="GI27" s="613"/>
      <c r="GJ27" s="611" t="str">
        <f t="shared" si="38"/>
        <v>N/A</v>
      </c>
      <c r="GK27" s="612"/>
      <c r="GL27" s="613"/>
      <c r="GM27" s="611" t="str">
        <f t="shared" si="39"/>
        <v>N/A</v>
      </c>
      <c r="GN27" s="612"/>
      <c r="GO27" s="613"/>
      <c r="GP27" s="611" t="str">
        <f t="shared" si="40"/>
        <v>N/A</v>
      </c>
      <c r="GQ27" s="612"/>
      <c r="GR27" s="613"/>
      <c r="GS27" s="611" t="str">
        <f t="shared" si="41"/>
        <v>N/A</v>
      </c>
      <c r="GT27" s="612"/>
      <c r="GU27" s="613"/>
      <c r="GV27" s="611" t="str">
        <f t="shared" si="42"/>
        <v>N/A</v>
      </c>
      <c r="GW27" s="612"/>
      <c r="GX27" s="613"/>
      <c r="GY27" s="611" t="str">
        <f t="shared" si="43"/>
        <v>N/A</v>
      </c>
      <c r="GZ27" s="612"/>
      <c r="HA27" s="613"/>
      <c r="HB27" s="611" t="str">
        <f t="shared" si="44"/>
        <v>N/A</v>
      </c>
      <c r="HC27" s="612"/>
      <c r="HD27" s="613"/>
      <c r="HE27" s="611" t="str">
        <f t="shared" si="45"/>
        <v>N/A</v>
      </c>
      <c r="HF27" s="612"/>
      <c r="HG27" s="613"/>
      <c r="HH27" s="611" t="str">
        <f t="shared" si="46"/>
        <v>N/A</v>
      </c>
      <c r="HI27" s="612"/>
      <c r="HJ27" s="613"/>
      <c r="HK27" s="611" t="str">
        <f t="shared" si="47"/>
        <v>N/A</v>
      </c>
      <c r="HL27" s="612"/>
      <c r="HM27" s="613"/>
      <c r="HN27" s="611" t="str">
        <f t="shared" si="48"/>
        <v>N/A</v>
      </c>
      <c r="HO27" s="612"/>
      <c r="HP27" s="613"/>
      <c r="HQ27" s="611" t="str">
        <f t="shared" si="49"/>
        <v>N/A</v>
      </c>
      <c r="HR27" s="612"/>
      <c r="HS27" s="613"/>
    </row>
    <row r="28" spans="1:227">
      <c r="A28" s="26" t="str">
        <f>IF('Information sur les Gènes'!A28="","",'Information sur les Gènes'!A28)</f>
        <v>C2</v>
      </c>
      <c r="B28" s="28" t="str">
        <f>IF('Information sur les Gènes'!D28="","",'Information sur les Gènes'!D28)</f>
        <v/>
      </c>
      <c r="C28" s="611" t="str">
        <f>IF('Données Echantillon Contrôle'!F29="","",'Données Echantillon Contrôle'!F29)</f>
        <v/>
      </c>
      <c r="D28" s="612"/>
      <c r="E28" s="613"/>
      <c r="F28" s="611" t="str">
        <f>IF('Données Echantillon 1'!F29="","",'Données Echantillon 1'!F29)</f>
        <v/>
      </c>
      <c r="G28" s="612"/>
      <c r="H28" s="613"/>
      <c r="I28" s="611" t="str">
        <f>IF('Données Echantillon 2'!F29="","",'Données Echantillon 2'!F29)</f>
        <v/>
      </c>
      <c r="J28" s="612"/>
      <c r="K28" s="613"/>
      <c r="L28" s="611" t="str">
        <f>IF('Données Echantillon 3'!F29="","",'Données Echantillon 3'!F29)</f>
        <v/>
      </c>
      <c r="M28" s="612"/>
      <c r="N28" s="613"/>
      <c r="O28" s="611" t="str">
        <f>IF('Données Echantillon 4'!F29="","",'Données Echantillon 4'!F29)</f>
        <v/>
      </c>
      <c r="P28" s="612"/>
      <c r="Q28" s="613"/>
      <c r="R28" s="611" t="str">
        <f>IF('Données Echantillon 5'!F29="","",'Données Echantillon 5'!F29)</f>
        <v/>
      </c>
      <c r="S28" s="612"/>
      <c r="T28" s="613"/>
      <c r="U28" s="611" t="str">
        <f>IF('Données Echantillon 6'!F29="","",'Données Echantillon 6'!F29)</f>
        <v/>
      </c>
      <c r="V28" s="612"/>
      <c r="W28" s="613"/>
      <c r="X28" s="611" t="str">
        <f>IF('Données Echantillon 7'!F29="","",'Données Echantillon 7'!F29)</f>
        <v/>
      </c>
      <c r="Y28" s="612"/>
      <c r="Z28" s="613"/>
      <c r="AA28" s="611" t="str">
        <f>IF('Données Echantillon 8'!F29="","",'Données Echantillon 8'!F29)</f>
        <v/>
      </c>
      <c r="AB28" s="612"/>
      <c r="AC28" s="613"/>
      <c r="AD28" s="611" t="str">
        <f>IF('Données Echantillon 9'!F29="","",'Données Echantillon 9'!F29)</f>
        <v/>
      </c>
      <c r="AE28" s="612"/>
      <c r="AF28" s="613"/>
      <c r="AG28" s="611" t="str">
        <f>IF('Données Echantillon 10'!F29="","",'Données Echantillon 10'!F29)</f>
        <v/>
      </c>
      <c r="AH28" s="612"/>
      <c r="AI28" s="613"/>
      <c r="AJ28" s="603" t="str">
        <f>IF(C28="","",C28-'Selection Gènes de Référence'!$D$17)</f>
        <v/>
      </c>
      <c r="AK28" s="604"/>
      <c r="AL28" s="605"/>
      <c r="AM28" s="603" t="str">
        <f>IF(F28="","",F28-'Selection Gènes de Référence'!$D$18)</f>
        <v/>
      </c>
      <c r="AN28" s="604"/>
      <c r="AO28" s="605"/>
      <c r="AP28" s="603" t="str">
        <f>IF(I28="","",I28-'Selection Gènes de Référence'!$D$19)</f>
        <v/>
      </c>
      <c r="AQ28" s="604"/>
      <c r="AR28" s="605"/>
      <c r="AS28" s="603" t="str">
        <f>IF(L28="","",L28-'Selection Gènes de Référence'!$D$20)</f>
        <v/>
      </c>
      <c r="AT28" s="604"/>
      <c r="AU28" s="605"/>
      <c r="AV28" s="603" t="str">
        <f>IF(O28="","",O28-'Selection Gènes de Référence'!$D$21)</f>
        <v/>
      </c>
      <c r="AW28" s="604"/>
      <c r="AX28" s="605"/>
      <c r="AY28" s="603" t="str">
        <f>IF(R28="","",R28-'Selection Gènes de Référence'!$D$22)</f>
        <v/>
      </c>
      <c r="AZ28" s="604"/>
      <c r="BA28" s="605"/>
      <c r="BB28" s="603" t="str">
        <f>IF(U28="","",U28-'Selection Gènes de Référence'!$D$23)</f>
        <v/>
      </c>
      <c r="BC28" s="604"/>
      <c r="BD28" s="605"/>
      <c r="BE28" s="603" t="str">
        <f>IF(X28="","",X28-'Selection Gènes de Référence'!$D$24)</f>
        <v/>
      </c>
      <c r="BF28" s="604"/>
      <c r="BG28" s="605"/>
      <c r="BH28" s="603" t="str">
        <f>IF(AA28="","",AA28-'Selection Gènes de Référence'!$D$25)</f>
        <v/>
      </c>
      <c r="BI28" s="604"/>
      <c r="BJ28" s="605"/>
      <c r="BK28" s="603" t="str">
        <f>IF(AD28="","",AD28-'Selection Gènes de Référence'!$D$26)</f>
        <v/>
      </c>
      <c r="BL28" s="604"/>
      <c r="BM28" s="605"/>
      <c r="BN28" s="603" t="str">
        <f>IF(AG28="","",AG28-'Selection Gènes de Référence'!$D$27)</f>
        <v/>
      </c>
      <c r="BO28" s="604"/>
      <c r="BP28" s="605"/>
      <c r="BQ28" s="565"/>
      <c r="BR28" s="566"/>
      <c r="BS28" s="567"/>
      <c r="BT28" s="611" t="str">
        <f t="shared" si="0"/>
        <v/>
      </c>
      <c r="BU28" s="612"/>
      <c r="BV28" s="613"/>
      <c r="BW28" s="611" t="str">
        <f t="shared" si="1"/>
        <v/>
      </c>
      <c r="BX28" s="612"/>
      <c r="BY28" s="613"/>
      <c r="BZ28" s="611" t="str">
        <f t="shared" si="2"/>
        <v/>
      </c>
      <c r="CA28" s="612"/>
      <c r="CB28" s="613"/>
      <c r="CC28" s="611" t="str">
        <f t="shared" si="3"/>
        <v/>
      </c>
      <c r="CD28" s="612"/>
      <c r="CE28" s="613"/>
      <c r="CF28" s="611" t="str">
        <f t="shared" si="4"/>
        <v/>
      </c>
      <c r="CG28" s="612"/>
      <c r="CH28" s="613"/>
      <c r="CI28" s="611" t="str">
        <f t="shared" si="5"/>
        <v/>
      </c>
      <c r="CJ28" s="612"/>
      <c r="CK28" s="613"/>
      <c r="CL28" s="611" t="str">
        <f t="shared" si="6"/>
        <v/>
      </c>
      <c r="CM28" s="612"/>
      <c r="CN28" s="613"/>
      <c r="CO28" s="611" t="str">
        <f t="shared" si="7"/>
        <v/>
      </c>
      <c r="CP28" s="612"/>
      <c r="CQ28" s="613"/>
      <c r="CR28" s="611" t="str">
        <f t="shared" si="8"/>
        <v/>
      </c>
      <c r="CS28" s="612"/>
      <c r="CT28" s="613"/>
      <c r="CU28" s="611" t="str">
        <f t="shared" si="9"/>
        <v/>
      </c>
      <c r="CV28" s="612"/>
      <c r="CW28" s="613"/>
      <c r="CX28" s="565" t="str">
        <f t="shared" si="50"/>
        <v/>
      </c>
      <c r="CY28" s="566"/>
      <c r="CZ28" s="567"/>
      <c r="DA28" s="620" t="str">
        <f t="shared" si="10"/>
        <v/>
      </c>
      <c r="DB28" s="621"/>
      <c r="DC28" s="622"/>
      <c r="DD28" s="620" t="str">
        <f t="shared" si="11"/>
        <v/>
      </c>
      <c r="DE28" s="621"/>
      <c r="DF28" s="622"/>
      <c r="DG28" s="620" t="str">
        <f t="shared" si="12"/>
        <v/>
      </c>
      <c r="DH28" s="621"/>
      <c r="DI28" s="622"/>
      <c r="DJ28" s="620" t="str">
        <f t="shared" si="13"/>
        <v/>
      </c>
      <c r="DK28" s="621"/>
      <c r="DL28" s="622"/>
      <c r="DM28" s="620" t="str">
        <f t="shared" si="14"/>
        <v/>
      </c>
      <c r="DN28" s="621"/>
      <c r="DO28" s="622"/>
      <c r="DP28" s="620" t="str">
        <f t="shared" si="15"/>
        <v/>
      </c>
      <c r="DQ28" s="621"/>
      <c r="DR28" s="622"/>
      <c r="DS28" s="620" t="str">
        <f t="shared" si="16"/>
        <v/>
      </c>
      <c r="DT28" s="621"/>
      <c r="DU28" s="622"/>
      <c r="DV28" s="620" t="str">
        <f t="shared" si="17"/>
        <v/>
      </c>
      <c r="DW28" s="621"/>
      <c r="DX28" s="622"/>
      <c r="DY28" s="620" t="str">
        <f t="shared" si="18"/>
        <v/>
      </c>
      <c r="DZ28" s="621"/>
      <c r="EA28" s="622"/>
      <c r="EB28" s="620" t="str">
        <f t="shared" si="19"/>
        <v/>
      </c>
      <c r="EC28" s="621"/>
      <c r="ED28" s="622"/>
      <c r="EE28" s="565"/>
      <c r="EF28" s="566"/>
      <c r="EG28" s="567"/>
      <c r="EH28" s="614" t="str">
        <f t="shared" si="20"/>
        <v/>
      </c>
      <c r="EI28" s="615"/>
      <c r="EJ28" s="616"/>
      <c r="EK28" s="614" t="str">
        <f t="shared" si="21"/>
        <v/>
      </c>
      <c r="EL28" s="615"/>
      <c r="EM28" s="616"/>
      <c r="EN28" s="614" t="str">
        <f t="shared" si="22"/>
        <v/>
      </c>
      <c r="EO28" s="615"/>
      <c r="EP28" s="616"/>
      <c r="EQ28" s="614" t="str">
        <f t="shared" si="23"/>
        <v/>
      </c>
      <c r="ER28" s="615"/>
      <c r="ES28" s="616"/>
      <c r="ET28" s="614" t="str">
        <f t="shared" si="24"/>
        <v/>
      </c>
      <c r="EU28" s="615"/>
      <c r="EV28" s="616"/>
      <c r="EW28" s="614" t="str">
        <f t="shared" si="25"/>
        <v/>
      </c>
      <c r="EX28" s="615"/>
      <c r="EY28" s="616"/>
      <c r="EZ28" s="614" t="str">
        <f t="shared" si="26"/>
        <v/>
      </c>
      <c r="FA28" s="615"/>
      <c r="FB28" s="616"/>
      <c r="FC28" s="614" t="str">
        <f t="shared" si="27"/>
        <v/>
      </c>
      <c r="FD28" s="615"/>
      <c r="FE28" s="616"/>
      <c r="FF28" s="614" t="str">
        <f t="shared" si="28"/>
        <v/>
      </c>
      <c r="FG28" s="615"/>
      <c r="FH28" s="616"/>
      <c r="FI28" s="614" t="str">
        <f t="shared" si="29"/>
        <v/>
      </c>
      <c r="FJ28" s="615"/>
      <c r="FK28" s="616"/>
      <c r="FL28" s="611" t="str">
        <f t="shared" si="30"/>
        <v>N/A</v>
      </c>
      <c r="FM28" s="612"/>
      <c r="FN28" s="613"/>
      <c r="FO28" s="611" t="str">
        <f t="shared" si="31"/>
        <v>N/A</v>
      </c>
      <c r="FP28" s="612"/>
      <c r="FQ28" s="613"/>
      <c r="FR28" s="611" t="str">
        <f t="shared" si="32"/>
        <v>N/A</v>
      </c>
      <c r="FS28" s="612"/>
      <c r="FT28" s="613"/>
      <c r="FU28" s="611" t="str">
        <f t="shared" si="33"/>
        <v>N/A</v>
      </c>
      <c r="FV28" s="612"/>
      <c r="FW28" s="613"/>
      <c r="FX28" s="611" t="str">
        <f t="shared" si="34"/>
        <v>N/A</v>
      </c>
      <c r="FY28" s="612"/>
      <c r="FZ28" s="613"/>
      <c r="GA28" s="611" t="str">
        <f t="shared" si="35"/>
        <v>N/A</v>
      </c>
      <c r="GB28" s="612"/>
      <c r="GC28" s="613"/>
      <c r="GD28" s="611" t="str">
        <f t="shared" si="36"/>
        <v>N/A</v>
      </c>
      <c r="GE28" s="612"/>
      <c r="GF28" s="613"/>
      <c r="GG28" s="611" t="str">
        <f t="shared" si="37"/>
        <v>N/A</v>
      </c>
      <c r="GH28" s="612"/>
      <c r="GI28" s="613"/>
      <c r="GJ28" s="611" t="str">
        <f t="shared" si="38"/>
        <v>N/A</v>
      </c>
      <c r="GK28" s="612"/>
      <c r="GL28" s="613"/>
      <c r="GM28" s="611" t="str">
        <f t="shared" si="39"/>
        <v>N/A</v>
      </c>
      <c r="GN28" s="612"/>
      <c r="GO28" s="613"/>
      <c r="GP28" s="611" t="str">
        <f t="shared" si="40"/>
        <v>N/A</v>
      </c>
      <c r="GQ28" s="612"/>
      <c r="GR28" s="613"/>
      <c r="GS28" s="611" t="str">
        <f t="shared" si="41"/>
        <v>N/A</v>
      </c>
      <c r="GT28" s="612"/>
      <c r="GU28" s="613"/>
      <c r="GV28" s="611" t="str">
        <f t="shared" si="42"/>
        <v>N/A</v>
      </c>
      <c r="GW28" s="612"/>
      <c r="GX28" s="613"/>
      <c r="GY28" s="611" t="str">
        <f t="shared" si="43"/>
        <v>N/A</v>
      </c>
      <c r="GZ28" s="612"/>
      <c r="HA28" s="613"/>
      <c r="HB28" s="611" t="str">
        <f t="shared" si="44"/>
        <v>N/A</v>
      </c>
      <c r="HC28" s="612"/>
      <c r="HD28" s="613"/>
      <c r="HE28" s="611" t="str">
        <f t="shared" si="45"/>
        <v>N/A</v>
      </c>
      <c r="HF28" s="612"/>
      <c r="HG28" s="613"/>
      <c r="HH28" s="611" t="str">
        <f t="shared" si="46"/>
        <v>N/A</v>
      </c>
      <c r="HI28" s="612"/>
      <c r="HJ28" s="613"/>
      <c r="HK28" s="611" t="str">
        <f t="shared" si="47"/>
        <v>N/A</v>
      </c>
      <c r="HL28" s="612"/>
      <c r="HM28" s="613"/>
      <c r="HN28" s="611" t="str">
        <f t="shared" si="48"/>
        <v>N/A</v>
      </c>
      <c r="HO28" s="612"/>
      <c r="HP28" s="613"/>
      <c r="HQ28" s="611" t="str">
        <f t="shared" si="49"/>
        <v>N/A</v>
      </c>
      <c r="HR28" s="612"/>
      <c r="HS28" s="613"/>
    </row>
    <row r="29" spans="1:227">
      <c r="A29" s="26" t="str">
        <f>IF('Information sur les Gènes'!A29="","",'Information sur les Gènes'!A29)</f>
        <v>C3</v>
      </c>
      <c r="B29" s="28" t="str">
        <f>IF('Information sur les Gènes'!D29="","",'Information sur les Gènes'!D29)</f>
        <v/>
      </c>
      <c r="C29" s="611" t="str">
        <f>IF('Données Echantillon Contrôle'!F30="","",'Données Echantillon Contrôle'!F30)</f>
        <v/>
      </c>
      <c r="D29" s="612"/>
      <c r="E29" s="613"/>
      <c r="F29" s="611" t="str">
        <f>IF('Données Echantillon 1'!F30="","",'Données Echantillon 1'!F30)</f>
        <v/>
      </c>
      <c r="G29" s="612"/>
      <c r="H29" s="613"/>
      <c r="I29" s="611" t="str">
        <f>IF('Données Echantillon 2'!F30="","",'Données Echantillon 2'!F30)</f>
        <v/>
      </c>
      <c r="J29" s="612"/>
      <c r="K29" s="613"/>
      <c r="L29" s="611" t="str">
        <f>IF('Données Echantillon 3'!F30="","",'Données Echantillon 3'!F30)</f>
        <v/>
      </c>
      <c r="M29" s="612"/>
      <c r="N29" s="613"/>
      <c r="O29" s="611" t="str">
        <f>IF('Données Echantillon 4'!F30="","",'Données Echantillon 4'!F30)</f>
        <v/>
      </c>
      <c r="P29" s="612"/>
      <c r="Q29" s="613"/>
      <c r="R29" s="611" t="str">
        <f>IF('Données Echantillon 5'!F30="","",'Données Echantillon 5'!F30)</f>
        <v/>
      </c>
      <c r="S29" s="612"/>
      <c r="T29" s="613"/>
      <c r="U29" s="611" t="str">
        <f>IF('Données Echantillon 6'!F30="","",'Données Echantillon 6'!F30)</f>
        <v/>
      </c>
      <c r="V29" s="612"/>
      <c r="W29" s="613"/>
      <c r="X29" s="611" t="str">
        <f>IF('Données Echantillon 7'!F30="","",'Données Echantillon 7'!F30)</f>
        <v/>
      </c>
      <c r="Y29" s="612"/>
      <c r="Z29" s="613"/>
      <c r="AA29" s="611" t="str">
        <f>IF('Données Echantillon 8'!F30="","",'Données Echantillon 8'!F30)</f>
        <v/>
      </c>
      <c r="AB29" s="612"/>
      <c r="AC29" s="613"/>
      <c r="AD29" s="611" t="str">
        <f>IF('Données Echantillon 9'!F30="","",'Données Echantillon 9'!F30)</f>
        <v/>
      </c>
      <c r="AE29" s="612"/>
      <c r="AF29" s="613"/>
      <c r="AG29" s="611" t="str">
        <f>IF('Données Echantillon 10'!F30="","",'Données Echantillon 10'!F30)</f>
        <v/>
      </c>
      <c r="AH29" s="612"/>
      <c r="AI29" s="613"/>
      <c r="AJ29" s="603" t="str">
        <f>IF(C29="","",C29-'Selection Gènes de Référence'!$D$17)</f>
        <v/>
      </c>
      <c r="AK29" s="604"/>
      <c r="AL29" s="605"/>
      <c r="AM29" s="603" t="str">
        <f>IF(F29="","",F29-'Selection Gènes de Référence'!$D$18)</f>
        <v/>
      </c>
      <c r="AN29" s="604"/>
      <c r="AO29" s="605"/>
      <c r="AP29" s="603" t="str">
        <f>IF(I29="","",I29-'Selection Gènes de Référence'!$D$19)</f>
        <v/>
      </c>
      <c r="AQ29" s="604"/>
      <c r="AR29" s="605"/>
      <c r="AS29" s="603" t="str">
        <f>IF(L29="","",L29-'Selection Gènes de Référence'!$D$20)</f>
        <v/>
      </c>
      <c r="AT29" s="604"/>
      <c r="AU29" s="605"/>
      <c r="AV29" s="603" t="str">
        <f>IF(O29="","",O29-'Selection Gènes de Référence'!$D$21)</f>
        <v/>
      </c>
      <c r="AW29" s="604"/>
      <c r="AX29" s="605"/>
      <c r="AY29" s="603" t="str">
        <f>IF(R29="","",R29-'Selection Gènes de Référence'!$D$22)</f>
        <v/>
      </c>
      <c r="AZ29" s="604"/>
      <c r="BA29" s="605"/>
      <c r="BB29" s="603" t="str">
        <f>IF(U29="","",U29-'Selection Gènes de Référence'!$D$23)</f>
        <v/>
      </c>
      <c r="BC29" s="604"/>
      <c r="BD29" s="605"/>
      <c r="BE29" s="603" t="str">
        <f>IF(X29="","",X29-'Selection Gènes de Référence'!$D$24)</f>
        <v/>
      </c>
      <c r="BF29" s="604"/>
      <c r="BG29" s="605"/>
      <c r="BH29" s="603" t="str">
        <f>IF(AA29="","",AA29-'Selection Gènes de Référence'!$D$25)</f>
        <v/>
      </c>
      <c r="BI29" s="604"/>
      <c r="BJ29" s="605"/>
      <c r="BK29" s="603" t="str">
        <f>IF(AD29="","",AD29-'Selection Gènes de Référence'!$D$26)</f>
        <v/>
      </c>
      <c r="BL29" s="604"/>
      <c r="BM29" s="605"/>
      <c r="BN29" s="603" t="str">
        <f>IF(AG29="","",AG29-'Selection Gènes de Référence'!$D$27)</f>
        <v/>
      </c>
      <c r="BO29" s="604"/>
      <c r="BP29" s="605"/>
      <c r="BQ29" s="565"/>
      <c r="BR29" s="566"/>
      <c r="BS29" s="567"/>
      <c r="BT29" s="611" t="str">
        <f t="shared" si="0"/>
        <v/>
      </c>
      <c r="BU29" s="612"/>
      <c r="BV29" s="613"/>
      <c r="BW29" s="611" t="str">
        <f t="shared" si="1"/>
        <v/>
      </c>
      <c r="BX29" s="612"/>
      <c r="BY29" s="613"/>
      <c r="BZ29" s="611" t="str">
        <f t="shared" si="2"/>
        <v/>
      </c>
      <c r="CA29" s="612"/>
      <c r="CB29" s="613"/>
      <c r="CC29" s="611" t="str">
        <f t="shared" si="3"/>
        <v/>
      </c>
      <c r="CD29" s="612"/>
      <c r="CE29" s="613"/>
      <c r="CF29" s="611" t="str">
        <f t="shared" si="4"/>
        <v/>
      </c>
      <c r="CG29" s="612"/>
      <c r="CH29" s="613"/>
      <c r="CI29" s="611" t="str">
        <f t="shared" si="5"/>
        <v/>
      </c>
      <c r="CJ29" s="612"/>
      <c r="CK29" s="613"/>
      <c r="CL29" s="611" t="str">
        <f t="shared" si="6"/>
        <v/>
      </c>
      <c r="CM29" s="612"/>
      <c r="CN29" s="613"/>
      <c r="CO29" s="611" t="str">
        <f t="shared" si="7"/>
        <v/>
      </c>
      <c r="CP29" s="612"/>
      <c r="CQ29" s="613"/>
      <c r="CR29" s="611" t="str">
        <f t="shared" si="8"/>
        <v/>
      </c>
      <c r="CS29" s="612"/>
      <c r="CT29" s="613"/>
      <c r="CU29" s="611" t="str">
        <f t="shared" si="9"/>
        <v/>
      </c>
      <c r="CV29" s="612"/>
      <c r="CW29" s="613"/>
      <c r="CX29" s="565" t="str">
        <f t="shared" si="50"/>
        <v/>
      </c>
      <c r="CY29" s="566"/>
      <c r="CZ29" s="567"/>
      <c r="DA29" s="620" t="str">
        <f t="shared" si="10"/>
        <v/>
      </c>
      <c r="DB29" s="621"/>
      <c r="DC29" s="622"/>
      <c r="DD29" s="620" t="str">
        <f t="shared" si="11"/>
        <v/>
      </c>
      <c r="DE29" s="621"/>
      <c r="DF29" s="622"/>
      <c r="DG29" s="620" t="str">
        <f t="shared" si="12"/>
        <v/>
      </c>
      <c r="DH29" s="621"/>
      <c r="DI29" s="622"/>
      <c r="DJ29" s="620" t="str">
        <f t="shared" si="13"/>
        <v/>
      </c>
      <c r="DK29" s="621"/>
      <c r="DL29" s="622"/>
      <c r="DM29" s="620" t="str">
        <f t="shared" si="14"/>
        <v/>
      </c>
      <c r="DN29" s="621"/>
      <c r="DO29" s="622"/>
      <c r="DP29" s="620" t="str">
        <f t="shared" si="15"/>
        <v/>
      </c>
      <c r="DQ29" s="621"/>
      <c r="DR29" s="622"/>
      <c r="DS29" s="620" t="str">
        <f t="shared" si="16"/>
        <v/>
      </c>
      <c r="DT29" s="621"/>
      <c r="DU29" s="622"/>
      <c r="DV29" s="620" t="str">
        <f t="shared" si="17"/>
        <v/>
      </c>
      <c r="DW29" s="621"/>
      <c r="DX29" s="622"/>
      <c r="DY29" s="620" t="str">
        <f t="shared" si="18"/>
        <v/>
      </c>
      <c r="DZ29" s="621"/>
      <c r="EA29" s="622"/>
      <c r="EB29" s="620" t="str">
        <f t="shared" si="19"/>
        <v/>
      </c>
      <c r="EC29" s="621"/>
      <c r="ED29" s="622"/>
      <c r="EE29" s="565"/>
      <c r="EF29" s="566"/>
      <c r="EG29" s="567"/>
      <c r="EH29" s="614" t="str">
        <f t="shared" si="20"/>
        <v/>
      </c>
      <c r="EI29" s="615"/>
      <c r="EJ29" s="616"/>
      <c r="EK29" s="614" t="str">
        <f t="shared" si="21"/>
        <v/>
      </c>
      <c r="EL29" s="615"/>
      <c r="EM29" s="616"/>
      <c r="EN29" s="614" t="str">
        <f t="shared" si="22"/>
        <v/>
      </c>
      <c r="EO29" s="615"/>
      <c r="EP29" s="616"/>
      <c r="EQ29" s="614" t="str">
        <f t="shared" si="23"/>
        <v/>
      </c>
      <c r="ER29" s="615"/>
      <c r="ES29" s="616"/>
      <c r="ET29" s="614" t="str">
        <f t="shared" si="24"/>
        <v/>
      </c>
      <c r="EU29" s="615"/>
      <c r="EV29" s="616"/>
      <c r="EW29" s="614" t="str">
        <f t="shared" si="25"/>
        <v/>
      </c>
      <c r="EX29" s="615"/>
      <c r="EY29" s="616"/>
      <c r="EZ29" s="614" t="str">
        <f t="shared" si="26"/>
        <v/>
      </c>
      <c r="FA29" s="615"/>
      <c r="FB29" s="616"/>
      <c r="FC29" s="614" t="str">
        <f t="shared" si="27"/>
        <v/>
      </c>
      <c r="FD29" s="615"/>
      <c r="FE29" s="616"/>
      <c r="FF29" s="614" t="str">
        <f t="shared" si="28"/>
        <v/>
      </c>
      <c r="FG29" s="615"/>
      <c r="FH29" s="616"/>
      <c r="FI29" s="614" t="str">
        <f t="shared" si="29"/>
        <v/>
      </c>
      <c r="FJ29" s="615"/>
      <c r="FK29" s="616"/>
      <c r="FL29" s="611" t="str">
        <f t="shared" si="30"/>
        <v>N/A</v>
      </c>
      <c r="FM29" s="612"/>
      <c r="FN29" s="613"/>
      <c r="FO29" s="611" t="str">
        <f t="shared" si="31"/>
        <v>N/A</v>
      </c>
      <c r="FP29" s="612"/>
      <c r="FQ29" s="613"/>
      <c r="FR29" s="611" t="str">
        <f t="shared" si="32"/>
        <v>N/A</v>
      </c>
      <c r="FS29" s="612"/>
      <c r="FT29" s="613"/>
      <c r="FU29" s="611" t="str">
        <f t="shared" si="33"/>
        <v>N/A</v>
      </c>
      <c r="FV29" s="612"/>
      <c r="FW29" s="613"/>
      <c r="FX29" s="611" t="str">
        <f t="shared" si="34"/>
        <v>N/A</v>
      </c>
      <c r="FY29" s="612"/>
      <c r="FZ29" s="613"/>
      <c r="GA29" s="611" t="str">
        <f t="shared" si="35"/>
        <v>N/A</v>
      </c>
      <c r="GB29" s="612"/>
      <c r="GC29" s="613"/>
      <c r="GD29" s="611" t="str">
        <f t="shared" si="36"/>
        <v>N/A</v>
      </c>
      <c r="GE29" s="612"/>
      <c r="GF29" s="613"/>
      <c r="GG29" s="611" t="str">
        <f t="shared" si="37"/>
        <v>N/A</v>
      </c>
      <c r="GH29" s="612"/>
      <c r="GI29" s="613"/>
      <c r="GJ29" s="611" t="str">
        <f t="shared" si="38"/>
        <v>N/A</v>
      </c>
      <c r="GK29" s="612"/>
      <c r="GL29" s="613"/>
      <c r="GM29" s="611" t="str">
        <f t="shared" si="39"/>
        <v>N/A</v>
      </c>
      <c r="GN29" s="612"/>
      <c r="GO29" s="613"/>
      <c r="GP29" s="611" t="str">
        <f t="shared" si="40"/>
        <v>N/A</v>
      </c>
      <c r="GQ29" s="612"/>
      <c r="GR29" s="613"/>
      <c r="GS29" s="611" t="str">
        <f t="shared" si="41"/>
        <v>N/A</v>
      </c>
      <c r="GT29" s="612"/>
      <c r="GU29" s="613"/>
      <c r="GV29" s="611" t="str">
        <f t="shared" si="42"/>
        <v>N/A</v>
      </c>
      <c r="GW29" s="612"/>
      <c r="GX29" s="613"/>
      <c r="GY29" s="611" t="str">
        <f t="shared" si="43"/>
        <v>N/A</v>
      </c>
      <c r="GZ29" s="612"/>
      <c r="HA29" s="613"/>
      <c r="HB29" s="611" t="str">
        <f t="shared" si="44"/>
        <v>N/A</v>
      </c>
      <c r="HC29" s="612"/>
      <c r="HD29" s="613"/>
      <c r="HE29" s="611" t="str">
        <f t="shared" si="45"/>
        <v>N/A</v>
      </c>
      <c r="HF29" s="612"/>
      <c r="HG29" s="613"/>
      <c r="HH29" s="611" t="str">
        <f t="shared" si="46"/>
        <v>N/A</v>
      </c>
      <c r="HI29" s="612"/>
      <c r="HJ29" s="613"/>
      <c r="HK29" s="611" t="str">
        <f t="shared" si="47"/>
        <v>N/A</v>
      </c>
      <c r="HL29" s="612"/>
      <c r="HM29" s="613"/>
      <c r="HN29" s="611" t="str">
        <f t="shared" si="48"/>
        <v>N/A</v>
      </c>
      <c r="HO29" s="612"/>
      <c r="HP29" s="613"/>
      <c r="HQ29" s="611" t="str">
        <f t="shared" si="49"/>
        <v>N/A</v>
      </c>
      <c r="HR29" s="612"/>
      <c r="HS29" s="613"/>
    </row>
    <row r="30" spans="1:227">
      <c r="A30" s="26" t="str">
        <f>IF('Information sur les Gènes'!A30="","",'Information sur les Gènes'!A30)</f>
        <v>C4</v>
      </c>
      <c r="B30" s="28" t="str">
        <f>IF('Information sur les Gènes'!D30="","",'Information sur les Gènes'!D30)</f>
        <v/>
      </c>
      <c r="C30" s="611" t="str">
        <f>IF('Données Echantillon Contrôle'!F31="","",'Données Echantillon Contrôle'!F31)</f>
        <v/>
      </c>
      <c r="D30" s="612"/>
      <c r="E30" s="613"/>
      <c r="F30" s="611" t="str">
        <f>IF('Données Echantillon 1'!F31="","",'Données Echantillon 1'!F31)</f>
        <v/>
      </c>
      <c r="G30" s="612"/>
      <c r="H30" s="613"/>
      <c r="I30" s="611" t="str">
        <f>IF('Données Echantillon 2'!F31="","",'Données Echantillon 2'!F31)</f>
        <v/>
      </c>
      <c r="J30" s="612"/>
      <c r="K30" s="613"/>
      <c r="L30" s="611" t="str">
        <f>IF('Données Echantillon 3'!F31="","",'Données Echantillon 3'!F31)</f>
        <v/>
      </c>
      <c r="M30" s="612"/>
      <c r="N30" s="613"/>
      <c r="O30" s="611" t="str">
        <f>IF('Données Echantillon 4'!F31="","",'Données Echantillon 4'!F31)</f>
        <v/>
      </c>
      <c r="P30" s="612"/>
      <c r="Q30" s="613"/>
      <c r="R30" s="611" t="str">
        <f>IF('Données Echantillon 5'!F31="","",'Données Echantillon 5'!F31)</f>
        <v/>
      </c>
      <c r="S30" s="612"/>
      <c r="T30" s="613"/>
      <c r="U30" s="611" t="str">
        <f>IF('Données Echantillon 6'!F31="","",'Données Echantillon 6'!F31)</f>
        <v/>
      </c>
      <c r="V30" s="612"/>
      <c r="W30" s="613"/>
      <c r="X30" s="611" t="str">
        <f>IF('Données Echantillon 7'!F31="","",'Données Echantillon 7'!F31)</f>
        <v/>
      </c>
      <c r="Y30" s="612"/>
      <c r="Z30" s="613"/>
      <c r="AA30" s="611" t="str">
        <f>IF('Données Echantillon 8'!F31="","",'Données Echantillon 8'!F31)</f>
        <v/>
      </c>
      <c r="AB30" s="612"/>
      <c r="AC30" s="613"/>
      <c r="AD30" s="611" t="str">
        <f>IF('Données Echantillon 9'!F31="","",'Données Echantillon 9'!F31)</f>
        <v/>
      </c>
      <c r="AE30" s="612"/>
      <c r="AF30" s="613"/>
      <c r="AG30" s="611" t="str">
        <f>IF('Données Echantillon 10'!F31="","",'Données Echantillon 10'!F31)</f>
        <v/>
      </c>
      <c r="AH30" s="612"/>
      <c r="AI30" s="613"/>
      <c r="AJ30" s="603" t="str">
        <f>IF(C30="","",C30-'Selection Gènes de Référence'!$D$17)</f>
        <v/>
      </c>
      <c r="AK30" s="604"/>
      <c r="AL30" s="605"/>
      <c r="AM30" s="603" t="str">
        <f>IF(F30="","",F30-'Selection Gènes de Référence'!$D$18)</f>
        <v/>
      </c>
      <c r="AN30" s="604"/>
      <c r="AO30" s="605"/>
      <c r="AP30" s="603" t="str">
        <f>IF(I30="","",I30-'Selection Gènes de Référence'!$D$19)</f>
        <v/>
      </c>
      <c r="AQ30" s="604"/>
      <c r="AR30" s="605"/>
      <c r="AS30" s="603" t="str">
        <f>IF(L30="","",L30-'Selection Gènes de Référence'!$D$20)</f>
        <v/>
      </c>
      <c r="AT30" s="604"/>
      <c r="AU30" s="605"/>
      <c r="AV30" s="603" t="str">
        <f>IF(O30="","",O30-'Selection Gènes de Référence'!$D$21)</f>
        <v/>
      </c>
      <c r="AW30" s="604"/>
      <c r="AX30" s="605"/>
      <c r="AY30" s="603" t="str">
        <f>IF(R30="","",R30-'Selection Gènes de Référence'!$D$22)</f>
        <v/>
      </c>
      <c r="AZ30" s="604"/>
      <c r="BA30" s="605"/>
      <c r="BB30" s="603" t="str">
        <f>IF(U30="","",U30-'Selection Gènes de Référence'!$D$23)</f>
        <v/>
      </c>
      <c r="BC30" s="604"/>
      <c r="BD30" s="605"/>
      <c r="BE30" s="603" t="str">
        <f>IF(X30="","",X30-'Selection Gènes de Référence'!$D$24)</f>
        <v/>
      </c>
      <c r="BF30" s="604"/>
      <c r="BG30" s="605"/>
      <c r="BH30" s="603" t="str">
        <f>IF(AA30="","",AA30-'Selection Gènes de Référence'!$D$25)</f>
        <v/>
      </c>
      <c r="BI30" s="604"/>
      <c r="BJ30" s="605"/>
      <c r="BK30" s="603" t="str">
        <f>IF(AD30="","",AD30-'Selection Gènes de Référence'!$D$26)</f>
        <v/>
      </c>
      <c r="BL30" s="604"/>
      <c r="BM30" s="605"/>
      <c r="BN30" s="603" t="str">
        <f>IF(AG30="","",AG30-'Selection Gènes de Référence'!$D$27)</f>
        <v/>
      </c>
      <c r="BO30" s="604"/>
      <c r="BP30" s="605"/>
      <c r="BQ30" s="565"/>
      <c r="BR30" s="566"/>
      <c r="BS30" s="567"/>
      <c r="BT30" s="611" t="str">
        <f t="shared" si="0"/>
        <v/>
      </c>
      <c r="BU30" s="612"/>
      <c r="BV30" s="613"/>
      <c r="BW30" s="611" t="str">
        <f t="shared" si="1"/>
        <v/>
      </c>
      <c r="BX30" s="612"/>
      <c r="BY30" s="613"/>
      <c r="BZ30" s="611" t="str">
        <f t="shared" si="2"/>
        <v/>
      </c>
      <c r="CA30" s="612"/>
      <c r="CB30" s="613"/>
      <c r="CC30" s="611" t="str">
        <f t="shared" si="3"/>
        <v/>
      </c>
      <c r="CD30" s="612"/>
      <c r="CE30" s="613"/>
      <c r="CF30" s="611" t="str">
        <f t="shared" si="4"/>
        <v/>
      </c>
      <c r="CG30" s="612"/>
      <c r="CH30" s="613"/>
      <c r="CI30" s="611" t="str">
        <f t="shared" si="5"/>
        <v/>
      </c>
      <c r="CJ30" s="612"/>
      <c r="CK30" s="613"/>
      <c r="CL30" s="611" t="str">
        <f t="shared" si="6"/>
        <v/>
      </c>
      <c r="CM30" s="612"/>
      <c r="CN30" s="613"/>
      <c r="CO30" s="611" t="str">
        <f t="shared" si="7"/>
        <v/>
      </c>
      <c r="CP30" s="612"/>
      <c r="CQ30" s="613"/>
      <c r="CR30" s="611" t="str">
        <f t="shared" si="8"/>
        <v/>
      </c>
      <c r="CS30" s="612"/>
      <c r="CT30" s="613"/>
      <c r="CU30" s="611" t="str">
        <f t="shared" si="9"/>
        <v/>
      </c>
      <c r="CV30" s="612"/>
      <c r="CW30" s="613"/>
      <c r="CX30" s="565" t="str">
        <f t="shared" si="50"/>
        <v/>
      </c>
      <c r="CY30" s="566"/>
      <c r="CZ30" s="567"/>
      <c r="DA30" s="620" t="str">
        <f t="shared" si="10"/>
        <v/>
      </c>
      <c r="DB30" s="621"/>
      <c r="DC30" s="622"/>
      <c r="DD30" s="620" t="str">
        <f t="shared" si="11"/>
        <v/>
      </c>
      <c r="DE30" s="621"/>
      <c r="DF30" s="622"/>
      <c r="DG30" s="620" t="str">
        <f t="shared" si="12"/>
        <v/>
      </c>
      <c r="DH30" s="621"/>
      <c r="DI30" s="622"/>
      <c r="DJ30" s="620" t="str">
        <f t="shared" si="13"/>
        <v/>
      </c>
      <c r="DK30" s="621"/>
      <c r="DL30" s="622"/>
      <c r="DM30" s="620" t="str">
        <f t="shared" si="14"/>
        <v/>
      </c>
      <c r="DN30" s="621"/>
      <c r="DO30" s="622"/>
      <c r="DP30" s="620" t="str">
        <f t="shared" si="15"/>
        <v/>
      </c>
      <c r="DQ30" s="621"/>
      <c r="DR30" s="622"/>
      <c r="DS30" s="620" t="str">
        <f t="shared" si="16"/>
        <v/>
      </c>
      <c r="DT30" s="621"/>
      <c r="DU30" s="622"/>
      <c r="DV30" s="620" t="str">
        <f t="shared" si="17"/>
        <v/>
      </c>
      <c r="DW30" s="621"/>
      <c r="DX30" s="622"/>
      <c r="DY30" s="620" t="str">
        <f t="shared" si="18"/>
        <v/>
      </c>
      <c r="DZ30" s="621"/>
      <c r="EA30" s="622"/>
      <c r="EB30" s="620" t="str">
        <f t="shared" si="19"/>
        <v/>
      </c>
      <c r="EC30" s="621"/>
      <c r="ED30" s="622"/>
      <c r="EE30" s="565"/>
      <c r="EF30" s="566"/>
      <c r="EG30" s="567"/>
      <c r="EH30" s="614" t="str">
        <f t="shared" si="20"/>
        <v/>
      </c>
      <c r="EI30" s="615"/>
      <c r="EJ30" s="616"/>
      <c r="EK30" s="614" t="str">
        <f t="shared" si="21"/>
        <v/>
      </c>
      <c r="EL30" s="615"/>
      <c r="EM30" s="616"/>
      <c r="EN30" s="614" t="str">
        <f t="shared" si="22"/>
        <v/>
      </c>
      <c r="EO30" s="615"/>
      <c r="EP30" s="616"/>
      <c r="EQ30" s="614" t="str">
        <f t="shared" si="23"/>
        <v/>
      </c>
      <c r="ER30" s="615"/>
      <c r="ES30" s="616"/>
      <c r="ET30" s="614" t="str">
        <f t="shared" si="24"/>
        <v/>
      </c>
      <c r="EU30" s="615"/>
      <c r="EV30" s="616"/>
      <c r="EW30" s="614" t="str">
        <f t="shared" si="25"/>
        <v/>
      </c>
      <c r="EX30" s="615"/>
      <c r="EY30" s="616"/>
      <c r="EZ30" s="614" t="str">
        <f t="shared" si="26"/>
        <v/>
      </c>
      <c r="FA30" s="615"/>
      <c r="FB30" s="616"/>
      <c r="FC30" s="614" t="str">
        <f t="shared" si="27"/>
        <v/>
      </c>
      <c r="FD30" s="615"/>
      <c r="FE30" s="616"/>
      <c r="FF30" s="614" t="str">
        <f t="shared" si="28"/>
        <v/>
      </c>
      <c r="FG30" s="615"/>
      <c r="FH30" s="616"/>
      <c r="FI30" s="614" t="str">
        <f t="shared" si="29"/>
        <v/>
      </c>
      <c r="FJ30" s="615"/>
      <c r="FK30" s="616"/>
      <c r="FL30" s="611" t="str">
        <f t="shared" si="30"/>
        <v>N/A</v>
      </c>
      <c r="FM30" s="612"/>
      <c r="FN30" s="613"/>
      <c r="FO30" s="611" t="str">
        <f t="shared" si="31"/>
        <v>N/A</v>
      </c>
      <c r="FP30" s="612"/>
      <c r="FQ30" s="613"/>
      <c r="FR30" s="611" t="str">
        <f t="shared" si="32"/>
        <v>N/A</v>
      </c>
      <c r="FS30" s="612"/>
      <c r="FT30" s="613"/>
      <c r="FU30" s="611" t="str">
        <f t="shared" si="33"/>
        <v>N/A</v>
      </c>
      <c r="FV30" s="612"/>
      <c r="FW30" s="613"/>
      <c r="FX30" s="611" t="str">
        <f t="shared" si="34"/>
        <v>N/A</v>
      </c>
      <c r="FY30" s="612"/>
      <c r="FZ30" s="613"/>
      <c r="GA30" s="611" t="str">
        <f t="shared" si="35"/>
        <v>N/A</v>
      </c>
      <c r="GB30" s="612"/>
      <c r="GC30" s="613"/>
      <c r="GD30" s="611" t="str">
        <f t="shared" si="36"/>
        <v>N/A</v>
      </c>
      <c r="GE30" s="612"/>
      <c r="GF30" s="613"/>
      <c r="GG30" s="611" t="str">
        <f t="shared" si="37"/>
        <v>N/A</v>
      </c>
      <c r="GH30" s="612"/>
      <c r="GI30" s="613"/>
      <c r="GJ30" s="611" t="str">
        <f t="shared" si="38"/>
        <v>N/A</v>
      </c>
      <c r="GK30" s="612"/>
      <c r="GL30" s="613"/>
      <c r="GM30" s="611" t="str">
        <f t="shared" si="39"/>
        <v>N/A</v>
      </c>
      <c r="GN30" s="612"/>
      <c r="GO30" s="613"/>
      <c r="GP30" s="611" t="str">
        <f t="shared" si="40"/>
        <v>N/A</v>
      </c>
      <c r="GQ30" s="612"/>
      <c r="GR30" s="613"/>
      <c r="GS30" s="611" t="str">
        <f t="shared" si="41"/>
        <v>N/A</v>
      </c>
      <c r="GT30" s="612"/>
      <c r="GU30" s="613"/>
      <c r="GV30" s="611" t="str">
        <f t="shared" si="42"/>
        <v>N/A</v>
      </c>
      <c r="GW30" s="612"/>
      <c r="GX30" s="613"/>
      <c r="GY30" s="611" t="str">
        <f t="shared" si="43"/>
        <v>N/A</v>
      </c>
      <c r="GZ30" s="612"/>
      <c r="HA30" s="613"/>
      <c r="HB30" s="611" t="str">
        <f t="shared" si="44"/>
        <v>N/A</v>
      </c>
      <c r="HC30" s="612"/>
      <c r="HD30" s="613"/>
      <c r="HE30" s="611" t="str">
        <f t="shared" si="45"/>
        <v>N/A</v>
      </c>
      <c r="HF30" s="612"/>
      <c r="HG30" s="613"/>
      <c r="HH30" s="611" t="str">
        <f t="shared" si="46"/>
        <v>N/A</v>
      </c>
      <c r="HI30" s="612"/>
      <c r="HJ30" s="613"/>
      <c r="HK30" s="611" t="str">
        <f t="shared" si="47"/>
        <v>N/A</v>
      </c>
      <c r="HL30" s="612"/>
      <c r="HM30" s="613"/>
      <c r="HN30" s="611" t="str">
        <f t="shared" si="48"/>
        <v>N/A</v>
      </c>
      <c r="HO30" s="612"/>
      <c r="HP30" s="613"/>
      <c r="HQ30" s="611" t="str">
        <f t="shared" si="49"/>
        <v>N/A</v>
      </c>
      <c r="HR30" s="612"/>
      <c r="HS30" s="613"/>
    </row>
    <row r="31" spans="1:227">
      <c r="A31" s="26" t="str">
        <f>IF('Information sur les Gènes'!A31="","",'Information sur les Gènes'!A31)</f>
        <v>C5</v>
      </c>
      <c r="B31" s="28" t="str">
        <f>IF('Information sur les Gènes'!D31="","",'Information sur les Gènes'!D31)</f>
        <v/>
      </c>
      <c r="C31" s="611" t="str">
        <f>IF('Données Echantillon Contrôle'!F32="","",'Données Echantillon Contrôle'!F32)</f>
        <v/>
      </c>
      <c r="D31" s="612"/>
      <c r="E31" s="613"/>
      <c r="F31" s="611" t="str">
        <f>IF('Données Echantillon 1'!F32="","",'Données Echantillon 1'!F32)</f>
        <v/>
      </c>
      <c r="G31" s="612"/>
      <c r="H31" s="613"/>
      <c r="I31" s="611" t="str">
        <f>IF('Données Echantillon 2'!F32="","",'Données Echantillon 2'!F32)</f>
        <v/>
      </c>
      <c r="J31" s="612"/>
      <c r="K31" s="613"/>
      <c r="L31" s="611" t="str">
        <f>IF('Données Echantillon 3'!F32="","",'Données Echantillon 3'!F32)</f>
        <v/>
      </c>
      <c r="M31" s="612"/>
      <c r="N31" s="613"/>
      <c r="O31" s="611" t="str">
        <f>IF('Données Echantillon 4'!F32="","",'Données Echantillon 4'!F32)</f>
        <v/>
      </c>
      <c r="P31" s="612"/>
      <c r="Q31" s="613"/>
      <c r="R31" s="611" t="str">
        <f>IF('Données Echantillon 5'!F32="","",'Données Echantillon 5'!F32)</f>
        <v/>
      </c>
      <c r="S31" s="612"/>
      <c r="T31" s="613"/>
      <c r="U31" s="611" t="str">
        <f>IF('Données Echantillon 6'!F32="","",'Données Echantillon 6'!F32)</f>
        <v/>
      </c>
      <c r="V31" s="612"/>
      <c r="W31" s="613"/>
      <c r="X31" s="611" t="str">
        <f>IF('Données Echantillon 7'!F32="","",'Données Echantillon 7'!F32)</f>
        <v/>
      </c>
      <c r="Y31" s="612"/>
      <c r="Z31" s="613"/>
      <c r="AA31" s="611" t="str">
        <f>IF('Données Echantillon 8'!F32="","",'Données Echantillon 8'!F32)</f>
        <v/>
      </c>
      <c r="AB31" s="612"/>
      <c r="AC31" s="613"/>
      <c r="AD31" s="611" t="str">
        <f>IF('Données Echantillon 9'!F32="","",'Données Echantillon 9'!F32)</f>
        <v/>
      </c>
      <c r="AE31" s="612"/>
      <c r="AF31" s="613"/>
      <c r="AG31" s="611" t="str">
        <f>IF('Données Echantillon 10'!F32="","",'Données Echantillon 10'!F32)</f>
        <v/>
      </c>
      <c r="AH31" s="612"/>
      <c r="AI31" s="613"/>
      <c r="AJ31" s="603" t="str">
        <f>IF(C31="","",C31-'Selection Gènes de Référence'!$D$17)</f>
        <v/>
      </c>
      <c r="AK31" s="604"/>
      <c r="AL31" s="605"/>
      <c r="AM31" s="603" t="str">
        <f>IF(F31="","",F31-'Selection Gènes de Référence'!$D$18)</f>
        <v/>
      </c>
      <c r="AN31" s="604"/>
      <c r="AO31" s="605"/>
      <c r="AP31" s="603" t="str">
        <f>IF(I31="","",I31-'Selection Gènes de Référence'!$D$19)</f>
        <v/>
      </c>
      <c r="AQ31" s="604"/>
      <c r="AR31" s="605"/>
      <c r="AS31" s="603" t="str">
        <f>IF(L31="","",L31-'Selection Gènes de Référence'!$D$20)</f>
        <v/>
      </c>
      <c r="AT31" s="604"/>
      <c r="AU31" s="605"/>
      <c r="AV31" s="603" t="str">
        <f>IF(O31="","",O31-'Selection Gènes de Référence'!$D$21)</f>
        <v/>
      </c>
      <c r="AW31" s="604"/>
      <c r="AX31" s="605"/>
      <c r="AY31" s="603" t="str">
        <f>IF(R31="","",R31-'Selection Gènes de Référence'!$D$22)</f>
        <v/>
      </c>
      <c r="AZ31" s="604"/>
      <c r="BA31" s="605"/>
      <c r="BB31" s="603" t="str">
        <f>IF(U31="","",U31-'Selection Gènes de Référence'!$D$23)</f>
        <v/>
      </c>
      <c r="BC31" s="604"/>
      <c r="BD31" s="605"/>
      <c r="BE31" s="603" t="str">
        <f>IF(X31="","",X31-'Selection Gènes de Référence'!$D$24)</f>
        <v/>
      </c>
      <c r="BF31" s="604"/>
      <c r="BG31" s="605"/>
      <c r="BH31" s="603" t="str">
        <f>IF(AA31="","",AA31-'Selection Gènes de Référence'!$D$25)</f>
        <v/>
      </c>
      <c r="BI31" s="604"/>
      <c r="BJ31" s="605"/>
      <c r="BK31" s="603" t="str">
        <f>IF(AD31="","",AD31-'Selection Gènes de Référence'!$D$26)</f>
        <v/>
      </c>
      <c r="BL31" s="604"/>
      <c r="BM31" s="605"/>
      <c r="BN31" s="603" t="str">
        <f>IF(AG31="","",AG31-'Selection Gènes de Référence'!$D$27)</f>
        <v/>
      </c>
      <c r="BO31" s="604"/>
      <c r="BP31" s="605"/>
      <c r="BQ31" s="565"/>
      <c r="BR31" s="566"/>
      <c r="BS31" s="567"/>
      <c r="BT31" s="611" t="str">
        <f t="shared" si="0"/>
        <v/>
      </c>
      <c r="BU31" s="612"/>
      <c r="BV31" s="613"/>
      <c r="BW31" s="611" t="str">
        <f t="shared" si="1"/>
        <v/>
      </c>
      <c r="BX31" s="612"/>
      <c r="BY31" s="613"/>
      <c r="BZ31" s="611" t="str">
        <f t="shared" si="2"/>
        <v/>
      </c>
      <c r="CA31" s="612"/>
      <c r="CB31" s="613"/>
      <c r="CC31" s="611" t="str">
        <f t="shared" si="3"/>
        <v/>
      </c>
      <c r="CD31" s="612"/>
      <c r="CE31" s="613"/>
      <c r="CF31" s="611" t="str">
        <f t="shared" si="4"/>
        <v/>
      </c>
      <c r="CG31" s="612"/>
      <c r="CH31" s="613"/>
      <c r="CI31" s="611" t="str">
        <f t="shared" si="5"/>
        <v/>
      </c>
      <c r="CJ31" s="612"/>
      <c r="CK31" s="613"/>
      <c r="CL31" s="611" t="str">
        <f t="shared" si="6"/>
        <v/>
      </c>
      <c r="CM31" s="612"/>
      <c r="CN31" s="613"/>
      <c r="CO31" s="611" t="str">
        <f t="shared" si="7"/>
        <v/>
      </c>
      <c r="CP31" s="612"/>
      <c r="CQ31" s="613"/>
      <c r="CR31" s="611" t="str">
        <f t="shared" si="8"/>
        <v/>
      </c>
      <c r="CS31" s="612"/>
      <c r="CT31" s="613"/>
      <c r="CU31" s="611" t="str">
        <f t="shared" si="9"/>
        <v/>
      </c>
      <c r="CV31" s="612"/>
      <c r="CW31" s="613"/>
      <c r="CX31" s="565" t="str">
        <f t="shared" si="50"/>
        <v/>
      </c>
      <c r="CY31" s="566"/>
      <c r="CZ31" s="567"/>
      <c r="DA31" s="620" t="str">
        <f t="shared" si="10"/>
        <v/>
      </c>
      <c r="DB31" s="621"/>
      <c r="DC31" s="622"/>
      <c r="DD31" s="620" t="str">
        <f t="shared" si="11"/>
        <v/>
      </c>
      <c r="DE31" s="621"/>
      <c r="DF31" s="622"/>
      <c r="DG31" s="620" t="str">
        <f t="shared" si="12"/>
        <v/>
      </c>
      <c r="DH31" s="621"/>
      <c r="DI31" s="622"/>
      <c r="DJ31" s="620" t="str">
        <f t="shared" si="13"/>
        <v/>
      </c>
      <c r="DK31" s="621"/>
      <c r="DL31" s="622"/>
      <c r="DM31" s="620" t="str">
        <f t="shared" si="14"/>
        <v/>
      </c>
      <c r="DN31" s="621"/>
      <c r="DO31" s="622"/>
      <c r="DP31" s="620" t="str">
        <f t="shared" si="15"/>
        <v/>
      </c>
      <c r="DQ31" s="621"/>
      <c r="DR31" s="622"/>
      <c r="DS31" s="620" t="str">
        <f t="shared" si="16"/>
        <v/>
      </c>
      <c r="DT31" s="621"/>
      <c r="DU31" s="622"/>
      <c r="DV31" s="620" t="str">
        <f t="shared" si="17"/>
        <v/>
      </c>
      <c r="DW31" s="621"/>
      <c r="DX31" s="622"/>
      <c r="DY31" s="620" t="str">
        <f t="shared" si="18"/>
        <v/>
      </c>
      <c r="DZ31" s="621"/>
      <c r="EA31" s="622"/>
      <c r="EB31" s="620" t="str">
        <f t="shared" si="19"/>
        <v/>
      </c>
      <c r="EC31" s="621"/>
      <c r="ED31" s="622"/>
      <c r="EE31" s="565"/>
      <c r="EF31" s="566"/>
      <c r="EG31" s="567"/>
      <c r="EH31" s="614" t="str">
        <f t="shared" si="20"/>
        <v/>
      </c>
      <c r="EI31" s="615"/>
      <c r="EJ31" s="616"/>
      <c r="EK31" s="614" t="str">
        <f t="shared" si="21"/>
        <v/>
      </c>
      <c r="EL31" s="615"/>
      <c r="EM31" s="616"/>
      <c r="EN31" s="614" t="str">
        <f t="shared" si="22"/>
        <v/>
      </c>
      <c r="EO31" s="615"/>
      <c r="EP31" s="616"/>
      <c r="EQ31" s="614" t="str">
        <f t="shared" si="23"/>
        <v/>
      </c>
      <c r="ER31" s="615"/>
      <c r="ES31" s="616"/>
      <c r="ET31" s="614" t="str">
        <f t="shared" si="24"/>
        <v/>
      </c>
      <c r="EU31" s="615"/>
      <c r="EV31" s="616"/>
      <c r="EW31" s="614" t="str">
        <f t="shared" si="25"/>
        <v/>
      </c>
      <c r="EX31" s="615"/>
      <c r="EY31" s="616"/>
      <c r="EZ31" s="614" t="str">
        <f t="shared" si="26"/>
        <v/>
      </c>
      <c r="FA31" s="615"/>
      <c r="FB31" s="616"/>
      <c r="FC31" s="614" t="str">
        <f t="shared" si="27"/>
        <v/>
      </c>
      <c r="FD31" s="615"/>
      <c r="FE31" s="616"/>
      <c r="FF31" s="614" t="str">
        <f t="shared" si="28"/>
        <v/>
      </c>
      <c r="FG31" s="615"/>
      <c r="FH31" s="616"/>
      <c r="FI31" s="614" t="str">
        <f t="shared" si="29"/>
        <v/>
      </c>
      <c r="FJ31" s="615"/>
      <c r="FK31" s="616"/>
      <c r="FL31" s="611" t="str">
        <f t="shared" si="30"/>
        <v>N/A</v>
      </c>
      <c r="FM31" s="612"/>
      <c r="FN31" s="613"/>
      <c r="FO31" s="611" t="str">
        <f t="shared" si="31"/>
        <v>N/A</v>
      </c>
      <c r="FP31" s="612"/>
      <c r="FQ31" s="613"/>
      <c r="FR31" s="611" t="str">
        <f t="shared" si="32"/>
        <v>N/A</v>
      </c>
      <c r="FS31" s="612"/>
      <c r="FT31" s="613"/>
      <c r="FU31" s="611" t="str">
        <f t="shared" si="33"/>
        <v>N/A</v>
      </c>
      <c r="FV31" s="612"/>
      <c r="FW31" s="613"/>
      <c r="FX31" s="611" t="str">
        <f t="shared" si="34"/>
        <v>N/A</v>
      </c>
      <c r="FY31" s="612"/>
      <c r="FZ31" s="613"/>
      <c r="GA31" s="611" t="str">
        <f t="shared" si="35"/>
        <v>N/A</v>
      </c>
      <c r="GB31" s="612"/>
      <c r="GC31" s="613"/>
      <c r="GD31" s="611" t="str">
        <f t="shared" si="36"/>
        <v>N/A</v>
      </c>
      <c r="GE31" s="612"/>
      <c r="GF31" s="613"/>
      <c r="GG31" s="611" t="str">
        <f t="shared" si="37"/>
        <v>N/A</v>
      </c>
      <c r="GH31" s="612"/>
      <c r="GI31" s="613"/>
      <c r="GJ31" s="611" t="str">
        <f t="shared" si="38"/>
        <v>N/A</v>
      </c>
      <c r="GK31" s="612"/>
      <c r="GL31" s="613"/>
      <c r="GM31" s="611" t="str">
        <f t="shared" si="39"/>
        <v>N/A</v>
      </c>
      <c r="GN31" s="612"/>
      <c r="GO31" s="613"/>
      <c r="GP31" s="611" t="str">
        <f t="shared" si="40"/>
        <v>N/A</v>
      </c>
      <c r="GQ31" s="612"/>
      <c r="GR31" s="613"/>
      <c r="GS31" s="611" t="str">
        <f t="shared" si="41"/>
        <v>N/A</v>
      </c>
      <c r="GT31" s="612"/>
      <c r="GU31" s="613"/>
      <c r="GV31" s="611" t="str">
        <f t="shared" si="42"/>
        <v>N/A</v>
      </c>
      <c r="GW31" s="612"/>
      <c r="GX31" s="613"/>
      <c r="GY31" s="611" t="str">
        <f t="shared" si="43"/>
        <v>N/A</v>
      </c>
      <c r="GZ31" s="612"/>
      <c r="HA31" s="613"/>
      <c r="HB31" s="611" t="str">
        <f t="shared" si="44"/>
        <v>N/A</v>
      </c>
      <c r="HC31" s="612"/>
      <c r="HD31" s="613"/>
      <c r="HE31" s="611" t="str">
        <f t="shared" si="45"/>
        <v>N/A</v>
      </c>
      <c r="HF31" s="612"/>
      <c r="HG31" s="613"/>
      <c r="HH31" s="611" t="str">
        <f t="shared" si="46"/>
        <v>N/A</v>
      </c>
      <c r="HI31" s="612"/>
      <c r="HJ31" s="613"/>
      <c r="HK31" s="611" t="str">
        <f t="shared" si="47"/>
        <v>N/A</v>
      </c>
      <c r="HL31" s="612"/>
      <c r="HM31" s="613"/>
      <c r="HN31" s="611" t="str">
        <f t="shared" si="48"/>
        <v>N/A</v>
      </c>
      <c r="HO31" s="612"/>
      <c r="HP31" s="613"/>
      <c r="HQ31" s="611" t="str">
        <f t="shared" si="49"/>
        <v>N/A</v>
      </c>
      <c r="HR31" s="612"/>
      <c r="HS31" s="613"/>
    </row>
    <row r="32" spans="1:227">
      <c r="A32" s="26" t="str">
        <f>IF('Information sur les Gènes'!A32="","",'Information sur les Gènes'!A32)</f>
        <v>C6</v>
      </c>
      <c r="B32" s="28" t="str">
        <f>IF('Information sur les Gènes'!D32="","",'Information sur les Gènes'!D32)</f>
        <v/>
      </c>
      <c r="C32" s="611" t="str">
        <f>IF('Données Echantillon Contrôle'!F33="","",'Données Echantillon Contrôle'!F33)</f>
        <v/>
      </c>
      <c r="D32" s="612"/>
      <c r="E32" s="613"/>
      <c r="F32" s="611" t="str">
        <f>IF('Données Echantillon 1'!F33="","",'Données Echantillon 1'!F33)</f>
        <v/>
      </c>
      <c r="G32" s="612"/>
      <c r="H32" s="613"/>
      <c r="I32" s="611" t="str">
        <f>IF('Données Echantillon 2'!F33="","",'Données Echantillon 2'!F33)</f>
        <v/>
      </c>
      <c r="J32" s="612"/>
      <c r="K32" s="613"/>
      <c r="L32" s="611" t="str">
        <f>IF('Données Echantillon 3'!F33="","",'Données Echantillon 3'!F33)</f>
        <v/>
      </c>
      <c r="M32" s="612"/>
      <c r="N32" s="613"/>
      <c r="O32" s="611" t="str">
        <f>IF('Données Echantillon 4'!F33="","",'Données Echantillon 4'!F33)</f>
        <v/>
      </c>
      <c r="P32" s="612"/>
      <c r="Q32" s="613"/>
      <c r="R32" s="611" t="str">
        <f>IF('Données Echantillon 5'!F33="","",'Données Echantillon 5'!F33)</f>
        <v/>
      </c>
      <c r="S32" s="612"/>
      <c r="T32" s="613"/>
      <c r="U32" s="611" t="str">
        <f>IF('Données Echantillon 6'!F33="","",'Données Echantillon 6'!F33)</f>
        <v/>
      </c>
      <c r="V32" s="612"/>
      <c r="W32" s="613"/>
      <c r="X32" s="611" t="str">
        <f>IF('Données Echantillon 7'!F33="","",'Données Echantillon 7'!F33)</f>
        <v/>
      </c>
      <c r="Y32" s="612"/>
      <c r="Z32" s="613"/>
      <c r="AA32" s="611" t="str">
        <f>IF('Données Echantillon 8'!F33="","",'Données Echantillon 8'!F33)</f>
        <v/>
      </c>
      <c r="AB32" s="612"/>
      <c r="AC32" s="613"/>
      <c r="AD32" s="611" t="str">
        <f>IF('Données Echantillon 9'!F33="","",'Données Echantillon 9'!F33)</f>
        <v/>
      </c>
      <c r="AE32" s="612"/>
      <c r="AF32" s="613"/>
      <c r="AG32" s="611" t="str">
        <f>IF('Données Echantillon 10'!F33="","",'Données Echantillon 10'!F33)</f>
        <v/>
      </c>
      <c r="AH32" s="612"/>
      <c r="AI32" s="613"/>
      <c r="AJ32" s="603" t="str">
        <f>IF(C32="","",C32-'Selection Gènes de Référence'!$D$17)</f>
        <v/>
      </c>
      <c r="AK32" s="604"/>
      <c r="AL32" s="605"/>
      <c r="AM32" s="603" t="str">
        <f>IF(F32="","",F32-'Selection Gènes de Référence'!$D$18)</f>
        <v/>
      </c>
      <c r="AN32" s="604"/>
      <c r="AO32" s="605"/>
      <c r="AP32" s="603" t="str">
        <f>IF(I32="","",I32-'Selection Gènes de Référence'!$D$19)</f>
        <v/>
      </c>
      <c r="AQ32" s="604"/>
      <c r="AR32" s="605"/>
      <c r="AS32" s="603" t="str">
        <f>IF(L32="","",L32-'Selection Gènes de Référence'!$D$20)</f>
        <v/>
      </c>
      <c r="AT32" s="604"/>
      <c r="AU32" s="605"/>
      <c r="AV32" s="603" t="str">
        <f>IF(O32="","",O32-'Selection Gènes de Référence'!$D$21)</f>
        <v/>
      </c>
      <c r="AW32" s="604"/>
      <c r="AX32" s="605"/>
      <c r="AY32" s="603" t="str">
        <f>IF(R32="","",R32-'Selection Gènes de Référence'!$D$22)</f>
        <v/>
      </c>
      <c r="AZ32" s="604"/>
      <c r="BA32" s="605"/>
      <c r="BB32" s="603" t="str">
        <f>IF(U32="","",U32-'Selection Gènes de Référence'!$D$23)</f>
        <v/>
      </c>
      <c r="BC32" s="604"/>
      <c r="BD32" s="605"/>
      <c r="BE32" s="603" t="str">
        <f>IF(X32="","",X32-'Selection Gènes de Référence'!$D$24)</f>
        <v/>
      </c>
      <c r="BF32" s="604"/>
      <c r="BG32" s="605"/>
      <c r="BH32" s="603" t="str">
        <f>IF(AA32="","",AA32-'Selection Gènes de Référence'!$D$25)</f>
        <v/>
      </c>
      <c r="BI32" s="604"/>
      <c r="BJ32" s="605"/>
      <c r="BK32" s="603" t="str">
        <f>IF(AD32="","",AD32-'Selection Gènes de Référence'!$D$26)</f>
        <v/>
      </c>
      <c r="BL32" s="604"/>
      <c r="BM32" s="605"/>
      <c r="BN32" s="603" t="str">
        <f>IF(AG32="","",AG32-'Selection Gènes de Référence'!$D$27)</f>
        <v/>
      </c>
      <c r="BO32" s="604"/>
      <c r="BP32" s="605"/>
      <c r="BQ32" s="565"/>
      <c r="BR32" s="566"/>
      <c r="BS32" s="567"/>
      <c r="BT32" s="611" t="str">
        <f t="shared" si="0"/>
        <v/>
      </c>
      <c r="BU32" s="612"/>
      <c r="BV32" s="613"/>
      <c r="BW32" s="611" t="str">
        <f t="shared" si="1"/>
        <v/>
      </c>
      <c r="BX32" s="612"/>
      <c r="BY32" s="613"/>
      <c r="BZ32" s="611" t="str">
        <f t="shared" si="2"/>
        <v/>
      </c>
      <c r="CA32" s="612"/>
      <c r="CB32" s="613"/>
      <c r="CC32" s="611" t="str">
        <f t="shared" si="3"/>
        <v/>
      </c>
      <c r="CD32" s="612"/>
      <c r="CE32" s="613"/>
      <c r="CF32" s="611" t="str">
        <f t="shared" si="4"/>
        <v/>
      </c>
      <c r="CG32" s="612"/>
      <c r="CH32" s="613"/>
      <c r="CI32" s="611" t="str">
        <f t="shared" si="5"/>
        <v/>
      </c>
      <c r="CJ32" s="612"/>
      <c r="CK32" s="613"/>
      <c r="CL32" s="611" t="str">
        <f t="shared" si="6"/>
        <v/>
      </c>
      <c r="CM32" s="612"/>
      <c r="CN32" s="613"/>
      <c r="CO32" s="611" t="str">
        <f t="shared" si="7"/>
        <v/>
      </c>
      <c r="CP32" s="612"/>
      <c r="CQ32" s="613"/>
      <c r="CR32" s="611" t="str">
        <f t="shared" si="8"/>
        <v/>
      </c>
      <c r="CS32" s="612"/>
      <c r="CT32" s="613"/>
      <c r="CU32" s="611" t="str">
        <f t="shared" si="9"/>
        <v/>
      </c>
      <c r="CV32" s="612"/>
      <c r="CW32" s="613"/>
      <c r="CX32" s="565" t="str">
        <f t="shared" si="50"/>
        <v/>
      </c>
      <c r="CY32" s="566"/>
      <c r="CZ32" s="567"/>
      <c r="DA32" s="620" t="str">
        <f t="shared" si="10"/>
        <v/>
      </c>
      <c r="DB32" s="621"/>
      <c r="DC32" s="622"/>
      <c r="DD32" s="620" t="str">
        <f t="shared" si="11"/>
        <v/>
      </c>
      <c r="DE32" s="621"/>
      <c r="DF32" s="622"/>
      <c r="DG32" s="620" t="str">
        <f t="shared" si="12"/>
        <v/>
      </c>
      <c r="DH32" s="621"/>
      <c r="DI32" s="622"/>
      <c r="DJ32" s="620" t="str">
        <f t="shared" si="13"/>
        <v/>
      </c>
      <c r="DK32" s="621"/>
      <c r="DL32" s="622"/>
      <c r="DM32" s="620" t="str">
        <f t="shared" si="14"/>
        <v/>
      </c>
      <c r="DN32" s="621"/>
      <c r="DO32" s="622"/>
      <c r="DP32" s="620" t="str">
        <f t="shared" si="15"/>
        <v/>
      </c>
      <c r="DQ32" s="621"/>
      <c r="DR32" s="622"/>
      <c r="DS32" s="620" t="str">
        <f t="shared" si="16"/>
        <v/>
      </c>
      <c r="DT32" s="621"/>
      <c r="DU32" s="622"/>
      <c r="DV32" s="620" t="str">
        <f t="shared" si="17"/>
        <v/>
      </c>
      <c r="DW32" s="621"/>
      <c r="DX32" s="622"/>
      <c r="DY32" s="620" t="str">
        <f t="shared" si="18"/>
        <v/>
      </c>
      <c r="DZ32" s="621"/>
      <c r="EA32" s="622"/>
      <c r="EB32" s="620" t="str">
        <f t="shared" si="19"/>
        <v/>
      </c>
      <c r="EC32" s="621"/>
      <c r="ED32" s="622"/>
      <c r="EE32" s="565"/>
      <c r="EF32" s="566"/>
      <c r="EG32" s="567"/>
      <c r="EH32" s="614" t="str">
        <f t="shared" si="20"/>
        <v/>
      </c>
      <c r="EI32" s="615"/>
      <c r="EJ32" s="616"/>
      <c r="EK32" s="614" t="str">
        <f t="shared" si="21"/>
        <v/>
      </c>
      <c r="EL32" s="615"/>
      <c r="EM32" s="616"/>
      <c r="EN32" s="614" t="str">
        <f t="shared" si="22"/>
        <v/>
      </c>
      <c r="EO32" s="615"/>
      <c r="EP32" s="616"/>
      <c r="EQ32" s="614" t="str">
        <f t="shared" si="23"/>
        <v/>
      </c>
      <c r="ER32" s="615"/>
      <c r="ES32" s="616"/>
      <c r="ET32" s="614" t="str">
        <f t="shared" si="24"/>
        <v/>
      </c>
      <c r="EU32" s="615"/>
      <c r="EV32" s="616"/>
      <c r="EW32" s="614" t="str">
        <f t="shared" si="25"/>
        <v/>
      </c>
      <c r="EX32" s="615"/>
      <c r="EY32" s="616"/>
      <c r="EZ32" s="614" t="str">
        <f t="shared" si="26"/>
        <v/>
      </c>
      <c r="FA32" s="615"/>
      <c r="FB32" s="616"/>
      <c r="FC32" s="614" t="str">
        <f t="shared" si="27"/>
        <v/>
      </c>
      <c r="FD32" s="615"/>
      <c r="FE32" s="616"/>
      <c r="FF32" s="614" t="str">
        <f t="shared" si="28"/>
        <v/>
      </c>
      <c r="FG32" s="615"/>
      <c r="FH32" s="616"/>
      <c r="FI32" s="614" t="str">
        <f t="shared" si="29"/>
        <v/>
      </c>
      <c r="FJ32" s="615"/>
      <c r="FK32" s="616"/>
      <c r="FL32" s="611" t="str">
        <f t="shared" si="30"/>
        <v>N/A</v>
      </c>
      <c r="FM32" s="612"/>
      <c r="FN32" s="613"/>
      <c r="FO32" s="611" t="str">
        <f t="shared" si="31"/>
        <v>N/A</v>
      </c>
      <c r="FP32" s="612"/>
      <c r="FQ32" s="613"/>
      <c r="FR32" s="611" t="str">
        <f t="shared" si="32"/>
        <v>N/A</v>
      </c>
      <c r="FS32" s="612"/>
      <c r="FT32" s="613"/>
      <c r="FU32" s="611" t="str">
        <f t="shared" si="33"/>
        <v>N/A</v>
      </c>
      <c r="FV32" s="612"/>
      <c r="FW32" s="613"/>
      <c r="FX32" s="611" t="str">
        <f t="shared" si="34"/>
        <v>N/A</v>
      </c>
      <c r="FY32" s="612"/>
      <c r="FZ32" s="613"/>
      <c r="GA32" s="611" t="str">
        <f t="shared" si="35"/>
        <v>N/A</v>
      </c>
      <c r="GB32" s="612"/>
      <c r="GC32" s="613"/>
      <c r="GD32" s="611" t="str">
        <f t="shared" si="36"/>
        <v>N/A</v>
      </c>
      <c r="GE32" s="612"/>
      <c r="GF32" s="613"/>
      <c r="GG32" s="611" t="str">
        <f t="shared" si="37"/>
        <v>N/A</v>
      </c>
      <c r="GH32" s="612"/>
      <c r="GI32" s="613"/>
      <c r="GJ32" s="611" t="str">
        <f t="shared" si="38"/>
        <v>N/A</v>
      </c>
      <c r="GK32" s="612"/>
      <c r="GL32" s="613"/>
      <c r="GM32" s="611" t="str">
        <f t="shared" si="39"/>
        <v>N/A</v>
      </c>
      <c r="GN32" s="612"/>
      <c r="GO32" s="613"/>
      <c r="GP32" s="611" t="str">
        <f t="shared" si="40"/>
        <v>N/A</v>
      </c>
      <c r="GQ32" s="612"/>
      <c r="GR32" s="613"/>
      <c r="GS32" s="611" t="str">
        <f t="shared" si="41"/>
        <v>N/A</v>
      </c>
      <c r="GT32" s="612"/>
      <c r="GU32" s="613"/>
      <c r="GV32" s="611" t="str">
        <f t="shared" si="42"/>
        <v>N/A</v>
      </c>
      <c r="GW32" s="612"/>
      <c r="GX32" s="613"/>
      <c r="GY32" s="611" t="str">
        <f t="shared" si="43"/>
        <v>N/A</v>
      </c>
      <c r="GZ32" s="612"/>
      <c r="HA32" s="613"/>
      <c r="HB32" s="611" t="str">
        <f t="shared" si="44"/>
        <v>N/A</v>
      </c>
      <c r="HC32" s="612"/>
      <c r="HD32" s="613"/>
      <c r="HE32" s="611" t="str">
        <f t="shared" si="45"/>
        <v>N/A</v>
      </c>
      <c r="HF32" s="612"/>
      <c r="HG32" s="613"/>
      <c r="HH32" s="611" t="str">
        <f t="shared" si="46"/>
        <v>N/A</v>
      </c>
      <c r="HI32" s="612"/>
      <c r="HJ32" s="613"/>
      <c r="HK32" s="611" t="str">
        <f t="shared" si="47"/>
        <v>N/A</v>
      </c>
      <c r="HL32" s="612"/>
      <c r="HM32" s="613"/>
      <c r="HN32" s="611" t="str">
        <f t="shared" si="48"/>
        <v>N/A</v>
      </c>
      <c r="HO32" s="612"/>
      <c r="HP32" s="613"/>
      <c r="HQ32" s="611" t="str">
        <f t="shared" si="49"/>
        <v>N/A</v>
      </c>
      <c r="HR32" s="612"/>
      <c r="HS32" s="613"/>
    </row>
    <row r="33" spans="1:227">
      <c r="A33" s="26" t="str">
        <f>IF('Information sur les Gènes'!A33="","",'Information sur les Gènes'!A33)</f>
        <v>C7</v>
      </c>
      <c r="B33" s="28" t="str">
        <f>IF('Information sur les Gènes'!D33="","",'Information sur les Gènes'!D33)</f>
        <v/>
      </c>
      <c r="C33" s="611" t="str">
        <f>IF('Données Echantillon Contrôle'!F34="","",'Données Echantillon Contrôle'!F34)</f>
        <v/>
      </c>
      <c r="D33" s="612"/>
      <c r="E33" s="613"/>
      <c r="F33" s="611" t="str">
        <f>IF('Données Echantillon 1'!F34="","",'Données Echantillon 1'!F34)</f>
        <v/>
      </c>
      <c r="G33" s="612"/>
      <c r="H33" s="613"/>
      <c r="I33" s="611" t="str">
        <f>IF('Données Echantillon 2'!F34="","",'Données Echantillon 2'!F34)</f>
        <v/>
      </c>
      <c r="J33" s="612"/>
      <c r="K33" s="613"/>
      <c r="L33" s="611" t="str">
        <f>IF('Données Echantillon 3'!F34="","",'Données Echantillon 3'!F34)</f>
        <v/>
      </c>
      <c r="M33" s="612"/>
      <c r="N33" s="613"/>
      <c r="O33" s="611" t="str">
        <f>IF('Données Echantillon 4'!F34="","",'Données Echantillon 4'!F34)</f>
        <v/>
      </c>
      <c r="P33" s="612"/>
      <c r="Q33" s="613"/>
      <c r="R33" s="611" t="str">
        <f>IF('Données Echantillon 5'!F34="","",'Données Echantillon 5'!F34)</f>
        <v/>
      </c>
      <c r="S33" s="612"/>
      <c r="T33" s="613"/>
      <c r="U33" s="611" t="str">
        <f>IF('Données Echantillon 6'!F34="","",'Données Echantillon 6'!F34)</f>
        <v/>
      </c>
      <c r="V33" s="612"/>
      <c r="W33" s="613"/>
      <c r="X33" s="611" t="str">
        <f>IF('Données Echantillon 7'!F34="","",'Données Echantillon 7'!F34)</f>
        <v/>
      </c>
      <c r="Y33" s="612"/>
      <c r="Z33" s="613"/>
      <c r="AA33" s="611" t="str">
        <f>IF('Données Echantillon 8'!F34="","",'Données Echantillon 8'!F34)</f>
        <v/>
      </c>
      <c r="AB33" s="612"/>
      <c r="AC33" s="613"/>
      <c r="AD33" s="611" t="str">
        <f>IF('Données Echantillon 9'!F34="","",'Données Echantillon 9'!F34)</f>
        <v/>
      </c>
      <c r="AE33" s="612"/>
      <c r="AF33" s="613"/>
      <c r="AG33" s="611" t="str">
        <f>IF('Données Echantillon 10'!F34="","",'Données Echantillon 10'!F34)</f>
        <v/>
      </c>
      <c r="AH33" s="612"/>
      <c r="AI33" s="613"/>
      <c r="AJ33" s="603" t="str">
        <f>IF(C33="","",C33-'Selection Gènes de Référence'!$D$17)</f>
        <v/>
      </c>
      <c r="AK33" s="604"/>
      <c r="AL33" s="605"/>
      <c r="AM33" s="603" t="str">
        <f>IF(F33="","",F33-'Selection Gènes de Référence'!$D$18)</f>
        <v/>
      </c>
      <c r="AN33" s="604"/>
      <c r="AO33" s="605"/>
      <c r="AP33" s="603" t="str">
        <f>IF(I33="","",I33-'Selection Gènes de Référence'!$D$19)</f>
        <v/>
      </c>
      <c r="AQ33" s="604"/>
      <c r="AR33" s="605"/>
      <c r="AS33" s="603" t="str">
        <f>IF(L33="","",L33-'Selection Gènes de Référence'!$D$20)</f>
        <v/>
      </c>
      <c r="AT33" s="604"/>
      <c r="AU33" s="605"/>
      <c r="AV33" s="603" t="str">
        <f>IF(O33="","",O33-'Selection Gènes de Référence'!$D$21)</f>
        <v/>
      </c>
      <c r="AW33" s="604"/>
      <c r="AX33" s="605"/>
      <c r="AY33" s="603" t="str">
        <f>IF(R33="","",R33-'Selection Gènes de Référence'!$D$22)</f>
        <v/>
      </c>
      <c r="AZ33" s="604"/>
      <c r="BA33" s="605"/>
      <c r="BB33" s="603" t="str">
        <f>IF(U33="","",U33-'Selection Gènes de Référence'!$D$23)</f>
        <v/>
      </c>
      <c r="BC33" s="604"/>
      <c r="BD33" s="605"/>
      <c r="BE33" s="603" t="str">
        <f>IF(X33="","",X33-'Selection Gènes de Référence'!$D$24)</f>
        <v/>
      </c>
      <c r="BF33" s="604"/>
      <c r="BG33" s="605"/>
      <c r="BH33" s="603" t="str">
        <f>IF(AA33="","",AA33-'Selection Gènes de Référence'!$D$25)</f>
        <v/>
      </c>
      <c r="BI33" s="604"/>
      <c r="BJ33" s="605"/>
      <c r="BK33" s="603" t="str">
        <f>IF(AD33="","",AD33-'Selection Gènes de Référence'!$D$26)</f>
        <v/>
      </c>
      <c r="BL33" s="604"/>
      <c r="BM33" s="605"/>
      <c r="BN33" s="603" t="str">
        <f>IF(AG33="","",AG33-'Selection Gènes de Référence'!$D$27)</f>
        <v/>
      </c>
      <c r="BO33" s="604"/>
      <c r="BP33" s="605"/>
      <c r="BQ33" s="565"/>
      <c r="BR33" s="566"/>
      <c r="BS33" s="567"/>
      <c r="BT33" s="611" t="str">
        <f t="shared" si="0"/>
        <v/>
      </c>
      <c r="BU33" s="612"/>
      <c r="BV33" s="613"/>
      <c r="BW33" s="611" t="str">
        <f t="shared" si="1"/>
        <v/>
      </c>
      <c r="BX33" s="612"/>
      <c r="BY33" s="613"/>
      <c r="BZ33" s="611" t="str">
        <f t="shared" si="2"/>
        <v/>
      </c>
      <c r="CA33" s="612"/>
      <c r="CB33" s="613"/>
      <c r="CC33" s="611" t="str">
        <f t="shared" si="3"/>
        <v/>
      </c>
      <c r="CD33" s="612"/>
      <c r="CE33" s="613"/>
      <c r="CF33" s="611" t="str">
        <f t="shared" si="4"/>
        <v/>
      </c>
      <c r="CG33" s="612"/>
      <c r="CH33" s="613"/>
      <c r="CI33" s="611" t="str">
        <f t="shared" si="5"/>
        <v/>
      </c>
      <c r="CJ33" s="612"/>
      <c r="CK33" s="613"/>
      <c r="CL33" s="611" t="str">
        <f t="shared" si="6"/>
        <v/>
      </c>
      <c r="CM33" s="612"/>
      <c r="CN33" s="613"/>
      <c r="CO33" s="611" t="str">
        <f t="shared" si="7"/>
        <v/>
      </c>
      <c r="CP33" s="612"/>
      <c r="CQ33" s="613"/>
      <c r="CR33" s="611" t="str">
        <f t="shared" si="8"/>
        <v/>
      </c>
      <c r="CS33" s="612"/>
      <c r="CT33" s="613"/>
      <c r="CU33" s="611" t="str">
        <f t="shared" si="9"/>
        <v/>
      </c>
      <c r="CV33" s="612"/>
      <c r="CW33" s="613"/>
      <c r="CX33" s="565" t="str">
        <f t="shared" si="50"/>
        <v/>
      </c>
      <c r="CY33" s="566"/>
      <c r="CZ33" s="567"/>
      <c r="DA33" s="620" t="str">
        <f t="shared" si="10"/>
        <v/>
      </c>
      <c r="DB33" s="621"/>
      <c r="DC33" s="622"/>
      <c r="DD33" s="620" t="str">
        <f t="shared" si="11"/>
        <v/>
      </c>
      <c r="DE33" s="621"/>
      <c r="DF33" s="622"/>
      <c r="DG33" s="620" t="str">
        <f t="shared" si="12"/>
        <v/>
      </c>
      <c r="DH33" s="621"/>
      <c r="DI33" s="622"/>
      <c r="DJ33" s="620" t="str">
        <f t="shared" si="13"/>
        <v/>
      </c>
      <c r="DK33" s="621"/>
      <c r="DL33" s="622"/>
      <c r="DM33" s="620" t="str">
        <f t="shared" si="14"/>
        <v/>
      </c>
      <c r="DN33" s="621"/>
      <c r="DO33" s="622"/>
      <c r="DP33" s="620" t="str">
        <f t="shared" si="15"/>
        <v/>
      </c>
      <c r="DQ33" s="621"/>
      <c r="DR33" s="622"/>
      <c r="DS33" s="620" t="str">
        <f t="shared" si="16"/>
        <v/>
      </c>
      <c r="DT33" s="621"/>
      <c r="DU33" s="622"/>
      <c r="DV33" s="620" t="str">
        <f t="shared" si="17"/>
        <v/>
      </c>
      <c r="DW33" s="621"/>
      <c r="DX33" s="622"/>
      <c r="DY33" s="620" t="str">
        <f t="shared" si="18"/>
        <v/>
      </c>
      <c r="DZ33" s="621"/>
      <c r="EA33" s="622"/>
      <c r="EB33" s="620" t="str">
        <f t="shared" si="19"/>
        <v/>
      </c>
      <c r="EC33" s="621"/>
      <c r="ED33" s="622"/>
      <c r="EE33" s="565"/>
      <c r="EF33" s="566"/>
      <c r="EG33" s="567"/>
      <c r="EH33" s="614" t="str">
        <f t="shared" si="20"/>
        <v/>
      </c>
      <c r="EI33" s="615"/>
      <c r="EJ33" s="616"/>
      <c r="EK33" s="614" t="str">
        <f t="shared" si="21"/>
        <v/>
      </c>
      <c r="EL33" s="615"/>
      <c r="EM33" s="616"/>
      <c r="EN33" s="614" t="str">
        <f t="shared" si="22"/>
        <v/>
      </c>
      <c r="EO33" s="615"/>
      <c r="EP33" s="616"/>
      <c r="EQ33" s="614" t="str">
        <f t="shared" si="23"/>
        <v/>
      </c>
      <c r="ER33" s="615"/>
      <c r="ES33" s="616"/>
      <c r="ET33" s="614" t="str">
        <f t="shared" si="24"/>
        <v/>
      </c>
      <c r="EU33" s="615"/>
      <c r="EV33" s="616"/>
      <c r="EW33" s="614" t="str">
        <f t="shared" si="25"/>
        <v/>
      </c>
      <c r="EX33" s="615"/>
      <c r="EY33" s="616"/>
      <c r="EZ33" s="614" t="str">
        <f t="shared" si="26"/>
        <v/>
      </c>
      <c r="FA33" s="615"/>
      <c r="FB33" s="616"/>
      <c r="FC33" s="614" t="str">
        <f t="shared" si="27"/>
        <v/>
      </c>
      <c r="FD33" s="615"/>
      <c r="FE33" s="616"/>
      <c r="FF33" s="614" t="str">
        <f t="shared" si="28"/>
        <v/>
      </c>
      <c r="FG33" s="615"/>
      <c r="FH33" s="616"/>
      <c r="FI33" s="614" t="str">
        <f t="shared" si="29"/>
        <v/>
      </c>
      <c r="FJ33" s="615"/>
      <c r="FK33" s="616"/>
      <c r="FL33" s="611" t="str">
        <f t="shared" si="30"/>
        <v>N/A</v>
      </c>
      <c r="FM33" s="612"/>
      <c r="FN33" s="613"/>
      <c r="FO33" s="611" t="str">
        <f t="shared" si="31"/>
        <v>N/A</v>
      </c>
      <c r="FP33" s="612"/>
      <c r="FQ33" s="613"/>
      <c r="FR33" s="611" t="str">
        <f t="shared" si="32"/>
        <v>N/A</v>
      </c>
      <c r="FS33" s="612"/>
      <c r="FT33" s="613"/>
      <c r="FU33" s="611" t="str">
        <f t="shared" si="33"/>
        <v>N/A</v>
      </c>
      <c r="FV33" s="612"/>
      <c r="FW33" s="613"/>
      <c r="FX33" s="611" t="str">
        <f t="shared" si="34"/>
        <v>N/A</v>
      </c>
      <c r="FY33" s="612"/>
      <c r="FZ33" s="613"/>
      <c r="GA33" s="611" t="str">
        <f t="shared" si="35"/>
        <v>N/A</v>
      </c>
      <c r="GB33" s="612"/>
      <c r="GC33" s="613"/>
      <c r="GD33" s="611" t="str">
        <f t="shared" si="36"/>
        <v>N/A</v>
      </c>
      <c r="GE33" s="612"/>
      <c r="GF33" s="613"/>
      <c r="GG33" s="611" t="str">
        <f t="shared" si="37"/>
        <v>N/A</v>
      </c>
      <c r="GH33" s="612"/>
      <c r="GI33" s="613"/>
      <c r="GJ33" s="611" t="str">
        <f t="shared" si="38"/>
        <v>N/A</v>
      </c>
      <c r="GK33" s="612"/>
      <c r="GL33" s="613"/>
      <c r="GM33" s="611" t="str">
        <f t="shared" si="39"/>
        <v>N/A</v>
      </c>
      <c r="GN33" s="612"/>
      <c r="GO33" s="613"/>
      <c r="GP33" s="611" t="str">
        <f t="shared" si="40"/>
        <v>N/A</v>
      </c>
      <c r="GQ33" s="612"/>
      <c r="GR33" s="613"/>
      <c r="GS33" s="611" t="str">
        <f t="shared" si="41"/>
        <v>N/A</v>
      </c>
      <c r="GT33" s="612"/>
      <c r="GU33" s="613"/>
      <c r="GV33" s="611" t="str">
        <f t="shared" si="42"/>
        <v>N/A</v>
      </c>
      <c r="GW33" s="612"/>
      <c r="GX33" s="613"/>
      <c r="GY33" s="611" t="str">
        <f t="shared" si="43"/>
        <v>N/A</v>
      </c>
      <c r="GZ33" s="612"/>
      <c r="HA33" s="613"/>
      <c r="HB33" s="611" t="str">
        <f t="shared" si="44"/>
        <v>N/A</v>
      </c>
      <c r="HC33" s="612"/>
      <c r="HD33" s="613"/>
      <c r="HE33" s="611" t="str">
        <f t="shared" si="45"/>
        <v>N/A</v>
      </c>
      <c r="HF33" s="612"/>
      <c r="HG33" s="613"/>
      <c r="HH33" s="611" t="str">
        <f t="shared" si="46"/>
        <v>N/A</v>
      </c>
      <c r="HI33" s="612"/>
      <c r="HJ33" s="613"/>
      <c r="HK33" s="611" t="str">
        <f t="shared" si="47"/>
        <v>N/A</v>
      </c>
      <c r="HL33" s="612"/>
      <c r="HM33" s="613"/>
      <c r="HN33" s="611" t="str">
        <f t="shared" si="48"/>
        <v>N/A</v>
      </c>
      <c r="HO33" s="612"/>
      <c r="HP33" s="613"/>
      <c r="HQ33" s="611" t="str">
        <f t="shared" si="49"/>
        <v>N/A</v>
      </c>
      <c r="HR33" s="612"/>
      <c r="HS33" s="613"/>
    </row>
    <row r="34" spans="1:227">
      <c r="A34" s="26" t="str">
        <f>IF('Information sur les Gènes'!A34="","",'Information sur les Gènes'!A34)</f>
        <v>C8</v>
      </c>
      <c r="B34" s="28" t="str">
        <f>IF('Information sur les Gènes'!D34="","",'Information sur les Gènes'!D34)</f>
        <v/>
      </c>
      <c r="C34" s="611" t="str">
        <f>IF('Données Echantillon Contrôle'!F35="","",'Données Echantillon Contrôle'!F35)</f>
        <v/>
      </c>
      <c r="D34" s="612"/>
      <c r="E34" s="613"/>
      <c r="F34" s="611" t="str">
        <f>IF('Données Echantillon 1'!F35="","",'Données Echantillon 1'!F35)</f>
        <v/>
      </c>
      <c r="G34" s="612"/>
      <c r="H34" s="613"/>
      <c r="I34" s="611" t="str">
        <f>IF('Données Echantillon 2'!F35="","",'Données Echantillon 2'!F35)</f>
        <v/>
      </c>
      <c r="J34" s="612"/>
      <c r="K34" s="613"/>
      <c r="L34" s="611" t="str">
        <f>IF('Données Echantillon 3'!F35="","",'Données Echantillon 3'!F35)</f>
        <v/>
      </c>
      <c r="M34" s="612"/>
      <c r="N34" s="613"/>
      <c r="O34" s="611" t="str">
        <f>IF('Données Echantillon 4'!F35="","",'Données Echantillon 4'!F35)</f>
        <v/>
      </c>
      <c r="P34" s="612"/>
      <c r="Q34" s="613"/>
      <c r="R34" s="611" t="str">
        <f>IF('Données Echantillon 5'!F35="","",'Données Echantillon 5'!F35)</f>
        <v/>
      </c>
      <c r="S34" s="612"/>
      <c r="T34" s="613"/>
      <c r="U34" s="611" t="str">
        <f>IF('Données Echantillon 6'!F35="","",'Données Echantillon 6'!F35)</f>
        <v/>
      </c>
      <c r="V34" s="612"/>
      <c r="W34" s="613"/>
      <c r="X34" s="611" t="str">
        <f>IF('Données Echantillon 7'!F35="","",'Données Echantillon 7'!F35)</f>
        <v/>
      </c>
      <c r="Y34" s="612"/>
      <c r="Z34" s="613"/>
      <c r="AA34" s="611" t="str">
        <f>IF('Données Echantillon 8'!F35="","",'Données Echantillon 8'!F35)</f>
        <v/>
      </c>
      <c r="AB34" s="612"/>
      <c r="AC34" s="613"/>
      <c r="AD34" s="611" t="str">
        <f>IF('Données Echantillon 9'!F35="","",'Données Echantillon 9'!F35)</f>
        <v/>
      </c>
      <c r="AE34" s="612"/>
      <c r="AF34" s="613"/>
      <c r="AG34" s="611" t="str">
        <f>IF('Données Echantillon 10'!F35="","",'Données Echantillon 10'!F35)</f>
        <v/>
      </c>
      <c r="AH34" s="612"/>
      <c r="AI34" s="613"/>
      <c r="AJ34" s="603" t="str">
        <f>IF(C34="","",C34-'Selection Gènes de Référence'!$D$17)</f>
        <v/>
      </c>
      <c r="AK34" s="604"/>
      <c r="AL34" s="605"/>
      <c r="AM34" s="603" t="str">
        <f>IF(F34="","",F34-'Selection Gènes de Référence'!$D$18)</f>
        <v/>
      </c>
      <c r="AN34" s="604"/>
      <c r="AO34" s="605"/>
      <c r="AP34" s="603" t="str">
        <f>IF(I34="","",I34-'Selection Gènes de Référence'!$D$19)</f>
        <v/>
      </c>
      <c r="AQ34" s="604"/>
      <c r="AR34" s="605"/>
      <c r="AS34" s="603" t="str">
        <f>IF(L34="","",L34-'Selection Gènes de Référence'!$D$20)</f>
        <v/>
      </c>
      <c r="AT34" s="604"/>
      <c r="AU34" s="605"/>
      <c r="AV34" s="603" t="str">
        <f>IF(O34="","",O34-'Selection Gènes de Référence'!$D$21)</f>
        <v/>
      </c>
      <c r="AW34" s="604"/>
      <c r="AX34" s="605"/>
      <c r="AY34" s="603" t="str">
        <f>IF(R34="","",R34-'Selection Gènes de Référence'!$D$22)</f>
        <v/>
      </c>
      <c r="AZ34" s="604"/>
      <c r="BA34" s="605"/>
      <c r="BB34" s="603" t="str">
        <f>IF(U34="","",U34-'Selection Gènes de Référence'!$D$23)</f>
        <v/>
      </c>
      <c r="BC34" s="604"/>
      <c r="BD34" s="605"/>
      <c r="BE34" s="603" t="str">
        <f>IF(X34="","",X34-'Selection Gènes de Référence'!$D$24)</f>
        <v/>
      </c>
      <c r="BF34" s="604"/>
      <c r="BG34" s="605"/>
      <c r="BH34" s="603" t="str">
        <f>IF(AA34="","",AA34-'Selection Gènes de Référence'!$D$25)</f>
        <v/>
      </c>
      <c r="BI34" s="604"/>
      <c r="BJ34" s="605"/>
      <c r="BK34" s="603" t="str">
        <f>IF(AD34="","",AD34-'Selection Gènes de Référence'!$D$26)</f>
        <v/>
      </c>
      <c r="BL34" s="604"/>
      <c r="BM34" s="605"/>
      <c r="BN34" s="603" t="str">
        <f>IF(AG34="","",AG34-'Selection Gènes de Référence'!$D$27)</f>
        <v/>
      </c>
      <c r="BO34" s="604"/>
      <c r="BP34" s="605"/>
      <c r="BQ34" s="565"/>
      <c r="BR34" s="566"/>
      <c r="BS34" s="567"/>
      <c r="BT34" s="611" t="str">
        <f t="shared" si="0"/>
        <v/>
      </c>
      <c r="BU34" s="612"/>
      <c r="BV34" s="613"/>
      <c r="BW34" s="611" t="str">
        <f t="shared" si="1"/>
        <v/>
      </c>
      <c r="BX34" s="612"/>
      <c r="BY34" s="613"/>
      <c r="BZ34" s="611" t="str">
        <f t="shared" si="2"/>
        <v/>
      </c>
      <c r="CA34" s="612"/>
      <c r="CB34" s="613"/>
      <c r="CC34" s="611" t="str">
        <f t="shared" si="3"/>
        <v/>
      </c>
      <c r="CD34" s="612"/>
      <c r="CE34" s="613"/>
      <c r="CF34" s="611" t="str">
        <f t="shared" si="4"/>
        <v/>
      </c>
      <c r="CG34" s="612"/>
      <c r="CH34" s="613"/>
      <c r="CI34" s="611" t="str">
        <f t="shared" si="5"/>
        <v/>
      </c>
      <c r="CJ34" s="612"/>
      <c r="CK34" s="613"/>
      <c r="CL34" s="611" t="str">
        <f t="shared" si="6"/>
        <v/>
      </c>
      <c r="CM34" s="612"/>
      <c r="CN34" s="613"/>
      <c r="CO34" s="611" t="str">
        <f t="shared" si="7"/>
        <v/>
      </c>
      <c r="CP34" s="612"/>
      <c r="CQ34" s="613"/>
      <c r="CR34" s="611" t="str">
        <f t="shared" si="8"/>
        <v/>
      </c>
      <c r="CS34" s="612"/>
      <c r="CT34" s="613"/>
      <c r="CU34" s="611" t="str">
        <f t="shared" si="9"/>
        <v/>
      </c>
      <c r="CV34" s="612"/>
      <c r="CW34" s="613"/>
      <c r="CX34" s="565" t="str">
        <f t="shared" si="50"/>
        <v/>
      </c>
      <c r="CY34" s="566"/>
      <c r="CZ34" s="567"/>
      <c r="DA34" s="620" t="str">
        <f t="shared" si="10"/>
        <v/>
      </c>
      <c r="DB34" s="621"/>
      <c r="DC34" s="622"/>
      <c r="DD34" s="620" t="str">
        <f t="shared" si="11"/>
        <v/>
      </c>
      <c r="DE34" s="621"/>
      <c r="DF34" s="622"/>
      <c r="DG34" s="620" t="str">
        <f t="shared" si="12"/>
        <v/>
      </c>
      <c r="DH34" s="621"/>
      <c r="DI34" s="622"/>
      <c r="DJ34" s="620" t="str">
        <f t="shared" si="13"/>
        <v/>
      </c>
      <c r="DK34" s="621"/>
      <c r="DL34" s="622"/>
      <c r="DM34" s="620" t="str">
        <f t="shared" si="14"/>
        <v/>
      </c>
      <c r="DN34" s="621"/>
      <c r="DO34" s="622"/>
      <c r="DP34" s="620" t="str">
        <f t="shared" si="15"/>
        <v/>
      </c>
      <c r="DQ34" s="621"/>
      <c r="DR34" s="622"/>
      <c r="DS34" s="620" t="str">
        <f t="shared" si="16"/>
        <v/>
      </c>
      <c r="DT34" s="621"/>
      <c r="DU34" s="622"/>
      <c r="DV34" s="620" t="str">
        <f t="shared" si="17"/>
        <v/>
      </c>
      <c r="DW34" s="621"/>
      <c r="DX34" s="622"/>
      <c r="DY34" s="620" t="str">
        <f t="shared" si="18"/>
        <v/>
      </c>
      <c r="DZ34" s="621"/>
      <c r="EA34" s="622"/>
      <c r="EB34" s="620" t="str">
        <f t="shared" si="19"/>
        <v/>
      </c>
      <c r="EC34" s="621"/>
      <c r="ED34" s="622"/>
      <c r="EE34" s="565"/>
      <c r="EF34" s="566"/>
      <c r="EG34" s="567"/>
      <c r="EH34" s="614" t="str">
        <f t="shared" si="20"/>
        <v/>
      </c>
      <c r="EI34" s="615"/>
      <c r="EJ34" s="616"/>
      <c r="EK34" s="614" t="str">
        <f t="shared" si="21"/>
        <v/>
      </c>
      <c r="EL34" s="615"/>
      <c r="EM34" s="616"/>
      <c r="EN34" s="614" t="str">
        <f t="shared" si="22"/>
        <v/>
      </c>
      <c r="EO34" s="615"/>
      <c r="EP34" s="616"/>
      <c r="EQ34" s="614" t="str">
        <f t="shared" si="23"/>
        <v/>
      </c>
      <c r="ER34" s="615"/>
      <c r="ES34" s="616"/>
      <c r="ET34" s="614" t="str">
        <f t="shared" si="24"/>
        <v/>
      </c>
      <c r="EU34" s="615"/>
      <c r="EV34" s="616"/>
      <c r="EW34" s="614" t="str">
        <f t="shared" si="25"/>
        <v/>
      </c>
      <c r="EX34" s="615"/>
      <c r="EY34" s="616"/>
      <c r="EZ34" s="614" t="str">
        <f t="shared" si="26"/>
        <v/>
      </c>
      <c r="FA34" s="615"/>
      <c r="FB34" s="616"/>
      <c r="FC34" s="614" t="str">
        <f t="shared" si="27"/>
        <v/>
      </c>
      <c r="FD34" s="615"/>
      <c r="FE34" s="616"/>
      <c r="FF34" s="614" t="str">
        <f t="shared" si="28"/>
        <v/>
      </c>
      <c r="FG34" s="615"/>
      <c r="FH34" s="616"/>
      <c r="FI34" s="614" t="str">
        <f t="shared" si="29"/>
        <v/>
      </c>
      <c r="FJ34" s="615"/>
      <c r="FK34" s="616"/>
      <c r="FL34" s="611" t="str">
        <f t="shared" si="30"/>
        <v>N/A</v>
      </c>
      <c r="FM34" s="612"/>
      <c r="FN34" s="613"/>
      <c r="FO34" s="611" t="str">
        <f t="shared" si="31"/>
        <v>N/A</v>
      </c>
      <c r="FP34" s="612"/>
      <c r="FQ34" s="613"/>
      <c r="FR34" s="611" t="str">
        <f t="shared" si="32"/>
        <v>N/A</v>
      </c>
      <c r="FS34" s="612"/>
      <c r="FT34" s="613"/>
      <c r="FU34" s="611" t="str">
        <f t="shared" si="33"/>
        <v>N/A</v>
      </c>
      <c r="FV34" s="612"/>
      <c r="FW34" s="613"/>
      <c r="FX34" s="611" t="str">
        <f t="shared" si="34"/>
        <v>N/A</v>
      </c>
      <c r="FY34" s="612"/>
      <c r="FZ34" s="613"/>
      <c r="GA34" s="611" t="str">
        <f t="shared" si="35"/>
        <v>N/A</v>
      </c>
      <c r="GB34" s="612"/>
      <c r="GC34" s="613"/>
      <c r="GD34" s="611" t="str">
        <f t="shared" si="36"/>
        <v>N/A</v>
      </c>
      <c r="GE34" s="612"/>
      <c r="GF34" s="613"/>
      <c r="GG34" s="611" t="str">
        <f t="shared" si="37"/>
        <v>N/A</v>
      </c>
      <c r="GH34" s="612"/>
      <c r="GI34" s="613"/>
      <c r="GJ34" s="611" t="str">
        <f t="shared" si="38"/>
        <v>N/A</v>
      </c>
      <c r="GK34" s="612"/>
      <c r="GL34" s="613"/>
      <c r="GM34" s="611" t="str">
        <f t="shared" si="39"/>
        <v>N/A</v>
      </c>
      <c r="GN34" s="612"/>
      <c r="GO34" s="613"/>
      <c r="GP34" s="611" t="str">
        <f t="shared" si="40"/>
        <v>N/A</v>
      </c>
      <c r="GQ34" s="612"/>
      <c r="GR34" s="613"/>
      <c r="GS34" s="611" t="str">
        <f t="shared" si="41"/>
        <v>N/A</v>
      </c>
      <c r="GT34" s="612"/>
      <c r="GU34" s="613"/>
      <c r="GV34" s="611" t="str">
        <f t="shared" si="42"/>
        <v>N/A</v>
      </c>
      <c r="GW34" s="612"/>
      <c r="GX34" s="613"/>
      <c r="GY34" s="611" t="str">
        <f t="shared" si="43"/>
        <v>N/A</v>
      </c>
      <c r="GZ34" s="612"/>
      <c r="HA34" s="613"/>
      <c r="HB34" s="611" t="str">
        <f t="shared" si="44"/>
        <v>N/A</v>
      </c>
      <c r="HC34" s="612"/>
      <c r="HD34" s="613"/>
      <c r="HE34" s="611" t="str">
        <f t="shared" si="45"/>
        <v>N/A</v>
      </c>
      <c r="HF34" s="612"/>
      <c r="HG34" s="613"/>
      <c r="HH34" s="611" t="str">
        <f t="shared" si="46"/>
        <v>N/A</v>
      </c>
      <c r="HI34" s="612"/>
      <c r="HJ34" s="613"/>
      <c r="HK34" s="611" t="str">
        <f t="shared" si="47"/>
        <v>N/A</v>
      </c>
      <c r="HL34" s="612"/>
      <c r="HM34" s="613"/>
      <c r="HN34" s="611" t="str">
        <f t="shared" si="48"/>
        <v>N/A</v>
      </c>
      <c r="HO34" s="612"/>
      <c r="HP34" s="613"/>
      <c r="HQ34" s="611" t="str">
        <f t="shared" si="49"/>
        <v>N/A</v>
      </c>
      <c r="HR34" s="612"/>
      <c r="HS34" s="613"/>
    </row>
    <row r="35" spans="1:227">
      <c r="A35" s="26" t="str">
        <f>IF('Information sur les Gènes'!A35="","",'Information sur les Gènes'!A35)</f>
        <v>C9</v>
      </c>
      <c r="B35" s="28" t="str">
        <f>IF('Information sur les Gènes'!D35="","",'Information sur les Gènes'!D35)</f>
        <v/>
      </c>
      <c r="C35" s="611" t="str">
        <f>IF('Données Echantillon Contrôle'!F36="","",'Données Echantillon Contrôle'!F36)</f>
        <v/>
      </c>
      <c r="D35" s="612"/>
      <c r="E35" s="613"/>
      <c r="F35" s="611" t="str">
        <f>IF('Données Echantillon 1'!F36="","",'Données Echantillon 1'!F36)</f>
        <v/>
      </c>
      <c r="G35" s="612"/>
      <c r="H35" s="613"/>
      <c r="I35" s="611" t="str">
        <f>IF('Données Echantillon 2'!F36="","",'Données Echantillon 2'!F36)</f>
        <v/>
      </c>
      <c r="J35" s="612"/>
      <c r="K35" s="613"/>
      <c r="L35" s="611" t="str">
        <f>IF('Données Echantillon 3'!F36="","",'Données Echantillon 3'!F36)</f>
        <v/>
      </c>
      <c r="M35" s="612"/>
      <c r="N35" s="613"/>
      <c r="O35" s="611" t="str">
        <f>IF('Données Echantillon 4'!F36="","",'Données Echantillon 4'!F36)</f>
        <v/>
      </c>
      <c r="P35" s="612"/>
      <c r="Q35" s="613"/>
      <c r="R35" s="611" t="str">
        <f>IF('Données Echantillon 5'!F36="","",'Données Echantillon 5'!F36)</f>
        <v/>
      </c>
      <c r="S35" s="612"/>
      <c r="T35" s="613"/>
      <c r="U35" s="611" t="str">
        <f>IF('Données Echantillon 6'!F36="","",'Données Echantillon 6'!F36)</f>
        <v/>
      </c>
      <c r="V35" s="612"/>
      <c r="W35" s="613"/>
      <c r="X35" s="611" t="str">
        <f>IF('Données Echantillon 7'!F36="","",'Données Echantillon 7'!F36)</f>
        <v/>
      </c>
      <c r="Y35" s="612"/>
      <c r="Z35" s="613"/>
      <c r="AA35" s="611" t="str">
        <f>IF('Données Echantillon 8'!F36="","",'Données Echantillon 8'!F36)</f>
        <v/>
      </c>
      <c r="AB35" s="612"/>
      <c r="AC35" s="613"/>
      <c r="AD35" s="611" t="str">
        <f>IF('Données Echantillon 9'!F36="","",'Données Echantillon 9'!F36)</f>
        <v/>
      </c>
      <c r="AE35" s="612"/>
      <c r="AF35" s="613"/>
      <c r="AG35" s="611" t="str">
        <f>IF('Données Echantillon 10'!F36="","",'Données Echantillon 10'!F36)</f>
        <v/>
      </c>
      <c r="AH35" s="612"/>
      <c r="AI35" s="613"/>
      <c r="AJ35" s="603" t="str">
        <f>IF(C35="","",C35-'Selection Gènes de Référence'!$D$17)</f>
        <v/>
      </c>
      <c r="AK35" s="604"/>
      <c r="AL35" s="605"/>
      <c r="AM35" s="603" t="str">
        <f>IF(F35="","",F35-'Selection Gènes de Référence'!$D$18)</f>
        <v/>
      </c>
      <c r="AN35" s="604"/>
      <c r="AO35" s="605"/>
      <c r="AP35" s="603" t="str">
        <f>IF(I35="","",I35-'Selection Gènes de Référence'!$D$19)</f>
        <v/>
      </c>
      <c r="AQ35" s="604"/>
      <c r="AR35" s="605"/>
      <c r="AS35" s="603" t="str">
        <f>IF(L35="","",L35-'Selection Gènes de Référence'!$D$20)</f>
        <v/>
      </c>
      <c r="AT35" s="604"/>
      <c r="AU35" s="605"/>
      <c r="AV35" s="603" t="str">
        <f>IF(O35="","",O35-'Selection Gènes de Référence'!$D$21)</f>
        <v/>
      </c>
      <c r="AW35" s="604"/>
      <c r="AX35" s="605"/>
      <c r="AY35" s="603" t="str">
        <f>IF(R35="","",R35-'Selection Gènes de Référence'!$D$22)</f>
        <v/>
      </c>
      <c r="AZ35" s="604"/>
      <c r="BA35" s="605"/>
      <c r="BB35" s="603" t="str">
        <f>IF(U35="","",U35-'Selection Gènes de Référence'!$D$23)</f>
        <v/>
      </c>
      <c r="BC35" s="604"/>
      <c r="BD35" s="605"/>
      <c r="BE35" s="603" t="str">
        <f>IF(X35="","",X35-'Selection Gènes de Référence'!$D$24)</f>
        <v/>
      </c>
      <c r="BF35" s="604"/>
      <c r="BG35" s="605"/>
      <c r="BH35" s="603" t="str">
        <f>IF(AA35="","",AA35-'Selection Gènes de Référence'!$D$25)</f>
        <v/>
      </c>
      <c r="BI35" s="604"/>
      <c r="BJ35" s="605"/>
      <c r="BK35" s="603" t="str">
        <f>IF(AD35="","",AD35-'Selection Gènes de Référence'!$D$26)</f>
        <v/>
      </c>
      <c r="BL35" s="604"/>
      <c r="BM35" s="605"/>
      <c r="BN35" s="603" t="str">
        <f>IF(AG35="","",AG35-'Selection Gènes de Référence'!$D$27)</f>
        <v/>
      </c>
      <c r="BO35" s="604"/>
      <c r="BP35" s="605"/>
      <c r="BQ35" s="565"/>
      <c r="BR35" s="566"/>
      <c r="BS35" s="567"/>
      <c r="BT35" s="611" t="str">
        <f t="shared" si="0"/>
        <v/>
      </c>
      <c r="BU35" s="612"/>
      <c r="BV35" s="613"/>
      <c r="BW35" s="611" t="str">
        <f t="shared" si="1"/>
        <v/>
      </c>
      <c r="BX35" s="612"/>
      <c r="BY35" s="613"/>
      <c r="BZ35" s="611" t="str">
        <f t="shared" si="2"/>
        <v/>
      </c>
      <c r="CA35" s="612"/>
      <c r="CB35" s="613"/>
      <c r="CC35" s="611" t="str">
        <f t="shared" si="3"/>
        <v/>
      </c>
      <c r="CD35" s="612"/>
      <c r="CE35" s="613"/>
      <c r="CF35" s="611" t="str">
        <f t="shared" si="4"/>
        <v/>
      </c>
      <c r="CG35" s="612"/>
      <c r="CH35" s="613"/>
      <c r="CI35" s="611" t="str">
        <f t="shared" si="5"/>
        <v/>
      </c>
      <c r="CJ35" s="612"/>
      <c r="CK35" s="613"/>
      <c r="CL35" s="611" t="str">
        <f t="shared" si="6"/>
        <v/>
      </c>
      <c r="CM35" s="612"/>
      <c r="CN35" s="613"/>
      <c r="CO35" s="611" t="str">
        <f t="shared" si="7"/>
        <v/>
      </c>
      <c r="CP35" s="612"/>
      <c r="CQ35" s="613"/>
      <c r="CR35" s="611" t="str">
        <f t="shared" si="8"/>
        <v/>
      </c>
      <c r="CS35" s="612"/>
      <c r="CT35" s="613"/>
      <c r="CU35" s="611" t="str">
        <f t="shared" si="9"/>
        <v/>
      </c>
      <c r="CV35" s="612"/>
      <c r="CW35" s="613"/>
      <c r="CX35" s="565" t="str">
        <f t="shared" si="50"/>
        <v/>
      </c>
      <c r="CY35" s="566"/>
      <c r="CZ35" s="567"/>
      <c r="DA35" s="620" t="str">
        <f t="shared" si="10"/>
        <v/>
      </c>
      <c r="DB35" s="621"/>
      <c r="DC35" s="622"/>
      <c r="DD35" s="620" t="str">
        <f t="shared" si="11"/>
        <v/>
      </c>
      <c r="DE35" s="621"/>
      <c r="DF35" s="622"/>
      <c r="DG35" s="620" t="str">
        <f t="shared" si="12"/>
        <v/>
      </c>
      <c r="DH35" s="621"/>
      <c r="DI35" s="622"/>
      <c r="DJ35" s="620" t="str">
        <f t="shared" si="13"/>
        <v/>
      </c>
      <c r="DK35" s="621"/>
      <c r="DL35" s="622"/>
      <c r="DM35" s="620" t="str">
        <f t="shared" si="14"/>
        <v/>
      </c>
      <c r="DN35" s="621"/>
      <c r="DO35" s="622"/>
      <c r="DP35" s="620" t="str">
        <f t="shared" si="15"/>
        <v/>
      </c>
      <c r="DQ35" s="621"/>
      <c r="DR35" s="622"/>
      <c r="DS35" s="620" t="str">
        <f t="shared" si="16"/>
        <v/>
      </c>
      <c r="DT35" s="621"/>
      <c r="DU35" s="622"/>
      <c r="DV35" s="620" t="str">
        <f t="shared" si="17"/>
        <v/>
      </c>
      <c r="DW35" s="621"/>
      <c r="DX35" s="622"/>
      <c r="DY35" s="620" t="str">
        <f t="shared" si="18"/>
        <v/>
      </c>
      <c r="DZ35" s="621"/>
      <c r="EA35" s="622"/>
      <c r="EB35" s="620" t="str">
        <f t="shared" si="19"/>
        <v/>
      </c>
      <c r="EC35" s="621"/>
      <c r="ED35" s="622"/>
      <c r="EE35" s="565"/>
      <c r="EF35" s="566"/>
      <c r="EG35" s="567"/>
      <c r="EH35" s="614" t="str">
        <f t="shared" si="20"/>
        <v/>
      </c>
      <c r="EI35" s="615"/>
      <c r="EJ35" s="616"/>
      <c r="EK35" s="614" t="str">
        <f t="shared" si="21"/>
        <v/>
      </c>
      <c r="EL35" s="615"/>
      <c r="EM35" s="616"/>
      <c r="EN35" s="614" t="str">
        <f t="shared" si="22"/>
        <v/>
      </c>
      <c r="EO35" s="615"/>
      <c r="EP35" s="616"/>
      <c r="EQ35" s="614" t="str">
        <f t="shared" si="23"/>
        <v/>
      </c>
      <c r="ER35" s="615"/>
      <c r="ES35" s="616"/>
      <c r="ET35" s="614" t="str">
        <f t="shared" si="24"/>
        <v/>
      </c>
      <c r="EU35" s="615"/>
      <c r="EV35" s="616"/>
      <c r="EW35" s="614" t="str">
        <f t="shared" si="25"/>
        <v/>
      </c>
      <c r="EX35" s="615"/>
      <c r="EY35" s="616"/>
      <c r="EZ35" s="614" t="str">
        <f t="shared" si="26"/>
        <v/>
      </c>
      <c r="FA35" s="615"/>
      <c r="FB35" s="616"/>
      <c r="FC35" s="614" t="str">
        <f t="shared" si="27"/>
        <v/>
      </c>
      <c r="FD35" s="615"/>
      <c r="FE35" s="616"/>
      <c r="FF35" s="614" t="str">
        <f t="shared" si="28"/>
        <v/>
      </c>
      <c r="FG35" s="615"/>
      <c r="FH35" s="616"/>
      <c r="FI35" s="614" t="str">
        <f t="shared" si="29"/>
        <v/>
      </c>
      <c r="FJ35" s="615"/>
      <c r="FK35" s="616"/>
      <c r="FL35" s="611" t="str">
        <f t="shared" si="30"/>
        <v>N/A</v>
      </c>
      <c r="FM35" s="612"/>
      <c r="FN35" s="613"/>
      <c r="FO35" s="611" t="str">
        <f t="shared" si="31"/>
        <v>N/A</v>
      </c>
      <c r="FP35" s="612"/>
      <c r="FQ35" s="613"/>
      <c r="FR35" s="611" t="str">
        <f t="shared" si="32"/>
        <v>N/A</v>
      </c>
      <c r="FS35" s="612"/>
      <c r="FT35" s="613"/>
      <c r="FU35" s="611" t="str">
        <f t="shared" si="33"/>
        <v>N/A</v>
      </c>
      <c r="FV35" s="612"/>
      <c r="FW35" s="613"/>
      <c r="FX35" s="611" t="str">
        <f t="shared" si="34"/>
        <v>N/A</v>
      </c>
      <c r="FY35" s="612"/>
      <c r="FZ35" s="613"/>
      <c r="GA35" s="611" t="str">
        <f t="shared" si="35"/>
        <v>N/A</v>
      </c>
      <c r="GB35" s="612"/>
      <c r="GC35" s="613"/>
      <c r="GD35" s="611" t="str">
        <f t="shared" si="36"/>
        <v>N/A</v>
      </c>
      <c r="GE35" s="612"/>
      <c r="GF35" s="613"/>
      <c r="GG35" s="611" t="str">
        <f t="shared" si="37"/>
        <v>N/A</v>
      </c>
      <c r="GH35" s="612"/>
      <c r="GI35" s="613"/>
      <c r="GJ35" s="611" t="str">
        <f t="shared" si="38"/>
        <v>N/A</v>
      </c>
      <c r="GK35" s="612"/>
      <c r="GL35" s="613"/>
      <c r="GM35" s="611" t="str">
        <f t="shared" si="39"/>
        <v>N/A</v>
      </c>
      <c r="GN35" s="612"/>
      <c r="GO35" s="613"/>
      <c r="GP35" s="611" t="str">
        <f t="shared" si="40"/>
        <v>N/A</v>
      </c>
      <c r="GQ35" s="612"/>
      <c r="GR35" s="613"/>
      <c r="GS35" s="611" t="str">
        <f t="shared" si="41"/>
        <v>N/A</v>
      </c>
      <c r="GT35" s="612"/>
      <c r="GU35" s="613"/>
      <c r="GV35" s="611" t="str">
        <f t="shared" si="42"/>
        <v>N/A</v>
      </c>
      <c r="GW35" s="612"/>
      <c r="GX35" s="613"/>
      <c r="GY35" s="611" t="str">
        <f t="shared" si="43"/>
        <v>N/A</v>
      </c>
      <c r="GZ35" s="612"/>
      <c r="HA35" s="613"/>
      <c r="HB35" s="611" t="str">
        <f t="shared" si="44"/>
        <v>N/A</v>
      </c>
      <c r="HC35" s="612"/>
      <c r="HD35" s="613"/>
      <c r="HE35" s="611" t="str">
        <f t="shared" si="45"/>
        <v>N/A</v>
      </c>
      <c r="HF35" s="612"/>
      <c r="HG35" s="613"/>
      <c r="HH35" s="611" t="str">
        <f t="shared" si="46"/>
        <v>N/A</v>
      </c>
      <c r="HI35" s="612"/>
      <c r="HJ35" s="613"/>
      <c r="HK35" s="611" t="str">
        <f t="shared" si="47"/>
        <v>N/A</v>
      </c>
      <c r="HL35" s="612"/>
      <c r="HM35" s="613"/>
      <c r="HN35" s="611" t="str">
        <f t="shared" si="48"/>
        <v>N/A</v>
      </c>
      <c r="HO35" s="612"/>
      <c r="HP35" s="613"/>
      <c r="HQ35" s="611" t="str">
        <f t="shared" si="49"/>
        <v>N/A</v>
      </c>
      <c r="HR35" s="612"/>
      <c r="HS35" s="613"/>
    </row>
    <row r="36" spans="1:227">
      <c r="A36" s="26" t="str">
        <f>IF('Information sur les Gènes'!A36="","",'Information sur les Gènes'!A36)</f>
        <v>C10</v>
      </c>
      <c r="B36" s="28" t="str">
        <f>IF('Information sur les Gènes'!D36="","",'Information sur les Gènes'!D36)</f>
        <v/>
      </c>
      <c r="C36" s="611" t="str">
        <f>IF('Données Echantillon Contrôle'!F37="","",'Données Echantillon Contrôle'!F37)</f>
        <v/>
      </c>
      <c r="D36" s="612"/>
      <c r="E36" s="613"/>
      <c r="F36" s="611" t="str">
        <f>IF('Données Echantillon 1'!F37="","",'Données Echantillon 1'!F37)</f>
        <v/>
      </c>
      <c r="G36" s="612"/>
      <c r="H36" s="613"/>
      <c r="I36" s="611" t="str">
        <f>IF('Données Echantillon 2'!F37="","",'Données Echantillon 2'!F37)</f>
        <v/>
      </c>
      <c r="J36" s="612"/>
      <c r="K36" s="613"/>
      <c r="L36" s="611" t="str">
        <f>IF('Données Echantillon 3'!F37="","",'Données Echantillon 3'!F37)</f>
        <v/>
      </c>
      <c r="M36" s="612"/>
      <c r="N36" s="613"/>
      <c r="O36" s="611" t="str">
        <f>IF('Données Echantillon 4'!F37="","",'Données Echantillon 4'!F37)</f>
        <v/>
      </c>
      <c r="P36" s="612"/>
      <c r="Q36" s="613"/>
      <c r="R36" s="611" t="str">
        <f>IF('Données Echantillon 5'!F37="","",'Données Echantillon 5'!F37)</f>
        <v/>
      </c>
      <c r="S36" s="612"/>
      <c r="T36" s="613"/>
      <c r="U36" s="611" t="str">
        <f>IF('Données Echantillon 6'!F37="","",'Données Echantillon 6'!F37)</f>
        <v/>
      </c>
      <c r="V36" s="612"/>
      <c r="W36" s="613"/>
      <c r="X36" s="611" t="str">
        <f>IF('Données Echantillon 7'!F37="","",'Données Echantillon 7'!F37)</f>
        <v/>
      </c>
      <c r="Y36" s="612"/>
      <c r="Z36" s="613"/>
      <c r="AA36" s="611" t="str">
        <f>IF('Données Echantillon 8'!F37="","",'Données Echantillon 8'!F37)</f>
        <v/>
      </c>
      <c r="AB36" s="612"/>
      <c r="AC36" s="613"/>
      <c r="AD36" s="611" t="str">
        <f>IF('Données Echantillon 9'!F37="","",'Données Echantillon 9'!F37)</f>
        <v/>
      </c>
      <c r="AE36" s="612"/>
      <c r="AF36" s="613"/>
      <c r="AG36" s="611" t="str">
        <f>IF('Données Echantillon 10'!F37="","",'Données Echantillon 10'!F37)</f>
        <v/>
      </c>
      <c r="AH36" s="612"/>
      <c r="AI36" s="613"/>
      <c r="AJ36" s="603" t="str">
        <f>IF(C36="","",C36-'Selection Gènes de Référence'!$D$17)</f>
        <v/>
      </c>
      <c r="AK36" s="604"/>
      <c r="AL36" s="605"/>
      <c r="AM36" s="603" t="str">
        <f>IF(F36="","",F36-'Selection Gènes de Référence'!$D$18)</f>
        <v/>
      </c>
      <c r="AN36" s="604"/>
      <c r="AO36" s="605"/>
      <c r="AP36" s="603" t="str">
        <f>IF(I36="","",I36-'Selection Gènes de Référence'!$D$19)</f>
        <v/>
      </c>
      <c r="AQ36" s="604"/>
      <c r="AR36" s="605"/>
      <c r="AS36" s="603" t="str">
        <f>IF(L36="","",L36-'Selection Gènes de Référence'!$D$20)</f>
        <v/>
      </c>
      <c r="AT36" s="604"/>
      <c r="AU36" s="605"/>
      <c r="AV36" s="603" t="str">
        <f>IF(O36="","",O36-'Selection Gènes de Référence'!$D$21)</f>
        <v/>
      </c>
      <c r="AW36" s="604"/>
      <c r="AX36" s="605"/>
      <c r="AY36" s="603" t="str">
        <f>IF(R36="","",R36-'Selection Gènes de Référence'!$D$22)</f>
        <v/>
      </c>
      <c r="AZ36" s="604"/>
      <c r="BA36" s="605"/>
      <c r="BB36" s="603" t="str">
        <f>IF(U36="","",U36-'Selection Gènes de Référence'!$D$23)</f>
        <v/>
      </c>
      <c r="BC36" s="604"/>
      <c r="BD36" s="605"/>
      <c r="BE36" s="603" t="str">
        <f>IF(X36="","",X36-'Selection Gènes de Référence'!$D$24)</f>
        <v/>
      </c>
      <c r="BF36" s="604"/>
      <c r="BG36" s="605"/>
      <c r="BH36" s="603" t="str">
        <f>IF(AA36="","",AA36-'Selection Gènes de Référence'!$D$25)</f>
        <v/>
      </c>
      <c r="BI36" s="604"/>
      <c r="BJ36" s="605"/>
      <c r="BK36" s="603" t="str">
        <f>IF(AD36="","",AD36-'Selection Gènes de Référence'!$D$26)</f>
        <v/>
      </c>
      <c r="BL36" s="604"/>
      <c r="BM36" s="605"/>
      <c r="BN36" s="603" t="str">
        <f>IF(AG36="","",AG36-'Selection Gènes de Référence'!$D$27)</f>
        <v/>
      </c>
      <c r="BO36" s="604"/>
      <c r="BP36" s="605"/>
      <c r="BQ36" s="565"/>
      <c r="BR36" s="566"/>
      <c r="BS36" s="567"/>
      <c r="BT36" s="611" t="str">
        <f t="shared" si="0"/>
        <v/>
      </c>
      <c r="BU36" s="612"/>
      <c r="BV36" s="613"/>
      <c r="BW36" s="611" t="str">
        <f t="shared" si="1"/>
        <v/>
      </c>
      <c r="BX36" s="612"/>
      <c r="BY36" s="613"/>
      <c r="BZ36" s="611" t="str">
        <f t="shared" si="2"/>
        <v/>
      </c>
      <c r="CA36" s="612"/>
      <c r="CB36" s="613"/>
      <c r="CC36" s="611" t="str">
        <f t="shared" si="3"/>
        <v/>
      </c>
      <c r="CD36" s="612"/>
      <c r="CE36" s="613"/>
      <c r="CF36" s="611" t="str">
        <f t="shared" si="4"/>
        <v/>
      </c>
      <c r="CG36" s="612"/>
      <c r="CH36" s="613"/>
      <c r="CI36" s="611" t="str">
        <f t="shared" si="5"/>
        <v/>
      </c>
      <c r="CJ36" s="612"/>
      <c r="CK36" s="613"/>
      <c r="CL36" s="611" t="str">
        <f t="shared" si="6"/>
        <v/>
      </c>
      <c r="CM36" s="612"/>
      <c r="CN36" s="613"/>
      <c r="CO36" s="611" t="str">
        <f t="shared" si="7"/>
        <v/>
      </c>
      <c r="CP36" s="612"/>
      <c r="CQ36" s="613"/>
      <c r="CR36" s="611" t="str">
        <f t="shared" si="8"/>
        <v/>
      </c>
      <c r="CS36" s="612"/>
      <c r="CT36" s="613"/>
      <c r="CU36" s="611" t="str">
        <f t="shared" si="9"/>
        <v/>
      </c>
      <c r="CV36" s="612"/>
      <c r="CW36" s="613"/>
      <c r="CX36" s="565" t="str">
        <f t="shared" si="50"/>
        <v/>
      </c>
      <c r="CY36" s="566"/>
      <c r="CZ36" s="567"/>
      <c r="DA36" s="620" t="str">
        <f t="shared" si="10"/>
        <v/>
      </c>
      <c r="DB36" s="621"/>
      <c r="DC36" s="622"/>
      <c r="DD36" s="620" t="str">
        <f t="shared" si="11"/>
        <v/>
      </c>
      <c r="DE36" s="621"/>
      <c r="DF36" s="622"/>
      <c r="DG36" s="620" t="str">
        <f t="shared" si="12"/>
        <v/>
      </c>
      <c r="DH36" s="621"/>
      <c r="DI36" s="622"/>
      <c r="DJ36" s="620" t="str">
        <f t="shared" si="13"/>
        <v/>
      </c>
      <c r="DK36" s="621"/>
      <c r="DL36" s="622"/>
      <c r="DM36" s="620" t="str">
        <f t="shared" si="14"/>
        <v/>
      </c>
      <c r="DN36" s="621"/>
      <c r="DO36" s="622"/>
      <c r="DP36" s="620" t="str">
        <f t="shared" si="15"/>
        <v/>
      </c>
      <c r="DQ36" s="621"/>
      <c r="DR36" s="622"/>
      <c r="DS36" s="620" t="str">
        <f t="shared" si="16"/>
        <v/>
      </c>
      <c r="DT36" s="621"/>
      <c r="DU36" s="622"/>
      <c r="DV36" s="620" t="str">
        <f t="shared" si="17"/>
        <v/>
      </c>
      <c r="DW36" s="621"/>
      <c r="DX36" s="622"/>
      <c r="DY36" s="620" t="str">
        <f t="shared" si="18"/>
        <v/>
      </c>
      <c r="DZ36" s="621"/>
      <c r="EA36" s="622"/>
      <c r="EB36" s="620" t="str">
        <f t="shared" si="19"/>
        <v/>
      </c>
      <c r="EC36" s="621"/>
      <c r="ED36" s="622"/>
      <c r="EE36" s="565"/>
      <c r="EF36" s="566"/>
      <c r="EG36" s="567"/>
      <c r="EH36" s="614" t="str">
        <f t="shared" si="20"/>
        <v/>
      </c>
      <c r="EI36" s="615"/>
      <c r="EJ36" s="616"/>
      <c r="EK36" s="614" t="str">
        <f t="shared" si="21"/>
        <v/>
      </c>
      <c r="EL36" s="615"/>
      <c r="EM36" s="616"/>
      <c r="EN36" s="614" t="str">
        <f t="shared" si="22"/>
        <v/>
      </c>
      <c r="EO36" s="615"/>
      <c r="EP36" s="616"/>
      <c r="EQ36" s="614" t="str">
        <f t="shared" si="23"/>
        <v/>
      </c>
      <c r="ER36" s="615"/>
      <c r="ES36" s="616"/>
      <c r="ET36" s="614" t="str">
        <f t="shared" si="24"/>
        <v/>
      </c>
      <c r="EU36" s="615"/>
      <c r="EV36" s="616"/>
      <c r="EW36" s="614" t="str">
        <f t="shared" si="25"/>
        <v/>
      </c>
      <c r="EX36" s="615"/>
      <c r="EY36" s="616"/>
      <c r="EZ36" s="614" t="str">
        <f t="shared" si="26"/>
        <v/>
      </c>
      <c r="FA36" s="615"/>
      <c r="FB36" s="616"/>
      <c r="FC36" s="614" t="str">
        <f t="shared" si="27"/>
        <v/>
      </c>
      <c r="FD36" s="615"/>
      <c r="FE36" s="616"/>
      <c r="FF36" s="614" t="str">
        <f t="shared" si="28"/>
        <v/>
      </c>
      <c r="FG36" s="615"/>
      <c r="FH36" s="616"/>
      <c r="FI36" s="614" t="str">
        <f t="shared" si="29"/>
        <v/>
      </c>
      <c r="FJ36" s="615"/>
      <c r="FK36" s="616"/>
      <c r="FL36" s="611" t="str">
        <f t="shared" si="30"/>
        <v>N/A</v>
      </c>
      <c r="FM36" s="612"/>
      <c r="FN36" s="613"/>
      <c r="FO36" s="611" t="str">
        <f t="shared" si="31"/>
        <v>N/A</v>
      </c>
      <c r="FP36" s="612"/>
      <c r="FQ36" s="613"/>
      <c r="FR36" s="611" t="str">
        <f t="shared" si="32"/>
        <v>N/A</v>
      </c>
      <c r="FS36" s="612"/>
      <c r="FT36" s="613"/>
      <c r="FU36" s="611" t="str">
        <f t="shared" si="33"/>
        <v>N/A</v>
      </c>
      <c r="FV36" s="612"/>
      <c r="FW36" s="613"/>
      <c r="FX36" s="611" t="str">
        <f t="shared" si="34"/>
        <v>N/A</v>
      </c>
      <c r="FY36" s="612"/>
      <c r="FZ36" s="613"/>
      <c r="GA36" s="611" t="str">
        <f t="shared" si="35"/>
        <v>N/A</v>
      </c>
      <c r="GB36" s="612"/>
      <c r="GC36" s="613"/>
      <c r="GD36" s="611" t="str">
        <f t="shared" si="36"/>
        <v>N/A</v>
      </c>
      <c r="GE36" s="612"/>
      <c r="GF36" s="613"/>
      <c r="GG36" s="611" t="str">
        <f t="shared" si="37"/>
        <v>N/A</v>
      </c>
      <c r="GH36" s="612"/>
      <c r="GI36" s="613"/>
      <c r="GJ36" s="611" t="str">
        <f t="shared" si="38"/>
        <v>N/A</v>
      </c>
      <c r="GK36" s="612"/>
      <c r="GL36" s="613"/>
      <c r="GM36" s="611" t="str">
        <f t="shared" si="39"/>
        <v>N/A</v>
      </c>
      <c r="GN36" s="612"/>
      <c r="GO36" s="613"/>
      <c r="GP36" s="611" t="str">
        <f t="shared" si="40"/>
        <v>N/A</v>
      </c>
      <c r="GQ36" s="612"/>
      <c r="GR36" s="613"/>
      <c r="GS36" s="611" t="str">
        <f t="shared" si="41"/>
        <v>N/A</v>
      </c>
      <c r="GT36" s="612"/>
      <c r="GU36" s="613"/>
      <c r="GV36" s="611" t="str">
        <f t="shared" si="42"/>
        <v>N/A</v>
      </c>
      <c r="GW36" s="612"/>
      <c r="GX36" s="613"/>
      <c r="GY36" s="611" t="str">
        <f t="shared" si="43"/>
        <v>N/A</v>
      </c>
      <c r="GZ36" s="612"/>
      <c r="HA36" s="613"/>
      <c r="HB36" s="611" t="str">
        <f t="shared" si="44"/>
        <v>N/A</v>
      </c>
      <c r="HC36" s="612"/>
      <c r="HD36" s="613"/>
      <c r="HE36" s="611" t="str">
        <f t="shared" si="45"/>
        <v>N/A</v>
      </c>
      <c r="HF36" s="612"/>
      <c r="HG36" s="613"/>
      <c r="HH36" s="611" t="str">
        <f t="shared" si="46"/>
        <v>N/A</v>
      </c>
      <c r="HI36" s="612"/>
      <c r="HJ36" s="613"/>
      <c r="HK36" s="611" t="str">
        <f t="shared" si="47"/>
        <v>N/A</v>
      </c>
      <c r="HL36" s="612"/>
      <c r="HM36" s="613"/>
      <c r="HN36" s="611" t="str">
        <f t="shared" si="48"/>
        <v>N/A</v>
      </c>
      <c r="HO36" s="612"/>
      <c r="HP36" s="613"/>
      <c r="HQ36" s="611" t="str">
        <f t="shared" si="49"/>
        <v>N/A</v>
      </c>
      <c r="HR36" s="612"/>
      <c r="HS36" s="613"/>
    </row>
    <row r="37" spans="1:227">
      <c r="A37" s="26" t="str">
        <f>IF('Information sur les Gènes'!A37="","",'Information sur les Gènes'!A37)</f>
        <v>C11</v>
      </c>
      <c r="B37" s="28" t="str">
        <f>IF('Information sur les Gènes'!D37="","",'Information sur les Gènes'!D37)</f>
        <v/>
      </c>
      <c r="C37" s="611" t="str">
        <f>IF('Données Echantillon Contrôle'!F38="","",'Données Echantillon Contrôle'!F38)</f>
        <v/>
      </c>
      <c r="D37" s="612"/>
      <c r="E37" s="613"/>
      <c r="F37" s="611" t="str">
        <f>IF('Données Echantillon 1'!F38="","",'Données Echantillon 1'!F38)</f>
        <v/>
      </c>
      <c r="G37" s="612"/>
      <c r="H37" s="613"/>
      <c r="I37" s="611" t="str">
        <f>IF('Données Echantillon 2'!F38="","",'Données Echantillon 2'!F38)</f>
        <v/>
      </c>
      <c r="J37" s="612"/>
      <c r="K37" s="613"/>
      <c r="L37" s="611" t="str">
        <f>IF('Données Echantillon 3'!F38="","",'Données Echantillon 3'!F38)</f>
        <v/>
      </c>
      <c r="M37" s="612"/>
      <c r="N37" s="613"/>
      <c r="O37" s="611" t="str">
        <f>IF('Données Echantillon 4'!F38="","",'Données Echantillon 4'!F38)</f>
        <v/>
      </c>
      <c r="P37" s="612"/>
      <c r="Q37" s="613"/>
      <c r="R37" s="611" t="str">
        <f>IF('Données Echantillon 5'!F38="","",'Données Echantillon 5'!F38)</f>
        <v/>
      </c>
      <c r="S37" s="612"/>
      <c r="T37" s="613"/>
      <c r="U37" s="611" t="str">
        <f>IF('Données Echantillon 6'!F38="","",'Données Echantillon 6'!F38)</f>
        <v/>
      </c>
      <c r="V37" s="612"/>
      <c r="W37" s="613"/>
      <c r="X37" s="611" t="str">
        <f>IF('Données Echantillon 7'!F38="","",'Données Echantillon 7'!F38)</f>
        <v/>
      </c>
      <c r="Y37" s="612"/>
      <c r="Z37" s="613"/>
      <c r="AA37" s="611" t="str">
        <f>IF('Données Echantillon 8'!F38="","",'Données Echantillon 8'!F38)</f>
        <v/>
      </c>
      <c r="AB37" s="612"/>
      <c r="AC37" s="613"/>
      <c r="AD37" s="611" t="str">
        <f>IF('Données Echantillon 9'!F38="","",'Données Echantillon 9'!F38)</f>
        <v/>
      </c>
      <c r="AE37" s="612"/>
      <c r="AF37" s="613"/>
      <c r="AG37" s="611" t="str">
        <f>IF('Données Echantillon 10'!F38="","",'Données Echantillon 10'!F38)</f>
        <v/>
      </c>
      <c r="AH37" s="612"/>
      <c r="AI37" s="613"/>
      <c r="AJ37" s="603" t="str">
        <f>IF(C37="","",C37-'Selection Gènes de Référence'!$D$17)</f>
        <v/>
      </c>
      <c r="AK37" s="604"/>
      <c r="AL37" s="605"/>
      <c r="AM37" s="603" t="str">
        <f>IF(F37="","",F37-'Selection Gènes de Référence'!$D$18)</f>
        <v/>
      </c>
      <c r="AN37" s="604"/>
      <c r="AO37" s="605"/>
      <c r="AP37" s="603" t="str">
        <f>IF(I37="","",I37-'Selection Gènes de Référence'!$D$19)</f>
        <v/>
      </c>
      <c r="AQ37" s="604"/>
      <c r="AR37" s="605"/>
      <c r="AS37" s="603" t="str">
        <f>IF(L37="","",L37-'Selection Gènes de Référence'!$D$20)</f>
        <v/>
      </c>
      <c r="AT37" s="604"/>
      <c r="AU37" s="605"/>
      <c r="AV37" s="603" t="str">
        <f>IF(O37="","",O37-'Selection Gènes de Référence'!$D$21)</f>
        <v/>
      </c>
      <c r="AW37" s="604"/>
      <c r="AX37" s="605"/>
      <c r="AY37" s="603" t="str">
        <f>IF(R37="","",R37-'Selection Gènes de Référence'!$D$22)</f>
        <v/>
      </c>
      <c r="AZ37" s="604"/>
      <c r="BA37" s="605"/>
      <c r="BB37" s="603" t="str">
        <f>IF(U37="","",U37-'Selection Gènes de Référence'!$D$23)</f>
        <v/>
      </c>
      <c r="BC37" s="604"/>
      <c r="BD37" s="605"/>
      <c r="BE37" s="603" t="str">
        <f>IF(X37="","",X37-'Selection Gènes de Référence'!$D$24)</f>
        <v/>
      </c>
      <c r="BF37" s="604"/>
      <c r="BG37" s="605"/>
      <c r="BH37" s="603" t="str">
        <f>IF(AA37="","",AA37-'Selection Gènes de Référence'!$D$25)</f>
        <v/>
      </c>
      <c r="BI37" s="604"/>
      <c r="BJ37" s="605"/>
      <c r="BK37" s="603" t="str">
        <f>IF(AD37="","",AD37-'Selection Gènes de Référence'!$D$26)</f>
        <v/>
      </c>
      <c r="BL37" s="604"/>
      <c r="BM37" s="605"/>
      <c r="BN37" s="603" t="str">
        <f>IF(AG37="","",AG37-'Selection Gènes de Référence'!$D$27)</f>
        <v/>
      </c>
      <c r="BO37" s="604"/>
      <c r="BP37" s="605"/>
      <c r="BQ37" s="565"/>
      <c r="BR37" s="566"/>
      <c r="BS37" s="567"/>
      <c r="BT37" s="611" t="str">
        <f t="shared" si="0"/>
        <v/>
      </c>
      <c r="BU37" s="612"/>
      <c r="BV37" s="613"/>
      <c r="BW37" s="611" t="str">
        <f t="shared" si="1"/>
        <v/>
      </c>
      <c r="BX37" s="612"/>
      <c r="BY37" s="613"/>
      <c r="BZ37" s="611" t="str">
        <f t="shared" si="2"/>
        <v/>
      </c>
      <c r="CA37" s="612"/>
      <c r="CB37" s="613"/>
      <c r="CC37" s="611" t="str">
        <f t="shared" si="3"/>
        <v/>
      </c>
      <c r="CD37" s="612"/>
      <c r="CE37" s="613"/>
      <c r="CF37" s="611" t="str">
        <f t="shared" si="4"/>
        <v/>
      </c>
      <c r="CG37" s="612"/>
      <c r="CH37" s="613"/>
      <c r="CI37" s="611" t="str">
        <f t="shared" si="5"/>
        <v/>
      </c>
      <c r="CJ37" s="612"/>
      <c r="CK37" s="613"/>
      <c r="CL37" s="611" t="str">
        <f t="shared" si="6"/>
        <v/>
      </c>
      <c r="CM37" s="612"/>
      <c r="CN37" s="613"/>
      <c r="CO37" s="611" t="str">
        <f t="shared" si="7"/>
        <v/>
      </c>
      <c r="CP37" s="612"/>
      <c r="CQ37" s="613"/>
      <c r="CR37" s="611" t="str">
        <f t="shared" si="8"/>
        <v/>
      </c>
      <c r="CS37" s="612"/>
      <c r="CT37" s="613"/>
      <c r="CU37" s="611" t="str">
        <f t="shared" si="9"/>
        <v/>
      </c>
      <c r="CV37" s="612"/>
      <c r="CW37" s="613"/>
      <c r="CX37" s="565" t="str">
        <f t="shared" si="50"/>
        <v/>
      </c>
      <c r="CY37" s="566"/>
      <c r="CZ37" s="567"/>
      <c r="DA37" s="620" t="str">
        <f t="shared" si="10"/>
        <v/>
      </c>
      <c r="DB37" s="621"/>
      <c r="DC37" s="622"/>
      <c r="DD37" s="620" t="str">
        <f t="shared" si="11"/>
        <v/>
      </c>
      <c r="DE37" s="621"/>
      <c r="DF37" s="622"/>
      <c r="DG37" s="620" t="str">
        <f t="shared" si="12"/>
        <v/>
      </c>
      <c r="DH37" s="621"/>
      <c r="DI37" s="622"/>
      <c r="DJ37" s="620" t="str">
        <f t="shared" si="13"/>
        <v/>
      </c>
      <c r="DK37" s="621"/>
      <c r="DL37" s="622"/>
      <c r="DM37" s="620" t="str">
        <f t="shared" si="14"/>
        <v/>
      </c>
      <c r="DN37" s="621"/>
      <c r="DO37" s="622"/>
      <c r="DP37" s="620" t="str">
        <f t="shared" si="15"/>
        <v/>
      </c>
      <c r="DQ37" s="621"/>
      <c r="DR37" s="622"/>
      <c r="DS37" s="620" t="str">
        <f t="shared" si="16"/>
        <v/>
      </c>
      <c r="DT37" s="621"/>
      <c r="DU37" s="622"/>
      <c r="DV37" s="620" t="str">
        <f t="shared" si="17"/>
        <v/>
      </c>
      <c r="DW37" s="621"/>
      <c r="DX37" s="622"/>
      <c r="DY37" s="620" t="str">
        <f t="shared" si="18"/>
        <v/>
      </c>
      <c r="DZ37" s="621"/>
      <c r="EA37" s="622"/>
      <c r="EB37" s="620" t="str">
        <f t="shared" si="19"/>
        <v/>
      </c>
      <c r="EC37" s="621"/>
      <c r="ED37" s="622"/>
      <c r="EE37" s="565"/>
      <c r="EF37" s="566"/>
      <c r="EG37" s="567"/>
      <c r="EH37" s="614" t="str">
        <f t="shared" si="20"/>
        <v/>
      </c>
      <c r="EI37" s="615"/>
      <c r="EJ37" s="616"/>
      <c r="EK37" s="614" t="str">
        <f t="shared" si="21"/>
        <v/>
      </c>
      <c r="EL37" s="615"/>
      <c r="EM37" s="616"/>
      <c r="EN37" s="614" t="str">
        <f t="shared" si="22"/>
        <v/>
      </c>
      <c r="EO37" s="615"/>
      <c r="EP37" s="616"/>
      <c r="EQ37" s="614" t="str">
        <f t="shared" si="23"/>
        <v/>
      </c>
      <c r="ER37" s="615"/>
      <c r="ES37" s="616"/>
      <c r="ET37" s="614" t="str">
        <f t="shared" si="24"/>
        <v/>
      </c>
      <c r="EU37" s="615"/>
      <c r="EV37" s="616"/>
      <c r="EW37" s="614" t="str">
        <f t="shared" si="25"/>
        <v/>
      </c>
      <c r="EX37" s="615"/>
      <c r="EY37" s="616"/>
      <c r="EZ37" s="614" t="str">
        <f t="shared" si="26"/>
        <v/>
      </c>
      <c r="FA37" s="615"/>
      <c r="FB37" s="616"/>
      <c r="FC37" s="614" t="str">
        <f t="shared" si="27"/>
        <v/>
      </c>
      <c r="FD37" s="615"/>
      <c r="FE37" s="616"/>
      <c r="FF37" s="614" t="str">
        <f t="shared" si="28"/>
        <v/>
      </c>
      <c r="FG37" s="615"/>
      <c r="FH37" s="616"/>
      <c r="FI37" s="614" t="str">
        <f t="shared" si="29"/>
        <v/>
      </c>
      <c r="FJ37" s="615"/>
      <c r="FK37" s="616"/>
      <c r="FL37" s="611" t="str">
        <f t="shared" si="30"/>
        <v>N/A</v>
      </c>
      <c r="FM37" s="612"/>
      <c r="FN37" s="613"/>
      <c r="FO37" s="611" t="str">
        <f t="shared" si="31"/>
        <v>N/A</v>
      </c>
      <c r="FP37" s="612"/>
      <c r="FQ37" s="613"/>
      <c r="FR37" s="611" t="str">
        <f t="shared" si="32"/>
        <v>N/A</v>
      </c>
      <c r="FS37" s="612"/>
      <c r="FT37" s="613"/>
      <c r="FU37" s="611" t="str">
        <f t="shared" si="33"/>
        <v>N/A</v>
      </c>
      <c r="FV37" s="612"/>
      <c r="FW37" s="613"/>
      <c r="FX37" s="611" t="str">
        <f t="shared" si="34"/>
        <v>N/A</v>
      </c>
      <c r="FY37" s="612"/>
      <c r="FZ37" s="613"/>
      <c r="GA37" s="611" t="str">
        <f t="shared" si="35"/>
        <v>N/A</v>
      </c>
      <c r="GB37" s="612"/>
      <c r="GC37" s="613"/>
      <c r="GD37" s="611" t="str">
        <f t="shared" si="36"/>
        <v>N/A</v>
      </c>
      <c r="GE37" s="612"/>
      <c r="GF37" s="613"/>
      <c r="GG37" s="611" t="str">
        <f t="shared" si="37"/>
        <v>N/A</v>
      </c>
      <c r="GH37" s="612"/>
      <c r="GI37" s="613"/>
      <c r="GJ37" s="611" t="str">
        <f t="shared" si="38"/>
        <v>N/A</v>
      </c>
      <c r="GK37" s="612"/>
      <c r="GL37" s="613"/>
      <c r="GM37" s="611" t="str">
        <f t="shared" si="39"/>
        <v>N/A</v>
      </c>
      <c r="GN37" s="612"/>
      <c r="GO37" s="613"/>
      <c r="GP37" s="611" t="str">
        <f t="shared" si="40"/>
        <v>N/A</v>
      </c>
      <c r="GQ37" s="612"/>
      <c r="GR37" s="613"/>
      <c r="GS37" s="611" t="str">
        <f t="shared" si="41"/>
        <v>N/A</v>
      </c>
      <c r="GT37" s="612"/>
      <c r="GU37" s="613"/>
      <c r="GV37" s="611" t="str">
        <f t="shared" si="42"/>
        <v>N/A</v>
      </c>
      <c r="GW37" s="612"/>
      <c r="GX37" s="613"/>
      <c r="GY37" s="611" t="str">
        <f t="shared" si="43"/>
        <v>N/A</v>
      </c>
      <c r="GZ37" s="612"/>
      <c r="HA37" s="613"/>
      <c r="HB37" s="611" t="str">
        <f t="shared" si="44"/>
        <v>N/A</v>
      </c>
      <c r="HC37" s="612"/>
      <c r="HD37" s="613"/>
      <c r="HE37" s="611" t="str">
        <f t="shared" si="45"/>
        <v>N/A</v>
      </c>
      <c r="HF37" s="612"/>
      <c r="HG37" s="613"/>
      <c r="HH37" s="611" t="str">
        <f t="shared" si="46"/>
        <v>N/A</v>
      </c>
      <c r="HI37" s="612"/>
      <c r="HJ37" s="613"/>
      <c r="HK37" s="611" t="str">
        <f t="shared" si="47"/>
        <v>N/A</v>
      </c>
      <c r="HL37" s="612"/>
      <c r="HM37" s="613"/>
      <c r="HN37" s="611" t="str">
        <f t="shared" si="48"/>
        <v>N/A</v>
      </c>
      <c r="HO37" s="612"/>
      <c r="HP37" s="613"/>
      <c r="HQ37" s="611" t="str">
        <f t="shared" si="49"/>
        <v>N/A</v>
      </c>
      <c r="HR37" s="612"/>
      <c r="HS37" s="613"/>
    </row>
    <row r="38" spans="1:227">
      <c r="A38" s="26" t="str">
        <f>IF('Information sur les Gènes'!A38="","",'Information sur les Gènes'!A38)</f>
        <v>C12</v>
      </c>
      <c r="B38" s="28" t="str">
        <f>IF('Information sur les Gènes'!D38="","",'Information sur les Gènes'!D38)</f>
        <v/>
      </c>
      <c r="C38" s="611" t="str">
        <f>IF('Données Echantillon Contrôle'!F39="","",'Données Echantillon Contrôle'!F39)</f>
        <v/>
      </c>
      <c r="D38" s="612"/>
      <c r="E38" s="613"/>
      <c r="F38" s="611" t="str">
        <f>IF('Données Echantillon 1'!F39="","",'Données Echantillon 1'!F39)</f>
        <v/>
      </c>
      <c r="G38" s="612"/>
      <c r="H38" s="613"/>
      <c r="I38" s="611" t="str">
        <f>IF('Données Echantillon 2'!F39="","",'Données Echantillon 2'!F39)</f>
        <v/>
      </c>
      <c r="J38" s="612"/>
      <c r="K38" s="613"/>
      <c r="L38" s="611" t="str">
        <f>IF('Données Echantillon 3'!F39="","",'Données Echantillon 3'!F39)</f>
        <v/>
      </c>
      <c r="M38" s="612"/>
      <c r="N38" s="613"/>
      <c r="O38" s="611" t="str">
        <f>IF('Données Echantillon 4'!F39="","",'Données Echantillon 4'!F39)</f>
        <v/>
      </c>
      <c r="P38" s="612"/>
      <c r="Q38" s="613"/>
      <c r="R38" s="611" t="str">
        <f>IF('Données Echantillon 5'!F39="","",'Données Echantillon 5'!F39)</f>
        <v/>
      </c>
      <c r="S38" s="612"/>
      <c r="T38" s="613"/>
      <c r="U38" s="611" t="str">
        <f>IF('Données Echantillon 6'!F39="","",'Données Echantillon 6'!F39)</f>
        <v/>
      </c>
      <c r="V38" s="612"/>
      <c r="W38" s="613"/>
      <c r="X38" s="611" t="str">
        <f>IF('Données Echantillon 7'!F39="","",'Données Echantillon 7'!F39)</f>
        <v/>
      </c>
      <c r="Y38" s="612"/>
      <c r="Z38" s="613"/>
      <c r="AA38" s="611" t="str">
        <f>IF('Données Echantillon 8'!F39="","",'Données Echantillon 8'!F39)</f>
        <v/>
      </c>
      <c r="AB38" s="612"/>
      <c r="AC38" s="613"/>
      <c r="AD38" s="611" t="str">
        <f>IF('Données Echantillon 9'!F39="","",'Données Echantillon 9'!F39)</f>
        <v/>
      </c>
      <c r="AE38" s="612"/>
      <c r="AF38" s="613"/>
      <c r="AG38" s="611" t="str">
        <f>IF('Données Echantillon 10'!F39="","",'Données Echantillon 10'!F39)</f>
        <v/>
      </c>
      <c r="AH38" s="612"/>
      <c r="AI38" s="613"/>
      <c r="AJ38" s="603" t="str">
        <f>IF(C38="","",C38-'Selection Gènes de Référence'!$D$17)</f>
        <v/>
      </c>
      <c r="AK38" s="604"/>
      <c r="AL38" s="605"/>
      <c r="AM38" s="603" t="str">
        <f>IF(F38="","",F38-'Selection Gènes de Référence'!$D$18)</f>
        <v/>
      </c>
      <c r="AN38" s="604"/>
      <c r="AO38" s="605"/>
      <c r="AP38" s="603" t="str">
        <f>IF(I38="","",I38-'Selection Gènes de Référence'!$D$19)</f>
        <v/>
      </c>
      <c r="AQ38" s="604"/>
      <c r="AR38" s="605"/>
      <c r="AS38" s="603" t="str">
        <f>IF(L38="","",L38-'Selection Gènes de Référence'!$D$20)</f>
        <v/>
      </c>
      <c r="AT38" s="604"/>
      <c r="AU38" s="605"/>
      <c r="AV38" s="603" t="str">
        <f>IF(O38="","",O38-'Selection Gènes de Référence'!$D$21)</f>
        <v/>
      </c>
      <c r="AW38" s="604"/>
      <c r="AX38" s="605"/>
      <c r="AY38" s="603" t="str">
        <f>IF(R38="","",R38-'Selection Gènes de Référence'!$D$22)</f>
        <v/>
      </c>
      <c r="AZ38" s="604"/>
      <c r="BA38" s="605"/>
      <c r="BB38" s="603" t="str">
        <f>IF(U38="","",U38-'Selection Gènes de Référence'!$D$23)</f>
        <v/>
      </c>
      <c r="BC38" s="604"/>
      <c r="BD38" s="605"/>
      <c r="BE38" s="603" t="str">
        <f>IF(X38="","",X38-'Selection Gènes de Référence'!$D$24)</f>
        <v/>
      </c>
      <c r="BF38" s="604"/>
      <c r="BG38" s="605"/>
      <c r="BH38" s="603" t="str">
        <f>IF(AA38="","",AA38-'Selection Gènes de Référence'!$D$25)</f>
        <v/>
      </c>
      <c r="BI38" s="604"/>
      <c r="BJ38" s="605"/>
      <c r="BK38" s="603" t="str">
        <f>IF(AD38="","",AD38-'Selection Gènes de Référence'!$D$26)</f>
        <v/>
      </c>
      <c r="BL38" s="604"/>
      <c r="BM38" s="605"/>
      <c r="BN38" s="603" t="str">
        <f>IF(AG38="","",AG38-'Selection Gènes de Référence'!$D$27)</f>
        <v/>
      </c>
      <c r="BO38" s="604"/>
      <c r="BP38" s="605"/>
      <c r="BQ38" s="565"/>
      <c r="BR38" s="566"/>
      <c r="BS38" s="567"/>
      <c r="BT38" s="611" t="str">
        <f t="shared" si="0"/>
        <v/>
      </c>
      <c r="BU38" s="612"/>
      <c r="BV38" s="613"/>
      <c r="BW38" s="611" t="str">
        <f t="shared" si="1"/>
        <v/>
      </c>
      <c r="BX38" s="612"/>
      <c r="BY38" s="613"/>
      <c r="BZ38" s="611" t="str">
        <f t="shared" si="2"/>
        <v/>
      </c>
      <c r="CA38" s="612"/>
      <c r="CB38" s="613"/>
      <c r="CC38" s="611" t="str">
        <f t="shared" si="3"/>
        <v/>
      </c>
      <c r="CD38" s="612"/>
      <c r="CE38" s="613"/>
      <c r="CF38" s="611" t="str">
        <f t="shared" si="4"/>
        <v/>
      </c>
      <c r="CG38" s="612"/>
      <c r="CH38" s="613"/>
      <c r="CI38" s="611" t="str">
        <f t="shared" si="5"/>
        <v/>
      </c>
      <c r="CJ38" s="612"/>
      <c r="CK38" s="613"/>
      <c r="CL38" s="611" t="str">
        <f t="shared" si="6"/>
        <v/>
      </c>
      <c r="CM38" s="612"/>
      <c r="CN38" s="613"/>
      <c r="CO38" s="611" t="str">
        <f t="shared" si="7"/>
        <v/>
      </c>
      <c r="CP38" s="612"/>
      <c r="CQ38" s="613"/>
      <c r="CR38" s="611" t="str">
        <f t="shared" si="8"/>
        <v/>
      </c>
      <c r="CS38" s="612"/>
      <c r="CT38" s="613"/>
      <c r="CU38" s="611" t="str">
        <f t="shared" si="9"/>
        <v/>
      </c>
      <c r="CV38" s="612"/>
      <c r="CW38" s="613"/>
      <c r="CX38" s="565" t="str">
        <f t="shared" si="50"/>
        <v/>
      </c>
      <c r="CY38" s="566"/>
      <c r="CZ38" s="567"/>
      <c r="DA38" s="620" t="str">
        <f t="shared" si="10"/>
        <v/>
      </c>
      <c r="DB38" s="621"/>
      <c r="DC38" s="622"/>
      <c r="DD38" s="620" t="str">
        <f t="shared" si="11"/>
        <v/>
      </c>
      <c r="DE38" s="621"/>
      <c r="DF38" s="622"/>
      <c r="DG38" s="620" t="str">
        <f t="shared" si="12"/>
        <v/>
      </c>
      <c r="DH38" s="621"/>
      <c r="DI38" s="622"/>
      <c r="DJ38" s="620" t="str">
        <f t="shared" si="13"/>
        <v/>
      </c>
      <c r="DK38" s="621"/>
      <c r="DL38" s="622"/>
      <c r="DM38" s="620" t="str">
        <f t="shared" si="14"/>
        <v/>
      </c>
      <c r="DN38" s="621"/>
      <c r="DO38" s="622"/>
      <c r="DP38" s="620" t="str">
        <f t="shared" si="15"/>
        <v/>
      </c>
      <c r="DQ38" s="621"/>
      <c r="DR38" s="622"/>
      <c r="DS38" s="620" t="str">
        <f t="shared" si="16"/>
        <v/>
      </c>
      <c r="DT38" s="621"/>
      <c r="DU38" s="622"/>
      <c r="DV38" s="620" t="str">
        <f t="shared" si="17"/>
        <v/>
      </c>
      <c r="DW38" s="621"/>
      <c r="DX38" s="622"/>
      <c r="DY38" s="620" t="str">
        <f t="shared" si="18"/>
        <v/>
      </c>
      <c r="DZ38" s="621"/>
      <c r="EA38" s="622"/>
      <c r="EB38" s="620" t="str">
        <f t="shared" si="19"/>
        <v/>
      </c>
      <c r="EC38" s="621"/>
      <c r="ED38" s="622"/>
      <c r="EE38" s="565"/>
      <c r="EF38" s="566"/>
      <c r="EG38" s="567"/>
      <c r="EH38" s="614" t="str">
        <f t="shared" si="20"/>
        <v/>
      </c>
      <c r="EI38" s="615"/>
      <c r="EJ38" s="616"/>
      <c r="EK38" s="614" t="str">
        <f t="shared" si="21"/>
        <v/>
      </c>
      <c r="EL38" s="615"/>
      <c r="EM38" s="616"/>
      <c r="EN38" s="614" t="str">
        <f t="shared" si="22"/>
        <v/>
      </c>
      <c r="EO38" s="615"/>
      <c r="EP38" s="616"/>
      <c r="EQ38" s="614" t="str">
        <f t="shared" si="23"/>
        <v/>
      </c>
      <c r="ER38" s="615"/>
      <c r="ES38" s="616"/>
      <c r="ET38" s="614" t="str">
        <f t="shared" si="24"/>
        <v/>
      </c>
      <c r="EU38" s="615"/>
      <c r="EV38" s="616"/>
      <c r="EW38" s="614" t="str">
        <f t="shared" si="25"/>
        <v/>
      </c>
      <c r="EX38" s="615"/>
      <c r="EY38" s="616"/>
      <c r="EZ38" s="614" t="str">
        <f t="shared" si="26"/>
        <v/>
      </c>
      <c r="FA38" s="615"/>
      <c r="FB38" s="616"/>
      <c r="FC38" s="614" t="str">
        <f t="shared" si="27"/>
        <v/>
      </c>
      <c r="FD38" s="615"/>
      <c r="FE38" s="616"/>
      <c r="FF38" s="614" t="str">
        <f t="shared" si="28"/>
        <v/>
      </c>
      <c r="FG38" s="615"/>
      <c r="FH38" s="616"/>
      <c r="FI38" s="614" t="str">
        <f t="shared" si="29"/>
        <v/>
      </c>
      <c r="FJ38" s="615"/>
      <c r="FK38" s="616"/>
      <c r="FL38" s="611" t="str">
        <f t="shared" si="30"/>
        <v>N/A</v>
      </c>
      <c r="FM38" s="612"/>
      <c r="FN38" s="613"/>
      <c r="FO38" s="611" t="str">
        <f t="shared" si="31"/>
        <v>N/A</v>
      </c>
      <c r="FP38" s="612"/>
      <c r="FQ38" s="613"/>
      <c r="FR38" s="611" t="str">
        <f t="shared" si="32"/>
        <v>N/A</v>
      </c>
      <c r="FS38" s="612"/>
      <c r="FT38" s="613"/>
      <c r="FU38" s="611" t="str">
        <f t="shared" si="33"/>
        <v>N/A</v>
      </c>
      <c r="FV38" s="612"/>
      <c r="FW38" s="613"/>
      <c r="FX38" s="611" t="str">
        <f t="shared" si="34"/>
        <v>N/A</v>
      </c>
      <c r="FY38" s="612"/>
      <c r="FZ38" s="613"/>
      <c r="GA38" s="611" t="str">
        <f t="shared" si="35"/>
        <v>N/A</v>
      </c>
      <c r="GB38" s="612"/>
      <c r="GC38" s="613"/>
      <c r="GD38" s="611" t="str">
        <f t="shared" si="36"/>
        <v>N/A</v>
      </c>
      <c r="GE38" s="612"/>
      <c r="GF38" s="613"/>
      <c r="GG38" s="611" t="str">
        <f t="shared" si="37"/>
        <v>N/A</v>
      </c>
      <c r="GH38" s="612"/>
      <c r="GI38" s="613"/>
      <c r="GJ38" s="611" t="str">
        <f t="shared" si="38"/>
        <v>N/A</v>
      </c>
      <c r="GK38" s="612"/>
      <c r="GL38" s="613"/>
      <c r="GM38" s="611" t="str">
        <f t="shared" si="39"/>
        <v>N/A</v>
      </c>
      <c r="GN38" s="612"/>
      <c r="GO38" s="613"/>
      <c r="GP38" s="611" t="str">
        <f t="shared" si="40"/>
        <v>N/A</v>
      </c>
      <c r="GQ38" s="612"/>
      <c r="GR38" s="613"/>
      <c r="GS38" s="611" t="str">
        <f t="shared" si="41"/>
        <v>N/A</v>
      </c>
      <c r="GT38" s="612"/>
      <c r="GU38" s="613"/>
      <c r="GV38" s="611" t="str">
        <f t="shared" si="42"/>
        <v>N/A</v>
      </c>
      <c r="GW38" s="612"/>
      <c r="GX38" s="613"/>
      <c r="GY38" s="611" t="str">
        <f t="shared" si="43"/>
        <v>N/A</v>
      </c>
      <c r="GZ38" s="612"/>
      <c r="HA38" s="613"/>
      <c r="HB38" s="611" t="str">
        <f t="shared" si="44"/>
        <v>N/A</v>
      </c>
      <c r="HC38" s="612"/>
      <c r="HD38" s="613"/>
      <c r="HE38" s="611" t="str">
        <f t="shared" si="45"/>
        <v>N/A</v>
      </c>
      <c r="HF38" s="612"/>
      <c r="HG38" s="613"/>
      <c r="HH38" s="611" t="str">
        <f t="shared" si="46"/>
        <v>N/A</v>
      </c>
      <c r="HI38" s="612"/>
      <c r="HJ38" s="613"/>
      <c r="HK38" s="611" t="str">
        <f t="shared" si="47"/>
        <v>N/A</v>
      </c>
      <c r="HL38" s="612"/>
      <c r="HM38" s="613"/>
      <c r="HN38" s="611" t="str">
        <f t="shared" si="48"/>
        <v>N/A</v>
      </c>
      <c r="HO38" s="612"/>
      <c r="HP38" s="613"/>
      <c r="HQ38" s="611" t="str">
        <f t="shared" si="49"/>
        <v>N/A</v>
      </c>
      <c r="HR38" s="612"/>
      <c r="HS38" s="613"/>
    </row>
    <row r="39" spans="1:227">
      <c r="A39" s="26" t="str">
        <f>IF('Information sur les Gènes'!A39="","",'Information sur les Gènes'!A39)</f>
        <v>D1</v>
      </c>
      <c r="B39" s="28" t="str">
        <f>IF('Information sur les Gènes'!D39="","",'Information sur les Gènes'!D39)</f>
        <v/>
      </c>
      <c r="C39" s="611" t="str">
        <f>IF('Données Echantillon Contrôle'!F40="","",'Données Echantillon Contrôle'!F40)</f>
        <v/>
      </c>
      <c r="D39" s="612"/>
      <c r="E39" s="613"/>
      <c r="F39" s="611" t="str">
        <f>IF('Données Echantillon 1'!F40="","",'Données Echantillon 1'!F40)</f>
        <v/>
      </c>
      <c r="G39" s="612"/>
      <c r="H39" s="613"/>
      <c r="I39" s="611" t="str">
        <f>IF('Données Echantillon 2'!F40="","",'Données Echantillon 2'!F40)</f>
        <v/>
      </c>
      <c r="J39" s="612"/>
      <c r="K39" s="613"/>
      <c r="L39" s="611" t="str">
        <f>IF('Données Echantillon 3'!F40="","",'Données Echantillon 3'!F40)</f>
        <v/>
      </c>
      <c r="M39" s="612"/>
      <c r="N39" s="613"/>
      <c r="O39" s="611" t="str">
        <f>IF('Données Echantillon 4'!F40="","",'Données Echantillon 4'!F40)</f>
        <v/>
      </c>
      <c r="P39" s="612"/>
      <c r="Q39" s="613"/>
      <c r="R39" s="611" t="str">
        <f>IF('Données Echantillon 5'!F40="","",'Données Echantillon 5'!F40)</f>
        <v/>
      </c>
      <c r="S39" s="612"/>
      <c r="T39" s="613"/>
      <c r="U39" s="611" t="str">
        <f>IF('Données Echantillon 6'!F40="","",'Données Echantillon 6'!F40)</f>
        <v/>
      </c>
      <c r="V39" s="612"/>
      <c r="W39" s="613"/>
      <c r="X39" s="611" t="str">
        <f>IF('Données Echantillon 7'!F40="","",'Données Echantillon 7'!F40)</f>
        <v/>
      </c>
      <c r="Y39" s="612"/>
      <c r="Z39" s="613"/>
      <c r="AA39" s="611" t="str">
        <f>IF('Données Echantillon 8'!F40="","",'Données Echantillon 8'!F40)</f>
        <v/>
      </c>
      <c r="AB39" s="612"/>
      <c r="AC39" s="613"/>
      <c r="AD39" s="611" t="str">
        <f>IF('Données Echantillon 9'!F40="","",'Données Echantillon 9'!F40)</f>
        <v/>
      </c>
      <c r="AE39" s="612"/>
      <c r="AF39" s="613"/>
      <c r="AG39" s="611" t="str">
        <f>IF('Données Echantillon 10'!F40="","",'Données Echantillon 10'!F40)</f>
        <v/>
      </c>
      <c r="AH39" s="612"/>
      <c r="AI39" s="613"/>
      <c r="AJ39" s="603" t="str">
        <f>IF(C39="","",C39-'Selection Gènes de Référence'!$D$17)</f>
        <v/>
      </c>
      <c r="AK39" s="604"/>
      <c r="AL39" s="605"/>
      <c r="AM39" s="603" t="str">
        <f>IF(F39="","",F39-'Selection Gènes de Référence'!$D$18)</f>
        <v/>
      </c>
      <c r="AN39" s="604"/>
      <c r="AO39" s="605"/>
      <c r="AP39" s="603" t="str">
        <f>IF(I39="","",I39-'Selection Gènes de Référence'!$D$19)</f>
        <v/>
      </c>
      <c r="AQ39" s="604"/>
      <c r="AR39" s="605"/>
      <c r="AS39" s="603" t="str">
        <f>IF(L39="","",L39-'Selection Gènes de Référence'!$D$20)</f>
        <v/>
      </c>
      <c r="AT39" s="604"/>
      <c r="AU39" s="605"/>
      <c r="AV39" s="603" t="str">
        <f>IF(O39="","",O39-'Selection Gènes de Référence'!$D$21)</f>
        <v/>
      </c>
      <c r="AW39" s="604"/>
      <c r="AX39" s="605"/>
      <c r="AY39" s="603" t="str">
        <f>IF(R39="","",R39-'Selection Gènes de Référence'!$D$22)</f>
        <v/>
      </c>
      <c r="AZ39" s="604"/>
      <c r="BA39" s="605"/>
      <c r="BB39" s="603" t="str">
        <f>IF(U39="","",U39-'Selection Gènes de Référence'!$D$23)</f>
        <v/>
      </c>
      <c r="BC39" s="604"/>
      <c r="BD39" s="605"/>
      <c r="BE39" s="603" t="str">
        <f>IF(X39="","",X39-'Selection Gènes de Référence'!$D$24)</f>
        <v/>
      </c>
      <c r="BF39" s="604"/>
      <c r="BG39" s="605"/>
      <c r="BH39" s="603" t="str">
        <f>IF(AA39="","",AA39-'Selection Gènes de Référence'!$D$25)</f>
        <v/>
      </c>
      <c r="BI39" s="604"/>
      <c r="BJ39" s="605"/>
      <c r="BK39" s="603" t="str">
        <f>IF(AD39="","",AD39-'Selection Gènes de Référence'!$D$26)</f>
        <v/>
      </c>
      <c r="BL39" s="604"/>
      <c r="BM39" s="605"/>
      <c r="BN39" s="603" t="str">
        <f>IF(AG39="","",AG39-'Selection Gènes de Référence'!$D$27)</f>
        <v/>
      </c>
      <c r="BO39" s="604"/>
      <c r="BP39" s="605"/>
      <c r="BQ39" s="565"/>
      <c r="BR39" s="566"/>
      <c r="BS39" s="567"/>
      <c r="BT39" s="611" t="str">
        <f t="shared" si="0"/>
        <v/>
      </c>
      <c r="BU39" s="612"/>
      <c r="BV39" s="613"/>
      <c r="BW39" s="611" t="str">
        <f t="shared" si="1"/>
        <v/>
      </c>
      <c r="BX39" s="612"/>
      <c r="BY39" s="613"/>
      <c r="BZ39" s="611" t="str">
        <f t="shared" si="2"/>
        <v/>
      </c>
      <c r="CA39" s="612"/>
      <c r="CB39" s="613"/>
      <c r="CC39" s="611" t="str">
        <f t="shared" si="3"/>
        <v/>
      </c>
      <c r="CD39" s="612"/>
      <c r="CE39" s="613"/>
      <c r="CF39" s="611" t="str">
        <f t="shared" si="4"/>
        <v/>
      </c>
      <c r="CG39" s="612"/>
      <c r="CH39" s="613"/>
      <c r="CI39" s="611" t="str">
        <f t="shared" si="5"/>
        <v/>
      </c>
      <c r="CJ39" s="612"/>
      <c r="CK39" s="613"/>
      <c r="CL39" s="611" t="str">
        <f t="shared" si="6"/>
        <v/>
      </c>
      <c r="CM39" s="612"/>
      <c r="CN39" s="613"/>
      <c r="CO39" s="611" t="str">
        <f t="shared" si="7"/>
        <v/>
      </c>
      <c r="CP39" s="612"/>
      <c r="CQ39" s="613"/>
      <c r="CR39" s="611" t="str">
        <f t="shared" si="8"/>
        <v/>
      </c>
      <c r="CS39" s="612"/>
      <c r="CT39" s="613"/>
      <c r="CU39" s="611" t="str">
        <f t="shared" si="9"/>
        <v/>
      </c>
      <c r="CV39" s="612"/>
      <c r="CW39" s="613"/>
      <c r="CX39" s="565" t="str">
        <f t="shared" si="50"/>
        <v/>
      </c>
      <c r="CY39" s="566"/>
      <c r="CZ39" s="567"/>
      <c r="DA39" s="620" t="str">
        <f t="shared" si="10"/>
        <v/>
      </c>
      <c r="DB39" s="621"/>
      <c r="DC39" s="622"/>
      <c r="DD39" s="620" t="str">
        <f t="shared" si="11"/>
        <v/>
      </c>
      <c r="DE39" s="621"/>
      <c r="DF39" s="622"/>
      <c r="DG39" s="620" t="str">
        <f t="shared" si="12"/>
        <v/>
      </c>
      <c r="DH39" s="621"/>
      <c r="DI39" s="622"/>
      <c r="DJ39" s="620" t="str">
        <f t="shared" si="13"/>
        <v/>
      </c>
      <c r="DK39" s="621"/>
      <c r="DL39" s="622"/>
      <c r="DM39" s="620" t="str">
        <f t="shared" si="14"/>
        <v/>
      </c>
      <c r="DN39" s="621"/>
      <c r="DO39" s="622"/>
      <c r="DP39" s="620" t="str">
        <f t="shared" si="15"/>
        <v/>
      </c>
      <c r="DQ39" s="621"/>
      <c r="DR39" s="622"/>
      <c r="DS39" s="620" t="str">
        <f t="shared" si="16"/>
        <v/>
      </c>
      <c r="DT39" s="621"/>
      <c r="DU39" s="622"/>
      <c r="DV39" s="620" t="str">
        <f t="shared" si="17"/>
        <v/>
      </c>
      <c r="DW39" s="621"/>
      <c r="DX39" s="622"/>
      <c r="DY39" s="620" t="str">
        <f t="shared" si="18"/>
        <v/>
      </c>
      <c r="DZ39" s="621"/>
      <c r="EA39" s="622"/>
      <c r="EB39" s="620" t="str">
        <f t="shared" si="19"/>
        <v/>
      </c>
      <c r="EC39" s="621"/>
      <c r="ED39" s="622"/>
      <c r="EE39" s="565"/>
      <c r="EF39" s="566"/>
      <c r="EG39" s="567"/>
      <c r="EH39" s="614" t="str">
        <f t="shared" si="20"/>
        <v/>
      </c>
      <c r="EI39" s="615"/>
      <c r="EJ39" s="616"/>
      <c r="EK39" s="614" t="str">
        <f t="shared" si="21"/>
        <v/>
      </c>
      <c r="EL39" s="615"/>
      <c r="EM39" s="616"/>
      <c r="EN39" s="614" t="str">
        <f t="shared" si="22"/>
        <v/>
      </c>
      <c r="EO39" s="615"/>
      <c r="EP39" s="616"/>
      <c r="EQ39" s="614" t="str">
        <f t="shared" si="23"/>
        <v/>
      </c>
      <c r="ER39" s="615"/>
      <c r="ES39" s="616"/>
      <c r="ET39" s="614" t="str">
        <f t="shared" si="24"/>
        <v/>
      </c>
      <c r="EU39" s="615"/>
      <c r="EV39" s="616"/>
      <c r="EW39" s="614" t="str">
        <f t="shared" si="25"/>
        <v/>
      </c>
      <c r="EX39" s="615"/>
      <c r="EY39" s="616"/>
      <c r="EZ39" s="614" t="str">
        <f t="shared" si="26"/>
        <v/>
      </c>
      <c r="FA39" s="615"/>
      <c r="FB39" s="616"/>
      <c r="FC39" s="614" t="str">
        <f t="shared" si="27"/>
        <v/>
      </c>
      <c r="FD39" s="615"/>
      <c r="FE39" s="616"/>
      <c r="FF39" s="614" t="str">
        <f t="shared" si="28"/>
        <v/>
      </c>
      <c r="FG39" s="615"/>
      <c r="FH39" s="616"/>
      <c r="FI39" s="614" t="str">
        <f t="shared" si="29"/>
        <v/>
      </c>
      <c r="FJ39" s="615"/>
      <c r="FK39" s="616"/>
      <c r="FL39" s="611" t="str">
        <f t="shared" si="30"/>
        <v>N/A</v>
      </c>
      <c r="FM39" s="612"/>
      <c r="FN39" s="613"/>
      <c r="FO39" s="611" t="str">
        <f t="shared" si="31"/>
        <v>N/A</v>
      </c>
      <c r="FP39" s="612"/>
      <c r="FQ39" s="613"/>
      <c r="FR39" s="611" t="str">
        <f t="shared" si="32"/>
        <v>N/A</v>
      </c>
      <c r="FS39" s="612"/>
      <c r="FT39" s="613"/>
      <c r="FU39" s="611" t="str">
        <f t="shared" si="33"/>
        <v>N/A</v>
      </c>
      <c r="FV39" s="612"/>
      <c r="FW39" s="613"/>
      <c r="FX39" s="611" t="str">
        <f t="shared" si="34"/>
        <v>N/A</v>
      </c>
      <c r="FY39" s="612"/>
      <c r="FZ39" s="613"/>
      <c r="GA39" s="611" t="str">
        <f t="shared" si="35"/>
        <v>N/A</v>
      </c>
      <c r="GB39" s="612"/>
      <c r="GC39" s="613"/>
      <c r="GD39" s="611" t="str">
        <f t="shared" si="36"/>
        <v>N/A</v>
      </c>
      <c r="GE39" s="612"/>
      <c r="GF39" s="613"/>
      <c r="GG39" s="611" t="str">
        <f t="shared" si="37"/>
        <v>N/A</v>
      </c>
      <c r="GH39" s="612"/>
      <c r="GI39" s="613"/>
      <c r="GJ39" s="611" t="str">
        <f t="shared" si="38"/>
        <v>N/A</v>
      </c>
      <c r="GK39" s="612"/>
      <c r="GL39" s="613"/>
      <c r="GM39" s="611" t="str">
        <f t="shared" si="39"/>
        <v>N/A</v>
      </c>
      <c r="GN39" s="612"/>
      <c r="GO39" s="613"/>
      <c r="GP39" s="611" t="str">
        <f t="shared" si="40"/>
        <v>N/A</v>
      </c>
      <c r="GQ39" s="612"/>
      <c r="GR39" s="613"/>
      <c r="GS39" s="611" t="str">
        <f t="shared" si="41"/>
        <v>N/A</v>
      </c>
      <c r="GT39" s="612"/>
      <c r="GU39" s="613"/>
      <c r="GV39" s="611" t="str">
        <f t="shared" si="42"/>
        <v>N/A</v>
      </c>
      <c r="GW39" s="612"/>
      <c r="GX39" s="613"/>
      <c r="GY39" s="611" t="str">
        <f t="shared" si="43"/>
        <v>N/A</v>
      </c>
      <c r="GZ39" s="612"/>
      <c r="HA39" s="613"/>
      <c r="HB39" s="611" t="str">
        <f t="shared" si="44"/>
        <v>N/A</v>
      </c>
      <c r="HC39" s="612"/>
      <c r="HD39" s="613"/>
      <c r="HE39" s="611" t="str">
        <f t="shared" si="45"/>
        <v>N/A</v>
      </c>
      <c r="HF39" s="612"/>
      <c r="HG39" s="613"/>
      <c r="HH39" s="611" t="str">
        <f t="shared" si="46"/>
        <v>N/A</v>
      </c>
      <c r="HI39" s="612"/>
      <c r="HJ39" s="613"/>
      <c r="HK39" s="611" t="str">
        <f t="shared" si="47"/>
        <v>N/A</v>
      </c>
      <c r="HL39" s="612"/>
      <c r="HM39" s="613"/>
      <c r="HN39" s="611" t="str">
        <f t="shared" si="48"/>
        <v>N/A</v>
      </c>
      <c r="HO39" s="612"/>
      <c r="HP39" s="613"/>
      <c r="HQ39" s="611" t="str">
        <f t="shared" si="49"/>
        <v>N/A</v>
      </c>
      <c r="HR39" s="612"/>
      <c r="HS39" s="613"/>
    </row>
    <row r="40" spans="1:227">
      <c r="A40" s="26" t="str">
        <f>IF('Information sur les Gènes'!A40="","",'Information sur les Gènes'!A40)</f>
        <v>D2</v>
      </c>
      <c r="B40" s="28" t="str">
        <f>IF('Information sur les Gènes'!D40="","",'Information sur les Gènes'!D40)</f>
        <v/>
      </c>
      <c r="C40" s="611" t="str">
        <f>IF('Données Echantillon Contrôle'!F41="","",'Données Echantillon Contrôle'!F41)</f>
        <v/>
      </c>
      <c r="D40" s="612"/>
      <c r="E40" s="613"/>
      <c r="F40" s="611" t="str">
        <f>IF('Données Echantillon 1'!F41="","",'Données Echantillon 1'!F41)</f>
        <v/>
      </c>
      <c r="G40" s="612"/>
      <c r="H40" s="613"/>
      <c r="I40" s="611" t="str">
        <f>IF('Données Echantillon 2'!F41="","",'Données Echantillon 2'!F41)</f>
        <v/>
      </c>
      <c r="J40" s="612"/>
      <c r="K40" s="613"/>
      <c r="L40" s="611" t="str">
        <f>IF('Données Echantillon 3'!F41="","",'Données Echantillon 3'!F41)</f>
        <v/>
      </c>
      <c r="M40" s="612"/>
      <c r="N40" s="613"/>
      <c r="O40" s="611" t="str">
        <f>IF('Données Echantillon 4'!F41="","",'Données Echantillon 4'!F41)</f>
        <v/>
      </c>
      <c r="P40" s="612"/>
      <c r="Q40" s="613"/>
      <c r="R40" s="611" t="str">
        <f>IF('Données Echantillon 5'!F41="","",'Données Echantillon 5'!F41)</f>
        <v/>
      </c>
      <c r="S40" s="612"/>
      <c r="T40" s="613"/>
      <c r="U40" s="611" t="str">
        <f>IF('Données Echantillon 6'!F41="","",'Données Echantillon 6'!F41)</f>
        <v/>
      </c>
      <c r="V40" s="612"/>
      <c r="W40" s="613"/>
      <c r="X40" s="611" t="str">
        <f>IF('Données Echantillon 7'!F41="","",'Données Echantillon 7'!F41)</f>
        <v/>
      </c>
      <c r="Y40" s="612"/>
      <c r="Z40" s="613"/>
      <c r="AA40" s="611" t="str">
        <f>IF('Données Echantillon 8'!F41="","",'Données Echantillon 8'!F41)</f>
        <v/>
      </c>
      <c r="AB40" s="612"/>
      <c r="AC40" s="613"/>
      <c r="AD40" s="611" t="str">
        <f>IF('Données Echantillon 9'!F41="","",'Données Echantillon 9'!F41)</f>
        <v/>
      </c>
      <c r="AE40" s="612"/>
      <c r="AF40" s="613"/>
      <c r="AG40" s="611" t="str">
        <f>IF('Données Echantillon 10'!F41="","",'Données Echantillon 10'!F41)</f>
        <v/>
      </c>
      <c r="AH40" s="612"/>
      <c r="AI40" s="613"/>
      <c r="AJ40" s="603" t="str">
        <f>IF(C40="","",C40-'Selection Gènes de Référence'!$D$17)</f>
        <v/>
      </c>
      <c r="AK40" s="604"/>
      <c r="AL40" s="605"/>
      <c r="AM40" s="603" t="str">
        <f>IF(F40="","",F40-'Selection Gènes de Référence'!$D$18)</f>
        <v/>
      </c>
      <c r="AN40" s="604"/>
      <c r="AO40" s="605"/>
      <c r="AP40" s="603" t="str">
        <f>IF(I40="","",I40-'Selection Gènes de Référence'!$D$19)</f>
        <v/>
      </c>
      <c r="AQ40" s="604"/>
      <c r="AR40" s="605"/>
      <c r="AS40" s="603" t="str">
        <f>IF(L40="","",L40-'Selection Gènes de Référence'!$D$20)</f>
        <v/>
      </c>
      <c r="AT40" s="604"/>
      <c r="AU40" s="605"/>
      <c r="AV40" s="603" t="str">
        <f>IF(O40="","",O40-'Selection Gènes de Référence'!$D$21)</f>
        <v/>
      </c>
      <c r="AW40" s="604"/>
      <c r="AX40" s="605"/>
      <c r="AY40" s="603" t="str">
        <f>IF(R40="","",R40-'Selection Gènes de Référence'!$D$22)</f>
        <v/>
      </c>
      <c r="AZ40" s="604"/>
      <c r="BA40" s="605"/>
      <c r="BB40" s="603" t="str">
        <f>IF(U40="","",U40-'Selection Gènes de Référence'!$D$23)</f>
        <v/>
      </c>
      <c r="BC40" s="604"/>
      <c r="BD40" s="605"/>
      <c r="BE40" s="603" t="str">
        <f>IF(X40="","",X40-'Selection Gènes de Référence'!$D$24)</f>
        <v/>
      </c>
      <c r="BF40" s="604"/>
      <c r="BG40" s="605"/>
      <c r="BH40" s="603" t="str">
        <f>IF(AA40="","",AA40-'Selection Gènes de Référence'!$D$25)</f>
        <v/>
      </c>
      <c r="BI40" s="604"/>
      <c r="BJ40" s="605"/>
      <c r="BK40" s="603" t="str">
        <f>IF(AD40="","",AD40-'Selection Gènes de Référence'!$D$26)</f>
        <v/>
      </c>
      <c r="BL40" s="604"/>
      <c r="BM40" s="605"/>
      <c r="BN40" s="603" t="str">
        <f>IF(AG40="","",AG40-'Selection Gènes de Référence'!$D$27)</f>
        <v/>
      </c>
      <c r="BO40" s="604"/>
      <c r="BP40" s="605"/>
      <c r="BQ40" s="565"/>
      <c r="BR40" s="566"/>
      <c r="BS40" s="567"/>
      <c r="BT40" s="611" t="str">
        <f t="shared" si="0"/>
        <v/>
      </c>
      <c r="BU40" s="612"/>
      <c r="BV40" s="613"/>
      <c r="BW40" s="611" t="str">
        <f t="shared" si="1"/>
        <v/>
      </c>
      <c r="BX40" s="612"/>
      <c r="BY40" s="613"/>
      <c r="BZ40" s="611" t="str">
        <f t="shared" si="2"/>
        <v/>
      </c>
      <c r="CA40" s="612"/>
      <c r="CB40" s="613"/>
      <c r="CC40" s="611" t="str">
        <f t="shared" si="3"/>
        <v/>
      </c>
      <c r="CD40" s="612"/>
      <c r="CE40" s="613"/>
      <c r="CF40" s="611" t="str">
        <f t="shared" si="4"/>
        <v/>
      </c>
      <c r="CG40" s="612"/>
      <c r="CH40" s="613"/>
      <c r="CI40" s="611" t="str">
        <f t="shared" si="5"/>
        <v/>
      </c>
      <c r="CJ40" s="612"/>
      <c r="CK40" s="613"/>
      <c r="CL40" s="611" t="str">
        <f t="shared" si="6"/>
        <v/>
      </c>
      <c r="CM40" s="612"/>
      <c r="CN40" s="613"/>
      <c r="CO40" s="611" t="str">
        <f t="shared" si="7"/>
        <v/>
      </c>
      <c r="CP40" s="612"/>
      <c r="CQ40" s="613"/>
      <c r="CR40" s="611" t="str">
        <f t="shared" si="8"/>
        <v/>
      </c>
      <c r="CS40" s="612"/>
      <c r="CT40" s="613"/>
      <c r="CU40" s="611" t="str">
        <f t="shared" si="9"/>
        <v/>
      </c>
      <c r="CV40" s="612"/>
      <c r="CW40" s="613"/>
      <c r="CX40" s="565" t="str">
        <f t="shared" si="50"/>
        <v/>
      </c>
      <c r="CY40" s="566"/>
      <c r="CZ40" s="567"/>
      <c r="DA40" s="620" t="str">
        <f t="shared" si="10"/>
        <v/>
      </c>
      <c r="DB40" s="621"/>
      <c r="DC40" s="622"/>
      <c r="DD40" s="620" t="str">
        <f t="shared" si="11"/>
        <v/>
      </c>
      <c r="DE40" s="621"/>
      <c r="DF40" s="622"/>
      <c r="DG40" s="620" t="str">
        <f t="shared" si="12"/>
        <v/>
      </c>
      <c r="DH40" s="621"/>
      <c r="DI40" s="622"/>
      <c r="DJ40" s="620" t="str">
        <f t="shared" si="13"/>
        <v/>
      </c>
      <c r="DK40" s="621"/>
      <c r="DL40" s="622"/>
      <c r="DM40" s="620" t="str">
        <f t="shared" si="14"/>
        <v/>
      </c>
      <c r="DN40" s="621"/>
      <c r="DO40" s="622"/>
      <c r="DP40" s="620" t="str">
        <f t="shared" si="15"/>
        <v/>
      </c>
      <c r="DQ40" s="621"/>
      <c r="DR40" s="622"/>
      <c r="DS40" s="620" t="str">
        <f t="shared" si="16"/>
        <v/>
      </c>
      <c r="DT40" s="621"/>
      <c r="DU40" s="622"/>
      <c r="DV40" s="620" t="str">
        <f t="shared" si="17"/>
        <v/>
      </c>
      <c r="DW40" s="621"/>
      <c r="DX40" s="622"/>
      <c r="DY40" s="620" t="str">
        <f t="shared" si="18"/>
        <v/>
      </c>
      <c r="DZ40" s="621"/>
      <c r="EA40" s="622"/>
      <c r="EB40" s="620" t="str">
        <f t="shared" si="19"/>
        <v/>
      </c>
      <c r="EC40" s="621"/>
      <c r="ED40" s="622"/>
      <c r="EE40" s="565"/>
      <c r="EF40" s="566"/>
      <c r="EG40" s="567"/>
      <c r="EH40" s="614" t="str">
        <f t="shared" si="20"/>
        <v/>
      </c>
      <c r="EI40" s="615"/>
      <c r="EJ40" s="616"/>
      <c r="EK40" s="614" t="str">
        <f t="shared" si="21"/>
        <v/>
      </c>
      <c r="EL40" s="615"/>
      <c r="EM40" s="616"/>
      <c r="EN40" s="614" t="str">
        <f t="shared" si="22"/>
        <v/>
      </c>
      <c r="EO40" s="615"/>
      <c r="EP40" s="616"/>
      <c r="EQ40" s="614" t="str">
        <f t="shared" si="23"/>
        <v/>
      </c>
      <c r="ER40" s="615"/>
      <c r="ES40" s="616"/>
      <c r="ET40" s="614" t="str">
        <f t="shared" si="24"/>
        <v/>
      </c>
      <c r="EU40" s="615"/>
      <c r="EV40" s="616"/>
      <c r="EW40" s="614" t="str">
        <f t="shared" si="25"/>
        <v/>
      </c>
      <c r="EX40" s="615"/>
      <c r="EY40" s="616"/>
      <c r="EZ40" s="614" t="str">
        <f t="shared" si="26"/>
        <v/>
      </c>
      <c r="FA40" s="615"/>
      <c r="FB40" s="616"/>
      <c r="FC40" s="614" t="str">
        <f t="shared" si="27"/>
        <v/>
      </c>
      <c r="FD40" s="615"/>
      <c r="FE40" s="616"/>
      <c r="FF40" s="614" t="str">
        <f t="shared" si="28"/>
        <v/>
      </c>
      <c r="FG40" s="615"/>
      <c r="FH40" s="616"/>
      <c r="FI40" s="614" t="str">
        <f t="shared" si="29"/>
        <v/>
      </c>
      <c r="FJ40" s="615"/>
      <c r="FK40" s="616"/>
      <c r="FL40" s="611" t="str">
        <f t="shared" si="30"/>
        <v>N/A</v>
      </c>
      <c r="FM40" s="612"/>
      <c r="FN40" s="613"/>
      <c r="FO40" s="611" t="str">
        <f t="shared" si="31"/>
        <v>N/A</v>
      </c>
      <c r="FP40" s="612"/>
      <c r="FQ40" s="613"/>
      <c r="FR40" s="611" t="str">
        <f t="shared" si="32"/>
        <v>N/A</v>
      </c>
      <c r="FS40" s="612"/>
      <c r="FT40" s="613"/>
      <c r="FU40" s="611" t="str">
        <f t="shared" si="33"/>
        <v>N/A</v>
      </c>
      <c r="FV40" s="612"/>
      <c r="FW40" s="613"/>
      <c r="FX40" s="611" t="str">
        <f t="shared" si="34"/>
        <v>N/A</v>
      </c>
      <c r="FY40" s="612"/>
      <c r="FZ40" s="613"/>
      <c r="GA40" s="611" t="str">
        <f t="shared" si="35"/>
        <v>N/A</v>
      </c>
      <c r="GB40" s="612"/>
      <c r="GC40" s="613"/>
      <c r="GD40" s="611" t="str">
        <f t="shared" si="36"/>
        <v>N/A</v>
      </c>
      <c r="GE40" s="612"/>
      <c r="GF40" s="613"/>
      <c r="GG40" s="611" t="str">
        <f t="shared" si="37"/>
        <v>N/A</v>
      </c>
      <c r="GH40" s="612"/>
      <c r="GI40" s="613"/>
      <c r="GJ40" s="611" t="str">
        <f t="shared" si="38"/>
        <v>N/A</v>
      </c>
      <c r="GK40" s="612"/>
      <c r="GL40" s="613"/>
      <c r="GM40" s="611" t="str">
        <f t="shared" si="39"/>
        <v>N/A</v>
      </c>
      <c r="GN40" s="612"/>
      <c r="GO40" s="613"/>
      <c r="GP40" s="611" t="str">
        <f t="shared" si="40"/>
        <v>N/A</v>
      </c>
      <c r="GQ40" s="612"/>
      <c r="GR40" s="613"/>
      <c r="GS40" s="611" t="str">
        <f t="shared" si="41"/>
        <v>N/A</v>
      </c>
      <c r="GT40" s="612"/>
      <c r="GU40" s="613"/>
      <c r="GV40" s="611" t="str">
        <f t="shared" si="42"/>
        <v>N/A</v>
      </c>
      <c r="GW40" s="612"/>
      <c r="GX40" s="613"/>
      <c r="GY40" s="611" t="str">
        <f t="shared" si="43"/>
        <v>N/A</v>
      </c>
      <c r="GZ40" s="612"/>
      <c r="HA40" s="613"/>
      <c r="HB40" s="611" t="str">
        <f t="shared" si="44"/>
        <v>N/A</v>
      </c>
      <c r="HC40" s="612"/>
      <c r="HD40" s="613"/>
      <c r="HE40" s="611" t="str">
        <f t="shared" si="45"/>
        <v>N/A</v>
      </c>
      <c r="HF40" s="612"/>
      <c r="HG40" s="613"/>
      <c r="HH40" s="611" t="str">
        <f t="shared" si="46"/>
        <v>N/A</v>
      </c>
      <c r="HI40" s="612"/>
      <c r="HJ40" s="613"/>
      <c r="HK40" s="611" t="str">
        <f t="shared" si="47"/>
        <v>N/A</v>
      </c>
      <c r="HL40" s="612"/>
      <c r="HM40" s="613"/>
      <c r="HN40" s="611" t="str">
        <f t="shared" si="48"/>
        <v>N/A</v>
      </c>
      <c r="HO40" s="612"/>
      <c r="HP40" s="613"/>
      <c r="HQ40" s="611" t="str">
        <f t="shared" si="49"/>
        <v>N/A</v>
      </c>
      <c r="HR40" s="612"/>
      <c r="HS40" s="613"/>
    </row>
    <row r="41" spans="1:227">
      <c r="A41" s="26" t="str">
        <f>IF('Information sur les Gènes'!A41="","",'Information sur les Gènes'!A41)</f>
        <v>D3</v>
      </c>
      <c r="B41" s="28" t="str">
        <f>IF('Information sur les Gènes'!D41="","",'Information sur les Gènes'!D41)</f>
        <v/>
      </c>
      <c r="C41" s="611" t="str">
        <f>IF('Données Echantillon Contrôle'!F42="","",'Données Echantillon Contrôle'!F42)</f>
        <v/>
      </c>
      <c r="D41" s="612"/>
      <c r="E41" s="613"/>
      <c r="F41" s="611" t="str">
        <f>IF('Données Echantillon 1'!F42="","",'Données Echantillon 1'!F42)</f>
        <v/>
      </c>
      <c r="G41" s="612"/>
      <c r="H41" s="613"/>
      <c r="I41" s="611" t="str">
        <f>IF('Données Echantillon 2'!F42="","",'Données Echantillon 2'!F42)</f>
        <v/>
      </c>
      <c r="J41" s="612"/>
      <c r="K41" s="613"/>
      <c r="L41" s="611" t="str">
        <f>IF('Données Echantillon 3'!F42="","",'Données Echantillon 3'!F42)</f>
        <v/>
      </c>
      <c r="M41" s="612"/>
      <c r="N41" s="613"/>
      <c r="O41" s="611" t="str">
        <f>IF('Données Echantillon 4'!F42="","",'Données Echantillon 4'!F42)</f>
        <v/>
      </c>
      <c r="P41" s="612"/>
      <c r="Q41" s="613"/>
      <c r="R41" s="611" t="str">
        <f>IF('Données Echantillon 5'!F42="","",'Données Echantillon 5'!F42)</f>
        <v/>
      </c>
      <c r="S41" s="612"/>
      <c r="T41" s="613"/>
      <c r="U41" s="611" t="str">
        <f>IF('Données Echantillon 6'!F42="","",'Données Echantillon 6'!F42)</f>
        <v/>
      </c>
      <c r="V41" s="612"/>
      <c r="W41" s="613"/>
      <c r="X41" s="611" t="str">
        <f>IF('Données Echantillon 7'!F42="","",'Données Echantillon 7'!F42)</f>
        <v/>
      </c>
      <c r="Y41" s="612"/>
      <c r="Z41" s="613"/>
      <c r="AA41" s="611" t="str">
        <f>IF('Données Echantillon 8'!F42="","",'Données Echantillon 8'!F42)</f>
        <v/>
      </c>
      <c r="AB41" s="612"/>
      <c r="AC41" s="613"/>
      <c r="AD41" s="611" t="str">
        <f>IF('Données Echantillon 9'!F42="","",'Données Echantillon 9'!F42)</f>
        <v/>
      </c>
      <c r="AE41" s="612"/>
      <c r="AF41" s="613"/>
      <c r="AG41" s="611" t="str">
        <f>IF('Données Echantillon 10'!F42="","",'Données Echantillon 10'!F42)</f>
        <v/>
      </c>
      <c r="AH41" s="612"/>
      <c r="AI41" s="613"/>
      <c r="AJ41" s="603" t="str">
        <f>IF(C41="","",C41-'Selection Gènes de Référence'!$D$17)</f>
        <v/>
      </c>
      <c r="AK41" s="604"/>
      <c r="AL41" s="605"/>
      <c r="AM41" s="603" t="str">
        <f>IF(F41="","",F41-'Selection Gènes de Référence'!$D$18)</f>
        <v/>
      </c>
      <c r="AN41" s="604"/>
      <c r="AO41" s="605"/>
      <c r="AP41" s="603" t="str">
        <f>IF(I41="","",I41-'Selection Gènes de Référence'!$D$19)</f>
        <v/>
      </c>
      <c r="AQ41" s="604"/>
      <c r="AR41" s="605"/>
      <c r="AS41" s="603" t="str">
        <f>IF(L41="","",L41-'Selection Gènes de Référence'!$D$20)</f>
        <v/>
      </c>
      <c r="AT41" s="604"/>
      <c r="AU41" s="605"/>
      <c r="AV41" s="603" t="str">
        <f>IF(O41="","",O41-'Selection Gènes de Référence'!$D$21)</f>
        <v/>
      </c>
      <c r="AW41" s="604"/>
      <c r="AX41" s="605"/>
      <c r="AY41" s="603" t="str">
        <f>IF(R41="","",R41-'Selection Gènes de Référence'!$D$22)</f>
        <v/>
      </c>
      <c r="AZ41" s="604"/>
      <c r="BA41" s="605"/>
      <c r="BB41" s="603" t="str">
        <f>IF(U41="","",U41-'Selection Gènes de Référence'!$D$23)</f>
        <v/>
      </c>
      <c r="BC41" s="604"/>
      <c r="BD41" s="605"/>
      <c r="BE41" s="603" t="str">
        <f>IF(X41="","",X41-'Selection Gènes de Référence'!$D$24)</f>
        <v/>
      </c>
      <c r="BF41" s="604"/>
      <c r="BG41" s="605"/>
      <c r="BH41" s="603" t="str">
        <f>IF(AA41="","",AA41-'Selection Gènes de Référence'!$D$25)</f>
        <v/>
      </c>
      <c r="BI41" s="604"/>
      <c r="BJ41" s="605"/>
      <c r="BK41" s="603" t="str">
        <f>IF(AD41="","",AD41-'Selection Gènes de Référence'!$D$26)</f>
        <v/>
      </c>
      <c r="BL41" s="604"/>
      <c r="BM41" s="605"/>
      <c r="BN41" s="603" t="str">
        <f>IF(AG41="","",AG41-'Selection Gènes de Référence'!$D$27)</f>
        <v/>
      </c>
      <c r="BO41" s="604"/>
      <c r="BP41" s="605"/>
      <c r="BQ41" s="565"/>
      <c r="BR41" s="566"/>
      <c r="BS41" s="567"/>
      <c r="BT41" s="611" t="str">
        <f t="shared" si="0"/>
        <v/>
      </c>
      <c r="BU41" s="612"/>
      <c r="BV41" s="613"/>
      <c r="BW41" s="611" t="str">
        <f t="shared" si="1"/>
        <v/>
      </c>
      <c r="BX41" s="612"/>
      <c r="BY41" s="613"/>
      <c r="BZ41" s="611" t="str">
        <f t="shared" si="2"/>
        <v/>
      </c>
      <c r="CA41" s="612"/>
      <c r="CB41" s="613"/>
      <c r="CC41" s="611" t="str">
        <f t="shared" si="3"/>
        <v/>
      </c>
      <c r="CD41" s="612"/>
      <c r="CE41" s="613"/>
      <c r="CF41" s="611" t="str">
        <f t="shared" si="4"/>
        <v/>
      </c>
      <c r="CG41" s="612"/>
      <c r="CH41" s="613"/>
      <c r="CI41" s="611" t="str">
        <f t="shared" si="5"/>
        <v/>
      </c>
      <c r="CJ41" s="612"/>
      <c r="CK41" s="613"/>
      <c r="CL41" s="611" t="str">
        <f t="shared" si="6"/>
        <v/>
      </c>
      <c r="CM41" s="612"/>
      <c r="CN41" s="613"/>
      <c r="CO41" s="611" t="str">
        <f t="shared" si="7"/>
        <v/>
      </c>
      <c r="CP41" s="612"/>
      <c r="CQ41" s="613"/>
      <c r="CR41" s="611" t="str">
        <f t="shared" si="8"/>
        <v/>
      </c>
      <c r="CS41" s="612"/>
      <c r="CT41" s="613"/>
      <c r="CU41" s="611" t="str">
        <f t="shared" si="9"/>
        <v/>
      </c>
      <c r="CV41" s="612"/>
      <c r="CW41" s="613"/>
      <c r="CX41" s="565" t="str">
        <f t="shared" si="50"/>
        <v/>
      </c>
      <c r="CY41" s="566"/>
      <c r="CZ41" s="567"/>
      <c r="DA41" s="620" t="str">
        <f t="shared" si="10"/>
        <v/>
      </c>
      <c r="DB41" s="621"/>
      <c r="DC41" s="622"/>
      <c r="DD41" s="620" t="str">
        <f t="shared" si="11"/>
        <v/>
      </c>
      <c r="DE41" s="621"/>
      <c r="DF41" s="622"/>
      <c r="DG41" s="620" t="str">
        <f t="shared" si="12"/>
        <v/>
      </c>
      <c r="DH41" s="621"/>
      <c r="DI41" s="622"/>
      <c r="DJ41" s="620" t="str">
        <f t="shared" si="13"/>
        <v/>
      </c>
      <c r="DK41" s="621"/>
      <c r="DL41" s="622"/>
      <c r="DM41" s="620" t="str">
        <f t="shared" si="14"/>
        <v/>
      </c>
      <c r="DN41" s="621"/>
      <c r="DO41" s="622"/>
      <c r="DP41" s="620" t="str">
        <f t="shared" si="15"/>
        <v/>
      </c>
      <c r="DQ41" s="621"/>
      <c r="DR41" s="622"/>
      <c r="DS41" s="620" t="str">
        <f t="shared" si="16"/>
        <v/>
      </c>
      <c r="DT41" s="621"/>
      <c r="DU41" s="622"/>
      <c r="DV41" s="620" t="str">
        <f t="shared" si="17"/>
        <v/>
      </c>
      <c r="DW41" s="621"/>
      <c r="DX41" s="622"/>
      <c r="DY41" s="620" t="str">
        <f t="shared" si="18"/>
        <v/>
      </c>
      <c r="DZ41" s="621"/>
      <c r="EA41" s="622"/>
      <c r="EB41" s="620" t="str">
        <f t="shared" si="19"/>
        <v/>
      </c>
      <c r="EC41" s="621"/>
      <c r="ED41" s="622"/>
      <c r="EE41" s="565"/>
      <c r="EF41" s="566"/>
      <c r="EG41" s="567"/>
      <c r="EH41" s="614" t="str">
        <f t="shared" si="20"/>
        <v/>
      </c>
      <c r="EI41" s="615"/>
      <c r="EJ41" s="616"/>
      <c r="EK41" s="614" t="str">
        <f t="shared" si="21"/>
        <v/>
      </c>
      <c r="EL41" s="615"/>
      <c r="EM41" s="616"/>
      <c r="EN41" s="614" t="str">
        <f t="shared" si="22"/>
        <v/>
      </c>
      <c r="EO41" s="615"/>
      <c r="EP41" s="616"/>
      <c r="EQ41" s="614" t="str">
        <f t="shared" si="23"/>
        <v/>
      </c>
      <c r="ER41" s="615"/>
      <c r="ES41" s="616"/>
      <c r="ET41" s="614" t="str">
        <f t="shared" si="24"/>
        <v/>
      </c>
      <c r="EU41" s="615"/>
      <c r="EV41" s="616"/>
      <c r="EW41" s="614" t="str">
        <f t="shared" si="25"/>
        <v/>
      </c>
      <c r="EX41" s="615"/>
      <c r="EY41" s="616"/>
      <c r="EZ41" s="614" t="str">
        <f t="shared" si="26"/>
        <v/>
      </c>
      <c r="FA41" s="615"/>
      <c r="FB41" s="616"/>
      <c r="FC41" s="614" t="str">
        <f t="shared" si="27"/>
        <v/>
      </c>
      <c r="FD41" s="615"/>
      <c r="FE41" s="616"/>
      <c r="FF41" s="614" t="str">
        <f t="shared" si="28"/>
        <v/>
      </c>
      <c r="FG41" s="615"/>
      <c r="FH41" s="616"/>
      <c r="FI41" s="614" t="str">
        <f t="shared" si="29"/>
        <v/>
      </c>
      <c r="FJ41" s="615"/>
      <c r="FK41" s="616"/>
      <c r="FL41" s="611" t="str">
        <f t="shared" si="30"/>
        <v>N/A</v>
      </c>
      <c r="FM41" s="612"/>
      <c r="FN41" s="613"/>
      <c r="FO41" s="611" t="str">
        <f t="shared" si="31"/>
        <v>N/A</v>
      </c>
      <c r="FP41" s="612"/>
      <c r="FQ41" s="613"/>
      <c r="FR41" s="611" t="str">
        <f t="shared" si="32"/>
        <v>N/A</v>
      </c>
      <c r="FS41" s="612"/>
      <c r="FT41" s="613"/>
      <c r="FU41" s="611" t="str">
        <f t="shared" si="33"/>
        <v>N/A</v>
      </c>
      <c r="FV41" s="612"/>
      <c r="FW41" s="613"/>
      <c r="FX41" s="611" t="str">
        <f t="shared" si="34"/>
        <v>N/A</v>
      </c>
      <c r="FY41" s="612"/>
      <c r="FZ41" s="613"/>
      <c r="GA41" s="611" t="str">
        <f t="shared" si="35"/>
        <v>N/A</v>
      </c>
      <c r="GB41" s="612"/>
      <c r="GC41" s="613"/>
      <c r="GD41" s="611" t="str">
        <f t="shared" si="36"/>
        <v>N/A</v>
      </c>
      <c r="GE41" s="612"/>
      <c r="GF41" s="613"/>
      <c r="GG41" s="611" t="str">
        <f t="shared" si="37"/>
        <v>N/A</v>
      </c>
      <c r="GH41" s="612"/>
      <c r="GI41" s="613"/>
      <c r="GJ41" s="611" t="str">
        <f t="shared" si="38"/>
        <v>N/A</v>
      </c>
      <c r="GK41" s="612"/>
      <c r="GL41" s="613"/>
      <c r="GM41" s="611" t="str">
        <f t="shared" si="39"/>
        <v>N/A</v>
      </c>
      <c r="GN41" s="612"/>
      <c r="GO41" s="613"/>
      <c r="GP41" s="611" t="str">
        <f t="shared" si="40"/>
        <v>N/A</v>
      </c>
      <c r="GQ41" s="612"/>
      <c r="GR41" s="613"/>
      <c r="GS41" s="611" t="str">
        <f t="shared" si="41"/>
        <v>N/A</v>
      </c>
      <c r="GT41" s="612"/>
      <c r="GU41" s="613"/>
      <c r="GV41" s="611" t="str">
        <f t="shared" si="42"/>
        <v>N/A</v>
      </c>
      <c r="GW41" s="612"/>
      <c r="GX41" s="613"/>
      <c r="GY41" s="611" t="str">
        <f t="shared" si="43"/>
        <v>N/A</v>
      </c>
      <c r="GZ41" s="612"/>
      <c r="HA41" s="613"/>
      <c r="HB41" s="611" t="str">
        <f t="shared" si="44"/>
        <v>N/A</v>
      </c>
      <c r="HC41" s="612"/>
      <c r="HD41" s="613"/>
      <c r="HE41" s="611" t="str">
        <f t="shared" si="45"/>
        <v>N/A</v>
      </c>
      <c r="HF41" s="612"/>
      <c r="HG41" s="613"/>
      <c r="HH41" s="611" t="str">
        <f t="shared" si="46"/>
        <v>N/A</v>
      </c>
      <c r="HI41" s="612"/>
      <c r="HJ41" s="613"/>
      <c r="HK41" s="611" t="str">
        <f t="shared" si="47"/>
        <v>N/A</v>
      </c>
      <c r="HL41" s="612"/>
      <c r="HM41" s="613"/>
      <c r="HN41" s="611" t="str">
        <f t="shared" si="48"/>
        <v>N/A</v>
      </c>
      <c r="HO41" s="612"/>
      <c r="HP41" s="613"/>
      <c r="HQ41" s="611" t="str">
        <f t="shared" si="49"/>
        <v>N/A</v>
      </c>
      <c r="HR41" s="612"/>
      <c r="HS41" s="613"/>
    </row>
    <row r="42" spans="1:227">
      <c r="A42" s="26" t="str">
        <f>IF('Information sur les Gènes'!A42="","",'Information sur les Gènes'!A42)</f>
        <v>D4</v>
      </c>
      <c r="B42" s="28" t="str">
        <f>IF('Information sur les Gènes'!D42="","",'Information sur les Gènes'!D42)</f>
        <v/>
      </c>
      <c r="C42" s="611" t="str">
        <f>IF('Données Echantillon Contrôle'!F43="","",'Données Echantillon Contrôle'!F43)</f>
        <v/>
      </c>
      <c r="D42" s="612"/>
      <c r="E42" s="613"/>
      <c r="F42" s="611" t="str">
        <f>IF('Données Echantillon 1'!F43="","",'Données Echantillon 1'!F43)</f>
        <v/>
      </c>
      <c r="G42" s="612"/>
      <c r="H42" s="613"/>
      <c r="I42" s="611" t="str">
        <f>IF('Données Echantillon 2'!F43="","",'Données Echantillon 2'!F43)</f>
        <v/>
      </c>
      <c r="J42" s="612"/>
      <c r="K42" s="613"/>
      <c r="L42" s="611" t="str">
        <f>IF('Données Echantillon 3'!F43="","",'Données Echantillon 3'!F43)</f>
        <v/>
      </c>
      <c r="M42" s="612"/>
      <c r="N42" s="613"/>
      <c r="O42" s="611" t="str">
        <f>IF('Données Echantillon 4'!F43="","",'Données Echantillon 4'!F43)</f>
        <v/>
      </c>
      <c r="P42" s="612"/>
      <c r="Q42" s="613"/>
      <c r="R42" s="611" t="str">
        <f>IF('Données Echantillon 5'!F43="","",'Données Echantillon 5'!F43)</f>
        <v/>
      </c>
      <c r="S42" s="612"/>
      <c r="T42" s="613"/>
      <c r="U42" s="611" t="str">
        <f>IF('Données Echantillon 6'!F43="","",'Données Echantillon 6'!F43)</f>
        <v/>
      </c>
      <c r="V42" s="612"/>
      <c r="W42" s="613"/>
      <c r="X42" s="611" t="str">
        <f>IF('Données Echantillon 7'!F43="","",'Données Echantillon 7'!F43)</f>
        <v/>
      </c>
      <c r="Y42" s="612"/>
      <c r="Z42" s="613"/>
      <c r="AA42" s="611" t="str">
        <f>IF('Données Echantillon 8'!F43="","",'Données Echantillon 8'!F43)</f>
        <v/>
      </c>
      <c r="AB42" s="612"/>
      <c r="AC42" s="613"/>
      <c r="AD42" s="611" t="str">
        <f>IF('Données Echantillon 9'!F43="","",'Données Echantillon 9'!F43)</f>
        <v/>
      </c>
      <c r="AE42" s="612"/>
      <c r="AF42" s="613"/>
      <c r="AG42" s="611" t="str">
        <f>IF('Données Echantillon 10'!F43="","",'Données Echantillon 10'!F43)</f>
        <v/>
      </c>
      <c r="AH42" s="612"/>
      <c r="AI42" s="613"/>
      <c r="AJ42" s="603" t="str">
        <f>IF(C42="","",C42-'Selection Gènes de Référence'!$D$17)</f>
        <v/>
      </c>
      <c r="AK42" s="604"/>
      <c r="AL42" s="605"/>
      <c r="AM42" s="603" t="str">
        <f>IF(F42="","",F42-'Selection Gènes de Référence'!$D$18)</f>
        <v/>
      </c>
      <c r="AN42" s="604"/>
      <c r="AO42" s="605"/>
      <c r="AP42" s="603" t="str">
        <f>IF(I42="","",I42-'Selection Gènes de Référence'!$D$19)</f>
        <v/>
      </c>
      <c r="AQ42" s="604"/>
      <c r="AR42" s="605"/>
      <c r="AS42" s="603" t="str">
        <f>IF(L42="","",L42-'Selection Gènes de Référence'!$D$20)</f>
        <v/>
      </c>
      <c r="AT42" s="604"/>
      <c r="AU42" s="605"/>
      <c r="AV42" s="603" t="str">
        <f>IF(O42="","",O42-'Selection Gènes de Référence'!$D$21)</f>
        <v/>
      </c>
      <c r="AW42" s="604"/>
      <c r="AX42" s="605"/>
      <c r="AY42" s="603" t="str">
        <f>IF(R42="","",R42-'Selection Gènes de Référence'!$D$22)</f>
        <v/>
      </c>
      <c r="AZ42" s="604"/>
      <c r="BA42" s="605"/>
      <c r="BB42" s="603" t="str">
        <f>IF(U42="","",U42-'Selection Gènes de Référence'!$D$23)</f>
        <v/>
      </c>
      <c r="BC42" s="604"/>
      <c r="BD42" s="605"/>
      <c r="BE42" s="603" t="str">
        <f>IF(X42="","",X42-'Selection Gènes de Référence'!$D$24)</f>
        <v/>
      </c>
      <c r="BF42" s="604"/>
      <c r="BG42" s="605"/>
      <c r="BH42" s="603" t="str">
        <f>IF(AA42="","",AA42-'Selection Gènes de Référence'!$D$25)</f>
        <v/>
      </c>
      <c r="BI42" s="604"/>
      <c r="BJ42" s="605"/>
      <c r="BK42" s="603" t="str">
        <f>IF(AD42="","",AD42-'Selection Gènes de Référence'!$D$26)</f>
        <v/>
      </c>
      <c r="BL42" s="604"/>
      <c r="BM42" s="605"/>
      <c r="BN42" s="603" t="str">
        <f>IF(AG42="","",AG42-'Selection Gènes de Référence'!$D$27)</f>
        <v/>
      </c>
      <c r="BO42" s="604"/>
      <c r="BP42" s="605"/>
      <c r="BQ42" s="565"/>
      <c r="BR42" s="566"/>
      <c r="BS42" s="567"/>
      <c r="BT42" s="611" t="str">
        <f t="shared" si="0"/>
        <v/>
      </c>
      <c r="BU42" s="612"/>
      <c r="BV42" s="613"/>
      <c r="BW42" s="611" t="str">
        <f t="shared" si="1"/>
        <v/>
      </c>
      <c r="BX42" s="612"/>
      <c r="BY42" s="613"/>
      <c r="BZ42" s="611" t="str">
        <f t="shared" si="2"/>
        <v/>
      </c>
      <c r="CA42" s="612"/>
      <c r="CB42" s="613"/>
      <c r="CC42" s="611" t="str">
        <f t="shared" si="3"/>
        <v/>
      </c>
      <c r="CD42" s="612"/>
      <c r="CE42" s="613"/>
      <c r="CF42" s="611" t="str">
        <f t="shared" si="4"/>
        <v/>
      </c>
      <c r="CG42" s="612"/>
      <c r="CH42" s="613"/>
      <c r="CI42" s="611" t="str">
        <f t="shared" si="5"/>
        <v/>
      </c>
      <c r="CJ42" s="612"/>
      <c r="CK42" s="613"/>
      <c r="CL42" s="611" t="str">
        <f t="shared" si="6"/>
        <v/>
      </c>
      <c r="CM42" s="612"/>
      <c r="CN42" s="613"/>
      <c r="CO42" s="611" t="str">
        <f t="shared" si="7"/>
        <v/>
      </c>
      <c r="CP42" s="612"/>
      <c r="CQ42" s="613"/>
      <c r="CR42" s="611" t="str">
        <f t="shared" si="8"/>
        <v/>
      </c>
      <c r="CS42" s="612"/>
      <c r="CT42" s="613"/>
      <c r="CU42" s="611" t="str">
        <f t="shared" si="9"/>
        <v/>
      </c>
      <c r="CV42" s="612"/>
      <c r="CW42" s="613"/>
      <c r="CX42" s="565" t="str">
        <f t="shared" si="50"/>
        <v/>
      </c>
      <c r="CY42" s="566"/>
      <c r="CZ42" s="567"/>
      <c r="DA42" s="620" t="str">
        <f t="shared" si="10"/>
        <v/>
      </c>
      <c r="DB42" s="621"/>
      <c r="DC42" s="622"/>
      <c r="DD42" s="620" t="str">
        <f t="shared" si="11"/>
        <v/>
      </c>
      <c r="DE42" s="621"/>
      <c r="DF42" s="622"/>
      <c r="DG42" s="620" t="str">
        <f t="shared" si="12"/>
        <v/>
      </c>
      <c r="DH42" s="621"/>
      <c r="DI42" s="622"/>
      <c r="DJ42" s="620" t="str">
        <f t="shared" si="13"/>
        <v/>
      </c>
      <c r="DK42" s="621"/>
      <c r="DL42" s="622"/>
      <c r="DM42" s="620" t="str">
        <f t="shared" si="14"/>
        <v/>
      </c>
      <c r="DN42" s="621"/>
      <c r="DO42" s="622"/>
      <c r="DP42" s="620" t="str">
        <f t="shared" si="15"/>
        <v/>
      </c>
      <c r="DQ42" s="621"/>
      <c r="DR42" s="622"/>
      <c r="DS42" s="620" t="str">
        <f t="shared" si="16"/>
        <v/>
      </c>
      <c r="DT42" s="621"/>
      <c r="DU42" s="622"/>
      <c r="DV42" s="620" t="str">
        <f t="shared" si="17"/>
        <v/>
      </c>
      <c r="DW42" s="621"/>
      <c r="DX42" s="622"/>
      <c r="DY42" s="620" t="str">
        <f t="shared" si="18"/>
        <v/>
      </c>
      <c r="DZ42" s="621"/>
      <c r="EA42" s="622"/>
      <c r="EB42" s="620" t="str">
        <f t="shared" si="19"/>
        <v/>
      </c>
      <c r="EC42" s="621"/>
      <c r="ED42" s="622"/>
      <c r="EE42" s="565"/>
      <c r="EF42" s="566"/>
      <c r="EG42" s="567"/>
      <c r="EH42" s="614" t="str">
        <f t="shared" si="20"/>
        <v/>
      </c>
      <c r="EI42" s="615"/>
      <c r="EJ42" s="616"/>
      <c r="EK42" s="614" t="str">
        <f t="shared" si="21"/>
        <v/>
      </c>
      <c r="EL42" s="615"/>
      <c r="EM42" s="616"/>
      <c r="EN42" s="614" t="str">
        <f t="shared" si="22"/>
        <v/>
      </c>
      <c r="EO42" s="615"/>
      <c r="EP42" s="616"/>
      <c r="EQ42" s="614" t="str">
        <f t="shared" si="23"/>
        <v/>
      </c>
      <c r="ER42" s="615"/>
      <c r="ES42" s="616"/>
      <c r="ET42" s="614" t="str">
        <f t="shared" si="24"/>
        <v/>
      </c>
      <c r="EU42" s="615"/>
      <c r="EV42" s="616"/>
      <c r="EW42" s="614" t="str">
        <f t="shared" si="25"/>
        <v/>
      </c>
      <c r="EX42" s="615"/>
      <c r="EY42" s="616"/>
      <c r="EZ42" s="614" t="str">
        <f t="shared" si="26"/>
        <v/>
      </c>
      <c r="FA42" s="615"/>
      <c r="FB42" s="616"/>
      <c r="FC42" s="614" t="str">
        <f t="shared" si="27"/>
        <v/>
      </c>
      <c r="FD42" s="615"/>
      <c r="FE42" s="616"/>
      <c r="FF42" s="614" t="str">
        <f t="shared" si="28"/>
        <v/>
      </c>
      <c r="FG42" s="615"/>
      <c r="FH42" s="616"/>
      <c r="FI42" s="614" t="str">
        <f t="shared" si="29"/>
        <v/>
      </c>
      <c r="FJ42" s="615"/>
      <c r="FK42" s="616"/>
      <c r="FL42" s="611" t="str">
        <f t="shared" si="30"/>
        <v>N/A</v>
      </c>
      <c r="FM42" s="612"/>
      <c r="FN42" s="613"/>
      <c r="FO42" s="611" t="str">
        <f t="shared" si="31"/>
        <v>N/A</v>
      </c>
      <c r="FP42" s="612"/>
      <c r="FQ42" s="613"/>
      <c r="FR42" s="611" t="str">
        <f t="shared" si="32"/>
        <v>N/A</v>
      </c>
      <c r="FS42" s="612"/>
      <c r="FT42" s="613"/>
      <c r="FU42" s="611" t="str">
        <f t="shared" si="33"/>
        <v>N/A</v>
      </c>
      <c r="FV42" s="612"/>
      <c r="FW42" s="613"/>
      <c r="FX42" s="611" t="str">
        <f t="shared" si="34"/>
        <v>N/A</v>
      </c>
      <c r="FY42" s="612"/>
      <c r="FZ42" s="613"/>
      <c r="GA42" s="611" t="str">
        <f t="shared" si="35"/>
        <v>N/A</v>
      </c>
      <c r="GB42" s="612"/>
      <c r="GC42" s="613"/>
      <c r="GD42" s="611" t="str">
        <f t="shared" si="36"/>
        <v>N/A</v>
      </c>
      <c r="GE42" s="612"/>
      <c r="GF42" s="613"/>
      <c r="GG42" s="611" t="str">
        <f t="shared" si="37"/>
        <v>N/A</v>
      </c>
      <c r="GH42" s="612"/>
      <c r="GI42" s="613"/>
      <c r="GJ42" s="611" t="str">
        <f t="shared" si="38"/>
        <v>N/A</v>
      </c>
      <c r="GK42" s="612"/>
      <c r="GL42" s="613"/>
      <c r="GM42" s="611" t="str">
        <f t="shared" si="39"/>
        <v>N/A</v>
      </c>
      <c r="GN42" s="612"/>
      <c r="GO42" s="613"/>
      <c r="GP42" s="611" t="str">
        <f t="shared" si="40"/>
        <v>N/A</v>
      </c>
      <c r="GQ42" s="612"/>
      <c r="GR42" s="613"/>
      <c r="GS42" s="611" t="str">
        <f t="shared" si="41"/>
        <v>N/A</v>
      </c>
      <c r="GT42" s="612"/>
      <c r="GU42" s="613"/>
      <c r="GV42" s="611" t="str">
        <f t="shared" si="42"/>
        <v>N/A</v>
      </c>
      <c r="GW42" s="612"/>
      <c r="GX42" s="613"/>
      <c r="GY42" s="611" t="str">
        <f t="shared" si="43"/>
        <v>N/A</v>
      </c>
      <c r="GZ42" s="612"/>
      <c r="HA42" s="613"/>
      <c r="HB42" s="611" t="str">
        <f t="shared" si="44"/>
        <v>N/A</v>
      </c>
      <c r="HC42" s="612"/>
      <c r="HD42" s="613"/>
      <c r="HE42" s="611" t="str">
        <f t="shared" si="45"/>
        <v>N/A</v>
      </c>
      <c r="HF42" s="612"/>
      <c r="HG42" s="613"/>
      <c r="HH42" s="611" t="str">
        <f t="shared" si="46"/>
        <v>N/A</v>
      </c>
      <c r="HI42" s="612"/>
      <c r="HJ42" s="613"/>
      <c r="HK42" s="611" t="str">
        <f t="shared" si="47"/>
        <v>N/A</v>
      </c>
      <c r="HL42" s="612"/>
      <c r="HM42" s="613"/>
      <c r="HN42" s="611" t="str">
        <f t="shared" si="48"/>
        <v>N/A</v>
      </c>
      <c r="HO42" s="612"/>
      <c r="HP42" s="613"/>
      <c r="HQ42" s="611" t="str">
        <f t="shared" si="49"/>
        <v>N/A</v>
      </c>
      <c r="HR42" s="612"/>
      <c r="HS42" s="613"/>
    </row>
    <row r="43" spans="1:227">
      <c r="A43" s="26" t="str">
        <f>IF('Information sur les Gènes'!A43="","",'Information sur les Gènes'!A43)</f>
        <v>D5</v>
      </c>
      <c r="B43" s="28" t="str">
        <f>IF('Information sur les Gènes'!D43="","",'Information sur les Gènes'!D43)</f>
        <v/>
      </c>
      <c r="C43" s="611" t="str">
        <f>IF('Données Echantillon Contrôle'!F44="","",'Données Echantillon Contrôle'!F44)</f>
        <v/>
      </c>
      <c r="D43" s="612"/>
      <c r="E43" s="613"/>
      <c r="F43" s="611" t="str">
        <f>IF('Données Echantillon 1'!F44="","",'Données Echantillon 1'!F44)</f>
        <v/>
      </c>
      <c r="G43" s="612"/>
      <c r="H43" s="613"/>
      <c r="I43" s="611" t="str">
        <f>IF('Données Echantillon 2'!F44="","",'Données Echantillon 2'!F44)</f>
        <v/>
      </c>
      <c r="J43" s="612"/>
      <c r="K43" s="613"/>
      <c r="L43" s="611" t="str">
        <f>IF('Données Echantillon 3'!F44="","",'Données Echantillon 3'!F44)</f>
        <v/>
      </c>
      <c r="M43" s="612"/>
      <c r="N43" s="613"/>
      <c r="O43" s="611" t="str">
        <f>IF('Données Echantillon 4'!F44="","",'Données Echantillon 4'!F44)</f>
        <v/>
      </c>
      <c r="P43" s="612"/>
      <c r="Q43" s="613"/>
      <c r="R43" s="611" t="str">
        <f>IF('Données Echantillon 5'!F44="","",'Données Echantillon 5'!F44)</f>
        <v/>
      </c>
      <c r="S43" s="612"/>
      <c r="T43" s="613"/>
      <c r="U43" s="611" t="str">
        <f>IF('Données Echantillon 6'!F44="","",'Données Echantillon 6'!F44)</f>
        <v/>
      </c>
      <c r="V43" s="612"/>
      <c r="W43" s="613"/>
      <c r="X43" s="611" t="str">
        <f>IF('Données Echantillon 7'!F44="","",'Données Echantillon 7'!F44)</f>
        <v/>
      </c>
      <c r="Y43" s="612"/>
      <c r="Z43" s="613"/>
      <c r="AA43" s="611" t="str">
        <f>IF('Données Echantillon 8'!F44="","",'Données Echantillon 8'!F44)</f>
        <v/>
      </c>
      <c r="AB43" s="612"/>
      <c r="AC43" s="613"/>
      <c r="AD43" s="611" t="str">
        <f>IF('Données Echantillon 9'!F44="","",'Données Echantillon 9'!F44)</f>
        <v/>
      </c>
      <c r="AE43" s="612"/>
      <c r="AF43" s="613"/>
      <c r="AG43" s="611" t="str">
        <f>IF('Données Echantillon 10'!F44="","",'Données Echantillon 10'!F44)</f>
        <v/>
      </c>
      <c r="AH43" s="612"/>
      <c r="AI43" s="613"/>
      <c r="AJ43" s="603" t="str">
        <f>IF(C43="","",C43-'Selection Gènes de Référence'!$D$17)</f>
        <v/>
      </c>
      <c r="AK43" s="604"/>
      <c r="AL43" s="605"/>
      <c r="AM43" s="603" t="str">
        <f>IF(F43="","",F43-'Selection Gènes de Référence'!$D$18)</f>
        <v/>
      </c>
      <c r="AN43" s="604"/>
      <c r="AO43" s="605"/>
      <c r="AP43" s="603" t="str">
        <f>IF(I43="","",I43-'Selection Gènes de Référence'!$D$19)</f>
        <v/>
      </c>
      <c r="AQ43" s="604"/>
      <c r="AR43" s="605"/>
      <c r="AS43" s="603" t="str">
        <f>IF(L43="","",L43-'Selection Gènes de Référence'!$D$20)</f>
        <v/>
      </c>
      <c r="AT43" s="604"/>
      <c r="AU43" s="605"/>
      <c r="AV43" s="603" t="str">
        <f>IF(O43="","",O43-'Selection Gènes de Référence'!$D$21)</f>
        <v/>
      </c>
      <c r="AW43" s="604"/>
      <c r="AX43" s="605"/>
      <c r="AY43" s="603" t="str">
        <f>IF(R43="","",R43-'Selection Gènes de Référence'!$D$22)</f>
        <v/>
      </c>
      <c r="AZ43" s="604"/>
      <c r="BA43" s="605"/>
      <c r="BB43" s="603" t="str">
        <f>IF(U43="","",U43-'Selection Gènes de Référence'!$D$23)</f>
        <v/>
      </c>
      <c r="BC43" s="604"/>
      <c r="BD43" s="605"/>
      <c r="BE43" s="603" t="str">
        <f>IF(X43="","",X43-'Selection Gènes de Référence'!$D$24)</f>
        <v/>
      </c>
      <c r="BF43" s="604"/>
      <c r="BG43" s="605"/>
      <c r="BH43" s="603" t="str">
        <f>IF(AA43="","",AA43-'Selection Gènes de Référence'!$D$25)</f>
        <v/>
      </c>
      <c r="BI43" s="604"/>
      <c r="BJ43" s="605"/>
      <c r="BK43" s="603" t="str">
        <f>IF(AD43="","",AD43-'Selection Gènes de Référence'!$D$26)</f>
        <v/>
      </c>
      <c r="BL43" s="604"/>
      <c r="BM43" s="605"/>
      <c r="BN43" s="603" t="str">
        <f>IF(AG43="","",AG43-'Selection Gènes de Référence'!$D$27)</f>
        <v/>
      </c>
      <c r="BO43" s="604"/>
      <c r="BP43" s="605"/>
      <c r="BQ43" s="565"/>
      <c r="BR43" s="566"/>
      <c r="BS43" s="567"/>
      <c r="BT43" s="611" t="str">
        <f t="shared" si="0"/>
        <v/>
      </c>
      <c r="BU43" s="612"/>
      <c r="BV43" s="613"/>
      <c r="BW43" s="611" t="str">
        <f t="shared" si="1"/>
        <v/>
      </c>
      <c r="BX43" s="612"/>
      <c r="BY43" s="613"/>
      <c r="BZ43" s="611" t="str">
        <f t="shared" si="2"/>
        <v/>
      </c>
      <c r="CA43" s="612"/>
      <c r="CB43" s="613"/>
      <c r="CC43" s="611" t="str">
        <f t="shared" si="3"/>
        <v/>
      </c>
      <c r="CD43" s="612"/>
      <c r="CE43" s="613"/>
      <c r="CF43" s="611" t="str">
        <f t="shared" si="4"/>
        <v/>
      </c>
      <c r="CG43" s="612"/>
      <c r="CH43" s="613"/>
      <c r="CI43" s="611" t="str">
        <f t="shared" si="5"/>
        <v/>
      </c>
      <c r="CJ43" s="612"/>
      <c r="CK43" s="613"/>
      <c r="CL43" s="611" t="str">
        <f t="shared" si="6"/>
        <v/>
      </c>
      <c r="CM43" s="612"/>
      <c r="CN43" s="613"/>
      <c r="CO43" s="611" t="str">
        <f t="shared" si="7"/>
        <v/>
      </c>
      <c r="CP43" s="612"/>
      <c r="CQ43" s="613"/>
      <c r="CR43" s="611" t="str">
        <f t="shared" si="8"/>
        <v/>
      </c>
      <c r="CS43" s="612"/>
      <c r="CT43" s="613"/>
      <c r="CU43" s="611" t="str">
        <f t="shared" si="9"/>
        <v/>
      </c>
      <c r="CV43" s="612"/>
      <c r="CW43" s="613"/>
      <c r="CX43" s="565" t="str">
        <f t="shared" si="50"/>
        <v/>
      </c>
      <c r="CY43" s="566"/>
      <c r="CZ43" s="567"/>
      <c r="DA43" s="620" t="str">
        <f t="shared" si="10"/>
        <v/>
      </c>
      <c r="DB43" s="621"/>
      <c r="DC43" s="622"/>
      <c r="DD43" s="620" t="str">
        <f t="shared" si="11"/>
        <v/>
      </c>
      <c r="DE43" s="621"/>
      <c r="DF43" s="622"/>
      <c r="DG43" s="620" t="str">
        <f t="shared" si="12"/>
        <v/>
      </c>
      <c r="DH43" s="621"/>
      <c r="DI43" s="622"/>
      <c r="DJ43" s="620" t="str">
        <f t="shared" si="13"/>
        <v/>
      </c>
      <c r="DK43" s="621"/>
      <c r="DL43" s="622"/>
      <c r="DM43" s="620" t="str">
        <f t="shared" si="14"/>
        <v/>
      </c>
      <c r="DN43" s="621"/>
      <c r="DO43" s="622"/>
      <c r="DP43" s="620" t="str">
        <f t="shared" si="15"/>
        <v/>
      </c>
      <c r="DQ43" s="621"/>
      <c r="DR43" s="622"/>
      <c r="DS43" s="620" t="str">
        <f t="shared" si="16"/>
        <v/>
      </c>
      <c r="DT43" s="621"/>
      <c r="DU43" s="622"/>
      <c r="DV43" s="620" t="str">
        <f t="shared" si="17"/>
        <v/>
      </c>
      <c r="DW43" s="621"/>
      <c r="DX43" s="622"/>
      <c r="DY43" s="620" t="str">
        <f t="shared" si="18"/>
        <v/>
      </c>
      <c r="DZ43" s="621"/>
      <c r="EA43" s="622"/>
      <c r="EB43" s="620" t="str">
        <f t="shared" si="19"/>
        <v/>
      </c>
      <c r="EC43" s="621"/>
      <c r="ED43" s="622"/>
      <c r="EE43" s="565"/>
      <c r="EF43" s="566"/>
      <c r="EG43" s="567"/>
      <c r="EH43" s="614" t="str">
        <f t="shared" si="20"/>
        <v/>
      </c>
      <c r="EI43" s="615"/>
      <c r="EJ43" s="616"/>
      <c r="EK43" s="614" t="str">
        <f t="shared" si="21"/>
        <v/>
      </c>
      <c r="EL43" s="615"/>
      <c r="EM43" s="616"/>
      <c r="EN43" s="614" t="str">
        <f t="shared" si="22"/>
        <v/>
      </c>
      <c r="EO43" s="615"/>
      <c r="EP43" s="616"/>
      <c r="EQ43" s="614" t="str">
        <f t="shared" si="23"/>
        <v/>
      </c>
      <c r="ER43" s="615"/>
      <c r="ES43" s="616"/>
      <c r="ET43" s="614" t="str">
        <f t="shared" si="24"/>
        <v/>
      </c>
      <c r="EU43" s="615"/>
      <c r="EV43" s="616"/>
      <c r="EW43" s="614" t="str">
        <f t="shared" si="25"/>
        <v/>
      </c>
      <c r="EX43" s="615"/>
      <c r="EY43" s="616"/>
      <c r="EZ43" s="614" t="str">
        <f t="shared" si="26"/>
        <v/>
      </c>
      <c r="FA43" s="615"/>
      <c r="FB43" s="616"/>
      <c r="FC43" s="614" t="str">
        <f t="shared" si="27"/>
        <v/>
      </c>
      <c r="FD43" s="615"/>
      <c r="FE43" s="616"/>
      <c r="FF43" s="614" t="str">
        <f t="shared" si="28"/>
        <v/>
      </c>
      <c r="FG43" s="615"/>
      <c r="FH43" s="616"/>
      <c r="FI43" s="614" t="str">
        <f t="shared" si="29"/>
        <v/>
      </c>
      <c r="FJ43" s="615"/>
      <c r="FK43" s="616"/>
      <c r="FL43" s="611" t="str">
        <f t="shared" si="30"/>
        <v>N/A</v>
      </c>
      <c r="FM43" s="612"/>
      <c r="FN43" s="613"/>
      <c r="FO43" s="611" t="str">
        <f t="shared" si="31"/>
        <v>N/A</v>
      </c>
      <c r="FP43" s="612"/>
      <c r="FQ43" s="613"/>
      <c r="FR43" s="611" t="str">
        <f t="shared" si="32"/>
        <v>N/A</v>
      </c>
      <c r="FS43" s="612"/>
      <c r="FT43" s="613"/>
      <c r="FU43" s="611" t="str">
        <f t="shared" si="33"/>
        <v>N/A</v>
      </c>
      <c r="FV43" s="612"/>
      <c r="FW43" s="613"/>
      <c r="FX43" s="611" t="str">
        <f t="shared" si="34"/>
        <v>N/A</v>
      </c>
      <c r="FY43" s="612"/>
      <c r="FZ43" s="613"/>
      <c r="GA43" s="611" t="str">
        <f t="shared" si="35"/>
        <v>N/A</v>
      </c>
      <c r="GB43" s="612"/>
      <c r="GC43" s="613"/>
      <c r="GD43" s="611" t="str">
        <f t="shared" si="36"/>
        <v>N/A</v>
      </c>
      <c r="GE43" s="612"/>
      <c r="GF43" s="613"/>
      <c r="GG43" s="611" t="str">
        <f t="shared" si="37"/>
        <v>N/A</v>
      </c>
      <c r="GH43" s="612"/>
      <c r="GI43" s="613"/>
      <c r="GJ43" s="611" t="str">
        <f t="shared" si="38"/>
        <v>N/A</v>
      </c>
      <c r="GK43" s="612"/>
      <c r="GL43" s="613"/>
      <c r="GM43" s="611" t="str">
        <f t="shared" si="39"/>
        <v>N/A</v>
      </c>
      <c r="GN43" s="612"/>
      <c r="GO43" s="613"/>
      <c r="GP43" s="611" t="str">
        <f t="shared" si="40"/>
        <v>N/A</v>
      </c>
      <c r="GQ43" s="612"/>
      <c r="GR43" s="613"/>
      <c r="GS43" s="611" t="str">
        <f t="shared" si="41"/>
        <v>N/A</v>
      </c>
      <c r="GT43" s="612"/>
      <c r="GU43" s="613"/>
      <c r="GV43" s="611" t="str">
        <f t="shared" si="42"/>
        <v>N/A</v>
      </c>
      <c r="GW43" s="612"/>
      <c r="GX43" s="613"/>
      <c r="GY43" s="611" t="str">
        <f t="shared" si="43"/>
        <v>N/A</v>
      </c>
      <c r="GZ43" s="612"/>
      <c r="HA43" s="613"/>
      <c r="HB43" s="611" t="str">
        <f t="shared" si="44"/>
        <v>N/A</v>
      </c>
      <c r="HC43" s="612"/>
      <c r="HD43" s="613"/>
      <c r="HE43" s="611" t="str">
        <f t="shared" si="45"/>
        <v>N/A</v>
      </c>
      <c r="HF43" s="612"/>
      <c r="HG43" s="613"/>
      <c r="HH43" s="611" t="str">
        <f t="shared" si="46"/>
        <v>N/A</v>
      </c>
      <c r="HI43" s="612"/>
      <c r="HJ43" s="613"/>
      <c r="HK43" s="611" t="str">
        <f t="shared" si="47"/>
        <v>N/A</v>
      </c>
      <c r="HL43" s="612"/>
      <c r="HM43" s="613"/>
      <c r="HN43" s="611" t="str">
        <f t="shared" si="48"/>
        <v>N/A</v>
      </c>
      <c r="HO43" s="612"/>
      <c r="HP43" s="613"/>
      <c r="HQ43" s="611" t="str">
        <f t="shared" si="49"/>
        <v>N/A</v>
      </c>
      <c r="HR43" s="612"/>
      <c r="HS43" s="613"/>
    </row>
    <row r="44" spans="1:227">
      <c r="A44" s="26" t="str">
        <f>IF('Information sur les Gènes'!A44="","",'Information sur les Gènes'!A44)</f>
        <v>D6</v>
      </c>
      <c r="B44" s="28" t="str">
        <f>IF('Information sur les Gènes'!D44="","",'Information sur les Gènes'!D44)</f>
        <v/>
      </c>
      <c r="C44" s="611" t="str">
        <f>IF('Données Echantillon Contrôle'!F45="","",'Données Echantillon Contrôle'!F45)</f>
        <v/>
      </c>
      <c r="D44" s="612"/>
      <c r="E44" s="613"/>
      <c r="F44" s="611" t="str">
        <f>IF('Données Echantillon 1'!F45="","",'Données Echantillon 1'!F45)</f>
        <v/>
      </c>
      <c r="G44" s="612"/>
      <c r="H44" s="613"/>
      <c r="I44" s="611" t="str">
        <f>IF('Données Echantillon 2'!F45="","",'Données Echantillon 2'!F45)</f>
        <v/>
      </c>
      <c r="J44" s="612"/>
      <c r="K44" s="613"/>
      <c r="L44" s="611" t="str">
        <f>IF('Données Echantillon 3'!F45="","",'Données Echantillon 3'!F45)</f>
        <v/>
      </c>
      <c r="M44" s="612"/>
      <c r="N44" s="613"/>
      <c r="O44" s="611" t="str">
        <f>IF('Données Echantillon 4'!F45="","",'Données Echantillon 4'!F45)</f>
        <v/>
      </c>
      <c r="P44" s="612"/>
      <c r="Q44" s="613"/>
      <c r="R44" s="611" t="str">
        <f>IF('Données Echantillon 5'!F45="","",'Données Echantillon 5'!F45)</f>
        <v/>
      </c>
      <c r="S44" s="612"/>
      <c r="T44" s="613"/>
      <c r="U44" s="611" t="str">
        <f>IF('Données Echantillon 6'!F45="","",'Données Echantillon 6'!F45)</f>
        <v/>
      </c>
      <c r="V44" s="612"/>
      <c r="W44" s="613"/>
      <c r="X44" s="611" t="str">
        <f>IF('Données Echantillon 7'!F45="","",'Données Echantillon 7'!F45)</f>
        <v/>
      </c>
      <c r="Y44" s="612"/>
      <c r="Z44" s="613"/>
      <c r="AA44" s="611" t="str">
        <f>IF('Données Echantillon 8'!F45="","",'Données Echantillon 8'!F45)</f>
        <v/>
      </c>
      <c r="AB44" s="612"/>
      <c r="AC44" s="613"/>
      <c r="AD44" s="611" t="str">
        <f>IF('Données Echantillon 9'!F45="","",'Données Echantillon 9'!F45)</f>
        <v/>
      </c>
      <c r="AE44" s="612"/>
      <c r="AF44" s="613"/>
      <c r="AG44" s="611" t="str">
        <f>IF('Données Echantillon 10'!F45="","",'Données Echantillon 10'!F45)</f>
        <v/>
      </c>
      <c r="AH44" s="612"/>
      <c r="AI44" s="613"/>
      <c r="AJ44" s="603" t="str">
        <f>IF(C44="","",C44-'Selection Gènes de Référence'!$D$17)</f>
        <v/>
      </c>
      <c r="AK44" s="604"/>
      <c r="AL44" s="605"/>
      <c r="AM44" s="603" t="str">
        <f>IF(F44="","",F44-'Selection Gènes de Référence'!$D$18)</f>
        <v/>
      </c>
      <c r="AN44" s="604"/>
      <c r="AO44" s="605"/>
      <c r="AP44" s="603" t="str">
        <f>IF(I44="","",I44-'Selection Gènes de Référence'!$D$19)</f>
        <v/>
      </c>
      <c r="AQ44" s="604"/>
      <c r="AR44" s="605"/>
      <c r="AS44" s="603" t="str">
        <f>IF(L44="","",L44-'Selection Gènes de Référence'!$D$20)</f>
        <v/>
      </c>
      <c r="AT44" s="604"/>
      <c r="AU44" s="605"/>
      <c r="AV44" s="603" t="str">
        <f>IF(O44="","",O44-'Selection Gènes de Référence'!$D$21)</f>
        <v/>
      </c>
      <c r="AW44" s="604"/>
      <c r="AX44" s="605"/>
      <c r="AY44" s="603" t="str">
        <f>IF(R44="","",R44-'Selection Gènes de Référence'!$D$22)</f>
        <v/>
      </c>
      <c r="AZ44" s="604"/>
      <c r="BA44" s="605"/>
      <c r="BB44" s="603" t="str">
        <f>IF(U44="","",U44-'Selection Gènes de Référence'!$D$23)</f>
        <v/>
      </c>
      <c r="BC44" s="604"/>
      <c r="BD44" s="605"/>
      <c r="BE44" s="603" t="str">
        <f>IF(X44="","",X44-'Selection Gènes de Référence'!$D$24)</f>
        <v/>
      </c>
      <c r="BF44" s="604"/>
      <c r="BG44" s="605"/>
      <c r="BH44" s="603" t="str">
        <f>IF(AA44="","",AA44-'Selection Gènes de Référence'!$D$25)</f>
        <v/>
      </c>
      <c r="BI44" s="604"/>
      <c r="BJ44" s="605"/>
      <c r="BK44" s="603" t="str">
        <f>IF(AD44="","",AD44-'Selection Gènes de Référence'!$D$26)</f>
        <v/>
      </c>
      <c r="BL44" s="604"/>
      <c r="BM44" s="605"/>
      <c r="BN44" s="603" t="str">
        <f>IF(AG44="","",AG44-'Selection Gènes de Référence'!$D$27)</f>
        <v/>
      </c>
      <c r="BO44" s="604"/>
      <c r="BP44" s="605"/>
      <c r="BQ44" s="565"/>
      <c r="BR44" s="566"/>
      <c r="BS44" s="567"/>
      <c r="BT44" s="611" t="str">
        <f t="shared" si="0"/>
        <v/>
      </c>
      <c r="BU44" s="612"/>
      <c r="BV44" s="613"/>
      <c r="BW44" s="611" t="str">
        <f t="shared" si="1"/>
        <v/>
      </c>
      <c r="BX44" s="612"/>
      <c r="BY44" s="613"/>
      <c r="BZ44" s="611" t="str">
        <f t="shared" si="2"/>
        <v/>
      </c>
      <c r="CA44" s="612"/>
      <c r="CB44" s="613"/>
      <c r="CC44" s="611" t="str">
        <f t="shared" si="3"/>
        <v/>
      </c>
      <c r="CD44" s="612"/>
      <c r="CE44" s="613"/>
      <c r="CF44" s="611" t="str">
        <f t="shared" si="4"/>
        <v/>
      </c>
      <c r="CG44" s="612"/>
      <c r="CH44" s="613"/>
      <c r="CI44" s="611" t="str">
        <f t="shared" si="5"/>
        <v/>
      </c>
      <c r="CJ44" s="612"/>
      <c r="CK44" s="613"/>
      <c r="CL44" s="611" t="str">
        <f t="shared" si="6"/>
        <v/>
      </c>
      <c r="CM44" s="612"/>
      <c r="CN44" s="613"/>
      <c r="CO44" s="611" t="str">
        <f t="shared" si="7"/>
        <v/>
      </c>
      <c r="CP44" s="612"/>
      <c r="CQ44" s="613"/>
      <c r="CR44" s="611" t="str">
        <f t="shared" si="8"/>
        <v/>
      </c>
      <c r="CS44" s="612"/>
      <c r="CT44" s="613"/>
      <c r="CU44" s="611" t="str">
        <f t="shared" si="9"/>
        <v/>
      </c>
      <c r="CV44" s="612"/>
      <c r="CW44" s="613"/>
      <c r="CX44" s="565" t="str">
        <f t="shared" si="50"/>
        <v/>
      </c>
      <c r="CY44" s="566"/>
      <c r="CZ44" s="567"/>
      <c r="DA44" s="620" t="str">
        <f t="shared" si="10"/>
        <v/>
      </c>
      <c r="DB44" s="621"/>
      <c r="DC44" s="622"/>
      <c r="DD44" s="620" t="str">
        <f t="shared" si="11"/>
        <v/>
      </c>
      <c r="DE44" s="621"/>
      <c r="DF44" s="622"/>
      <c r="DG44" s="620" t="str">
        <f t="shared" si="12"/>
        <v/>
      </c>
      <c r="DH44" s="621"/>
      <c r="DI44" s="622"/>
      <c r="DJ44" s="620" t="str">
        <f t="shared" si="13"/>
        <v/>
      </c>
      <c r="DK44" s="621"/>
      <c r="DL44" s="622"/>
      <c r="DM44" s="620" t="str">
        <f t="shared" si="14"/>
        <v/>
      </c>
      <c r="DN44" s="621"/>
      <c r="DO44" s="622"/>
      <c r="DP44" s="620" t="str">
        <f t="shared" si="15"/>
        <v/>
      </c>
      <c r="DQ44" s="621"/>
      <c r="DR44" s="622"/>
      <c r="DS44" s="620" t="str">
        <f t="shared" si="16"/>
        <v/>
      </c>
      <c r="DT44" s="621"/>
      <c r="DU44" s="622"/>
      <c r="DV44" s="620" t="str">
        <f t="shared" si="17"/>
        <v/>
      </c>
      <c r="DW44" s="621"/>
      <c r="DX44" s="622"/>
      <c r="DY44" s="620" t="str">
        <f t="shared" si="18"/>
        <v/>
      </c>
      <c r="DZ44" s="621"/>
      <c r="EA44" s="622"/>
      <c r="EB44" s="620" t="str">
        <f t="shared" si="19"/>
        <v/>
      </c>
      <c r="EC44" s="621"/>
      <c r="ED44" s="622"/>
      <c r="EE44" s="565"/>
      <c r="EF44" s="566"/>
      <c r="EG44" s="567"/>
      <c r="EH44" s="614" t="str">
        <f t="shared" si="20"/>
        <v/>
      </c>
      <c r="EI44" s="615"/>
      <c r="EJ44" s="616"/>
      <c r="EK44" s="614" t="str">
        <f t="shared" si="21"/>
        <v/>
      </c>
      <c r="EL44" s="615"/>
      <c r="EM44" s="616"/>
      <c r="EN44" s="614" t="str">
        <f t="shared" si="22"/>
        <v/>
      </c>
      <c r="EO44" s="615"/>
      <c r="EP44" s="616"/>
      <c r="EQ44" s="614" t="str">
        <f t="shared" si="23"/>
        <v/>
      </c>
      <c r="ER44" s="615"/>
      <c r="ES44" s="616"/>
      <c r="ET44" s="614" t="str">
        <f t="shared" si="24"/>
        <v/>
      </c>
      <c r="EU44" s="615"/>
      <c r="EV44" s="616"/>
      <c r="EW44" s="614" t="str">
        <f t="shared" si="25"/>
        <v/>
      </c>
      <c r="EX44" s="615"/>
      <c r="EY44" s="616"/>
      <c r="EZ44" s="614" t="str">
        <f t="shared" si="26"/>
        <v/>
      </c>
      <c r="FA44" s="615"/>
      <c r="FB44" s="616"/>
      <c r="FC44" s="614" t="str">
        <f t="shared" si="27"/>
        <v/>
      </c>
      <c r="FD44" s="615"/>
      <c r="FE44" s="616"/>
      <c r="FF44" s="614" t="str">
        <f t="shared" si="28"/>
        <v/>
      </c>
      <c r="FG44" s="615"/>
      <c r="FH44" s="616"/>
      <c r="FI44" s="614" t="str">
        <f t="shared" si="29"/>
        <v/>
      </c>
      <c r="FJ44" s="615"/>
      <c r="FK44" s="616"/>
      <c r="FL44" s="611" t="str">
        <f t="shared" si="30"/>
        <v>N/A</v>
      </c>
      <c r="FM44" s="612"/>
      <c r="FN44" s="613"/>
      <c r="FO44" s="611" t="str">
        <f t="shared" si="31"/>
        <v>N/A</v>
      </c>
      <c r="FP44" s="612"/>
      <c r="FQ44" s="613"/>
      <c r="FR44" s="611" t="str">
        <f t="shared" si="32"/>
        <v>N/A</v>
      </c>
      <c r="FS44" s="612"/>
      <c r="FT44" s="613"/>
      <c r="FU44" s="611" t="str">
        <f t="shared" si="33"/>
        <v>N/A</v>
      </c>
      <c r="FV44" s="612"/>
      <c r="FW44" s="613"/>
      <c r="FX44" s="611" t="str">
        <f t="shared" si="34"/>
        <v>N/A</v>
      </c>
      <c r="FY44" s="612"/>
      <c r="FZ44" s="613"/>
      <c r="GA44" s="611" t="str">
        <f t="shared" si="35"/>
        <v>N/A</v>
      </c>
      <c r="GB44" s="612"/>
      <c r="GC44" s="613"/>
      <c r="GD44" s="611" t="str">
        <f t="shared" si="36"/>
        <v>N/A</v>
      </c>
      <c r="GE44" s="612"/>
      <c r="GF44" s="613"/>
      <c r="GG44" s="611" t="str">
        <f t="shared" si="37"/>
        <v>N/A</v>
      </c>
      <c r="GH44" s="612"/>
      <c r="GI44" s="613"/>
      <c r="GJ44" s="611" t="str">
        <f t="shared" si="38"/>
        <v>N/A</v>
      </c>
      <c r="GK44" s="612"/>
      <c r="GL44" s="613"/>
      <c r="GM44" s="611" t="str">
        <f t="shared" si="39"/>
        <v>N/A</v>
      </c>
      <c r="GN44" s="612"/>
      <c r="GO44" s="613"/>
      <c r="GP44" s="611" t="str">
        <f t="shared" si="40"/>
        <v>N/A</v>
      </c>
      <c r="GQ44" s="612"/>
      <c r="GR44" s="613"/>
      <c r="GS44" s="611" t="str">
        <f t="shared" si="41"/>
        <v>N/A</v>
      </c>
      <c r="GT44" s="612"/>
      <c r="GU44" s="613"/>
      <c r="GV44" s="611" t="str">
        <f t="shared" si="42"/>
        <v>N/A</v>
      </c>
      <c r="GW44" s="612"/>
      <c r="GX44" s="613"/>
      <c r="GY44" s="611" t="str">
        <f t="shared" si="43"/>
        <v>N/A</v>
      </c>
      <c r="GZ44" s="612"/>
      <c r="HA44" s="613"/>
      <c r="HB44" s="611" t="str">
        <f t="shared" si="44"/>
        <v>N/A</v>
      </c>
      <c r="HC44" s="612"/>
      <c r="HD44" s="613"/>
      <c r="HE44" s="611" t="str">
        <f t="shared" si="45"/>
        <v>N/A</v>
      </c>
      <c r="HF44" s="612"/>
      <c r="HG44" s="613"/>
      <c r="HH44" s="611" t="str">
        <f t="shared" si="46"/>
        <v>N/A</v>
      </c>
      <c r="HI44" s="612"/>
      <c r="HJ44" s="613"/>
      <c r="HK44" s="611" t="str">
        <f t="shared" si="47"/>
        <v>N/A</v>
      </c>
      <c r="HL44" s="612"/>
      <c r="HM44" s="613"/>
      <c r="HN44" s="611" t="str">
        <f t="shared" si="48"/>
        <v>N/A</v>
      </c>
      <c r="HO44" s="612"/>
      <c r="HP44" s="613"/>
      <c r="HQ44" s="611" t="str">
        <f t="shared" si="49"/>
        <v>N/A</v>
      </c>
      <c r="HR44" s="612"/>
      <c r="HS44" s="613"/>
    </row>
    <row r="45" spans="1:227">
      <c r="A45" s="26" t="str">
        <f>IF('Information sur les Gènes'!A45="","",'Information sur les Gènes'!A45)</f>
        <v>D7</v>
      </c>
      <c r="B45" s="28" t="str">
        <f>IF('Information sur les Gènes'!D45="","",'Information sur les Gènes'!D45)</f>
        <v/>
      </c>
      <c r="C45" s="611" t="str">
        <f>IF('Données Echantillon Contrôle'!F46="","",'Données Echantillon Contrôle'!F46)</f>
        <v/>
      </c>
      <c r="D45" s="612"/>
      <c r="E45" s="613"/>
      <c r="F45" s="611" t="str">
        <f>IF('Données Echantillon 1'!F46="","",'Données Echantillon 1'!F46)</f>
        <v/>
      </c>
      <c r="G45" s="612"/>
      <c r="H45" s="613"/>
      <c r="I45" s="611" t="str">
        <f>IF('Données Echantillon 2'!F46="","",'Données Echantillon 2'!F46)</f>
        <v/>
      </c>
      <c r="J45" s="612"/>
      <c r="K45" s="613"/>
      <c r="L45" s="611" t="str">
        <f>IF('Données Echantillon 3'!F46="","",'Données Echantillon 3'!F46)</f>
        <v/>
      </c>
      <c r="M45" s="612"/>
      <c r="N45" s="613"/>
      <c r="O45" s="611" t="str">
        <f>IF('Données Echantillon 4'!F46="","",'Données Echantillon 4'!F46)</f>
        <v/>
      </c>
      <c r="P45" s="612"/>
      <c r="Q45" s="613"/>
      <c r="R45" s="611" t="str">
        <f>IF('Données Echantillon 5'!F46="","",'Données Echantillon 5'!F46)</f>
        <v/>
      </c>
      <c r="S45" s="612"/>
      <c r="T45" s="613"/>
      <c r="U45" s="611" t="str">
        <f>IF('Données Echantillon 6'!F46="","",'Données Echantillon 6'!F46)</f>
        <v/>
      </c>
      <c r="V45" s="612"/>
      <c r="W45" s="613"/>
      <c r="X45" s="611" t="str">
        <f>IF('Données Echantillon 7'!F46="","",'Données Echantillon 7'!F46)</f>
        <v/>
      </c>
      <c r="Y45" s="612"/>
      <c r="Z45" s="613"/>
      <c r="AA45" s="611" t="str">
        <f>IF('Données Echantillon 8'!F46="","",'Données Echantillon 8'!F46)</f>
        <v/>
      </c>
      <c r="AB45" s="612"/>
      <c r="AC45" s="613"/>
      <c r="AD45" s="611" t="str">
        <f>IF('Données Echantillon 9'!F46="","",'Données Echantillon 9'!F46)</f>
        <v/>
      </c>
      <c r="AE45" s="612"/>
      <c r="AF45" s="613"/>
      <c r="AG45" s="611" t="str">
        <f>IF('Données Echantillon 10'!F46="","",'Données Echantillon 10'!F46)</f>
        <v/>
      </c>
      <c r="AH45" s="612"/>
      <c r="AI45" s="613"/>
      <c r="AJ45" s="603" t="str">
        <f>IF(C45="","",C45-'Selection Gènes de Référence'!$D$17)</f>
        <v/>
      </c>
      <c r="AK45" s="604"/>
      <c r="AL45" s="605"/>
      <c r="AM45" s="603" t="str">
        <f>IF(F45="","",F45-'Selection Gènes de Référence'!$D$18)</f>
        <v/>
      </c>
      <c r="AN45" s="604"/>
      <c r="AO45" s="605"/>
      <c r="AP45" s="603" t="str">
        <f>IF(I45="","",I45-'Selection Gènes de Référence'!$D$19)</f>
        <v/>
      </c>
      <c r="AQ45" s="604"/>
      <c r="AR45" s="605"/>
      <c r="AS45" s="603" t="str">
        <f>IF(L45="","",L45-'Selection Gènes de Référence'!$D$20)</f>
        <v/>
      </c>
      <c r="AT45" s="604"/>
      <c r="AU45" s="605"/>
      <c r="AV45" s="603" t="str">
        <f>IF(O45="","",O45-'Selection Gènes de Référence'!$D$21)</f>
        <v/>
      </c>
      <c r="AW45" s="604"/>
      <c r="AX45" s="605"/>
      <c r="AY45" s="603" t="str">
        <f>IF(R45="","",R45-'Selection Gènes de Référence'!$D$22)</f>
        <v/>
      </c>
      <c r="AZ45" s="604"/>
      <c r="BA45" s="605"/>
      <c r="BB45" s="603" t="str">
        <f>IF(U45="","",U45-'Selection Gènes de Référence'!$D$23)</f>
        <v/>
      </c>
      <c r="BC45" s="604"/>
      <c r="BD45" s="605"/>
      <c r="BE45" s="603" t="str">
        <f>IF(X45="","",X45-'Selection Gènes de Référence'!$D$24)</f>
        <v/>
      </c>
      <c r="BF45" s="604"/>
      <c r="BG45" s="605"/>
      <c r="BH45" s="603" t="str">
        <f>IF(AA45="","",AA45-'Selection Gènes de Référence'!$D$25)</f>
        <v/>
      </c>
      <c r="BI45" s="604"/>
      <c r="BJ45" s="605"/>
      <c r="BK45" s="603" t="str">
        <f>IF(AD45="","",AD45-'Selection Gènes de Référence'!$D$26)</f>
        <v/>
      </c>
      <c r="BL45" s="604"/>
      <c r="BM45" s="605"/>
      <c r="BN45" s="603" t="str">
        <f>IF(AG45="","",AG45-'Selection Gènes de Référence'!$D$27)</f>
        <v/>
      </c>
      <c r="BO45" s="604"/>
      <c r="BP45" s="605"/>
      <c r="BQ45" s="565"/>
      <c r="BR45" s="566"/>
      <c r="BS45" s="567"/>
      <c r="BT45" s="611" t="str">
        <f t="shared" si="0"/>
        <v/>
      </c>
      <c r="BU45" s="612"/>
      <c r="BV45" s="613"/>
      <c r="BW45" s="611" t="str">
        <f t="shared" si="1"/>
        <v/>
      </c>
      <c r="BX45" s="612"/>
      <c r="BY45" s="613"/>
      <c r="BZ45" s="611" t="str">
        <f t="shared" si="2"/>
        <v/>
      </c>
      <c r="CA45" s="612"/>
      <c r="CB45" s="613"/>
      <c r="CC45" s="611" t="str">
        <f t="shared" si="3"/>
        <v/>
      </c>
      <c r="CD45" s="612"/>
      <c r="CE45" s="613"/>
      <c r="CF45" s="611" t="str">
        <f t="shared" si="4"/>
        <v/>
      </c>
      <c r="CG45" s="612"/>
      <c r="CH45" s="613"/>
      <c r="CI45" s="611" t="str">
        <f t="shared" si="5"/>
        <v/>
      </c>
      <c r="CJ45" s="612"/>
      <c r="CK45" s="613"/>
      <c r="CL45" s="611" t="str">
        <f t="shared" si="6"/>
        <v/>
      </c>
      <c r="CM45" s="612"/>
      <c r="CN45" s="613"/>
      <c r="CO45" s="611" t="str">
        <f t="shared" si="7"/>
        <v/>
      </c>
      <c r="CP45" s="612"/>
      <c r="CQ45" s="613"/>
      <c r="CR45" s="611" t="str">
        <f t="shared" si="8"/>
        <v/>
      </c>
      <c r="CS45" s="612"/>
      <c r="CT45" s="613"/>
      <c r="CU45" s="611" t="str">
        <f t="shared" si="9"/>
        <v/>
      </c>
      <c r="CV45" s="612"/>
      <c r="CW45" s="613"/>
      <c r="CX45" s="565" t="str">
        <f t="shared" si="50"/>
        <v/>
      </c>
      <c r="CY45" s="566"/>
      <c r="CZ45" s="567"/>
      <c r="DA45" s="620" t="str">
        <f t="shared" si="10"/>
        <v/>
      </c>
      <c r="DB45" s="621"/>
      <c r="DC45" s="622"/>
      <c r="DD45" s="620" t="str">
        <f t="shared" si="11"/>
        <v/>
      </c>
      <c r="DE45" s="621"/>
      <c r="DF45" s="622"/>
      <c r="DG45" s="620" t="str">
        <f t="shared" si="12"/>
        <v/>
      </c>
      <c r="DH45" s="621"/>
      <c r="DI45" s="622"/>
      <c r="DJ45" s="620" t="str">
        <f t="shared" si="13"/>
        <v/>
      </c>
      <c r="DK45" s="621"/>
      <c r="DL45" s="622"/>
      <c r="DM45" s="620" t="str">
        <f t="shared" si="14"/>
        <v/>
      </c>
      <c r="DN45" s="621"/>
      <c r="DO45" s="622"/>
      <c r="DP45" s="620" t="str">
        <f t="shared" si="15"/>
        <v/>
      </c>
      <c r="DQ45" s="621"/>
      <c r="DR45" s="622"/>
      <c r="DS45" s="620" t="str">
        <f t="shared" si="16"/>
        <v/>
      </c>
      <c r="DT45" s="621"/>
      <c r="DU45" s="622"/>
      <c r="DV45" s="620" t="str">
        <f t="shared" si="17"/>
        <v/>
      </c>
      <c r="DW45" s="621"/>
      <c r="DX45" s="622"/>
      <c r="DY45" s="620" t="str">
        <f t="shared" si="18"/>
        <v/>
      </c>
      <c r="DZ45" s="621"/>
      <c r="EA45" s="622"/>
      <c r="EB45" s="620" t="str">
        <f t="shared" si="19"/>
        <v/>
      </c>
      <c r="EC45" s="621"/>
      <c r="ED45" s="622"/>
      <c r="EE45" s="565"/>
      <c r="EF45" s="566"/>
      <c r="EG45" s="567"/>
      <c r="EH45" s="614" t="str">
        <f t="shared" si="20"/>
        <v/>
      </c>
      <c r="EI45" s="615"/>
      <c r="EJ45" s="616"/>
      <c r="EK45" s="614" t="str">
        <f t="shared" si="21"/>
        <v/>
      </c>
      <c r="EL45" s="615"/>
      <c r="EM45" s="616"/>
      <c r="EN45" s="614" t="str">
        <f t="shared" si="22"/>
        <v/>
      </c>
      <c r="EO45" s="615"/>
      <c r="EP45" s="616"/>
      <c r="EQ45" s="614" t="str">
        <f t="shared" si="23"/>
        <v/>
      </c>
      <c r="ER45" s="615"/>
      <c r="ES45" s="616"/>
      <c r="ET45" s="614" t="str">
        <f t="shared" si="24"/>
        <v/>
      </c>
      <c r="EU45" s="615"/>
      <c r="EV45" s="616"/>
      <c r="EW45" s="614" t="str">
        <f t="shared" si="25"/>
        <v/>
      </c>
      <c r="EX45" s="615"/>
      <c r="EY45" s="616"/>
      <c r="EZ45" s="614" t="str">
        <f t="shared" si="26"/>
        <v/>
      </c>
      <c r="FA45" s="615"/>
      <c r="FB45" s="616"/>
      <c r="FC45" s="614" t="str">
        <f t="shared" si="27"/>
        <v/>
      </c>
      <c r="FD45" s="615"/>
      <c r="FE45" s="616"/>
      <c r="FF45" s="614" t="str">
        <f t="shared" si="28"/>
        <v/>
      </c>
      <c r="FG45" s="615"/>
      <c r="FH45" s="616"/>
      <c r="FI45" s="614" t="str">
        <f t="shared" si="29"/>
        <v/>
      </c>
      <c r="FJ45" s="615"/>
      <c r="FK45" s="616"/>
      <c r="FL45" s="611" t="str">
        <f t="shared" si="30"/>
        <v>N/A</v>
      </c>
      <c r="FM45" s="612"/>
      <c r="FN45" s="613"/>
      <c r="FO45" s="611" t="str">
        <f t="shared" si="31"/>
        <v>N/A</v>
      </c>
      <c r="FP45" s="612"/>
      <c r="FQ45" s="613"/>
      <c r="FR45" s="611" t="str">
        <f t="shared" si="32"/>
        <v>N/A</v>
      </c>
      <c r="FS45" s="612"/>
      <c r="FT45" s="613"/>
      <c r="FU45" s="611" t="str">
        <f t="shared" si="33"/>
        <v>N/A</v>
      </c>
      <c r="FV45" s="612"/>
      <c r="FW45" s="613"/>
      <c r="FX45" s="611" t="str">
        <f t="shared" si="34"/>
        <v>N/A</v>
      </c>
      <c r="FY45" s="612"/>
      <c r="FZ45" s="613"/>
      <c r="GA45" s="611" t="str">
        <f t="shared" si="35"/>
        <v>N/A</v>
      </c>
      <c r="GB45" s="612"/>
      <c r="GC45" s="613"/>
      <c r="GD45" s="611" t="str">
        <f t="shared" si="36"/>
        <v>N/A</v>
      </c>
      <c r="GE45" s="612"/>
      <c r="GF45" s="613"/>
      <c r="GG45" s="611" t="str">
        <f t="shared" si="37"/>
        <v>N/A</v>
      </c>
      <c r="GH45" s="612"/>
      <c r="GI45" s="613"/>
      <c r="GJ45" s="611" t="str">
        <f t="shared" si="38"/>
        <v>N/A</v>
      </c>
      <c r="GK45" s="612"/>
      <c r="GL45" s="613"/>
      <c r="GM45" s="611" t="str">
        <f t="shared" si="39"/>
        <v>N/A</v>
      </c>
      <c r="GN45" s="612"/>
      <c r="GO45" s="613"/>
      <c r="GP45" s="611" t="str">
        <f t="shared" si="40"/>
        <v>N/A</v>
      </c>
      <c r="GQ45" s="612"/>
      <c r="GR45" s="613"/>
      <c r="GS45" s="611" t="str">
        <f t="shared" si="41"/>
        <v>N/A</v>
      </c>
      <c r="GT45" s="612"/>
      <c r="GU45" s="613"/>
      <c r="GV45" s="611" t="str">
        <f t="shared" si="42"/>
        <v>N/A</v>
      </c>
      <c r="GW45" s="612"/>
      <c r="GX45" s="613"/>
      <c r="GY45" s="611" t="str">
        <f t="shared" si="43"/>
        <v>N/A</v>
      </c>
      <c r="GZ45" s="612"/>
      <c r="HA45" s="613"/>
      <c r="HB45" s="611" t="str">
        <f t="shared" si="44"/>
        <v>N/A</v>
      </c>
      <c r="HC45" s="612"/>
      <c r="HD45" s="613"/>
      <c r="HE45" s="611" t="str">
        <f t="shared" si="45"/>
        <v>N/A</v>
      </c>
      <c r="HF45" s="612"/>
      <c r="HG45" s="613"/>
      <c r="HH45" s="611" t="str">
        <f t="shared" si="46"/>
        <v>N/A</v>
      </c>
      <c r="HI45" s="612"/>
      <c r="HJ45" s="613"/>
      <c r="HK45" s="611" t="str">
        <f t="shared" si="47"/>
        <v>N/A</v>
      </c>
      <c r="HL45" s="612"/>
      <c r="HM45" s="613"/>
      <c r="HN45" s="611" t="str">
        <f t="shared" si="48"/>
        <v>N/A</v>
      </c>
      <c r="HO45" s="612"/>
      <c r="HP45" s="613"/>
      <c r="HQ45" s="611" t="str">
        <f t="shared" si="49"/>
        <v>N/A</v>
      </c>
      <c r="HR45" s="612"/>
      <c r="HS45" s="613"/>
    </row>
    <row r="46" spans="1:227">
      <c r="A46" s="26" t="str">
        <f>IF('Information sur les Gènes'!A46="","",'Information sur les Gènes'!A46)</f>
        <v>D8</v>
      </c>
      <c r="B46" s="28" t="str">
        <f>IF('Information sur les Gènes'!D46="","",'Information sur les Gènes'!D46)</f>
        <v/>
      </c>
      <c r="C46" s="611" t="str">
        <f>IF('Données Echantillon Contrôle'!F47="","",'Données Echantillon Contrôle'!F47)</f>
        <v/>
      </c>
      <c r="D46" s="612"/>
      <c r="E46" s="613"/>
      <c r="F46" s="611" t="str">
        <f>IF('Données Echantillon 1'!F47="","",'Données Echantillon 1'!F47)</f>
        <v/>
      </c>
      <c r="G46" s="612"/>
      <c r="H46" s="613"/>
      <c r="I46" s="611" t="str">
        <f>IF('Données Echantillon 2'!F47="","",'Données Echantillon 2'!F47)</f>
        <v/>
      </c>
      <c r="J46" s="612"/>
      <c r="K46" s="613"/>
      <c r="L46" s="611" t="str">
        <f>IF('Données Echantillon 3'!F47="","",'Données Echantillon 3'!F47)</f>
        <v/>
      </c>
      <c r="M46" s="612"/>
      <c r="N46" s="613"/>
      <c r="O46" s="611" t="str">
        <f>IF('Données Echantillon 4'!F47="","",'Données Echantillon 4'!F47)</f>
        <v/>
      </c>
      <c r="P46" s="612"/>
      <c r="Q46" s="613"/>
      <c r="R46" s="611" t="str">
        <f>IF('Données Echantillon 5'!F47="","",'Données Echantillon 5'!F47)</f>
        <v/>
      </c>
      <c r="S46" s="612"/>
      <c r="T46" s="613"/>
      <c r="U46" s="611" t="str">
        <f>IF('Données Echantillon 6'!F47="","",'Données Echantillon 6'!F47)</f>
        <v/>
      </c>
      <c r="V46" s="612"/>
      <c r="W46" s="613"/>
      <c r="X46" s="611" t="str">
        <f>IF('Données Echantillon 7'!F47="","",'Données Echantillon 7'!F47)</f>
        <v/>
      </c>
      <c r="Y46" s="612"/>
      <c r="Z46" s="613"/>
      <c r="AA46" s="611" t="str">
        <f>IF('Données Echantillon 8'!F47="","",'Données Echantillon 8'!F47)</f>
        <v/>
      </c>
      <c r="AB46" s="612"/>
      <c r="AC46" s="613"/>
      <c r="AD46" s="611" t="str">
        <f>IF('Données Echantillon 9'!F47="","",'Données Echantillon 9'!F47)</f>
        <v/>
      </c>
      <c r="AE46" s="612"/>
      <c r="AF46" s="613"/>
      <c r="AG46" s="611" t="str">
        <f>IF('Données Echantillon 10'!F47="","",'Données Echantillon 10'!F47)</f>
        <v/>
      </c>
      <c r="AH46" s="612"/>
      <c r="AI46" s="613"/>
      <c r="AJ46" s="603" t="str">
        <f>IF(C46="","",C46-'Selection Gènes de Référence'!$D$17)</f>
        <v/>
      </c>
      <c r="AK46" s="604"/>
      <c r="AL46" s="605"/>
      <c r="AM46" s="603" t="str">
        <f>IF(F46="","",F46-'Selection Gènes de Référence'!$D$18)</f>
        <v/>
      </c>
      <c r="AN46" s="604"/>
      <c r="AO46" s="605"/>
      <c r="AP46" s="603" t="str">
        <f>IF(I46="","",I46-'Selection Gènes de Référence'!$D$19)</f>
        <v/>
      </c>
      <c r="AQ46" s="604"/>
      <c r="AR46" s="605"/>
      <c r="AS46" s="603" t="str">
        <f>IF(L46="","",L46-'Selection Gènes de Référence'!$D$20)</f>
        <v/>
      </c>
      <c r="AT46" s="604"/>
      <c r="AU46" s="605"/>
      <c r="AV46" s="603" t="str">
        <f>IF(O46="","",O46-'Selection Gènes de Référence'!$D$21)</f>
        <v/>
      </c>
      <c r="AW46" s="604"/>
      <c r="AX46" s="605"/>
      <c r="AY46" s="603" t="str">
        <f>IF(R46="","",R46-'Selection Gènes de Référence'!$D$22)</f>
        <v/>
      </c>
      <c r="AZ46" s="604"/>
      <c r="BA46" s="605"/>
      <c r="BB46" s="603" t="str">
        <f>IF(U46="","",U46-'Selection Gènes de Référence'!$D$23)</f>
        <v/>
      </c>
      <c r="BC46" s="604"/>
      <c r="BD46" s="605"/>
      <c r="BE46" s="603" t="str">
        <f>IF(X46="","",X46-'Selection Gènes de Référence'!$D$24)</f>
        <v/>
      </c>
      <c r="BF46" s="604"/>
      <c r="BG46" s="605"/>
      <c r="BH46" s="603" t="str">
        <f>IF(AA46="","",AA46-'Selection Gènes de Référence'!$D$25)</f>
        <v/>
      </c>
      <c r="BI46" s="604"/>
      <c r="BJ46" s="605"/>
      <c r="BK46" s="603" t="str">
        <f>IF(AD46="","",AD46-'Selection Gènes de Référence'!$D$26)</f>
        <v/>
      </c>
      <c r="BL46" s="604"/>
      <c r="BM46" s="605"/>
      <c r="BN46" s="603" t="str">
        <f>IF(AG46="","",AG46-'Selection Gènes de Référence'!$D$27)</f>
        <v/>
      </c>
      <c r="BO46" s="604"/>
      <c r="BP46" s="605"/>
      <c r="BQ46" s="565"/>
      <c r="BR46" s="566"/>
      <c r="BS46" s="567"/>
      <c r="BT46" s="611" t="str">
        <f t="shared" si="0"/>
        <v/>
      </c>
      <c r="BU46" s="612"/>
      <c r="BV46" s="613"/>
      <c r="BW46" s="611" t="str">
        <f t="shared" si="1"/>
        <v/>
      </c>
      <c r="BX46" s="612"/>
      <c r="BY46" s="613"/>
      <c r="BZ46" s="611" t="str">
        <f t="shared" si="2"/>
        <v/>
      </c>
      <c r="CA46" s="612"/>
      <c r="CB46" s="613"/>
      <c r="CC46" s="611" t="str">
        <f t="shared" si="3"/>
        <v/>
      </c>
      <c r="CD46" s="612"/>
      <c r="CE46" s="613"/>
      <c r="CF46" s="611" t="str">
        <f t="shared" si="4"/>
        <v/>
      </c>
      <c r="CG46" s="612"/>
      <c r="CH46" s="613"/>
      <c r="CI46" s="611" t="str">
        <f t="shared" si="5"/>
        <v/>
      </c>
      <c r="CJ46" s="612"/>
      <c r="CK46" s="613"/>
      <c r="CL46" s="611" t="str">
        <f t="shared" si="6"/>
        <v/>
      </c>
      <c r="CM46" s="612"/>
      <c r="CN46" s="613"/>
      <c r="CO46" s="611" t="str">
        <f t="shared" si="7"/>
        <v/>
      </c>
      <c r="CP46" s="612"/>
      <c r="CQ46" s="613"/>
      <c r="CR46" s="611" t="str">
        <f t="shared" si="8"/>
        <v/>
      </c>
      <c r="CS46" s="612"/>
      <c r="CT46" s="613"/>
      <c r="CU46" s="611" t="str">
        <f t="shared" si="9"/>
        <v/>
      </c>
      <c r="CV46" s="612"/>
      <c r="CW46" s="613"/>
      <c r="CX46" s="565" t="str">
        <f t="shared" si="50"/>
        <v/>
      </c>
      <c r="CY46" s="566"/>
      <c r="CZ46" s="567"/>
      <c r="DA46" s="620" t="str">
        <f t="shared" si="10"/>
        <v/>
      </c>
      <c r="DB46" s="621"/>
      <c r="DC46" s="622"/>
      <c r="DD46" s="620" t="str">
        <f t="shared" si="11"/>
        <v/>
      </c>
      <c r="DE46" s="621"/>
      <c r="DF46" s="622"/>
      <c r="DG46" s="620" t="str">
        <f t="shared" si="12"/>
        <v/>
      </c>
      <c r="DH46" s="621"/>
      <c r="DI46" s="622"/>
      <c r="DJ46" s="620" t="str">
        <f t="shared" si="13"/>
        <v/>
      </c>
      <c r="DK46" s="621"/>
      <c r="DL46" s="622"/>
      <c r="DM46" s="620" t="str">
        <f t="shared" si="14"/>
        <v/>
      </c>
      <c r="DN46" s="621"/>
      <c r="DO46" s="622"/>
      <c r="DP46" s="620" t="str">
        <f t="shared" si="15"/>
        <v/>
      </c>
      <c r="DQ46" s="621"/>
      <c r="DR46" s="622"/>
      <c r="DS46" s="620" t="str">
        <f t="shared" si="16"/>
        <v/>
      </c>
      <c r="DT46" s="621"/>
      <c r="DU46" s="622"/>
      <c r="DV46" s="620" t="str">
        <f t="shared" si="17"/>
        <v/>
      </c>
      <c r="DW46" s="621"/>
      <c r="DX46" s="622"/>
      <c r="DY46" s="620" t="str">
        <f t="shared" si="18"/>
        <v/>
      </c>
      <c r="DZ46" s="621"/>
      <c r="EA46" s="622"/>
      <c r="EB46" s="620" t="str">
        <f t="shared" si="19"/>
        <v/>
      </c>
      <c r="EC46" s="621"/>
      <c r="ED46" s="622"/>
      <c r="EE46" s="565"/>
      <c r="EF46" s="566"/>
      <c r="EG46" s="567"/>
      <c r="EH46" s="614" t="str">
        <f t="shared" si="20"/>
        <v/>
      </c>
      <c r="EI46" s="615"/>
      <c r="EJ46" s="616"/>
      <c r="EK46" s="614" t="str">
        <f t="shared" si="21"/>
        <v/>
      </c>
      <c r="EL46" s="615"/>
      <c r="EM46" s="616"/>
      <c r="EN46" s="614" t="str">
        <f t="shared" si="22"/>
        <v/>
      </c>
      <c r="EO46" s="615"/>
      <c r="EP46" s="616"/>
      <c r="EQ46" s="614" t="str">
        <f t="shared" si="23"/>
        <v/>
      </c>
      <c r="ER46" s="615"/>
      <c r="ES46" s="616"/>
      <c r="ET46" s="614" t="str">
        <f t="shared" si="24"/>
        <v/>
      </c>
      <c r="EU46" s="615"/>
      <c r="EV46" s="616"/>
      <c r="EW46" s="614" t="str">
        <f t="shared" si="25"/>
        <v/>
      </c>
      <c r="EX46" s="615"/>
      <c r="EY46" s="616"/>
      <c r="EZ46" s="614" t="str">
        <f t="shared" si="26"/>
        <v/>
      </c>
      <c r="FA46" s="615"/>
      <c r="FB46" s="616"/>
      <c r="FC46" s="614" t="str">
        <f t="shared" si="27"/>
        <v/>
      </c>
      <c r="FD46" s="615"/>
      <c r="FE46" s="616"/>
      <c r="FF46" s="614" t="str">
        <f t="shared" si="28"/>
        <v/>
      </c>
      <c r="FG46" s="615"/>
      <c r="FH46" s="616"/>
      <c r="FI46" s="614" t="str">
        <f t="shared" si="29"/>
        <v/>
      </c>
      <c r="FJ46" s="615"/>
      <c r="FK46" s="616"/>
      <c r="FL46" s="611" t="str">
        <f t="shared" si="30"/>
        <v>N/A</v>
      </c>
      <c r="FM46" s="612"/>
      <c r="FN46" s="613"/>
      <c r="FO46" s="611" t="str">
        <f t="shared" si="31"/>
        <v>N/A</v>
      </c>
      <c r="FP46" s="612"/>
      <c r="FQ46" s="613"/>
      <c r="FR46" s="611" t="str">
        <f t="shared" si="32"/>
        <v>N/A</v>
      </c>
      <c r="FS46" s="612"/>
      <c r="FT46" s="613"/>
      <c r="FU46" s="611" t="str">
        <f t="shared" si="33"/>
        <v>N/A</v>
      </c>
      <c r="FV46" s="612"/>
      <c r="FW46" s="613"/>
      <c r="FX46" s="611" t="str">
        <f t="shared" si="34"/>
        <v>N/A</v>
      </c>
      <c r="FY46" s="612"/>
      <c r="FZ46" s="613"/>
      <c r="GA46" s="611" t="str">
        <f t="shared" si="35"/>
        <v>N/A</v>
      </c>
      <c r="GB46" s="612"/>
      <c r="GC46" s="613"/>
      <c r="GD46" s="611" t="str">
        <f t="shared" si="36"/>
        <v>N/A</v>
      </c>
      <c r="GE46" s="612"/>
      <c r="GF46" s="613"/>
      <c r="GG46" s="611" t="str">
        <f t="shared" si="37"/>
        <v>N/A</v>
      </c>
      <c r="GH46" s="612"/>
      <c r="GI46" s="613"/>
      <c r="GJ46" s="611" t="str">
        <f t="shared" si="38"/>
        <v>N/A</v>
      </c>
      <c r="GK46" s="612"/>
      <c r="GL46" s="613"/>
      <c r="GM46" s="611" t="str">
        <f t="shared" si="39"/>
        <v>N/A</v>
      </c>
      <c r="GN46" s="612"/>
      <c r="GO46" s="613"/>
      <c r="GP46" s="611" t="str">
        <f t="shared" si="40"/>
        <v>N/A</v>
      </c>
      <c r="GQ46" s="612"/>
      <c r="GR46" s="613"/>
      <c r="GS46" s="611" t="str">
        <f t="shared" si="41"/>
        <v>N/A</v>
      </c>
      <c r="GT46" s="612"/>
      <c r="GU46" s="613"/>
      <c r="GV46" s="611" t="str">
        <f t="shared" si="42"/>
        <v>N/A</v>
      </c>
      <c r="GW46" s="612"/>
      <c r="GX46" s="613"/>
      <c r="GY46" s="611" t="str">
        <f t="shared" si="43"/>
        <v>N/A</v>
      </c>
      <c r="GZ46" s="612"/>
      <c r="HA46" s="613"/>
      <c r="HB46" s="611" t="str">
        <f t="shared" si="44"/>
        <v>N/A</v>
      </c>
      <c r="HC46" s="612"/>
      <c r="HD46" s="613"/>
      <c r="HE46" s="611" t="str">
        <f t="shared" si="45"/>
        <v>N/A</v>
      </c>
      <c r="HF46" s="612"/>
      <c r="HG46" s="613"/>
      <c r="HH46" s="611" t="str">
        <f t="shared" si="46"/>
        <v>N/A</v>
      </c>
      <c r="HI46" s="612"/>
      <c r="HJ46" s="613"/>
      <c r="HK46" s="611" t="str">
        <f t="shared" si="47"/>
        <v>N/A</v>
      </c>
      <c r="HL46" s="612"/>
      <c r="HM46" s="613"/>
      <c r="HN46" s="611" t="str">
        <f t="shared" si="48"/>
        <v>N/A</v>
      </c>
      <c r="HO46" s="612"/>
      <c r="HP46" s="613"/>
      <c r="HQ46" s="611" t="str">
        <f t="shared" si="49"/>
        <v>N/A</v>
      </c>
      <c r="HR46" s="612"/>
      <c r="HS46" s="613"/>
    </row>
    <row r="47" spans="1:227">
      <c r="A47" s="26" t="str">
        <f>IF('Information sur les Gènes'!A47="","",'Information sur les Gènes'!A47)</f>
        <v>D9</v>
      </c>
      <c r="B47" s="28" t="str">
        <f>IF('Information sur les Gènes'!D47="","",'Information sur les Gènes'!D47)</f>
        <v/>
      </c>
      <c r="C47" s="611" t="str">
        <f>IF('Données Echantillon Contrôle'!F48="","",'Données Echantillon Contrôle'!F48)</f>
        <v/>
      </c>
      <c r="D47" s="612"/>
      <c r="E47" s="613"/>
      <c r="F47" s="611" t="str">
        <f>IF('Données Echantillon 1'!F48="","",'Données Echantillon 1'!F48)</f>
        <v/>
      </c>
      <c r="G47" s="612"/>
      <c r="H47" s="613"/>
      <c r="I47" s="611" t="str">
        <f>IF('Données Echantillon 2'!F48="","",'Données Echantillon 2'!F48)</f>
        <v/>
      </c>
      <c r="J47" s="612"/>
      <c r="K47" s="613"/>
      <c r="L47" s="611" t="str">
        <f>IF('Données Echantillon 3'!F48="","",'Données Echantillon 3'!F48)</f>
        <v/>
      </c>
      <c r="M47" s="612"/>
      <c r="N47" s="613"/>
      <c r="O47" s="611" t="str">
        <f>IF('Données Echantillon 4'!F48="","",'Données Echantillon 4'!F48)</f>
        <v/>
      </c>
      <c r="P47" s="612"/>
      <c r="Q47" s="613"/>
      <c r="R47" s="611" t="str">
        <f>IF('Données Echantillon 5'!F48="","",'Données Echantillon 5'!F48)</f>
        <v/>
      </c>
      <c r="S47" s="612"/>
      <c r="T47" s="613"/>
      <c r="U47" s="611" t="str">
        <f>IF('Données Echantillon 6'!F48="","",'Données Echantillon 6'!F48)</f>
        <v/>
      </c>
      <c r="V47" s="612"/>
      <c r="W47" s="613"/>
      <c r="X47" s="611" t="str">
        <f>IF('Données Echantillon 7'!F48="","",'Données Echantillon 7'!F48)</f>
        <v/>
      </c>
      <c r="Y47" s="612"/>
      <c r="Z47" s="613"/>
      <c r="AA47" s="611" t="str">
        <f>IF('Données Echantillon 8'!F48="","",'Données Echantillon 8'!F48)</f>
        <v/>
      </c>
      <c r="AB47" s="612"/>
      <c r="AC47" s="613"/>
      <c r="AD47" s="611" t="str">
        <f>IF('Données Echantillon 9'!F48="","",'Données Echantillon 9'!F48)</f>
        <v/>
      </c>
      <c r="AE47" s="612"/>
      <c r="AF47" s="613"/>
      <c r="AG47" s="611" t="str">
        <f>IF('Données Echantillon 10'!F48="","",'Données Echantillon 10'!F48)</f>
        <v/>
      </c>
      <c r="AH47" s="612"/>
      <c r="AI47" s="613"/>
      <c r="AJ47" s="603" t="str">
        <f>IF(C47="","",C47-'Selection Gènes de Référence'!$D$17)</f>
        <v/>
      </c>
      <c r="AK47" s="604"/>
      <c r="AL47" s="605"/>
      <c r="AM47" s="603" t="str">
        <f>IF(F47="","",F47-'Selection Gènes de Référence'!$D$18)</f>
        <v/>
      </c>
      <c r="AN47" s="604"/>
      <c r="AO47" s="605"/>
      <c r="AP47" s="603" t="str">
        <f>IF(I47="","",I47-'Selection Gènes de Référence'!$D$19)</f>
        <v/>
      </c>
      <c r="AQ47" s="604"/>
      <c r="AR47" s="605"/>
      <c r="AS47" s="603" t="str">
        <f>IF(L47="","",L47-'Selection Gènes de Référence'!$D$20)</f>
        <v/>
      </c>
      <c r="AT47" s="604"/>
      <c r="AU47" s="605"/>
      <c r="AV47" s="603" t="str">
        <f>IF(O47="","",O47-'Selection Gènes de Référence'!$D$21)</f>
        <v/>
      </c>
      <c r="AW47" s="604"/>
      <c r="AX47" s="605"/>
      <c r="AY47" s="603" t="str">
        <f>IF(R47="","",R47-'Selection Gènes de Référence'!$D$22)</f>
        <v/>
      </c>
      <c r="AZ47" s="604"/>
      <c r="BA47" s="605"/>
      <c r="BB47" s="603" t="str">
        <f>IF(U47="","",U47-'Selection Gènes de Référence'!$D$23)</f>
        <v/>
      </c>
      <c r="BC47" s="604"/>
      <c r="BD47" s="605"/>
      <c r="BE47" s="603" t="str">
        <f>IF(X47="","",X47-'Selection Gènes de Référence'!$D$24)</f>
        <v/>
      </c>
      <c r="BF47" s="604"/>
      <c r="BG47" s="605"/>
      <c r="BH47" s="603" t="str">
        <f>IF(AA47="","",AA47-'Selection Gènes de Référence'!$D$25)</f>
        <v/>
      </c>
      <c r="BI47" s="604"/>
      <c r="BJ47" s="605"/>
      <c r="BK47" s="603" t="str">
        <f>IF(AD47="","",AD47-'Selection Gènes de Référence'!$D$26)</f>
        <v/>
      </c>
      <c r="BL47" s="604"/>
      <c r="BM47" s="605"/>
      <c r="BN47" s="603" t="str">
        <f>IF(AG47="","",AG47-'Selection Gènes de Référence'!$D$27)</f>
        <v/>
      </c>
      <c r="BO47" s="604"/>
      <c r="BP47" s="605"/>
      <c r="BQ47" s="565"/>
      <c r="BR47" s="566"/>
      <c r="BS47" s="567"/>
      <c r="BT47" s="611" t="str">
        <f t="shared" si="0"/>
        <v/>
      </c>
      <c r="BU47" s="612"/>
      <c r="BV47" s="613"/>
      <c r="BW47" s="611" t="str">
        <f t="shared" si="1"/>
        <v/>
      </c>
      <c r="BX47" s="612"/>
      <c r="BY47" s="613"/>
      <c r="BZ47" s="611" t="str">
        <f t="shared" si="2"/>
        <v/>
      </c>
      <c r="CA47" s="612"/>
      <c r="CB47" s="613"/>
      <c r="CC47" s="611" t="str">
        <f t="shared" si="3"/>
        <v/>
      </c>
      <c r="CD47" s="612"/>
      <c r="CE47" s="613"/>
      <c r="CF47" s="611" t="str">
        <f t="shared" si="4"/>
        <v/>
      </c>
      <c r="CG47" s="612"/>
      <c r="CH47" s="613"/>
      <c r="CI47" s="611" t="str">
        <f t="shared" si="5"/>
        <v/>
      </c>
      <c r="CJ47" s="612"/>
      <c r="CK47" s="613"/>
      <c r="CL47" s="611" t="str">
        <f t="shared" si="6"/>
        <v/>
      </c>
      <c r="CM47" s="612"/>
      <c r="CN47" s="613"/>
      <c r="CO47" s="611" t="str">
        <f t="shared" si="7"/>
        <v/>
      </c>
      <c r="CP47" s="612"/>
      <c r="CQ47" s="613"/>
      <c r="CR47" s="611" t="str">
        <f t="shared" si="8"/>
        <v/>
      </c>
      <c r="CS47" s="612"/>
      <c r="CT47" s="613"/>
      <c r="CU47" s="611" t="str">
        <f t="shared" si="9"/>
        <v/>
      </c>
      <c r="CV47" s="612"/>
      <c r="CW47" s="613"/>
      <c r="CX47" s="565" t="str">
        <f t="shared" si="50"/>
        <v/>
      </c>
      <c r="CY47" s="566"/>
      <c r="CZ47" s="567"/>
      <c r="DA47" s="620" t="str">
        <f t="shared" si="10"/>
        <v/>
      </c>
      <c r="DB47" s="621"/>
      <c r="DC47" s="622"/>
      <c r="DD47" s="620" t="str">
        <f t="shared" si="11"/>
        <v/>
      </c>
      <c r="DE47" s="621"/>
      <c r="DF47" s="622"/>
      <c r="DG47" s="620" t="str">
        <f t="shared" si="12"/>
        <v/>
      </c>
      <c r="DH47" s="621"/>
      <c r="DI47" s="622"/>
      <c r="DJ47" s="620" t="str">
        <f t="shared" si="13"/>
        <v/>
      </c>
      <c r="DK47" s="621"/>
      <c r="DL47" s="622"/>
      <c r="DM47" s="620" t="str">
        <f t="shared" si="14"/>
        <v/>
      </c>
      <c r="DN47" s="621"/>
      <c r="DO47" s="622"/>
      <c r="DP47" s="620" t="str">
        <f t="shared" si="15"/>
        <v/>
      </c>
      <c r="DQ47" s="621"/>
      <c r="DR47" s="622"/>
      <c r="DS47" s="620" t="str">
        <f t="shared" si="16"/>
        <v/>
      </c>
      <c r="DT47" s="621"/>
      <c r="DU47" s="622"/>
      <c r="DV47" s="620" t="str">
        <f t="shared" si="17"/>
        <v/>
      </c>
      <c r="DW47" s="621"/>
      <c r="DX47" s="622"/>
      <c r="DY47" s="620" t="str">
        <f t="shared" si="18"/>
        <v/>
      </c>
      <c r="DZ47" s="621"/>
      <c r="EA47" s="622"/>
      <c r="EB47" s="620" t="str">
        <f t="shared" si="19"/>
        <v/>
      </c>
      <c r="EC47" s="621"/>
      <c r="ED47" s="622"/>
      <c r="EE47" s="565"/>
      <c r="EF47" s="566"/>
      <c r="EG47" s="567"/>
      <c r="EH47" s="614" t="str">
        <f t="shared" si="20"/>
        <v/>
      </c>
      <c r="EI47" s="615"/>
      <c r="EJ47" s="616"/>
      <c r="EK47" s="614" t="str">
        <f t="shared" si="21"/>
        <v/>
      </c>
      <c r="EL47" s="615"/>
      <c r="EM47" s="616"/>
      <c r="EN47" s="614" t="str">
        <f t="shared" si="22"/>
        <v/>
      </c>
      <c r="EO47" s="615"/>
      <c r="EP47" s="616"/>
      <c r="EQ47" s="614" t="str">
        <f t="shared" si="23"/>
        <v/>
      </c>
      <c r="ER47" s="615"/>
      <c r="ES47" s="616"/>
      <c r="ET47" s="614" t="str">
        <f t="shared" si="24"/>
        <v/>
      </c>
      <c r="EU47" s="615"/>
      <c r="EV47" s="616"/>
      <c r="EW47" s="614" t="str">
        <f t="shared" si="25"/>
        <v/>
      </c>
      <c r="EX47" s="615"/>
      <c r="EY47" s="616"/>
      <c r="EZ47" s="614" t="str">
        <f t="shared" si="26"/>
        <v/>
      </c>
      <c r="FA47" s="615"/>
      <c r="FB47" s="616"/>
      <c r="FC47" s="614" t="str">
        <f t="shared" si="27"/>
        <v/>
      </c>
      <c r="FD47" s="615"/>
      <c r="FE47" s="616"/>
      <c r="FF47" s="614" t="str">
        <f t="shared" si="28"/>
        <v/>
      </c>
      <c r="FG47" s="615"/>
      <c r="FH47" s="616"/>
      <c r="FI47" s="614" t="str">
        <f t="shared" si="29"/>
        <v/>
      </c>
      <c r="FJ47" s="615"/>
      <c r="FK47" s="616"/>
      <c r="FL47" s="611" t="str">
        <f t="shared" si="30"/>
        <v>N/A</v>
      </c>
      <c r="FM47" s="612"/>
      <c r="FN47" s="613"/>
      <c r="FO47" s="611" t="str">
        <f t="shared" si="31"/>
        <v>N/A</v>
      </c>
      <c r="FP47" s="612"/>
      <c r="FQ47" s="613"/>
      <c r="FR47" s="611" t="str">
        <f t="shared" si="32"/>
        <v>N/A</v>
      </c>
      <c r="FS47" s="612"/>
      <c r="FT47" s="613"/>
      <c r="FU47" s="611" t="str">
        <f t="shared" si="33"/>
        <v>N/A</v>
      </c>
      <c r="FV47" s="612"/>
      <c r="FW47" s="613"/>
      <c r="FX47" s="611" t="str">
        <f t="shared" si="34"/>
        <v>N/A</v>
      </c>
      <c r="FY47" s="612"/>
      <c r="FZ47" s="613"/>
      <c r="GA47" s="611" t="str">
        <f t="shared" si="35"/>
        <v>N/A</v>
      </c>
      <c r="GB47" s="612"/>
      <c r="GC47" s="613"/>
      <c r="GD47" s="611" t="str">
        <f t="shared" si="36"/>
        <v>N/A</v>
      </c>
      <c r="GE47" s="612"/>
      <c r="GF47" s="613"/>
      <c r="GG47" s="611" t="str">
        <f t="shared" si="37"/>
        <v>N/A</v>
      </c>
      <c r="GH47" s="612"/>
      <c r="GI47" s="613"/>
      <c r="GJ47" s="611" t="str">
        <f t="shared" si="38"/>
        <v>N/A</v>
      </c>
      <c r="GK47" s="612"/>
      <c r="GL47" s="613"/>
      <c r="GM47" s="611" t="str">
        <f t="shared" si="39"/>
        <v>N/A</v>
      </c>
      <c r="GN47" s="612"/>
      <c r="GO47" s="613"/>
      <c r="GP47" s="611" t="str">
        <f t="shared" si="40"/>
        <v>N/A</v>
      </c>
      <c r="GQ47" s="612"/>
      <c r="GR47" s="613"/>
      <c r="GS47" s="611" t="str">
        <f t="shared" si="41"/>
        <v>N/A</v>
      </c>
      <c r="GT47" s="612"/>
      <c r="GU47" s="613"/>
      <c r="GV47" s="611" t="str">
        <f t="shared" si="42"/>
        <v>N/A</v>
      </c>
      <c r="GW47" s="612"/>
      <c r="GX47" s="613"/>
      <c r="GY47" s="611" t="str">
        <f t="shared" si="43"/>
        <v>N/A</v>
      </c>
      <c r="GZ47" s="612"/>
      <c r="HA47" s="613"/>
      <c r="HB47" s="611" t="str">
        <f t="shared" si="44"/>
        <v>N/A</v>
      </c>
      <c r="HC47" s="612"/>
      <c r="HD47" s="613"/>
      <c r="HE47" s="611" t="str">
        <f t="shared" si="45"/>
        <v>N/A</v>
      </c>
      <c r="HF47" s="612"/>
      <c r="HG47" s="613"/>
      <c r="HH47" s="611" t="str">
        <f t="shared" si="46"/>
        <v>N/A</v>
      </c>
      <c r="HI47" s="612"/>
      <c r="HJ47" s="613"/>
      <c r="HK47" s="611" t="str">
        <f t="shared" si="47"/>
        <v>N/A</v>
      </c>
      <c r="HL47" s="612"/>
      <c r="HM47" s="613"/>
      <c r="HN47" s="611" t="str">
        <f t="shared" si="48"/>
        <v>N/A</v>
      </c>
      <c r="HO47" s="612"/>
      <c r="HP47" s="613"/>
      <c r="HQ47" s="611" t="str">
        <f t="shared" si="49"/>
        <v>N/A</v>
      </c>
      <c r="HR47" s="612"/>
      <c r="HS47" s="613"/>
    </row>
    <row r="48" spans="1:227">
      <c r="A48" s="26" t="str">
        <f>IF('Information sur les Gènes'!A48="","",'Information sur les Gènes'!A48)</f>
        <v>D10</v>
      </c>
      <c r="B48" s="28" t="str">
        <f>IF('Information sur les Gènes'!D48="","",'Information sur les Gènes'!D48)</f>
        <v/>
      </c>
      <c r="C48" s="611" t="str">
        <f>IF('Données Echantillon Contrôle'!F49="","",'Données Echantillon Contrôle'!F49)</f>
        <v/>
      </c>
      <c r="D48" s="612"/>
      <c r="E48" s="613"/>
      <c r="F48" s="611" t="str">
        <f>IF('Données Echantillon 1'!F49="","",'Données Echantillon 1'!F49)</f>
        <v/>
      </c>
      <c r="G48" s="612"/>
      <c r="H48" s="613"/>
      <c r="I48" s="611" t="str">
        <f>IF('Données Echantillon 2'!F49="","",'Données Echantillon 2'!F49)</f>
        <v/>
      </c>
      <c r="J48" s="612"/>
      <c r="K48" s="613"/>
      <c r="L48" s="611" t="str">
        <f>IF('Données Echantillon 3'!F49="","",'Données Echantillon 3'!F49)</f>
        <v/>
      </c>
      <c r="M48" s="612"/>
      <c r="N48" s="613"/>
      <c r="O48" s="611" t="str">
        <f>IF('Données Echantillon 4'!F49="","",'Données Echantillon 4'!F49)</f>
        <v/>
      </c>
      <c r="P48" s="612"/>
      <c r="Q48" s="613"/>
      <c r="R48" s="611" t="str">
        <f>IF('Données Echantillon 5'!F49="","",'Données Echantillon 5'!F49)</f>
        <v/>
      </c>
      <c r="S48" s="612"/>
      <c r="T48" s="613"/>
      <c r="U48" s="611" t="str">
        <f>IF('Données Echantillon 6'!F49="","",'Données Echantillon 6'!F49)</f>
        <v/>
      </c>
      <c r="V48" s="612"/>
      <c r="W48" s="613"/>
      <c r="X48" s="611" t="str">
        <f>IF('Données Echantillon 7'!F49="","",'Données Echantillon 7'!F49)</f>
        <v/>
      </c>
      <c r="Y48" s="612"/>
      <c r="Z48" s="613"/>
      <c r="AA48" s="611" t="str">
        <f>IF('Données Echantillon 8'!F49="","",'Données Echantillon 8'!F49)</f>
        <v/>
      </c>
      <c r="AB48" s="612"/>
      <c r="AC48" s="613"/>
      <c r="AD48" s="611" t="str">
        <f>IF('Données Echantillon 9'!F49="","",'Données Echantillon 9'!F49)</f>
        <v/>
      </c>
      <c r="AE48" s="612"/>
      <c r="AF48" s="613"/>
      <c r="AG48" s="611" t="str">
        <f>IF('Données Echantillon 10'!F49="","",'Données Echantillon 10'!F49)</f>
        <v/>
      </c>
      <c r="AH48" s="612"/>
      <c r="AI48" s="613"/>
      <c r="AJ48" s="603" t="str">
        <f>IF(C48="","",C48-'Selection Gènes de Référence'!$D$17)</f>
        <v/>
      </c>
      <c r="AK48" s="604"/>
      <c r="AL48" s="605"/>
      <c r="AM48" s="603" t="str">
        <f>IF(F48="","",F48-'Selection Gènes de Référence'!$D$18)</f>
        <v/>
      </c>
      <c r="AN48" s="604"/>
      <c r="AO48" s="605"/>
      <c r="AP48" s="603" t="str">
        <f>IF(I48="","",I48-'Selection Gènes de Référence'!$D$19)</f>
        <v/>
      </c>
      <c r="AQ48" s="604"/>
      <c r="AR48" s="605"/>
      <c r="AS48" s="603" t="str">
        <f>IF(L48="","",L48-'Selection Gènes de Référence'!$D$20)</f>
        <v/>
      </c>
      <c r="AT48" s="604"/>
      <c r="AU48" s="605"/>
      <c r="AV48" s="603" t="str">
        <f>IF(O48="","",O48-'Selection Gènes de Référence'!$D$21)</f>
        <v/>
      </c>
      <c r="AW48" s="604"/>
      <c r="AX48" s="605"/>
      <c r="AY48" s="603" t="str">
        <f>IF(R48="","",R48-'Selection Gènes de Référence'!$D$22)</f>
        <v/>
      </c>
      <c r="AZ48" s="604"/>
      <c r="BA48" s="605"/>
      <c r="BB48" s="603" t="str">
        <f>IF(U48="","",U48-'Selection Gènes de Référence'!$D$23)</f>
        <v/>
      </c>
      <c r="BC48" s="604"/>
      <c r="BD48" s="605"/>
      <c r="BE48" s="603" t="str">
        <f>IF(X48="","",X48-'Selection Gènes de Référence'!$D$24)</f>
        <v/>
      </c>
      <c r="BF48" s="604"/>
      <c r="BG48" s="605"/>
      <c r="BH48" s="603" t="str">
        <f>IF(AA48="","",AA48-'Selection Gènes de Référence'!$D$25)</f>
        <v/>
      </c>
      <c r="BI48" s="604"/>
      <c r="BJ48" s="605"/>
      <c r="BK48" s="603" t="str">
        <f>IF(AD48="","",AD48-'Selection Gènes de Référence'!$D$26)</f>
        <v/>
      </c>
      <c r="BL48" s="604"/>
      <c r="BM48" s="605"/>
      <c r="BN48" s="603" t="str">
        <f>IF(AG48="","",AG48-'Selection Gènes de Référence'!$D$27)</f>
        <v/>
      </c>
      <c r="BO48" s="604"/>
      <c r="BP48" s="605"/>
      <c r="BQ48" s="565"/>
      <c r="BR48" s="566"/>
      <c r="BS48" s="567"/>
      <c r="BT48" s="611" t="str">
        <f t="shared" si="0"/>
        <v/>
      </c>
      <c r="BU48" s="612"/>
      <c r="BV48" s="613"/>
      <c r="BW48" s="611" t="str">
        <f t="shared" si="1"/>
        <v/>
      </c>
      <c r="BX48" s="612"/>
      <c r="BY48" s="613"/>
      <c r="BZ48" s="611" t="str">
        <f t="shared" si="2"/>
        <v/>
      </c>
      <c r="CA48" s="612"/>
      <c r="CB48" s="613"/>
      <c r="CC48" s="611" t="str">
        <f t="shared" si="3"/>
        <v/>
      </c>
      <c r="CD48" s="612"/>
      <c r="CE48" s="613"/>
      <c r="CF48" s="611" t="str">
        <f t="shared" si="4"/>
        <v/>
      </c>
      <c r="CG48" s="612"/>
      <c r="CH48" s="613"/>
      <c r="CI48" s="611" t="str">
        <f t="shared" si="5"/>
        <v/>
      </c>
      <c r="CJ48" s="612"/>
      <c r="CK48" s="613"/>
      <c r="CL48" s="611" t="str">
        <f t="shared" si="6"/>
        <v/>
      </c>
      <c r="CM48" s="612"/>
      <c r="CN48" s="613"/>
      <c r="CO48" s="611" t="str">
        <f t="shared" si="7"/>
        <v/>
      </c>
      <c r="CP48" s="612"/>
      <c r="CQ48" s="613"/>
      <c r="CR48" s="611" t="str">
        <f t="shared" si="8"/>
        <v/>
      </c>
      <c r="CS48" s="612"/>
      <c r="CT48" s="613"/>
      <c r="CU48" s="611" t="str">
        <f t="shared" si="9"/>
        <v/>
      </c>
      <c r="CV48" s="612"/>
      <c r="CW48" s="613"/>
      <c r="CX48" s="565" t="str">
        <f t="shared" si="50"/>
        <v/>
      </c>
      <c r="CY48" s="566"/>
      <c r="CZ48" s="567"/>
      <c r="DA48" s="620" t="str">
        <f t="shared" si="10"/>
        <v/>
      </c>
      <c r="DB48" s="621"/>
      <c r="DC48" s="622"/>
      <c r="DD48" s="620" t="str">
        <f t="shared" si="11"/>
        <v/>
      </c>
      <c r="DE48" s="621"/>
      <c r="DF48" s="622"/>
      <c r="DG48" s="620" t="str">
        <f t="shared" si="12"/>
        <v/>
      </c>
      <c r="DH48" s="621"/>
      <c r="DI48" s="622"/>
      <c r="DJ48" s="620" t="str">
        <f t="shared" si="13"/>
        <v/>
      </c>
      <c r="DK48" s="621"/>
      <c r="DL48" s="622"/>
      <c r="DM48" s="620" t="str">
        <f t="shared" si="14"/>
        <v/>
      </c>
      <c r="DN48" s="621"/>
      <c r="DO48" s="622"/>
      <c r="DP48" s="620" t="str">
        <f t="shared" si="15"/>
        <v/>
      </c>
      <c r="DQ48" s="621"/>
      <c r="DR48" s="622"/>
      <c r="DS48" s="620" t="str">
        <f t="shared" si="16"/>
        <v/>
      </c>
      <c r="DT48" s="621"/>
      <c r="DU48" s="622"/>
      <c r="DV48" s="620" t="str">
        <f t="shared" si="17"/>
        <v/>
      </c>
      <c r="DW48" s="621"/>
      <c r="DX48" s="622"/>
      <c r="DY48" s="620" t="str">
        <f t="shared" si="18"/>
        <v/>
      </c>
      <c r="DZ48" s="621"/>
      <c r="EA48" s="622"/>
      <c r="EB48" s="620" t="str">
        <f t="shared" si="19"/>
        <v/>
      </c>
      <c r="EC48" s="621"/>
      <c r="ED48" s="622"/>
      <c r="EE48" s="565"/>
      <c r="EF48" s="566"/>
      <c r="EG48" s="567"/>
      <c r="EH48" s="614" t="str">
        <f t="shared" si="20"/>
        <v/>
      </c>
      <c r="EI48" s="615"/>
      <c r="EJ48" s="616"/>
      <c r="EK48" s="614" t="str">
        <f t="shared" si="21"/>
        <v/>
      </c>
      <c r="EL48" s="615"/>
      <c r="EM48" s="616"/>
      <c r="EN48" s="614" t="str">
        <f t="shared" si="22"/>
        <v/>
      </c>
      <c r="EO48" s="615"/>
      <c r="EP48" s="616"/>
      <c r="EQ48" s="614" t="str">
        <f t="shared" si="23"/>
        <v/>
      </c>
      <c r="ER48" s="615"/>
      <c r="ES48" s="616"/>
      <c r="ET48" s="614" t="str">
        <f t="shared" si="24"/>
        <v/>
      </c>
      <c r="EU48" s="615"/>
      <c r="EV48" s="616"/>
      <c r="EW48" s="614" t="str">
        <f t="shared" si="25"/>
        <v/>
      </c>
      <c r="EX48" s="615"/>
      <c r="EY48" s="616"/>
      <c r="EZ48" s="614" t="str">
        <f t="shared" si="26"/>
        <v/>
      </c>
      <c r="FA48" s="615"/>
      <c r="FB48" s="616"/>
      <c r="FC48" s="614" t="str">
        <f t="shared" si="27"/>
        <v/>
      </c>
      <c r="FD48" s="615"/>
      <c r="FE48" s="616"/>
      <c r="FF48" s="614" t="str">
        <f t="shared" si="28"/>
        <v/>
      </c>
      <c r="FG48" s="615"/>
      <c r="FH48" s="616"/>
      <c r="FI48" s="614" t="str">
        <f t="shared" si="29"/>
        <v/>
      </c>
      <c r="FJ48" s="615"/>
      <c r="FK48" s="616"/>
      <c r="FL48" s="611" t="str">
        <f t="shared" si="30"/>
        <v>N/A</v>
      </c>
      <c r="FM48" s="612"/>
      <c r="FN48" s="613"/>
      <c r="FO48" s="611" t="str">
        <f t="shared" si="31"/>
        <v>N/A</v>
      </c>
      <c r="FP48" s="612"/>
      <c r="FQ48" s="613"/>
      <c r="FR48" s="611" t="str">
        <f t="shared" si="32"/>
        <v>N/A</v>
      </c>
      <c r="FS48" s="612"/>
      <c r="FT48" s="613"/>
      <c r="FU48" s="611" t="str">
        <f t="shared" si="33"/>
        <v>N/A</v>
      </c>
      <c r="FV48" s="612"/>
      <c r="FW48" s="613"/>
      <c r="FX48" s="611" t="str">
        <f t="shared" si="34"/>
        <v>N/A</v>
      </c>
      <c r="FY48" s="612"/>
      <c r="FZ48" s="613"/>
      <c r="GA48" s="611" t="str">
        <f t="shared" si="35"/>
        <v>N/A</v>
      </c>
      <c r="GB48" s="612"/>
      <c r="GC48" s="613"/>
      <c r="GD48" s="611" t="str">
        <f t="shared" si="36"/>
        <v>N/A</v>
      </c>
      <c r="GE48" s="612"/>
      <c r="GF48" s="613"/>
      <c r="GG48" s="611" t="str">
        <f t="shared" si="37"/>
        <v>N/A</v>
      </c>
      <c r="GH48" s="612"/>
      <c r="GI48" s="613"/>
      <c r="GJ48" s="611" t="str">
        <f t="shared" si="38"/>
        <v>N/A</v>
      </c>
      <c r="GK48" s="612"/>
      <c r="GL48" s="613"/>
      <c r="GM48" s="611" t="str">
        <f t="shared" si="39"/>
        <v>N/A</v>
      </c>
      <c r="GN48" s="612"/>
      <c r="GO48" s="613"/>
      <c r="GP48" s="611" t="str">
        <f t="shared" si="40"/>
        <v>N/A</v>
      </c>
      <c r="GQ48" s="612"/>
      <c r="GR48" s="613"/>
      <c r="GS48" s="611" t="str">
        <f t="shared" si="41"/>
        <v>N/A</v>
      </c>
      <c r="GT48" s="612"/>
      <c r="GU48" s="613"/>
      <c r="GV48" s="611" t="str">
        <f t="shared" si="42"/>
        <v>N/A</v>
      </c>
      <c r="GW48" s="612"/>
      <c r="GX48" s="613"/>
      <c r="GY48" s="611" t="str">
        <f t="shared" si="43"/>
        <v>N/A</v>
      </c>
      <c r="GZ48" s="612"/>
      <c r="HA48" s="613"/>
      <c r="HB48" s="611" t="str">
        <f t="shared" si="44"/>
        <v>N/A</v>
      </c>
      <c r="HC48" s="612"/>
      <c r="HD48" s="613"/>
      <c r="HE48" s="611" t="str">
        <f t="shared" si="45"/>
        <v>N/A</v>
      </c>
      <c r="HF48" s="612"/>
      <c r="HG48" s="613"/>
      <c r="HH48" s="611" t="str">
        <f t="shared" si="46"/>
        <v>N/A</v>
      </c>
      <c r="HI48" s="612"/>
      <c r="HJ48" s="613"/>
      <c r="HK48" s="611" t="str">
        <f t="shared" si="47"/>
        <v>N/A</v>
      </c>
      <c r="HL48" s="612"/>
      <c r="HM48" s="613"/>
      <c r="HN48" s="611" t="str">
        <f t="shared" si="48"/>
        <v>N/A</v>
      </c>
      <c r="HO48" s="612"/>
      <c r="HP48" s="613"/>
      <c r="HQ48" s="611" t="str">
        <f t="shared" si="49"/>
        <v>N/A</v>
      </c>
      <c r="HR48" s="612"/>
      <c r="HS48" s="613"/>
    </row>
    <row r="49" spans="1:227">
      <c r="A49" s="26" t="str">
        <f>IF('Information sur les Gènes'!A49="","",'Information sur les Gènes'!A49)</f>
        <v>D11</v>
      </c>
      <c r="B49" s="28" t="str">
        <f>IF('Information sur les Gènes'!D49="","",'Information sur les Gènes'!D49)</f>
        <v/>
      </c>
      <c r="C49" s="611" t="str">
        <f>IF('Données Echantillon Contrôle'!F50="","",'Données Echantillon Contrôle'!F50)</f>
        <v/>
      </c>
      <c r="D49" s="612"/>
      <c r="E49" s="613"/>
      <c r="F49" s="611" t="str">
        <f>IF('Données Echantillon 1'!F50="","",'Données Echantillon 1'!F50)</f>
        <v/>
      </c>
      <c r="G49" s="612"/>
      <c r="H49" s="613"/>
      <c r="I49" s="611" t="str">
        <f>IF('Données Echantillon 2'!F50="","",'Données Echantillon 2'!F50)</f>
        <v/>
      </c>
      <c r="J49" s="612"/>
      <c r="K49" s="613"/>
      <c r="L49" s="611" t="str">
        <f>IF('Données Echantillon 3'!F50="","",'Données Echantillon 3'!F50)</f>
        <v/>
      </c>
      <c r="M49" s="612"/>
      <c r="N49" s="613"/>
      <c r="O49" s="611" t="str">
        <f>IF('Données Echantillon 4'!F50="","",'Données Echantillon 4'!F50)</f>
        <v/>
      </c>
      <c r="P49" s="612"/>
      <c r="Q49" s="613"/>
      <c r="R49" s="611" t="str">
        <f>IF('Données Echantillon 5'!F50="","",'Données Echantillon 5'!F50)</f>
        <v/>
      </c>
      <c r="S49" s="612"/>
      <c r="T49" s="613"/>
      <c r="U49" s="611" t="str">
        <f>IF('Données Echantillon 6'!F50="","",'Données Echantillon 6'!F50)</f>
        <v/>
      </c>
      <c r="V49" s="612"/>
      <c r="W49" s="613"/>
      <c r="X49" s="611" t="str">
        <f>IF('Données Echantillon 7'!F50="","",'Données Echantillon 7'!F50)</f>
        <v/>
      </c>
      <c r="Y49" s="612"/>
      <c r="Z49" s="613"/>
      <c r="AA49" s="611" t="str">
        <f>IF('Données Echantillon 8'!F50="","",'Données Echantillon 8'!F50)</f>
        <v/>
      </c>
      <c r="AB49" s="612"/>
      <c r="AC49" s="613"/>
      <c r="AD49" s="611" t="str">
        <f>IF('Données Echantillon 9'!F50="","",'Données Echantillon 9'!F50)</f>
        <v/>
      </c>
      <c r="AE49" s="612"/>
      <c r="AF49" s="613"/>
      <c r="AG49" s="611" t="str">
        <f>IF('Données Echantillon 10'!F50="","",'Données Echantillon 10'!F50)</f>
        <v/>
      </c>
      <c r="AH49" s="612"/>
      <c r="AI49" s="613"/>
      <c r="AJ49" s="603" t="str">
        <f>IF(C49="","",C49-'Selection Gènes de Référence'!$D$17)</f>
        <v/>
      </c>
      <c r="AK49" s="604"/>
      <c r="AL49" s="605"/>
      <c r="AM49" s="603" t="str">
        <f>IF(F49="","",F49-'Selection Gènes de Référence'!$D$18)</f>
        <v/>
      </c>
      <c r="AN49" s="604"/>
      <c r="AO49" s="605"/>
      <c r="AP49" s="603" t="str">
        <f>IF(I49="","",I49-'Selection Gènes de Référence'!$D$19)</f>
        <v/>
      </c>
      <c r="AQ49" s="604"/>
      <c r="AR49" s="605"/>
      <c r="AS49" s="603" t="str">
        <f>IF(L49="","",L49-'Selection Gènes de Référence'!$D$20)</f>
        <v/>
      </c>
      <c r="AT49" s="604"/>
      <c r="AU49" s="605"/>
      <c r="AV49" s="603" t="str">
        <f>IF(O49="","",O49-'Selection Gènes de Référence'!$D$21)</f>
        <v/>
      </c>
      <c r="AW49" s="604"/>
      <c r="AX49" s="605"/>
      <c r="AY49" s="603" t="str">
        <f>IF(R49="","",R49-'Selection Gènes de Référence'!$D$22)</f>
        <v/>
      </c>
      <c r="AZ49" s="604"/>
      <c r="BA49" s="605"/>
      <c r="BB49" s="603" t="str">
        <f>IF(U49="","",U49-'Selection Gènes de Référence'!$D$23)</f>
        <v/>
      </c>
      <c r="BC49" s="604"/>
      <c r="BD49" s="605"/>
      <c r="BE49" s="603" t="str">
        <f>IF(X49="","",X49-'Selection Gènes de Référence'!$D$24)</f>
        <v/>
      </c>
      <c r="BF49" s="604"/>
      <c r="BG49" s="605"/>
      <c r="BH49" s="603" t="str">
        <f>IF(AA49="","",AA49-'Selection Gènes de Référence'!$D$25)</f>
        <v/>
      </c>
      <c r="BI49" s="604"/>
      <c r="BJ49" s="605"/>
      <c r="BK49" s="603" t="str">
        <f>IF(AD49="","",AD49-'Selection Gènes de Référence'!$D$26)</f>
        <v/>
      </c>
      <c r="BL49" s="604"/>
      <c r="BM49" s="605"/>
      <c r="BN49" s="603" t="str">
        <f>IF(AG49="","",AG49-'Selection Gènes de Référence'!$D$27)</f>
        <v/>
      </c>
      <c r="BO49" s="604"/>
      <c r="BP49" s="605"/>
      <c r="BQ49" s="565"/>
      <c r="BR49" s="566"/>
      <c r="BS49" s="567"/>
      <c r="BT49" s="611" t="str">
        <f t="shared" si="0"/>
        <v/>
      </c>
      <c r="BU49" s="612"/>
      <c r="BV49" s="613"/>
      <c r="BW49" s="611" t="str">
        <f t="shared" si="1"/>
        <v/>
      </c>
      <c r="BX49" s="612"/>
      <c r="BY49" s="613"/>
      <c r="BZ49" s="611" t="str">
        <f t="shared" si="2"/>
        <v/>
      </c>
      <c r="CA49" s="612"/>
      <c r="CB49" s="613"/>
      <c r="CC49" s="611" t="str">
        <f t="shared" si="3"/>
        <v/>
      </c>
      <c r="CD49" s="612"/>
      <c r="CE49" s="613"/>
      <c r="CF49" s="611" t="str">
        <f t="shared" si="4"/>
        <v/>
      </c>
      <c r="CG49" s="612"/>
      <c r="CH49" s="613"/>
      <c r="CI49" s="611" t="str">
        <f t="shared" si="5"/>
        <v/>
      </c>
      <c r="CJ49" s="612"/>
      <c r="CK49" s="613"/>
      <c r="CL49" s="611" t="str">
        <f t="shared" si="6"/>
        <v/>
      </c>
      <c r="CM49" s="612"/>
      <c r="CN49" s="613"/>
      <c r="CO49" s="611" t="str">
        <f t="shared" si="7"/>
        <v/>
      </c>
      <c r="CP49" s="612"/>
      <c r="CQ49" s="613"/>
      <c r="CR49" s="611" t="str">
        <f t="shared" si="8"/>
        <v/>
      </c>
      <c r="CS49" s="612"/>
      <c r="CT49" s="613"/>
      <c r="CU49" s="611" t="str">
        <f t="shared" si="9"/>
        <v/>
      </c>
      <c r="CV49" s="612"/>
      <c r="CW49" s="613"/>
      <c r="CX49" s="565" t="str">
        <f t="shared" si="50"/>
        <v/>
      </c>
      <c r="CY49" s="566"/>
      <c r="CZ49" s="567"/>
      <c r="DA49" s="620" t="str">
        <f t="shared" si="10"/>
        <v/>
      </c>
      <c r="DB49" s="621"/>
      <c r="DC49" s="622"/>
      <c r="DD49" s="620" t="str">
        <f t="shared" si="11"/>
        <v/>
      </c>
      <c r="DE49" s="621"/>
      <c r="DF49" s="622"/>
      <c r="DG49" s="620" t="str">
        <f t="shared" si="12"/>
        <v/>
      </c>
      <c r="DH49" s="621"/>
      <c r="DI49" s="622"/>
      <c r="DJ49" s="620" t="str">
        <f t="shared" si="13"/>
        <v/>
      </c>
      <c r="DK49" s="621"/>
      <c r="DL49" s="622"/>
      <c r="DM49" s="620" t="str">
        <f t="shared" si="14"/>
        <v/>
      </c>
      <c r="DN49" s="621"/>
      <c r="DO49" s="622"/>
      <c r="DP49" s="620" t="str">
        <f t="shared" si="15"/>
        <v/>
      </c>
      <c r="DQ49" s="621"/>
      <c r="DR49" s="622"/>
      <c r="DS49" s="620" t="str">
        <f t="shared" si="16"/>
        <v/>
      </c>
      <c r="DT49" s="621"/>
      <c r="DU49" s="622"/>
      <c r="DV49" s="620" t="str">
        <f t="shared" si="17"/>
        <v/>
      </c>
      <c r="DW49" s="621"/>
      <c r="DX49" s="622"/>
      <c r="DY49" s="620" t="str">
        <f t="shared" si="18"/>
        <v/>
      </c>
      <c r="DZ49" s="621"/>
      <c r="EA49" s="622"/>
      <c r="EB49" s="620" t="str">
        <f t="shared" si="19"/>
        <v/>
      </c>
      <c r="EC49" s="621"/>
      <c r="ED49" s="622"/>
      <c r="EE49" s="565"/>
      <c r="EF49" s="566"/>
      <c r="EG49" s="567"/>
      <c r="EH49" s="614" t="str">
        <f t="shared" si="20"/>
        <v/>
      </c>
      <c r="EI49" s="615"/>
      <c r="EJ49" s="616"/>
      <c r="EK49" s="614" t="str">
        <f t="shared" si="21"/>
        <v/>
      </c>
      <c r="EL49" s="615"/>
      <c r="EM49" s="616"/>
      <c r="EN49" s="614" t="str">
        <f t="shared" si="22"/>
        <v/>
      </c>
      <c r="EO49" s="615"/>
      <c r="EP49" s="616"/>
      <c r="EQ49" s="614" t="str">
        <f t="shared" si="23"/>
        <v/>
      </c>
      <c r="ER49" s="615"/>
      <c r="ES49" s="616"/>
      <c r="ET49" s="614" t="str">
        <f t="shared" si="24"/>
        <v/>
      </c>
      <c r="EU49" s="615"/>
      <c r="EV49" s="616"/>
      <c r="EW49" s="614" t="str">
        <f t="shared" si="25"/>
        <v/>
      </c>
      <c r="EX49" s="615"/>
      <c r="EY49" s="616"/>
      <c r="EZ49" s="614" t="str">
        <f t="shared" si="26"/>
        <v/>
      </c>
      <c r="FA49" s="615"/>
      <c r="FB49" s="616"/>
      <c r="FC49" s="614" t="str">
        <f t="shared" si="27"/>
        <v/>
      </c>
      <c r="FD49" s="615"/>
      <c r="FE49" s="616"/>
      <c r="FF49" s="614" t="str">
        <f t="shared" si="28"/>
        <v/>
      </c>
      <c r="FG49" s="615"/>
      <c r="FH49" s="616"/>
      <c r="FI49" s="614" t="str">
        <f t="shared" si="29"/>
        <v/>
      </c>
      <c r="FJ49" s="615"/>
      <c r="FK49" s="616"/>
      <c r="FL49" s="611" t="str">
        <f t="shared" si="30"/>
        <v>N/A</v>
      </c>
      <c r="FM49" s="612"/>
      <c r="FN49" s="613"/>
      <c r="FO49" s="611" t="str">
        <f t="shared" si="31"/>
        <v>N/A</v>
      </c>
      <c r="FP49" s="612"/>
      <c r="FQ49" s="613"/>
      <c r="FR49" s="611" t="str">
        <f t="shared" si="32"/>
        <v>N/A</v>
      </c>
      <c r="FS49" s="612"/>
      <c r="FT49" s="613"/>
      <c r="FU49" s="611" t="str">
        <f t="shared" si="33"/>
        <v>N/A</v>
      </c>
      <c r="FV49" s="612"/>
      <c r="FW49" s="613"/>
      <c r="FX49" s="611" t="str">
        <f t="shared" si="34"/>
        <v>N/A</v>
      </c>
      <c r="FY49" s="612"/>
      <c r="FZ49" s="613"/>
      <c r="GA49" s="611" t="str">
        <f t="shared" si="35"/>
        <v>N/A</v>
      </c>
      <c r="GB49" s="612"/>
      <c r="GC49" s="613"/>
      <c r="GD49" s="611" t="str">
        <f t="shared" si="36"/>
        <v>N/A</v>
      </c>
      <c r="GE49" s="612"/>
      <c r="GF49" s="613"/>
      <c r="GG49" s="611" t="str">
        <f t="shared" si="37"/>
        <v>N/A</v>
      </c>
      <c r="GH49" s="612"/>
      <c r="GI49" s="613"/>
      <c r="GJ49" s="611" t="str">
        <f t="shared" si="38"/>
        <v>N/A</v>
      </c>
      <c r="GK49" s="612"/>
      <c r="GL49" s="613"/>
      <c r="GM49" s="611" t="str">
        <f t="shared" si="39"/>
        <v>N/A</v>
      </c>
      <c r="GN49" s="612"/>
      <c r="GO49" s="613"/>
      <c r="GP49" s="611" t="str">
        <f t="shared" si="40"/>
        <v>N/A</v>
      </c>
      <c r="GQ49" s="612"/>
      <c r="GR49" s="613"/>
      <c r="GS49" s="611" t="str">
        <f t="shared" si="41"/>
        <v>N/A</v>
      </c>
      <c r="GT49" s="612"/>
      <c r="GU49" s="613"/>
      <c r="GV49" s="611" t="str">
        <f t="shared" si="42"/>
        <v>N/A</v>
      </c>
      <c r="GW49" s="612"/>
      <c r="GX49" s="613"/>
      <c r="GY49" s="611" t="str">
        <f t="shared" si="43"/>
        <v>N/A</v>
      </c>
      <c r="GZ49" s="612"/>
      <c r="HA49" s="613"/>
      <c r="HB49" s="611" t="str">
        <f t="shared" si="44"/>
        <v>N/A</v>
      </c>
      <c r="HC49" s="612"/>
      <c r="HD49" s="613"/>
      <c r="HE49" s="611" t="str">
        <f t="shared" si="45"/>
        <v>N/A</v>
      </c>
      <c r="HF49" s="612"/>
      <c r="HG49" s="613"/>
      <c r="HH49" s="611" t="str">
        <f t="shared" si="46"/>
        <v>N/A</v>
      </c>
      <c r="HI49" s="612"/>
      <c r="HJ49" s="613"/>
      <c r="HK49" s="611" t="str">
        <f t="shared" si="47"/>
        <v>N/A</v>
      </c>
      <c r="HL49" s="612"/>
      <c r="HM49" s="613"/>
      <c r="HN49" s="611" t="str">
        <f t="shared" si="48"/>
        <v>N/A</v>
      </c>
      <c r="HO49" s="612"/>
      <c r="HP49" s="613"/>
      <c r="HQ49" s="611" t="str">
        <f t="shared" si="49"/>
        <v>N/A</v>
      </c>
      <c r="HR49" s="612"/>
      <c r="HS49" s="613"/>
    </row>
    <row r="50" spans="1:227">
      <c r="A50" s="26" t="str">
        <f>IF('Information sur les Gènes'!A50="","",'Information sur les Gènes'!A50)</f>
        <v>D12</v>
      </c>
      <c r="B50" s="28" t="str">
        <f>IF('Information sur les Gènes'!D50="","",'Information sur les Gènes'!D50)</f>
        <v/>
      </c>
      <c r="C50" s="611" t="str">
        <f>IF('Données Echantillon Contrôle'!F51="","",'Données Echantillon Contrôle'!F51)</f>
        <v/>
      </c>
      <c r="D50" s="612"/>
      <c r="E50" s="613"/>
      <c r="F50" s="611" t="str">
        <f>IF('Données Echantillon 1'!F51="","",'Données Echantillon 1'!F51)</f>
        <v/>
      </c>
      <c r="G50" s="612"/>
      <c r="H50" s="613"/>
      <c r="I50" s="611" t="str">
        <f>IF('Données Echantillon 2'!F51="","",'Données Echantillon 2'!F51)</f>
        <v/>
      </c>
      <c r="J50" s="612"/>
      <c r="K50" s="613"/>
      <c r="L50" s="611" t="str">
        <f>IF('Données Echantillon 3'!F51="","",'Données Echantillon 3'!F51)</f>
        <v/>
      </c>
      <c r="M50" s="612"/>
      <c r="N50" s="613"/>
      <c r="O50" s="611" t="str">
        <f>IF('Données Echantillon 4'!F51="","",'Données Echantillon 4'!F51)</f>
        <v/>
      </c>
      <c r="P50" s="612"/>
      <c r="Q50" s="613"/>
      <c r="R50" s="611" t="str">
        <f>IF('Données Echantillon 5'!F51="","",'Données Echantillon 5'!F51)</f>
        <v/>
      </c>
      <c r="S50" s="612"/>
      <c r="T50" s="613"/>
      <c r="U50" s="611" t="str">
        <f>IF('Données Echantillon 6'!F51="","",'Données Echantillon 6'!F51)</f>
        <v/>
      </c>
      <c r="V50" s="612"/>
      <c r="W50" s="613"/>
      <c r="X50" s="611" t="str">
        <f>IF('Données Echantillon 7'!F51="","",'Données Echantillon 7'!F51)</f>
        <v/>
      </c>
      <c r="Y50" s="612"/>
      <c r="Z50" s="613"/>
      <c r="AA50" s="611" t="str">
        <f>IF('Données Echantillon 8'!F51="","",'Données Echantillon 8'!F51)</f>
        <v/>
      </c>
      <c r="AB50" s="612"/>
      <c r="AC50" s="613"/>
      <c r="AD50" s="611" t="str">
        <f>IF('Données Echantillon 9'!F51="","",'Données Echantillon 9'!F51)</f>
        <v/>
      </c>
      <c r="AE50" s="612"/>
      <c r="AF50" s="613"/>
      <c r="AG50" s="611" t="str">
        <f>IF('Données Echantillon 10'!F51="","",'Données Echantillon 10'!F51)</f>
        <v/>
      </c>
      <c r="AH50" s="612"/>
      <c r="AI50" s="613"/>
      <c r="AJ50" s="603" t="str">
        <f>IF(C50="","",C50-'Selection Gènes de Référence'!$D$17)</f>
        <v/>
      </c>
      <c r="AK50" s="604"/>
      <c r="AL50" s="605"/>
      <c r="AM50" s="603" t="str">
        <f>IF(F50="","",F50-'Selection Gènes de Référence'!$D$18)</f>
        <v/>
      </c>
      <c r="AN50" s="604"/>
      <c r="AO50" s="605"/>
      <c r="AP50" s="603" t="str">
        <f>IF(I50="","",I50-'Selection Gènes de Référence'!$D$19)</f>
        <v/>
      </c>
      <c r="AQ50" s="604"/>
      <c r="AR50" s="605"/>
      <c r="AS50" s="603" t="str">
        <f>IF(L50="","",L50-'Selection Gènes de Référence'!$D$20)</f>
        <v/>
      </c>
      <c r="AT50" s="604"/>
      <c r="AU50" s="605"/>
      <c r="AV50" s="603" t="str">
        <f>IF(O50="","",O50-'Selection Gènes de Référence'!$D$21)</f>
        <v/>
      </c>
      <c r="AW50" s="604"/>
      <c r="AX50" s="605"/>
      <c r="AY50" s="603" t="str">
        <f>IF(R50="","",R50-'Selection Gènes de Référence'!$D$22)</f>
        <v/>
      </c>
      <c r="AZ50" s="604"/>
      <c r="BA50" s="605"/>
      <c r="BB50" s="603" t="str">
        <f>IF(U50="","",U50-'Selection Gènes de Référence'!$D$23)</f>
        <v/>
      </c>
      <c r="BC50" s="604"/>
      <c r="BD50" s="605"/>
      <c r="BE50" s="603" t="str">
        <f>IF(X50="","",X50-'Selection Gènes de Référence'!$D$24)</f>
        <v/>
      </c>
      <c r="BF50" s="604"/>
      <c r="BG50" s="605"/>
      <c r="BH50" s="603" t="str">
        <f>IF(AA50="","",AA50-'Selection Gènes de Référence'!$D$25)</f>
        <v/>
      </c>
      <c r="BI50" s="604"/>
      <c r="BJ50" s="605"/>
      <c r="BK50" s="603" t="str">
        <f>IF(AD50="","",AD50-'Selection Gènes de Référence'!$D$26)</f>
        <v/>
      </c>
      <c r="BL50" s="604"/>
      <c r="BM50" s="605"/>
      <c r="BN50" s="603" t="str">
        <f>IF(AG50="","",AG50-'Selection Gènes de Référence'!$D$27)</f>
        <v/>
      </c>
      <c r="BO50" s="604"/>
      <c r="BP50" s="605"/>
      <c r="BQ50" s="565"/>
      <c r="BR50" s="566"/>
      <c r="BS50" s="567"/>
      <c r="BT50" s="611" t="str">
        <f t="shared" si="0"/>
        <v/>
      </c>
      <c r="BU50" s="612"/>
      <c r="BV50" s="613"/>
      <c r="BW50" s="611" t="str">
        <f t="shared" si="1"/>
        <v/>
      </c>
      <c r="BX50" s="612"/>
      <c r="BY50" s="613"/>
      <c r="BZ50" s="611" t="str">
        <f t="shared" si="2"/>
        <v/>
      </c>
      <c r="CA50" s="612"/>
      <c r="CB50" s="613"/>
      <c r="CC50" s="611" t="str">
        <f t="shared" si="3"/>
        <v/>
      </c>
      <c r="CD50" s="612"/>
      <c r="CE50" s="613"/>
      <c r="CF50" s="611" t="str">
        <f t="shared" si="4"/>
        <v/>
      </c>
      <c r="CG50" s="612"/>
      <c r="CH50" s="613"/>
      <c r="CI50" s="611" t="str">
        <f t="shared" si="5"/>
        <v/>
      </c>
      <c r="CJ50" s="612"/>
      <c r="CK50" s="613"/>
      <c r="CL50" s="611" t="str">
        <f t="shared" si="6"/>
        <v/>
      </c>
      <c r="CM50" s="612"/>
      <c r="CN50" s="613"/>
      <c r="CO50" s="611" t="str">
        <f t="shared" si="7"/>
        <v/>
      </c>
      <c r="CP50" s="612"/>
      <c r="CQ50" s="613"/>
      <c r="CR50" s="611" t="str">
        <f t="shared" si="8"/>
        <v/>
      </c>
      <c r="CS50" s="612"/>
      <c r="CT50" s="613"/>
      <c r="CU50" s="611" t="str">
        <f t="shared" si="9"/>
        <v/>
      </c>
      <c r="CV50" s="612"/>
      <c r="CW50" s="613"/>
      <c r="CX50" s="565" t="str">
        <f t="shared" si="50"/>
        <v/>
      </c>
      <c r="CY50" s="566"/>
      <c r="CZ50" s="567"/>
      <c r="DA50" s="620" t="str">
        <f t="shared" si="10"/>
        <v/>
      </c>
      <c r="DB50" s="621"/>
      <c r="DC50" s="622"/>
      <c r="DD50" s="620" t="str">
        <f t="shared" si="11"/>
        <v/>
      </c>
      <c r="DE50" s="621"/>
      <c r="DF50" s="622"/>
      <c r="DG50" s="620" t="str">
        <f t="shared" si="12"/>
        <v/>
      </c>
      <c r="DH50" s="621"/>
      <c r="DI50" s="622"/>
      <c r="DJ50" s="620" t="str">
        <f t="shared" si="13"/>
        <v/>
      </c>
      <c r="DK50" s="621"/>
      <c r="DL50" s="622"/>
      <c r="DM50" s="620" t="str">
        <f t="shared" si="14"/>
        <v/>
      </c>
      <c r="DN50" s="621"/>
      <c r="DO50" s="622"/>
      <c r="DP50" s="620" t="str">
        <f t="shared" si="15"/>
        <v/>
      </c>
      <c r="DQ50" s="621"/>
      <c r="DR50" s="622"/>
      <c r="DS50" s="620" t="str">
        <f t="shared" si="16"/>
        <v/>
      </c>
      <c r="DT50" s="621"/>
      <c r="DU50" s="622"/>
      <c r="DV50" s="620" t="str">
        <f t="shared" si="17"/>
        <v/>
      </c>
      <c r="DW50" s="621"/>
      <c r="DX50" s="622"/>
      <c r="DY50" s="620" t="str">
        <f t="shared" si="18"/>
        <v/>
      </c>
      <c r="DZ50" s="621"/>
      <c r="EA50" s="622"/>
      <c r="EB50" s="620" t="str">
        <f t="shared" si="19"/>
        <v/>
      </c>
      <c r="EC50" s="621"/>
      <c r="ED50" s="622"/>
      <c r="EE50" s="565"/>
      <c r="EF50" s="566"/>
      <c r="EG50" s="567"/>
      <c r="EH50" s="614" t="str">
        <f t="shared" si="20"/>
        <v/>
      </c>
      <c r="EI50" s="615"/>
      <c r="EJ50" s="616"/>
      <c r="EK50" s="614" t="str">
        <f t="shared" si="21"/>
        <v/>
      </c>
      <c r="EL50" s="615"/>
      <c r="EM50" s="616"/>
      <c r="EN50" s="614" t="str">
        <f t="shared" si="22"/>
        <v/>
      </c>
      <c r="EO50" s="615"/>
      <c r="EP50" s="616"/>
      <c r="EQ50" s="614" t="str">
        <f t="shared" si="23"/>
        <v/>
      </c>
      <c r="ER50" s="615"/>
      <c r="ES50" s="616"/>
      <c r="ET50" s="614" t="str">
        <f t="shared" si="24"/>
        <v/>
      </c>
      <c r="EU50" s="615"/>
      <c r="EV50" s="616"/>
      <c r="EW50" s="614" t="str">
        <f t="shared" si="25"/>
        <v/>
      </c>
      <c r="EX50" s="615"/>
      <c r="EY50" s="616"/>
      <c r="EZ50" s="614" t="str">
        <f t="shared" si="26"/>
        <v/>
      </c>
      <c r="FA50" s="615"/>
      <c r="FB50" s="616"/>
      <c r="FC50" s="614" t="str">
        <f t="shared" si="27"/>
        <v/>
      </c>
      <c r="FD50" s="615"/>
      <c r="FE50" s="616"/>
      <c r="FF50" s="614" t="str">
        <f t="shared" si="28"/>
        <v/>
      </c>
      <c r="FG50" s="615"/>
      <c r="FH50" s="616"/>
      <c r="FI50" s="614" t="str">
        <f t="shared" si="29"/>
        <v/>
      </c>
      <c r="FJ50" s="615"/>
      <c r="FK50" s="616"/>
      <c r="FL50" s="611" t="str">
        <f t="shared" si="30"/>
        <v>N/A</v>
      </c>
      <c r="FM50" s="612"/>
      <c r="FN50" s="613"/>
      <c r="FO50" s="611" t="str">
        <f t="shared" si="31"/>
        <v>N/A</v>
      </c>
      <c r="FP50" s="612"/>
      <c r="FQ50" s="613"/>
      <c r="FR50" s="611" t="str">
        <f t="shared" si="32"/>
        <v>N/A</v>
      </c>
      <c r="FS50" s="612"/>
      <c r="FT50" s="613"/>
      <c r="FU50" s="611" t="str">
        <f t="shared" si="33"/>
        <v>N/A</v>
      </c>
      <c r="FV50" s="612"/>
      <c r="FW50" s="613"/>
      <c r="FX50" s="611" t="str">
        <f t="shared" si="34"/>
        <v>N/A</v>
      </c>
      <c r="FY50" s="612"/>
      <c r="FZ50" s="613"/>
      <c r="GA50" s="611" t="str">
        <f t="shared" si="35"/>
        <v>N/A</v>
      </c>
      <c r="GB50" s="612"/>
      <c r="GC50" s="613"/>
      <c r="GD50" s="611" t="str">
        <f t="shared" si="36"/>
        <v>N/A</v>
      </c>
      <c r="GE50" s="612"/>
      <c r="GF50" s="613"/>
      <c r="GG50" s="611" t="str">
        <f t="shared" si="37"/>
        <v>N/A</v>
      </c>
      <c r="GH50" s="612"/>
      <c r="GI50" s="613"/>
      <c r="GJ50" s="611" t="str">
        <f t="shared" si="38"/>
        <v>N/A</v>
      </c>
      <c r="GK50" s="612"/>
      <c r="GL50" s="613"/>
      <c r="GM50" s="611" t="str">
        <f t="shared" si="39"/>
        <v>N/A</v>
      </c>
      <c r="GN50" s="612"/>
      <c r="GO50" s="613"/>
      <c r="GP50" s="611" t="str">
        <f t="shared" si="40"/>
        <v>N/A</v>
      </c>
      <c r="GQ50" s="612"/>
      <c r="GR50" s="613"/>
      <c r="GS50" s="611" t="str">
        <f t="shared" si="41"/>
        <v>N/A</v>
      </c>
      <c r="GT50" s="612"/>
      <c r="GU50" s="613"/>
      <c r="GV50" s="611" t="str">
        <f t="shared" si="42"/>
        <v>N/A</v>
      </c>
      <c r="GW50" s="612"/>
      <c r="GX50" s="613"/>
      <c r="GY50" s="611" t="str">
        <f t="shared" si="43"/>
        <v>N/A</v>
      </c>
      <c r="GZ50" s="612"/>
      <c r="HA50" s="613"/>
      <c r="HB50" s="611" t="str">
        <f t="shared" si="44"/>
        <v>N/A</v>
      </c>
      <c r="HC50" s="612"/>
      <c r="HD50" s="613"/>
      <c r="HE50" s="611" t="str">
        <f t="shared" si="45"/>
        <v>N/A</v>
      </c>
      <c r="HF50" s="612"/>
      <c r="HG50" s="613"/>
      <c r="HH50" s="611" t="str">
        <f t="shared" si="46"/>
        <v>N/A</v>
      </c>
      <c r="HI50" s="612"/>
      <c r="HJ50" s="613"/>
      <c r="HK50" s="611" t="str">
        <f t="shared" si="47"/>
        <v>N/A</v>
      </c>
      <c r="HL50" s="612"/>
      <c r="HM50" s="613"/>
      <c r="HN50" s="611" t="str">
        <f t="shared" si="48"/>
        <v>N/A</v>
      </c>
      <c r="HO50" s="612"/>
      <c r="HP50" s="613"/>
      <c r="HQ50" s="611" t="str">
        <f t="shared" si="49"/>
        <v>N/A</v>
      </c>
      <c r="HR50" s="612"/>
      <c r="HS50" s="613"/>
    </row>
    <row r="51" spans="1:227">
      <c r="A51" s="26" t="str">
        <f>IF('Information sur les Gènes'!A51="","",'Information sur les Gènes'!A51)</f>
        <v>E1</v>
      </c>
      <c r="B51" s="28" t="str">
        <f>IF('Information sur les Gènes'!D51="","",'Information sur les Gènes'!D51)</f>
        <v/>
      </c>
      <c r="C51" s="611" t="str">
        <f>IF('Données Echantillon Contrôle'!F52="","",'Données Echantillon Contrôle'!F52)</f>
        <v/>
      </c>
      <c r="D51" s="612"/>
      <c r="E51" s="613"/>
      <c r="F51" s="611" t="str">
        <f>IF('Données Echantillon 1'!F52="","",'Données Echantillon 1'!F52)</f>
        <v/>
      </c>
      <c r="G51" s="612"/>
      <c r="H51" s="613"/>
      <c r="I51" s="611" t="str">
        <f>IF('Données Echantillon 2'!F52="","",'Données Echantillon 2'!F52)</f>
        <v/>
      </c>
      <c r="J51" s="612"/>
      <c r="K51" s="613"/>
      <c r="L51" s="611" t="str">
        <f>IF('Données Echantillon 3'!F52="","",'Données Echantillon 3'!F52)</f>
        <v/>
      </c>
      <c r="M51" s="612"/>
      <c r="N51" s="613"/>
      <c r="O51" s="611" t="str">
        <f>IF('Données Echantillon 4'!F52="","",'Données Echantillon 4'!F52)</f>
        <v/>
      </c>
      <c r="P51" s="612"/>
      <c r="Q51" s="613"/>
      <c r="R51" s="611" t="str">
        <f>IF('Données Echantillon 5'!F52="","",'Données Echantillon 5'!F52)</f>
        <v/>
      </c>
      <c r="S51" s="612"/>
      <c r="T51" s="613"/>
      <c r="U51" s="611" t="str">
        <f>IF('Données Echantillon 6'!F52="","",'Données Echantillon 6'!F52)</f>
        <v/>
      </c>
      <c r="V51" s="612"/>
      <c r="W51" s="613"/>
      <c r="X51" s="611" t="str">
        <f>IF('Données Echantillon 7'!F52="","",'Données Echantillon 7'!F52)</f>
        <v/>
      </c>
      <c r="Y51" s="612"/>
      <c r="Z51" s="613"/>
      <c r="AA51" s="611" t="str">
        <f>IF('Données Echantillon 8'!F52="","",'Données Echantillon 8'!F52)</f>
        <v/>
      </c>
      <c r="AB51" s="612"/>
      <c r="AC51" s="613"/>
      <c r="AD51" s="611" t="str">
        <f>IF('Données Echantillon 9'!F52="","",'Données Echantillon 9'!F52)</f>
        <v/>
      </c>
      <c r="AE51" s="612"/>
      <c r="AF51" s="613"/>
      <c r="AG51" s="611" t="str">
        <f>IF('Données Echantillon 10'!F52="","",'Données Echantillon 10'!F52)</f>
        <v/>
      </c>
      <c r="AH51" s="612"/>
      <c r="AI51" s="613"/>
      <c r="AJ51" s="603" t="str">
        <f>IF(C51="","",C51-'Selection Gènes de Référence'!$D$17)</f>
        <v/>
      </c>
      <c r="AK51" s="604"/>
      <c r="AL51" s="605"/>
      <c r="AM51" s="603" t="str">
        <f>IF(F51="","",F51-'Selection Gènes de Référence'!$D$18)</f>
        <v/>
      </c>
      <c r="AN51" s="604"/>
      <c r="AO51" s="605"/>
      <c r="AP51" s="603" t="str">
        <f>IF(I51="","",I51-'Selection Gènes de Référence'!$D$19)</f>
        <v/>
      </c>
      <c r="AQ51" s="604"/>
      <c r="AR51" s="605"/>
      <c r="AS51" s="603" t="str">
        <f>IF(L51="","",L51-'Selection Gènes de Référence'!$D$20)</f>
        <v/>
      </c>
      <c r="AT51" s="604"/>
      <c r="AU51" s="605"/>
      <c r="AV51" s="603" t="str">
        <f>IF(O51="","",O51-'Selection Gènes de Référence'!$D$21)</f>
        <v/>
      </c>
      <c r="AW51" s="604"/>
      <c r="AX51" s="605"/>
      <c r="AY51" s="603" t="str">
        <f>IF(R51="","",R51-'Selection Gènes de Référence'!$D$22)</f>
        <v/>
      </c>
      <c r="AZ51" s="604"/>
      <c r="BA51" s="605"/>
      <c r="BB51" s="603" t="str">
        <f>IF(U51="","",U51-'Selection Gènes de Référence'!$D$23)</f>
        <v/>
      </c>
      <c r="BC51" s="604"/>
      <c r="BD51" s="605"/>
      <c r="BE51" s="603" t="str">
        <f>IF(X51="","",X51-'Selection Gènes de Référence'!$D$24)</f>
        <v/>
      </c>
      <c r="BF51" s="604"/>
      <c r="BG51" s="605"/>
      <c r="BH51" s="603" t="str">
        <f>IF(AA51="","",AA51-'Selection Gènes de Référence'!$D$25)</f>
        <v/>
      </c>
      <c r="BI51" s="604"/>
      <c r="BJ51" s="605"/>
      <c r="BK51" s="603" t="str">
        <f>IF(AD51="","",AD51-'Selection Gènes de Référence'!$D$26)</f>
        <v/>
      </c>
      <c r="BL51" s="604"/>
      <c r="BM51" s="605"/>
      <c r="BN51" s="603" t="str">
        <f>IF(AG51="","",AG51-'Selection Gènes de Référence'!$D$27)</f>
        <v/>
      </c>
      <c r="BO51" s="604"/>
      <c r="BP51" s="605"/>
      <c r="BQ51" s="565"/>
      <c r="BR51" s="566"/>
      <c r="BS51" s="567"/>
      <c r="BT51" s="611" t="str">
        <f t="shared" si="0"/>
        <v/>
      </c>
      <c r="BU51" s="612"/>
      <c r="BV51" s="613"/>
      <c r="BW51" s="611" t="str">
        <f t="shared" si="1"/>
        <v/>
      </c>
      <c r="BX51" s="612"/>
      <c r="BY51" s="613"/>
      <c r="BZ51" s="611" t="str">
        <f t="shared" si="2"/>
        <v/>
      </c>
      <c r="CA51" s="612"/>
      <c r="CB51" s="613"/>
      <c r="CC51" s="611" t="str">
        <f t="shared" si="3"/>
        <v/>
      </c>
      <c r="CD51" s="612"/>
      <c r="CE51" s="613"/>
      <c r="CF51" s="611" t="str">
        <f t="shared" si="4"/>
        <v/>
      </c>
      <c r="CG51" s="612"/>
      <c r="CH51" s="613"/>
      <c r="CI51" s="611" t="str">
        <f t="shared" si="5"/>
        <v/>
      </c>
      <c r="CJ51" s="612"/>
      <c r="CK51" s="613"/>
      <c r="CL51" s="611" t="str">
        <f t="shared" si="6"/>
        <v/>
      </c>
      <c r="CM51" s="612"/>
      <c r="CN51" s="613"/>
      <c r="CO51" s="611" t="str">
        <f t="shared" si="7"/>
        <v/>
      </c>
      <c r="CP51" s="612"/>
      <c r="CQ51" s="613"/>
      <c r="CR51" s="611" t="str">
        <f t="shared" si="8"/>
        <v/>
      </c>
      <c r="CS51" s="612"/>
      <c r="CT51" s="613"/>
      <c r="CU51" s="611" t="str">
        <f t="shared" si="9"/>
        <v/>
      </c>
      <c r="CV51" s="612"/>
      <c r="CW51" s="613"/>
      <c r="CX51" s="565" t="str">
        <f t="shared" si="50"/>
        <v/>
      </c>
      <c r="CY51" s="566"/>
      <c r="CZ51" s="567"/>
      <c r="DA51" s="620" t="str">
        <f t="shared" si="10"/>
        <v/>
      </c>
      <c r="DB51" s="621"/>
      <c r="DC51" s="622"/>
      <c r="DD51" s="620" t="str">
        <f t="shared" si="11"/>
        <v/>
      </c>
      <c r="DE51" s="621"/>
      <c r="DF51" s="622"/>
      <c r="DG51" s="620" t="str">
        <f t="shared" si="12"/>
        <v/>
      </c>
      <c r="DH51" s="621"/>
      <c r="DI51" s="622"/>
      <c r="DJ51" s="620" t="str">
        <f t="shared" si="13"/>
        <v/>
      </c>
      <c r="DK51" s="621"/>
      <c r="DL51" s="622"/>
      <c r="DM51" s="620" t="str">
        <f t="shared" si="14"/>
        <v/>
      </c>
      <c r="DN51" s="621"/>
      <c r="DO51" s="622"/>
      <c r="DP51" s="620" t="str">
        <f t="shared" si="15"/>
        <v/>
      </c>
      <c r="DQ51" s="621"/>
      <c r="DR51" s="622"/>
      <c r="DS51" s="620" t="str">
        <f t="shared" si="16"/>
        <v/>
      </c>
      <c r="DT51" s="621"/>
      <c r="DU51" s="622"/>
      <c r="DV51" s="620" t="str">
        <f t="shared" si="17"/>
        <v/>
      </c>
      <c r="DW51" s="621"/>
      <c r="DX51" s="622"/>
      <c r="DY51" s="620" t="str">
        <f t="shared" si="18"/>
        <v/>
      </c>
      <c r="DZ51" s="621"/>
      <c r="EA51" s="622"/>
      <c r="EB51" s="620" t="str">
        <f t="shared" si="19"/>
        <v/>
      </c>
      <c r="EC51" s="621"/>
      <c r="ED51" s="622"/>
      <c r="EE51" s="565"/>
      <c r="EF51" s="566"/>
      <c r="EG51" s="567"/>
      <c r="EH51" s="614" t="str">
        <f t="shared" si="20"/>
        <v/>
      </c>
      <c r="EI51" s="615"/>
      <c r="EJ51" s="616"/>
      <c r="EK51" s="614" t="str">
        <f t="shared" si="21"/>
        <v/>
      </c>
      <c r="EL51" s="615"/>
      <c r="EM51" s="616"/>
      <c r="EN51" s="614" t="str">
        <f t="shared" si="22"/>
        <v/>
      </c>
      <c r="EO51" s="615"/>
      <c r="EP51" s="616"/>
      <c r="EQ51" s="614" t="str">
        <f t="shared" si="23"/>
        <v/>
      </c>
      <c r="ER51" s="615"/>
      <c r="ES51" s="616"/>
      <c r="ET51" s="614" t="str">
        <f t="shared" si="24"/>
        <v/>
      </c>
      <c r="EU51" s="615"/>
      <c r="EV51" s="616"/>
      <c r="EW51" s="614" t="str">
        <f t="shared" si="25"/>
        <v/>
      </c>
      <c r="EX51" s="615"/>
      <c r="EY51" s="616"/>
      <c r="EZ51" s="614" t="str">
        <f t="shared" si="26"/>
        <v/>
      </c>
      <c r="FA51" s="615"/>
      <c r="FB51" s="616"/>
      <c r="FC51" s="614" t="str">
        <f t="shared" si="27"/>
        <v/>
      </c>
      <c r="FD51" s="615"/>
      <c r="FE51" s="616"/>
      <c r="FF51" s="614" t="str">
        <f t="shared" si="28"/>
        <v/>
      </c>
      <c r="FG51" s="615"/>
      <c r="FH51" s="616"/>
      <c r="FI51" s="614" t="str">
        <f t="shared" si="29"/>
        <v/>
      </c>
      <c r="FJ51" s="615"/>
      <c r="FK51" s="616"/>
      <c r="FL51" s="611" t="str">
        <f t="shared" si="30"/>
        <v>N/A</v>
      </c>
      <c r="FM51" s="612"/>
      <c r="FN51" s="613"/>
      <c r="FO51" s="611" t="str">
        <f t="shared" si="31"/>
        <v>N/A</v>
      </c>
      <c r="FP51" s="612"/>
      <c r="FQ51" s="613"/>
      <c r="FR51" s="611" t="str">
        <f t="shared" si="32"/>
        <v>N/A</v>
      </c>
      <c r="FS51" s="612"/>
      <c r="FT51" s="613"/>
      <c r="FU51" s="611" t="str">
        <f t="shared" si="33"/>
        <v>N/A</v>
      </c>
      <c r="FV51" s="612"/>
      <c r="FW51" s="613"/>
      <c r="FX51" s="611" t="str">
        <f t="shared" si="34"/>
        <v>N/A</v>
      </c>
      <c r="FY51" s="612"/>
      <c r="FZ51" s="613"/>
      <c r="GA51" s="611" t="str">
        <f t="shared" si="35"/>
        <v>N/A</v>
      </c>
      <c r="GB51" s="612"/>
      <c r="GC51" s="613"/>
      <c r="GD51" s="611" t="str">
        <f t="shared" si="36"/>
        <v>N/A</v>
      </c>
      <c r="GE51" s="612"/>
      <c r="GF51" s="613"/>
      <c r="GG51" s="611" t="str">
        <f t="shared" si="37"/>
        <v>N/A</v>
      </c>
      <c r="GH51" s="612"/>
      <c r="GI51" s="613"/>
      <c r="GJ51" s="611" t="str">
        <f t="shared" si="38"/>
        <v>N/A</v>
      </c>
      <c r="GK51" s="612"/>
      <c r="GL51" s="613"/>
      <c r="GM51" s="611" t="str">
        <f t="shared" si="39"/>
        <v>N/A</v>
      </c>
      <c r="GN51" s="612"/>
      <c r="GO51" s="613"/>
      <c r="GP51" s="611" t="str">
        <f t="shared" si="40"/>
        <v>N/A</v>
      </c>
      <c r="GQ51" s="612"/>
      <c r="GR51" s="613"/>
      <c r="GS51" s="611" t="str">
        <f t="shared" si="41"/>
        <v>N/A</v>
      </c>
      <c r="GT51" s="612"/>
      <c r="GU51" s="613"/>
      <c r="GV51" s="611" t="str">
        <f t="shared" si="42"/>
        <v>N/A</v>
      </c>
      <c r="GW51" s="612"/>
      <c r="GX51" s="613"/>
      <c r="GY51" s="611" t="str">
        <f t="shared" si="43"/>
        <v>N/A</v>
      </c>
      <c r="GZ51" s="612"/>
      <c r="HA51" s="613"/>
      <c r="HB51" s="611" t="str">
        <f t="shared" si="44"/>
        <v>N/A</v>
      </c>
      <c r="HC51" s="612"/>
      <c r="HD51" s="613"/>
      <c r="HE51" s="611" t="str">
        <f t="shared" si="45"/>
        <v>N/A</v>
      </c>
      <c r="HF51" s="612"/>
      <c r="HG51" s="613"/>
      <c r="HH51" s="611" t="str">
        <f t="shared" si="46"/>
        <v>N/A</v>
      </c>
      <c r="HI51" s="612"/>
      <c r="HJ51" s="613"/>
      <c r="HK51" s="611" t="str">
        <f t="shared" si="47"/>
        <v>N/A</v>
      </c>
      <c r="HL51" s="612"/>
      <c r="HM51" s="613"/>
      <c r="HN51" s="611" t="str">
        <f t="shared" si="48"/>
        <v>N/A</v>
      </c>
      <c r="HO51" s="612"/>
      <c r="HP51" s="613"/>
      <c r="HQ51" s="611" t="str">
        <f t="shared" si="49"/>
        <v>N/A</v>
      </c>
      <c r="HR51" s="612"/>
      <c r="HS51" s="613"/>
    </row>
    <row r="52" spans="1:227">
      <c r="A52" s="26" t="str">
        <f>IF('Information sur les Gènes'!A52="","",'Information sur les Gènes'!A52)</f>
        <v>E2</v>
      </c>
      <c r="B52" s="28" t="str">
        <f>IF('Information sur les Gènes'!D52="","",'Information sur les Gènes'!D52)</f>
        <v/>
      </c>
      <c r="C52" s="611" t="str">
        <f>IF('Données Echantillon Contrôle'!F53="","",'Données Echantillon Contrôle'!F53)</f>
        <v/>
      </c>
      <c r="D52" s="612"/>
      <c r="E52" s="613"/>
      <c r="F52" s="611" t="str">
        <f>IF('Données Echantillon 1'!F53="","",'Données Echantillon 1'!F53)</f>
        <v/>
      </c>
      <c r="G52" s="612"/>
      <c r="H52" s="613"/>
      <c r="I52" s="611" t="str">
        <f>IF('Données Echantillon 2'!F53="","",'Données Echantillon 2'!F53)</f>
        <v/>
      </c>
      <c r="J52" s="612"/>
      <c r="K52" s="613"/>
      <c r="L52" s="611" t="str">
        <f>IF('Données Echantillon 3'!F53="","",'Données Echantillon 3'!F53)</f>
        <v/>
      </c>
      <c r="M52" s="612"/>
      <c r="N52" s="613"/>
      <c r="O52" s="611" t="str">
        <f>IF('Données Echantillon 4'!F53="","",'Données Echantillon 4'!F53)</f>
        <v/>
      </c>
      <c r="P52" s="612"/>
      <c r="Q52" s="613"/>
      <c r="R52" s="611" t="str">
        <f>IF('Données Echantillon 5'!F53="","",'Données Echantillon 5'!F53)</f>
        <v/>
      </c>
      <c r="S52" s="612"/>
      <c r="T52" s="613"/>
      <c r="U52" s="611" t="str">
        <f>IF('Données Echantillon 6'!F53="","",'Données Echantillon 6'!F53)</f>
        <v/>
      </c>
      <c r="V52" s="612"/>
      <c r="W52" s="613"/>
      <c r="X52" s="611" t="str">
        <f>IF('Données Echantillon 7'!F53="","",'Données Echantillon 7'!F53)</f>
        <v/>
      </c>
      <c r="Y52" s="612"/>
      <c r="Z52" s="613"/>
      <c r="AA52" s="611" t="str">
        <f>IF('Données Echantillon 8'!F53="","",'Données Echantillon 8'!F53)</f>
        <v/>
      </c>
      <c r="AB52" s="612"/>
      <c r="AC52" s="613"/>
      <c r="AD52" s="611" t="str">
        <f>IF('Données Echantillon 9'!F53="","",'Données Echantillon 9'!F53)</f>
        <v/>
      </c>
      <c r="AE52" s="612"/>
      <c r="AF52" s="613"/>
      <c r="AG52" s="611" t="str">
        <f>IF('Données Echantillon 10'!F53="","",'Données Echantillon 10'!F53)</f>
        <v/>
      </c>
      <c r="AH52" s="612"/>
      <c r="AI52" s="613"/>
      <c r="AJ52" s="603" t="str">
        <f>IF(C52="","",C52-'Selection Gènes de Référence'!$D$17)</f>
        <v/>
      </c>
      <c r="AK52" s="604"/>
      <c r="AL52" s="605"/>
      <c r="AM52" s="603" t="str">
        <f>IF(F52="","",F52-'Selection Gènes de Référence'!$D$18)</f>
        <v/>
      </c>
      <c r="AN52" s="604"/>
      <c r="AO52" s="605"/>
      <c r="AP52" s="603" t="str">
        <f>IF(I52="","",I52-'Selection Gènes de Référence'!$D$19)</f>
        <v/>
      </c>
      <c r="AQ52" s="604"/>
      <c r="AR52" s="605"/>
      <c r="AS52" s="603" t="str">
        <f>IF(L52="","",L52-'Selection Gènes de Référence'!$D$20)</f>
        <v/>
      </c>
      <c r="AT52" s="604"/>
      <c r="AU52" s="605"/>
      <c r="AV52" s="603" t="str">
        <f>IF(O52="","",O52-'Selection Gènes de Référence'!$D$21)</f>
        <v/>
      </c>
      <c r="AW52" s="604"/>
      <c r="AX52" s="605"/>
      <c r="AY52" s="603" t="str">
        <f>IF(R52="","",R52-'Selection Gènes de Référence'!$D$22)</f>
        <v/>
      </c>
      <c r="AZ52" s="604"/>
      <c r="BA52" s="605"/>
      <c r="BB52" s="603" t="str">
        <f>IF(U52="","",U52-'Selection Gènes de Référence'!$D$23)</f>
        <v/>
      </c>
      <c r="BC52" s="604"/>
      <c r="BD52" s="605"/>
      <c r="BE52" s="603" t="str">
        <f>IF(X52="","",X52-'Selection Gènes de Référence'!$D$24)</f>
        <v/>
      </c>
      <c r="BF52" s="604"/>
      <c r="BG52" s="605"/>
      <c r="BH52" s="603" t="str">
        <f>IF(AA52="","",AA52-'Selection Gènes de Référence'!$D$25)</f>
        <v/>
      </c>
      <c r="BI52" s="604"/>
      <c r="BJ52" s="605"/>
      <c r="BK52" s="603" t="str">
        <f>IF(AD52="","",AD52-'Selection Gènes de Référence'!$D$26)</f>
        <v/>
      </c>
      <c r="BL52" s="604"/>
      <c r="BM52" s="605"/>
      <c r="BN52" s="603" t="str">
        <f>IF(AG52="","",AG52-'Selection Gènes de Référence'!$D$27)</f>
        <v/>
      </c>
      <c r="BO52" s="604"/>
      <c r="BP52" s="605"/>
      <c r="BQ52" s="565"/>
      <c r="BR52" s="566"/>
      <c r="BS52" s="567"/>
      <c r="BT52" s="611" t="str">
        <f t="shared" si="0"/>
        <v/>
      </c>
      <c r="BU52" s="612"/>
      <c r="BV52" s="613"/>
      <c r="BW52" s="611" t="str">
        <f t="shared" si="1"/>
        <v/>
      </c>
      <c r="BX52" s="612"/>
      <c r="BY52" s="613"/>
      <c r="BZ52" s="611" t="str">
        <f t="shared" si="2"/>
        <v/>
      </c>
      <c r="CA52" s="612"/>
      <c r="CB52" s="613"/>
      <c r="CC52" s="611" t="str">
        <f t="shared" si="3"/>
        <v/>
      </c>
      <c r="CD52" s="612"/>
      <c r="CE52" s="613"/>
      <c r="CF52" s="611" t="str">
        <f t="shared" si="4"/>
        <v/>
      </c>
      <c r="CG52" s="612"/>
      <c r="CH52" s="613"/>
      <c r="CI52" s="611" t="str">
        <f t="shared" si="5"/>
        <v/>
      </c>
      <c r="CJ52" s="612"/>
      <c r="CK52" s="613"/>
      <c r="CL52" s="611" t="str">
        <f t="shared" si="6"/>
        <v/>
      </c>
      <c r="CM52" s="612"/>
      <c r="CN52" s="613"/>
      <c r="CO52" s="611" t="str">
        <f t="shared" si="7"/>
        <v/>
      </c>
      <c r="CP52" s="612"/>
      <c r="CQ52" s="613"/>
      <c r="CR52" s="611" t="str">
        <f t="shared" si="8"/>
        <v/>
      </c>
      <c r="CS52" s="612"/>
      <c r="CT52" s="613"/>
      <c r="CU52" s="611" t="str">
        <f t="shared" si="9"/>
        <v/>
      </c>
      <c r="CV52" s="612"/>
      <c r="CW52" s="613"/>
      <c r="CX52" s="565" t="str">
        <f t="shared" si="50"/>
        <v/>
      </c>
      <c r="CY52" s="566"/>
      <c r="CZ52" s="567"/>
      <c r="DA52" s="620" t="str">
        <f t="shared" si="10"/>
        <v/>
      </c>
      <c r="DB52" s="621"/>
      <c r="DC52" s="622"/>
      <c r="DD52" s="620" t="str">
        <f t="shared" si="11"/>
        <v/>
      </c>
      <c r="DE52" s="621"/>
      <c r="DF52" s="622"/>
      <c r="DG52" s="620" t="str">
        <f t="shared" si="12"/>
        <v/>
      </c>
      <c r="DH52" s="621"/>
      <c r="DI52" s="622"/>
      <c r="DJ52" s="620" t="str">
        <f t="shared" si="13"/>
        <v/>
      </c>
      <c r="DK52" s="621"/>
      <c r="DL52" s="622"/>
      <c r="DM52" s="620" t="str">
        <f t="shared" si="14"/>
        <v/>
      </c>
      <c r="DN52" s="621"/>
      <c r="DO52" s="622"/>
      <c r="DP52" s="620" t="str">
        <f t="shared" si="15"/>
        <v/>
      </c>
      <c r="DQ52" s="621"/>
      <c r="DR52" s="622"/>
      <c r="DS52" s="620" t="str">
        <f t="shared" si="16"/>
        <v/>
      </c>
      <c r="DT52" s="621"/>
      <c r="DU52" s="622"/>
      <c r="DV52" s="620" t="str">
        <f t="shared" si="17"/>
        <v/>
      </c>
      <c r="DW52" s="621"/>
      <c r="DX52" s="622"/>
      <c r="DY52" s="620" t="str">
        <f t="shared" si="18"/>
        <v/>
      </c>
      <c r="DZ52" s="621"/>
      <c r="EA52" s="622"/>
      <c r="EB52" s="620" t="str">
        <f t="shared" si="19"/>
        <v/>
      </c>
      <c r="EC52" s="621"/>
      <c r="ED52" s="622"/>
      <c r="EE52" s="565"/>
      <c r="EF52" s="566"/>
      <c r="EG52" s="567"/>
      <c r="EH52" s="614" t="str">
        <f t="shared" si="20"/>
        <v/>
      </c>
      <c r="EI52" s="615"/>
      <c r="EJ52" s="616"/>
      <c r="EK52" s="614" t="str">
        <f t="shared" si="21"/>
        <v/>
      </c>
      <c r="EL52" s="615"/>
      <c r="EM52" s="616"/>
      <c r="EN52" s="614" t="str">
        <f t="shared" si="22"/>
        <v/>
      </c>
      <c r="EO52" s="615"/>
      <c r="EP52" s="616"/>
      <c r="EQ52" s="614" t="str">
        <f t="shared" si="23"/>
        <v/>
      </c>
      <c r="ER52" s="615"/>
      <c r="ES52" s="616"/>
      <c r="ET52" s="614" t="str">
        <f t="shared" si="24"/>
        <v/>
      </c>
      <c r="EU52" s="615"/>
      <c r="EV52" s="616"/>
      <c r="EW52" s="614" t="str">
        <f t="shared" si="25"/>
        <v/>
      </c>
      <c r="EX52" s="615"/>
      <c r="EY52" s="616"/>
      <c r="EZ52" s="614" t="str">
        <f t="shared" si="26"/>
        <v/>
      </c>
      <c r="FA52" s="615"/>
      <c r="FB52" s="616"/>
      <c r="FC52" s="614" t="str">
        <f t="shared" si="27"/>
        <v/>
      </c>
      <c r="FD52" s="615"/>
      <c r="FE52" s="616"/>
      <c r="FF52" s="614" t="str">
        <f t="shared" si="28"/>
        <v/>
      </c>
      <c r="FG52" s="615"/>
      <c r="FH52" s="616"/>
      <c r="FI52" s="614" t="str">
        <f t="shared" si="29"/>
        <v/>
      </c>
      <c r="FJ52" s="615"/>
      <c r="FK52" s="616"/>
      <c r="FL52" s="611" t="str">
        <f t="shared" si="30"/>
        <v>N/A</v>
      </c>
      <c r="FM52" s="612"/>
      <c r="FN52" s="613"/>
      <c r="FO52" s="611" t="str">
        <f t="shared" si="31"/>
        <v>N/A</v>
      </c>
      <c r="FP52" s="612"/>
      <c r="FQ52" s="613"/>
      <c r="FR52" s="611" t="str">
        <f t="shared" si="32"/>
        <v>N/A</v>
      </c>
      <c r="FS52" s="612"/>
      <c r="FT52" s="613"/>
      <c r="FU52" s="611" t="str">
        <f t="shared" si="33"/>
        <v>N/A</v>
      </c>
      <c r="FV52" s="612"/>
      <c r="FW52" s="613"/>
      <c r="FX52" s="611" t="str">
        <f t="shared" si="34"/>
        <v>N/A</v>
      </c>
      <c r="FY52" s="612"/>
      <c r="FZ52" s="613"/>
      <c r="GA52" s="611" t="str">
        <f t="shared" si="35"/>
        <v>N/A</v>
      </c>
      <c r="GB52" s="612"/>
      <c r="GC52" s="613"/>
      <c r="GD52" s="611" t="str">
        <f t="shared" si="36"/>
        <v>N/A</v>
      </c>
      <c r="GE52" s="612"/>
      <c r="GF52" s="613"/>
      <c r="GG52" s="611" t="str">
        <f t="shared" si="37"/>
        <v>N/A</v>
      </c>
      <c r="GH52" s="612"/>
      <c r="GI52" s="613"/>
      <c r="GJ52" s="611" t="str">
        <f t="shared" si="38"/>
        <v>N/A</v>
      </c>
      <c r="GK52" s="612"/>
      <c r="GL52" s="613"/>
      <c r="GM52" s="611" t="str">
        <f t="shared" si="39"/>
        <v>N/A</v>
      </c>
      <c r="GN52" s="612"/>
      <c r="GO52" s="613"/>
      <c r="GP52" s="611" t="str">
        <f t="shared" si="40"/>
        <v>N/A</v>
      </c>
      <c r="GQ52" s="612"/>
      <c r="GR52" s="613"/>
      <c r="GS52" s="611" t="str">
        <f t="shared" si="41"/>
        <v>N/A</v>
      </c>
      <c r="GT52" s="612"/>
      <c r="GU52" s="613"/>
      <c r="GV52" s="611" t="str">
        <f t="shared" si="42"/>
        <v>N/A</v>
      </c>
      <c r="GW52" s="612"/>
      <c r="GX52" s="613"/>
      <c r="GY52" s="611" t="str">
        <f t="shared" si="43"/>
        <v>N/A</v>
      </c>
      <c r="GZ52" s="612"/>
      <c r="HA52" s="613"/>
      <c r="HB52" s="611" t="str">
        <f t="shared" si="44"/>
        <v>N/A</v>
      </c>
      <c r="HC52" s="612"/>
      <c r="HD52" s="613"/>
      <c r="HE52" s="611" t="str">
        <f t="shared" si="45"/>
        <v>N/A</v>
      </c>
      <c r="HF52" s="612"/>
      <c r="HG52" s="613"/>
      <c r="HH52" s="611" t="str">
        <f t="shared" si="46"/>
        <v>N/A</v>
      </c>
      <c r="HI52" s="612"/>
      <c r="HJ52" s="613"/>
      <c r="HK52" s="611" t="str">
        <f t="shared" si="47"/>
        <v>N/A</v>
      </c>
      <c r="HL52" s="612"/>
      <c r="HM52" s="613"/>
      <c r="HN52" s="611" t="str">
        <f t="shared" si="48"/>
        <v>N/A</v>
      </c>
      <c r="HO52" s="612"/>
      <c r="HP52" s="613"/>
      <c r="HQ52" s="611" t="str">
        <f t="shared" si="49"/>
        <v>N/A</v>
      </c>
      <c r="HR52" s="612"/>
      <c r="HS52" s="613"/>
    </row>
    <row r="53" spans="1:227">
      <c r="A53" s="26" t="str">
        <f>IF('Information sur les Gènes'!A53="","",'Information sur les Gènes'!A53)</f>
        <v>E3</v>
      </c>
      <c r="B53" s="28" t="str">
        <f>IF('Information sur les Gènes'!D53="","",'Information sur les Gènes'!D53)</f>
        <v/>
      </c>
      <c r="C53" s="611" t="str">
        <f>IF('Données Echantillon Contrôle'!F54="","",'Données Echantillon Contrôle'!F54)</f>
        <v/>
      </c>
      <c r="D53" s="612"/>
      <c r="E53" s="613"/>
      <c r="F53" s="611" t="str">
        <f>IF('Données Echantillon 1'!F54="","",'Données Echantillon 1'!F54)</f>
        <v/>
      </c>
      <c r="G53" s="612"/>
      <c r="H53" s="613"/>
      <c r="I53" s="611" t="str">
        <f>IF('Données Echantillon 2'!F54="","",'Données Echantillon 2'!F54)</f>
        <v/>
      </c>
      <c r="J53" s="612"/>
      <c r="K53" s="613"/>
      <c r="L53" s="611" t="str">
        <f>IF('Données Echantillon 3'!F54="","",'Données Echantillon 3'!F54)</f>
        <v/>
      </c>
      <c r="M53" s="612"/>
      <c r="N53" s="613"/>
      <c r="O53" s="611" t="str">
        <f>IF('Données Echantillon 4'!F54="","",'Données Echantillon 4'!F54)</f>
        <v/>
      </c>
      <c r="P53" s="612"/>
      <c r="Q53" s="613"/>
      <c r="R53" s="611" t="str">
        <f>IF('Données Echantillon 5'!F54="","",'Données Echantillon 5'!F54)</f>
        <v/>
      </c>
      <c r="S53" s="612"/>
      <c r="T53" s="613"/>
      <c r="U53" s="611" t="str">
        <f>IF('Données Echantillon 6'!F54="","",'Données Echantillon 6'!F54)</f>
        <v/>
      </c>
      <c r="V53" s="612"/>
      <c r="W53" s="613"/>
      <c r="X53" s="611" t="str">
        <f>IF('Données Echantillon 7'!F54="","",'Données Echantillon 7'!F54)</f>
        <v/>
      </c>
      <c r="Y53" s="612"/>
      <c r="Z53" s="613"/>
      <c r="AA53" s="611" t="str">
        <f>IF('Données Echantillon 8'!F54="","",'Données Echantillon 8'!F54)</f>
        <v/>
      </c>
      <c r="AB53" s="612"/>
      <c r="AC53" s="613"/>
      <c r="AD53" s="611" t="str">
        <f>IF('Données Echantillon 9'!F54="","",'Données Echantillon 9'!F54)</f>
        <v/>
      </c>
      <c r="AE53" s="612"/>
      <c r="AF53" s="613"/>
      <c r="AG53" s="611" t="str">
        <f>IF('Données Echantillon 10'!F54="","",'Données Echantillon 10'!F54)</f>
        <v/>
      </c>
      <c r="AH53" s="612"/>
      <c r="AI53" s="613"/>
      <c r="AJ53" s="603" t="str">
        <f>IF(C53="","",C53-'Selection Gènes de Référence'!$D$17)</f>
        <v/>
      </c>
      <c r="AK53" s="604"/>
      <c r="AL53" s="605"/>
      <c r="AM53" s="603" t="str">
        <f>IF(F53="","",F53-'Selection Gènes de Référence'!$D$18)</f>
        <v/>
      </c>
      <c r="AN53" s="604"/>
      <c r="AO53" s="605"/>
      <c r="AP53" s="603" t="str">
        <f>IF(I53="","",I53-'Selection Gènes de Référence'!$D$19)</f>
        <v/>
      </c>
      <c r="AQ53" s="604"/>
      <c r="AR53" s="605"/>
      <c r="AS53" s="603" t="str">
        <f>IF(L53="","",L53-'Selection Gènes de Référence'!$D$20)</f>
        <v/>
      </c>
      <c r="AT53" s="604"/>
      <c r="AU53" s="605"/>
      <c r="AV53" s="603" t="str">
        <f>IF(O53="","",O53-'Selection Gènes de Référence'!$D$21)</f>
        <v/>
      </c>
      <c r="AW53" s="604"/>
      <c r="AX53" s="605"/>
      <c r="AY53" s="603" t="str">
        <f>IF(R53="","",R53-'Selection Gènes de Référence'!$D$22)</f>
        <v/>
      </c>
      <c r="AZ53" s="604"/>
      <c r="BA53" s="605"/>
      <c r="BB53" s="603" t="str">
        <f>IF(U53="","",U53-'Selection Gènes de Référence'!$D$23)</f>
        <v/>
      </c>
      <c r="BC53" s="604"/>
      <c r="BD53" s="605"/>
      <c r="BE53" s="603" t="str">
        <f>IF(X53="","",X53-'Selection Gènes de Référence'!$D$24)</f>
        <v/>
      </c>
      <c r="BF53" s="604"/>
      <c r="BG53" s="605"/>
      <c r="BH53" s="603" t="str">
        <f>IF(AA53="","",AA53-'Selection Gènes de Référence'!$D$25)</f>
        <v/>
      </c>
      <c r="BI53" s="604"/>
      <c r="BJ53" s="605"/>
      <c r="BK53" s="603" t="str">
        <f>IF(AD53="","",AD53-'Selection Gènes de Référence'!$D$26)</f>
        <v/>
      </c>
      <c r="BL53" s="604"/>
      <c r="BM53" s="605"/>
      <c r="BN53" s="603" t="str">
        <f>IF(AG53="","",AG53-'Selection Gènes de Référence'!$D$27)</f>
        <v/>
      </c>
      <c r="BO53" s="604"/>
      <c r="BP53" s="605"/>
      <c r="BQ53" s="565"/>
      <c r="BR53" s="566"/>
      <c r="BS53" s="567"/>
      <c r="BT53" s="611" t="str">
        <f t="shared" si="0"/>
        <v/>
      </c>
      <c r="BU53" s="612"/>
      <c r="BV53" s="613"/>
      <c r="BW53" s="611" t="str">
        <f t="shared" si="1"/>
        <v/>
      </c>
      <c r="BX53" s="612"/>
      <c r="BY53" s="613"/>
      <c r="BZ53" s="611" t="str">
        <f t="shared" si="2"/>
        <v/>
      </c>
      <c r="CA53" s="612"/>
      <c r="CB53" s="613"/>
      <c r="CC53" s="611" t="str">
        <f t="shared" si="3"/>
        <v/>
      </c>
      <c r="CD53" s="612"/>
      <c r="CE53" s="613"/>
      <c r="CF53" s="611" t="str">
        <f t="shared" si="4"/>
        <v/>
      </c>
      <c r="CG53" s="612"/>
      <c r="CH53" s="613"/>
      <c r="CI53" s="611" t="str">
        <f t="shared" si="5"/>
        <v/>
      </c>
      <c r="CJ53" s="612"/>
      <c r="CK53" s="613"/>
      <c r="CL53" s="611" t="str">
        <f t="shared" si="6"/>
        <v/>
      </c>
      <c r="CM53" s="612"/>
      <c r="CN53" s="613"/>
      <c r="CO53" s="611" t="str">
        <f t="shared" si="7"/>
        <v/>
      </c>
      <c r="CP53" s="612"/>
      <c r="CQ53" s="613"/>
      <c r="CR53" s="611" t="str">
        <f t="shared" si="8"/>
        <v/>
      </c>
      <c r="CS53" s="612"/>
      <c r="CT53" s="613"/>
      <c r="CU53" s="611" t="str">
        <f t="shared" si="9"/>
        <v/>
      </c>
      <c r="CV53" s="612"/>
      <c r="CW53" s="613"/>
      <c r="CX53" s="565" t="str">
        <f t="shared" si="50"/>
        <v/>
      </c>
      <c r="CY53" s="566"/>
      <c r="CZ53" s="567"/>
      <c r="DA53" s="620" t="str">
        <f t="shared" si="10"/>
        <v/>
      </c>
      <c r="DB53" s="621"/>
      <c r="DC53" s="622"/>
      <c r="DD53" s="620" t="str">
        <f t="shared" si="11"/>
        <v/>
      </c>
      <c r="DE53" s="621"/>
      <c r="DF53" s="622"/>
      <c r="DG53" s="620" t="str">
        <f t="shared" si="12"/>
        <v/>
      </c>
      <c r="DH53" s="621"/>
      <c r="DI53" s="622"/>
      <c r="DJ53" s="620" t="str">
        <f t="shared" si="13"/>
        <v/>
      </c>
      <c r="DK53" s="621"/>
      <c r="DL53" s="622"/>
      <c r="DM53" s="620" t="str">
        <f t="shared" si="14"/>
        <v/>
      </c>
      <c r="DN53" s="621"/>
      <c r="DO53" s="622"/>
      <c r="DP53" s="620" t="str">
        <f t="shared" si="15"/>
        <v/>
      </c>
      <c r="DQ53" s="621"/>
      <c r="DR53" s="622"/>
      <c r="DS53" s="620" t="str">
        <f t="shared" si="16"/>
        <v/>
      </c>
      <c r="DT53" s="621"/>
      <c r="DU53" s="622"/>
      <c r="DV53" s="620" t="str">
        <f t="shared" si="17"/>
        <v/>
      </c>
      <c r="DW53" s="621"/>
      <c r="DX53" s="622"/>
      <c r="DY53" s="620" t="str">
        <f t="shared" si="18"/>
        <v/>
      </c>
      <c r="DZ53" s="621"/>
      <c r="EA53" s="622"/>
      <c r="EB53" s="620" t="str">
        <f t="shared" si="19"/>
        <v/>
      </c>
      <c r="EC53" s="621"/>
      <c r="ED53" s="622"/>
      <c r="EE53" s="565"/>
      <c r="EF53" s="566"/>
      <c r="EG53" s="567"/>
      <c r="EH53" s="614" t="str">
        <f t="shared" si="20"/>
        <v/>
      </c>
      <c r="EI53" s="615"/>
      <c r="EJ53" s="616"/>
      <c r="EK53" s="614" t="str">
        <f t="shared" si="21"/>
        <v/>
      </c>
      <c r="EL53" s="615"/>
      <c r="EM53" s="616"/>
      <c r="EN53" s="614" t="str">
        <f t="shared" si="22"/>
        <v/>
      </c>
      <c r="EO53" s="615"/>
      <c r="EP53" s="616"/>
      <c r="EQ53" s="614" t="str">
        <f t="shared" si="23"/>
        <v/>
      </c>
      <c r="ER53" s="615"/>
      <c r="ES53" s="616"/>
      <c r="ET53" s="614" t="str">
        <f t="shared" si="24"/>
        <v/>
      </c>
      <c r="EU53" s="615"/>
      <c r="EV53" s="616"/>
      <c r="EW53" s="614" t="str">
        <f t="shared" si="25"/>
        <v/>
      </c>
      <c r="EX53" s="615"/>
      <c r="EY53" s="616"/>
      <c r="EZ53" s="614" t="str">
        <f t="shared" si="26"/>
        <v/>
      </c>
      <c r="FA53" s="615"/>
      <c r="FB53" s="616"/>
      <c r="FC53" s="614" t="str">
        <f t="shared" si="27"/>
        <v/>
      </c>
      <c r="FD53" s="615"/>
      <c r="FE53" s="616"/>
      <c r="FF53" s="614" t="str">
        <f t="shared" si="28"/>
        <v/>
      </c>
      <c r="FG53" s="615"/>
      <c r="FH53" s="616"/>
      <c r="FI53" s="614" t="str">
        <f t="shared" si="29"/>
        <v/>
      </c>
      <c r="FJ53" s="615"/>
      <c r="FK53" s="616"/>
      <c r="FL53" s="611" t="str">
        <f t="shared" si="30"/>
        <v>N/A</v>
      </c>
      <c r="FM53" s="612"/>
      <c r="FN53" s="613"/>
      <c r="FO53" s="611" t="str">
        <f t="shared" si="31"/>
        <v>N/A</v>
      </c>
      <c r="FP53" s="612"/>
      <c r="FQ53" s="613"/>
      <c r="FR53" s="611" t="str">
        <f t="shared" si="32"/>
        <v>N/A</v>
      </c>
      <c r="FS53" s="612"/>
      <c r="FT53" s="613"/>
      <c r="FU53" s="611" t="str">
        <f t="shared" si="33"/>
        <v>N/A</v>
      </c>
      <c r="FV53" s="612"/>
      <c r="FW53" s="613"/>
      <c r="FX53" s="611" t="str">
        <f t="shared" si="34"/>
        <v>N/A</v>
      </c>
      <c r="FY53" s="612"/>
      <c r="FZ53" s="613"/>
      <c r="GA53" s="611" t="str">
        <f t="shared" si="35"/>
        <v>N/A</v>
      </c>
      <c r="GB53" s="612"/>
      <c r="GC53" s="613"/>
      <c r="GD53" s="611" t="str">
        <f t="shared" si="36"/>
        <v>N/A</v>
      </c>
      <c r="GE53" s="612"/>
      <c r="GF53" s="613"/>
      <c r="GG53" s="611" t="str">
        <f t="shared" si="37"/>
        <v>N/A</v>
      </c>
      <c r="GH53" s="612"/>
      <c r="GI53" s="613"/>
      <c r="GJ53" s="611" t="str">
        <f t="shared" si="38"/>
        <v>N/A</v>
      </c>
      <c r="GK53" s="612"/>
      <c r="GL53" s="613"/>
      <c r="GM53" s="611" t="str">
        <f t="shared" si="39"/>
        <v>N/A</v>
      </c>
      <c r="GN53" s="612"/>
      <c r="GO53" s="613"/>
      <c r="GP53" s="611" t="str">
        <f t="shared" si="40"/>
        <v>N/A</v>
      </c>
      <c r="GQ53" s="612"/>
      <c r="GR53" s="613"/>
      <c r="GS53" s="611" t="str">
        <f t="shared" si="41"/>
        <v>N/A</v>
      </c>
      <c r="GT53" s="612"/>
      <c r="GU53" s="613"/>
      <c r="GV53" s="611" t="str">
        <f t="shared" si="42"/>
        <v>N/A</v>
      </c>
      <c r="GW53" s="612"/>
      <c r="GX53" s="613"/>
      <c r="GY53" s="611" t="str">
        <f t="shared" si="43"/>
        <v>N/A</v>
      </c>
      <c r="GZ53" s="612"/>
      <c r="HA53" s="613"/>
      <c r="HB53" s="611" t="str">
        <f t="shared" si="44"/>
        <v>N/A</v>
      </c>
      <c r="HC53" s="612"/>
      <c r="HD53" s="613"/>
      <c r="HE53" s="611" t="str">
        <f t="shared" si="45"/>
        <v>N/A</v>
      </c>
      <c r="HF53" s="612"/>
      <c r="HG53" s="613"/>
      <c r="HH53" s="611" t="str">
        <f t="shared" si="46"/>
        <v>N/A</v>
      </c>
      <c r="HI53" s="612"/>
      <c r="HJ53" s="613"/>
      <c r="HK53" s="611" t="str">
        <f t="shared" si="47"/>
        <v>N/A</v>
      </c>
      <c r="HL53" s="612"/>
      <c r="HM53" s="613"/>
      <c r="HN53" s="611" t="str">
        <f t="shared" si="48"/>
        <v>N/A</v>
      </c>
      <c r="HO53" s="612"/>
      <c r="HP53" s="613"/>
      <c r="HQ53" s="611" t="str">
        <f t="shared" si="49"/>
        <v>N/A</v>
      </c>
      <c r="HR53" s="612"/>
      <c r="HS53" s="613"/>
    </row>
    <row r="54" spans="1:227">
      <c r="A54" s="26" t="str">
        <f>IF('Information sur les Gènes'!A54="","",'Information sur les Gènes'!A54)</f>
        <v>E4</v>
      </c>
      <c r="B54" s="28" t="str">
        <f>IF('Information sur les Gènes'!D54="","",'Information sur les Gènes'!D54)</f>
        <v/>
      </c>
      <c r="C54" s="611" t="str">
        <f>IF('Données Echantillon Contrôle'!F55="","",'Données Echantillon Contrôle'!F55)</f>
        <v/>
      </c>
      <c r="D54" s="612"/>
      <c r="E54" s="613"/>
      <c r="F54" s="611" t="str">
        <f>IF('Données Echantillon 1'!F55="","",'Données Echantillon 1'!F55)</f>
        <v/>
      </c>
      <c r="G54" s="612"/>
      <c r="H54" s="613"/>
      <c r="I54" s="611" t="str">
        <f>IF('Données Echantillon 2'!F55="","",'Données Echantillon 2'!F55)</f>
        <v/>
      </c>
      <c r="J54" s="612"/>
      <c r="K54" s="613"/>
      <c r="L54" s="611" t="str">
        <f>IF('Données Echantillon 3'!F55="","",'Données Echantillon 3'!F55)</f>
        <v/>
      </c>
      <c r="M54" s="612"/>
      <c r="N54" s="613"/>
      <c r="O54" s="611" t="str">
        <f>IF('Données Echantillon 4'!F55="","",'Données Echantillon 4'!F55)</f>
        <v/>
      </c>
      <c r="P54" s="612"/>
      <c r="Q54" s="613"/>
      <c r="R54" s="611" t="str">
        <f>IF('Données Echantillon 5'!F55="","",'Données Echantillon 5'!F55)</f>
        <v/>
      </c>
      <c r="S54" s="612"/>
      <c r="T54" s="613"/>
      <c r="U54" s="611" t="str">
        <f>IF('Données Echantillon 6'!F55="","",'Données Echantillon 6'!F55)</f>
        <v/>
      </c>
      <c r="V54" s="612"/>
      <c r="W54" s="613"/>
      <c r="X54" s="611" t="str">
        <f>IF('Données Echantillon 7'!F55="","",'Données Echantillon 7'!F55)</f>
        <v/>
      </c>
      <c r="Y54" s="612"/>
      <c r="Z54" s="613"/>
      <c r="AA54" s="611" t="str">
        <f>IF('Données Echantillon 8'!F55="","",'Données Echantillon 8'!F55)</f>
        <v/>
      </c>
      <c r="AB54" s="612"/>
      <c r="AC54" s="613"/>
      <c r="AD54" s="611" t="str">
        <f>IF('Données Echantillon 9'!F55="","",'Données Echantillon 9'!F55)</f>
        <v/>
      </c>
      <c r="AE54" s="612"/>
      <c r="AF54" s="613"/>
      <c r="AG54" s="611" t="str">
        <f>IF('Données Echantillon 10'!F55="","",'Données Echantillon 10'!F55)</f>
        <v/>
      </c>
      <c r="AH54" s="612"/>
      <c r="AI54" s="613"/>
      <c r="AJ54" s="603" t="str">
        <f>IF(C54="","",C54-'Selection Gènes de Référence'!$D$17)</f>
        <v/>
      </c>
      <c r="AK54" s="604"/>
      <c r="AL54" s="605"/>
      <c r="AM54" s="603" t="str">
        <f>IF(F54="","",F54-'Selection Gènes de Référence'!$D$18)</f>
        <v/>
      </c>
      <c r="AN54" s="604"/>
      <c r="AO54" s="605"/>
      <c r="AP54" s="603" t="str">
        <f>IF(I54="","",I54-'Selection Gènes de Référence'!$D$19)</f>
        <v/>
      </c>
      <c r="AQ54" s="604"/>
      <c r="AR54" s="605"/>
      <c r="AS54" s="603" t="str">
        <f>IF(L54="","",L54-'Selection Gènes de Référence'!$D$20)</f>
        <v/>
      </c>
      <c r="AT54" s="604"/>
      <c r="AU54" s="605"/>
      <c r="AV54" s="603" t="str">
        <f>IF(O54="","",O54-'Selection Gènes de Référence'!$D$21)</f>
        <v/>
      </c>
      <c r="AW54" s="604"/>
      <c r="AX54" s="605"/>
      <c r="AY54" s="603" t="str">
        <f>IF(R54="","",R54-'Selection Gènes de Référence'!$D$22)</f>
        <v/>
      </c>
      <c r="AZ54" s="604"/>
      <c r="BA54" s="605"/>
      <c r="BB54" s="603" t="str">
        <f>IF(U54="","",U54-'Selection Gènes de Référence'!$D$23)</f>
        <v/>
      </c>
      <c r="BC54" s="604"/>
      <c r="BD54" s="605"/>
      <c r="BE54" s="603" t="str">
        <f>IF(X54="","",X54-'Selection Gènes de Référence'!$D$24)</f>
        <v/>
      </c>
      <c r="BF54" s="604"/>
      <c r="BG54" s="605"/>
      <c r="BH54" s="603" t="str">
        <f>IF(AA54="","",AA54-'Selection Gènes de Référence'!$D$25)</f>
        <v/>
      </c>
      <c r="BI54" s="604"/>
      <c r="BJ54" s="605"/>
      <c r="BK54" s="603" t="str">
        <f>IF(AD54="","",AD54-'Selection Gènes de Référence'!$D$26)</f>
        <v/>
      </c>
      <c r="BL54" s="604"/>
      <c r="BM54" s="605"/>
      <c r="BN54" s="603" t="str">
        <f>IF(AG54="","",AG54-'Selection Gènes de Référence'!$D$27)</f>
        <v/>
      </c>
      <c r="BO54" s="604"/>
      <c r="BP54" s="605"/>
      <c r="BQ54" s="565"/>
      <c r="BR54" s="566"/>
      <c r="BS54" s="567"/>
      <c r="BT54" s="611" t="str">
        <f t="shared" si="0"/>
        <v/>
      </c>
      <c r="BU54" s="612"/>
      <c r="BV54" s="613"/>
      <c r="BW54" s="611" t="str">
        <f t="shared" si="1"/>
        <v/>
      </c>
      <c r="BX54" s="612"/>
      <c r="BY54" s="613"/>
      <c r="BZ54" s="611" t="str">
        <f t="shared" si="2"/>
        <v/>
      </c>
      <c r="CA54" s="612"/>
      <c r="CB54" s="613"/>
      <c r="CC54" s="611" t="str">
        <f t="shared" si="3"/>
        <v/>
      </c>
      <c r="CD54" s="612"/>
      <c r="CE54" s="613"/>
      <c r="CF54" s="611" t="str">
        <f t="shared" si="4"/>
        <v/>
      </c>
      <c r="CG54" s="612"/>
      <c r="CH54" s="613"/>
      <c r="CI54" s="611" t="str">
        <f t="shared" si="5"/>
        <v/>
      </c>
      <c r="CJ54" s="612"/>
      <c r="CK54" s="613"/>
      <c r="CL54" s="611" t="str">
        <f t="shared" si="6"/>
        <v/>
      </c>
      <c r="CM54" s="612"/>
      <c r="CN54" s="613"/>
      <c r="CO54" s="611" t="str">
        <f t="shared" si="7"/>
        <v/>
      </c>
      <c r="CP54" s="612"/>
      <c r="CQ54" s="613"/>
      <c r="CR54" s="611" t="str">
        <f t="shared" si="8"/>
        <v/>
      </c>
      <c r="CS54" s="612"/>
      <c r="CT54" s="613"/>
      <c r="CU54" s="611" t="str">
        <f t="shared" si="9"/>
        <v/>
      </c>
      <c r="CV54" s="612"/>
      <c r="CW54" s="613"/>
      <c r="CX54" s="565" t="str">
        <f t="shared" si="50"/>
        <v/>
      </c>
      <c r="CY54" s="566"/>
      <c r="CZ54" s="567"/>
      <c r="DA54" s="620" t="str">
        <f t="shared" si="10"/>
        <v/>
      </c>
      <c r="DB54" s="621"/>
      <c r="DC54" s="622"/>
      <c r="DD54" s="620" t="str">
        <f t="shared" si="11"/>
        <v/>
      </c>
      <c r="DE54" s="621"/>
      <c r="DF54" s="622"/>
      <c r="DG54" s="620" t="str">
        <f t="shared" si="12"/>
        <v/>
      </c>
      <c r="DH54" s="621"/>
      <c r="DI54" s="622"/>
      <c r="DJ54" s="620" t="str">
        <f t="shared" si="13"/>
        <v/>
      </c>
      <c r="DK54" s="621"/>
      <c r="DL54" s="622"/>
      <c r="DM54" s="620" t="str">
        <f t="shared" si="14"/>
        <v/>
      </c>
      <c r="DN54" s="621"/>
      <c r="DO54" s="622"/>
      <c r="DP54" s="620" t="str">
        <f t="shared" si="15"/>
        <v/>
      </c>
      <c r="DQ54" s="621"/>
      <c r="DR54" s="622"/>
      <c r="DS54" s="620" t="str">
        <f t="shared" si="16"/>
        <v/>
      </c>
      <c r="DT54" s="621"/>
      <c r="DU54" s="622"/>
      <c r="DV54" s="620" t="str">
        <f t="shared" si="17"/>
        <v/>
      </c>
      <c r="DW54" s="621"/>
      <c r="DX54" s="622"/>
      <c r="DY54" s="620" t="str">
        <f t="shared" si="18"/>
        <v/>
      </c>
      <c r="DZ54" s="621"/>
      <c r="EA54" s="622"/>
      <c r="EB54" s="620" t="str">
        <f t="shared" si="19"/>
        <v/>
      </c>
      <c r="EC54" s="621"/>
      <c r="ED54" s="622"/>
      <c r="EE54" s="565"/>
      <c r="EF54" s="566"/>
      <c r="EG54" s="567"/>
      <c r="EH54" s="614" t="str">
        <f t="shared" si="20"/>
        <v/>
      </c>
      <c r="EI54" s="615"/>
      <c r="EJ54" s="616"/>
      <c r="EK54" s="614" t="str">
        <f t="shared" si="21"/>
        <v/>
      </c>
      <c r="EL54" s="615"/>
      <c r="EM54" s="616"/>
      <c r="EN54" s="614" t="str">
        <f t="shared" si="22"/>
        <v/>
      </c>
      <c r="EO54" s="615"/>
      <c r="EP54" s="616"/>
      <c r="EQ54" s="614" t="str">
        <f t="shared" si="23"/>
        <v/>
      </c>
      <c r="ER54" s="615"/>
      <c r="ES54" s="616"/>
      <c r="ET54" s="614" t="str">
        <f t="shared" si="24"/>
        <v/>
      </c>
      <c r="EU54" s="615"/>
      <c r="EV54" s="616"/>
      <c r="EW54" s="614" t="str">
        <f t="shared" si="25"/>
        <v/>
      </c>
      <c r="EX54" s="615"/>
      <c r="EY54" s="616"/>
      <c r="EZ54" s="614" t="str">
        <f t="shared" si="26"/>
        <v/>
      </c>
      <c r="FA54" s="615"/>
      <c r="FB54" s="616"/>
      <c r="FC54" s="614" t="str">
        <f t="shared" si="27"/>
        <v/>
      </c>
      <c r="FD54" s="615"/>
      <c r="FE54" s="616"/>
      <c r="FF54" s="614" t="str">
        <f t="shared" si="28"/>
        <v/>
      </c>
      <c r="FG54" s="615"/>
      <c r="FH54" s="616"/>
      <c r="FI54" s="614" t="str">
        <f t="shared" si="29"/>
        <v/>
      </c>
      <c r="FJ54" s="615"/>
      <c r="FK54" s="616"/>
      <c r="FL54" s="611" t="str">
        <f t="shared" si="30"/>
        <v>N/A</v>
      </c>
      <c r="FM54" s="612"/>
      <c r="FN54" s="613"/>
      <c r="FO54" s="611" t="str">
        <f t="shared" si="31"/>
        <v>N/A</v>
      </c>
      <c r="FP54" s="612"/>
      <c r="FQ54" s="613"/>
      <c r="FR54" s="611" t="str">
        <f t="shared" si="32"/>
        <v>N/A</v>
      </c>
      <c r="FS54" s="612"/>
      <c r="FT54" s="613"/>
      <c r="FU54" s="611" t="str">
        <f t="shared" si="33"/>
        <v>N/A</v>
      </c>
      <c r="FV54" s="612"/>
      <c r="FW54" s="613"/>
      <c r="FX54" s="611" t="str">
        <f t="shared" si="34"/>
        <v>N/A</v>
      </c>
      <c r="FY54" s="612"/>
      <c r="FZ54" s="613"/>
      <c r="GA54" s="611" t="str">
        <f t="shared" si="35"/>
        <v>N/A</v>
      </c>
      <c r="GB54" s="612"/>
      <c r="GC54" s="613"/>
      <c r="GD54" s="611" t="str">
        <f t="shared" si="36"/>
        <v>N/A</v>
      </c>
      <c r="GE54" s="612"/>
      <c r="GF54" s="613"/>
      <c r="GG54" s="611" t="str">
        <f t="shared" si="37"/>
        <v>N/A</v>
      </c>
      <c r="GH54" s="612"/>
      <c r="GI54" s="613"/>
      <c r="GJ54" s="611" t="str">
        <f t="shared" si="38"/>
        <v>N/A</v>
      </c>
      <c r="GK54" s="612"/>
      <c r="GL54" s="613"/>
      <c r="GM54" s="611" t="str">
        <f t="shared" si="39"/>
        <v>N/A</v>
      </c>
      <c r="GN54" s="612"/>
      <c r="GO54" s="613"/>
      <c r="GP54" s="611" t="str">
        <f t="shared" si="40"/>
        <v>N/A</v>
      </c>
      <c r="GQ54" s="612"/>
      <c r="GR54" s="613"/>
      <c r="GS54" s="611" t="str">
        <f t="shared" si="41"/>
        <v>N/A</v>
      </c>
      <c r="GT54" s="612"/>
      <c r="GU54" s="613"/>
      <c r="GV54" s="611" t="str">
        <f t="shared" si="42"/>
        <v>N/A</v>
      </c>
      <c r="GW54" s="612"/>
      <c r="GX54" s="613"/>
      <c r="GY54" s="611" t="str">
        <f t="shared" si="43"/>
        <v>N/A</v>
      </c>
      <c r="GZ54" s="612"/>
      <c r="HA54" s="613"/>
      <c r="HB54" s="611" t="str">
        <f t="shared" si="44"/>
        <v>N/A</v>
      </c>
      <c r="HC54" s="612"/>
      <c r="HD54" s="613"/>
      <c r="HE54" s="611" t="str">
        <f t="shared" si="45"/>
        <v>N/A</v>
      </c>
      <c r="HF54" s="612"/>
      <c r="HG54" s="613"/>
      <c r="HH54" s="611" t="str">
        <f t="shared" si="46"/>
        <v>N/A</v>
      </c>
      <c r="HI54" s="612"/>
      <c r="HJ54" s="613"/>
      <c r="HK54" s="611" t="str">
        <f t="shared" si="47"/>
        <v>N/A</v>
      </c>
      <c r="HL54" s="612"/>
      <c r="HM54" s="613"/>
      <c r="HN54" s="611" t="str">
        <f t="shared" si="48"/>
        <v>N/A</v>
      </c>
      <c r="HO54" s="612"/>
      <c r="HP54" s="613"/>
      <c r="HQ54" s="611" t="str">
        <f t="shared" si="49"/>
        <v>N/A</v>
      </c>
      <c r="HR54" s="612"/>
      <c r="HS54" s="613"/>
    </row>
    <row r="55" spans="1:227">
      <c r="A55" s="26" t="str">
        <f>IF('Information sur les Gènes'!A55="","",'Information sur les Gènes'!A55)</f>
        <v>E5</v>
      </c>
      <c r="B55" s="28" t="str">
        <f>IF('Information sur les Gènes'!D55="","",'Information sur les Gènes'!D55)</f>
        <v/>
      </c>
      <c r="C55" s="611" t="str">
        <f>IF('Données Echantillon Contrôle'!F56="","",'Données Echantillon Contrôle'!F56)</f>
        <v/>
      </c>
      <c r="D55" s="612"/>
      <c r="E55" s="613"/>
      <c r="F55" s="611" t="str">
        <f>IF('Données Echantillon 1'!F56="","",'Données Echantillon 1'!F56)</f>
        <v/>
      </c>
      <c r="G55" s="612"/>
      <c r="H55" s="613"/>
      <c r="I55" s="611" t="str">
        <f>IF('Données Echantillon 2'!F56="","",'Données Echantillon 2'!F56)</f>
        <v/>
      </c>
      <c r="J55" s="612"/>
      <c r="K55" s="613"/>
      <c r="L55" s="611" t="str">
        <f>IF('Données Echantillon 3'!F56="","",'Données Echantillon 3'!F56)</f>
        <v/>
      </c>
      <c r="M55" s="612"/>
      <c r="N55" s="613"/>
      <c r="O55" s="611" t="str">
        <f>IF('Données Echantillon 4'!F56="","",'Données Echantillon 4'!F56)</f>
        <v/>
      </c>
      <c r="P55" s="612"/>
      <c r="Q55" s="613"/>
      <c r="R55" s="611" t="str">
        <f>IF('Données Echantillon 5'!F56="","",'Données Echantillon 5'!F56)</f>
        <v/>
      </c>
      <c r="S55" s="612"/>
      <c r="T55" s="613"/>
      <c r="U55" s="611" t="str">
        <f>IF('Données Echantillon 6'!F56="","",'Données Echantillon 6'!F56)</f>
        <v/>
      </c>
      <c r="V55" s="612"/>
      <c r="W55" s="613"/>
      <c r="X55" s="611" t="str">
        <f>IF('Données Echantillon 7'!F56="","",'Données Echantillon 7'!F56)</f>
        <v/>
      </c>
      <c r="Y55" s="612"/>
      <c r="Z55" s="613"/>
      <c r="AA55" s="611" t="str">
        <f>IF('Données Echantillon 8'!F56="","",'Données Echantillon 8'!F56)</f>
        <v/>
      </c>
      <c r="AB55" s="612"/>
      <c r="AC55" s="613"/>
      <c r="AD55" s="611" t="str">
        <f>IF('Données Echantillon 9'!F56="","",'Données Echantillon 9'!F56)</f>
        <v/>
      </c>
      <c r="AE55" s="612"/>
      <c r="AF55" s="613"/>
      <c r="AG55" s="611" t="str">
        <f>IF('Données Echantillon 10'!F56="","",'Données Echantillon 10'!F56)</f>
        <v/>
      </c>
      <c r="AH55" s="612"/>
      <c r="AI55" s="613"/>
      <c r="AJ55" s="603" t="str">
        <f>IF(C55="","",C55-'Selection Gènes de Référence'!$D$17)</f>
        <v/>
      </c>
      <c r="AK55" s="604"/>
      <c r="AL55" s="605"/>
      <c r="AM55" s="603" t="str">
        <f>IF(F55="","",F55-'Selection Gènes de Référence'!$D$18)</f>
        <v/>
      </c>
      <c r="AN55" s="604"/>
      <c r="AO55" s="605"/>
      <c r="AP55" s="603" t="str">
        <f>IF(I55="","",I55-'Selection Gènes de Référence'!$D$19)</f>
        <v/>
      </c>
      <c r="AQ55" s="604"/>
      <c r="AR55" s="605"/>
      <c r="AS55" s="603" t="str">
        <f>IF(L55="","",L55-'Selection Gènes de Référence'!$D$20)</f>
        <v/>
      </c>
      <c r="AT55" s="604"/>
      <c r="AU55" s="605"/>
      <c r="AV55" s="603" t="str">
        <f>IF(O55="","",O55-'Selection Gènes de Référence'!$D$21)</f>
        <v/>
      </c>
      <c r="AW55" s="604"/>
      <c r="AX55" s="605"/>
      <c r="AY55" s="603" t="str">
        <f>IF(R55="","",R55-'Selection Gènes de Référence'!$D$22)</f>
        <v/>
      </c>
      <c r="AZ55" s="604"/>
      <c r="BA55" s="605"/>
      <c r="BB55" s="603" t="str">
        <f>IF(U55="","",U55-'Selection Gènes de Référence'!$D$23)</f>
        <v/>
      </c>
      <c r="BC55" s="604"/>
      <c r="BD55" s="605"/>
      <c r="BE55" s="603" t="str">
        <f>IF(X55="","",X55-'Selection Gènes de Référence'!$D$24)</f>
        <v/>
      </c>
      <c r="BF55" s="604"/>
      <c r="BG55" s="605"/>
      <c r="BH55" s="603" t="str">
        <f>IF(AA55="","",AA55-'Selection Gènes de Référence'!$D$25)</f>
        <v/>
      </c>
      <c r="BI55" s="604"/>
      <c r="BJ55" s="605"/>
      <c r="BK55" s="603" t="str">
        <f>IF(AD55="","",AD55-'Selection Gènes de Référence'!$D$26)</f>
        <v/>
      </c>
      <c r="BL55" s="604"/>
      <c r="BM55" s="605"/>
      <c r="BN55" s="603" t="str">
        <f>IF(AG55="","",AG55-'Selection Gènes de Référence'!$D$27)</f>
        <v/>
      </c>
      <c r="BO55" s="604"/>
      <c r="BP55" s="605"/>
      <c r="BQ55" s="565"/>
      <c r="BR55" s="566"/>
      <c r="BS55" s="567"/>
      <c r="BT55" s="611" t="str">
        <f t="shared" si="0"/>
        <v/>
      </c>
      <c r="BU55" s="612"/>
      <c r="BV55" s="613"/>
      <c r="BW55" s="611" t="str">
        <f t="shared" si="1"/>
        <v/>
      </c>
      <c r="BX55" s="612"/>
      <c r="BY55" s="613"/>
      <c r="BZ55" s="611" t="str">
        <f t="shared" si="2"/>
        <v/>
      </c>
      <c r="CA55" s="612"/>
      <c r="CB55" s="613"/>
      <c r="CC55" s="611" t="str">
        <f t="shared" si="3"/>
        <v/>
      </c>
      <c r="CD55" s="612"/>
      <c r="CE55" s="613"/>
      <c r="CF55" s="611" t="str">
        <f t="shared" si="4"/>
        <v/>
      </c>
      <c r="CG55" s="612"/>
      <c r="CH55" s="613"/>
      <c r="CI55" s="611" t="str">
        <f t="shared" si="5"/>
        <v/>
      </c>
      <c r="CJ55" s="612"/>
      <c r="CK55" s="613"/>
      <c r="CL55" s="611" t="str">
        <f t="shared" si="6"/>
        <v/>
      </c>
      <c r="CM55" s="612"/>
      <c r="CN55" s="613"/>
      <c r="CO55" s="611" t="str">
        <f t="shared" si="7"/>
        <v/>
      </c>
      <c r="CP55" s="612"/>
      <c r="CQ55" s="613"/>
      <c r="CR55" s="611" t="str">
        <f t="shared" si="8"/>
        <v/>
      </c>
      <c r="CS55" s="612"/>
      <c r="CT55" s="613"/>
      <c r="CU55" s="611" t="str">
        <f t="shared" si="9"/>
        <v/>
      </c>
      <c r="CV55" s="612"/>
      <c r="CW55" s="613"/>
      <c r="CX55" s="565" t="str">
        <f t="shared" si="50"/>
        <v/>
      </c>
      <c r="CY55" s="566"/>
      <c r="CZ55" s="567"/>
      <c r="DA55" s="620" t="str">
        <f t="shared" si="10"/>
        <v/>
      </c>
      <c r="DB55" s="621"/>
      <c r="DC55" s="622"/>
      <c r="DD55" s="620" t="str">
        <f t="shared" si="11"/>
        <v/>
      </c>
      <c r="DE55" s="621"/>
      <c r="DF55" s="622"/>
      <c r="DG55" s="620" t="str">
        <f t="shared" si="12"/>
        <v/>
      </c>
      <c r="DH55" s="621"/>
      <c r="DI55" s="622"/>
      <c r="DJ55" s="620" t="str">
        <f t="shared" si="13"/>
        <v/>
      </c>
      <c r="DK55" s="621"/>
      <c r="DL55" s="622"/>
      <c r="DM55" s="620" t="str">
        <f t="shared" si="14"/>
        <v/>
      </c>
      <c r="DN55" s="621"/>
      <c r="DO55" s="622"/>
      <c r="DP55" s="620" t="str">
        <f t="shared" si="15"/>
        <v/>
      </c>
      <c r="DQ55" s="621"/>
      <c r="DR55" s="622"/>
      <c r="DS55" s="620" t="str">
        <f t="shared" si="16"/>
        <v/>
      </c>
      <c r="DT55" s="621"/>
      <c r="DU55" s="622"/>
      <c r="DV55" s="620" t="str">
        <f t="shared" si="17"/>
        <v/>
      </c>
      <c r="DW55" s="621"/>
      <c r="DX55" s="622"/>
      <c r="DY55" s="620" t="str">
        <f t="shared" si="18"/>
        <v/>
      </c>
      <c r="DZ55" s="621"/>
      <c r="EA55" s="622"/>
      <c r="EB55" s="620" t="str">
        <f t="shared" si="19"/>
        <v/>
      </c>
      <c r="EC55" s="621"/>
      <c r="ED55" s="622"/>
      <c r="EE55" s="565"/>
      <c r="EF55" s="566"/>
      <c r="EG55" s="567"/>
      <c r="EH55" s="614" t="str">
        <f t="shared" si="20"/>
        <v/>
      </c>
      <c r="EI55" s="615"/>
      <c r="EJ55" s="616"/>
      <c r="EK55" s="614" t="str">
        <f t="shared" si="21"/>
        <v/>
      </c>
      <c r="EL55" s="615"/>
      <c r="EM55" s="616"/>
      <c r="EN55" s="614" t="str">
        <f t="shared" si="22"/>
        <v/>
      </c>
      <c r="EO55" s="615"/>
      <c r="EP55" s="616"/>
      <c r="EQ55" s="614" t="str">
        <f t="shared" si="23"/>
        <v/>
      </c>
      <c r="ER55" s="615"/>
      <c r="ES55" s="616"/>
      <c r="ET55" s="614" t="str">
        <f t="shared" si="24"/>
        <v/>
      </c>
      <c r="EU55" s="615"/>
      <c r="EV55" s="616"/>
      <c r="EW55" s="614" t="str">
        <f t="shared" si="25"/>
        <v/>
      </c>
      <c r="EX55" s="615"/>
      <c r="EY55" s="616"/>
      <c r="EZ55" s="614" t="str">
        <f t="shared" si="26"/>
        <v/>
      </c>
      <c r="FA55" s="615"/>
      <c r="FB55" s="616"/>
      <c r="FC55" s="614" t="str">
        <f t="shared" si="27"/>
        <v/>
      </c>
      <c r="FD55" s="615"/>
      <c r="FE55" s="616"/>
      <c r="FF55" s="614" t="str">
        <f t="shared" si="28"/>
        <v/>
      </c>
      <c r="FG55" s="615"/>
      <c r="FH55" s="616"/>
      <c r="FI55" s="614" t="str">
        <f t="shared" si="29"/>
        <v/>
      </c>
      <c r="FJ55" s="615"/>
      <c r="FK55" s="616"/>
      <c r="FL55" s="611" t="str">
        <f t="shared" si="30"/>
        <v>N/A</v>
      </c>
      <c r="FM55" s="612"/>
      <c r="FN55" s="613"/>
      <c r="FO55" s="611" t="str">
        <f t="shared" si="31"/>
        <v>N/A</v>
      </c>
      <c r="FP55" s="612"/>
      <c r="FQ55" s="613"/>
      <c r="FR55" s="611" t="str">
        <f t="shared" si="32"/>
        <v>N/A</v>
      </c>
      <c r="FS55" s="612"/>
      <c r="FT55" s="613"/>
      <c r="FU55" s="611" t="str">
        <f t="shared" si="33"/>
        <v>N/A</v>
      </c>
      <c r="FV55" s="612"/>
      <c r="FW55" s="613"/>
      <c r="FX55" s="611" t="str">
        <f t="shared" si="34"/>
        <v>N/A</v>
      </c>
      <c r="FY55" s="612"/>
      <c r="FZ55" s="613"/>
      <c r="GA55" s="611" t="str">
        <f t="shared" si="35"/>
        <v>N/A</v>
      </c>
      <c r="GB55" s="612"/>
      <c r="GC55" s="613"/>
      <c r="GD55" s="611" t="str">
        <f t="shared" si="36"/>
        <v>N/A</v>
      </c>
      <c r="GE55" s="612"/>
      <c r="GF55" s="613"/>
      <c r="GG55" s="611" t="str">
        <f t="shared" si="37"/>
        <v>N/A</v>
      </c>
      <c r="GH55" s="612"/>
      <c r="GI55" s="613"/>
      <c r="GJ55" s="611" t="str">
        <f t="shared" si="38"/>
        <v>N/A</v>
      </c>
      <c r="GK55" s="612"/>
      <c r="GL55" s="613"/>
      <c r="GM55" s="611" t="str">
        <f t="shared" si="39"/>
        <v>N/A</v>
      </c>
      <c r="GN55" s="612"/>
      <c r="GO55" s="613"/>
      <c r="GP55" s="611" t="str">
        <f t="shared" si="40"/>
        <v>N/A</v>
      </c>
      <c r="GQ55" s="612"/>
      <c r="GR55" s="613"/>
      <c r="GS55" s="611" t="str">
        <f t="shared" si="41"/>
        <v>N/A</v>
      </c>
      <c r="GT55" s="612"/>
      <c r="GU55" s="613"/>
      <c r="GV55" s="611" t="str">
        <f t="shared" si="42"/>
        <v>N/A</v>
      </c>
      <c r="GW55" s="612"/>
      <c r="GX55" s="613"/>
      <c r="GY55" s="611" t="str">
        <f t="shared" si="43"/>
        <v>N/A</v>
      </c>
      <c r="GZ55" s="612"/>
      <c r="HA55" s="613"/>
      <c r="HB55" s="611" t="str">
        <f t="shared" si="44"/>
        <v>N/A</v>
      </c>
      <c r="HC55" s="612"/>
      <c r="HD55" s="613"/>
      <c r="HE55" s="611" t="str">
        <f t="shared" si="45"/>
        <v>N/A</v>
      </c>
      <c r="HF55" s="612"/>
      <c r="HG55" s="613"/>
      <c r="HH55" s="611" t="str">
        <f t="shared" si="46"/>
        <v>N/A</v>
      </c>
      <c r="HI55" s="612"/>
      <c r="HJ55" s="613"/>
      <c r="HK55" s="611" t="str">
        <f t="shared" si="47"/>
        <v>N/A</v>
      </c>
      <c r="HL55" s="612"/>
      <c r="HM55" s="613"/>
      <c r="HN55" s="611" t="str">
        <f t="shared" si="48"/>
        <v>N/A</v>
      </c>
      <c r="HO55" s="612"/>
      <c r="HP55" s="613"/>
      <c r="HQ55" s="611" t="str">
        <f t="shared" si="49"/>
        <v>N/A</v>
      </c>
      <c r="HR55" s="612"/>
      <c r="HS55" s="613"/>
    </row>
    <row r="56" spans="1:227">
      <c r="A56" s="26" t="str">
        <f>IF('Information sur les Gènes'!A56="","",'Information sur les Gènes'!A56)</f>
        <v>E6</v>
      </c>
      <c r="B56" s="28" t="str">
        <f>IF('Information sur les Gènes'!D56="","",'Information sur les Gènes'!D56)</f>
        <v/>
      </c>
      <c r="C56" s="611" t="str">
        <f>IF('Données Echantillon Contrôle'!F57="","",'Données Echantillon Contrôle'!F57)</f>
        <v/>
      </c>
      <c r="D56" s="612"/>
      <c r="E56" s="613"/>
      <c r="F56" s="611" t="str">
        <f>IF('Données Echantillon 1'!F57="","",'Données Echantillon 1'!F57)</f>
        <v/>
      </c>
      <c r="G56" s="612"/>
      <c r="H56" s="613"/>
      <c r="I56" s="611" t="str">
        <f>IF('Données Echantillon 2'!F57="","",'Données Echantillon 2'!F57)</f>
        <v/>
      </c>
      <c r="J56" s="612"/>
      <c r="K56" s="613"/>
      <c r="L56" s="611" t="str">
        <f>IF('Données Echantillon 3'!F57="","",'Données Echantillon 3'!F57)</f>
        <v/>
      </c>
      <c r="M56" s="612"/>
      <c r="N56" s="613"/>
      <c r="O56" s="611" t="str">
        <f>IF('Données Echantillon 4'!F57="","",'Données Echantillon 4'!F57)</f>
        <v/>
      </c>
      <c r="P56" s="612"/>
      <c r="Q56" s="613"/>
      <c r="R56" s="611" t="str">
        <f>IF('Données Echantillon 5'!F57="","",'Données Echantillon 5'!F57)</f>
        <v/>
      </c>
      <c r="S56" s="612"/>
      <c r="T56" s="613"/>
      <c r="U56" s="611" t="str">
        <f>IF('Données Echantillon 6'!F57="","",'Données Echantillon 6'!F57)</f>
        <v/>
      </c>
      <c r="V56" s="612"/>
      <c r="W56" s="613"/>
      <c r="X56" s="611" t="str">
        <f>IF('Données Echantillon 7'!F57="","",'Données Echantillon 7'!F57)</f>
        <v/>
      </c>
      <c r="Y56" s="612"/>
      <c r="Z56" s="613"/>
      <c r="AA56" s="611" t="str">
        <f>IF('Données Echantillon 8'!F57="","",'Données Echantillon 8'!F57)</f>
        <v/>
      </c>
      <c r="AB56" s="612"/>
      <c r="AC56" s="613"/>
      <c r="AD56" s="611" t="str">
        <f>IF('Données Echantillon 9'!F57="","",'Données Echantillon 9'!F57)</f>
        <v/>
      </c>
      <c r="AE56" s="612"/>
      <c r="AF56" s="613"/>
      <c r="AG56" s="611" t="str">
        <f>IF('Données Echantillon 10'!F57="","",'Données Echantillon 10'!F57)</f>
        <v/>
      </c>
      <c r="AH56" s="612"/>
      <c r="AI56" s="613"/>
      <c r="AJ56" s="603" t="str">
        <f>IF(C56="","",C56-'Selection Gènes de Référence'!$D$17)</f>
        <v/>
      </c>
      <c r="AK56" s="604"/>
      <c r="AL56" s="605"/>
      <c r="AM56" s="603" t="str">
        <f>IF(F56="","",F56-'Selection Gènes de Référence'!$D$18)</f>
        <v/>
      </c>
      <c r="AN56" s="604"/>
      <c r="AO56" s="605"/>
      <c r="AP56" s="603" t="str">
        <f>IF(I56="","",I56-'Selection Gènes de Référence'!$D$19)</f>
        <v/>
      </c>
      <c r="AQ56" s="604"/>
      <c r="AR56" s="605"/>
      <c r="AS56" s="603" t="str">
        <f>IF(L56="","",L56-'Selection Gènes de Référence'!$D$20)</f>
        <v/>
      </c>
      <c r="AT56" s="604"/>
      <c r="AU56" s="605"/>
      <c r="AV56" s="603" t="str">
        <f>IF(O56="","",O56-'Selection Gènes de Référence'!$D$21)</f>
        <v/>
      </c>
      <c r="AW56" s="604"/>
      <c r="AX56" s="605"/>
      <c r="AY56" s="603" t="str">
        <f>IF(R56="","",R56-'Selection Gènes de Référence'!$D$22)</f>
        <v/>
      </c>
      <c r="AZ56" s="604"/>
      <c r="BA56" s="605"/>
      <c r="BB56" s="603" t="str">
        <f>IF(U56="","",U56-'Selection Gènes de Référence'!$D$23)</f>
        <v/>
      </c>
      <c r="BC56" s="604"/>
      <c r="BD56" s="605"/>
      <c r="BE56" s="603" t="str">
        <f>IF(X56="","",X56-'Selection Gènes de Référence'!$D$24)</f>
        <v/>
      </c>
      <c r="BF56" s="604"/>
      <c r="BG56" s="605"/>
      <c r="BH56" s="603" t="str">
        <f>IF(AA56="","",AA56-'Selection Gènes de Référence'!$D$25)</f>
        <v/>
      </c>
      <c r="BI56" s="604"/>
      <c r="BJ56" s="605"/>
      <c r="BK56" s="603" t="str">
        <f>IF(AD56="","",AD56-'Selection Gènes de Référence'!$D$26)</f>
        <v/>
      </c>
      <c r="BL56" s="604"/>
      <c r="BM56" s="605"/>
      <c r="BN56" s="603" t="str">
        <f>IF(AG56="","",AG56-'Selection Gènes de Référence'!$D$27)</f>
        <v/>
      </c>
      <c r="BO56" s="604"/>
      <c r="BP56" s="605"/>
      <c r="BQ56" s="565"/>
      <c r="BR56" s="566"/>
      <c r="BS56" s="567"/>
      <c r="BT56" s="611" t="str">
        <f t="shared" si="0"/>
        <v/>
      </c>
      <c r="BU56" s="612"/>
      <c r="BV56" s="613"/>
      <c r="BW56" s="611" t="str">
        <f t="shared" si="1"/>
        <v/>
      </c>
      <c r="BX56" s="612"/>
      <c r="BY56" s="613"/>
      <c r="BZ56" s="611" t="str">
        <f t="shared" si="2"/>
        <v/>
      </c>
      <c r="CA56" s="612"/>
      <c r="CB56" s="613"/>
      <c r="CC56" s="611" t="str">
        <f t="shared" si="3"/>
        <v/>
      </c>
      <c r="CD56" s="612"/>
      <c r="CE56" s="613"/>
      <c r="CF56" s="611" t="str">
        <f t="shared" si="4"/>
        <v/>
      </c>
      <c r="CG56" s="612"/>
      <c r="CH56" s="613"/>
      <c r="CI56" s="611" t="str">
        <f t="shared" si="5"/>
        <v/>
      </c>
      <c r="CJ56" s="612"/>
      <c r="CK56" s="613"/>
      <c r="CL56" s="611" t="str">
        <f t="shared" si="6"/>
        <v/>
      </c>
      <c r="CM56" s="612"/>
      <c r="CN56" s="613"/>
      <c r="CO56" s="611" t="str">
        <f t="shared" si="7"/>
        <v/>
      </c>
      <c r="CP56" s="612"/>
      <c r="CQ56" s="613"/>
      <c r="CR56" s="611" t="str">
        <f t="shared" si="8"/>
        <v/>
      </c>
      <c r="CS56" s="612"/>
      <c r="CT56" s="613"/>
      <c r="CU56" s="611" t="str">
        <f t="shared" si="9"/>
        <v/>
      </c>
      <c r="CV56" s="612"/>
      <c r="CW56" s="613"/>
      <c r="CX56" s="565" t="str">
        <f t="shared" si="50"/>
        <v/>
      </c>
      <c r="CY56" s="566"/>
      <c r="CZ56" s="567"/>
      <c r="DA56" s="620" t="str">
        <f t="shared" si="10"/>
        <v/>
      </c>
      <c r="DB56" s="621"/>
      <c r="DC56" s="622"/>
      <c r="DD56" s="620" t="str">
        <f t="shared" si="11"/>
        <v/>
      </c>
      <c r="DE56" s="621"/>
      <c r="DF56" s="622"/>
      <c r="DG56" s="620" t="str">
        <f t="shared" si="12"/>
        <v/>
      </c>
      <c r="DH56" s="621"/>
      <c r="DI56" s="622"/>
      <c r="DJ56" s="620" t="str">
        <f t="shared" si="13"/>
        <v/>
      </c>
      <c r="DK56" s="621"/>
      <c r="DL56" s="622"/>
      <c r="DM56" s="620" t="str">
        <f t="shared" si="14"/>
        <v/>
      </c>
      <c r="DN56" s="621"/>
      <c r="DO56" s="622"/>
      <c r="DP56" s="620" t="str">
        <f t="shared" si="15"/>
        <v/>
      </c>
      <c r="DQ56" s="621"/>
      <c r="DR56" s="622"/>
      <c r="DS56" s="620" t="str">
        <f t="shared" si="16"/>
        <v/>
      </c>
      <c r="DT56" s="621"/>
      <c r="DU56" s="622"/>
      <c r="DV56" s="620" t="str">
        <f t="shared" si="17"/>
        <v/>
      </c>
      <c r="DW56" s="621"/>
      <c r="DX56" s="622"/>
      <c r="DY56" s="620" t="str">
        <f t="shared" si="18"/>
        <v/>
      </c>
      <c r="DZ56" s="621"/>
      <c r="EA56" s="622"/>
      <c r="EB56" s="620" t="str">
        <f t="shared" si="19"/>
        <v/>
      </c>
      <c r="EC56" s="621"/>
      <c r="ED56" s="622"/>
      <c r="EE56" s="565"/>
      <c r="EF56" s="566"/>
      <c r="EG56" s="567"/>
      <c r="EH56" s="614" t="str">
        <f t="shared" si="20"/>
        <v/>
      </c>
      <c r="EI56" s="615"/>
      <c r="EJ56" s="616"/>
      <c r="EK56" s="614" t="str">
        <f t="shared" si="21"/>
        <v/>
      </c>
      <c r="EL56" s="615"/>
      <c r="EM56" s="616"/>
      <c r="EN56" s="614" t="str">
        <f t="shared" si="22"/>
        <v/>
      </c>
      <c r="EO56" s="615"/>
      <c r="EP56" s="616"/>
      <c r="EQ56" s="614" t="str">
        <f t="shared" si="23"/>
        <v/>
      </c>
      <c r="ER56" s="615"/>
      <c r="ES56" s="616"/>
      <c r="ET56" s="614" t="str">
        <f t="shared" si="24"/>
        <v/>
      </c>
      <c r="EU56" s="615"/>
      <c r="EV56" s="616"/>
      <c r="EW56" s="614" t="str">
        <f t="shared" si="25"/>
        <v/>
      </c>
      <c r="EX56" s="615"/>
      <c r="EY56" s="616"/>
      <c r="EZ56" s="614" t="str">
        <f t="shared" si="26"/>
        <v/>
      </c>
      <c r="FA56" s="615"/>
      <c r="FB56" s="616"/>
      <c r="FC56" s="614" t="str">
        <f t="shared" si="27"/>
        <v/>
      </c>
      <c r="FD56" s="615"/>
      <c r="FE56" s="616"/>
      <c r="FF56" s="614" t="str">
        <f t="shared" si="28"/>
        <v/>
      </c>
      <c r="FG56" s="615"/>
      <c r="FH56" s="616"/>
      <c r="FI56" s="614" t="str">
        <f t="shared" si="29"/>
        <v/>
      </c>
      <c r="FJ56" s="615"/>
      <c r="FK56" s="616"/>
      <c r="FL56" s="611" t="str">
        <f t="shared" si="30"/>
        <v>N/A</v>
      </c>
      <c r="FM56" s="612"/>
      <c r="FN56" s="613"/>
      <c r="FO56" s="611" t="str">
        <f t="shared" si="31"/>
        <v>N/A</v>
      </c>
      <c r="FP56" s="612"/>
      <c r="FQ56" s="613"/>
      <c r="FR56" s="611" t="str">
        <f t="shared" si="32"/>
        <v>N/A</v>
      </c>
      <c r="FS56" s="612"/>
      <c r="FT56" s="613"/>
      <c r="FU56" s="611" t="str">
        <f t="shared" si="33"/>
        <v>N/A</v>
      </c>
      <c r="FV56" s="612"/>
      <c r="FW56" s="613"/>
      <c r="FX56" s="611" t="str">
        <f t="shared" si="34"/>
        <v>N/A</v>
      </c>
      <c r="FY56" s="612"/>
      <c r="FZ56" s="613"/>
      <c r="GA56" s="611" t="str">
        <f t="shared" si="35"/>
        <v>N/A</v>
      </c>
      <c r="GB56" s="612"/>
      <c r="GC56" s="613"/>
      <c r="GD56" s="611" t="str">
        <f t="shared" si="36"/>
        <v>N/A</v>
      </c>
      <c r="GE56" s="612"/>
      <c r="GF56" s="613"/>
      <c r="GG56" s="611" t="str">
        <f t="shared" si="37"/>
        <v>N/A</v>
      </c>
      <c r="GH56" s="612"/>
      <c r="GI56" s="613"/>
      <c r="GJ56" s="611" t="str">
        <f t="shared" si="38"/>
        <v>N/A</v>
      </c>
      <c r="GK56" s="612"/>
      <c r="GL56" s="613"/>
      <c r="GM56" s="611" t="str">
        <f t="shared" si="39"/>
        <v>N/A</v>
      </c>
      <c r="GN56" s="612"/>
      <c r="GO56" s="613"/>
      <c r="GP56" s="611" t="str">
        <f t="shared" si="40"/>
        <v>N/A</v>
      </c>
      <c r="GQ56" s="612"/>
      <c r="GR56" s="613"/>
      <c r="GS56" s="611" t="str">
        <f t="shared" si="41"/>
        <v>N/A</v>
      </c>
      <c r="GT56" s="612"/>
      <c r="GU56" s="613"/>
      <c r="GV56" s="611" t="str">
        <f t="shared" si="42"/>
        <v>N/A</v>
      </c>
      <c r="GW56" s="612"/>
      <c r="GX56" s="613"/>
      <c r="GY56" s="611" t="str">
        <f t="shared" si="43"/>
        <v>N/A</v>
      </c>
      <c r="GZ56" s="612"/>
      <c r="HA56" s="613"/>
      <c r="HB56" s="611" t="str">
        <f t="shared" si="44"/>
        <v>N/A</v>
      </c>
      <c r="HC56" s="612"/>
      <c r="HD56" s="613"/>
      <c r="HE56" s="611" t="str">
        <f t="shared" si="45"/>
        <v>N/A</v>
      </c>
      <c r="HF56" s="612"/>
      <c r="HG56" s="613"/>
      <c r="HH56" s="611" t="str">
        <f t="shared" si="46"/>
        <v>N/A</v>
      </c>
      <c r="HI56" s="612"/>
      <c r="HJ56" s="613"/>
      <c r="HK56" s="611" t="str">
        <f t="shared" si="47"/>
        <v>N/A</v>
      </c>
      <c r="HL56" s="612"/>
      <c r="HM56" s="613"/>
      <c r="HN56" s="611" t="str">
        <f t="shared" si="48"/>
        <v>N/A</v>
      </c>
      <c r="HO56" s="612"/>
      <c r="HP56" s="613"/>
      <c r="HQ56" s="611" t="str">
        <f t="shared" si="49"/>
        <v>N/A</v>
      </c>
      <c r="HR56" s="612"/>
      <c r="HS56" s="613"/>
    </row>
    <row r="57" spans="1:227">
      <c r="A57" s="26" t="str">
        <f>IF('Information sur les Gènes'!A57="","",'Information sur les Gènes'!A57)</f>
        <v>E7</v>
      </c>
      <c r="B57" s="28" t="str">
        <f>IF('Information sur les Gènes'!D57="","",'Information sur les Gènes'!D57)</f>
        <v/>
      </c>
      <c r="C57" s="611" t="str">
        <f>IF('Données Echantillon Contrôle'!F58="","",'Données Echantillon Contrôle'!F58)</f>
        <v/>
      </c>
      <c r="D57" s="612"/>
      <c r="E57" s="613"/>
      <c r="F57" s="611" t="str">
        <f>IF('Données Echantillon 1'!F58="","",'Données Echantillon 1'!F58)</f>
        <v/>
      </c>
      <c r="G57" s="612"/>
      <c r="H57" s="613"/>
      <c r="I57" s="611" t="str">
        <f>IF('Données Echantillon 2'!F58="","",'Données Echantillon 2'!F58)</f>
        <v/>
      </c>
      <c r="J57" s="612"/>
      <c r="K57" s="613"/>
      <c r="L57" s="611" t="str">
        <f>IF('Données Echantillon 3'!F58="","",'Données Echantillon 3'!F58)</f>
        <v/>
      </c>
      <c r="M57" s="612"/>
      <c r="N57" s="613"/>
      <c r="O57" s="611" t="str">
        <f>IF('Données Echantillon 4'!F58="","",'Données Echantillon 4'!F58)</f>
        <v/>
      </c>
      <c r="P57" s="612"/>
      <c r="Q57" s="613"/>
      <c r="R57" s="611" t="str">
        <f>IF('Données Echantillon 5'!F58="","",'Données Echantillon 5'!F58)</f>
        <v/>
      </c>
      <c r="S57" s="612"/>
      <c r="T57" s="613"/>
      <c r="U57" s="611" t="str">
        <f>IF('Données Echantillon 6'!F58="","",'Données Echantillon 6'!F58)</f>
        <v/>
      </c>
      <c r="V57" s="612"/>
      <c r="W57" s="613"/>
      <c r="X57" s="611" t="str">
        <f>IF('Données Echantillon 7'!F58="","",'Données Echantillon 7'!F58)</f>
        <v/>
      </c>
      <c r="Y57" s="612"/>
      <c r="Z57" s="613"/>
      <c r="AA57" s="611" t="str">
        <f>IF('Données Echantillon 8'!F58="","",'Données Echantillon 8'!F58)</f>
        <v/>
      </c>
      <c r="AB57" s="612"/>
      <c r="AC57" s="613"/>
      <c r="AD57" s="611" t="str">
        <f>IF('Données Echantillon 9'!F58="","",'Données Echantillon 9'!F58)</f>
        <v/>
      </c>
      <c r="AE57" s="612"/>
      <c r="AF57" s="613"/>
      <c r="AG57" s="611" t="str">
        <f>IF('Données Echantillon 10'!F58="","",'Données Echantillon 10'!F58)</f>
        <v/>
      </c>
      <c r="AH57" s="612"/>
      <c r="AI57" s="613"/>
      <c r="AJ57" s="603" t="str">
        <f>IF(C57="","",C57-'Selection Gènes de Référence'!$D$17)</f>
        <v/>
      </c>
      <c r="AK57" s="604"/>
      <c r="AL57" s="605"/>
      <c r="AM57" s="603" t="str">
        <f>IF(F57="","",F57-'Selection Gènes de Référence'!$D$18)</f>
        <v/>
      </c>
      <c r="AN57" s="604"/>
      <c r="AO57" s="605"/>
      <c r="AP57" s="603" t="str">
        <f>IF(I57="","",I57-'Selection Gènes de Référence'!$D$19)</f>
        <v/>
      </c>
      <c r="AQ57" s="604"/>
      <c r="AR57" s="605"/>
      <c r="AS57" s="603" t="str">
        <f>IF(L57="","",L57-'Selection Gènes de Référence'!$D$20)</f>
        <v/>
      </c>
      <c r="AT57" s="604"/>
      <c r="AU57" s="605"/>
      <c r="AV57" s="603" t="str">
        <f>IF(O57="","",O57-'Selection Gènes de Référence'!$D$21)</f>
        <v/>
      </c>
      <c r="AW57" s="604"/>
      <c r="AX57" s="605"/>
      <c r="AY57" s="603" t="str">
        <f>IF(R57="","",R57-'Selection Gènes de Référence'!$D$22)</f>
        <v/>
      </c>
      <c r="AZ57" s="604"/>
      <c r="BA57" s="605"/>
      <c r="BB57" s="603" t="str">
        <f>IF(U57="","",U57-'Selection Gènes de Référence'!$D$23)</f>
        <v/>
      </c>
      <c r="BC57" s="604"/>
      <c r="BD57" s="605"/>
      <c r="BE57" s="603" t="str">
        <f>IF(X57="","",X57-'Selection Gènes de Référence'!$D$24)</f>
        <v/>
      </c>
      <c r="BF57" s="604"/>
      <c r="BG57" s="605"/>
      <c r="BH57" s="603" t="str">
        <f>IF(AA57="","",AA57-'Selection Gènes de Référence'!$D$25)</f>
        <v/>
      </c>
      <c r="BI57" s="604"/>
      <c r="BJ57" s="605"/>
      <c r="BK57" s="603" t="str">
        <f>IF(AD57="","",AD57-'Selection Gènes de Référence'!$D$26)</f>
        <v/>
      </c>
      <c r="BL57" s="604"/>
      <c r="BM57" s="605"/>
      <c r="BN57" s="603" t="str">
        <f>IF(AG57="","",AG57-'Selection Gènes de Référence'!$D$27)</f>
        <v/>
      </c>
      <c r="BO57" s="604"/>
      <c r="BP57" s="605"/>
      <c r="BQ57" s="565"/>
      <c r="BR57" s="566"/>
      <c r="BS57" s="567"/>
      <c r="BT57" s="611" t="str">
        <f t="shared" si="0"/>
        <v/>
      </c>
      <c r="BU57" s="612"/>
      <c r="BV57" s="613"/>
      <c r="BW57" s="611" t="str">
        <f t="shared" si="1"/>
        <v/>
      </c>
      <c r="BX57" s="612"/>
      <c r="BY57" s="613"/>
      <c r="BZ57" s="611" t="str">
        <f t="shared" si="2"/>
        <v/>
      </c>
      <c r="CA57" s="612"/>
      <c r="CB57" s="613"/>
      <c r="CC57" s="611" t="str">
        <f t="shared" si="3"/>
        <v/>
      </c>
      <c r="CD57" s="612"/>
      <c r="CE57" s="613"/>
      <c r="CF57" s="611" t="str">
        <f t="shared" si="4"/>
        <v/>
      </c>
      <c r="CG57" s="612"/>
      <c r="CH57" s="613"/>
      <c r="CI57" s="611" t="str">
        <f t="shared" si="5"/>
        <v/>
      </c>
      <c r="CJ57" s="612"/>
      <c r="CK57" s="613"/>
      <c r="CL57" s="611" t="str">
        <f t="shared" si="6"/>
        <v/>
      </c>
      <c r="CM57" s="612"/>
      <c r="CN57" s="613"/>
      <c r="CO57" s="611" t="str">
        <f t="shared" si="7"/>
        <v/>
      </c>
      <c r="CP57" s="612"/>
      <c r="CQ57" s="613"/>
      <c r="CR57" s="611" t="str">
        <f t="shared" si="8"/>
        <v/>
      </c>
      <c r="CS57" s="612"/>
      <c r="CT57" s="613"/>
      <c r="CU57" s="611" t="str">
        <f t="shared" si="9"/>
        <v/>
      </c>
      <c r="CV57" s="612"/>
      <c r="CW57" s="613"/>
      <c r="CX57" s="565" t="str">
        <f t="shared" si="50"/>
        <v/>
      </c>
      <c r="CY57" s="566"/>
      <c r="CZ57" s="567"/>
      <c r="DA57" s="620" t="str">
        <f t="shared" si="10"/>
        <v/>
      </c>
      <c r="DB57" s="621"/>
      <c r="DC57" s="622"/>
      <c r="DD57" s="620" t="str">
        <f t="shared" si="11"/>
        <v/>
      </c>
      <c r="DE57" s="621"/>
      <c r="DF57" s="622"/>
      <c r="DG57" s="620" t="str">
        <f t="shared" si="12"/>
        <v/>
      </c>
      <c r="DH57" s="621"/>
      <c r="DI57" s="622"/>
      <c r="DJ57" s="620" t="str">
        <f t="shared" si="13"/>
        <v/>
      </c>
      <c r="DK57" s="621"/>
      <c r="DL57" s="622"/>
      <c r="DM57" s="620" t="str">
        <f t="shared" si="14"/>
        <v/>
      </c>
      <c r="DN57" s="621"/>
      <c r="DO57" s="622"/>
      <c r="DP57" s="620" t="str">
        <f t="shared" si="15"/>
        <v/>
      </c>
      <c r="DQ57" s="621"/>
      <c r="DR57" s="622"/>
      <c r="DS57" s="620" t="str">
        <f t="shared" si="16"/>
        <v/>
      </c>
      <c r="DT57" s="621"/>
      <c r="DU57" s="622"/>
      <c r="DV57" s="620" t="str">
        <f t="shared" si="17"/>
        <v/>
      </c>
      <c r="DW57" s="621"/>
      <c r="DX57" s="622"/>
      <c r="DY57" s="620" t="str">
        <f t="shared" si="18"/>
        <v/>
      </c>
      <c r="DZ57" s="621"/>
      <c r="EA57" s="622"/>
      <c r="EB57" s="620" t="str">
        <f t="shared" si="19"/>
        <v/>
      </c>
      <c r="EC57" s="621"/>
      <c r="ED57" s="622"/>
      <c r="EE57" s="565"/>
      <c r="EF57" s="566"/>
      <c r="EG57" s="567"/>
      <c r="EH57" s="614" t="str">
        <f t="shared" si="20"/>
        <v/>
      </c>
      <c r="EI57" s="615"/>
      <c r="EJ57" s="616"/>
      <c r="EK57" s="614" t="str">
        <f t="shared" si="21"/>
        <v/>
      </c>
      <c r="EL57" s="615"/>
      <c r="EM57" s="616"/>
      <c r="EN57" s="614" t="str">
        <f t="shared" si="22"/>
        <v/>
      </c>
      <c r="EO57" s="615"/>
      <c r="EP57" s="616"/>
      <c r="EQ57" s="614" t="str">
        <f t="shared" si="23"/>
        <v/>
      </c>
      <c r="ER57" s="615"/>
      <c r="ES57" s="616"/>
      <c r="ET57" s="614" t="str">
        <f t="shared" si="24"/>
        <v/>
      </c>
      <c r="EU57" s="615"/>
      <c r="EV57" s="616"/>
      <c r="EW57" s="614" t="str">
        <f t="shared" si="25"/>
        <v/>
      </c>
      <c r="EX57" s="615"/>
      <c r="EY57" s="616"/>
      <c r="EZ57" s="614" t="str">
        <f t="shared" si="26"/>
        <v/>
      </c>
      <c r="FA57" s="615"/>
      <c r="FB57" s="616"/>
      <c r="FC57" s="614" t="str">
        <f t="shared" si="27"/>
        <v/>
      </c>
      <c r="FD57" s="615"/>
      <c r="FE57" s="616"/>
      <c r="FF57" s="614" t="str">
        <f t="shared" si="28"/>
        <v/>
      </c>
      <c r="FG57" s="615"/>
      <c r="FH57" s="616"/>
      <c r="FI57" s="614" t="str">
        <f t="shared" si="29"/>
        <v/>
      </c>
      <c r="FJ57" s="615"/>
      <c r="FK57" s="616"/>
      <c r="FL57" s="611" t="str">
        <f t="shared" si="30"/>
        <v>N/A</v>
      </c>
      <c r="FM57" s="612"/>
      <c r="FN57" s="613"/>
      <c r="FO57" s="611" t="str">
        <f t="shared" si="31"/>
        <v>N/A</v>
      </c>
      <c r="FP57" s="612"/>
      <c r="FQ57" s="613"/>
      <c r="FR57" s="611" t="str">
        <f t="shared" si="32"/>
        <v>N/A</v>
      </c>
      <c r="FS57" s="612"/>
      <c r="FT57" s="613"/>
      <c r="FU57" s="611" t="str">
        <f t="shared" si="33"/>
        <v>N/A</v>
      </c>
      <c r="FV57" s="612"/>
      <c r="FW57" s="613"/>
      <c r="FX57" s="611" t="str">
        <f t="shared" si="34"/>
        <v>N/A</v>
      </c>
      <c r="FY57" s="612"/>
      <c r="FZ57" s="613"/>
      <c r="GA57" s="611" t="str">
        <f t="shared" si="35"/>
        <v>N/A</v>
      </c>
      <c r="GB57" s="612"/>
      <c r="GC57" s="613"/>
      <c r="GD57" s="611" t="str">
        <f t="shared" si="36"/>
        <v>N/A</v>
      </c>
      <c r="GE57" s="612"/>
      <c r="GF57" s="613"/>
      <c r="GG57" s="611" t="str">
        <f t="shared" si="37"/>
        <v>N/A</v>
      </c>
      <c r="GH57" s="612"/>
      <c r="GI57" s="613"/>
      <c r="GJ57" s="611" t="str">
        <f t="shared" si="38"/>
        <v>N/A</v>
      </c>
      <c r="GK57" s="612"/>
      <c r="GL57" s="613"/>
      <c r="GM57" s="611" t="str">
        <f t="shared" si="39"/>
        <v>N/A</v>
      </c>
      <c r="GN57" s="612"/>
      <c r="GO57" s="613"/>
      <c r="GP57" s="611" t="str">
        <f t="shared" si="40"/>
        <v>N/A</v>
      </c>
      <c r="GQ57" s="612"/>
      <c r="GR57" s="613"/>
      <c r="GS57" s="611" t="str">
        <f t="shared" si="41"/>
        <v>N/A</v>
      </c>
      <c r="GT57" s="612"/>
      <c r="GU57" s="613"/>
      <c r="GV57" s="611" t="str">
        <f t="shared" si="42"/>
        <v>N/A</v>
      </c>
      <c r="GW57" s="612"/>
      <c r="GX57" s="613"/>
      <c r="GY57" s="611" t="str">
        <f t="shared" si="43"/>
        <v>N/A</v>
      </c>
      <c r="GZ57" s="612"/>
      <c r="HA57" s="613"/>
      <c r="HB57" s="611" t="str">
        <f t="shared" si="44"/>
        <v>N/A</v>
      </c>
      <c r="HC57" s="612"/>
      <c r="HD57" s="613"/>
      <c r="HE57" s="611" t="str">
        <f t="shared" si="45"/>
        <v>N/A</v>
      </c>
      <c r="HF57" s="612"/>
      <c r="HG57" s="613"/>
      <c r="HH57" s="611" t="str">
        <f t="shared" si="46"/>
        <v>N/A</v>
      </c>
      <c r="HI57" s="612"/>
      <c r="HJ57" s="613"/>
      <c r="HK57" s="611" t="str">
        <f t="shared" si="47"/>
        <v>N/A</v>
      </c>
      <c r="HL57" s="612"/>
      <c r="HM57" s="613"/>
      <c r="HN57" s="611" t="str">
        <f t="shared" si="48"/>
        <v>N/A</v>
      </c>
      <c r="HO57" s="612"/>
      <c r="HP57" s="613"/>
      <c r="HQ57" s="611" t="str">
        <f t="shared" si="49"/>
        <v>N/A</v>
      </c>
      <c r="HR57" s="612"/>
      <c r="HS57" s="613"/>
    </row>
    <row r="58" spans="1:227">
      <c r="A58" s="26" t="str">
        <f>IF('Information sur les Gènes'!A58="","",'Information sur les Gènes'!A58)</f>
        <v>E8</v>
      </c>
      <c r="B58" s="28" t="str">
        <f>IF('Information sur les Gènes'!D58="","",'Information sur les Gènes'!D58)</f>
        <v/>
      </c>
      <c r="C58" s="611" t="str">
        <f>IF('Données Echantillon Contrôle'!F59="","",'Données Echantillon Contrôle'!F59)</f>
        <v/>
      </c>
      <c r="D58" s="612"/>
      <c r="E58" s="613"/>
      <c r="F58" s="611" t="str">
        <f>IF('Données Echantillon 1'!F59="","",'Données Echantillon 1'!F59)</f>
        <v/>
      </c>
      <c r="G58" s="612"/>
      <c r="H58" s="613"/>
      <c r="I58" s="611" t="str">
        <f>IF('Données Echantillon 2'!F59="","",'Données Echantillon 2'!F59)</f>
        <v/>
      </c>
      <c r="J58" s="612"/>
      <c r="K58" s="613"/>
      <c r="L58" s="611" t="str">
        <f>IF('Données Echantillon 3'!F59="","",'Données Echantillon 3'!F59)</f>
        <v/>
      </c>
      <c r="M58" s="612"/>
      <c r="N58" s="613"/>
      <c r="O58" s="611" t="str">
        <f>IF('Données Echantillon 4'!F59="","",'Données Echantillon 4'!F59)</f>
        <v/>
      </c>
      <c r="P58" s="612"/>
      <c r="Q58" s="613"/>
      <c r="R58" s="611" t="str">
        <f>IF('Données Echantillon 5'!F59="","",'Données Echantillon 5'!F59)</f>
        <v/>
      </c>
      <c r="S58" s="612"/>
      <c r="T58" s="613"/>
      <c r="U58" s="611" t="str">
        <f>IF('Données Echantillon 6'!F59="","",'Données Echantillon 6'!F59)</f>
        <v/>
      </c>
      <c r="V58" s="612"/>
      <c r="W58" s="613"/>
      <c r="X58" s="611" t="str">
        <f>IF('Données Echantillon 7'!F59="","",'Données Echantillon 7'!F59)</f>
        <v/>
      </c>
      <c r="Y58" s="612"/>
      <c r="Z58" s="613"/>
      <c r="AA58" s="611" t="str">
        <f>IF('Données Echantillon 8'!F59="","",'Données Echantillon 8'!F59)</f>
        <v/>
      </c>
      <c r="AB58" s="612"/>
      <c r="AC58" s="613"/>
      <c r="AD58" s="611" t="str">
        <f>IF('Données Echantillon 9'!F59="","",'Données Echantillon 9'!F59)</f>
        <v/>
      </c>
      <c r="AE58" s="612"/>
      <c r="AF58" s="613"/>
      <c r="AG58" s="611" t="str">
        <f>IF('Données Echantillon 10'!F59="","",'Données Echantillon 10'!F59)</f>
        <v/>
      </c>
      <c r="AH58" s="612"/>
      <c r="AI58" s="613"/>
      <c r="AJ58" s="603" t="str">
        <f>IF(C58="","",C58-'Selection Gènes de Référence'!$D$17)</f>
        <v/>
      </c>
      <c r="AK58" s="604"/>
      <c r="AL58" s="605"/>
      <c r="AM58" s="603" t="str">
        <f>IF(F58="","",F58-'Selection Gènes de Référence'!$D$18)</f>
        <v/>
      </c>
      <c r="AN58" s="604"/>
      <c r="AO58" s="605"/>
      <c r="AP58" s="603" t="str">
        <f>IF(I58="","",I58-'Selection Gènes de Référence'!$D$19)</f>
        <v/>
      </c>
      <c r="AQ58" s="604"/>
      <c r="AR58" s="605"/>
      <c r="AS58" s="603" t="str">
        <f>IF(L58="","",L58-'Selection Gènes de Référence'!$D$20)</f>
        <v/>
      </c>
      <c r="AT58" s="604"/>
      <c r="AU58" s="605"/>
      <c r="AV58" s="603" t="str">
        <f>IF(O58="","",O58-'Selection Gènes de Référence'!$D$21)</f>
        <v/>
      </c>
      <c r="AW58" s="604"/>
      <c r="AX58" s="605"/>
      <c r="AY58" s="603" t="str">
        <f>IF(R58="","",R58-'Selection Gènes de Référence'!$D$22)</f>
        <v/>
      </c>
      <c r="AZ58" s="604"/>
      <c r="BA58" s="605"/>
      <c r="BB58" s="603" t="str">
        <f>IF(U58="","",U58-'Selection Gènes de Référence'!$D$23)</f>
        <v/>
      </c>
      <c r="BC58" s="604"/>
      <c r="BD58" s="605"/>
      <c r="BE58" s="603" t="str">
        <f>IF(X58="","",X58-'Selection Gènes de Référence'!$D$24)</f>
        <v/>
      </c>
      <c r="BF58" s="604"/>
      <c r="BG58" s="605"/>
      <c r="BH58" s="603" t="str">
        <f>IF(AA58="","",AA58-'Selection Gènes de Référence'!$D$25)</f>
        <v/>
      </c>
      <c r="BI58" s="604"/>
      <c r="BJ58" s="605"/>
      <c r="BK58" s="603" t="str">
        <f>IF(AD58="","",AD58-'Selection Gènes de Référence'!$D$26)</f>
        <v/>
      </c>
      <c r="BL58" s="604"/>
      <c r="BM58" s="605"/>
      <c r="BN58" s="603" t="str">
        <f>IF(AG58="","",AG58-'Selection Gènes de Référence'!$D$27)</f>
        <v/>
      </c>
      <c r="BO58" s="604"/>
      <c r="BP58" s="605"/>
      <c r="BQ58" s="565"/>
      <c r="BR58" s="566"/>
      <c r="BS58" s="567"/>
      <c r="BT58" s="611" t="str">
        <f t="shared" si="0"/>
        <v/>
      </c>
      <c r="BU58" s="612"/>
      <c r="BV58" s="613"/>
      <c r="BW58" s="611" t="str">
        <f t="shared" si="1"/>
        <v/>
      </c>
      <c r="BX58" s="612"/>
      <c r="BY58" s="613"/>
      <c r="BZ58" s="611" t="str">
        <f t="shared" si="2"/>
        <v/>
      </c>
      <c r="CA58" s="612"/>
      <c r="CB58" s="613"/>
      <c r="CC58" s="611" t="str">
        <f t="shared" si="3"/>
        <v/>
      </c>
      <c r="CD58" s="612"/>
      <c r="CE58" s="613"/>
      <c r="CF58" s="611" t="str">
        <f t="shared" si="4"/>
        <v/>
      </c>
      <c r="CG58" s="612"/>
      <c r="CH58" s="613"/>
      <c r="CI58" s="611" t="str">
        <f t="shared" si="5"/>
        <v/>
      </c>
      <c r="CJ58" s="612"/>
      <c r="CK58" s="613"/>
      <c r="CL58" s="611" t="str">
        <f t="shared" si="6"/>
        <v/>
      </c>
      <c r="CM58" s="612"/>
      <c r="CN58" s="613"/>
      <c r="CO58" s="611" t="str">
        <f t="shared" si="7"/>
        <v/>
      </c>
      <c r="CP58" s="612"/>
      <c r="CQ58" s="613"/>
      <c r="CR58" s="611" t="str">
        <f t="shared" si="8"/>
        <v/>
      </c>
      <c r="CS58" s="612"/>
      <c r="CT58" s="613"/>
      <c r="CU58" s="611" t="str">
        <f t="shared" si="9"/>
        <v/>
      </c>
      <c r="CV58" s="612"/>
      <c r="CW58" s="613"/>
      <c r="CX58" s="565" t="str">
        <f t="shared" si="50"/>
        <v/>
      </c>
      <c r="CY58" s="566"/>
      <c r="CZ58" s="567"/>
      <c r="DA58" s="620" t="str">
        <f t="shared" si="10"/>
        <v/>
      </c>
      <c r="DB58" s="621"/>
      <c r="DC58" s="622"/>
      <c r="DD58" s="620" t="str">
        <f t="shared" si="11"/>
        <v/>
      </c>
      <c r="DE58" s="621"/>
      <c r="DF58" s="622"/>
      <c r="DG58" s="620" t="str">
        <f t="shared" si="12"/>
        <v/>
      </c>
      <c r="DH58" s="621"/>
      <c r="DI58" s="622"/>
      <c r="DJ58" s="620" t="str">
        <f t="shared" si="13"/>
        <v/>
      </c>
      <c r="DK58" s="621"/>
      <c r="DL58" s="622"/>
      <c r="DM58" s="620" t="str">
        <f t="shared" si="14"/>
        <v/>
      </c>
      <c r="DN58" s="621"/>
      <c r="DO58" s="622"/>
      <c r="DP58" s="620" t="str">
        <f t="shared" si="15"/>
        <v/>
      </c>
      <c r="DQ58" s="621"/>
      <c r="DR58" s="622"/>
      <c r="DS58" s="620" t="str">
        <f t="shared" si="16"/>
        <v/>
      </c>
      <c r="DT58" s="621"/>
      <c r="DU58" s="622"/>
      <c r="DV58" s="620" t="str">
        <f t="shared" si="17"/>
        <v/>
      </c>
      <c r="DW58" s="621"/>
      <c r="DX58" s="622"/>
      <c r="DY58" s="620" t="str">
        <f t="shared" si="18"/>
        <v/>
      </c>
      <c r="DZ58" s="621"/>
      <c r="EA58" s="622"/>
      <c r="EB58" s="620" t="str">
        <f t="shared" si="19"/>
        <v/>
      </c>
      <c r="EC58" s="621"/>
      <c r="ED58" s="622"/>
      <c r="EE58" s="565"/>
      <c r="EF58" s="566"/>
      <c r="EG58" s="567"/>
      <c r="EH58" s="614" t="str">
        <f t="shared" si="20"/>
        <v/>
      </c>
      <c r="EI58" s="615"/>
      <c r="EJ58" s="616"/>
      <c r="EK58" s="614" t="str">
        <f t="shared" si="21"/>
        <v/>
      </c>
      <c r="EL58" s="615"/>
      <c r="EM58" s="616"/>
      <c r="EN58" s="614" t="str">
        <f t="shared" si="22"/>
        <v/>
      </c>
      <c r="EO58" s="615"/>
      <c r="EP58" s="616"/>
      <c r="EQ58" s="614" t="str">
        <f t="shared" si="23"/>
        <v/>
      </c>
      <c r="ER58" s="615"/>
      <c r="ES58" s="616"/>
      <c r="ET58" s="614" t="str">
        <f t="shared" si="24"/>
        <v/>
      </c>
      <c r="EU58" s="615"/>
      <c r="EV58" s="616"/>
      <c r="EW58" s="614" t="str">
        <f t="shared" si="25"/>
        <v/>
      </c>
      <c r="EX58" s="615"/>
      <c r="EY58" s="616"/>
      <c r="EZ58" s="614" t="str">
        <f t="shared" si="26"/>
        <v/>
      </c>
      <c r="FA58" s="615"/>
      <c r="FB58" s="616"/>
      <c r="FC58" s="614" t="str">
        <f t="shared" si="27"/>
        <v/>
      </c>
      <c r="FD58" s="615"/>
      <c r="FE58" s="616"/>
      <c r="FF58" s="614" t="str">
        <f t="shared" si="28"/>
        <v/>
      </c>
      <c r="FG58" s="615"/>
      <c r="FH58" s="616"/>
      <c r="FI58" s="614" t="str">
        <f t="shared" si="29"/>
        <v/>
      </c>
      <c r="FJ58" s="615"/>
      <c r="FK58" s="616"/>
      <c r="FL58" s="611" t="str">
        <f t="shared" si="30"/>
        <v>N/A</v>
      </c>
      <c r="FM58" s="612"/>
      <c r="FN58" s="613"/>
      <c r="FO58" s="611" t="str">
        <f t="shared" si="31"/>
        <v>N/A</v>
      </c>
      <c r="FP58" s="612"/>
      <c r="FQ58" s="613"/>
      <c r="FR58" s="611" t="str">
        <f t="shared" si="32"/>
        <v>N/A</v>
      </c>
      <c r="FS58" s="612"/>
      <c r="FT58" s="613"/>
      <c r="FU58" s="611" t="str">
        <f t="shared" si="33"/>
        <v>N/A</v>
      </c>
      <c r="FV58" s="612"/>
      <c r="FW58" s="613"/>
      <c r="FX58" s="611" t="str">
        <f t="shared" si="34"/>
        <v>N/A</v>
      </c>
      <c r="FY58" s="612"/>
      <c r="FZ58" s="613"/>
      <c r="GA58" s="611" t="str">
        <f t="shared" si="35"/>
        <v>N/A</v>
      </c>
      <c r="GB58" s="612"/>
      <c r="GC58" s="613"/>
      <c r="GD58" s="611" t="str">
        <f t="shared" si="36"/>
        <v>N/A</v>
      </c>
      <c r="GE58" s="612"/>
      <c r="GF58" s="613"/>
      <c r="GG58" s="611" t="str">
        <f t="shared" si="37"/>
        <v>N/A</v>
      </c>
      <c r="GH58" s="612"/>
      <c r="GI58" s="613"/>
      <c r="GJ58" s="611" t="str">
        <f t="shared" si="38"/>
        <v>N/A</v>
      </c>
      <c r="GK58" s="612"/>
      <c r="GL58" s="613"/>
      <c r="GM58" s="611" t="str">
        <f t="shared" si="39"/>
        <v>N/A</v>
      </c>
      <c r="GN58" s="612"/>
      <c r="GO58" s="613"/>
      <c r="GP58" s="611" t="str">
        <f t="shared" si="40"/>
        <v>N/A</v>
      </c>
      <c r="GQ58" s="612"/>
      <c r="GR58" s="613"/>
      <c r="GS58" s="611" t="str">
        <f t="shared" si="41"/>
        <v>N/A</v>
      </c>
      <c r="GT58" s="612"/>
      <c r="GU58" s="613"/>
      <c r="GV58" s="611" t="str">
        <f t="shared" si="42"/>
        <v>N/A</v>
      </c>
      <c r="GW58" s="612"/>
      <c r="GX58" s="613"/>
      <c r="GY58" s="611" t="str">
        <f t="shared" si="43"/>
        <v>N/A</v>
      </c>
      <c r="GZ58" s="612"/>
      <c r="HA58" s="613"/>
      <c r="HB58" s="611" t="str">
        <f t="shared" si="44"/>
        <v>N/A</v>
      </c>
      <c r="HC58" s="612"/>
      <c r="HD58" s="613"/>
      <c r="HE58" s="611" t="str">
        <f t="shared" si="45"/>
        <v>N/A</v>
      </c>
      <c r="HF58" s="612"/>
      <c r="HG58" s="613"/>
      <c r="HH58" s="611" t="str">
        <f t="shared" si="46"/>
        <v>N/A</v>
      </c>
      <c r="HI58" s="612"/>
      <c r="HJ58" s="613"/>
      <c r="HK58" s="611" t="str">
        <f t="shared" si="47"/>
        <v>N/A</v>
      </c>
      <c r="HL58" s="612"/>
      <c r="HM58" s="613"/>
      <c r="HN58" s="611" t="str">
        <f t="shared" si="48"/>
        <v>N/A</v>
      </c>
      <c r="HO58" s="612"/>
      <c r="HP58" s="613"/>
      <c r="HQ58" s="611" t="str">
        <f t="shared" si="49"/>
        <v>N/A</v>
      </c>
      <c r="HR58" s="612"/>
      <c r="HS58" s="613"/>
    </row>
    <row r="59" spans="1:227">
      <c r="A59" s="26" t="str">
        <f>IF('Information sur les Gènes'!A59="","",'Information sur les Gènes'!A59)</f>
        <v>E9</v>
      </c>
      <c r="B59" s="28" t="str">
        <f>IF('Information sur les Gènes'!D59="","",'Information sur les Gènes'!D59)</f>
        <v/>
      </c>
      <c r="C59" s="611" t="str">
        <f>IF('Données Echantillon Contrôle'!F60="","",'Données Echantillon Contrôle'!F60)</f>
        <v/>
      </c>
      <c r="D59" s="612"/>
      <c r="E59" s="613"/>
      <c r="F59" s="611" t="str">
        <f>IF('Données Echantillon 1'!F60="","",'Données Echantillon 1'!F60)</f>
        <v/>
      </c>
      <c r="G59" s="612"/>
      <c r="H59" s="613"/>
      <c r="I59" s="611" t="str">
        <f>IF('Données Echantillon 2'!F60="","",'Données Echantillon 2'!F60)</f>
        <v/>
      </c>
      <c r="J59" s="612"/>
      <c r="K59" s="613"/>
      <c r="L59" s="611" t="str">
        <f>IF('Données Echantillon 3'!F60="","",'Données Echantillon 3'!F60)</f>
        <v/>
      </c>
      <c r="M59" s="612"/>
      <c r="N59" s="613"/>
      <c r="O59" s="611" t="str">
        <f>IF('Données Echantillon 4'!F60="","",'Données Echantillon 4'!F60)</f>
        <v/>
      </c>
      <c r="P59" s="612"/>
      <c r="Q59" s="613"/>
      <c r="R59" s="611" t="str">
        <f>IF('Données Echantillon 5'!F60="","",'Données Echantillon 5'!F60)</f>
        <v/>
      </c>
      <c r="S59" s="612"/>
      <c r="T59" s="613"/>
      <c r="U59" s="611" t="str">
        <f>IF('Données Echantillon 6'!F60="","",'Données Echantillon 6'!F60)</f>
        <v/>
      </c>
      <c r="V59" s="612"/>
      <c r="W59" s="613"/>
      <c r="X59" s="611" t="str">
        <f>IF('Données Echantillon 7'!F60="","",'Données Echantillon 7'!F60)</f>
        <v/>
      </c>
      <c r="Y59" s="612"/>
      <c r="Z59" s="613"/>
      <c r="AA59" s="611" t="str">
        <f>IF('Données Echantillon 8'!F60="","",'Données Echantillon 8'!F60)</f>
        <v/>
      </c>
      <c r="AB59" s="612"/>
      <c r="AC59" s="613"/>
      <c r="AD59" s="611" t="str">
        <f>IF('Données Echantillon 9'!F60="","",'Données Echantillon 9'!F60)</f>
        <v/>
      </c>
      <c r="AE59" s="612"/>
      <c r="AF59" s="613"/>
      <c r="AG59" s="611" t="str">
        <f>IF('Données Echantillon 10'!F60="","",'Données Echantillon 10'!F60)</f>
        <v/>
      </c>
      <c r="AH59" s="612"/>
      <c r="AI59" s="613"/>
      <c r="AJ59" s="603" t="str">
        <f>IF(C59="","",C59-'Selection Gènes de Référence'!$D$17)</f>
        <v/>
      </c>
      <c r="AK59" s="604"/>
      <c r="AL59" s="605"/>
      <c r="AM59" s="603" t="str">
        <f>IF(F59="","",F59-'Selection Gènes de Référence'!$D$18)</f>
        <v/>
      </c>
      <c r="AN59" s="604"/>
      <c r="AO59" s="605"/>
      <c r="AP59" s="603" t="str">
        <f>IF(I59="","",I59-'Selection Gènes de Référence'!$D$19)</f>
        <v/>
      </c>
      <c r="AQ59" s="604"/>
      <c r="AR59" s="605"/>
      <c r="AS59" s="603" t="str">
        <f>IF(L59="","",L59-'Selection Gènes de Référence'!$D$20)</f>
        <v/>
      </c>
      <c r="AT59" s="604"/>
      <c r="AU59" s="605"/>
      <c r="AV59" s="603" t="str">
        <f>IF(O59="","",O59-'Selection Gènes de Référence'!$D$21)</f>
        <v/>
      </c>
      <c r="AW59" s="604"/>
      <c r="AX59" s="605"/>
      <c r="AY59" s="603" t="str">
        <f>IF(R59="","",R59-'Selection Gènes de Référence'!$D$22)</f>
        <v/>
      </c>
      <c r="AZ59" s="604"/>
      <c r="BA59" s="605"/>
      <c r="BB59" s="603" t="str">
        <f>IF(U59="","",U59-'Selection Gènes de Référence'!$D$23)</f>
        <v/>
      </c>
      <c r="BC59" s="604"/>
      <c r="BD59" s="605"/>
      <c r="BE59" s="603" t="str">
        <f>IF(X59="","",X59-'Selection Gènes de Référence'!$D$24)</f>
        <v/>
      </c>
      <c r="BF59" s="604"/>
      <c r="BG59" s="605"/>
      <c r="BH59" s="603" t="str">
        <f>IF(AA59="","",AA59-'Selection Gènes de Référence'!$D$25)</f>
        <v/>
      </c>
      <c r="BI59" s="604"/>
      <c r="BJ59" s="605"/>
      <c r="BK59" s="603" t="str">
        <f>IF(AD59="","",AD59-'Selection Gènes de Référence'!$D$26)</f>
        <v/>
      </c>
      <c r="BL59" s="604"/>
      <c r="BM59" s="605"/>
      <c r="BN59" s="603" t="str">
        <f>IF(AG59="","",AG59-'Selection Gènes de Référence'!$D$27)</f>
        <v/>
      </c>
      <c r="BO59" s="604"/>
      <c r="BP59" s="605"/>
      <c r="BQ59" s="565"/>
      <c r="BR59" s="566"/>
      <c r="BS59" s="567"/>
      <c r="BT59" s="611" t="str">
        <f t="shared" si="0"/>
        <v/>
      </c>
      <c r="BU59" s="612"/>
      <c r="BV59" s="613"/>
      <c r="BW59" s="611" t="str">
        <f t="shared" si="1"/>
        <v/>
      </c>
      <c r="BX59" s="612"/>
      <c r="BY59" s="613"/>
      <c r="BZ59" s="611" t="str">
        <f t="shared" si="2"/>
        <v/>
      </c>
      <c r="CA59" s="612"/>
      <c r="CB59" s="613"/>
      <c r="CC59" s="611" t="str">
        <f t="shared" si="3"/>
        <v/>
      </c>
      <c r="CD59" s="612"/>
      <c r="CE59" s="613"/>
      <c r="CF59" s="611" t="str">
        <f t="shared" si="4"/>
        <v/>
      </c>
      <c r="CG59" s="612"/>
      <c r="CH59" s="613"/>
      <c r="CI59" s="611" t="str">
        <f t="shared" si="5"/>
        <v/>
      </c>
      <c r="CJ59" s="612"/>
      <c r="CK59" s="613"/>
      <c r="CL59" s="611" t="str">
        <f t="shared" si="6"/>
        <v/>
      </c>
      <c r="CM59" s="612"/>
      <c r="CN59" s="613"/>
      <c r="CO59" s="611" t="str">
        <f t="shared" si="7"/>
        <v/>
      </c>
      <c r="CP59" s="612"/>
      <c r="CQ59" s="613"/>
      <c r="CR59" s="611" t="str">
        <f t="shared" si="8"/>
        <v/>
      </c>
      <c r="CS59" s="612"/>
      <c r="CT59" s="613"/>
      <c r="CU59" s="611" t="str">
        <f t="shared" si="9"/>
        <v/>
      </c>
      <c r="CV59" s="612"/>
      <c r="CW59" s="613"/>
      <c r="CX59" s="565" t="str">
        <f t="shared" si="50"/>
        <v/>
      </c>
      <c r="CY59" s="566"/>
      <c r="CZ59" s="567"/>
      <c r="DA59" s="620" t="str">
        <f t="shared" si="10"/>
        <v/>
      </c>
      <c r="DB59" s="621"/>
      <c r="DC59" s="622"/>
      <c r="DD59" s="620" t="str">
        <f t="shared" si="11"/>
        <v/>
      </c>
      <c r="DE59" s="621"/>
      <c r="DF59" s="622"/>
      <c r="DG59" s="620" t="str">
        <f t="shared" si="12"/>
        <v/>
      </c>
      <c r="DH59" s="621"/>
      <c r="DI59" s="622"/>
      <c r="DJ59" s="620" t="str">
        <f t="shared" si="13"/>
        <v/>
      </c>
      <c r="DK59" s="621"/>
      <c r="DL59" s="622"/>
      <c r="DM59" s="620" t="str">
        <f t="shared" si="14"/>
        <v/>
      </c>
      <c r="DN59" s="621"/>
      <c r="DO59" s="622"/>
      <c r="DP59" s="620" t="str">
        <f t="shared" si="15"/>
        <v/>
      </c>
      <c r="DQ59" s="621"/>
      <c r="DR59" s="622"/>
      <c r="DS59" s="620" t="str">
        <f t="shared" si="16"/>
        <v/>
      </c>
      <c r="DT59" s="621"/>
      <c r="DU59" s="622"/>
      <c r="DV59" s="620" t="str">
        <f t="shared" si="17"/>
        <v/>
      </c>
      <c r="DW59" s="621"/>
      <c r="DX59" s="622"/>
      <c r="DY59" s="620" t="str">
        <f t="shared" si="18"/>
        <v/>
      </c>
      <c r="DZ59" s="621"/>
      <c r="EA59" s="622"/>
      <c r="EB59" s="620" t="str">
        <f t="shared" si="19"/>
        <v/>
      </c>
      <c r="EC59" s="621"/>
      <c r="ED59" s="622"/>
      <c r="EE59" s="565"/>
      <c r="EF59" s="566"/>
      <c r="EG59" s="567"/>
      <c r="EH59" s="614" t="str">
        <f t="shared" si="20"/>
        <v/>
      </c>
      <c r="EI59" s="615"/>
      <c r="EJ59" s="616"/>
      <c r="EK59" s="614" t="str">
        <f t="shared" si="21"/>
        <v/>
      </c>
      <c r="EL59" s="615"/>
      <c r="EM59" s="616"/>
      <c r="EN59" s="614" t="str">
        <f t="shared" si="22"/>
        <v/>
      </c>
      <c r="EO59" s="615"/>
      <c r="EP59" s="616"/>
      <c r="EQ59" s="614" t="str">
        <f t="shared" si="23"/>
        <v/>
      </c>
      <c r="ER59" s="615"/>
      <c r="ES59" s="616"/>
      <c r="ET59" s="614" t="str">
        <f t="shared" si="24"/>
        <v/>
      </c>
      <c r="EU59" s="615"/>
      <c r="EV59" s="616"/>
      <c r="EW59" s="614" t="str">
        <f t="shared" si="25"/>
        <v/>
      </c>
      <c r="EX59" s="615"/>
      <c r="EY59" s="616"/>
      <c r="EZ59" s="614" t="str">
        <f t="shared" si="26"/>
        <v/>
      </c>
      <c r="FA59" s="615"/>
      <c r="FB59" s="616"/>
      <c r="FC59" s="614" t="str">
        <f t="shared" si="27"/>
        <v/>
      </c>
      <c r="FD59" s="615"/>
      <c r="FE59" s="616"/>
      <c r="FF59" s="614" t="str">
        <f t="shared" si="28"/>
        <v/>
      </c>
      <c r="FG59" s="615"/>
      <c r="FH59" s="616"/>
      <c r="FI59" s="614" t="str">
        <f t="shared" si="29"/>
        <v/>
      </c>
      <c r="FJ59" s="615"/>
      <c r="FK59" s="616"/>
      <c r="FL59" s="611" t="str">
        <f t="shared" si="30"/>
        <v>N/A</v>
      </c>
      <c r="FM59" s="612"/>
      <c r="FN59" s="613"/>
      <c r="FO59" s="611" t="str">
        <f t="shared" si="31"/>
        <v>N/A</v>
      </c>
      <c r="FP59" s="612"/>
      <c r="FQ59" s="613"/>
      <c r="FR59" s="611" t="str">
        <f t="shared" si="32"/>
        <v>N/A</v>
      </c>
      <c r="FS59" s="612"/>
      <c r="FT59" s="613"/>
      <c r="FU59" s="611" t="str">
        <f t="shared" si="33"/>
        <v>N/A</v>
      </c>
      <c r="FV59" s="612"/>
      <c r="FW59" s="613"/>
      <c r="FX59" s="611" t="str">
        <f t="shared" si="34"/>
        <v>N/A</v>
      </c>
      <c r="FY59" s="612"/>
      <c r="FZ59" s="613"/>
      <c r="GA59" s="611" t="str">
        <f t="shared" si="35"/>
        <v>N/A</v>
      </c>
      <c r="GB59" s="612"/>
      <c r="GC59" s="613"/>
      <c r="GD59" s="611" t="str">
        <f t="shared" si="36"/>
        <v>N/A</v>
      </c>
      <c r="GE59" s="612"/>
      <c r="GF59" s="613"/>
      <c r="GG59" s="611" t="str">
        <f t="shared" si="37"/>
        <v>N/A</v>
      </c>
      <c r="GH59" s="612"/>
      <c r="GI59" s="613"/>
      <c r="GJ59" s="611" t="str">
        <f t="shared" si="38"/>
        <v>N/A</v>
      </c>
      <c r="GK59" s="612"/>
      <c r="GL59" s="613"/>
      <c r="GM59" s="611" t="str">
        <f t="shared" si="39"/>
        <v>N/A</v>
      </c>
      <c r="GN59" s="612"/>
      <c r="GO59" s="613"/>
      <c r="GP59" s="611" t="str">
        <f t="shared" si="40"/>
        <v>N/A</v>
      </c>
      <c r="GQ59" s="612"/>
      <c r="GR59" s="613"/>
      <c r="GS59" s="611" t="str">
        <f t="shared" si="41"/>
        <v>N/A</v>
      </c>
      <c r="GT59" s="612"/>
      <c r="GU59" s="613"/>
      <c r="GV59" s="611" t="str">
        <f t="shared" si="42"/>
        <v>N/A</v>
      </c>
      <c r="GW59" s="612"/>
      <c r="GX59" s="613"/>
      <c r="GY59" s="611" t="str">
        <f t="shared" si="43"/>
        <v>N/A</v>
      </c>
      <c r="GZ59" s="612"/>
      <c r="HA59" s="613"/>
      <c r="HB59" s="611" t="str">
        <f t="shared" si="44"/>
        <v>N/A</v>
      </c>
      <c r="HC59" s="612"/>
      <c r="HD59" s="613"/>
      <c r="HE59" s="611" t="str">
        <f t="shared" si="45"/>
        <v>N/A</v>
      </c>
      <c r="HF59" s="612"/>
      <c r="HG59" s="613"/>
      <c r="HH59" s="611" t="str">
        <f t="shared" si="46"/>
        <v>N/A</v>
      </c>
      <c r="HI59" s="612"/>
      <c r="HJ59" s="613"/>
      <c r="HK59" s="611" t="str">
        <f t="shared" si="47"/>
        <v>N/A</v>
      </c>
      <c r="HL59" s="612"/>
      <c r="HM59" s="613"/>
      <c r="HN59" s="611" t="str">
        <f t="shared" si="48"/>
        <v>N/A</v>
      </c>
      <c r="HO59" s="612"/>
      <c r="HP59" s="613"/>
      <c r="HQ59" s="611" t="str">
        <f t="shared" si="49"/>
        <v>N/A</v>
      </c>
      <c r="HR59" s="612"/>
      <c r="HS59" s="613"/>
    </row>
    <row r="60" spans="1:227">
      <c r="A60" s="26" t="str">
        <f>IF('Information sur les Gènes'!A60="","",'Information sur les Gènes'!A60)</f>
        <v>E10</v>
      </c>
      <c r="B60" s="28" t="str">
        <f>IF('Information sur les Gènes'!D60="","",'Information sur les Gènes'!D60)</f>
        <v/>
      </c>
      <c r="C60" s="611" t="str">
        <f>IF('Données Echantillon Contrôle'!F61="","",'Données Echantillon Contrôle'!F61)</f>
        <v/>
      </c>
      <c r="D60" s="612"/>
      <c r="E60" s="613"/>
      <c r="F60" s="611" t="str">
        <f>IF('Données Echantillon 1'!F61="","",'Données Echantillon 1'!F61)</f>
        <v/>
      </c>
      <c r="G60" s="612"/>
      <c r="H60" s="613"/>
      <c r="I60" s="611" t="str">
        <f>IF('Données Echantillon 2'!F61="","",'Données Echantillon 2'!F61)</f>
        <v/>
      </c>
      <c r="J60" s="612"/>
      <c r="K60" s="613"/>
      <c r="L60" s="611" t="str">
        <f>IF('Données Echantillon 3'!F61="","",'Données Echantillon 3'!F61)</f>
        <v/>
      </c>
      <c r="M60" s="612"/>
      <c r="N60" s="613"/>
      <c r="O60" s="611" t="str">
        <f>IF('Données Echantillon 4'!F61="","",'Données Echantillon 4'!F61)</f>
        <v/>
      </c>
      <c r="P60" s="612"/>
      <c r="Q60" s="613"/>
      <c r="R60" s="611" t="str">
        <f>IF('Données Echantillon 5'!F61="","",'Données Echantillon 5'!F61)</f>
        <v/>
      </c>
      <c r="S60" s="612"/>
      <c r="T60" s="613"/>
      <c r="U60" s="611" t="str">
        <f>IF('Données Echantillon 6'!F61="","",'Données Echantillon 6'!F61)</f>
        <v/>
      </c>
      <c r="V60" s="612"/>
      <c r="W60" s="613"/>
      <c r="X60" s="611" t="str">
        <f>IF('Données Echantillon 7'!F61="","",'Données Echantillon 7'!F61)</f>
        <v/>
      </c>
      <c r="Y60" s="612"/>
      <c r="Z60" s="613"/>
      <c r="AA60" s="611" t="str">
        <f>IF('Données Echantillon 8'!F61="","",'Données Echantillon 8'!F61)</f>
        <v/>
      </c>
      <c r="AB60" s="612"/>
      <c r="AC60" s="613"/>
      <c r="AD60" s="611" t="str">
        <f>IF('Données Echantillon 9'!F61="","",'Données Echantillon 9'!F61)</f>
        <v/>
      </c>
      <c r="AE60" s="612"/>
      <c r="AF60" s="613"/>
      <c r="AG60" s="611" t="str">
        <f>IF('Données Echantillon 10'!F61="","",'Données Echantillon 10'!F61)</f>
        <v/>
      </c>
      <c r="AH60" s="612"/>
      <c r="AI60" s="613"/>
      <c r="AJ60" s="603" t="str">
        <f>IF(C60="","",C60-'Selection Gènes de Référence'!$D$17)</f>
        <v/>
      </c>
      <c r="AK60" s="604"/>
      <c r="AL60" s="605"/>
      <c r="AM60" s="603" t="str">
        <f>IF(F60="","",F60-'Selection Gènes de Référence'!$D$18)</f>
        <v/>
      </c>
      <c r="AN60" s="604"/>
      <c r="AO60" s="605"/>
      <c r="AP60" s="603" t="str">
        <f>IF(I60="","",I60-'Selection Gènes de Référence'!$D$19)</f>
        <v/>
      </c>
      <c r="AQ60" s="604"/>
      <c r="AR60" s="605"/>
      <c r="AS60" s="603" t="str">
        <f>IF(L60="","",L60-'Selection Gènes de Référence'!$D$20)</f>
        <v/>
      </c>
      <c r="AT60" s="604"/>
      <c r="AU60" s="605"/>
      <c r="AV60" s="603" t="str">
        <f>IF(O60="","",O60-'Selection Gènes de Référence'!$D$21)</f>
        <v/>
      </c>
      <c r="AW60" s="604"/>
      <c r="AX60" s="605"/>
      <c r="AY60" s="603" t="str">
        <f>IF(R60="","",R60-'Selection Gènes de Référence'!$D$22)</f>
        <v/>
      </c>
      <c r="AZ60" s="604"/>
      <c r="BA60" s="605"/>
      <c r="BB60" s="603" t="str">
        <f>IF(U60="","",U60-'Selection Gènes de Référence'!$D$23)</f>
        <v/>
      </c>
      <c r="BC60" s="604"/>
      <c r="BD60" s="605"/>
      <c r="BE60" s="603" t="str">
        <f>IF(X60="","",X60-'Selection Gènes de Référence'!$D$24)</f>
        <v/>
      </c>
      <c r="BF60" s="604"/>
      <c r="BG60" s="605"/>
      <c r="BH60" s="603" t="str">
        <f>IF(AA60="","",AA60-'Selection Gènes de Référence'!$D$25)</f>
        <v/>
      </c>
      <c r="BI60" s="604"/>
      <c r="BJ60" s="605"/>
      <c r="BK60" s="603" t="str">
        <f>IF(AD60="","",AD60-'Selection Gènes de Référence'!$D$26)</f>
        <v/>
      </c>
      <c r="BL60" s="604"/>
      <c r="BM60" s="605"/>
      <c r="BN60" s="603" t="str">
        <f>IF(AG60="","",AG60-'Selection Gènes de Référence'!$D$27)</f>
        <v/>
      </c>
      <c r="BO60" s="604"/>
      <c r="BP60" s="605"/>
      <c r="BQ60" s="565"/>
      <c r="BR60" s="566"/>
      <c r="BS60" s="567"/>
      <c r="BT60" s="611" t="str">
        <f t="shared" si="0"/>
        <v/>
      </c>
      <c r="BU60" s="612"/>
      <c r="BV60" s="613"/>
      <c r="BW60" s="611" t="str">
        <f t="shared" si="1"/>
        <v/>
      </c>
      <c r="BX60" s="612"/>
      <c r="BY60" s="613"/>
      <c r="BZ60" s="611" t="str">
        <f t="shared" si="2"/>
        <v/>
      </c>
      <c r="CA60" s="612"/>
      <c r="CB60" s="613"/>
      <c r="CC60" s="611" t="str">
        <f t="shared" si="3"/>
        <v/>
      </c>
      <c r="CD60" s="612"/>
      <c r="CE60" s="613"/>
      <c r="CF60" s="611" t="str">
        <f t="shared" si="4"/>
        <v/>
      </c>
      <c r="CG60" s="612"/>
      <c r="CH60" s="613"/>
      <c r="CI60" s="611" t="str">
        <f t="shared" si="5"/>
        <v/>
      </c>
      <c r="CJ60" s="612"/>
      <c r="CK60" s="613"/>
      <c r="CL60" s="611" t="str">
        <f t="shared" si="6"/>
        <v/>
      </c>
      <c r="CM60" s="612"/>
      <c r="CN60" s="613"/>
      <c r="CO60" s="611" t="str">
        <f t="shared" si="7"/>
        <v/>
      </c>
      <c r="CP60" s="612"/>
      <c r="CQ60" s="613"/>
      <c r="CR60" s="611" t="str">
        <f t="shared" si="8"/>
        <v/>
      </c>
      <c r="CS60" s="612"/>
      <c r="CT60" s="613"/>
      <c r="CU60" s="611" t="str">
        <f t="shared" si="9"/>
        <v/>
      </c>
      <c r="CV60" s="612"/>
      <c r="CW60" s="613"/>
      <c r="CX60" s="565" t="str">
        <f t="shared" si="50"/>
        <v/>
      </c>
      <c r="CY60" s="566"/>
      <c r="CZ60" s="567"/>
      <c r="DA60" s="620" t="str">
        <f t="shared" si="10"/>
        <v/>
      </c>
      <c r="DB60" s="621"/>
      <c r="DC60" s="622"/>
      <c r="DD60" s="620" t="str">
        <f t="shared" si="11"/>
        <v/>
      </c>
      <c r="DE60" s="621"/>
      <c r="DF60" s="622"/>
      <c r="DG60" s="620" t="str">
        <f t="shared" si="12"/>
        <v/>
      </c>
      <c r="DH60" s="621"/>
      <c r="DI60" s="622"/>
      <c r="DJ60" s="620" t="str">
        <f t="shared" si="13"/>
        <v/>
      </c>
      <c r="DK60" s="621"/>
      <c r="DL60" s="622"/>
      <c r="DM60" s="620" t="str">
        <f t="shared" si="14"/>
        <v/>
      </c>
      <c r="DN60" s="621"/>
      <c r="DO60" s="622"/>
      <c r="DP60" s="620" t="str">
        <f t="shared" si="15"/>
        <v/>
      </c>
      <c r="DQ60" s="621"/>
      <c r="DR60" s="622"/>
      <c r="DS60" s="620" t="str">
        <f t="shared" si="16"/>
        <v/>
      </c>
      <c r="DT60" s="621"/>
      <c r="DU60" s="622"/>
      <c r="DV60" s="620" t="str">
        <f t="shared" si="17"/>
        <v/>
      </c>
      <c r="DW60" s="621"/>
      <c r="DX60" s="622"/>
      <c r="DY60" s="620" t="str">
        <f t="shared" si="18"/>
        <v/>
      </c>
      <c r="DZ60" s="621"/>
      <c r="EA60" s="622"/>
      <c r="EB60" s="620" t="str">
        <f t="shared" si="19"/>
        <v/>
      </c>
      <c r="EC60" s="621"/>
      <c r="ED60" s="622"/>
      <c r="EE60" s="565"/>
      <c r="EF60" s="566"/>
      <c r="EG60" s="567"/>
      <c r="EH60" s="614" t="str">
        <f t="shared" si="20"/>
        <v/>
      </c>
      <c r="EI60" s="615"/>
      <c r="EJ60" s="616"/>
      <c r="EK60" s="614" t="str">
        <f t="shared" si="21"/>
        <v/>
      </c>
      <c r="EL60" s="615"/>
      <c r="EM60" s="616"/>
      <c r="EN60" s="614" t="str">
        <f t="shared" si="22"/>
        <v/>
      </c>
      <c r="EO60" s="615"/>
      <c r="EP60" s="616"/>
      <c r="EQ60" s="614" t="str">
        <f t="shared" si="23"/>
        <v/>
      </c>
      <c r="ER60" s="615"/>
      <c r="ES60" s="616"/>
      <c r="ET60" s="614" t="str">
        <f t="shared" si="24"/>
        <v/>
      </c>
      <c r="EU60" s="615"/>
      <c r="EV60" s="616"/>
      <c r="EW60" s="614" t="str">
        <f t="shared" si="25"/>
        <v/>
      </c>
      <c r="EX60" s="615"/>
      <c r="EY60" s="616"/>
      <c r="EZ60" s="614" t="str">
        <f t="shared" si="26"/>
        <v/>
      </c>
      <c r="FA60" s="615"/>
      <c r="FB60" s="616"/>
      <c r="FC60" s="614" t="str">
        <f t="shared" si="27"/>
        <v/>
      </c>
      <c r="FD60" s="615"/>
      <c r="FE60" s="616"/>
      <c r="FF60" s="614" t="str">
        <f t="shared" si="28"/>
        <v/>
      </c>
      <c r="FG60" s="615"/>
      <c r="FH60" s="616"/>
      <c r="FI60" s="614" t="str">
        <f t="shared" si="29"/>
        <v/>
      </c>
      <c r="FJ60" s="615"/>
      <c r="FK60" s="616"/>
      <c r="FL60" s="611" t="str">
        <f t="shared" si="30"/>
        <v>N/A</v>
      </c>
      <c r="FM60" s="612"/>
      <c r="FN60" s="613"/>
      <c r="FO60" s="611" t="str">
        <f t="shared" si="31"/>
        <v>N/A</v>
      </c>
      <c r="FP60" s="612"/>
      <c r="FQ60" s="613"/>
      <c r="FR60" s="611" t="str">
        <f t="shared" si="32"/>
        <v>N/A</v>
      </c>
      <c r="FS60" s="612"/>
      <c r="FT60" s="613"/>
      <c r="FU60" s="611" t="str">
        <f t="shared" si="33"/>
        <v>N/A</v>
      </c>
      <c r="FV60" s="612"/>
      <c r="FW60" s="613"/>
      <c r="FX60" s="611" t="str">
        <f t="shared" si="34"/>
        <v>N/A</v>
      </c>
      <c r="FY60" s="612"/>
      <c r="FZ60" s="613"/>
      <c r="GA60" s="611" t="str">
        <f t="shared" si="35"/>
        <v>N/A</v>
      </c>
      <c r="GB60" s="612"/>
      <c r="GC60" s="613"/>
      <c r="GD60" s="611" t="str">
        <f t="shared" si="36"/>
        <v>N/A</v>
      </c>
      <c r="GE60" s="612"/>
      <c r="GF60" s="613"/>
      <c r="GG60" s="611" t="str">
        <f t="shared" si="37"/>
        <v>N/A</v>
      </c>
      <c r="GH60" s="612"/>
      <c r="GI60" s="613"/>
      <c r="GJ60" s="611" t="str">
        <f t="shared" si="38"/>
        <v>N/A</v>
      </c>
      <c r="GK60" s="612"/>
      <c r="GL60" s="613"/>
      <c r="GM60" s="611" t="str">
        <f t="shared" si="39"/>
        <v>N/A</v>
      </c>
      <c r="GN60" s="612"/>
      <c r="GO60" s="613"/>
      <c r="GP60" s="611" t="str">
        <f t="shared" si="40"/>
        <v>N/A</v>
      </c>
      <c r="GQ60" s="612"/>
      <c r="GR60" s="613"/>
      <c r="GS60" s="611" t="str">
        <f t="shared" si="41"/>
        <v>N/A</v>
      </c>
      <c r="GT60" s="612"/>
      <c r="GU60" s="613"/>
      <c r="GV60" s="611" t="str">
        <f t="shared" si="42"/>
        <v>N/A</v>
      </c>
      <c r="GW60" s="612"/>
      <c r="GX60" s="613"/>
      <c r="GY60" s="611" t="str">
        <f t="shared" si="43"/>
        <v>N/A</v>
      </c>
      <c r="GZ60" s="612"/>
      <c r="HA60" s="613"/>
      <c r="HB60" s="611" t="str">
        <f t="shared" si="44"/>
        <v>N/A</v>
      </c>
      <c r="HC60" s="612"/>
      <c r="HD60" s="613"/>
      <c r="HE60" s="611" t="str">
        <f t="shared" si="45"/>
        <v>N/A</v>
      </c>
      <c r="HF60" s="612"/>
      <c r="HG60" s="613"/>
      <c r="HH60" s="611" t="str">
        <f t="shared" si="46"/>
        <v>N/A</v>
      </c>
      <c r="HI60" s="612"/>
      <c r="HJ60" s="613"/>
      <c r="HK60" s="611" t="str">
        <f t="shared" si="47"/>
        <v>N/A</v>
      </c>
      <c r="HL60" s="612"/>
      <c r="HM60" s="613"/>
      <c r="HN60" s="611" t="str">
        <f t="shared" si="48"/>
        <v>N/A</v>
      </c>
      <c r="HO60" s="612"/>
      <c r="HP60" s="613"/>
      <c r="HQ60" s="611" t="str">
        <f t="shared" si="49"/>
        <v>N/A</v>
      </c>
      <c r="HR60" s="612"/>
      <c r="HS60" s="613"/>
    </row>
    <row r="61" spans="1:227">
      <c r="A61" s="26" t="str">
        <f>IF('Information sur les Gènes'!A61="","",'Information sur les Gènes'!A61)</f>
        <v>E11</v>
      </c>
      <c r="B61" s="28" t="str">
        <f>IF('Information sur les Gènes'!D61="","",'Information sur les Gènes'!D61)</f>
        <v/>
      </c>
      <c r="C61" s="611" t="str">
        <f>IF('Données Echantillon Contrôle'!F62="","",'Données Echantillon Contrôle'!F62)</f>
        <v/>
      </c>
      <c r="D61" s="612"/>
      <c r="E61" s="613"/>
      <c r="F61" s="611" t="str">
        <f>IF('Données Echantillon 1'!F62="","",'Données Echantillon 1'!F62)</f>
        <v/>
      </c>
      <c r="G61" s="612"/>
      <c r="H61" s="613"/>
      <c r="I61" s="611" t="str">
        <f>IF('Données Echantillon 2'!F62="","",'Données Echantillon 2'!F62)</f>
        <v/>
      </c>
      <c r="J61" s="612"/>
      <c r="K61" s="613"/>
      <c r="L61" s="611" t="str">
        <f>IF('Données Echantillon 3'!F62="","",'Données Echantillon 3'!F62)</f>
        <v/>
      </c>
      <c r="M61" s="612"/>
      <c r="N61" s="613"/>
      <c r="O61" s="611" t="str">
        <f>IF('Données Echantillon 4'!F62="","",'Données Echantillon 4'!F62)</f>
        <v/>
      </c>
      <c r="P61" s="612"/>
      <c r="Q61" s="613"/>
      <c r="R61" s="611" t="str">
        <f>IF('Données Echantillon 5'!F62="","",'Données Echantillon 5'!F62)</f>
        <v/>
      </c>
      <c r="S61" s="612"/>
      <c r="T61" s="613"/>
      <c r="U61" s="611" t="str">
        <f>IF('Données Echantillon 6'!F62="","",'Données Echantillon 6'!F62)</f>
        <v/>
      </c>
      <c r="V61" s="612"/>
      <c r="W61" s="613"/>
      <c r="X61" s="611" t="str">
        <f>IF('Données Echantillon 7'!F62="","",'Données Echantillon 7'!F62)</f>
        <v/>
      </c>
      <c r="Y61" s="612"/>
      <c r="Z61" s="613"/>
      <c r="AA61" s="611" t="str">
        <f>IF('Données Echantillon 8'!F62="","",'Données Echantillon 8'!F62)</f>
        <v/>
      </c>
      <c r="AB61" s="612"/>
      <c r="AC61" s="613"/>
      <c r="AD61" s="611" t="str">
        <f>IF('Données Echantillon 9'!F62="","",'Données Echantillon 9'!F62)</f>
        <v/>
      </c>
      <c r="AE61" s="612"/>
      <c r="AF61" s="613"/>
      <c r="AG61" s="611" t="str">
        <f>IF('Données Echantillon 10'!F62="","",'Données Echantillon 10'!F62)</f>
        <v/>
      </c>
      <c r="AH61" s="612"/>
      <c r="AI61" s="613"/>
      <c r="AJ61" s="603" t="str">
        <f>IF(C61="","",C61-'Selection Gènes de Référence'!$D$17)</f>
        <v/>
      </c>
      <c r="AK61" s="604"/>
      <c r="AL61" s="605"/>
      <c r="AM61" s="603" t="str">
        <f>IF(F61="","",F61-'Selection Gènes de Référence'!$D$18)</f>
        <v/>
      </c>
      <c r="AN61" s="604"/>
      <c r="AO61" s="605"/>
      <c r="AP61" s="603" t="str">
        <f>IF(I61="","",I61-'Selection Gènes de Référence'!$D$19)</f>
        <v/>
      </c>
      <c r="AQ61" s="604"/>
      <c r="AR61" s="605"/>
      <c r="AS61" s="603" t="str">
        <f>IF(L61="","",L61-'Selection Gènes de Référence'!$D$20)</f>
        <v/>
      </c>
      <c r="AT61" s="604"/>
      <c r="AU61" s="605"/>
      <c r="AV61" s="603" t="str">
        <f>IF(O61="","",O61-'Selection Gènes de Référence'!$D$21)</f>
        <v/>
      </c>
      <c r="AW61" s="604"/>
      <c r="AX61" s="605"/>
      <c r="AY61" s="603" t="str">
        <f>IF(R61="","",R61-'Selection Gènes de Référence'!$D$22)</f>
        <v/>
      </c>
      <c r="AZ61" s="604"/>
      <c r="BA61" s="605"/>
      <c r="BB61" s="603" t="str">
        <f>IF(U61="","",U61-'Selection Gènes de Référence'!$D$23)</f>
        <v/>
      </c>
      <c r="BC61" s="604"/>
      <c r="BD61" s="605"/>
      <c r="BE61" s="603" t="str">
        <f>IF(X61="","",X61-'Selection Gènes de Référence'!$D$24)</f>
        <v/>
      </c>
      <c r="BF61" s="604"/>
      <c r="BG61" s="605"/>
      <c r="BH61" s="603" t="str">
        <f>IF(AA61="","",AA61-'Selection Gènes de Référence'!$D$25)</f>
        <v/>
      </c>
      <c r="BI61" s="604"/>
      <c r="BJ61" s="605"/>
      <c r="BK61" s="603" t="str">
        <f>IF(AD61="","",AD61-'Selection Gènes de Référence'!$D$26)</f>
        <v/>
      </c>
      <c r="BL61" s="604"/>
      <c r="BM61" s="605"/>
      <c r="BN61" s="603" t="str">
        <f>IF(AG61="","",AG61-'Selection Gènes de Référence'!$D$27)</f>
        <v/>
      </c>
      <c r="BO61" s="604"/>
      <c r="BP61" s="605"/>
      <c r="BQ61" s="565"/>
      <c r="BR61" s="566"/>
      <c r="BS61" s="567"/>
      <c r="BT61" s="611" t="str">
        <f t="shared" si="0"/>
        <v/>
      </c>
      <c r="BU61" s="612"/>
      <c r="BV61" s="613"/>
      <c r="BW61" s="611" t="str">
        <f t="shared" si="1"/>
        <v/>
      </c>
      <c r="BX61" s="612"/>
      <c r="BY61" s="613"/>
      <c r="BZ61" s="611" t="str">
        <f t="shared" si="2"/>
        <v/>
      </c>
      <c r="CA61" s="612"/>
      <c r="CB61" s="613"/>
      <c r="CC61" s="611" t="str">
        <f t="shared" si="3"/>
        <v/>
      </c>
      <c r="CD61" s="612"/>
      <c r="CE61" s="613"/>
      <c r="CF61" s="611" t="str">
        <f t="shared" si="4"/>
        <v/>
      </c>
      <c r="CG61" s="612"/>
      <c r="CH61" s="613"/>
      <c r="CI61" s="611" t="str">
        <f t="shared" si="5"/>
        <v/>
      </c>
      <c r="CJ61" s="612"/>
      <c r="CK61" s="613"/>
      <c r="CL61" s="611" t="str">
        <f t="shared" si="6"/>
        <v/>
      </c>
      <c r="CM61" s="612"/>
      <c r="CN61" s="613"/>
      <c r="CO61" s="611" t="str">
        <f t="shared" si="7"/>
        <v/>
      </c>
      <c r="CP61" s="612"/>
      <c r="CQ61" s="613"/>
      <c r="CR61" s="611" t="str">
        <f t="shared" si="8"/>
        <v/>
      </c>
      <c r="CS61" s="612"/>
      <c r="CT61" s="613"/>
      <c r="CU61" s="611" t="str">
        <f t="shared" si="9"/>
        <v/>
      </c>
      <c r="CV61" s="612"/>
      <c r="CW61" s="613"/>
      <c r="CX61" s="565" t="str">
        <f t="shared" si="50"/>
        <v/>
      </c>
      <c r="CY61" s="566"/>
      <c r="CZ61" s="567"/>
      <c r="DA61" s="620" t="str">
        <f t="shared" si="10"/>
        <v/>
      </c>
      <c r="DB61" s="621"/>
      <c r="DC61" s="622"/>
      <c r="DD61" s="620" t="str">
        <f t="shared" si="11"/>
        <v/>
      </c>
      <c r="DE61" s="621"/>
      <c r="DF61" s="622"/>
      <c r="DG61" s="620" t="str">
        <f t="shared" si="12"/>
        <v/>
      </c>
      <c r="DH61" s="621"/>
      <c r="DI61" s="622"/>
      <c r="DJ61" s="620" t="str">
        <f t="shared" si="13"/>
        <v/>
      </c>
      <c r="DK61" s="621"/>
      <c r="DL61" s="622"/>
      <c r="DM61" s="620" t="str">
        <f t="shared" si="14"/>
        <v/>
      </c>
      <c r="DN61" s="621"/>
      <c r="DO61" s="622"/>
      <c r="DP61" s="620" t="str">
        <f t="shared" si="15"/>
        <v/>
      </c>
      <c r="DQ61" s="621"/>
      <c r="DR61" s="622"/>
      <c r="DS61" s="620" t="str">
        <f t="shared" si="16"/>
        <v/>
      </c>
      <c r="DT61" s="621"/>
      <c r="DU61" s="622"/>
      <c r="DV61" s="620" t="str">
        <f t="shared" si="17"/>
        <v/>
      </c>
      <c r="DW61" s="621"/>
      <c r="DX61" s="622"/>
      <c r="DY61" s="620" t="str">
        <f t="shared" si="18"/>
        <v/>
      </c>
      <c r="DZ61" s="621"/>
      <c r="EA61" s="622"/>
      <c r="EB61" s="620" t="str">
        <f t="shared" si="19"/>
        <v/>
      </c>
      <c r="EC61" s="621"/>
      <c r="ED61" s="622"/>
      <c r="EE61" s="565"/>
      <c r="EF61" s="566"/>
      <c r="EG61" s="567"/>
      <c r="EH61" s="614" t="str">
        <f t="shared" si="20"/>
        <v/>
      </c>
      <c r="EI61" s="615"/>
      <c r="EJ61" s="616"/>
      <c r="EK61" s="614" t="str">
        <f t="shared" si="21"/>
        <v/>
      </c>
      <c r="EL61" s="615"/>
      <c r="EM61" s="616"/>
      <c r="EN61" s="614" t="str">
        <f t="shared" si="22"/>
        <v/>
      </c>
      <c r="EO61" s="615"/>
      <c r="EP61" s="616"/>
      <c r="EQ61" s="614" t="str">
        <f t="shared" si="23"/>
        <v/>
      </c>
      <c r="ER61" s="615"/>
      <c r="ES61" s="616"/>
      <c r="ET61" s="614" t="str">
        <f t="shared" si="24"/>
        <v/>
      </c>
      <c r="EU61" s="615"/>
      <c r="EV61" s="616"/>
      <c r="EW61" s="614" t="str">
        <f t="shared" si="25"/>
        <v/>
      </c>
      <c r="EX61" s="615"/>
      <c r="EY61" s="616"/>
      <c r="EZ61" s="614" t="str">
        <f t="shared" si="26"/>
        <v/>
      </c>
      <c r="FA61" s="615"/>
      <c r="FB61" s="616"/>
      <c r="FC61" s="614" t="str">
        <f t="shared" si="27"/>
        <v/>
      </c>
      <c r="FD61" s="615"/>
      <c r="FE61" s="616"/>
      <c r="FF61" s="614" t="str">
        <f t="shared" si="28"/>
        <v/>
      </c>
      <c r="FG61" s="615"/>
      <c r="FH61" s="616"/>
      <c r="FI61" s="614" t="str">
        <f t="shared" si="29"/>
        <v/>
      </c>
      <c r="FJ61" s="615"/>
      <c r="FK61" s="616"/>
      <c r="FL61" s="611" t="str">
        <f t="shared" si="30"/>
        <v>N/A</v>
      </c>
      <c r="FM61" s="612"/>
      <c r="FN61" s="613"/>
      <c r="FO61" s="611" t="str">
        <f t="shared" si="31"/>
        <v>N/A</v>
      </c>
      <c r="FP61" s="612"/>
      <c r="FQ61" s="613"/>
      <c r="FR61" s="611" t="str">
        <f t="shared" si="32"/>
        <v>N/A</v>
      </c>
      <c r="FS61" s="612"/>
      <c r="FT61" s="613"/>
      <c r="FU61" s="611" t="str">
        <f t="shared" si="33"/>
        <v>N/A</v>
      </c>
      <c r="FV61" s="612"/>
      <c r="FW61" s="613"/>
      <c r="FX61" s="611" t="str">
        <f t="shared" si="34"/>
        <v>N/A</v>
      </c>
      <c r="FY61" s="612"/>
      <c r="FZ61" s="613"/>
      <c r="GA61" s="611" t="str">
        <f t="shared" si="35"/>
        <v>N/A</v>
      </c>
      <c r="GB61" s="612"/>
      <c r="GC61" s="613"/>
      <c r="GD61" s="611" t="str">
        <f t="shared" si="36"/>
        <v>N/A</v>
      </c>
      <c r="GE61" s="612"/>
      <c r="GF61" s="613"/>
      <c r="GG61" s="611" t="str">
        <f t="shared" si="37"/>
        <v>N/A</v>
      </c>
      <c r="GH61" s="612"/>
      <c r="GI61" s="613"/>
      <c r="GJ61" s="611" t="str">
        <f t="shared" si="38"/>
        <v>N/A</v>
      </c>
      <c r="GK61" s="612"/>
      <c r="GL61" s="613"/>
      <c r="GM61" s="611" t="str">
        <f t="shared" si="39"/>
        <v>N/A</v>
      </c>
      <c r="GN61" s="612"/>
      <c r="GO61" s="613"/>
      <c r="GP61" s="611" t="str">
        <f t="shared" si="40"/>
        <v>N/A</v>
      </c>
      <c r="GQ61" s="612"/>
      <c r="GR61" s="613"/>
      <c r="GS61" s="611" t="str">
        <f t="shared" si="41"/>
        <v>N/A</v>
      </c>
      <c r="GT61" s="612"/>
      <c r="GU61" s="613"/>
      <c r="GV61" s="611" t="str">
        <f t="shared" si="42"/>
        <v>N/A</v>
      </c>
      <c r="GW61" s="612"/>
      <c r="GX61" s="613"/>
      <c r="GY61" s="611" t="str">
        <f t="shared" si="43"/>
        <v>N/A</v>
      </c>
      <c r="GZ61" s="612"/>
      <c r="HA61" s="613"/>
      <c r="HB61" s="611" t="str">
        <f t="shared" si="44"/>
        <v>N/A</v>
      </c>
      <c r="HC61" s="612"/>
      <c r="HD61" s="613"/>
      <c r="HE61" s="611" t="str">
        <f t="shared" si="45"/>
        <v>N/A</v>
      </c>
      <c r="HF61" s="612"/>
      <c r="HG61" s="613"/>
      <c r="HH61" s="611" t="str">
        <f t="shared" si="46"/>
        <v>N/A</v>
      </c>
      <c r="HI61" s="612"/>
      <c r="HJ61" s="613"/>
      <c r="HK61" s="611" t="str">
        <f t="shared" si="47"/>
        <v>N/A</v>
      </c>
      <c r="HL61" s="612"/>
      <c r="HM61" s="613"/>
      <c r="HN61" s="611" t="str">
        <f t="shared" si="48"/>
        <v>N/A</v>
      </c>
      <c r="HO61" s="612"/>
      <c r="HP61" s="613"/>
      <c r="HQ61" s="611" t="str">
        <f t="shared" si="49"/>
        <v>N/A</v>
      </c>
      <c r="HR61" s="612"/>
      <c r="HS61" s="613"/>
    </row>
    <row r="62" spans="1:227">
      <c r="A62" s="26" t="str">
        <f>IF('Information sur les Gènes'!A62="","",'Information sur les Gènes'!A62)</f>
        <v>E12</v>
      </c>
      <c r="B62" s="28" t="str">
        <f>IF('Information sur les Gènes'!D62="","",'Information sur les Gènes'!D62)</f>
        <v/>
      </c>
      <c r="C62" s="611" t="str">
        <f>IF('Données Echantillon Contrôle'!F63="","",'Données Echantillon Contrôle'!F63)</f>
        <v/>
      </c>
      <c r="D62" s="612"/>
      <c r="E62" s="613"/>
      <c r="F62" s="611" t="str">
        <f>IF('Données Echantillon 1'!F63="","",'Données Echantillon 1'!F63)</f>
        <v/>
      </c>
      <c r="G62" s="612"/>
      <c r="H62" s="613"/>
      <c r="I62" s="611" t="str">
        <f>IF('Données Echantillon 2'!F63="","",'Données Echantillon 2'!F63)</f>
        <v/>
      </c>
      <c r="J62" s="612"/>
      <c r="K62" s="613"/>
      <c r="L62" s="611" t="str">
        <f>IF('Données Echantillon 3'!F63="","",'Données Echantillon 3'!F63)</f>
        <v/>
      </c>
      <c r="M62" s="612"/>
      <c r="N62" s="613"/>
      <c r="O62" s="611" t="str">
        <f>IF('Données Echantillon 4'!F63="","",'Données Echantillon 4'!F63)</f>
        <v/>
      </c>
      <c r="P62" s="612"/>
      <c r="Q62" s="613"/>
      <c r="R62" s="611" t="str">
        <f>IF('Données Echantillon 5'!F63="","",'Données Echantillon 5'!F63)</f>
        <v/>
      </c>
      <c r="S62" s="612"/>
      <c r="T62" s="613"/>
      <c r="U62" s="611" t="str">
        <f>IF('Données Echantillon 6'!F63="","",'Données Echantillon 6'!F63)</f>
        <v/>
      </c>
      <c r="V62" s="612"/>
      <c r="W62" s="613"/>
      <c r="X62" s="611" t="str">
        <f>IF('Données Echantillon 7'!F63="","",'Données Echantillon 7'!F63)</f>
        <v/>
      </c>
      <c r="Y62" s="612"/>
      <c r="Z62" s="613"/>
      <c r="AA62" s="611" t="str">
        <f>IF('Données Echantillon 8'!F63="","",'Données Echantillon 8'!F63)</f>
        <v/>
      </c>
      <c r="AB62" s="612"/>
      <c r="AC62" s="613"/>
      <c r="AD62" s="611" t="str">
        <f>IF('Données Echantillon 9'!F63="","",'Données Echantillon 9'!F63)</f>
        <v/>
      </c>
      <c r="AE62" s="612"/>
      <c r="AF62" s="613"/>
      <c r="AG62" s="611" t="str">
        <f>IF('Données Echantillon 10'!F63="","",'Données Echantillon 10'!F63)</f>
        <v/>
      </c>
      <c r="AH62" s="612"/>
      <c r="AI62" s="613"/>
      <c r="AJ62" s="603" t="str">
        <f>IF(C62="","",C62-'Selection Gènes de Référence'!$D$17)</f>
        <v/>
      </c>
      <c r="AK62" s="604"/>
      <c r="AL62" s="605"/>
      <c r="AM62" s="603" t="str">
        <f>IF(F62="","",F62-'Selection Gènes de Référence'!$D$18)</f>
        <v/>
      </c>
      <c r="AN62" s="604"/>
      <c r="AO62" s="605"/>
      <c r="AP62" s="603" t="str">
        <f>IF(I62="","",I62-'Selection Gènes de Référence'!$D$19)</f>
        <v/>
      </c>
      <c r="AQ62" s="604"/>
      <c r="AR62" s="605"/>
      <c r="AS62" s="603" t="str">
        <f>IF(L62="","",L62-'Selection Gènes de Référence'!$D$20)</f>
        <v/>
      </c>
      <c r="AT62" s="604"/>
      <c r="AU62" s="605"/>
      <c r="AV62" s="603" t="str">
        <f>IF(O62="","",O62-'Selection Gènes de Référence'!$D$21)</f>
        <v/>
      </c>
      <c r="AW62" s="604"/>
      <c r="AX62" s="605"/>
      <c r="AY62" s="603" t="str">
        <f>IF(R62="","",R62-'Selection Gènes de Référence'!$D$22)</f>
        <v/>
      </c>
      <c r="AZ62" s="604"/>
      <c r="BA62" s="605"/>
      <c r="BB62" s="603" t="str">
        <f>IF(U62="","",U62-'Selection Gènes de Référence'!$D$23)</f>
        <v/>
      </c>
      <c r="BC62" s="604"/>
      <c r="BD62" s="605"/>
      <c r="BE62" s="603" t="str">
        <f>IF(X62="","",X62-'Selection Gènes de Référence'!$D$24)</f>
        <v/>
      </c>
      <c r="BF62" s="604"/>
      <c r="BG62" s="605"/>
      <c r="BH62" s="603" t="str">
        <f>IF(AA62="","",AA62-'Selection Gènes de Référence'!$D$25)</f>
        <v/>
      </c>
      <c r="BI62" s="604"/>
      <c r="BJ62" s="605"/>
      <c r="BK62" s="603" t="str">
        <f>IF(AD62="","",AD62-'Selection Gènes de Référence'!$D$26)</f>
        <v/>
      </c>
      <c r="BL62" s="604"/>
      <c r="BM62" s="605"/>
      <c r="BN62" s="603" t="str">
        <f>IF(AG62="","",AG62-'Selection Gènes de Référence'!$D$27)</f>
        <v/>
      </c>
      <c r="BO62" s="604"/>
      <c r="BP62" s="605"/>
      <c r="BQ62" s="565"/>
      <c r="BR62" s="566"/>
      <c r="BS62" s="567"/>
      <c r="BT62" s="611" t="str">
        <f t="shared" si="0"/>
        <v/>
      </c>
      <c r="BU62" s="612"/>
      <c r="BV62" s="613"/>
      <c r="BW62" s="611" t="str">
        <f t="shared" si="1"/>
        <v/>
      </c>
      <c r="BX62" s="612"/>
      <c r="BY62" s="613"/>
      <c r="BZ62" s="611" t="str">
        <f t="shared" si="2"/>
        <v/>
      </c>
      <c r="CA62" s="612"/>
      <c r="CB62" s="613"/>
      <c r="CC62" s="611" t="str">
        <f t="shared" si="3"/>
        <v/>
      </c>
      <c r="CD62" s="612"/>
      <c r="CE62" s="613"/>
      <c r="CF62" s="611" t="str">
        <f t="shared" si="4"/>
        <v/>
      </c>
      <c r="CG62" s="612"/>
      <c r="CH62" s="613"/>
      <c r="CI62" s="611" t="str">
        <f t="shared" si="5"/>
        <v/>
      </c>
      <c r="CJ62" s="612"/>
      <c r="CK62" s="613"/>
      <c r="CL62" s="611" t="str">
        <f t="shared" si="6"/>
        <v/>
      </c>
      <c r="CM62" s="612"/>
      <c r="CN62" s="613"/>
      <c r="CO62" s="611" t="str">
        <f t="shared" si="7"/>
        <v/>
      </c>
      <c r="CP62" s="612"/>
      <c r="CQ62" s="613"/>
      <c r="CR62" s="611" t="str">
        <f t="shared" si="8"/>
        <v/>
      </c>
      <c r="CS62" s="612"/>
      <c r="CT62" s="613"/>
      <c r="CU62" s="611" t="str">
        <f t="shared" si="9"/>
        <v/>
      </c>
      <c r="CV62" s="612"/>
      <c r="CW62" s="613"/>
      <c r="CX62" s="565" t="str">
        <f t="shared" si="50"/>
        <v/>
      </c>
      <c r="CY62" s="566"/>
      <c r="CZ62" s="567"/>
      <c r="DA62" s="620" t="str">
        <f t="shared" si="10"/>
        <v/>
      </c>
      <c r="DB62" s="621"/>
      <c r="DC62" s="622"/>
      <c r="DD62" s="620" t="str">
        <f t="shared" si="11"/>
        <v/>
      </c>
      <c r="DE62" s="621"/>
      <c r="DF62" s="622"/>
      <c r="DG62" s="620" t="str">
        <f t="shared" si="12"/>
        <v/>
      </c>
      <c r="DH62" s="621"/>
      <c r="DI62" s="622"/>
      <c r="DJ62" s="620" t="str">
        <f t="shared" si="13"/>
        <v/>
      </c>
      <c r="DK62" s="621"/>
      <c r="DL62" s="622"/>
      <c r="DM62" s="620" t="str">
        <f t="shared" si="14"/>
        <v/>
      </c>
      <c r="DN62" s="621"/>
      <c r="DO62" s="622"/>
      <c r="DP62" s="620" t="str">
        <f t="shared" si="15"/>
        <v/>
      </c>
      <c r="DQ62" s="621"/>
      <c r="DR62" s="622"/>
      <c r="DS62" s="620" t="str">
        <f t="shared" si="16"/>
        <v/>
      </c>
      <c r="DT62" s="621"/>
      <c r="DU62" s="622"/>
      <c r="DV62" s="620" t="str">
        <f t="shared" si="17"/>
        <v/>
      </c>
      <c r="DW62" s="621"/>
      <c r="DX62" s="622"/>
      <c r="DY62" s="620" t="str">
        <f t="shared" si="18"/>
        <v/>
      </c>
      <c r="DZ62" s="621"/>
      <c r="EA62" s="622"/>
      <c r="EB62" s="620" t="str">
        <f t="shared" si="19"/>
        <v/>
      </c>
      <c r="EC62" s="621"/>
      <c r="ED62" s="622"/>
      <c r="EE62" s="565"/>
      <c r="EF62" s="566"/>
      <c r="EG62" s="567"/>
      <c r="EH62" s="614" t="str">
        <f t="shared" si="20"/>
        <v/>
      </c>
      <c r="EI62" s="615"/>
      <c r="EJ62" s="616"/>
      <c r="EK62" s="614" t="str">
        <f t="shared" si="21"/>
        <v/>
      </c>
      <c r="EL62" s="615"/>
      <c r="EM62" s="616"/>
      <c r="EN62" s="614" t="str">
        <f t="shared" si="22"/>
        <v/>
      </c>
      <c r="EO62" s="615"/>
      <c r="EP62" s="616"/>
      <c r="EQ62" s="614" t="str">
        <f t="shared" si="23"/>
        <v/>
      </c>
      <c r="ER62" s="615"/>
      <c r="ES62" s="616"/>
      <c r="ET62" s="614" t="str">
        <f t="shared" si="24"/>
        <v/>
      </c>
      <c r="EU62" s="615"/>
      <c r="EV62" s="616"/>
      <c r="EW62" s="614" t="str">
        <f t="shared" si="25"/>
        <v/>
      </c>
      <c r="EX62" s="615"/>
      <c r="EY62" s="616"/>
      <c r="EZ62" s="614" t="str">
        <f t="shared" si="26"/>
        <v/>
      </c>
      <c r="FA62" s="615"/>
      <c r="FB62" s="616"/>
      <c r="FC62" s="614" t="str">
        <f t="shared" si="27"/>
        <v/>
      </c>
      <c r="FD62" s="615"/>
      <c r="FE62" s="616"/>
      <c r="FF62" s="614" t="str">
        <f t="shared" si="28"/>
        <v/>
      </c>
      <c r="FG62" s="615"/>
      <c r="FH62" s="616"/>
      <c r="FI62" s="614" t="str">
        <f t="shared" si="29"/>
        <v/>
      </c>
      <c r="FJ62" s="615"/>
      <c r="FK62" s="616"/>
      <c r="FL62" s="611" t="str">
        <f t="shared" si="30"/>
        <v>N/A</v>
      </c>
      <c r="FM62" s="612"/>
      <c r="FN62" s="613"/>
      <c r="FO62" s="611" t="str">
        <f t="shared" si="31"/>
        <v>N/A</v>
      </c>
      <c r="FP62" s="612"/>
      <c r="FQ62" s="613"/>
      <c r="FR62" s="611" t="str">
        <f t="shared" si="32"/>
        <v>N/A</v>
      </c>
      <c r="FS62" s="612"/>
      <c r="FT62" s="613"/>
      <c r="FU62" s="611" t="str">
        <f t="shared" si="33"/>
        <v>N/A</v>
      </c>
      <c r="FV62" s="612"/>
      <c r="FW62" s="613"/>
      <c r="FX62" s="611" t="str">
        <f t="shared" si="34"/>
        <v>N/A</v>
      </c>
      <c r="FY62" s="612"/>
      <c r="FZ62" s="613"/>
      <c r="GA62" s="611" t="str">
        <f t="shared" si="35"/>
        <v>N/A</v>
      </c>
      <c r="GB62" s="612"/>
      <c r="GC62" s="613"/>
      <c r="GD62" s="611" t="str">
        <f t="shared" si="36"/>
        <v>N/A</v>
      </c>
      <c r="GE62" s="612"/>
      <c r="GF62" s="613"/>
      <c r="GG62" s="611" t="str">
        <f t="shared" si="37"/>
        <v>N/A</v>
      </c>
      <c r="GH62" s="612"/>
      <c r="GI62" s="613"/>
      <c r="GJ62" s="611" t="str">
        <f t="shared" si="38"/>
        <v>N/A</v>
      </c>
      <c r="GK62" s="612"/>
      <c r="GL62" s="613"/>
      <c r="GM62" s="611" t="str">
        <f t="shared" si="39"/>
        <v>N/A</v>
      </c>
      <c r="GN62" s="612"/>
      <c r="GO62" s="613"/>
      <c r="GP62" s="611" t="str">
        <f t="shared" si="40"/>
        <v>N/A</v>
      </c>
      <c r="GQ62" s="612"/>
      <c r="GR62" s="613"/>
      <c r="GS62" s="611" t="str">
        <f t="shared" si="41"/>
        <v>N/A</v>
      </c>
      <c r="GT62" s="612"/>
      <c r="GU62" s="613"/>
      <c r="GV62" s="611" t="str">
        <f t="shared" si="42"/>
        <v>N/A</v>
      </c>
      <c r="GW62" s="612"/>
      <c r="GX62" s="613"/>
      <c r="GY62" s="611" t="str">
        <f t="shared" si="43"/>
        <v>N/A</v>
      </c>
      <c r="GZ62" s="612"/>
      <c r="HA62" s="613"/>
      <c r="HB62" s="611" t="str">
        <f t="shared" si="44"/>
        <v>N/A</v>
      </c>
      <c r="HC62" s="612"/>
      <c r="HD62" s="613"/>
      <c r="HE62" s="611" t="str">
        <f t="shared" si="45"/>
        <v>N/A</v>
      </c>
      <c r="HF62" s="612"/>
      <c r="HG62" s="613"/>
      <c r="HH62" s="611" t="str">
        <f t="shared" si="46"/>
        <v>N/A</v>
      </c>
      <c r="HI62" s="612"/>
      <c r="HJ62" s="613"/>
      <c r="HK62" s="611" t="str">
        <f t="shared" si="47"/>
        <v>N/A</v>
      </c>
      <c r="HL62" s="612"/>
      <c r="HM62" s="613"/>
      <c r="HN62" s="611" t="str">
        <f t="shared" si="48"/>
        <v>N/A</v>
      </c>
      <c r="HO62" s="612"/>
      <c r="HP62" s="613"/>
      <c r="HQ62" s="611" t="str">
        <f t="shared" si="49"/>
        <v>N/A</v>
      </c>
      <c r="HR62" s="612"/>
      <c r="HS62" s="613"/>
    </row>
    <row r="63" spans="1:227">
      <c r="A63" s="26" t="str">
        <f>IF('Information sur les Gènes'!A63="","",'Information sur les Gènes'!A63)</f>
        <v>F1</v>
      </c>
      <c r="B63" s="28" t="str">
        <f>IF('Information sur les Gènes'!D63="","",'Information sur les Gènes'!D63)</f>
        <v/>
      </c>
      <c r="C63" s="611" t="str">
        <f>IF('Données Echantillon Contrôle'!F64="","",'Données Echantillon Contrôle'!F64)</f>
        <v/>
      </c>
      <c r="D63" s="612"/>
      <c r="E63" s="613"/>
      <c r="F63" s="611" t="str">
        <f>IF('Données Echantillon 1'!F64="","",'Données Echantillon 1'!F64)</f>
        <v/>
      </c>
      <c r="G63" s="612"/>
      <c r="H63" s="613"/>
      <c r="I63" s="611" t="str">
        <f>IF('Données Echantillon 2'!F64="","",'Données Echantillon 2'!F64)</f>
        <v/>
      </c>
      <c r="J63" s="612"/>
      <c r="K63" s="613"/>
      <c r="L63" s="611" t="str">
        <f>IF('Données Echantillon 3'!F64="","",'Données Echantillon 3'!F64)</f>
        <v/>
      </c>
      <c r="M63" s="612"/>
      <c r="N63" s="613"/>
      <c r="O63" s="611" t="str">
        <f>IF('Données Echantillon 4'!F64="","",'Données Echantillon 4'!F64)</f>
        <v/>
      </c>
      <c r="P63" s="612"/>
      <c r="Q63" s="613"/>
      <c r="R63" s="611" t="str">
        <f>IF('Données Echantillon 5'!F64="","",'Données Echantillon 5'!F64)</f>
        <v/>
      </c>
      <c r="S63" s="612"/>
      <c r="T63" s="613"/>
      <c r="U63" s="611" t="str">
        <f>IF('Données Echantillon 6'!F64="","",'Données Echantillon 6'!F64)</f>
        <v/>
      </c>
      <c r="V63" s="612"/>
      <c r="W63" s="613"/>
      <c r="X63" s="611" t="str">
        <f>IF('Données Echantillon 7'!F64="","",'Données Echantillon 7'!F64)</f>
        <v/>
      </c>
      <c r="Y63" s="612"/>
      <c r="Z63" s="613"/>
      <c r="AA63" s="611" t="str">
        <f>IF('Données Echantillon 8'!F64="","",'Données Echantillon 8'!F64)</f>
        <v/>
      </c>
      <c r="AB63" s="612"/>
      <c r="AC63" s="613"/>
      <c r="AD63" s="611" t="str">
        <f>IF('Données Echantillon 9'!F64="","",'Données Echantillon 9'!F64)</f>
        <v/>
      </c>
      <c r="AE63" s="612"/>
      <c r="AF63" s="613"/>
      <c r="AG63" s="611" t="str">
        <f>IF('Données Echantillon 10'!F64="","",'Données Echantillon 10'!F64)</f>
        <v/>
      </c>
      <c r="AH63" s="612"/>
      <c r="AI63" s="613"/>
      <c r="AJ63" s="603" t="str">
        <f>IF(C63="","",C63-'Selection Gènes de Référence'!$D$17)</f>
        <v/>
      </c>
      <c r="AK63" s="604"/>
      <c r="AL63" s="605"/>
      <c r="AM63" s="603" t="str">
        <f>IF(F63="","",F63-'Selection Gènes de Référence'!$D$18)</f>
        <v/>
      </c>
      <c r="AN63" s="604"/>
      <c r="AO63" s="605"/>
      <c r="AP63" s="603" t="str">
        <f>IF(I63="","",I63-'Selection Gènes de Référence'!$D$19)</f>
        <v/>
      </c>
      <c r="AQ63" s="604"/>
      <c r="AR63" s="605"/>
      <c r="AS63" s="603" t="str">
        <f>IF(L63="","",L63-'Selection Gènes de Référence'!$D$20)</f>
        <v/>
      </c>
      <c r="AT63" s="604"/>
      <c r="AU63" s="605"/>
      <c r="AV63" s="603" t="str">
        <f>IF(O63="","",O63-'Selection Gènes de Référence'!$D$21)</f>
        <v/>
      </c>
      <c r="AW63" s="604"/>
      <c r="AX63" s="605"/>
      <c r="AY63" s="603" t="str">
        <f>IF(R63="","",R63-'Selection Gènes de Référence'!$D$22)</f>
        <v/>
      </c>
      <c r="AZ63" s="604"/>
      <c r="BA63" s="605"/>
      <c r="BB63" s="603" t="str">
        <f>IF(U63="","",U63-'Selection Gènes de Référence'!$D$23)</f>
        <v/>
      </c>
      <c r="BC63" s="604"/>
      <c r="BD63" s="605"/>
      <c r="BE63" s="603" t="str">
        <f>IF(X63="","",X63-'Selection Gènes de Référence'!$D$24)</f>
        <v/>
      </c>
      <c r="BF63" s="604"/>
      <c r="BG63" s="605"/>
      <c r="BH63" s="603" t="str">
        <f>IF(AA63="","",AA63-'Selection Gènes de Référence'!$D$25)</f>
        <v/>
      </c>
      <c r="BI63" s="604"/>
      <c r="BJ63" s="605"/>
      <c r="BK63" s="603" t="str">
        <f>IF(AD63="","",AD63-'Selection Gènes de Référence'!$D$26)</f>
        <v/>
      </c>
      <c r="BL63" s="604"/>
      <c r="BM63" s="605"/>
      <c r="BN63" s="603" t="str">
        <f>IF(AG63="","",AG63-'Selection Gènes de Référence'!$D$27)</f>
        <v/>
      </c>
      <c r="BO63" s="604"/>
      <c r="BP63" s="605"/>
      <c r="BQ63" s="565"/>
      <c r="BR63" s="566"/>
      <c r="BS63" s="567"/>
      <c r="BT63" s="611" t="str">
        <f t="shared" si="0"/>
        <v/>
      </c>
      <c r="BU63" s="612"/>
      <c r="BV63" s="613"/>
      <c r="BW63" s="611" t="str">
        <f t="shared" si="1"/>
        <v/>
      </c>
      <c r="BX63" s="612"/>
      <c r="BY63" s="613"/>
      <c r="BZ63" s="611" t="str">
        <f t="shared" si="2"/>
        <v/>
      </c>
      <c r="CA63" s="612"/>
      <c r="CB63" s="613"/>
      <c r="CC63" s="611" t="str">
        <f t="shared" si="3"/>
        <v/>
      </c>
      <c r="CD63" s="612"/>
      <c r="CE63" s="613"/>
      <c r="CF63" s="611" t="str">
        <f t="shared" si="4"/>
        <v/>
      </c>
      <c r="CG63" s="612"/>
      <c r="CH63" s="613"/>
      <c r="CI63" s="611" t="str">
        <f t="shared" si="5"/>
        <v/>
      </c>
      <c r="CJ63" s="612"/>
      <c r="CK63" s="613"/>
      <c r="CL63" s="611" t="str">
        <f t="shared" si="6"/>
        <v/>
      </c>
      <c r="CM63" s="612"/>
      <c r="CN63" s="613"/>
      <c r="CO63" s="611" t="str">
        <f t="shared" si="7"/>
        <v/>
      </c>
      <c r="CP63" s="612"/>
      <c r="CQ63" s="613"/>
      <c r="CR63" s="611" t="str">
        <f t="shared" si="8"/>
        <v/>
      </c>
      <c r="CS63" s="612"/>
      <c r="CT63" s="613"/>
      <c r="CU63" s="611" t="str">
        <f t="shared" si="9"/>
        <v/>
      </c>
      <c r="CV63" s="612"/>
      <c r="CW63" s="613"/>
      <c r="CX63" s="565" t="str">
        <f t="shared" si="50"/>
        <v/>
      </c>
      <c r="CY63" s="566"/>
      <c r="CZ63" s="567"/>
      <c r="DA63" s="620" t="str">
        <f t="shared" si="10"/>
        <v/>
      </c>
      <c r="DB63" s="621"/>
      <c r="DC63" s="622"/>
      <c r="DD63" s="620" t="str">
        <f t="shared" si="11"/>
        <v/>
      </c>
      <c r="DE63" s="621"/>
      <c r="DF63" s="622"/>
      <c r="DG63" s="620" t="str">
        <f t="shared" si="12"/>
        <v/>
      </c>
      <c r="DH63" s="621"/>
      <c r="DI63" s="622"/>
      <c r="DJ63" s="620" t="str">
        <f t="shared" si="13"/>
        <v/>
      </c>
      <c r="DK63" s="621"/>
      <c r="DL63" s="622"/>
      <c r="DM63" s="620" t="str">
        <f t="shared" si="14"/>
        <v/>
      </c>
      <c r="DN63" s="621"/>
      <c r="DO63" s="622"/>
      <c r="DP63" s="620" t="str">
        <f t="shared" si="15"/>
        <v/>
      </c>
      <c r="DQ63" s="621"/>
      <c r="DR63" s="622"/>
      <c r="DS63" s="620" t="str">
        <f t="shared" si="16"/>
        <v/>
      </c>
      <c r="DT63" s="621"/>
      <c r="DU63" s="622"/>
      <c r="DV63" s="620" t="str">
        <f t="shared" si="17"/>
        <v/>
      </c>
      <c r="DW63" s="621"/>
      <c r="DX63" s="622"/>
      <c r="DY63" s="620" t="str">
        <f t="shared" si="18"/>
        <v/>
      </c>
      <c r="DZ63" s="621"/>
      <c r="EA63" s="622"/>
      <c r="EB63" s="620" t="str">
        <f t="shared" si="19"/>
        <v/>
      </c>
      <c r="EC63" s="621"/>
      <c r="ED63" s="622"/>
      <c r="EE63" s="565"/>
      <c r="EF63" s="566"/>
      <c r="EG63" s="567"/>
      <c r="EH63" s="614" t="str">
        <f t="shared" si="20"/>
        <v/>
      </c>
      <c r="EI63" s="615"/>
      <c r="EJ63" s="616"/>
      <c r="EK63" s="614" t="str">
        <f t="shared" si="21"/>
        <v/>
      </c>
      <c r="EL63" s="615"/>
      <c r="EM63" s="616"/>
      <c r="EN63" s="614" t="str">
        <f t="shared" si="22"/>
        <v/>
      </c>
      <c r="EO63" s="615"/>
      <c r="EP63" s="616"/>
      <c r="EQ63" s="614" t="str">
        <f t="shared" si="23"/>
        <v/>
      </c>
      <c r="ER63" s="615"/>
      <c r="ES63" s="616"/>
      <c r="ET63" s="614" t="str">
        <f t="shared" si="24"/>
        <v/>
      </c>
      <c r="EU63" s="615"/>
      <c r="EV63" s="616"/>
      <c r="EW63" s="614" t="str">
        <f t="shared" si="25"/>
        <v/>
      </c>
      <c r="EX63" s="615"/>
      <c r="EY63" s="616"/>
      <c r="EZ63" s="614" t="str">
        <f t="shared" si="26"/>
        <v/>
      </c>
      <c r="FA63" s="615"/>
      <c r="FB63" s="616"/>
      <c r="FC63" s="614" t="str">
        <f t="shared" si="27"/>
        <v/>
      </c>
      <c r="FD63" s="615"/>
      <c r="FE63" s="616"/>
      <c r="FF63" s="614" t="str">
        <f t="shared" si="28"/>
        <v/>
      </c>
      <c r="FG63" s="615"/>
      <c r="FH63" s="616"/>
      <c r="FI63" s="614" t="str">
        <f t="shared" si="29"/>
        <v/>
      </c>
      <c r="FJ63" s="615"/>
      <c r="FK63" s="616"/>
      <c r="FL63" s="611" t="str">
        <f t="shared" si="30"/>
        <v>N/A</v>
      </c>
      <c r="FM63" s="612"/>
      <c r="FN63" s="613"/>
      <c r="FO63" s="611" t="str">
        <f t="shared" si="31"/>
        <v>N/A</v>
      </c>
      <c r="FP63" s="612"/>
      <c r="FQ63" s="613"/>
      <c r="FR63" s="611" t="str">
        <f t="shared" si="32"/>
        <v>N/A</v>
      </c>
      <c r="FS63" s="612"/>
      <c r="FT63" s="613"/>
      <c r="FU63" s="611" t="str">
        <f t="shared" si="33"/>
        <v>N/A</v>
      </c>
      <c r="FV63" s="612"/>
      <c r="FW63" s="613"/>
      <c r="FX63" s="611" t="str">
        <f t="shared" si="34"/>
        <v>N/A</v>
      </c>
      <c r="FY63" s="612"/>
      <c r="FZ63" s="613"/>
      <c r="GA63" s="611" t="str">
        <f t="shared" si="35"/>
        <v>N/A</v>
      </c>
      <c r="GB63" s="612"/>
      <c r="GC63" s="613"/>
      <c r="GD63" s="611" t="str">
        <f t="shared" si="36"/>
        <v>N/A</v>
      </c>
      <c r="GE63" s="612"/>
      <c r="GF63" s="613"/>
      <c r="GG63" s="611" t="str">
        <f t="shared" si="37"/>
        <v>N/A</v>
      </c>
      <c r="GH63" s="612"/>
      <c r="GI63" s="613"/>
      <c r="GJ63" s="611" t="str">
        <f t="shared" si="38"/>
        <v>N/A</v>
      </c>
      <c r="GK63" s="612"/>
      <c r="GL63" s="613"/>
      <c r="GM63" s="611" t="str">
        <f t="shared" si="39"/>
        <v>N/A</v>
      </c>
      <c r="GN63" s="612"/>
      <c r="GO63" s="613"/>
      <c r="GP63" s="611" t="str">
        <f t="shared" si="40"/>
        <v>N/A</v>
      </c>
      <c r="GQ63" s="612"/>
      <c r="GR63" s="613"/>
      <c r="GS63" s="611" t="str">
        <f t="shared" si="41"/>
        <v>N/A</v>
      </c>
      <c r="GT63" s="612"/>
      <c r="GU63" s="613"/>
      <c r="GV63" s="611" t="str">
        <f t="shared" si="42"/>
        <v>N/A</v>
      </c>
      <c r="GW63" s="612"/>
      <c r="GX63" s="613"/>
      <c r="GY63" s="611" t="str">
        <f t="shared" si="43"/>
        <v>N/A</v>
      </c>
      <c r="GZ63" s="612"/>
      <c r="HA63" s="613"/>
      <c r="HB63" s="611" t="str">
        <f t="shared" si="44"/>
        <v>N/A</v>
      </c>
      <c r="HC63" s="612"/>
      <c r="HD63" s="613"/>
      <c r="HE63" s="611" t="str">
        <f t="shared" si="45"/>
        <v>N/A</v>
      </c>
      <c r="HF63" s="612"/>
      <c r="HG63" s="613"/>
      <c r="HH63" s="611" t="str">
        <f t="shared" si="46"/>
        <v>N/A</v>
      </c>
      <c r="HI63" s="612"/>
      <c r="HJ63" s="613"/>
      <c r="HK63" s="611" t="str">
        <f t="shared" si="47"/>
        <v>N/A</v>
      </c>
      <c r="HL63" s="612"/>
      <c r="HM63" s="613"/>
      <c r="HN63" s="611" t="str">
        <f t="shared" si="48"/>
        <v>N/A</v>
      </c>
      <c r="HO63" s="612"/>
      <c r="HP63" s="613"/>
      <c r="HQ63" s="611" t="str">
        <f t="shared" si="49"/>
        <v>N/A</v>
      </c>
      <c r="HR63" s="612"/>
      <c r="HS63" s="613"/>
    </row>
    <row r="64" spans="1:227">
      <c r="A64" s="26" t="str">
        <f>IF('Information sur les Gènes'!A64="","",'Information sur les Gènes'!A64)</f>
        <v>F2</v>
      </c>
      <c r="B64" s="28" t="str">
        <f>IF('Information sur les Gènes'!D64="","",'Information sur les Gènes'!D64)</f>
        <v/>
      </c>
      <c r="C64" s="611" t="str">
        <f>IF('Données Echantillon Contrôle'!F65="","",'Données Echantillon Contrôle'!F65)</f>
        <v/>
      </c>
      <c r="D64" s="612"/>
      <c r="E64" s="613"/>
      <c r="F64" s="611" t="str">
        <f>IF('Données Echantillon 1'!F65="","",'Données Echantillon 1'!F65)</f>
        <v/>
      </c>
      <c r="G64" s="612"/>
      <c r="H64" s="613"/>
      <c r="I64" s="611" t="str">
        <f>IF('Données Echantillon 2'!F65="","",'Données Echantillon 2'!F65)</f>
        <v/>
      </c>
      <c r="J64" s="612"/>
      <c r="K64" s="613"/>
      <c r="L64" s="611" t="str">
        <f>IF('Données Echantillon 3'!F65="","",'Données Echantillon 3'!F65)</f>
        <v/>
      </c>
      <c r="M64" s="612"/>
      <c r="N64" s="613"/>
      <c r="O64" s="611" t="str">
        <f>IF('Données Echantillon 4'!F65="","",'Données Echantillon 4'!F65)</f>
        <v/>
      </c>
      <c r="P64" s="612"/>
      <c r="Q64" s="613"/>
      <c r="R64" s="611" t="str">
        <f>IF('Données Echantillon 5'!F65="","",'Données Echantillon 5'!F65)</f>
        <v/>
      </c>
      <c r="S64" s="612"/>
      <c r="T64" s="613"/>
      <c r="U64" s="611" t="str">
        <f>IF('Données Echantillon 6'!F65="","",'Données Echantillon 6'!F65)</f>
        <v/>
      </c>
      <c r="V64" s="612"/>
      <c r="W64" s="613"/>
      <c r="X64" s="611" t="str">
        <f>IF('Données Echantillon 7'!F65="","",'Données Echantillon 7'!F65)</f>
        <v/>
      </c>
      <c r="Y64" s="612"/>
      <c r="Z64" s="613"/>
      <c r="AA64" s="611" t="str">
        <f>IF('Données Echantillon 8'!F65="","",'Données Echantillon 8'!F65)</f>
        <v/>
      </c>
      <c r="AB64" s="612"/>
      <c r="AC64" s="613"/>
      <c r="AD64" s="611" t="str">
        <f>IF('Données Echantillon 9'!F65="","",'Données Echantillon 9'!F65)</f>
        <v/>
      </c>
      <c r="AE64" s="612"/>
      <c r="AF64" s="613"/>
      <c r="AG64" s="611" t="str">
        <f>IF('Données Echantillon 10'!F65="","",'Données Echantillon 10'!F65)</f>
        <v/>
      </c>
      <c r="AH64" s="612"/>
      <c r="AI64" s="613"/>
      <c r="AJ64" s="603" t="str">
        <f>IF(C64="","",C64-'Selection Gènes de Référence'!$D$17)</f>
        <v/>
      </c>
      <c r="AK64" s="604"/>
      <c r="AL64" s="605"/>
      <c r="AM64" s="603" t="str">
        <f>IF(F64="","",F64-'Selection Gènes de Référence'!$D$18)</f>
        <v/>
      </c>
      <c r="AN64" s="604"/>
      <c r="AO64" s="605"/>
      <c r="AP64" s="603" t="str">
        <f>IF(I64="","",I64-'Selection Gènes de Référence'!$D$19)</f>
        <v/>
      </c>
      <c r="AQ64" s="604"/>
      <c r="AR64" s="605"/>
      <c r="AS64" s="603" t="str">
        <f>IF(L64="","",L64-'Selection Gènes de Référence'!$D$20)</f>
        <v/>
      </c>
      <c r="AT64" s="604"/>
      <c r="AU64" s="605"/>
      <c r="AV64" s="603" t="str">
        <f>IF(O64="","",O64-'Selection Gènes de Référence'!$D$21)</f>
        <v/>
      </c>
      <c r="AW64" s="604"/>
      <c r="AX64" s="605"/>
      <c r="AY64" s="603" t="str">
        <f>IF(R64="","",R64-'Selection Gènes de Référence'!$D$22)</f>
        <v/>
      </c>
      <c r="AZ64" s="604"/>
      <c r="BA64" s="605"/>
      <c r="BB64" s="603" t="str">
        <f>IF(U64="","",U64-'Selection Gènes de Référence'!$D$23)</f>
        <v/>
      </c>
      <c r="BC64" s="604"/>
      <c r="BD64" s="605"/>
      <c r="BE64" s="603" t="str">
        <f>IF(X64="","",X64-'Selection Gènes de Référence'!$D$24)</f>
        <v/>
      </c>
      <c r="BF64" s="604"/>
      <c r="BG64" s="605"/>
      <c r="BH64" s="603" t="str">
        <f>IF(AA64="","",AA64-'Selection Gènes de Référence'!$D$25)</f>
        <v/>
      </c>
      <c r="BI64" s="604"/>
      <c r="BJ64" s="605"/>
      <c r="BK64" s="603" t="str">
        <f>IF(AD64="","",AD64-'Selection Gènes de Référence'!$D$26)</f>
        <v/>
      </c>
      <c r="BL64" s="604"/>
      <c r="BM64" s="605"/>
      <c r="BN64" s="603" t="str">
        <f>IF(AG64="","",AG64-'Selection Gènes de Référence'!$D$27)</f>
        <v/>
      </c>
      <c r="BO64" s="604"/>
      <c r="BP64" s="605"/>
      <c r="BQ64" s="565"/>
      <c r="BR64" s="566"/>
      <c r="BS64" s="567"/>
      <c r="BT64" s="611" t="str">
        <f t="shared" si="0"/>
        <v/>
      </c>
      <c r="BU64" s="612"/>
      <c r="BV64" s="613"/>
      <c r="BW64" s="611" t="str">
        <f t="shared" si="1"/>
        <v/>
      </c>
      <c r="BX64" s="612"/>
      <c r="BY64" s="613"/>
      <c r="BZ64" s="611" t="str">
        <f t="shared" si="2"/>
        <v/>
      </c>
      <c r="CA64" s="612"/>
      <c r="CB64" s="613"/>
      <c r="CC64" s="611" t="str">
        <f t="shared" si="3"/>
        <v/>
      </c>
      <c r="CD64" s="612"/>
      <c r="CE64" s="613"/>
      <c r="CF64" s="611" t="str">
        <f t="shared" si="4"/>
        <v/>
      </c>
      <c r="CG64" s="612"/>
      <c r="CH64" s="613"/>
      <c r="CI64" s="611" t="str">
        <f t="shared" si="5"/>
        <v/>
      </c>
      <c r="CJ64" s="612"/>
      <c r="CK64" s="613"/>
      <c r="CL64" s="611" t="str">
        <f t="shared" si="6"/>
        <v/>
      </c>
      <c r="CM64" s="612"/>
      <c r="CN64" s="613"/>
      <c r="CO64" s="611" t="str">
        <f t="shared" si="7"/>
        <v/>
      </c>
      <c r="CP64" s="612"/>
      <c r="CQ64" s="613"/>
      <c r="CR64" s="611" t="str">
        <f t="shared" si="8"/>
        <v/>
      </c>
      <c r="CS64" s="612"/>
      <c r="CT64" s="613"/>
      <c r="CU64" s="611" t="str">
        <f t="shared" si="9"/>
        <v/>
      </c>
      <c r="CV64" s="612"/>
      <c r="CW64" s="613"/>
      <c r="CX64" s="565" t="str">
        <f t="shared" si="50"/>
        <v/>
      </c>
      <c r="CY64" s="566"/>
      <c r="CZ64" s="567"/>
      <c r="DA64" s="620" t="str">
        <f t="shared" si="10"/>
        <v/>
      </c>
      <c r="DB64" s="621"/>
      <c r="DC64" s="622"/>
      <c r="DD64" s="620" t="str">
        <f t="shared" si="11"/>
        <v/>
      </c>
      <c r="DE64" s="621"/>
      <c r="DF64" s="622"/>
      <c r="DG64" s="620" t="str">
        <f t="shared" si="12"/>
        <v/>
      </c>
      <c r="DH64" s="621"/>
      <c r="DI64" s="622"/>
      <c r="DJ64" s="620" t="str">
        <f t="shared" si="13"/>
        <v/>
      </c>
      <c r="DK64" s="621"/>
      <c r="DL64" s="622"/>
      <c r="DM64" s="620" t="str">
        <f t="shared" si="14"/>
        <v/>
      </c>
      <c r="DN64" s="621"/>
      <c r="DO64" s="622"/>
      <c r="DP64" s="620" t="str">
        <f t="shared" si="15"/>
        <v/>
      </c>
      <c r="DQ64" s="621"/>
      <c r="DR64" s="622"/>
      <c r="DS64" s="620" t="str">
        <f t="shared" si="16"/>
        <v/>
      </c>
      <c r="DT64" s="621"/>
      <c r="DU64" s="622"/>
      <c r="DV64" s="620" t="str">
        <f t="shared" si="17"/>
        <v/>
      </c>
      <c r="DW64" s="621"/>
      <c r="DX64" s="622"/>
      <c r="DY64" s="620" t="str">
        <f t="shared" si="18"/>
        <v/>
      </c>
      <c r="DZ64" s="621"/>
      <c r="EA64" s="622"/>
      <c r="EB64" s="620" t="str">
        <f t="shared" si="19"/>
        <v/>
      </c>
      <c r="EC64" s="621"/>
      <c r="ED64" s="622"/>
      <c r="EE64" s="565"/>
      <c r="EF64" s="566"/>
      <c r="EG64" s="567"/>
      <c r="EH64" s="614" t="str">
        <f t="shared" si="20"/>
        <v/>
      </c>
      <c r="EI64" s="615"/>
      <c r="EJ64" s="616"/>
      <c r="EK64" s="614" t="str">
        <f t="shared" si="21"/>
        <v/>
      </c>
      <c r="EL64" s="615"/>
      <c r="EM64" s="616"/>
      <c r="EN64" s="614" t="str">
        <f t="shared" si="22"/>
        <v/>
      </c>
      <c r="EO64" s="615"/>
      <c r="EP64" s="616"/>
      <c r="EQ64" s="614" t="str">
        <f t="shared" si="23"/>
        <v/>
      </c>
      <c r="ER64" s="615"/>
      <c r="ES64" s="616"/>
      <c r="ET64" s="614" t="str">
        <f t="shared" si="24"/>
        <v/>
      </c>
      <c r="EU64" s="615"/>
      <c r="EV64" s="616"/>
      <c r="EW64" s="614" t="str">
        <f t="shared" si="25"/>
        <v/>
      </c>
      <c r="EX64" s="615"/>
      <c r="EY64" s="616"/>
      <c r="EZ64" s="614" t="str">
        <f t="shared" si="26"/>
        <v/>
      </c>
      <c r="FA64" s="615"/>
      <c r="FB64" s="616"/>
      <c r="FC64" s="614" t="str">
        <f t="shared" si="27"/>
        <v/>
      </c>
      <c r="FD64" s="615"/>
      <c r="FE64" s="616"/>
      <c r="FF64" s="614" t="str">
        <f t="shared" si="28"/>
        <v/>
      </c>
      <c r="FG64" s="615"/>
      <c r="FH64" s="616"/>
      <c r="FI64" s="614" t="str">
        <f t="shared" si="29"/>
        <v/>
      </c>
      <c r="FJ64" s="615"/>
      <c r="FK64" s="616"/>
      <c r="FL64" s="611" t="str">
        <f t="shared" si="30"/>
        <v>N/A</v>
      </c>
      <c r="FM64" s="612"/>
      <c r="FN64" s="613"/>
      <c r="FO64" s="611" t="str">
        <f t="shared" si="31"/>
        <v>N/A</v>
      </c>
      <c r="FP64" s="612"/>
      <c r="FQ64" s="613"/>
      <c r="FR64" s="611" t="str">
        <f t="shared" si="32"/>
        <v>N/A</v>
      </c>
      <c r="FS64" s="612"/>
      <c r="FT64" s="613"/>
      <c r="FU64" s="611" t="str">
        <f t="shared" si="33"/>
        <v>N/A</v>
      </c>
      <c r="FV64" s="612"/>
      <c r="FW64" s="613"/>
      <c r="FX64" s="611" t="str">
        <f t="shared" si="34"/>
        <v>N/A</v>
      </c>
      <c r="FY64" s="612"/>
      <c r="FZ64" s="613"/>
      <c r="GA64" s="611" t="str">
        <f t="shared" si="35"/>
        <v>N/A</v>
      </c>
      <c r="GB64" s="612"/>
      <c r="GC64" s="613"/>
      <c r="GD64" s="611" t="str">
        <f t="shared" si="36"/>
        <v>N/A</v>
      </c>
      <c r="GE64" s="612"/>
      <c r="GF64" s="613"/>
      <c r="GG64" s="611" t="str">
        <f t="shared" si="37"/>
        <v>N/A</v>
      </c>
      <c r="GH64" s="612"/>
      <c r="GI64" s="613"/>
      <c r="GJ64" s="611" t="str">
        <f t="shared" si="38"/>
        <v>N/A</v>
      </c>
      <c r="GK64" s="612"/>
      <c r="GL64" s="613"/>
      <c r="GM64" s="611" t="str">
        <f t="shared" si="39"/>
        <v>N/A</v>
      </c>
      <c r="GN64" s="612"/>
      <c r="GO64" s="613"/>
      <c r="GP64" s="611" t="str">
        <f t="shared" si="40"/>
        <v>N/A</v>
      </c>
      <c r="GQ64" s="612"/>
      <c r="GR64" s="613"/>
      <c r="GS64" s="611" t="str">
        <f t="shared" si="41"/>
        <v>N/A</v>
      </c>
      <c r="GT64" s="612"/>
      <c r="GU64" s="613"/>
      <c r="GV64" s="611" t="str">
        <f t="shared" si="42"/>
        <v>N/A</v>
      </c>
      <c r="GW64" s="612"/>
      <c r="GX64" s="613"/>
      <c r="GY64" s="611" t="str">
        <f t="shared" si="43"/>
        <v>N/A</v>
      </c>
      <c r="GZ64" s="612"/>
      <c r="HA64" s="613"/>
      <c r="HB64" s="611" t="str">
        <f t="shared" si="44"/>
        <v>N/A</v>
      </c>
      <c r="HC64" s="612"/>
      <c r="HD64" s="613"/>
      <c r="HE64" s="611" t="str">
        <f t="shared" si="45"/>
        <v>N/A</v>
      </c>
      <c r="HF64" s="612"/>
      <c r="HG64" s="613"/>
      <c r="HH64" s="611" t="str">
        <f t="shared" si="46"/>
        <v>N/A</v>
      </c>
      <c r="HI64" s="612"/>
      <c r="HJ64" s="613"/>
      <c r="HK64" s="611" t="str">
        <f t="shared" si="47"/>
        <v>N/A</v>
      </c>
      <c r="HL64" s="612"/>
      <c r="HM64" s="613"/>
      <c r="HN64" s="611" t="str">
        <f t="shared" si="48"/>
        <v>N/A</v>
      </c>
      <c r="HO64" s="612"/>
      <c r="HP64" s="613"/>
      <c r="HQ64" s="611" t="str">
        <f t="shared" si="49"/>
        <v>N/A</v>
      </c>
      <c r="HR64" s="612"/>
      <c r="HS64" s="613"/>
    </row>
    <row r="65" spans="1:227">
      <c r="A65" s="26" t="str">
        <f>IF('Information sur les Gènes'!A65="","",'Information sur les Gènes'!A65)</f>
        <v>F3</v>
      </c>
      <c r="B65" s="28" t="str">
        <f>IF('Information sur les Gènes'!D65="","",'Information sur les Gènes'!D65)</f>
        <v/>
      </c>
      <c r="C65" s="611" t="str">
        <f>IF('Données Echantillon Contrôle'!F66="","",'Données Echantillon Contrôle'!F66)</f>
        <v/>
      </c>
      <c r="D65" s="612"/>
      <c r="E65" s="613"/>
      <c r="F65" s="611" t="str">
        <f>IF('Données Echantillon 1'!F66="","",'Données Echantillon 1'!F66)</f>
        <v/>
      </c>
      <c r="G65" s="612"/>
      <c r="H65" s="613"/>
      <c r="I65" s="611" t="str">
        <f>IF('Données Echantillon 2'!F66="","",'Données Echantillon 2'!F66)</f>
        <v/>
      </c>
      <c r="J65" s="612"/>
      <c r="K65" s="613"/>
      <c r="L65" s="611" t="str">
        <f>IF('Données Echantillon 3'!F66="","",'Données Echantillon 3'!F66)</f>
        <v/>
      </c>
      <c r="M65" s="612"/>
      <c r="N65" s="613"/>
      <c r="O65" s="611" t="str">
        <f>IF('Données Echantillon 4'!F66="","",'Données Echantillon 4'!F66)</f>
        <v/>
      </c>
      <c r="P65" s="612"/>
      <c r="Q65" s="613"/>
      <c r="R65" s="611" t="str">
        <f>IF('Données Echantillon 5'!F66="","",'Données Echantillon 5'!F66)</f>
        <v/>
      </c>
      <c r="S65" s="612"/>
      <c r="T65" s="613"/>
      <c r="U65" s="611" t="str">
        <f>IF('Données Echantillon 6'!F66="","",'Données Echantillon 6'!F66)</f>
        <v/>
      </c>
      <c r="V65" s="612"/>
      <c r="W65" s="613"/>
      <c r="X65" s="611" t="str">
        <f>IF('Données Echantillon 7'!F66="","",'Données Echantillon 7'!F66)</f>
        <v/>
      </c>
      <c r="Y65" s="612"/>
      <c r="Z65" s="613"/>
      <c r="AA65" s="611" t="str">
        <f>IF('Données Echantillon 8'!F66="","",'Données Echantillon 8'!F66)</f>
        <v/>
      </c>
      <c r="AB65" s="612"/>
      <c r="AC65" s="613"/>
      <c r="AD65" s="611" t="str">
        <f>IF('Données Echantillon 9'!F66="","",'Données Echantillon 9'!F66)</f>
        <v/>
      </c>
      <c r="AE65" s="612"/>
      <c r="AF65" s="613"/>
      <c r="AG65" s="611" t="str">
        <f>IF('Données Echantillon 10'!F66="","",'Données Echantillon 10'!F66)</f>
        <v/>
      </c>
      <c r="AH65" s="612"/>
      <c r="AI65" s="613"/>
      <c r="AJ65" s="603" t="str">
        <f>IF(C65="","",C65-'Selection Gènes de Référence'!$D$17)</f>
        <v/>
      </c>
      <c r="AK65" s="604"/>
      <c r="AL65" s="605"/>
      <c r="AM65" s="603" t="str">
        <f>IF(F65="","",F65-'Selection Gènes de Référence'!$D$18)</f>
        <v/>
      </c>
      <c r="AN65" s="604"/>
      <c r="AO65" s="605"/>
      <c r="AP65" s="603" t="str">
        <f>IF(I65="","",I65-'Selection Gènes de Référence'!$D$19)</f>
        <v/>
      </c>
      <c r="AQ65" s="604"/>
      <c r="AR65" s="605"/>
      <c r="AS65" s="603" t="str">
        <f>IF(L65="","",L65-'Selection Gènes de Référence'!$D$20)</f>
        <v/>
      </c>
      <c r="AT65" s="604"/>
      <c r="AU65" s="605"/>
      <c r="AV65" s="603" t="str">
        <f>IF(O65="","",O65-'Selection Gènes de Référence'!$D$21)</f>
        <v/>
      </c>
      <c r="AW65" s="604"/>
      <c r="AX65" s="605"/>
      <c r="AY65" s="603" t="str">
        <f>IF(R65="","",R65-'Selection Gènes de Référence'!$D$22)</f>
        <v/>
      </c>
      <c r="AZ65" s="604"/>
      <c r="BA65" s="605"/>
      <c r="BB65" s="603" t="str">
        <f>IF(U65="","",U65-'Selection Gènes de Référence'!$D$23)</f>
        <v/>
      </c>
      <c r="BC65" s="604"/>
      <c r="BD65" s="605"/>
      <c r="BE65" s="603" t="str">
        <f>IF(X65="","",X65-'Selection Gènes de Référence'!$D$24)</f>
        <v/>
      </c>
      <c r="BF65" s="604"/>
      <c r="BG65" s="605"/>
      <c r="BH65" s="603" t="str">
        <f>IF(AA65="","",AA65-'Selection Gènes de Référence'!$D$25)</f>
        <v/>
      </c>
      <c r="BI65" s="604"/>
      <c r="BJ65" s="605"/>
      <c r="BK65" s="603" t="str">
        <f>IF(AD65="","",AD65-'Selection Gènes de Référence'!$D$26)</f>
        <v/>
      </c>
      <c r="BL65" s="604"/>
      <c r="BM65" s="605"/>
      <c r="BN65" s="603" t="str">
        <f>IF(AG65="","",AG65-'Selection Gènes de Référence'!$D$27)</f>
        <v/>
      </c>
      <c r="BO65" s="604"/>
      <c r="BP65" s="605"/>
      <c r="BQ65" s="565"/>
      <c r="BR65" s="566"/>
      <c r="BS65" s="567"/>
      <c r="BT65" s="611" t="str">
        <f t="shared" si="0"/>
        <v/>
      </c>
      <c r="BU65" s="612"/>
      <c r="BV65" s="613"/>
      <c r="BW65" s="611" t="str">
        <f t="shared" si="1"/>
        <v/>
      </c>
      <c r="BX65" s="612"/>
      <c r="BY65" s="613"/>
      <c r="BZ65" s="611" t="str">
        <f t="shared" si="2"/>
        <v/>
      </c>
      <c r="CA65" s="612"/>
      <c r="CB65" s="613"/>
      <c r="CC65" s="611" t="str">
        <f t="shared" si="3"/>
        <v/>
      </c>
      <c r="CD65" s="612"/>
      <c r="CE65" s="613"/>
      <c r="CF65" s="611" t="str">
        <f t="shared" si="4"/>
        <v/>
      </c>
      <c r="CG65" s="612"/>
      <c r="CH65" s="613"/>
      <c r="CI65" s="611" t="str">
        <f t="shared" si="5"/>
        <v/>
      </c>
      <c r="CJ65" s="612"/>
      <c r="CK65" s="613"/>
      <c r="CL65" s="611" t="str">
        <f t="shared" si="6"/>
        <v/>
      </c>
      <c r="CM65" s="612"/>
      <c r="CN65" s="613"/>
      <c r="CO65" s="611" t="str">
        <f t="shared" si="7"/>
        <v/>
      </c>
      <c r="CP65" s="612"/>
      <c r="CQ65" s="613"/>
      <c r="CR65" s="611" t="str">
        <f t="shared" si="8"/>
        <v/>
      </c>
      <c r="CS65" s="612"/>
      <c r="CT65" s="613"/>
      <c r="CU65" s="611" t="str">
        <f t="shared" si="9"/>
        <v/>
      </c>
      <c r="CV65" s="612"/>
      <c r="CW65" s="613"/>
      <c r="CX65" s="565" t="str">
        <f t="shared" si="50"/>
        <v/>
      </c>
      <c r="CY65" s="566"/>
      <c r="CZ65" s="567"/>
      <c r="DA65" s="620" t="str">
        <f t="shared" si="10"/>
        <v/>
      </c>
      <c r="DB65" s="621"/>
      <c r="DC65" s="622"/>
      <c r="DD65" s="620" t="str">
        <f t="shared" si="11"/>
        <v/>
      </c>
      <c r="DE65" s="621"/>
      <c r="DF65" s="622"/>
      <c r="DG65" s="620" t="str">
        <f t="shared" si="12"/>
        <v/>
      </c>
      <c r="DH65" s="621"/>
      <c r="DI65" s="622"/>
      <c r="DJ65" s="620" t="str">
        <f t="shared" si="13"/>
        <v/>
      </c>
      <c r="DK65" s="621"/>
      <c r="DL65" s="622"/>
      <c r="DM65" s="620" t="str">
        <f t="shared" si="14"/>
        <v/>
      </c>
      <c r="DN65" s="621"/>
      <c r="DO65" s="622"/>
      <c r="DP65" s="620" t="str">
        <f t="shared" si="15"/>
        <v/>
      </c>
      <c r="DQ65" s="621"/>
      <c r="DR65" s="622"/>
      <c r="DS65" s="620" t="str">
        <f t="shared" si="16"/>
        <v/>
      </c>
      <c r="DT65" s="621"/>
      <c r="DU65" s="622"/>
      <c r="DV65" s="620" t="str">
        <f t="shared" si="17"/>
        <v/>
      </c>
      <c r="DW65" s="621"/>
      <c r="DX65" s="622"/>
      <c r="DY65" s="620" t="str">
        <f t="shared" si="18"/>
        <v/>
      </c>
      <c r="DZ65" s="621"/>
      <c r="EA65" s="622"/>
      <c r="EB65" s="620" t="str">
        <f t="shared" si="19"/>
        <v/>
      </c>
      <c r="EC65" s="621"/>
      <c r="ED65" s="622"/>
      <c r="EE65" s="565"/>
      <c r="EF65" s="566"/>
      <c r="EG65" s="567"/>
      <c r="EH65" s="614" t="str">
        <f t="shared" si="20"/>
        <v/>
      </c>
      <c r="EI65" s="615"/>
      <c r="EJ65" s="616"/>
      <c r="EK65" s="614" t="str">
        <f t="shared" si="21"/>
        <v/>
      </c>
      <c r="EL65" s="615"/>
      <c r="EM65" s="616"/>
      <c r="EN65" s="614" t="str">
        <f t="shared" si="22"/>
        <v/>
      </c>
      <c r="EO65" s="615"/>
      <c r="EP65" s="616"/>
      <c r="EQ65" s="614" t="str">
        <f t="shared" si="23"/>
        <v/>
      </c>
      <c r="ER65" s="615"/>
      <c r="ES65" s="616"/>
      <c r="ET65" s="614" t="str">
        <f t="shared" si="24"/>
        <v/>
      </c>
      <c r="EU65" s="615"/>
      <c r="EV65" s="616"/>
      <c r="EW65" s="614" t="str">
        <f t="shared" si="25"/>
        <v/>
      </c>
      <c r="EX65" s="615"/>
      <c r="EY65" s="616"/>
      <c r="EZ65" s="614" t="str">
        <f t="shared" si="26"/>
        <v/>
      </c>
      <c r="FA65" s="615"/>
      <c r="FB65" s="616"/>
      <c r="FC65" s="614" t="str">
        <f t="shared" si="27"/>
        <v/>
      </c>
      <c r="FD65" s="615"/>
      <c r="FE65" s="616"/>
      <c r="FF65" s="614" t="str">
        <f t="shared" si="28"/>
        <v/>
      </c>
      <c r="FG65" s="615"/>
      <c r="FH65" s="616"/>
      <c r="FI65" s="614" t="str">
        <f t="shared" si="29"/>
        <v/>
      </c>
      <c r="FJ65" s="615"/>
      <c r="FK65" s="616"/>
      <c r="FL65" s="611" t="str">
        <f t="shared" si="30"/>
        <v>N/A</v>
      </c>
      <c r="FM65" s="612"/>
      <c r="FN65" s="613"/>
      <c r="FO65" s="611" t="str">
        <f t="shared" si="31"/>
        <v>N/A</v>
      </c>
      <c r="FP65" s="612"/>
      <c r="FQ65" s="613"/>
      <c r="FR65" s="611" t="str">
        <f t="shared" si="32"/>
        <v>N/A</v>
      </c>
      <c r="FS65" s="612"/>
      <c r="FT65" s="613"/>
      <c r="FU65" s="611" t="str">
        <f t="shared" si="33"/>
        <v>N/A</v>
      </c>
      <c r="FV65" s="612"/>
      <c r="FW65" s="613"/>
      <c r="FX65" s="611" t="str">
        <f t="shared" si="34"/>
        <v>N/A</v>
      </c>
      <c r="FY65" s="612"/>
      <c r="FZ65" s="613"/>
      <c r="GA65" s="611" t="str">
        <f t="shared" si="35"/>
        <v>N/A</v>
      </c>
      <c r="GB65" s="612"/>
      <c r="GC65" s="613"/>
      <c r="GD65" s="611" t="str">
        <f t="shared" si="36"/>
        <v>N/A</v>
      </c>
      <c r="GE65" s="612"/>
      <c r="GF65" s="613"/>
      <c r="GG65" s="611" t="str">
        <f t="shared" si="37"/>
        <v>N/A</v>
      </c>
      <c r="GH65" s="612"/>
      <c r="GI65" s="613"/>
      <c r="GJ65" s="611" t="str">
        <f t="shared" si="38"/>
        <v>N/A</v>
      </c>
      <c r="GK65" s="612"/>
      <c r="GL65" s="613"/>
      <c r="GM65" s="611" t="str">
        <f t="shared" si="39"/>
        <v>N/A</v>
      </c>
      <c r="GN65" s="612"/>
      <c r="GO65" s="613"/>
      <c r="GP65" s="611" t="str">
        <f t="shared" si="40"/>
        <v>N/A</v>
      </c>
      <c r="GQ65" s="612"/>
      <c r="GR65" s="613"/>
      <c r="GS65" s="611" t="str">
        <f t="shared" si="41"/>
        <v>N/A</v>
      </c>
      <c r="GT65" s="612"/>
      <c r="GU65" s="613"/>
      <c r="GV65" s="611" t="str">
        <f t="shared" si="42"/>
        <v>N/A</v>
      </c>
      <c r="GW65" s="612"/>
      <c r="GX65" s="613"/>
      <c r="GY65" s="611" t="str">
        <f t="shared" si="43"/>
        <v>N/A</v>
      </c>
      <c r="GZ65" s="612"/>
      <c r="HA65" s="613"/>
      <c r="HB65" s="611" t="str">
        <f t="shared" si="44"/>
        <v>N/A</v>
      </c>
      <c r="HC65" s="612"/>
      <c r="HD65" s="613"/>
      <c r="HE65" s="611" t="str">
        <f t="shared" si="45"/>
        <v>N/A</v>
      </c>
      <c r="HF65" s="612"/>
      <c r="HG65" s="613"/>
      <c r="HH65" s="611" t="str">
        <f t="shared" si="46"/>
        <v>N/A</v>
      </c>
      <c r="HI65" s="612"/>
      <c r="HJ65" s="613"/>
      <c r="HK65" s="611" t="str">
        <f t="shared" si="47"/>
        <v>N/A</v>
      </c>
      <c r="HL65" s="612"/>
      <c r="HM65" s="613"/>
      <c r="HN65" s="611" t="str">
        <f t="shared" si="48"/>
        <v>N/A</v>
      </c>
      <c r="HO65" s="612"/>
      <c r="HP65" s="613"/>
      <c r="HQ65" s="611" t="str">
        <f t="shared" si="49"/>
        <v>N/A</v>
      </c>
      <c r="HR65" s="612"/>
      <c r="HS65" s="613"/>
    </row>
    <row r="66" spans="1:227">
      <c r="A66" s="26" t="str">
        <f>IF('Information sur les Gènes'!A66="","",'Information sur les Gènes'!A66)</f>
        <v>F4</v>
      </c>
      <c r="B66" s="28" t="str">
        <f>IF('Information sur les Gènes'!D66="","",'Information sur les Gènes'!D66)</f>
        <v/>
      </c>
      <c r="C66" s="611" t="str">
        <f>IF('Données Echantillon Contrôle'!F67="","",'Données Echantillon Contrôle'!F67)</f>
        <v/>
      </c>
      <c r="D66" s="612"/>
      <c r="E66" s="613"/>
      <c r="F66" s="611" t="str">
        <f>IF('Données Echantillon 1'!F67="","",'Données Echantillon 1'!F67)</f>
        <v/>
      </c>
      <c r="G66" s="612"/>
      <c r="H66" s="613"/>
      <c r="I66" s="611" t="str">
        <f>IF('Données Echantillon 2'!F67="","",'Données Echantillon 2'!F67)</f>
        <v/>
      </c>
      <c r="J66" s="612"/>
      <c r="K66" s="613"/>
      <c r="L66" s="611" t="str">
        <f>IF('Données Echantillon 3'!F67="","",'Données Echantillon 3'!F67)</f>
        <v/>
      </c>
      <c r="M66" s="612"/>
      <c r="N66" s="613"/>
      <c r="O66" s="611" t="str">
        <f>IF('Données Echantillon 4'!F67="","",'Données Echantillon 4'!F67)</f>
        <v/>
      </c>
      <c r="P66" s="612"/>
      <c r="Q66" s="613"/>
      <c r="R66" s="611" t="str">
        <f>IF('Données Echantillon 5'!F67="","",'Données Echantillon 5'!F67)</f>
        <v/>
      </c>
      <c r="S66" s="612"/>
      <c r="T66" s="613"/>
      <c r="U66" s="611" t="str">
        <f>IF('Données Echantillon 6'!F67="","",'Données Echantillon 6'!F67)</f>
        <v/>
      </c>
      <c r="V66" s="612"/>
      <c r="W66" s="613"/>
      <c r="X66" s="611" t="str">
        <f>IF('Données Echantillon 7'!F67="","",'Données Echantillon 7'!F67)</f>
        <v/>
      </c>
      <c r="Y66" s="612"/>
      <c r="Z66" s="613"/>
      <c r="AA66" s="611" t="str">
        <f>IF('Données Echantillon 8'!F67="","",'Données Echantillon 8'!F67)</f>
        <v/>
      </c>
      <c r="AB66" s="612"/>
      <c r="AC66" s="613"/>
      <c r="AD66" s="611" t="str">
        <f>IF('Données Echantillon 9'!F67="","",'Données Echantillon 9'!F67)</f>
        <v/>
      </c>
      <c r="AE66" s="612"/>
      <c r="AF66" s="613"/>
      <c r="AG66" s="611" t="str">
        <f>IF('Données Echantillon 10'!F67="","",'Données Echantillon 10'!F67)</f>
        <v/>
      </c>
      <c r="AH66" s="612"/>
      <c r="AI66" s="613"/>
      <c r="AJ66" s="603" t="str">
        <f>IF(C66="","",C66-'Selection Gènes de Référence'!$D$17)</f>
        <v/>
      </c>
      <c r="AK66" s="604"/>
      <c r="AL66" s="605"/>
      <c r="AM66" s="603" t="str">
        <f>IF(F66="","",F66-'Selection Gènes de Référence'!$D$18)</f>
        <v/>
      </c>
      <c r="AN66" s="604"/>
      <c r="AO66" s="605"/>
      <c r="AP66" s="603" t="str">
        <f>IF(I66="","",I66-'Selection Gènes de Référence'!$D$19)</f>
        <v/>
      </c>
      <c r="AQ66" s="604"/>
      <c r="AR66" s="605"/>
      <c r="AS66" s="603" t="str">
        <f>IF(L66="","",L66-'Selection Gènes de Référence'!$D$20)</f>
        <v/>
      </c>
      <c r="AT66" s="604"/>
      <c r="AU66" s="605"/>
      <c r="AV66" s="603" t="str">
        <f>IF(O66="","",O66-'Selection Gènes de Référence'!$D$21)</f>
        <v/>
      </c>
      <c r="AW66" s="604"/>
      <c r="AX66" s="605"/>
      <c r="AY66" s="603" t="str">
        <f>IF(R66="","",R66-'Selection Gènes de Référence'!$D$22)</f>
        <v/>
      </c>
      <c r="AZ66" s="604"/>
      <c r="BA66" s="605"/>
      <c r="BB66" s="603" t="str">
        <f>IF(U66="","",U66-'Selection Gènes de Référence'!$D$23)</f>
        <v/>
      </c>
      <c r="BC66" s="604"/>
      <c r="BD66" s="605"/>
      <c r="BE66" s="603" t="str">
        <f>IF(X66="","",X66-'Selection Gènes de Référence'!$D$24)</f>
        <v/>
      </c>
      <c r="BF66" s="604"/>
      <c r="BG66" s="605"/>
      <c r="BH66" s="603" t="str">
        <f>IF(AA66="","",AA66-'Selection Gènes de Référence'!$D$25)</f>
        <v/>
      </c>
      <c r="BI66" s="604"/>
      <c r="BJ66" s="605"/>
      <c r="BK66" s="603" t="str">
        <f>IF(AD66="","",AD66-'Selection Gènes de Référence'!$D$26)</f>
        <v/>
      </c>
      <c r="BL66" s="604"/>
      <c r="BM66" s="605"/>
      <c r="BN66" s="603" t="str">
        <f>IF(AG66="","",AG66-'Selection Gènes de Référence'!$D$27)</f>
        <v/>
      </c>
      <c r="BO66" s="604"/>
      <c r="BP66" s="605"/>
      <c r="BQ66" s="565"/>
      <c r="BR66" s="566"/>
      <c r="BS66" s="567"/>
      <c r="BT66" s="611" t="str">
        <f t="shared" si="0"/>
        <v/>
      </c>
      <c r="BU66" s="612"/>
      <c r="BV66" s="613"/>
      <c r="BW66" s="611" t="str">
        <f t="shared" si="1"/>
        <v/>
      </c>
      <c r="BX66" s="612"/>
      <c r="BY66" s="613"/>
      <c r="BZ66" s="611" t="str">
        <f t="shared" si="2"/>
        <v/>
      </c>
      <c r="CA66" s="612"/>
      <c r="CB66" s="613"/>
      <c r="CC66" s="611" t="str">
        <f t="shared" si="3"/>
        <v/>
      </c>
      <c r="CD66" s="612"/>
      <c r="CE66" s="613"/>
      <c r="CF66" s="611" t="str">
        <f t="shared" si="4"/>
        <v/>
      </c>
      <c r="CG66" s="612"/>
      <c r="CH66" s="613"/>
      <c r="CI66" s="611" t="str">
        <f t="shared" si="5"/>
        <v/>
      </c>
      <c r="CJ66" s="612"/>
      <c r="CK66" s="613"/>
      <c r="CL66" s="611" t="str">
        <f t="shared" si="6"/>
        <v/>
      </c>
      <c r="CM66" s="612"/>
      <c r="CN66" s="613"/>
      <c r="CO66" s="611" t="str">
        <f t="shared" si="7"/>
        <v/>
      </c>
      <c r="CP66" s="612"/>
      <c r="CQ66" s="613"/>
      <c r="CR66" s="611" t="str">
        <f t="shared" si="8"/>
        <v/>
      </c>
      <c r="CS66" s="612"/>
      <c r="CT66" s="613"/>
      <c r="CU66" s="611" t="str">
        <f t="shared" si="9"/>
        <v/>
      </c>
      <c r="CV66" s="612"/>
      <c r="CW66" s="613"/>
      <c r="CX66" s="565" t="str">
        <f t="shared" si="50"/>
        <v/>
      </c>
      <c r="CY66" s="566"/>
      <c r="CZ66" s="567"/>
      <c r="DA66" s="620" t="str">
        <f t="shared" si="10"/>
        <v/>
      </c>
      <c r="DB66" s="621"/>
      <c r="DC66" s="622"/>
      <c r="DD66" s="620" t="str">
        <f t="shared" si="11"/>
        <v/>
      </c>
      <c r="DE66" s="621"/>
      <c r="DF66" s="622"/>
      <c r="DG66" s="620" t="str">
        <f t="shared" si="12"/>
        <v/>
      </c>
      <c r="DH66" s="621"/>
      <c r="DI66" s="622"/>
      <c r="DJ66" s="620" t="str">
        <f t="shared" si="13"/>
        <v/>
      </c>
      <c r="DK66" s="621"/>
      <c r="DL66" s="622"/>
      <c r="DM66" s="620" t="str">
        <f t="shared" si="14"/>
        <v/>
      </c>
      <c r="DN66" s="621"/>
      <c r="DO66" s="622"/>
      <c r="DP66" s="620" t="str">
        <f t="shared" si="15"/>
        <v/>
      </c>
      <c r="DQ66" s="621"/>
      <c r="DR66" s="622"/>
      <c r="DS66" s="620" t="str">
        <f t="shared" si="16"/>
        <v/>
      </c>
      <c r="DT66" s="621"/>
      <c r="DU66" s="622"/>
      <c r="DV66" s="620" t="str">
        <f t="shared" si="17"/>
        <v/>
      </c>
      <c r="DW66" s="621"/>
      <c r="DX66" s="622"/>
      <c r="DY66" s="620" t="str">
        <f t="shared" si="18"/>
        <v/>
      </c>
      <c r="DZ66" s="621"/>
      <c r="EA66" s="622"/>
      <c r="EB66" s="620" t="str">
        <f t="shared" si="19"/>
        <v/>
      </c>
      <c r="EC66" s="621"/>
      <c r="ED66" s="622"/>
      <c r="EE66" s="565"/>
      <c r="EF66" s="566"/>
      <c r="EG66" s="567"/>
      <c r="EH66" s="614" t="str">
        <f t="shared" si="20"/>
        <v/>
      </c>
      <c r="EI66" s="615"/>
      <c r="EJ66" s="616"/>
      <c r="EK66" s="614" t="str">
        <f t="shared" si="21"/>
        <v/>
      </c>
      <c r="EL66" s="615"/>
      <c r="EM66" s="616"/>
      <c r="EN66" s="614" t="str">
        <f t="shared" si="22"/>
        <v/>
      </c>
      <c r="EO66" s="615"/>
      <c r="EP66" s="616"/>
      <c r="EQ66" s="614" t="str">
        <f t="shared" si="23"/>
        <v/>
      </c>
      <c r="ER66" s="615"/>
      <c r="ES66" s="616"/>
      <c r="ET66" s="614" t="str">
        <f t="shared" si="24"/>
        <v/>
      </c>
      <c r="EU66" s="615"/>
      <c r="EV66" s="616"/>
      <c r="EW66" s="614" t="str">
        <f t="shared" si="25"/>
        <v/>
      </c>
      <c r="EX66" s="615"/>
      <c r="EY66" s="616"/>
      <c r="EZ66" s="614" t="str">
        <f t="shared" si="26"/>
        <v/>
      </c>
      <c r="FA66" s="615"/>
      <c r="FB66" s="616"/>
      <c r="FC66" s="614" t="str">
        <f t="shared" si="27"/>
        <v/>
      </c>
      <c r="FD66" s="615"/>
      <c r="FE66" s="616"/>
      <c r="FF66" s="614" t="str">
        <f t="shared" si="28"/>
        <v/>
      </c>
      <c r="FG66" s="615"/>
      <c r="FH66" s="616"/>
      <c r="FI66" s="614" t="str">
        <f t="shared" si="29"/>
        <v/>
      </c>
      <c r="FJ66" s="615"/>
      <c r="FK66" s="616"/>
      <c r="FL66" s="611" t="str">
        <f t="shared" si="30"/>
        <v>N/A</v>
      </c>
      <c r="FM66" s="612"/>
      <c r="FN66" s="613"/>
      <c r="FO66" s="611" t="str">
        <f t="shared" si="31"/>
        <v>N/A</v>
      </c>
      <c r="FP66" s="612"/>
      <c r="FQ66" s="613"/>
      <c r="FR66" s="611" t="str">
        <f t="shared" si="32"/>
        <v>N/A</v>
      </c>
      <c r="FS66" s="612"/>
      <c r="FT66" s="613"/>
      <c r="FU66" s="611" t="str">
        <f t="shared" si="33"/>
        <v>N/A</v>
      </c>
      <c r="FV66" s="612"/>
      <c r="FW66" s="613"/>
      <c r="FX66" s="611" t="str">
        <f t="shared" si="34"/>
        <v>N/A</v>
      </c>
      <c r="FY66" s="612"/>
      <c r="FZ66" s="613"/>
      <c r="GA66" s="611" t="str">
        <f t="shared" si="35"/>
        <v>N/A</v>
      </c>
      <c r="GB66" s="612"/>
      <c r="GC66" s="613"/>
      <c r="GD66" s="611" t="str">
        <f t="shared" si="36"/>
        <v>N/A</v>
      </c>
      <c r="GE66" s="612"/>
      <c r="GF66" s="613"/>
      <c r="GG66" s="611" t="str">
        <f t="shared" si="37"/>
        <v>N/A</v>
      </c>
      <c r="GH66" s="612"/>
      <c r="GI66" s="613"/>
      <c r="GJ66" s="611" t="str">
        <f t="shared" si="38"/>
        <v>N/A</v>
      </c>
      <c r="GK66" s="612"/>
      <c r="GL66" s="613"/>
      <c r="GM66" s="611" t="str">
        <f t="shared" si="39"/>
        <v>N/A</v>
      </c>
      <c r="GN66" s="612"/>
      <c r="GO66" s="613"/>
      <c r="GP66" s="611" t="str">
        <f t="shared" si="40"/>
        <v>N/A</v>
      </c>
      <c r="GQ66" s="612"/>
      <c r="GR66" s="613"/>
      <c r="GS66" s="611" t="str">
        <f t="shared" si="41"/>
        <v>N/A</v>
      </c>
      <c r="GT66" s="612"/>
      <c r="GU66" s="613"/>
      <c r="GV66" s="611" t="str">
        <f t="shared" si="42"/>
        <v>N/A</v>
      </c>
      <c r="GW66" s="612"/>
      <c r="GX66" s="613"/>
      <c r="GY66" s="611" t="str">
        <f t="shared" si="43"/>
        <v>N/A</v>
      </c>
      <c r="GZ66" s="612"/>
      <c r="HA66" s="613"/>
      <c r="HB66" s="611" t="str">
        <f t="shared" si="44"/>
        <v>N/A</v>
      </c>
      <c r="HC66" s="612"/>
      <c r="HD66" s="613"/>
      <c r="HE66" s="611" t="str">
        <f t="shared" si="45"/>
        <v>N/A</v>
      </c>
      <c r="HF66" s="612"/>
      <c r="HG66" s="613"/>
      <c r="HH66" s="611" t="str">
        <f t="shared" si="46"/>
        <v>N/A</v>
      </c>
      <c r="HI66" s="612"/>
      <c r="HJ66" s="613"/>
      <c r="HK66" s="611" t="str">
        <f t="shared" si="47"/>
        <v>N/A</v>
      </c>
      <c r="HL66" s="612"/>
      <c r="HM66" s="613"/>
      <c r="HN66" s="611" t="str">
        <f t="shared" si="48"/>
        <v>N/A</v>
      </c>
      <c r="HO66" s="612"/>
      <c r="HP66" s="613"/>
      <c r="HQ66" s="611" t="str">
        <f t="shared" si="49"/>
        <v>N/A</v>
      </c>
      <c r="HR66" s="612"/>
      <c r="HS66" s="613"/>
    </row>
    <row r="67" spans="1:227">
      <c r="A67" s="26" t="str">
        <f>IF('Information sur les Gènes'!A67="","",'Information sur les Gènes'!A67)</f>
        <v>F5</v>
      </c>
      <c r="B67" s="28" t="str">
        <f>IF('Information sur les Gènes'!D67="","",'Information sur les Gènes'!D67)</f>
        <v/>
      </c>
      <c r="C67" s="611" t="str">
        <f>IF('Données Echantillon Contrôle'!F68="","",'Données Echantillon Contrôle'!F68)</f>
        <v/>
      </c>
      <c r="D67" s="612"/>
      <c r="E67" s="613"/>
      <c r="F67" s="611" t="str">
        <f>IF('Données Echantillon 1'!F68="","",'Données Echantillon 1'!F68)</f>
        <v/>
      </c>
      <c r="G67" s="612"/>
      <c r="H67" s="613"/>
      <c r="I67" s="611" t="str">
        <f>IF('Données Echantillon 2'!F68="","",'Données Echantillon 2'!F68)</f>
        <v/>
      </c>
      <c r="J67" s="612"/>
      <c r="K67" s="613"/>
      <c r="L67" s="611" t="str">
        <f>IF('Données Echantillon 3'!F68="","",'Données Echantillon 3'!F68)</f>
        <v/>
      </c>
      <c r="M67" s="612"/>
      <c r="N67" s="613"/>
      <c r="O67" s="611" t="str">
        <f>IF('Données Echantillon 4'!F68="","",'Données Echantillon 4'!F68)</f>
        <v/>
      </c>
      <c r="P67" s="612"/>
      <c r="Q67" s="613"/>
      <c r="R67" s="611" t="str">
        <f>IF('Données Echantillon 5'!F68="","",'Données Echantillon 5'!F68)</f>
        <v/>
      </c>
      <c r="S67" s="612"/>
      <c r="T67" s="613"/>
      <c r="U67" s="611" t="str">
        <f>IF('Données Echantillon 6'!F68="","",'Données Echantillon 6'!F68)</f>
        <v/>
      </c>
      <c r="V67" s="612"/>
      <c r="W67" s="613"/>
      <c r="X67" s="611" t="str">
        <f>IF('Données Echantillon 7'!F68="","",'Données Echantillon 7'!F68)</f>
        <v/>
      </c>
      <c r="Y67" s="612"/>
      <c r="Z67" s="613"/>
      <c r="AA67" s="611" t="str">
        <f>IF('Données Echantillon 8'!F68="","",'Données Echantillon 8'!F68)</f>
        <v/>
      </c>
      <c r="AB67" s="612"/>
      <c r="AC67" s="613"/>
      <c r="AD67" s="611" t="str">
        <f>IF('Données Echantillon 9'!F68="","",'Données Echantillon 9'!F68)</f>
        <v/>
      </c>
      <c r="AE67" s="612"/>
      <c r="AF67" s="613"/>
      <c r="AG67" s="611" t="str">
        <f>IF('Données Echantillon 10'!F68="","",'Données Echantillon 10'!F68)</f>
        <v/>
      </c>
      <c r="AH67" s="612"/>
      <c r="AI67" s="613"/>
      <c r="AJ67" s="603" t="str">
        <f>IF(C67="","",C67-'Selection Gènes de Référence'!$D$17)</f>
        <v/>
      </c>
      <c r="AK67" s="604"/>
      <c r="AL67" s="605"/>
      <c r="AM67" s="603" t="str">
        <f>IF(F67="","",F67-'Selection Gènes de Référence'!$D$18)</f>
        <v/>
      </c>
      <c r="AN67" s="604"/>
      <c r="AO67" s="605"/>
      <c r="AP67" s="603" t="str">
        <f>IF(I67="","",I67-'Selection Gènes de Référence'!$D$19)</f>
        <v/>
      </c>
      <c r="AQ67" s="604"/>
      <c r="AR67" s="605"/>
      <c r="AS67" s="603" t="str">
        <f>IF(L67="","",L67-'Selection Gènes de Référence'!$D$20)</f>
        <v/>
      </c>
      <c r="AT67" s="604"/>
      <c r="AU67" s="605"/>
      <c r="AV67" s="603" t="str">
        <f>IF(O67="","",O67-'Selection Gènes de Référence'!$D$21)</f>
        <v/>
      </c>
      <c r="AW67" s="604"/>
      <c r="AX67" s="605"/>
      <c r="AY67" s="603" t="str">
        <f>IF(R67="","",R67-'Selection Gènes de Référence'!$D$22)</f>
        <v/>
      </c>
      <c r="AZ67" s="604"/>
      <c r="BA67" s="605"/>
      <c r="BB67" s="603" t="str">
        <f>IF(U67="","",U67-'Selection Gènes de Référence'!$D$23)</f>
        <v/>
      </c>
      <c r="BC67" s="604"/>
      <c r="BD67" s="605"/>
      <c r="BE67" s="603" t="str">
        <f>IF(X67="","",X67-'Selection Gènes de Référence'!$D$24)</f>
        <v/>
      </c>
      <c r="BF67" s="604"/>
      <c r="BG67" s="605"/>
      <c r="BH67" s="603" t="str">
        <f>IF(AA67="","",AA67-'Selection Gènes de Référence'!$D$25)</f>
        <v/>
      </c>
      <c r="BI67" s="604"/>
      <c r="BJ67" s="605"/>
      <c r="BK67" s="603" t="str">
        <f>IF(AD67="","",AD67-'Selection Gènes de Référence'!$D$26)</f>
        <v/>
      </c>
      <c r="BL67" s="604"/>
      <c r="BM67" s="605"/>
      <c r="BN67" s="603" t="str">
        <f>IF(AG67="","",AG67-'Selection Gènes de Référence'!$D$27)</f>
        <v/>
      </c>
      <c r="BO67" s="604"/>
      <c r="BP67" s="605"/>
      <c r="BQ67" s="565"/>
      <c r="BR67" s="566"/>
      <c r="BS67" s="567"/>
      <c r="BT67" s="611" t="str">
        <f t="shared" si="0"/>
        <v/>
      </c>
      <c r="BU67" s="612"/>
      <c r="BV67" s="613"/>
      <c r="BW67" s="611" t="str">
        <f t="shared" si="1"/>
        <v/>
      </c>
      <c r="BX67" s="612"/>
      <c r="BY67" s="613"/>
      <c r="BZ67" s="611" t="str">
        <f t="shared" si="2"/>
        <v/>
      </c>
      <c r="CA67" s="612"/>
      <c r="CB67" s="613"/>
      <c r="CC67" s="611" t="str">
        <f t="shared" si="3"/>
        <v/>
      </c>
      <c r="CD67" s="612"/>
      <c r="CE67" s="613"/>
      <c r="CF67" s="611" t="str">
        <f t="shared" si="4"/>
        <v/>
      </c>
      <c r="CG67" s="612"/>
      <c r="CH67" s="613"/>
      <c r="CI67" s="611" t="str">
        <f t="shared" si="5"/>
        <v/>
      </c>
      <c r="CJ67" s="612"/>
      <c r="CK67" s="613"/>
      <c r="CL67" s="611" t="str">
        <f t="shared" si="6"/>
        <v/>
      </c>
      <c r="CM67" s="612"/>
      <c r="CN67" s="613"/>
      <c r="CO67" s="611" t="str">
        <f t="shared" si="7"/>
        <v/>
      </c>
      <c r="CP67" s="612"/>
      <c r="CQ67" s="613"/>
      <c r="CR67" s="611" t="str">
        <f t="shared" si="8"/>
        <v/>
      </c>
      <c r="CS67" s="612"/>
      <c r="CT67" s="613"/>
      <c r="CU67" s="611" t="str">
        <f t="shared" si="9"/>
        <v/>
      </c>
      <c r="CV67" s="612"/>
      <c r="CW67" s="613"/>
      <c r="CX67" s="565" t="str">
        <f t="shared" si="50"/>
        <v/>
      </c>
      <c r="CY67" s="566"/>
      <c r="CZ67" s="567"/>
      <c r="DA67" s="620" t="str">
        <f t="shared" si="10"/>
        <v/>
      </c>
      <c r="DB67" s="621"/>
      <c r="DC67" s="622"/>
      <c r="DD67" s="620" t="str">
        <f t="shared" si="11"/>
        <v/>
      </c>
      <c r="DE67" s="621"/>
      <c r="DF67" s="622"/>
      <c r="DG67" s="620" t="str">
        <f t="shared" si="12"/>
        <v/>
      </c>
      <c r="DH67" s="621"/>
      <c r="DI67" s="622"/>
      <c r="DJ67" s="620" t="str">
        <f t="shared" si="13"/>
        <v/>
      </c>
      <c r="DK67" s="621"/>
      <c r="DL67" s="622"/>
      <c r="DM67" s="620" t="str">
        <f t="shared" si="14"/>
        <v/>
      </c>
      <c r="DN67" s="621"/>
      <c r="DO67" s="622"/>
      <c r="DP67" s="620" t="str">
        <f t="shared" si="15"/>
        <v/>
      </c>
      <c r="DQ67" s="621"/>
      <c r="DR67" s="622"/>
      <c r="DS67" s="620" t="str">
        <f t="shared" si="16"/>
        <v/>
      </c>
      <c r="DT67" s="621"/>
      <c r="DU67" s="622"/>
      <c r="DV67" s="620" t="str">
        <f t="shared" si="17"/>
        <v/>
      </c>
      <c r="DW67" s="621"/>
      <c r="DX67" s="622"/>
      <c r="DY67" s="620" t="str">
        <f t="shared" si="18"/>
        <v/>
      </c>
      <c r="DZ67" s="621"/>
      <c r="EA67" s="622"/>
      <c r="EB67" s="620" t="str">
        <f t="shared" si="19"/>
        <v/>
      </c>
      <c r="EC67" s="621"/>
      <c r="ED67" s="622"/>
      <c r="EE67" s="565"/>
      <c r="EF67" s="566"/>
      <c r="EG67" s="567"/>
      <c r="EH67" s="614" t="str">
        <f t="shared" si="20"/>
        <v/>
      </c>
      <c r="EI67" s="615"/>
      <c r="EJ67" s="616"/>
      <c r="EK67" s="614" t="str">
        <f t="shared" si="21"/>
        <v/>
      </c>
      <c r="EL67" s="615"/>
      <c r="EM67" s="616"/>
      <c r="EN67" s="614" t="str">
        <f t="shared" si="22"/>
        <v/>
      </c>
      <c r="EO67" s="615"/>
      <c r="EP67" s="616"/>
      <c r="EQ67" s="614" t="str">
        <f t="shared" si="23"/>
        <v/>
      </c>
      <c r="ER67" s="615"/>
      <c r="ES67" s="616"/>
      <c r="ET67" s="614" t="str">
        <f t="shared" si="24"/>
        <v/>
      </c>
      <c r="EU67" s="615"/>
      <c r="EV67" s="616"/>
      <c r="EW67" s="614" t="str">
        <f t="shared" si="25"/>
        <v/>
      </c>
      <c r="EX67" s="615"/>
      <c r="EY67" s="616"/>
      <c r="EZ67" s="614" t="str">
        <f t="shared" si="26"/>
        <v/>
      </c>
      <c r="FA67" s="615"/>
      <c r="FB67" s="616"/>
      <c r="FC67" s="614" t="str">
        <f t="shared" si="27"/>
        <v/>
      </c>
      <c r="FD67" s="615"/>
      <c r="FE67" s="616"/>
      <c r="FF67" s="614" t="str">
        <f t="shared" si="28"/>
        <v/>
      </c>
      <c r="FG67" s="615"/>
      <c r="FH67" s="616"/>
      <c r="FI67" s="614" t="str">
        <f t="shared" si="29"/>
        <v/>
      </c>
      <c r="FJ67" s="615"/>
      <c r="FK67" s="616"/>
      <c r="FL67" s="611" t="str">
        <f t="shared" si="30"/>
        <v>N/A</v>
      </c>
      <c r="FM67" s="612"/>
      <c r="FN67" s="613"/>
      <c r="FO67" s="611" t="str">
        <f t="shared" si="31"/>
        <v>N/A</v>
      </c>
      <c r="FP67" s="612"/>
      <c r="FQ67" s="613"/>
      <c r="FR67" s="611" t="str">
        <f t="shared" si="32"/>
        <v>N/A</v>
      </c>
      <c r="FS67" s="612"/>
      <c r="FT67" s="613"/>
      <c r="FU67" s="611" t="str">
        <f t="shared" si="33"/>
        <v>N/A</v>
      </c>
      <c r="FV67" s="612"/>
      <c r="FW67" s="613"/>
      <c r="FX67" s="611" t="str">
        <f t="shared" si="34"/>
        <v>N/A</v>
      </c>
      <c r="FY67" s="612"/>
      <c r="FZ67" s="613"/>
      <c r="GA67" s="611" t="str">
        <f t="shared" si="35"/>
        <v>N/A</v>
      </c>
      <c r="GB67" s="612"/>
      <c r="GC67" s="613"/>
      <c r="GD67" s="611" t="str">
        <f t="shared" si="36"/>
        <v>N/A</v>
      </c>
      <c r="GE67" s="612"/>
      <c r="GF67" s="613"/>
      <c r="GG67" s="611" t="str">
        <f t="shared" si="37"/>
        <v>N/A</v>
      </c>
      <c r="GH67" s="612"/>
      <c r="GI67" s="613"/>
      <c r="GJ67" s="611" t="str">
        <f t="shared" si="38"/>
        <v>N/A</v>
      </c>
      <c r="GK67" s="612"/>
      <c r="GL67" s="613"/>
      <c r="GM67" s="611" t="str">
        <f t="shared" si="39"/>
        <v>N/A</v>
      </c>
      <c r="GN67" s="612"/>
      <c r="GO67" s="613"/>
      <c r="GP67" s="611" t="str">
        <f t="shared" si="40"/>
        <v>N/A</v>
      </c>
      <c r="GQ67" s="612"/>
      <c r="GR67" s="613"/>
      <c r="GS67" s="611" t="str">
        <f t="shared" si="41"/>
        <v>N/A</v>
      </c>
      <c r="GT67" s="612"/>
      <c r="GU67" s="613"/>
      <c r="GV67" s="611" t="str">
        <f t="shared" si="42"/>
        <v>N/A</v>
      </c>
      <c r="GW67" s="612"/>
      <c r="GX67" s="613"/>
      <c r="GY67" s="611" t="str">
        <f t="shared" si="43"/>
        <v>N/A</v>
      </c>
      <c r="GZ67" s="612"/>
      <c r="HA67" s="613"/>
      <c r="HB67" s="611" t="str">
        <f t="shared" si="44"/>
        <v>N/A</v>
      </c>
      <c r="HC67" s="612"/>
      <c r="HD67" s="613"/>
      <c r="HE67" s="611" t="str">
        <f t="shared" si="45"/>
        <v>N/A</v>
      </c>
      <c r="HF67" s="612"/>
      <c r="HG67" s="613"/>
      <c r="HH67" s="611" t="str">
        <f t="shared" si="46"/>
        <v>N/A</v>
      </c>
      <c r="HI67" s="612"/>
      <c r="HJ67" s="613"/>
      <c r="HK67" s="611" t="str">
        <f t="shared" si="47"/>
        <v>N/A</v>
      </c>
      <c r="HL67" s="612"/>
      <c r="HM67" s="613"/>
      <c r="HN67" s="611" t="str">
        <f t="shared" si="48"/>
        <v>N/A</v>
      </c>
      <c r="HO67" s="612"/>
      <c r="HP67" s="613"/>
      <c r="HQ67" s="611" t="str">
        <f t="shared" si="49"/>
        <v>N/A</v>
      </c>
      <c r="HR67" s="612"/>
      <c r="HS67" s="613"/>
    </row>
    <row r="68" spans="1:227">
      <c r="A68" s="26" t="str">
        <f>IF('Information sur les Gènes'!A68="","",'Information sur les Gènes'!A68)</f>
        <v>F6</v>
      </c>
      <c r="B68" s="28" t="str">
        <f>IF('Information sur les Gènes'!D68="","",'Information sur les Gènes'!D68)</f>
        <v/>
      </c>
      <c r="C68" s="611" t="str">
        <f>IF('Données Echantillon Contrôle'!F69="","",'Données Echantillon Contrôle'!F69)</f>
        <v/>
      </c>
      <c r="D68" s="612"/>
      <c r="E68" s="613"/>
      <c r="F68" s="611" t="str">
        <f>IF('Données Echantillon 1'!F69="","",'Données Echantillon 1'!F69)</f>
        <v/>
      </c>
      <c r="G68" s="612"/>
      <c r="H68" s="613"/>
      <c r="I68" s="611" t="str">
        <f>IF('Données Echantillon 2'!F69="","",'Données Echantillon 2'!F69)</f>
        <v/>
      </c>
      <c r="J68" s="612"/>
      <c r="K68" s="613"/>
      <c r="L68" s="611" t="str">
        <f>IF('Données Echantillon 3'!F69="","",'Données Echantillon 3'!F69)</f>
        <v/>
      </c>
      <c r="M68" s="612"/>
      <c r="N68" s="613"/>
      <c r="O68" s="611" t="str">
        <f>IF('Données Echantillon 4'!F69="","",'Données Echantillon 4'!F69)</f>
        <v/>
      </c>
      <c r="P68" s="612"/>
      <c r="Q68" s="613"/>
      <c r="R68" s="611" t="str">
        <f>IF('Données Echantillon 5'!F69="","",'Données Echantillon 5'!F69)</f>
        <v/>
      </c>
      <c r="S68" s="612"/>
      <c r="T68" s="613"/>
      <c r="U68" s="611" t="str">
        <f>IF('Données Echantillon 6'!F69="","",'Données Echantillon 6'!F69)</f>
        <v/>
      </c>
      <c r="V68" s="612"/>
      <c r="W68" s="613"/>
      <c r="X68" s="611" t="str">
        <f>IF('Données Echantillon 7'!F69="","",'Données Echantillon 7'!F69)</f>
        <v/>
      </c>
      <c r="Y68" s="612"/>
      <c r="Z68" s="613"/>
      <c r="AA68" s="611" t="str">
        <f>IF('Données Echantillon 8'!F69="","",'Données Echantillon 8'!F69)</f>
        <v/>
      </c>
      <c r="AB68" s="612"/>
      <c r="AC68" s="613"/>
      <c r="AD68" s="611" t="str">
        <f>IF('Données Echantillon 9'!F69="","",'Données Echantillon 9'!F69)</f>
        <v/>
      </c>
      <c r="AE68" s="612"/>
      <c r="AF68" s="613"/>
      <c r="AG68" s="611" t="str">
        <f>IF('Données Echantillon 10'!F69="","",'Données Echantillon 10'!F69)</f>
        <v/>
      </c>
      <c r="AH68" s="612"/>
      <c r="AI68" s="613"/>
      <c r="AJ68" s="603" t="str">
        <f>IF(C68="","",C68-'Selection Gènes de Référence'!$D$17)</f>
        <v/>
      </c>
      <c r="AK68" s="604"/>
      <c r="AL68" s="605"/>
      <c r="AM68" s="603" t="str">
        <f>IF(F68="","",F68-'Selection Gènes de Référence'!$D$18)</f>
        <v/>
      </c>
      <c r="AN68" s="604"/>
      <c r="AO68" s="605"/>
      <c r="AP68" s="603" t="str">
        <f>IF(I68="","",I68-'Selection Gènes de Référence'!$D$19)</f>
        <v/>
      </c>
      <c r="AQ68" s="604"/>
      <c r="AR68" s="605"/>
      <c r="AS68" s="603" t="str">
        <f>IF(L68="","",L68-'Selection Gènes de Référence'!$D$20)</f>
        <v/>
      </c>
      <c r="AT68" s="604"/>
      <c r="AU68" s="605"/>
      <c r="AV68" s="603" t="str">
        <f>IF(O68="","",O68-'Selection Gènes de Référence'!$D$21)</f>
        <v/>
      </c>
      <c r="AW68" s="604"/>
      <c r="AX68" s="605"/>
      <c r="AY68" s="603" t="str">
        <f>IF(R68="","",R68-'Selection Gènes de Référence'!$D$22)</f>
        <v/>
      </c>
      <c r="AZ68" s="604"/>
      <c r="BA68" s="605"/>
      <c r="BB68" s="603" t="str">
        <f>IF(U68="","",U68-'Selection Gènes de Référence'!$D$23)</f>
        <v/>
      </c>
      <c r="BC68" s="604"/>
      <c r="BD68" s="605"/>
      <c r="BE68" s="603" t="str">
        <f>IF(X68="","",X68-'Selection Gènes de Référence'!$D$24)</f>
        <v/>
      </c>
      <c r="BF68" s="604"/>
      <c r="BG68" s="605"/>
      <c r="BH68" s="603" t="str">
        <f>IF(AA68="","",AA68-'Selection Gènes de Référence'!$D$25)</f>
        <v/>
      </c>
      <c r="BI68" s="604"/>
      <c r="BJ68" s="605"/>
      <c r="BK68" s="603" t="str">
        <f>IF(AD68="","",AD68-'Selection Gènes de Référence'!$D$26)</f>
        <v/>
      </c>
      <c r="BL68" s="604"/>
      <c r="BM68" s="605"/>
      <c r="BN68" s="603" t="str">
        <f>IF(AG68="","",AG68-'Selection Gènes de Référence'!$D$27)</f>
        <v/>
      </c>
      <c r="BO68" s="604"/>
      <c r="BP68" s="605"/>
      <c r="BQ68" s="565"/>
      <c r="BR68" s="566"/>
      <c r="BS68" s="567"/>
      <c r="BT68" s="611" t="str">
        <f t="shared" ref="BT68:BT86" si="51">IF(OR(AM68="",$AJ68=""),"",AM68-$AJ68)</f>
        <v/>
      </c>
      <c r="BU68" s="612"/>
      <c r="BV68" s="613"/>
      <c r="BW68" s="611" t="str">
        <f t="shared" ref="BW68:BW86" si="52">IF(OR(AP68="",$AJ68=""),"",AP68-$AJ68)</f>
        <v/>
      </c>
      <c r="BX68" s="612"/>
      <c r="BY68" s="613"/>
      <c r="BZ68" s="611" t="str">
        <f t="shared" ref="BZ68:BZ86" si="53">IF(OR(AS68="",$AJ68=""),"",AS68-$AJ68)</f>
        <v/>
      </c>
      <c r="CA68" s="612"/>
      <c r="CB68" s="613"/>
      <c r="CC68" s="611" t="str">
        <f t="shared" ref="CC68:CC86" si="54">IF(OR(AV68="",$AJ68=""),"",AV68-$AJ68)</f>
        <v/>
      </c>
      <c r="CD68" s="612"/>
      <c r="CE68" s="613"/>
      <c r="CF68" s="611" t="str">
        <f t="shared" ref="CF68:CF86" si="55">IF(OR(AY68="",$AJ68=""),"",AY68-$AJ68)</f>
        <v/>
      </c>
      <c r="CG68" s="612"/>
      <c r="CH68" s="613"/>
      <c r="CI68" s="611" t="str">
        <f t="shared" ref="CI68:CI86" si="56">IF(OR(BB68="",$AJ68=""),"",BB68-$AJ68)</f>
        <v/>
      </c>
      <c r="CJ68" s="612"/>
      <c r="CK68" s="613"/>
      <c r="CL68" s="611" t="str">
        <f t="shared" ref="CL68:CL86" si="57">IF(OR(BE68="",$AJ68=""),"",BE68-$AJ68)</f>
        <v/>
      </c>
      <c r="CM68" s="612"/>
      <c r="CN68" s="613"/>
      <c r="CO68" s="611" t="str">
        <f t="shared" ref="CO68:CO86" si="58">IF(OR(BH68="",$AJ68=""),"",BH68-$AJ68)</f>
        <v/>
      </c>
      <c r="CP68" s="612"/>
      <c r="CQ68" s="613"/>
      <c r="CR68" s="611" t="str">
        <f t="shared" ref="CR68:CR86" si="59">IF(OR(BK68="",$AJ68=""),"",BK68-$AJ68)</f>
        <v/>
      </c>
      <c r="CS68" s="612"/>
      <c r="CT68" s="613"/>
      <c r="CU68" s="611" t="str">
        <f t="shared" ref="CU68:CU86" si="60">IF(OR(BN68="",$AJ68=""),"",BN68-$AJ68)</f>
        <v/>
      </c>
      <c r="CV68" s="612"/>
      <c r="CW68" s="613"/>
      <c r="CX68" s="565" t="str">
        <f t="shared" ref="CX68:CX86" si="61">IF(BQ68="","",2^-BQ68)</f>
        <v/>
      </c>
      <c r="CY68" s="566"/>
      <c r="CZ68" s="567"/>
      <c r="DA68" s="620" t="str">
        <f t="shared" ref="DA68:DA86" si="62">IF(BT68="","",2^-BT68)</f>
        <v/>
      </c>
      <c r="DB68" s="621"/>
      <c r="DC68" s="622"/>
      <c r="DD68" s="620" t="str">
        <f t="shared" ref="DD68:DD86" si="63">IF(BW68="","",2^-BW68)</f>
        <v/>
      </c>
      <c r="DE68" s="621"/>
      <c r="DF68" s="622"/>
      <c r="DG68" s="620" t="str">
        <f t="shared" ref="DG68:DG86" si="64">IF(BZ68="","",2^-BZ68)</f>
        <v/>
      </c>
      <c r="DH68" s="621"/>
      <c r="DI68" s="622"/>
      <c r="DJ68" s="620" t="str">
        <f t="shared" ref="DJ68:DJ86" si="65">IF(CC68="","",2^-CC68)</f>
        <v/>
      </c>
      <c r="DK68" s="621"/>
      <c r="DL68" s="622"/>
      <c r="DM68" s="620" t="str">
        <f t="shared" ref="DM68:DM86" si="66">IF(CF68="","",2^-CF68)</f>
        <v/>
      </c>
      <c r="DN68" s="621"/>
      <c r="DO68" s="622"/>
      <c r="DP68" s="620" t="str">
        <f t="shared" ref="DP68:DP86" si="67">IF(CI68="","",2^-CI68)</f>
        <v/>
      </c>
      <c r="DQ68" s="621"/>
      <c r="DR68" s="622"/>
      <c r="DS68" s="620" t="str">
        <f t="shared" ref="DS68:DS86" si="68">IF(CL68="","",2^-CL68)</f>
        <v/>
      </c>
      <c r="DT68" s="621"/>
      <c r="DU68" s="622"/>
      <c r="DV68" s="620" t="str">
        <f t="shared" ref="DV68:DV86" si="69">IF(CO68="","",2^-CO68)</f>
        <v/>
      </c>
      <c r="DW68" s="621"/>
      <c r="DX68" s="622"/>
      <c r="DY68" s="620" t="str">
        <f t="shared" ref="DY68:DY86" si="70">IF(CR68="","",2^-CR68)</f>
        <v/>
      </c>
      <c r="DZ68" s="621"/>
      <c r="EA68" s="622"/>
      <c r="EB68" s="620" t="str">
        <f t="shared" ref="EB68:EB86" si="71">IF(CU68="","",2^-CU68)</f>
        <v/>
      </c>
      <c r="EC68" s="621"/>
      <c r="ED68" s="622"/>
      <c r="EE68" s="565"/>
      <c r="EF68" s="566"/>
      <c r="EG68" s="567"/>
      <c r="EH68" s="614" t="str">
        <f t="shared" ref="EH68:EH86" si="72">IF(DA68&gt;1,DA68,-1/DA68)</f>
        <v/>
      </c>
      <c r="EI68" s="615"/>
      <c r="EJ68" s="616"/>
      <c r="EK68" s="614" t="str">
        <f t="shared" ref="EK68:EK86" si="73">IF(DD68&gt;1,DD68,-1/DD68)</f>
        <v/>
      </c>
      <c r="EL68" s="615"/>
      <c r="EM68" s="616"/>
      <c r="EN68" s="614" t="str">
        <f t="shared" ref="EN68:EN86" si="74">IF(DG68&gt;1,DG68,-1/DG68)</f>
        <v/>
      </c>
      <c r="EO68" s="615"/>
      <c r="EP68" s="616"/>
      <c r="EQ68" s="614" t="str">
        <f t="shared" ref="EQ68:EQ86" si="75">IF(DJ68&gt;1,DJ68,-1/DJ68)</f>
        <v/>
      </c>
      <c r="ER68" s="615"/>
      <c r="ES68" s="616"/>
      <c r="ET68" s="614" t="str">
        <f t="shared" ref="ET68:ET86" si="76">IF(DM68&gt;1,DM68,-1/DM68)</f>
        <v/>
      </c>
      <c r="EU68" s="615"/>
      <c r="EV68" s="616"/>
      <c r="EW68" s="614" t="str">
        <f t="shared" ref="EW68:EW86" si="77">IF(DP68&gt;1,DP68,-1/DP68)</f>
        <v/>
      </c>
      <c r="EX68" s="615"/>
      <c r="EY68" s="616"/>
      <c r="EZ68" s="614" t="str">
        <f t="shared" ref="EZ68:EZ86" si="78">IF(DS68&gt;1,DS68,-1/DS68)</f>
        <v/>
      </c>
      <c r="FA68" s="615"/>
      <c r="FB68" s="616"/>
      <c r="FC68" s="614" t="str">
        <f t="shared" ref="FC68:FC86" si="79">IF(DV68&gt;1,DV68,-1/DV68)</f>
        <v/>
      </c>
      <c r="FD68" s="615"/>
      <c r="FE68" s="616"/>
      <c r="FF68" s="614" t="str">
        <f t="shared" ref="FF68:FF86" si="80">IF(DY68&gt;1,DY68,-1/DY68)</f>
        <v/>
      </c>
      <c r="FG68" s="615"/>
      <c r="FH68" s="616"/>
      <c r="FI68" s="614" t="str">
        <f t="shared" ref="FI68:FI86" si="81">IF(EB68&gt;1,EB68,-1/EB68)</f>
        <v/>
      </c>
      <c r="FJ68" s="615"/>
      <c r="FK68" s="616"/>
      <c r="FL68" s="611" t="str">
        <f t="shared" ref="FL68:FL86" si="82">IF(OR(COUNT(C166:E166)&lt;3,COUNT(F166:H166)&lt;3),"N/A",IF(ISERROR(TTEST(C166:E166,F166:H166,2,2)),"N/A",TTEST(C166:E166,F166:H166,2,2)))</f>
        <v>N/A</v>
      </c>
      <c r="FM68" s="612"/>
      <c r="FN68" s="613"/>
      <c r="FO68" s="611" t="str">
        <f t="shared" ref="FO68:FO86" si="83">IF(OR(COUNT(C166:E166)&lt;3,COUNT(I166:K166)&lt;3),"N/A",IF(ISERROR(TTEST(C166:E166,I166:K166,2,2)),"N/A",TTEST(C166:E166,I166:K166,2,2)))</f>
        <v>N/A</v>
      </c>
      <c r="FP68" s="612"/>
      <c r="FQ68" s="613"/>
      <c r="FR68" s="611" t="str">
        <f t="shared" ref="FR68:FR86" si="84">IF(OR(COUNT(C166:E166)&lt;3,COUNT(L166:N166)&lt;3),"N/A",IF(ISERROR(TTEST(C166:E166,L166:N166,2,2)),"N/A",TTEST(C166:E166,L166:N166,2,2)))</f>
        <v>N/A</v>
      </c>
      <c r="FS68" s="612"/>
      <c r="FT68" s="613"/>
      <c r="FU68" s="611" t="str">
        <f t="shared" ref="FU68:FU86" si="85">IF(OR(COUNT(C166:E166)&lt;3,COUNT(O166:Q166)&lt;3),"N/A",IF(ISERROR(TTEST(C166:E166,O166:Q166,2,2)),"N/A",TTEST(C166:E166,O166:Q166,2,2)))</f>
        <v>N/A</v>
      </c>
      <c r="FV68" s="612"/>
      <c r="FW68" s="613"/>
      <c r="FX68" s="611" t="str">
        <f t="shared" ref="FX68:FX86" si="86">IF(OR(COUNT(O166:Q166)&lt;3,COUNT(R166:T166)&lt;3),"N/A",IF(ISERROR(TTEST(O166:Q166,R166:T166,2,2)),"N/A",TTEST(C166:E166,R166:T166,2,2)))</f>
        <v>N/A</v>
      </c>
      <c r="FY68" s="612"/>
      <c r="FZ68" s="613"/>
      <c r="GA68" s="611" t="str">
        <f t="shared" ref="GA68:GA86" si="87">IF(OR(COUNT(R166:T166)&lt;3,COUNT(U166:W166)&lt;3),"N/A",IF(ISERROR(TTEST(R166:T166,U166:W166,2,2)),"N/A",TTEST(C166:E166,U166:W166,2,2)))</f>
        <v>N/A</v>
      </c>
      <c r="GB68" s="612"/>
      <c r="GC68" s="613"/>
      <c r="GD68" s="611" t="str">
        <f t="shared" ref="GD68:GD86" si="88">IF(OR(COUNT(U166:W166)&lt;3,COUNT(X166:Z166)&lt;3),"N/A",IF(ISERROR(TTEST(U166:W166,X166:Z166,2,2)),"N/A",TTEST(C166:E166,X166:Z166,2,2)))</f>
        <v>N/A</v>
      </c>
      <c r="GE68" s="612"/>
      <c r="GF68" s="613"/>
      <c r="GG68" s="611" t="str">
        <f t="shared" ref="GG68:GG86" si="89">IF(OR(COUNT(X166:Z166)&lt;3,COUNT(AA166:AC166)&lt;3),"N/A",IF(ISERROR(TTEST(X166:Z166,AA166:AC166,2,2)),"N/A",TTEST(C166:E166,AA166:AC166,2,2)))</f>
        <v>N/A</v>
      </c>
      <c r="GH68" s="612"/>
      <c r="GI68" s="613"/>
      <c r="GJ68" s="611" t="str">
        <f t="shared" ref="GJ68:GJ86" si="90">IF(OR(COUNT(AA166:AC166)&lt;3,COUNT(AD166:AF166)&lt;3),"N/A",IF(ISERROR(TTEST(AA166:AC166,AD166:AF166,2,2)),"N/A",TTEST(C166:E166,AD166:AF166,2,2)))</f>
        <v>N/A</v>
      </c>
      <c r="GK68" s="612"/>
      <c r="GL68" s="613"/>
      <c r="GM68" s="611" t="str">
        <f t="shared" ref="GM68:GM86" si="91">IF(OR(COUNT(AD166:AF166)&lt;3,COUNT(AG166:AI166)&lt;3),"N/A",IF(ISERROR(TTEST(AD166:AF166,AG166:AI166,2,2)),"N/A",TTEST(C166:E166,AG166:AI166,2,2)))</f>
        <v>N/A</v>
      </c>
      <c r="GN68" s="612"/>
      <c r="GO68" s="613"/>
      <c r="GP68" s="611" t="str">
        <f t="shared" ref="GP68:GP86" si="92">IF(OR($C68="N/A",EH68=""),"N/A",IF(AND($C68&gt;=35,F68&gt;=35),"Non Exprimé",IF(AND($C68&lt;35,F68&lt;35),"OK",IF(OR(AND($C68&lt;35,F68&gt;=35),$C68&gt;=35,F68&lt;35),"Avec Précaution",))))</f>
        <v>N/A</v>
      </c>
      <c r="GQ68" s="612"/>
      <c r="GR68" s="613"/>
      <c r="GS68" s="611" t="str">
        <f t="shared" ref="GS68:GS86" si="93">IF(OR($C68="N/A",EK68=""),"N/A",IF(AND($C68&gt;=35,I68&gt;=35),"Non Exprimé",IF(AND($C68&lt;35,I68&lt;35),"OK",IF(OR(AND($C68&lt;35,I68&gt;=35),$C68&gt;=35,I68&lt;35),"Avec Précaution",))))</f>
        <v>N/A</v>
      </c>
      <c r="GT68" s="612"/>
      <c r="GU68" s="613"/>
      <c r="GV68" s="611" t="str">
        <f t="shared" ref="GV68:GV86" si="94">IF(OR($C68="N/A",EN68=""),"N/A",IF(AND($C68&gt;=35,L68&gt;=35),"Non Exprimé",IF(AND($C68&lt;35,L68&lt;35),"OK",IF(OR(AND($C68&lt;35,L68&gt;=35),$C68&gt;=35,L68&lt;35),"Avec Précaution",))))</f>
        <v>N/A</v>
      </c>
      <c r="GW68" s="612"/>
      <c r="GX68" s="613"/>
      <c r="GY68" s="611" t="str">
        <f t="shared" ref="GY68:GY86" si="95">IF(OR($C68="N/A",EQ68=""),"N/A",IF(AND($C68&gt;=35,O68&gt;=35),"Non Exprimé",IF(AND($C68&lt;35,O68&lt;35),"OK",IF(OR(AND($C68&lt;35,O68&gt;=35),$C68&gt;=35,O68&lt;35),"Avec Précaution",))))</f>
        <v>N/A</v>
      </c>
      <c r="GZ68" s="612"/>
      <c r="HA68" s="613"/>
      <c r="HB68" s="611" t="str">
        <f t="shared" ref="HB68:HB86" si="96">IF(OR($C68="N/A",ET68=""),"N/A",IF(AND($C68&gt;=35,R68&gt;=35),"Non Exprimé",IF(AND($C68&lt;35,R68&lt;35),"OK",IF(OR(AND($C68&lt;35,R68&gt;=35),$C68&gt;=35,R68&lt;35),"Avec Précaution",))))</f>
        <v>N/A</v>
      </c>
      <c r="HC68" s="612"/>
      <c r="HD68" s="613"/>
      <c r="HE68" s="611" t="str">
        <f t="shared" ref="HE68:HE86" si="97">IF(OR($C68="N/A",EW68=""),"N/A",IF(AND($C68&gt;=35,U68&gt;=35),"Non Exprimé",IF(AND($C68&lt;35,U68&lt;35),"OK",IF(OR(AND($C68&lt;35,U68&gt;=35),$C68&gt;=35,U68&lt;35),"Avec Précaution",))))</f>
        <v>N/A</v>
      </c>
      <c r="HF68" s="612"/>
      <c r="HG68" s="613"/>
      <c r="HH68" s="611" t="str">
        <f t="shared" ref="HH68:HH86" si="98">IF(OR($C68="N/A",EZ68=""),"N/A",IF(AND($C68&gt;=35,X68&gt;=35),"Non Exprimé",IF(AND($C68&lt;35,X68&lt;35),"OK",IF(OR(AND($C68&lt;35,X68&gt;=35),$C68&gt;=35,X68&lt;35),"Avec Précaution",))))</f>
        <v>N/A</v>
      </c>
      <c r="HI68" s="612"/>
      <c r="HJ68" s="613"/>
      <c r="HK68" s="611" t="str">
        <f t="shared" ref="HK68:HK86" si="99">IF(OR($C68="N/A",FC68=""),"N/A",IF(AND($C68&gt;=35,AA68&gt;=35),"Non Exprimé",IF(AND($C68&lt;35,AA68&lt;35),"OK",IF(OR(AND($C68&lt;35,AA68&gt;=35),$C68&gt;=35,AA68&lt;35),"Avec Précaution",))))</f>
        <v>N/A</v>
      </c>
      <c r="HL68" s="612"/>
      <c r="HM68" s="613"/>
      <c r="HN68" s="611" t="str">
        <f t="shared" ref="HN68:HN86" si="100">IF(OR($C68="N/A",FF68=""),"N/A",IF(AND($C68&gt;=35,AD68&gt;=35),"Non Exprimé",IF(AND($C68&lt;35,AD68&lt;35),"OK",IF(OR(AND($C68&lt;35,AD68&gt;=35),$C68&gt;=35,AD68&lt;35),"Avec Précaution",))))</f>
        <v>N/A</v>
      </c>
      <c r="HO68" s="612"/>
      <c r="HP68" s="613"/>
      <c r="HQ68" s="611" t="str">
        <f t="shared" ref="HQ68:HQ86" si="101">IF(OR($C68="N/A",FI68=""),"N/A",IF(AND($C68&gt;=35,AG68&gt;=35),"Non Exprimé",IF(AND($C68&lt;35,AG68&lt;35),"OK",IF(OR(AND($C68&lt;35,AG68&gt;=35),$C68&gt;=35,AG68&lt;35),"Avec Précaution",))))</f>
        <v>N/A</v>
      </c>
      <c r="HR68" s="612"/>
      <c r="HS68" s="613"/>
    </row>
    <row r="69" spans="1:227">
      <c r="A69" s="26" t="str">
        <f>IF('Information sur les Gènes'!A69="","",'Information sur les Gènes'!A69)</f>
        <v>F7</v>
      </c>
      <c r="B69" s="28" t="str">
        <f>IF('Information sur les Gènes'!D69="","",'Information sur les Gènes'!D69)</f>
        <v/>
      </c>
      <c r="C69" s="611" t="str">
        <f>IF('Données Echantillon Contrôle'!F70="","",'Données Echantillon Contrôle'!F70)</f>
        <v/>
      </c>
      <c r="D69" s="612"/>
      <c r="E69" s="613"/>
      <c r="F69" s="611" t="str">
        <f>IF('Données Echantillon 1'!F70="","",'Données Echantillon 1'!F70)</f>
        <v/>
      </c>
      <c r="G69" s="612"/>
      <c r="H69" s="613"/>
      <c r="I69" s="611" t="str">
        <f>IF('Données Echantillon 2'!F70="","",'Données Echantillon 2'!F70)</f>
        <v/>
      </c>
      <c r="J69" s="612"/>
      <c r="K69" s="613"/>
      <c r="L69" s="611" t="str">
        <f>IF('Données Echantillon 3'!F70="","",'Données Echantillon 3'!F70)</f>
        <v/>
      </c>
      <c r="M69" s="612"/>
      <c r="N69" s="613"/>
      <c r="O69" s="611" t="str">
        <f>IF('Données Echantillon 4'!F70="","",'Données Echantillon 4'!F70)</f>
        <v/>
      </c>
      <c r="P69" s="612"/>
      <c r="Q69" s="613"/>
      <c r="R69" s="611" t="str">
        <f>IF('Données Echantillon 5'!F70="","",'Données Echantillon 5'!F70)</f>
        <v/>
      </c>
      <c r="S69" s="612"/>
      <c r="T69" s="613"/>
      <c r="U69" s="611" t="str">
        <f>IF('Données Echantillon 6'!F70="","",'Données Echantillon 6'!F70)</f>
        <v/>
      </c>
      <c r="V69" s="612"/>
      <c r="W69" s="613"/>
      <c r="X69" s="611" t="str">
        <f>IF('Données Echantillon 7'!F70="","",'Données Echantillon 7'!F70)</f>
        <v/>
      </c>
      <c r="Y69" s="612"/>
      <c r="Z69" s="613"/>
      <c r="AA69" s="611" t="str">
        <f>IF('Données Echantillon 8'!F70="","",'Données Echantillon 8'!F70)</f>
        <v/>
      </c>
      <c r="AB69" s="612"/>
      <c r="AC69" s="613"/>
      <c r="AD69" s="611" t="str">
        <f>IF('Données Echantillon 9'!F70="","",'Données Echantillon 9'!F70)</f>
        <v/>
      </c>
      <c r="AE69" s="612"/>
      <c r="AF69" s="613"/>
      <c r="AG69" s="611" t="str">
        <f>IF('Données Echantillon 10'!F70="","",'Données Echantillon 10'!F70)</f>
        <v/>
      </c>
      <c r="AH69" s="612"/>
      <c r="AI69" s="613"/>
      <c r="AJ69" s="603" t="str">
        <f>IF(C69="","",C69-'Selection Gènes de Référence'!$D$17)</f>
        <v/>
      </c>
      <c r="AK69" s="604"/>
      <c r="AL69" s="605"/>
      <c r="AM69" s="603" t="str">
        <f>IF(F69="","",F69-'Selection Gènes de Référence'!$D$18)</f>
        <v/>
      </c>
      <c r="AN69" s="604"/>
      <c r="AO69" s="605"/>
      <c r="AP69" s="603" t="str">
        <f>IF(I69="","",I69-'Selection Gènes de Référence'!$D$19)</f>
        <v/>
      </c>
      <c r="AQ69" s="604"/>
      <c r="AR69" s="605"/>
      <c r="AS69" s="603" t="str">
        <f>IF(L69="","",L69-'Selection Gènes de Référence'!$D$20)</f>
        <v/>
      </c>
      <c r="AT69" s="604"/>
      <c r="AU69" s="605"/>
      <c r="AV69" s="603" t="str">
        <f>IF(O69="","",O69-'Selection Gènes de Référence'!$D$21)</f>
        <v/>
      </c>
      <c r="AW69" s="604"/>
      <c r="AX69" s="605"/>
      <c r="AY69" s="603" t="str">
        <f>IF(R69="","",R69-'Selection Gènes de Référence'!$D$22)</f>
        <v/>
      </c>
      <c r="AZ69" s="604"/>
      <c r="BA69" s="605"/>
      <c r="BB69" s="603" t="str">
        <f>IF(U69="","",U69-'Selection Gènes de Référence'!$D$23)</f>
        <v/>
      </c>
      <c r="BC69" s="604"/>
      <c r="BD69" s="605"/>
      <c r="BE69" s="603" t="str">
        <f>IF(X69="","",X69-'Selection Gènes de Référence'!$D$24)</f>
        <v/>
      </c>
      <c r="BF69" s="604"/>
      <c r="BG69" s="605"/>
      <c r="BH69" s="603" t="str">
        <f>IF(AA69="","",AA69-'Selection Gènes de Référence'!$D$25)</f>
        <v/>
      </c>
      <c r="BI69" s="604"/>
      <c r="BJ69" s="605"/>
      <c r="BK69" s="603" t="str">
        <f>IF(AD69="","",AD69-'Selection Gènes de Référence'!$D$26)</f>
        <v/>
      </c>
      <c r="BL69" s="604"/>
      <c r="BM69" s="605"/>
      <c r="BN69" s="603" t="str">
        <f>IF(AG69="","",AG69-'Selection Gènes de Référence'!$D$27)</f>
        <v/>
      </c>
      <c r="BO69" s="604"/>
      <c r="BP69" s="605"/>
      <c r="BQ69" s="565"/>
      <c r="BR69" s="566"/>
      <c r="BS69" s="567"/>
      <c r="BT69" s="611" t="str">
        <f t="shared" si="51"/>
        <v/>
      </c>
      <c r="BU69" s="612"/>
      <c r="BV69" s="613"/>
      <c r="BW69" s="611" t="str">
        <f t="shared" si="52"/>
        <v/>
      </c>
      <c r="BX69" s="612"/>
      <c r="BY69" s="613"/>
      <c r="BZ69" s="611" t="str">
        <f t="shared" si="53"/>
        <v/>
      </c>
      <c r="CA69" s="612"/>
      <c r="CB69" s="613"/>
      <c r="CC69" s="611" t="str">
        <f t="shared" si="54"/>
        <v/>
      </c>
      <c r="CD69" s="612"/>
      <c r="CE69" s="613"/>
      <c r="CF69" s="611" t="str">
        <f t="shared" si="55"/>
        <v/>
      </c>
      <c r="CG69" s="612"/>
      <c r="CH69" s="613"/>
      <c r="CI69" s="611" t="str">
        <f t="shared" si="56"/>
        <v/>
      </c>
      <c r="CJ69" s="612"/>
      <c r="CK69" s="613"/>
      <c r="CL69" s="611" t="str">
        <f t="shared" si="57"/>
        <v/>
      </c>
      <c r="CM69" s="612"/>
      <c r="CN69" s="613"/>
      <c r="CO69" s="611" t="str">
        <f t="shared" si="58"/>
        <v/>
      </c>
      <c r="CP69" s="612"/>
      <c r="CQ69" s="613"/>
      <c r="CR69" s="611" t="str">
        <f t="shared" si="59"/>
        <v/>
      </c>
      <c r="CS69" s="612"/>
      <c r="CT69" s="613"/>
      <c r="CU69" s="611" t="str">
        <f t="shared" si="60"/>
        <v/>
      </c>
      <c r="CV69" s="612"/>
      <c r="CW69" s="613"/>
      <c r="CX69" s="565" t="str">
        <f t="shared" si="61"/>
        <v/>
      </c>
      <c r="CY69" s="566"/>
      <c r="CZ69" s="567"/>
      <c r="DA69" s="620" t="str">
        <f t="shared" si="62"/>
        <v/>
      </c>
      <c r="DB69" s="621"/>
      <c r="DC69" s="622"/>
      <c r="DD69" s="620" t="str">
        <f t="shared" si="63"/>
        <v/>
      </c>
      <c r="DE69" s="621"/>
      <c r="DF69" s="622"/>
      <c r="DG69" s="620" t="str">
        <f t="shared" si="64"/>
        <v/>
      </c>
      <c r="DH69" s="621"/>
      <c r="DI69" s="622"/>
      <c r="DJ69" s="620" t="str">
        <f t="shared" si="65"/>
        <v/>
      </c>
      <c r="DK69" s="621"/>
      <c r="DL69" s="622"/>
      <c r="DM69" s="620" t="str">
        <f t="shared" si="66"/>
        <v/>
      </c>
      <c r="DN69" s="621"/>
      <c r="DO69" s="622"/>
      <c r="DP69" s="620" t="str">
        <f t="shared" si="67"/>
        <v/>
      </c>
      <c r="DQ69" s="621"/>
      <c r="DR69" s="622"/>
      <c r="DS69" s="620" t="str">
        <f t="shared" si="68"/>
        <v/>
      </c>
      <c r="DT69" s="621"/>
      <c r="DU69" s="622"/>
      <c r="DV69" s="620" t="str">
        <f t="shared" si="69"/>
        <v/>
      </c>
      <c r="DW69" s="621"/>
      <c r="DX69" s="622"/>
      <c r="DY69" s="620" t="str">
        <f t="shared" si="70"/>
        <v/>
      </c>
      <c r="DZ69" s="621"/>
      <c r="EA69" s="622"/>
      <c r="EB69" s="620" t="str">
        <f t="shared" si="71"/>
        <v/>
      </c>
      <c r="EC69" s="621"/>
      <c r="ED69" s="622"/>
      <c r="EE69" s="565"/>
      <c r="EF69" s="566"/>
      <c r="EG69" s="567"/>
      <c r="EH69" s="614" t="str">
        <f t="shared" si="72"/>
        <v/>
      </c>
      <c r="EI69" s="615"/>
      <c r="EJ69" s="616"/>
      <c r="EK69" s="614" t="str">
        <f t="shared" si="73"/>
        <v/>
      </c>
      <c r="EL69" s="615"/>
      <c r="EM69" s="616"/>
      <c r="EN69" s="614" t="str">
        <f t="shared" si="74"/>
        <v/>
      </c>
      <c r="EO69" s="615"/>
      <c r="EP69" s="616"/>
      <c r="EQ69" s="614" t="str">
        <f t="shared" si="75"/>
        <v/>
      </c>
      <c r="ER69" s="615"/>
      <c r="ES69" s="616"/>
      <c r="ET69" s="614" t="str">
        <f t="shared" si="76"/>
        <v/>
      </c>
      <c r="EU69" s="615"/>
      <c r="EV69" s="616"/>
      <c r="EW69" s="614" t="str">
        <f t="shared" si="77"/>
        <v/>
      </c>
      <c r="EX69" s="615"/>
      <c r="EY69" s="616"/>
      <c r="EZ69" s="614" t="str">
        <f t="shared" si="78"/>
        <v/>
      </c>
      <c r="FA69" s="615"/>
      <c r="FB69" s="616"/>
      <c r="FC69" s="614" t="str">
        <f t="shared" si="79"/>
        <v/>
      </c>
      <c r="FD69" s="615"/>
      <c r="FE69" s="616"/>
      <c r="FF69" s="614" t="str">
        <f t="shared" si="80"/>
        <v/>
      </c>
      <c r="FG69" s="615"/>
      <c r="FH69" s="616"/>
      <c r="FI69" s="614" t="str">
        <f t="shared" si="81"/>
        <v/>
      </c>
      <c r="FJ69" s="615"/>
      <c r="FK69" s="616"/>
      <c r="FL69" s="611" t="str">
        <f t="shared" si="82"/>
        <v>N/A</v>
      </c>
      <c r="FM69" s="612"/>
      <c r="FN69" s="613"/>
      <c r="FO69" s="611" t="str">
        <f t="shared" si="83"/>
        <v>N/A</v>
      </c>
      <c r="FP69" s="612"/>
      <c r="FQ69" s="613"/>
      <c r="FR69" s="611" t="str">
        <f t="shared" si="84"/>
        <v>N/A</v>
      </c>
      <c r="FS69" s="612"/>
      <c r="FT69" s="613"/>
      <c r="FU69" s="611" t="str">
        <f t="shared" si="85"/>
        <v>N/A</v>
      </c>
      <c r="FV69" s="612"/>
      <c r="FW69" s="613"/>
      <c r="FX69" s="611" t="str">
        <f t="shared" si="86"/>
        <v>N/A</v>
      </c>
      <c r="FY69" s="612"/>
      <c r="FZ69" s="613"/>
      <c r="GA69" s="611" t="str">
        <f t="shared" si="87"/>
        <v>N/A</v>
      </c>
      <c r="GB69" s="612"/>
      <c r="GC69" s="613"/>
      <c r="GD69" s="611" t="str">
        <f t="shared" si="88"/>
        <v>N/A</v>
      </c>
      <c r="GE69" s="612"/>
      <c r="GF69" s="613"/>
      <c r="GG69" s="611" t="str">
        <f t="shared" si="89"/>
        <v>N/A</v>
      </c>
      <c r="GH69" s="612"/>
      <c r="GI69" s="613"/>
      <c r="GJ69" s="611" t="str">
        <f t="shared" si="90"/>
        <v>N/A</v>
      </c>
      <c r="GK69" s="612"/>
      <c r="GL69" s="613"/>
      <c r="GM69" s="611" t="str">
        <f t="shared" si="91"/>
        <v>N/A</v>
      </c>
      <c r="GN69" s="612"/>
      <c r="GO69" s="613"/>
      <c r="GP69" s="611" t="str">
        <f t="shared" si="92"/>
        <v>N/A</v>
      </c>
      <c r="GQ69" s="612"/>
      <c r="GR69" s="613"/>
      <c r="GS69" s="611" t="str">
        <f t="shared" si="93"/>
        <v>N/A</v>
      </c>
      <c r="GT69" s="612"/>
      <c r="GU69" s="613"/>
      <c r="GV69" s="611" t="str">
        <f t="shared" si="94"/>
        <v>N/A</v>
      </c>
      <c r="GW69" s="612"/>
      <c r="GX69" s="613"/>
      <c r="GY69" s="611" t="str">
        <f t="shared" si="95"/>
        <v>N/A</v>
      </c>
      <c r="GZ69" s="612"/>
      <c r="HA69" s="613"/>
      <c r="HB69" s="611" t="str">
        <f t="shared" si="96"/>
        <v>N/A</v>
      </c>
      <c r="HC69" s="612"/>
      <c r="HD69" s="613"/>
      <c r="HE69" s="611" t="str">
        <f t="shared" si="97"/>
        <v>N/A</v>
      </c>
      <c r="HF69" s="612"/>
      <c r="HG69" s="613"/>
      <c r="HH69" s="611" t="str">
        <f t="shared" si="98"/>
        <v>N/A</v>
      </c>
      <c r="HI69" s="612"/>
      <c r="HJ69" s="613"/>
      <c r="HK69" s="611" t="str">
        <f t="shared" si="99"/>
        <v>N/A</v>
      </c>
      <c r="HL69" s="612"/>
      <c r="HM69" s="613"/>
      <c r="HN69" s="611" t="str">
        <f t="shared" si="100"/>
        <v>N/A</v>
      </c>
      <c r="HO69" s="612"/>
      <c r="HP69" s="613"/>
      <c r="HQ69" s="611" t="str">
        <f t="shared" si="101"/>
        <v>N/A</v>
      </c>
      <c r="HR69" s="612"/>
      <c r="HS69" s="613"/>
    </row>
    <row r="70" spans="1:227">
      <c r="A70" s="26" t="str">
        <f>IF('Information sur les Gènes'!A70="","",'Information sur les Gènes'!A70)</f>
        <v>F8</v>
      </c>
      <c r="B70" s="28" t="str">
        <f>IF('Information sur les Gènes'!D70="","",'Information sur les Gènes'!D70)</f>
        <v/>
      </c>
      <c r="C70" s="611" t="str">
        <f>IF('Données Echantillon Contrôle'!F71="","",'Données Echantillon Contrôle'!F71)</f>
        <v/>
      </c>
      <c r="D70" s="612"/>
      <c r="E70" s="613"/>
      <c r="F70" s="611" t="str">
        <f>IF('Données Echantillon 1'!F71="","",'Données Echantillon 1'!F71)</f>
        <v/>
      </c>
      <c r="G70" s="612"/>
      <c r="H70" s="613"/>
      <c r="I70" s="611" t="str">
        <f>IF('Données Echantillon 2'!F71="","",'Données Echantillon 2'!F71)</f>
        <v/>
      </c>
      <c r="J70" s="612"/>
      <c r="K70" s="613"/>
      <c r="L70" s="611" t="str">
        <f>IF('Données Echantillon 3'!F71="","",'Données Echantillon 3'!F71)</f>
        <v/>
      </c>
      <c r="M70" s="612"/>
      <c r="N70" s="613"/>
      <c r="O70" s="611" t="str">
        <f>IF('Données Echantillon 4'!F71="","",'Données Echantillon 4'!F71)</f>
        <v/>
      </c>
      <c r="P70" s="612"/>
      <c r="Q70" s="613"/>
      <c r="R70" s="611" t="str">
        <f>IF('Données Echantillon 5'!F71="","",'Données Echantillon 5'!F71)</f>
        <v/>
      </c>
      <c r="S70" s="612"/>
      <c r="T70" s="613"/>
      <c r="U70" s="611" t="str">
        <f>IF('Données Echantillon 6'!F71="","",'Données Echantillon 6'!F71)</f>
        <v/>
      </c>
      <c r="V70" s="612"/>
      <c r="W70" s="613"/>
      <c r="X70" s="611" t="str">
        <f>IF('Données Echantillon 7'!F71="","",'Données Echantillon 7'!F71)</f>
        <v/>
      </c>
      <c r="Y70" s="612"/>
      <c r="Z70" s="613"/>
      <c r="AA70" s="611" t="str">
        <f>IF('Données Echantillon 8'!F71="","",'Données Echantillon 8'!F71)</f>
        <v/>
      </c>
      <c r="AB70" s="612"/>
      <c r="AC70" s="613"/>
      <c r="AD70" s="611" t="str">
        <f>IF('Données Echantillon 9'!F71="","",'Données Echantillon 9'!F71)</f>
        <v/>
      </c>
      <c r="AE70" s="612"/>
      <c r="AF70" s="613"/>
      <c r="AG70" s="611" t="str">
        <f>IF('Données Echantillon 10'!F71="","",'Données Echantillon 10'!F71)</f>
        <v/>
      </c>
      <c r="AH70" s="612"/>
      <c r="AI70" s="613"/>
      <c r="AJ70" s="603" t="str">
        <f>IF(C70="","",C70-'Selection Gènes de Référence'!$D$17)</f>
        <v/>
      </c>
      <c r="AK70" s="604"/>
      <c r="AL70" s="605"/>
      <c r="AM70" s="603" t="str">
        <f>IF(F70="","",F70-'Selection Gènes de Référence'!$D$18)</f>
        <v/>
      </c>
      <c r="AN70" s="604"/>
      <c r="AO70" s="605"/>
      <c r="AP70" s="603" t="str">
        <f>IF(I70="","",I70-'Selection Gènes de Référence'!$D$19)</f>
        <v/>
      </c>
      <c r="AQ70" s="604"/>
      <c r="AR70" s="605"/>
      <c r="AS70" s="603" t="str">
        <f>IF(L70="","",L70-'Selection Gènes de Référence'!$D$20)</f>
        <v/>
      </c>
      <c r="AT70" s="604"/>
      <c r="AU70" s="605"/>
      <c r="AV70" s="603" t="str">
        <f>IF(O70="","",O70-'Selection Gènes de Référence'!$D$21)</f>
        <v/>
      </c>
      <c r="AW70" s="604"/>
      <c r="AX70" s="605"/>
      <c r="AY70" s="603" t="str">
        <f>IF(R70="","",R70-'Selection Gènes de Référence'!$D$22)</f>
        <v/>
      </c>
      <c r="AZ70" s="604"/>
      <c r="BA70" s="605"/>
      <c r="BB70" s="603" t="str">
        <f>IF(U70="","",U70-'Selection Gènes de Référence'!$D$23)</f>
        <v/>
      </c>
      <c r="BC70" s="604"/>
      <c r="BD70" s="605"/>
      <c r="BE70" s="603" t="str">
        <f>IF(X70="","",X70-'Selection Gènes de Référence'!$D$24)</f>
        <v/>
      </c>
      <c r="BF70" s="604"/>
      <c r="BG70" s="605"/>
      <c r="BH70" s="603" t="str">
        <f>IF(AA70="","",AA70-'Selection Gènes de Référence'!$D$25)</f>
        <v/>
      </c>
      <c r="BI70" s="604"/>
      <c r="BJ70" s="605"/>
      <c r="BK70" s="603" t="str">
        <f>IF(AD70="","",AD70-'Selection Gènes de Référence'!$D$26)</f>
        <v/>
      </c>
      <c r="BL70" s="604"/>
      <c r="BM70" s="605"/>
      <c r="BN70" s="603" t="str">
        <f>IF(AG70="","",AG70-'Selection Gènes de Référence'!$D$27)</f>
        <v/>
      </c>
      <c r="BO70" s="604"/>
      <c r="BP70" s="605"/>
      <c r="BQ70" s="565"/>
      <c r="BR70" s="566"/>
      <c r="BS70" s="567"/>
      <c r="BT70" s="611" t="str">
        <f t="shared" si="51"/>
        <v/>
      </c>
      <c r="BU70" s="612"/>
      <c r="BV70" s="613"/>
      <c r="BW70" s="611" t="str">
        <f t="shared" si="52"/>
        <v/>
      </c>
      <c r="BX70" s="612"/>
      <c r="BY70" s="613"/>
      <c r="BZ70" s="611" t="str">
        <f t="shared" si="53"/>
        <v/>
      </c>
      <c r="CA70" s="612"/>
      <c r="CB70" s="613"/>
      <c r="CC70" s="611" t="str">
        <f t="shared" si="54"/>
        <v/>
      </c>
      <c r="CD70" s="612"/>
      <c r="CE70" s="613"/>
      <c r="CF70" s="611" t="str">
        <f t="shared" si="55"/>
        <v/>
      </c>
      <c r="CG70" s="612"/>
      <c r="CH70" s="613"/>
      <c r="CI70" s="611" t="str">
        <f t="shared" si="56"/>
        <v/>
      </c>
      <c r="CJ70" s="612"/>
      <c r="CK70" s="613"/>
      <c r="CL70" s="611" t="str">
        <f t="shared" si="57"/>
        <v/>
      </c>
      <c r="CM70" s="612"/>
      <c r="CN70" s="613"/>
      <c r="CO70" s="611" t="str">
        <f t="shared" si="58"/>
        <v/>
      </c>
      <c r="CP70" s="612"/>
      <c r="CQ70" s="613"/>
      <c r="CR70" s="611" t="str">
        <f t="shared" si="59"/>
        <v/>
      </c>
      <c r="CS70" s="612"/>
      <c r="CT70" s="613"/>
      <c r="CU70" s="611" t="str">
        <f t="shared" si="60"/>
        <v/>
      </c>
      <c r="CV70" s="612"/>
      <c r="CW70" s="613"/>
      <c r="CX70" s="565" t="str">
        <f t="shared" si="61"/>
        <v/>
      </c>
      <c r="CY70" s="566"/>
      <c r="CZ70" s="567"/>
      <c r="DA70" s="620" t="str">
        <f t="shared" si="62"/>
        <v/>
      </c>
      <c r="DB70" s="621"/>
      <c r="DC70" s="622"/>
      <c r="DD70" s="620" t="str">
        <f t="shared" si="63"/>
        <v/>
      </c>
      <c r="DE70" s="621"/>
      <c r="DF70" s="622"/>
      <c r="DG70" s="620" t="str">
        <f t="shared" si="64"/>
        <v/>
      </c>
      <c r="DH70" s="621"/>
      <c r="DI70" s="622"/>
      <c r="DJ70" s="620" t="str">
        <f t="shared" si="65"/>
        <v/>
      </c>
      <c r="DK70" s="621"/>
      <c r="DL70" s="622"/>
      <c r="DM70" s="620" t="str">
        <f t="shared" si="66"/>
        <v/>
      </c>
      <c r="DN70" s="621"/>
      <c r="DO70" s="622"/>
      <c r="DP70" s="620" t="str">
        <f t="shared" si="67"/>
        <v/>
      </c>
      <c r="DQ70" s="621"/>
      <c r="DR70" s="622"/>
      <c r="DS70" s="620" t="str">
        <f t="shared" si="68"/>
        <v/>
      </c>
      <c r="DT70" s="621"/>
      <c r="DU70" s="622"/>
      <c r="DV70" s="620" t="str">
        <f t="shared" si="69"/>
        <v/>
      </c>
      <c r="DW70" s="621"/>
      <c r="DX70" s="622"/>
      <c r="DY70" s="620" t="str">
        <f t="shared" si="70"/>
        <v/>
      </c>
      <c r="DZ70" s="621"/>
      <c r="EA70" s="622"/>
      <c r="EB70" s="620" t="str">
        <f t="shared" si="71"/>
        <v/>
      </c>
      <c r="EC70" s="621"/>
      <c r="ED70" s="622"/>
      <c r="EE70" s="565"/>
      <c r="EF70" s="566"/>
      <c r="EG70" s="567"/>
      <c r="EH70" s="614" t="str">
        <f t="shared" si="72"/>
        <v/>
      </c>
      <c r="EI70" s="615"/>
      <c r="EJ70" s="616"/>
      <c r="EK70" s="614" t="str">
        <f t="shared" si="73"/>
        <v/>
      </c>
      <c r="EL70" s="615"/>
      <c r="EM70" s="616"/>
      <c r="EN70" s="614" t="str">
        <f t="shared" si="74"/>
        <v/>
      </c>
      <c r="EO70" s="615"/>
      <c r="EP70" s="616"/>
      <c r="EQ70" s="614" t="str">
        <f t="shared" si="75"/>
        <v/>
      </c>
      <c r="ER70" s="615"/>
      <c r="ES70" s="616"/>
      <c r="ET70" s="614" t="str">
        <f t="shared" si="76"/>
        <v/>
      </c>
      <c r="EU70" s="615"/>
      <c r="EV70" s="616"/>
      <c r="EW70" s="614" t="str">
        <f t="shared" si="77"/>
        <v/>
      </c>
      <c r="EX70" s="615"/>
      <c r="EY70" s="616"/>
      <c r="EZ70" s="614" t="str">
        <f t="shared" si="78"/>
        <v/>
      </c>
      <c r="FA70" s="615"/>
      <c r="FB70" s="616"/>
      <c r="FC70" s="614" t="str">
        <f t="shared" si="79"/>
        <v/>
      </c>
      <c r="FD70" s="615"/>
      <c r="FE70" s="616"/>
      <c r="FF70" s="614" t="str">
        <f t="shared" si="80"/>
        <v/>
      </c>
      <c r="FG70" s="615"/>
      <c r="FH70" s="616"/>
      <c r="FI70" s="614" t="str">
        <f t="shared" si="81"/>
        <v/>
      </c>
      <c r="FJ70" s="615"/>
      <c r="FK70" s="616"/>
      <c r="FL70" s="611" t="str">
        <f t="shared" si="82"/>
        <v>N/A</v>
      </c>
      <c r="FM70" s="612"/>
      <c r="FN70" s="613"/>
      <c r="FO70" s="611" t="str">
        <f t="shared" si="83"/>
        <v>N/A</v>
      </c>
      <c r="FP70" s="612"/>
      <c r="FQ70" s="613"/>
      <c r="FR70" s="611" t="str">
        <f t="shared" si="84"/>
        <v>N/A</v>
      </c>
      <c r="FS70" s="612"/>
      <c r="FT70" s="613"/>
      <c r="FU70" s="611" t="str">
        <f t="shared" si="85"/>
        <v>N/A</v>
      </c>
      <c r="FV70" s="612"/>
      <c r="FW70" s="613"/>
      <c r="FX70" s="611" t="str">
        <f t="shared" si="86"/>
        <v>N/A</v>
      </c>
      <c r="FY70" s="612"/>
      <c r="FZ70" s="613"/>
      <c r="GA70" s="611" t="str">
        <f t="shared" si="87"/>
        <v>N/A</v>
      </c>
      <c r="GB70" s="612"/>
      <c r="GC70" s="613"/>
      <c r="GD70" s="611" t="str">
        <f t="shared" si="88"/>
        <v>N/A</v>
      </c>
      <c r="GE70" s="612"/>
      <c r="GF70" s="613"/>
      <c r="GG70" s="611" t="str">
        <f t="shared" si="89"/>
        <v>N/A</v>
      </c>
      <c r="GH70" s="612"/>
      <c r="GI70" s="613"/>
      <c r="GJ70" s="611" t="str">
        <f t="shared" si="90"/>
        <v>N/A</v>
      </c>
      <c r="GK70" s="612"/>
      <c r="GL70" s="613"/>
      <c r="GM70" s="611" t="str">
        <f t="shared" si="91"/>
        <v>N/A</v>
      </c>
      <c r="GN70" s="612"/>
      <c r="GO70" s="613"/>
      <c r="GP70" s="611" t="str">
        <f t="shared" si="92"/>
        <v>N/A</v>
      </c>
      <c r="GQ70" s="612"/>
      <c r="GR70" s="613"/>
      <c r="GS70" s="611" t="str">
        <f t="shared" si="93"/>
        <v>N/A</v>
      </c>
      <c r="GT70" s="612"/>
      <c r="GU70" s="613"/>
      <c r="GV70" s="611" t="str">
        <f t="shared" si="94"/>
        <v>N/A</v>
      </c>
      <c r="GW70" s="612"/>
      <c r="GX70" s="613"/>
      <c r="GY70" s="611" t="str">
        <f t="shared" si="95"/>
        <v>N/A</v>
      </c>
      <c r="GZ70" s="612"/>
      <c r="HA70" s="613"/>
      <c r="HB70" s="611" t="str">
        <f t="shared" si="96"/>
        <v>N/A</v>
      </c>
      <c r="HC70" s="612"/>
      <c r="HD70" s="613"/>
      <c r="HE70" s="611" t="str">
        <f t="shared" si="97"/>
        <v>N/A</v>
      </c>
      <c r="HF70" s="612"/>
      <c r="HG70" s="613"/>
      <c r="HH70" s="611" t="str">
        <f t="shared" si="98"/>
        <v>N/A</v>
      </c>
      <c r="HI70" s="612"/>
      <c r="HJ70" s="613"/>
      <c r="HK70" s="611" t="str">
        <f t="shared" si="99"/>
        <v>N/A</v>
      </c>
      <c r="HL70" s="612"/>
      <c r="HM70" s="613"/>
      <c r="HN70" s="611" t="str">
        <f t="shared" si="100"/>
        <v>N/A</v>
      </c>
      <c r="HO70" s="612"/>
      <c r="HP70" s="613"/>
      <c r="HQ70" s="611" t="str">
        <f t="shared" si="101"/>
        <v>N/A</v>
      </c>
      <c r="HR70" s="612"/>
      <c r="HS70" s="613"/>
    </row>
    <row r="71" spans="1:227">
      <c r="A71" s="26" t="str">
        <f>IF('Information sur les Gènes'!A71="","",'Information sur les Gènes'!A71)</f>
        <v>F9</v>
      </c>
      <c r="B71" s="28" t="str">
        <f>IF('Information sur les Gènes'!D71="","",'Information sur les Gènes'!D71)</f>
        <v/>
      </c>
      <c r="C71" s="611" t="str">
        <f>IF('Données Echantillon Contrôle'!F72="","",'Données Echantillon Contrôle'!F72)</f>
        <v/>
      </c>
      <c r="D71" s="612"/>
      <c r="E71" s="613"/>
      <c r="F71" s="611" t="str">
        <f>IF('Données Echantillon 1'!F72="","",'Données Echantillon 1'!F72)</f>
        <v/>
      </c>
      <c r="G71" s="612"/>
      <c r="H71" s="613"/>
      <c r="I71" s="611" t="str">
        <f>IF('Données Echantillon 2'!F72="","",'Données Echantillon 2'!F72)</f>
        <v/>
      </c>
      <c r="J71" s="612"/>
      <c r="K71" s="613"/>
      <c r="L71" s="611" t="str">
        <f>IF('Données Echantillon 3'!F72="","",'Données Echantillon 3'!F72)</f>
        <v/>
      </c>
      <c r="M71" s="612"/>
      <c r="N71" s="613"/>
      <c r="O71" s="611" t="str">
        <f>IF('Données Echantillon 4'!F72="","",'Données Echantillon 4'!F72)</f>
        <v/>
      </c>
      <c r="P71" s="612"/>
      <c r="Q71" s="613"/>
      <c r="R71" s="611" t="str">
        <f>IF('Données Echantillon 5'!F72="","",'Données Echantillon 5'!F72)</f>
        <v/>
      </c>
      <c r="S71" s="612"/>
      <c r="T71" s="613"/>
      <c r="U71" s="611" t="str">
        <f>IF('Données Echantillon 6'!F72="","",'Données Echantillon 6'!F72)</f>
        <v/>
      </c>
      <c r="V71" s="612"/>
      <c r="W71" s="613"/>
      <c r="X71" s="611" t="str">
        <f>IF('Données Echantillon 7'!F72="","",'Données Echantillon 7'!F72)</f>
        <v/>
      </c>
      <c r="Y71" s="612"/>
      <c r="Z71" s="613"/>
      <c r="AA71" s="611" t="str">
        <f>IF('Données Echantillon 8'!F72="","",'Données Echantillon 8'!F72)</f>
        <v/>
      </c>
      <c r="AB71" s="612"/>
      <c r="AC71" s="613"/>
      <c r="AD71" s="611" t="str">
        <f>IF('Données Echantillon 9'!F72="","",'Données Echantillon 9'!F72)</f>
        <v/>
      </c>
      <c r="AE71" s="612"/>
      <c r="AF71" s="613"/>
      <c r="AG71" s="611" t="str">
        <f>IF('Données Echantillon 10'!F72="","",'Données Echantillon 10'!F72)</f>
        <v/>
      </c>
      <c r="AH71" s="612"/>
      <c r="AI71" s="613"/>
      <c r="AJ71" s="603" t="str">
        <f>IF(C71="","",C71-'Selection Gènes de Référence'!$D$17)</f>
        <v/>
      </c>
      <c r="AK71" s="604"/>
      <c r="AL71" s="605"/>
      <c r="AM71" s="603" t="str">
        <f>IF(F71="","",F71-'Selection Gènes de Référence'!$D$18)</f>
        <v/>
      </c>
      <c r="AN71" s="604"/>
      <c r="AO71" s="605"/>
      <c r="AP71" s="603" t="str">
        <f>IF(I71="","",I71-'Selection Gènes de Référence'!$D$19)</f>
        <v/>
      </c>
      <c r="AQ71" s="604"/>
      <c r="AR71" s="605"/>
      <c r="AS71" s="603" t="str">
        <f>IF(L71="","",L71-'Selection Gènes de Référence'!$D$20)</f>
        <v/>
      </c>
      <c r="AT71" s="604"/>
      <c r="AU71" s="605"/>
      <c r="AV71" s="603" t="str">
        <f>IF(O71="","",O71-'Selection Gènes de Référence'!$D$21)</f>
        <v/>
      </c>
      <c r="AW71" s="604"/>
      <c r="AX71" s="605"/>
      <c r="AY71" s="603" t="str">
        <f>IF(R71="","",R71-'Selection Gènes de Référence'!$D$22)</f>
        <v/>
      </c>
      <c r="AZ71" s="604"/>
      <c r="BA71" s="605"/>
      <c r="BB71" s="603" t="str">
        <f>IF(U71="","",U71-'Selection Gènes de Référence'!$D$23)</f>
        <v/>
      </c>
      <c r="BC71" s="604"/>
      <c r="BD71" s="605"/>
      <c r="BE71" s="603" t="str">
        <f>IF(X71="","",X71-'Selection Gènes de Référence'!$D$24)</f>
        <v/>
      </c>
      <c r="BF71" s="604"/>
      <c r="BG71" s="605"/>
      <c r="BH71" s="603" t="str">
        <f>IF(AA71="","",AA71-'Selection Gènes de Référence'!$D$25)</f>
        <v/>
      </c>
      <c r="BI71" s="604"/>
      <c r="BJ71" s="605"/>
      <c r="BK71" s="603" t="str">
        <f>IF(AD71="","",AD71-'Selection Gènes de Référence'!$D$26)</f>
        <v/>
      </c>
      <c r="BL71" s="604"/>
      <c r="BM71" s="605"/>
      <c r="BN71" s="603" t="str">
        <f>IF(AG71="","",AG71-'Selection Gènes de Référence'!$D$27)</f>
        <v/>
      </c>
      <c r="BO71" s="604"/>
      <c r="BP71" s="605"/>
      <c r="BQ71" s="565"/>
      <c r="BR71" s="566"/>
      <c r="BS71" s="567"/>
      <c r="BT71" s="611" t="str">
        <f t="shared" si="51"/>
        <v/>
      </c>
      <c r="BU71" s="612"/>
      <c r="BV71" s="613"/>
      <c r="BW71" s="611" t="str">
        <f t="shared" si="52"/>
        <v/>
      </c>
      <c r="BX71" s="612"/>
      <c r="BY71" s="613"/>
      <c r="BZ71" s="611" t="str">
        <f t="shared" si="53"/>
        <v/>
      </c>
      <c r="CA71" s="612"/>
      <c r="CB71" s="613"/>
      <c r="CC71" s="611" t="str">
        <f t="shared" si="54"/>
        <v/>
      </c>
      <c r="CD71" s="612"/>
      <c r="CE71" s="613"/>
      <c r="CF71" s="611" t="str">
        <f t="shared" si="55"/>
        <v/>
      </c>
      <c r="CG71" s="612"/>
      <c r="CH71" s="613"/>
      <c r="CI71" s="611" t="str">
        <f t="shared" si="56"/>
        <v/>
      </c>
      <c r="CJ71" s="612"/>
      <c r="CK71" s="613"/>
      <c r="CL71" s="611" t="str">
        <f t="shared" si="57"/>
        <v/>
      </c>
      <c r="CM71" s="612"/>
      <c r="CN71" s="613"/>
      <c r="CO71" s="611" t="str">
        <f t="shared" si="58"/>
        <v/>
      </c>
      <c r="CP71" s="612"/>
      <c r="CQ71" s="613"/>
      <c r="CR71" s="611" t="str">
        <f t="shared" si="59"/>
        <v/>
      </c>
      <c r="CS71" s="612"/>
      <c r="CT71" s="613"/>
      <c r="CU71" s="611" t="str">
        <f t="shared" si="60"/>
        <v/>
      </c>
      <c r="CV71" s="612"/>
      <c r="CW71" s="613"/>
      <c r="CX71" s="565" t="str">
        <f t="shared" si="61"/>
        <v/>
      </c>
      <c r="CY71" s="566"/>
      <c r="CZ71" s="567"/>
      <c r="DA71" s="620" t="str">
        <f t="shared" si="62"/>
        <v/>
      </c>
      <c r="DB71" s="621"/>
      <c r="DC71" s="622"/>
      <c r="DD71" s="620" t="str">
        <f t="shared" si="63"/>
        <v/>
      </c>
      <c r="DE71" s="621"/>
      <c r="DF71" s="622"/>
      <c r="DG71" s="620" t="str">
        <f t="shared" si="64"/>
        <v/>
      </c>
      <c r="DH71" s="621"/>
      <c r="DI71" s="622"/>
      <c r="DJ71" s="620" t="str">
        <f t="shared" si="65"/>
        <v/>
      </c>
      <c r="DK71" s="621"/>
      <c r="DL71" s="622"/>
      <c r="DM71" s="620" t="str">
        <f t="shared" si="66"/>
        <v/>
      </c>
      <c r="DN71" s="621"/>
      <c r="DO71" s="622"/>
      <c r="DP71" s="620" t="str">
        <f t="shared" si="67"/>
        <v/>
      </c>
      <c r="DQ71" s="621"/>
      <c r="DR71" s="622"/>
      <c r="DS71" s="620" t="str">
        <f t="shared" si="68"/>
        <v/>
      </c>
      <c r="DT71" s="621"/>
      <c r="DU71" s="622"/>
      <c r="DV71" s="620" t="str">
        <f t="shared" si="69"/>
        <v/>
      </c>
      <c r="DW71" s="621"/>
      <c r="DX71" s="622"/>
      <c r="DY71" s="620" t="str">
        <f t="shared" si="70"/>
        <v/>
      </c>
      <c r="DZ71" s="621"/>
      <c r="EA71" s="622"/>
      <c r="EB71" s="620" t="str">
        <f t="shared" si="71"/>
        <v/>
      </c>
      <c r="EC71" s="621"/>
      <c r="ED71" s="622"/>
      <c r="EE71" s="565"/>
      <c r="EF71" s="566"/>
      <c r="EG71" s="567"/>
      <c r="EH71" s="614" t="str">
        <f t="shared" si="72"/>
        <v/>
      </c>
      <c r="EI71" s="615"/>
      <c r="EJ71" s="616"/>
      <c r="EK71" s="614" t="str">
        <f t="shared" si="73"/>
        <v/>
      </c>
      <c r="EL71" s="615"/>
      <c r="EM71" s="616"/>
      <c r="EN71" s="614" t="str">
        <f t="shared" si="74"/>
        <v/>
      </c>
      <c r="EO71" s="615"/>
      <c r="EP71" s="616"/>
      <c r="EQ71" s="614" t="str">
        <f t="shared" si="75"/>
        <v/>
      </c>
      <c r="ER71" s="615"/>
      <c r="ES71" s="616"/>
      <c r="ET71" s="614" t="str">
        <f t="shared" si="76"/>
        <v/>
      </c>
      <c r="EU71" s="615"/>
      <c r="EV71" s="616"/>
      <c r="EW71" s="614" t="str">
        <f t="shared" si="77"/>
        <v/>
      </c>
      <c r="EX71" s="615"/>
      <c r="EY71" s="616"/>
      <c r="EZ71" s="614" t="str">
        <f t="shared" si="78"/>
        <v/>
      </c>
      <c r="FA71" s="615"/>
      <c r="FB71" s="616"/>
      <c r="FC71" s="614" t="str">
        <f t="shared" si="79"/>
        <v/>
      </c>
      <c r="FD71" s="615"/>
      <c r="FE71" s="616"/>
      <c r="FF71" s="614" t="str">
        <f t="shared" si="80"/>
        <v/>
      </c>
      <c r="FG71" s="615"/>
      <c r="FH71" s="616"/>
      <c r="FI71" s="614" t="str">
        <f t="shared" si="81"/>
        <v/>
      </c>
      <c r="FJ71" s="615"/>
      <c r="FK71" s="616"/>
      <c r="FL71" s="611" t="str">
        <f t="shared" si="82"/>
        <v>N/A</v>
      </c>
      <c r="FM71" s="612"/>
      <c r="FN71" s="613"/>
      <c r="FO71" s="611" t="str">
        <f t="shared" si="83"/>
        <v>N/A</v>
      </c>
      <c r="FP71" s="612"/>
      <c r="FQ71" s="613"/>
      <c r="FR71" s="611" t="str">
        <f t="shared" si="84"/>
        <v>N/A</v>
      </c>
      <c r="FS71" s="612"/>
      <c r="FT71" s="613"/>
      <c r="FU71" s="611" t="str">
        <f t="shared" si="85"/>
        <v>N/A</v>
      </c>
      <c r="FV71" s="612"/>
      <c r="FW71" s="613"/>
      <c r="FX71" s="611" t="str">
        <f t="shared" si="86"/>
        <v>N/A</v>
      </c>
      <c r="FY71" s="612"/>
      <c r="FZ71" s="613"/>
      <c r="GA71" s="611" t="str">
        <f t="shared" si="87"/>
        <v>N/A</v>
      </c>
      <c r="GB71" s="612"/>
      <c r="GC71" s="613"/>
      <c r="GD71" s="611" t="str">
        <f t="shared" si="88"/>
        <v>N/A</v>
      </c>
      <c r="GE71" s="612"/>
      <c r="GF71" s="613"/>
      <c r="GG71" s="611" t="str">
        <f t="shared" si="89"/>
        <v>N/A</v>
      </c>
      <c r="GH71" s="612"/>
      <c r="GI71" s="613"/>
      <c r="GJ71" s="611" t="str">
        <f t="shared" si="90"/>
        <v>N/A</v>
      </c>
      <c r="GK71" s="612"/>
      <c r="GL71" s="613"/>
      <c r="GM71" s="611" t="str">
        <f t="shared" si="91"/>
        <v>N/A</v>
      </c>
      <c r="GN71" s="612"/>
      <c r="GO71" s="613"/>
      <c r="GP71" s="611" t="str">
        <f t="shared" si="92"/>
        <v>N/A</v>
      </c>
      <c r="GQ71" s="612"/>
      <c r="GR71" s="613"/>
      <c r="GS71" s="611" t="str">
        <f t="shared" si="93"/>
        <v>N/A</v>
      </c>
      <c r="GT71" s="612"/>
      <c r="GU71" s="613"/>
      <c r="GV71" s="611" t="str">
        <f t="shared" si="94"/>
        <v>N/A</v>
      </c>
      <c r="GW71" s="612"/>
      <c r="GX71" s="613"/>
      <c r="GY71" s="611" t="str">
        <f t="shared" si="95"/>
        <v>N/A</v>
      </c>
      <c r="GZ71" s="612"/>
      <c r="HA71" s="613"/>
      <c r="HB71" s="611" t="str">
        <f t="shared" si="96"/>
        <v>N/A</v>
      </c>
      <c r="HC71" s="612"/>
      <c r="HD71" s="613"/>
      <c r="HE71" s="611" t="str">
        <f t="shared" si="97"/>
        <v>N/A</v>
      </c>
      <c r="HF71" s="612"/>
      <c r="HG71" s="613"/>
      <c r="HH71" s="611" t="str">
        <f t="shared" si="98"/>
        <v>N/A</v>
      </c>
      <c r="HI71" s="612"/>
      <c r="HJ71" s="613"/>
      <c r="HK71" s="611" t="str">
        <f t="shared" si="99"/>
        <v>N/A</v>
      </c>
      <c r="HL71" s="612"/>
      <c r="HM71" s="613"/>
      <c r="HN71" s="611" t="str">
        <f t="shared" si="100"/>
        <v>N/A</v>
      </c>
      <c r="HO71" s="612"/>
      <c r="HP71" s="613"/>
      <c r="HQ71" s="611" t="str">
        <f t="shared" si="101"/>
        <v>N/A</v>
      </c>
      <c r="HR71" s="612"/>
      <c r="HS71" s="613"/>
    </row>
    <row r="72" spans="1:227">
      <c r="A72" s="26" t="str">
        <f>IF('Information sur les Gènes'!A72="","",'Information sur les Gènes'!A72)</f>
        <v>F10</v>
      </c>
      <c r="B72" s="28" t="str">
        <f>IF('Information sur les Gènes'!D72="","",'Information sur les Gènes'!D72)</f>
        <v/>
      </c>
      <c r="C72" s="611" t="str">
        <f>IF('Données Echantillon Contrôle'!F73="","",'Données Echantillon Contrôle'!F73)</f>
        <v/>
      </c>
      <c r="D72" s="612"/>
      <c r="E72" s="613"/>
      <c r="F72" s="611" t="str">
        <f>IF('Données Echantillon 1'!F73="","",'Données Echantillon 1'!F73)</f>
        <v/>
      </c>
      <c r="G72" s="612"/>
      <c r="H72" s="613"/>
      <c r="I72" s="611" t="str">
        <f>IF('Données Echantillon 2'!F73="","",'Données Echantillon 2'!F73)</f>
        <v/>
      </c>
      <c r="J72" s="612"/>
      <c r="K72" s="613"/>
      <c r="L72" s="611" t="str">
        <f>IF('Données Echantillon 3'!F73="","",'Données Echantillon 3'!F73)</f>
        <v/>
      </c>
      <c r="M72" s="612"/>
      <c r="N72" s="613"/>
      <c r="O72" s="611" t="str">
        <f>IF('Données Echantillon 4'!F73="","",'Données Echantillon 4'!F73)</f>
        <v/>
      </c>
      <c r="P72" s="612"/>
      <c r="Q72" s="613"/>
      <c r="R72" s="611" t="str">
        <f>IF('Données Echantillon 5'!F73="","",'Données Echantillon 5'!F73)</f>
        <v/>
      </c>
      <c r="S72" s="612"/>
      <c r="T72" s="613"/>
      <c r="U72" s="611" t="str">
        <f>IF('Données Echantillon 6'!F73="","",'Données Echantillon 6'!F73)</f>
        <v/>
      </c>
      <c r="V72" s="612"/>
      <c r="W72" s="613"/>
      <c r="X72" s="611" t="str">
        <f>IF('Données Echantillon 7'!F73="","",'Données Echantillon 7'!F73)</f>
        <v/>
      </c>
      <c r="Y72" s="612"/>
      <c r="Z72" s="613"/>
      <c r="AA72" s="611" t="str">
        <f>IF('Données Echantillon 8'!F73="","",'Données Echantillon 8'!F73)</f>
        <v/>
      </c>
      <c r="AB72" s="612"/>
      <c r="AC72" s="613"/>
      <c r="AD72" s="611" t="str">
        <f>IF('Données Echantillon 9'!F73="","",'Données Echantillon 9'!F73)</f>
        <v/>
      </c>
      <c r="AE72" s="612"/>
      <c r="AF72" s="613"/>
      <c r="AG72" s="611" t="str">
        <f>IF('Données Echantillon 10'!F73="","",'Données Echantillon 10'!F73)</f>
        <v/>
      </c>
      <c r="AH72" s="612"/>
      <c r="AI72" s="613"/>
      <c r="AJ72" s="603" t="str">
        <f>IF(C72="","",C72-'Selection Gènes de Référence'!$D$17)</f>
        <v/>
      </c>
      <c r="AK72" s="604"/>
      <c r="AL72" s="605"/>
      <c r="AM72" s="603" t="str">
        <f>IF(F72="","",F72-'Selection Gènes de Référence'!$D$18)</f>
        <v/>
      </c>
      <c r="AN72" s="604"/>
      <c r="AO72" s="605"/>
      <c r="AP72" s="603" t="str">
        <f>IF(I72="","",I72-'Selection Gènes de Référence'!$D$19)</f>
        <v/>
      </c>
      <c r="AQ72" s="604"/>
      <c r="AR72" s="605"/>
      <c r="AS72" s="603" t="str">
        <f>IF(L72="","",L72-'Selection Gènes de Référence'!$D$20)</f>
        <v/>
      </c>
      <c r="AT72" s="604"/>
      <c r="AU72" s="605"/>
      <c r="AV72" s="603" t="str">
        <f>IF(O72="","",O72-'Selection Gènes de Référence'!$D$21)</f>
        <v/>
      </c>
      <c r="AW72" s="604"/>
      <c r="AX72" s="605"/>
      <c r="AY72" s="603" t="str">
        <f>IF(R72="","",R72-'Selection Gènes de Référence'!$D$22)</f>
        <v/>
      </c>
      <c r="AZ72" s="604"/>
      <c r="BA72" s="605"/>
      <c r="BB72" s="603" t="str">
        <f>IF(U72="","",U72-'Selection Gènes de Référence'!$D$23)</f>
        <v/>
      </c>
      <c r="BC72" s="604"/>
      <c r="BD72" s="605"/>
      <c r="BE72" s="603" t="str">
        <f>IF(X72="","",X72-'Selection Gènes de Référence'!$D$24)</f>
        <v/>
      </c>
      <c r="BF72" s="604"/>
      <c r="BG72" s="605"/>
      <c r="BH72" s="603" t="str">
        <f>IF(AA72="","",AA72-'Selection Gènes de Référence'!$D$25)</f>
        <v/>
      </c>
      <c r="BI72" s="604"/>
      <c r="BJ72" s="605"/>
      <c r="BK72" s="603" t="str">
        <f>IF(AD72="","",AD72-'Selection Gènes de Référence'!$D$26)</f>
        <v/>
      </c>
      <c r="BL72" s="604"/>
      <c r="BM72" s="605"/>
      <c r="BN72" s="603" t="str">
        <f>IF(AG72="","",AG72-'Selection Gènes de Référence'!$D$27)</f>
        <v/>
      </c>
      <c r="BO72" s="604"/>
      <c r="BP72" s="605"/>
      <c r="BQ72" s="565"/>
      <c r="BR72" s="566"/>
      <c r="BS72" s="567"/>
      <c r="BT72" s="611" t="str">
        <f t="shared" si="51"/>
        <v/>
      </c>
      <c r="BU72" s="612"/>
      <c r="BV72" s="613"/>
      <c r="BW72" s="611" t="str">
        <f t="shared" si="52"/>
        <v/>
      </c>
      <c r="BX72" s="612"/>
      <c r="BY72" s="613"/>
      <c r="BZ72" s="611" t="str">
        <f t="shared" si="53"/>
        <v/>
      </c>
      <c r="CA72" s="612"/>
      <c r="CB72" s="613"/>
      <c r="CC72" s="611" t="str">
        <f t="shared" si="54"/>
        <v/>
      </c>
      <c r="CD72" s="612"/>
      <c r="CE72" s="613"/>
      <c r="CF72" s="611" t="str">
        <f t="shared" si="55"/>
        <v/>
      </c>
      <c r="CG72" s="612"/>
      <c r="CH72" s="613"/>
      <c r="CI72" s="611" t="str">
        <f t="shared" si="56"/>
        <v/>
      </c>
      <c r="CJ72" s="612"/>
      <c r="CK72" s="613"/>
      <c r="CL72" s="611" t="str">
        <f t="shared" si="57"/>
        <v/>
      </c>
      <c r="CM72" s="612"/>
      <c r="CN72" s="613"/>
      <c r="CO72" s="611" t="str">
        <f t="shared" si="58"/>
        <v/>
      </c>
      <c r="CP72" s="612"/>
      <c r="CQ72" s="613"/>
      <c r="CR72" s="611" t="str">
        <f t="shared" si="59"/>
        <v/>
      </c>
      <c r="CS72" s="612"/>
      <c r="CT72" s="613"/>
      <c r="CU72" s="611" t="str">
        <f t="shared" si="60"/>
        <v/>
      </c>
      <c r="CV72" s="612"/>
      <c r="CW72" s="613"/>
      <c r="CX72" s="565" t="str">
        <f t="shared" si="61"/>
        <v/>
      </c>
      <c r="CY72" s="566"/>
      <c r="CZ72" s="567"/>
      <c r="DA72" s="620" t="str">
        <f t="shared" si="62"/>
        <v/>
      </c>
      <c r="DB72" s="621"/>
      <c r="DC72" s="622"/>
      <c r="DD72" s="620" t="str">
        <f t="shared" si="63"/>
        <v/>
      </c>
      <c r="DE72" s="621"/>
      <c r="DF72" s="622"/>
      <c r="DG72" s="620" t="str">
        <f t="shared" si="64"/>
        <v/>
      </c>
      <c r="DH72" s="621"/>
      <c r="DI72" s="622"/>
      <c r="DJ72" s="620" t="str">
        <f t="shared" si="65"/>
        <v/>
      </c>
      <c r="DK72" s="621"/>
      <c r="DL72" s="622"/>
      <c r="DM72" s="620" t="str">
        <f t="shared" si="66"/>
        <v/>
      </c>
      <c r="DN72" s="621"/>
      <c r="DO72" s="622"/>
      <c r="DP72" s="620" t="str">
        <f t="shared" si="67"/>
        <v/>
      </c>
      <c r="DQ72" s="621"/>
      <c r="DR72" s="622"/>
      <c r="DS72" s="620" t="str">
        <f t="shared" si="68"/>
        <v/>
      </c>
      <c r="DT72" s="621"/>
      <c r="DU72" s="622"/>
      <c r="DV72" s="620" t="str">
        <f t="shared" si="69"/>
        <v/>
      </c>
      <c r="DW72" s="621"/>
      <c r="DX72" s="622"/>
      <c r="DY72" s="620" t="str">
        <f t="shared" si="70"/>
        <v/>
      </c>
      <c r="DZ72" s="621"/>
      <c r="EA72" s="622"/>
      <c r="EB72" s="620" t="str">
        <f t="shared" si="71"/>
        <v/>
      </c>
      <c r="EC72" s="621"/>
      <c r="ED72" s="622"/>
      <c r="EE72" s="565"/>
      <c r="EF72" s="566"/>
      <c r="EG72" s="567"/>
      <c r="EH72" s="614" t="str">
        <f t="shared" si="72"/>
        <v/>
      </c>
      <c r="EI72" s="615"/>
      <c r="EJ72" s="616"/>
      <c r="EK72" s="614" t="str">
        <f t="shared" si="73"/>
        <v/>
      </c>
      <c r="EL72" s="615"/>
      <c r="EM72" s="616"/>
      <c r="EN72" s="614" t="str">
        <f t="shared" si="74"/>
        <v/>
      </c>
      <c r="EO72" s="615"/>
      <c r="EP72" s="616"/>
      <c r="EQ72" s="614" t="str">
        <f t="shared" si="75"/>
        <v/>
      </c>
      <c r="ER72" s="615"/>
      <c r="ES72" s="616"/>
      <c r="ET72" s="614" t="str">
        <f t="shared" si="76"/>
        <v/>
      </c>
      <c r="EU72" s="615"/>
      <c r="EV72" s="616"/>
      <c r="EW72" s="614" t="str">
        <f t="shared" si="77"/>
        <v/>
      </c>
      <c r="EX72" s="615"/>
      <c r="EY72" s="616"/>
      <c r="EZ72" s="614" t="str">
        <f t="shared" si="78"/>
        <v/>
      </c>
      <c r="FA72" s="615"/>
      <c r="FB72" s="616"/>
      <c r="FC72" s="614" t="str">
        <f t="shared" si="79"/>
        <v/>
      </c>
      <c r="FD72" s="615"/>
      <c r="FE72" s="616"/>
      <c r="FF72" s="614" t="str">
        <f t="shared" si="80"/>
        <v/>
      </c>
      <c r="FG72" s="615"/>
      <c r="FH72" s="616"/>
      <c r="FI72" s="614" t="str">
        <f t="shared" si="81"/>
        <v/>
      </c>
      <c r="FJ72" s="615"/>
      <c r="FK72" s="616"/>
      <c r="FL72" s="611" t="str">
        <f t="shared" si="82"/>
        <v>N/A</v>
      </c>
      <c r="FM72" s="612"/>
      <c r="FN72" s="613"/>
      <c r="FO72" s="611" t="str">
        <f t="shared" si="83"/>
        <v>N/A</v>
      </c>
      <c r="FP72" s="612"/>
      <c r="FQ72" s="613"/>
      <c r="FR72" s="611" t="str">
        <f t="shared" si="84"/>
        <v>N/A</v>
      </c>
      <c r="FS72" s="612"/>
      <c r="FT72" s="613"/>
      <c r="FU72" s="611" t="str">
        <f t="shared" si="85"/>
        <v>N/A</v>
      </c>
      <c r="FV72" s="612"/>
      <c r="FW72" s="613"/>
      <c r="FX72" s="611" t="str">
        <f t="shared" si="86"/>
        <v>N/A</v>
      </c>
      <c r="FY72" s="612"/>
      <c r="FZ72" s="613"/>
      <c r="GA72" s="611" t="str">
        <f t="shared" si="87"/>
        <v>N/A</v>
      </c>
      <c r="GB72" s="612"/>
      <c r="GC72" s="613"/>
      <c r="GD72" s="611" t="str">
        <f t="shared" si="88"/>
        <v>N/A</v>
      </c>
      <c r="GE72" s="612"/>
      <c r="GF72" s="613"/>
      <c r="GG72" s="611" t="str">
        <f t="shared" si="89"/>
        <v>N/A</v>
      </c>
      <c r="GH72" s="612"/>
      <c r="GI72" s="613"/>
      <c r="GJ72" s="611" t="str">
        <f t="shared" si="90"/>
        <v>N/A</v>
      </c>
      <c r="GK72" s="612"/>
      <c r="GL72" s="613"/>
      <c r="GM72" s="611" t="str">
        <f t="shared" si="91"/>
        <v>N/A</v>
      </c>
      <c r="GN72" s="612"/>
      <c r="GO72" s="613"/>
      <c r="GP72" s="611" t="str">
        <f t="shared" si="92"/>
        <v>N/A</v>
      </c>
      <c r="GQ72" s="612"/>
      <c r="GR72" s="613"/>
      <c r="GS72" s="611" t="str">
        <f t="shared" si="93"/>
        <v>N/A</v>
      </c>
      <c r="GT72" s="612"/>
      <c r="GU72" s="613"/>
      <c r="GV72" s="611" t="str">
        <f t="shared" si="94"/>
        <v>N/A</v>
      </c>
      <c r="GW72" s="612"/>
      <c r="GX72" s="613"/>
      <c r="GY72" s="611" t="str">
        <f t="shared" si="95"/>
        <v>N/A</v>
      </c>
      <c r="GZ72" s="612"/>
      <c r="HA72" s="613"/>
      <c r="HB72" s="611" t="str">
        <f t="shared" si="96"/>
        <v>N/A</v>
      </c>
      <c r="HC72" s="612"/>
      <c r="HD72" s="613"/>
      <c r="HE72" s="611" t="str">
        <f t="shared" si="97"/>
        <v>N/A</v>
      </c>
      <c r="HF72" s="612"/>
      <c r="HG72" s="613"/>
      <c r="HH72" s="611" t="str">
        <f t="shared" si="98"/>
        <v>N/A</v>
      </c>
      <c r="HI72" s="612"/>
      <c r="HJ72" s="613"/>
      <c r="HK72" s="611" t="str">
        <f t="shared" si="99"/>
        <v>N/A</v>
      </c>
      <c r="HL72" s="612"/>
      <c r="HM72" s="613"/>
      <c r="HN72" s="611" t="str">
        <f t="shared" si="100"/>
        <v>N/A</v>
      </c>
      <c r="HO72" s="612"/>
      <c r="HP72" s="613"/>
      <c r="HQ72" s="611" t="str">
        <f t="shared" si="101"/>
        <v>N/A</v>
      </c>
      <c r="HR72" s="612"/>
      <c r="HS72" s="613"/>
    </row>
    <row r="73" spans="1:227">
      <c r="A73" s="26" t="str">
        <f>IF('Information sur les Gènes'!A73="","",'Information sur les Gènes'!A73)</f>
        <v>F11</v>
      </c>
      <c r="B73" s="28" t="str">
        <f>IF('Information sur les Gènes'!D73="","",'Information sur les Gènes'!D73)</f>
        <v/>
      </c>
      <c r="C73" s="611" t="str">
        <f>IF('Données Echantillon Contrôle'!F74="","",'Données Echantillon Contrôle'!F74)</f>
        <v/>
      </c>
      <c r="D73" s="612"/>
      <c r="E73" s="613"/>
      <c r="F73" s="611" t="str">
        <f>IF('Données Echantillon 1'!F74="","",'Données Echantillon 1'!F74)</f>
        <v/>
      </c>
      <c r="G73" s="612"/>
      <c r="H73" s="613"/>
      <c r="I73" s="611" t="str">
        <f>IF('Données Echantillon 2'!F74="","",'Données Echantillon 2'!F74)</f>
        <v/>
      </c>
      <c r="J73" s="612"/>
      <c r="K73" s="613"/>
      <c r="L73" s="611" t="str">
        <f>IF('Données Echantillon 3'!F74="","",'Données Echantillon 3'!F74)</f>
        <v/>
      </c>
      <c r="M73" s="612"/>
      <c r="N73" s="613"/>
      <c r="O73" s="611" t="str">
        <f>IF('Données Echantillon 4'!F74="","",'Données Echantillon 4'!F74)</f>
        <v/>
      </c>
      <c r="P73" s="612"/>
      <c r="Q73" s="613"/>
      <c r="R73" s="611" t="str">
        <f>IF('Données Echantillon 5'!F74="","",'Données Echantillon 5'!F74)</f>
        <v/>
      </c>
      <c r="S73" s="612"/>
      <c r="T73" s="613"/>
      <c r="U73" s="611" t="str">
        <f>IF('Données Echantillon 6'!F74="","",'Données Echantillon 6'!F74)</f>
        <v/>
      </c>
      <c r="V73" s="612"/>
      <c r="W73" s="613"/>
      <c r="X73" s="611" t="str">
        <f>IF('Données Echantillon 7'!F74="","",'Données Echantillon 7'!F74)</f>
        <v/>
      </c>
      <c r="Y73" s="612"/>
      <c r="Z73" s="613"/>
      <c r="AA73" s="611" t="str">
        <f>IF('Données Echantillon 8'!F74="","",'Données Echantillon 8'!F74)</f>
        <v/>
      </c>
      <c r="AB73" s="612"/>
      <c r="AC73" s="613"/>
      <c r="AD73" s="611" t="str">
        <f>IF('Données Echantillon 9'!F74="","",'Données Echantillon 9'!F74)</f>
        <v/>
      </c>
      <c r="AE73" s="612"/>
      <c r="AF73" s="613"/>
      <c r="AG73" s="611" t="str">
        <f>IF('Données Echantillon 10'!F74="","",'Données Echantillon 10'!F74)</f>
        <v/>
      </c>
      <c r="AH73" s="612"/>
      <c r="AI73" s="613"/>
      <c r="AJ73" s="603" t="str">
        <f>IF(C73="","",C73-'Selection Gènes de Référence'!$D$17)</f>
        <v/>
      </c>
      <c r="AK73" s="604"/>
      <c r="AL73" s="605"/>
      <c r="AM73" s="603" t="str">
        <f>IF(F73="","",F73-'Selection Gènes de Référence'!$D$18)</f>
        <v/>
      </c>
      <c r="AN73" s="604"/>
      <c r="AO73" s="605"/>
      <c r="AP73" s="603" t="str">
        <f>IF(I73="","",I73-'Selection Gènes de Référence'!$D$19)</f>
        <v/>
      </c>
      <c r="AQ73" s="604"/>
      <c r="AR73" s="605"/>
      <c r="AS73" s="603" t="str">
        <f>IF(L73="","",L73-'Selection Gènes de Référence'!$D$20)</f>
        <v/>
      </c>
      <c r="AT73" s="604"/>
      <c r="AU73" s="605"/>
      <c r="AV73" s="603" t="str">
        <f>IF(O73="","",O73-'Selection Gènes de Référence'!$D$21)</f>
        <v/>
      </c>
      <c r="AW73" s="604"/>
      <c r="AX73" s="605"/>
      <c r="AY73" s="603" t="str">
        <f>IF(R73="","",R73-'Selection Gènes de Référence'!$D$22)</f>
        <v/>
      </c>
      <c r="AZ73" s="604"/>
      <c r="BA73" s="605"/>
      <c r="BB73" s="603" t="str">
        <f>IF(U73="","",U73-'Selection Gènes de Référence'!$D$23)</f>
        <v/>
      </c>
      <c r="BC73" s="604"/>
      <c r="BD73" s="605"/>
      <c r="BE73" s="603" t="str">
        <f>IF(X73="","",X73-'Selection Gènes de Référence'!$D$24)</f>
        <v/>
      </c>
      <c r="BF73" s="604"/>
      <c r="BG73" s="605"/>
      <c r="BH73" s="603" t="str">
        <f>IF(AA73="","",AA73-'Selection Gènes de Référence'!$D$25)</f>
        <v/>
      </c>
      <c r="BI73" s="604"/>
      <c r="BJ73" s="605"/>
      <c r="BK73" s="603" t="str">
        <f>IF(AD73="","",AD73-'Selection Gènes de Référence'!$D$26)</f>
        <v/>
      </c>
      <c r="BL73" s="604"/>
      <c r="BM73" s="605"/>
      <c r="BN73" s="603" t="str">
        <f>IF(AG73="","",AG73-'Selection Gènes de Référence'!$D$27)</f>
        <v/>
      </c>
      <c r="BO73" s="604"/>
      <c r="BP73" s="605"/>
      <c r="BQ73" s="565"/>
      <c r="BR73" s="566"/>
      <c r="BS73" s="567"/>
      <c r="BT73" s="611" t="str">
        <f t="shared" si="51"/>
        <v/>
      </c>
      <c r="BU73" s="612"/>
      <c r="BV73" s="613"/>
      <c r="BW73" s="611" t="str">
        <f t="shared" si="52"/>
        <v/>
      </c>
      <c r="BX73" s="612"/>
      <c r="BY73" s="613"/>
      <c r="BZ73" s="611" t="str">
        <f t="shared" si="53"/>
        <v/>
      </c>
      <c r="CA73" s="612"/>
      <c r="CB73" s="613"/>
      <c r="CC73" s="611" t="str">
        <f t="shared" si="54"/>
        <v/>
      </c>
      <c r="CD73" s="612"/>
      <c r="CE73" s="613"/>
      <c r="CF73" s="611" t="str">
        <f t="shared" si="55"/>
        <v/>
      </c>
      <c r="CG73" s="612"/>
      <c r="CH73" s="613"/>
      <c r="CI73" s="611" t="str">
        <f t="shared" si="56"/>
        <v/>
      </c>
      <c r="CJ73" s="612"/>
      <c r="CK73" s="613"/>
      <c r="CL73" s="611" t="str">
        <f t="shared" si="57"/>
        <v/>
      </c>
      <c r="CM73" s="612"/>
      <c r="CN73" s="613"/>
      <c r="CO73" s="611" t="str">
        <f t="shared" si="58"/>
        <v/>
      </c>
      <c r="CP73" s="612"/>
      <c r="CQ73" s="613"/>
      <c r="CR73" s="611" t="str">
        <f t="shared" si="59"/>
        <v/>
      </c>
      <c r="CS73" s="612"/>
      <c r="CT73" s="613"/>
      <c r="CU73" s="611" t="str">
        <f t="shared" si="60"/>
        <v/>
      </c>
      <c r="CV73" s="612"/>
      <c r="CW73" s="613"/>
      <c r="CX73" s="565" t="str">
        <f t="shared" si="61"/>
        <v/>
      </c>
      <c r="CY73" s="566"/>
      <c r="CZ73" s="567"/>
      <c r="DA73" s="620" t="str">
        <f t="shared" si="62"/>
        <v/>
      </c>
      <c r="DB73" s="621"/>
      <c r="DC73" s="622"/>
      <c r="DD73" s="620" t="str">
        <f t="shared" si="63"/>
        <v/>
      </c>
      <c r="DE73" s="621"/>
      <c r="DF73" s="622"/>
      <c r="DG73" s="620" t="str">
        <f t="shared" si="64"/>
        <v/>
      </c>
      <c r="DH73" s="621"/>
      <c r="DI73" s="622"/>
      <c r="DJ73" s="620" t="str">
        <f t="shared" si="65"/>
        <v/>
      </c>
      <c r="DK73" s="621"/>
      <c r="DL73" s="622"/>
      <c r="DM73" s="620" t="str">
        <f t="shared" si="66"/>
        <v/>
      </c>
      <c r="DN73" s="621"/>
      <c r="DO73" s="622"/>
      <c r="DP73" s="620" t="str">
        <f t="shared" si="67"/>
        <v/>
      </c>
      <c r="DQ73" s="621"/>
      <c r="DR73" s="622"/>
      <c r="DS73" s="620" t="str">
        <f t="shared" si="68"/>
        <v/>
      </c>
      <c r="DT73" s="621"/>
      <c r="DU73" s="622"/>
      <c r="DV73" s="620" t="str">
        <f t="shared" si="69"/>
        <v/>
      </c>
      <c r="DW73" s="621"/>
      <c r="DX73" s="622"/>
      <c r="DY73" s="620" t="str">
        <f t="shared" si="70"/>
        <v/>
      </c>
      <c r="DZ73" s="621"/>
      <c r="EA73" s="622"/>
      <c r="EB73" s="620" t="str">
        <f t="shared" si="71"/>
        <v/>
      </c>
      <c r="EC73" s="621"/>
      <c r="ED73" s="622"/>
      <c r="EE73" s="565"/>
      <c r="EF73" s="566"/>
      <c r="EG73" s="567"/>
      <c r="EH73" s="614" t="str">
        <f t="shared" si="72"/>
        <v/>
      </c>
      <c r="EI73" s="615"/>
      <c r="EJ73" s="616"/>
      <c r="EK73" s="614" t="str">
        <f t="shared" si="73"/>
        <v/>
      </c>
      <c r="EL73" s="615"/>
      <c r="EM73" s="616"/>
      <c r="EN73" s="614" t="str">
        <f t="shared" si="74"/>
        <v/>
      </c>
      <c r="EO73" s="615"/>
      <c r="EP73" s="616"/>
      <c r="EQ73" s="614" t="str">
        <f t="shared" si="75"/>
        <v/>
      </c>
      <c r="ER73" s="615"/>
      <c r="ES73" s="616"/>
      <c r="ET73" s="614" t="str">
        <f t="shared" si="76"/>
        <v/>
      </c>
      <c r="EU73" s="615"/>
      <c r="EV73" s="616"/>
      <c r="EW73" s="614" t="str">
        <f t="shared" si="77"/>
        <v/>
      </c>
      <c r="EX73" s="615"/>
      <c r="EY73" s="616"/>
      <c r="EZ73" s="614" t="str">
        <f t="shared" si="78"/>
        <v/>
      </c>
      <c r="FA73" s="615"/>
      <c r="FB73" s="616"/>
      <c r="FC73" s="614" t="str">
        <f t="shared" si="79"/>
        <v/>
      </c>
      <c r="FD73" s="615"/>
      <c r="FE73" s="616"/>
      <c r="FF73" s="614" t="str">
        <f t="shared" si="80"/>
        <v/>
      </c>
      <c r="FG73" s="615"/>
      <c r="FH73" s="616"/>
      <c r="FI73" s="614" t="str">
        <f t="shared" si="81"/>
        <v/>
      </c>
      <c r="FJ73" s="615"/>
      <c r="FK73" s="616"/>
      <c r="FL73" s="611" t="str">
        <f t="shared" si="82"/>
        <v>N/A</v>
      </c>
      <c r="FM73" s="612"/>
      <c r="FN73" s="613"/>
      <c r="FO73" s="611" t="str">
        <f t="shared" si="83"/>
        <v>N/A</v>
      </c>
      <c r="FP73" s="612"/>
      <c r="FQ73" s="613"/>
      <c r="FR73" s="611" t="str">
        <f t="shared" si="84"/>
        <v>N/A</v>
      </c>
      <c r="FS73" s="612"/>
      <c r="FT73" s="613"/>
      <c r="FU73" s="611" t="str">
        <f t="shared" si="85"/>
        <v>N/A</v>
      </c>
      <c r="FV73" s="612"/>
      <c r="FW73" s="613"/>
      <c r="FX73" s="611" t="str">
        <f t="shared" si="86"/>
        <v>N/A</v>
      </c>
      <c r="FY73" s="612"/>
      <c r="FZ73" s="613"/>
      <c r="GA73" s="611" t="str">
        <f t="shared" si="87"/>
        <v>N/A</v>
      </c>
      <c r="GB73" s="612"/>
      <c r="GC73" s="613"/>
      <c r="GD73" s="611" t="str">
        <f t="shared" si="88"/>
        <v>N/A</v>
      </c>
      <c r="GE73" s="612"/>
      <c r="GF73" s="613"/>
      <c r="GG73" s="611" t="str">
        <f t="shared" si="89"/>
        <v>N/A</v>
      </c>
      <c r="GH73" s="612"/>
      <c r="GI73" s="613"/>
      <c r="GJ73" s="611" t="str">
        <f t="shared" si="90"/>
        <v>N/A</v>
      </c>
      <c r="GK73" s="612"/>
      <c r="GL73" s="613"/>
      <c r="GM73" s="611" t="str">
        <f t="shared" si="91"/>
        <v>N/A</v>
      </c>
      <c r="GN73" s="612"/>
      <c r="GO73" s="613"/>
      <c r="GP73" s="611" t="str">
        <f t="shared" si="92"/>
        <v>N/A</v>
      </c>
      <c r="GQ73" s="612"/>
      <c r="GR73" s="613"/>
      <c r="GS73" s="611" t="str">
        <f t="shared" si="93"/>
        <v>N/A</v>
      </c>
      <c r="GT73" s="612"/>
      <c r="GU73" s="613"/>
      <c r="GV73" s="611" t="str">
        <f t="shared" si="94"/>
        <v>N/A</v>
      </c>
      <c r="GW73" s="612"/>
      <c r="GX73" s="613"/>
      <c r="GY73" s="611" t="str">
        <f t="shared" si="95"/>
        <v>N/A</v>
      </c>
      <c r="GZ73" s="612"/>
      <c r="HA73" s="613"/>
      <c r="HB73" s="611" t="str">
        <f t="shared" si="96"/>
        <v>N/A</v>
      </c>
      <c r="HC73" s="612"/>
      <c r="HD73" s="613"/>
      <c r="HE73" s="611" t="str">
        <f t="shared" si="97"/>
        <v>N/A</v>
      </c>
      <c r="HF73" s="612"/>
      <c r="HG73" s="613"/>
      <c r="HH73" s="611" t="str">
        <f t="shared" si="98"/>
        <v>N/A</v>
      </c>
      <c r="HI73" s="612"/>
      <c r="HJ73" s="613"/>
      <c r="HK73" s="611" t="str">
        <f t="shared" si="99"/>
        <v>N/A</v>
      </c>
      <c r="HL73" s="612"/>
      <c r="HM73" s="613"/>
      <c r="HN73" s="611" t="str">
        <f t="shared" si="100"/>
        <v>N/A</v>
      </c>
      <c r="HO73" s="612"/>
      <c r="HP73" s="613"/>
      <c r="HQ73" s="611" t="str">
        <f t="shared" si="101"/>
        <v>N/A</v>
      </c>
      <c r="HR73" s="612"/>
      <c r="HS73" s="613"/>
    </row>
    <row r="74" spans="1:227">
      <c r="A74" s="26" t="str">
        <f>IF('Information sur les Gènes'!A74="","",'Information sur les Gènes'!A74)</f>
        <v>F12</v>
      </c>
      <c r="B74" s="28" t="str">
        <f>IF('Information sur les Gènes'!D74="","",'Information sur les Gènes'!D74)</f>
        <v/>
      </c>
      <c r="C74" s="611" t="str">
        <f>IF('Données Echantillon Contrôle'!F75="","",'Données Echantillon Contrôle'!F75)</f>
        <v/>
      </c>
      <c r="D74" s="612"/>
      <c r="E74" s="613"/>
      <c r="F74" s="611" t="str">
        <f>IF('Données Echantillon 1'!F75="","",'Données Echantillon 1'!F75)</f>
        <v/>
      </c>
      <c r="G74" s="612"/>
      <c r="H74" s="613"/>
      <c r="I74" s="611" t="str">
        <f>IF('Données Echantillon 2'!F75="","",'Données Echantillon 2'!F75)</f>
        <v/>
      </c>
      <c r="J74" s="612"/>
      <c r="K74" s="613"/>
      <c r="L74" s="611" t="str">
        <f>IF('Données Echantillon 3'!F75="","",'Données Echantillon 3'!F75)</f>
        <v/>
      </c>
      <c r="M74" s="612"/>
      <c r="N74" s="613"/>
      <c r="O74" s="611" t="str">
        <f>IF('Données Echantillon 4'!F75="","",'Données Echantillon 4'!F75)</f>
        <v/>
      </c>
      <c r="P74" s="612"/>
      <c r="Q74" s="613"/>
      <c r="R74" s="611" t="str">
        <f>IF('Données Echantillon 5'!F75="","",'Données Echantillon 5'!F75)</f>
        <v/>
      </c>
      <c r="S74" s="612"/>
      <c r="T74" s="613"/>
      <c r="U74" s="611" t="str">
        <f>IF('Données Echantillon 6'!F75="","",'Données Echantillon 6'!F75)</f>
        <v/>
      </c>
      <c r="V74" s="612"/>
      <c r="W74" s="613"/>
      <c r="X74" s="611" t="str">
        <f>IF('Données Echantillon 7'!F75="","",'Données Echantillon 7'!F75)</f>
        <v/>
      </c>
      <c r="Y74" s="612"/>
      <c r="Z74" s="613"/>
      <c r="AA74" s="611" t="str">
        <f>IF('Données Echantillon 8'!F75="","",'Données Echantillon 8'!F75)</f>
        <v/>
      </c>
      <c r="AB74" s="612"/>
      <c r="AC74" s="613"/>
      <c r="AD74" s="611" t="str">
        <f>IF('Données Echantillon 9'!F75="","",'Données Echantillon 9'!F75)</f>
        <v/>
      </c>
      <c r="AE74" s="612"/>
      <c r="AF74" s="613"/>
      <c r="AG74" s="611" t="str">
        <f>IF('Données Echantillon 10'!F75="","",'Données Echantillon 10'!F75)</f>
        <v/>
      </c>
      <c r="AH74" s="612"/>
      <c r="AI74" s="613"/>
      <c r="AJ74" s="603" t="str">
        <f>IF(C74="","",C74-'Selection Gènes de Référence'!$D$17)</f>
        <v/>
      </c>
      <c r="AK74" s="604"/>
      <c r="AL74" s="605"/>
      <c r="AM74" s="603" t="str">
        <f>IF(F74="","",F74-'Selection Gènes de Référence'!$D$18)</f>
        <v/>
      </c>
      <c r="AN74" s="604"/>
      <c r="AO74" s="605"/>
      <c r="AP74" s="603" t="str">
        <f>IF(I74="","",I74-'Selection Gènes de Référence'!$D$19)</f>
        <v/>
      </c>
      <c r="AQ74" s="604"/>
      <c r="AR74" s="605"/>
      <c r="AS74" s="603" t="str">
        <f>IF(L74="","",L74-'Selection Gènes de Référence'!$D$20)</f>
        <v/>
      </c>
      <c r="AT74" s="604"/>
      <c r="AU74" s="605"/>
      <c r="AV74" s="603" t="str">
        <f>IF(O74="","",O74-'Selection Gènes de Référence'!$D$21)</f>
        <v/>
      </c>
      <c r="AW74" s="604"/>
      <c r="AX74" s="605"/>
      <c r="AY74" s="603" t="str">
        <f>IF(R74="","",R74-'Selection Gènes de Référence'!$D$22)</f>
        <v/>
      </c>
      <c r="AZ74" s="604"/>
      <c r="BA74" s="605"/>
      <c r="BB74" s="603" t="str">
        <f>IF(U74="","",U74-'Selection Gènes de Référence'!$D$23)</f>
        <v/>
      </c>
      <c r="BC74" s="604"/>
      <c r="BD74" s="605"/>
      <c r="BE74" s="603" t="str">
        <f>IF(X74="","",X74-'Selection Gènes de Référence'!$D$24)</f>
        <v/>
      </c>
      <c r="BF74" s="604"/>
      <c r="BG74" s="605"/>
      <c r="BH74" s="603" t="str">
        <f>IF(AA74="","",AA74-'Selection Gènes de Référence'!$D$25)</f>
        <v/>
      </c>
      <c r="BI74" s="604"/>
      <c r="BJ74" s="605"/>
      <c r="BK74" s="603" t="str">
        <f>IF(AD74="","",AD74-'Selection Gènes de Référence'!$D$26)</f>
        <v/>
      </c>
      <c r="BL74" s="604"/>
      <c r="BM74" s="605"/>
      <c r="BN74" s="603" t="str">
        <f>IF(AG74="","",AG74-'Selection Gènes de Référence'!$D$27)</f>
        <v/>
      </c>
      <c r="BO74" s="604"/>
      <c r="BP74" s="605"/>
      <c r="BQ74" s="565"/>
      <c r="BR74" s="566"/>
      <c r="BS74" s="567"/>
      <c r="BT74" s="611" t="str">
        <f t="shared" si="51"/>
        <v/>
      </c>
      <c r="BU74" s="612"/>
      <c r="BV74" s="613"/>
      <c r="BW74" s="611" t="str">
        <f t="shared" si="52"/>
        <v/>
      </c>
      <c r="BX74" s="612"/>
      <c r="BY74" s="613"/>
      <c r="BZ74" s="611" t="str">
        <f t="shared" si="53"/>
        <v/>
      </c>
      <c r="CA74" s="612"/>
      <c r="CB74" s="613"/>
      <c r="CC74" s="611" t="str">
        <f t="shared" si="54"/>
        <v/>
      </c>
      <c r="CD74" s="612"/>
      <c r="CE74" s="613"/>
      <c r="CF74" s="611" t="str">
        <f t="shared" si="55"/>
        <v/>
      </c>
      <c r="CG74" s="612"/>
      <c r="CH74" s="613"/>
      <c r="CI74" s="611" t="str">
        <f t="shared" si="56"/>
        <v/>
      </c>
      <c r="CJ74" s="612"/>
      <c r="CK74" s="613"/>
      <c r="CL74" s="611" t="str">
        <f t="shared" si="57"/>
        <v/>
      </c>
      <c r="CM74" s="612"/>
      <c r="CN74" s="613"/>
      <c r="CO74" s="611" t="str">
        <f t="shared" si="58"/>
        <v/>
      </c>
      <c r="CP74" s="612"/>
      <c r="CQ74" s="613"/>
      <c r="CR74" s="611" t="str">
        <f t="shared" si="59"/>
        <v/>
      </c>
      <c r="CS74" s="612"/>
      <c r="CT74" s="613"/>
      <c r="CU74" s="611" t="str">
        <f t="shared" si="60"/>
        <v/>
      </c>
      <c r="CV74" s="612"/>
      <c r="CW74" s="613"/>
      <c r="CX74" s="565" t="str">
        <f t="shared" si="61"/>
        <v/>
      </c>
      <c r="CY74" s="566"/>
      <c r="CZ74" s="567"/>
      <c r="DA74" s="620" t="str">
        <f t="shared" si="62"/>
        <v/>
      </c>
      <c r="DB74" s="621"/>
      <c r="DC74" s="622"/>
      <c r="DD74" s="620" t="str">
        <f t="shared" si="63"/>
        <v/>
      </c>
      <c r="DE74" s="621"/>
      <c r="DF74" s="622"/>
      <c r="DG74" s="620" t="str">
        <f t="shared" si="64"/>
        <v/>
      </c>
      <c r="DH74" s="621"/>
      <c r="DI74" s="622"/>
      <c r="DJ74" s="620" t="str">
        <f t="shared" si="65"/>
        <v/>
      </c>
      <c r="DK74" s="621"/>
      <c r="DL74" s="622"/>
      <c r="DM74" s="620" t="str">
        <f t="shared" si="66"/>
        <v/>
      </c>
      <c r="DN74" s="621"/>
      <c r="DO74" s="622"/>
      <c r="DP74" s="620" t="str">
        <f t="shared" si="67"/>
        <v/>
      </c>
      <c r="DQ74" s="621"/>
      <c r="DR74" s="622"/>
      <c r="DS74" s="620" t="str">
        <f t="shared" si="68"/>
        <v/>
      </c>
      <c r="DT74" s="621"/>
      <c r="DU74" s="622"/>
      <c r="DV74" s="620" t="str">
        <f t="shared" si="69"/>
        <v/>
      </c>
      <c r="DW74" s="621"/>
      <c r="DX74" s="622"/>
      <c r="DY74" s="620" t="str">
        <f t="shared" si="70"/>
        <v/>
      </c>
      <c r="DZ74" s="621"/>
      <c r="EA74" s="622"/>
      <c r="EB74" s="620" t="str">
        <f t="shared" si="71"/>
        <v/>
      </c>
      <c r="EC74" s="621"/>
      <c r="ED74" s="622"/>
      <c r="EE74" s="565"/>
      <c r="EF74" s="566"/>
      <c r="EG74" s="567"/>
      <c r="EH74" s="614" t="str">
        <f t="shared" si="72"/>
        <v/>
      </c>
      <c r="EI74" s="615"/>
      <c r="EJ74" s="616"/>
      <c r="EK74" s="614" t="str">
        <f t="shared" si="73"/>
        <v/>
      </c>
      <c r="EL74" s="615"/>
      <c r="EM74" s="616"/>
      <c r="EN74" s="614" t="str">
        <f t="shared" si="74"/>
        <v/>
      </c>
      <c r="EO74" s="615"/>
      <c r="EP74" s="616"/>
      <c r="EQ74" s="614" t="str">
        <f t="shared" si="75"/>
        <v/>
      </c>
      <c r="ER74" s="615"/>
      <c r="ES74" s="616"/>
      <c r="ET74" s="614" t="str">
        <f t="shared" si="76"/>
        <v/>
      </c>
      <c r="EU74" s="615"/>
      <c r="EV74" s="616"/>
      <c r="EW74" s="614" t="str">
        <f t="shared" si="77"/>
        <v/>
      </c>
      <c r="EX74" s="615"/>
      <c r="EY74" s="616"/>
      <c r="EZ74" s="614" t="str">
        <f t="shared" si="78"/>
        <v/>
      </c>
      <c r="FA74" s="615"/>
      <c r="FB74" s="616"/>
      <c r="FC74" s="614" t="str">
        <f t="shared" si="79"/>
        <v/>
      </c>
      <c r="FD74" s="615"/>
      <c r="FE74" s="616"/>
      <c r="FF74" s="614" t="str">
        <f t="shared" si="80"/>
        <v/>
      </c>
      <c r="FG74" s="615"/>
      <c r="FH74" s="616"/>
      <c r="FI74" s="614" t="str">
        <f t="shared" si="81"/>
        <v/>
      </c>
      <c r="FJ74" s="615"/>
      <c r="FK74" s="616"/>
      <c r="FL74" s="611" t="str">
        <f t="shared" si="82"/>
        <v>N/A</v>
      </c>
      <c r="FM74" s="612"/>
      <c r="FN74" s="613"/>
      <c r="FO74" s="611" t="str">
        <f t="shared" si="83"/>
        <v>N/A</v>
      </c>
      <c r="FP74" s="612"/>
      <c r="FQ74" s="613"/>
      <c r="FR74" s="611" t="str">
        <f t="shared" si="84"/>
        <v>N/A</v>
      </c>
      <c r="FS74" s="612"/>
      <c r="FT74" s="613"/>
      <c r="FU74" s="611" t="str">
        <f t="shared" si="85"/>
        <v>N/A</v>
      </c>
      <c r="FV74" s="612"/>
      <c r="FW74" s="613"/>
      <c r="FX74" s="611" t="str">
        <f t="shared" si="86"/>
        <v>N/A</v>
      </c>
      <c r="FY74" s="612"/>
      <c r="FZ74" s="613"/>
      <c r="GA74" s="611" t="str">
        <f t="shared" si="87"/>
        <v>N/A</v>
      </c>
      <c r="GB74" s="612"/>
      <c r="GC74" s="613"/>
      <c r="GD74" s="611" t="str">
        <f t="shared" si="88"/>
        <v>N/A</v>
      </c>
      <c r="GE74" s="612"/>
      <c r="GF74" s="613"/>
      <c r="GG74" s="611" t="str">
        <f t="shared" si="89"/>
        <v>N/A</v>
      </c>
      <c r="GH74" s="612"/>
      <c r="GI74" s="613"/>
      <c r="GJ74" s="611" t="str">
        <f t="shared" si="90"/>
        <v>N/A</v>
      </c>
      <c r="GK74" s="612"/>
      <c r="GL74" s="613"/>
      <c r="GM74" s="611" t="str">
        <f t="shared" si="91"/>
        <v>N/A</v>
      </c>
      <c r="GN74" s="612"/>
      <c r="GO74" s="613"/>
      <c r="GP74" s="611" t="str">
        <f t="shared" si="92"/>
        <v>N/A</v>
      </c>
      <c r="GQ74" s="612"/>
      <c r="GR74" s="613"/>
      <c r="GS74" s="611" t="str">
        <f t="shared" si="93"/>
        <v>N/A</v>
      </c>
      <c r="GT74" s="612"/>
      <c r="GU74" s="613"/>
      <c r="GV74" s="611" t="str">
        <f t="shared" si="94"/>
        <v>N/A</v>
      </c>
      <c r="GW74" s="612"/>
      <c r="GX74" s="613"/>
      <c r="GY74" s="611" t="str">
        <f t="shared" si="95"/>
        <v>N/A</v>
      </c>
      <c r="GZ74" s="612"/>
      <c r="HA74" s="613"/>
      <c r="HB74" s="611" t="str">
        <f t="shared" si="96"/>
        <v>N/A</v>
      </c>
      <c r="HC74" s="612"/>
      <c r="HD74" s="613"/>
      <c r="HE74" s="611" t="str">
        <f t="shared" si="97"/>
        <v>N/A</v>
      </c>
      <c r="HF74" s="612"/>
      <c r="HG74" s="613"/>
      <c r="HH74" s="611" t="str">
        <f t="shared" si="98"/>
        <v>N/A</v>
      </c>
      <c r="HI74" s="612"/>
      <c r="HJ74" s="613"/>
      <c r="HK74" s="611" t="str">
        <f t="shared" si="99"/>
        <v>N/A</v>
      </c>
      <c r="HL74" s="612"/>
      <c r="HM74" s="613"/>
      <c r="HN74" s="611" t="str">
        <f t="shared" si="100"/>
        <v>N/A</v>
      </c>
      <c r="HO74" s="612"/>
      <c r="HP74" s="613"/>
      <c r="HQ74" s="611" t="str">
        <f t="shared" si="101"/>
        <v>N/A</v>
      </c>
      <c r="HR74" s="612"/>
      <c r="HS74" s="613"/>
    </row>
    <row r="75" spans="1:227">
      <c r="A75" s="26" t="str">
        <f>IF('Information sur les Gènes'!A75="","",'Information sur les Gènes'!A75)</f>
        <v>G1</v>
      </c>
      <c r="B75" s="28" t="str">
        <f>IF('Information sur les Gènes'!D75="","",'Information sur les Gènes'!D75)</f>
        <v/>
      </c>
      <c r="C75" s="611" t="str">
        <f>IF('Données Echantillon Contrôle'!F76="","",'Données Echantillon Contrôle'!F76)</f>
        <v/>
      </c>
      <c r="D75" s="612"/>
      <c r="E75" s="613"/>
      <c r="F75" s="611" t="str">
        <f>IF('Données Echantillon 1'!F76="","",'Données Echantillon 1'!F76)</f>
        <v/>
      </c>
      <c r="G75" s="612"/>
      <c r="H75" s="613"/>
      <c r="I75" s="611" t="str">
        <f>IF('Données Echantillon 2'!F76="","",'Données Echantillon 2'!F76)</f>
        <v/>
      </c>
      <c r="J75" s="612"/>
      <c r="K75" s="613"/>
      <c r="L75" s="611" t="str">
        <f>IF('Données Echantillon 3'!F76="","",'Données Echantillon 3'!F76)</f>
        <v/>
      </c>
      <c r="M75" s="612"/>
      <c r="N75" s="613"/>
      <c r="O75" s="611" t="str">
        <f>IF('Données Echantillon 4'!F76="","",'Données Echantillon 4'!F76)</f>
        <v/>
      </c>
      <c r="P75" s="612"/>
      <c r="Q75" s="613"/>
      <c r="R75" s="611" t="str">
        <f>IF('Données Echantillon 5'!F76="","",'Données Echantillon 5'!F76)</f>
        <v/>
      </c>
      <c r="S75" s="612"/>
      <c r="T75" s="613"/>
      <c r="U75" s="611" t="str">
        <f>IF('Données Echantillon 6'!F76="","",'Données Echantillon 6'!F76)</f>
        <v/>
      </c>
      <c r="V75" s="612"/>
      <c r="W75" s="613"/>
      <c r="X75" s="611" t="str">
        <f>IF('Données Echantillon 7'!F76="","",'Données Echantillon 7'!F76)</f>
        <v/>
      </c>
      <c r="Y75" s="612"/>
      <c r="Z75" s="613"/>
      <c r="AA75" s="611" t="str">
        <f>IF('Données Echantillon 8'!F76="","",'Données Echantillon 8'!F76)</f>
        <v/>
      </c>
      <c r="AB75" s="612"/>
      <c r="AC75" s="613"/>
      <c r="AD75" s="611" t="str">
        <f>IF('Données Echantillon 9'!F76="","",'Données Echantillon 9'!F76)</f>
        <v/>
      </c>
      <c r="AE75" s="612"/>
      <c r="AF75" s="613"/>
      <c r="AG75" s="611" t="str">
        <f>IF('Données Echantillon 10'!F76="","",'Données Echantillon 10'!F76)</f>
        <v/>
      </c>
      <c r="AH75" s="612"/>
      <c r="AI75" s="613"/>
      <c r="AJ75" s="603" t="str">
        <f>IF(C75="","",C75-'Selection Gènes de Référence'!$D$17)</f>
        <v/>
      </c>
      <c r="AK75" s="604"/>
      <c r="AL75" s="605"/>
      <c r="AM75" s="603" t="str">
        <f>IF(F75="","",F75-'Selection Gènes de Référence'!$D$18)</f>
        <v/>
      </c>
      <c r="AN75" s="604"/>
      <c r="AO75" s="605"/>
      <c r="AP75" s="603" t="str">
        <f>IF(I75="","",I75-'Selection Gènes de Référence'!$D$19)</f>
        <v/>
      </c>
      <c r="AQ75" s="604"/>
      <c r="AR75" s="605"/>
      <c r="AS75" s="603" t="str">
        <f>IF(L75="","",L75-'Selection Gènes de Référence'!$D$20)</f>
        <v/>
      </c>
      <c r="AT75" s="604"/>
      <c r="AU75" s="605"/>
      <c r="AV75" s="603" t="str">
        <f>IF(O75="","",O75-'Selection Gènes de Référence'!$D$21)</f>
        <v/>
      </c>
      <c r="AW75" s="604"/>
      <c r="AX75" s="605"/>
      <c r="AY75" s="603" t="str">
        <f>IF(R75="","",R75-'Selection Gènes de Référence'!$D$22)</f>
        <v/>
      </c>
      <c r="AZ75" s="604"/>
      <c r="BA75" s="605"/>
      <c r="BB75" s="603" t="str">
        <f>IF(U75="","",U75-'Selection Gènes de Référence'!$D$23)</f>
        <v/>
      </c>
      <c r="BC75" s="604"/>
      <c r="BD75" s="605"/>
      <c r="BE75" s="603" t="str">
        <f>IF(X75="","",X75-'Selection Gènes de Référence'!$D$24)</f>
        <v/>
      </c>
      <c r="BF75" s="604"/>
      <c r="BG75" s="605"/>
      <c r="BH75" s="603" t="str">
        <f>IF(AA75="","",AA75-'Selection Gènes de Référence'!$D$25)</f>
        <v/>
      </c>
      <c r="BI75" s="604"/>
      <c r="BJ75" s="605"/>
      <c r="BK75" s="603" t="str">
        <f>IF(AD75="","",AD75-'Selection Gènes de Référence'!$D$26)</f>
        <v/>
      </c>
      <c r="BL75" s="604"/>
      <c r="BM75" s="605"/>
      <c r="BN75" s="603" t="str">
        <f>IF(AG75="","",AG75-'Selection Gènes de Référence'!$D$27)</f>
        <v/>
      </c>
      <c r="BO75" s="604"/>
      <c r="BP75" s="605"/>
      <c r="BQ75" s="565"/>
      <c r="BR75" s="566"/>
      <c r="BS75" s="567"/>
      <c r="BT75" s="611" t="str">
        <f t="shared" si="51"/>
        <v/>
      </c>
      <c r="BU75" s="612"/>
      <c r="BV75" s="613"/>
      <c r="BW75" s="611" t="str">
        <f t="shared" si="52"/>
        <v/>
      </c>
      <c r="BX75" s="612"/>
      <c r="BY75" s="613"/>
      <c r="BZ75" s="611" t="str">
        <f t="shared" si="53"/>
        <v/>
      </c>
      <c r="CA75" s="612"/>
      <c r="CB75" s="613"/>
      <c r="CC75" s="611" t="str">
        <f t="shared" si="54"/>
        <v/>
      </c>
      <c r="CD75" s="612"/>
      <c r="CE75" s="613"/>
      <c r="CF75" s="611" t="str">
        <f t="shared" si="55"/>
        <v/>
      </c>
      <c r="CG75" s="612"/>
      <c r="CH75" s="613"/>
      <c r="CI75" s="611" t="str">
        <f t="shared" si="56"/>
        <v/>
      </c>
      <c r="CJ75" s="612"/>
      <c r="CK75" s="613"/>
      <c r="CL75" s="611" t="str">
        <f t="shared" si="57"/>
        <v/>
      </c>
      <c r="CM75" s="612"/>
      <c r="CN75" s="613"/>
      <c r="CO75" s="611" t="str">
        <f t="shared" si="58"/>
        <v/>
      </c>
      <c r="CP75" s="612"/>
      <c r="CQ75" s="613"/>
      <c r="CR75" s="611" t="str">
        <f t="shared" si="59"/>
        <v/>
      </c>
      <c r="CS75" s="612"/>
      <c r="CT75" s="613"/>
      <c r="CU75" s="611" t="str">
        <f t="shared" si="60"/>
        <v/>
      </c>
      <c r="CV75" s="612"/>
      <c r="CW75" s="613"/>
      <c r="CX75" s="565" t="str">
        <f t="shared" si="61"/>
        <v/>
      </c>
      <c r="CY75" s="566"/>
      <c r="CZ75" s="567"/>
      <c r="DA75" s="620" t="str">
        <f t="shared" si="62"/>
        <v/>
      </c>
      <c r="DB75" s="621"/>
      <c r="DC75" s="622"/>
      <c r="DD75" s="620" t="str">
        <f t="shared" si="63"/>
        <v/>
      </c>
      <c r="DE75" s="621"/>
      <c r="DF75" s="622"/>
      <c r="DG75" s="620" t="str">
        <f t="shared" si="64"/>
        <v/>
      </c>
      <c r="DH75" s="621"/>
      <c r="DI75" s="622"/>
      <c r="DJ75" s="620" t="str">
        <f t="shared" si="65"/>
        <v/>
      </c>
      <c r="DK75" s="621"/>
      <c r="DL75" s="622"/>
      <c r="DM75" s="620" t="str">
        <f t="shared" si="66"/>
        <v/>
      </c>
      <c r="DN75" s="621"/>
      <c r="DO75" s="622"/>
      <c r="DP75" s="620" t="str">
        <f t="shared" si="67"/>
        <v/>
      </c>
      <c r="DQ75" s="621"/>
      <c r="DR75" s="622"/>
      <c r="DS75" s="620" t="str">
        <f t="shared" si="68"/>
        <v/>
      </c>
      <c r="DT75" s="621"/>
      <c r="DU75" s="622"/>
      <c r="DV75" s="620" t="str">
        <f t="shared" si="69"/>
        <v/>
      </c>
      <c r="DW75" s="621"/>
      <c r="DX75" s="622"/>
      <c r="DY75" s="620" t="str">
        <f t="shared" si="70"/>
        <v/>
      </c>
      <c r="DZ75" s="621"/>
      <c r="EA75" s="622"/>
      <c r="EB75" s="620" t="str">
        <f t="shared" si="71"/>
        <v/>
      </c>
      <c r="EC75" s="621"/>
      <c r="ED75" s="622"/>
      <c r="EE75" s="565"/>
      <c r="EF75" s="566"/>
      <c r="EG75" s="567"/>
      <c r="EH75" s="614" t="str">
        <f t="shared" si="72"/>
        <v/>
      </c>
      <c r="EI75" s="615"/>
      <c r="EJ75" s="616"/>
      <c r="EK75" s="614" t="str">
        <f t="shared" si="73"/>
        <v/>
      </c>
      <c r="EL75" s="615"/>
      <c r="EM75" s="616"/>
      <c r="EN75" s="614" t="str">
        <f t="shared" si="74"/>
        <v/>
      </c>
      <c r="EO75" s="615"/>
      <c r="EP75" s="616"/>
      <c r="EQ75" s="614" t="str">
        <f t="shared" si="75"/>
        <v/>
      </c>
      <c r="ER75" s="615"/>
      <c r="ES75" s="616"/>
      <c r="ET75" s="614" t="str">
        <f t="shared" si="76"/>
        <v/>
      </c>
      <c r="EU75" s="615"/>
      <c r="EV75" s="616"/>
      <c r="EW75" s="614" t="str">
        <f t="shared" si="77"/>
        <v/>
      </c>
      <c r="EX75" s="615"/>
      <c r="EY75" s="616"/>
      <c r="EZ75" s="614" t="str">
        <f t="shared" si="78"/>
        <v/>
      </c>
      <c r="FA75" s="615"/>
      <c r="FB75" s="616"/>
      <c r="FC75" s="614" t="str">
        <f t="shared" si="79"/>
        <v/>
      </c>
      <c r="FD75" s="615"/>
      <c r="FE75" s="616"/>
      <c r="FF75" s="614" t="str">
        <f t="shared" si="80"/>
        <v/>
      </c>
      <c r="FG75" s="615"/>
      <c r="FH75" s="616"/>
      <c r="FI75" s="614" t="str">
        <f t="shared" si="81"/>
        <v/>
      </c>
      <c r="FJ75" s="615"/>
      <c r="FK75" s="616"/>
      <c r="FL75" s="611" t="str">
        <f t="shared" si="82"/>
        <v>N/A</v>
      </c>
      <c r="FM75" s="612"/>
      <c r="FN75" s="613"/>
      <c r="FO75" s="611" t="str">
        <f t="shared" si="83"/>
        <v>N/A</v>
      </c>
      <c r="FP75" s="612"/>
      <c r="FQ75" s="613"/>
      <c r="FR75" s="611" t="str">
        <f t="shared" si="84"/>
        <v>N/A</v>
      </c>
      <c r="FS75" s="612"/>
      <c r="FT75" s="613"/>
      <c r="FU75" s="611" t="str">
        <f t="shared" si="85"/>
        <v>N/A</v>
      </c>
      <c r="FV75" s="612"/>
      <c r="FW75" s="613"/>
      <c r="FX75" s="611" t="str">
        <f t="shared" si="86"/>
        <v>N/A</v>
      </c>
      <c r="FY75" s="612"/>
      <c r="FZ75" s="613"/>
      <c r="GA75" s="611" t="str">
        <f t="shared" si="87"/>
        <v>N/A</v>
      </c>
      <c r="GB75" s="612"/>
      <c r="GC75" s="613"/>
      <c r="GD75" s="611" t="str">
        <f t="shared" si="88"/>
        <v>N/A</v>
      </c>
      <c r="GE75" s="612"/>
      <c r="GF75" s="613"/>
      <c r="GG75" s="611" t="str">
        <f t="shared" si="89"/>
        <v>N/A</v>
      </c>
      <c r="GH75" s="612"/>
      <c r="GI75" s="613"/>
      <c r="GJ75" s="611" t="str">
        <f t="shared" si="90"/>
        <v>N/A</v>
      </c>
      <c r="GK75" s="612"/>
      <c r="GL75" s="613"/>
      <c r="GM75" s="611" t="str">
        <f t="shared" si="91"/>
        <v>N/A</v>
      </c>
      <c r="GN75" s="612"/>
      <c r="GO75" s="613"/>
      <c r="GP75" s="611" t="str">
        <f t="shared" si="92"/>
        <v>N/A</v>
      </c>
      <c r="GQ75" s="612"/>
      <c r="GR75" s="613"/>
      <c r="GS75" s="611" t="str">
        <f t="shared" si="93"/>
        <v>N/A</v>
      </c>
      <c r="GT75" s="612"/>
      <c r="GU75" s="613"/>
      <c r="GV75" s="611" t="str">
        <f t="shared" si="94"/>
        <v>N/A</v>
      </c>
      <c r="GW75" s="612"/>
      <c r="GX75" s="613"/>
      <c r="GY75" s="611" t="str">
        <f t="shared" si="95"/>
        <v>N/A</v>
      </c>
      <c r="GZ75" s="612"/>
      <c r="HA75" s="613"/>
      <c r="HB75" s="611" t="str">
        <f t="shared" si="96"/>
        <v>N/A</v>
      </c>
      <c r="HC75" s="612"/>
      <c r="HD75" s="613"/>
      <c r="HE75" s="611" t="str">
        <f t="shared" si="97"/>
        <v>N/A</v>
      </c>
      <c r="HF75" s="612"/>
      <c r="HG75" s="613"/>
      <c r="HH75" s="611" t="str">
        <f t="shared" si="98"/>
        <v>N/A</v>
      </c>
      <c r="HI75" s="612"/>
      <c r="HJ75" s="613"/>
      <c r="HK75" s="611" t="str">
        <f t="shared" si="99"/>
        <v>N/A</v>
      </c>
      <c r="HL75" s="612"/>
      <c r="HM75" s="613"/>
      <c r="HN75" s="611" t="str">
        <f t="shared" si="100"/>
        <v>N/A</v>
      </c>
      <c r="HO75" s="612"/>
      <c r="HP75" s="613"/>
      <c r="HQ75" s="611" t="str">
        <f t="shared" si="101"/>
        <v>N/A</v>
      </c>
      <c r="HR75" s="612"/>
      <c r="HS75" s="613"/>
    </row>
    <row r="76" spans="1:227">
      <c r="A76" s="26" t="str">
        <f>IF('Information sur les Gènes'!A76="","",'Information sur les Gènes'!A76)</f>
        <v>G2</v>
      </c>
      <c r="B76" s="28" t="str">
        <f>IF('Information sur les Gènes'!D76="","",'Information sur les Gènes'!D76)</f>
        <v/>
      </c>
      <c r="C76" s="611" t="str">
        <f>IF('Données Echantillon Contrôle'!F77="","",'Données Echantillon Contrôle'!F77)</f>
        <v/>
      </c>
      <c r="D76" s="612"/>
      <c r="E76" s="613"/>
      <c r="F76" s="611" t="str">
        <f>IF('Données Echantillon 1'!F77="","",'Données Echantillon 1'!F77)</f>
        <v/>
      </c>
      <c r="G76" s="612"/>
      <c r="H76" s="613"/>
      <c r="I76" s="611" t="str">
        <f>IF('Données Echantillon 2'!F77="","",'Données Echantillon 2'!F77)</f>
        <v/>
      </c>
      <c r="J76" s="612"/>
      <c r="K76" s="613"/>
      <c r="L76" s="611" t="str">
        <f>IF('Données Echantillon 3'!F77="","",'Données Echantillon 3'!F77)</f>
        <v/>
      </c>
      <c r="M76" s="612"/>
      <c r="N76" s="613"/>
      <c r="O76" s="611" t="str">
        <f>IF('Données Echantillon 4'!F77="","",'Données Echantillon 4'!F77)</f>
        <v/>
      </c>
      <c r="P76" s="612"/>
      <c r="Q76" s="613"/>
      <c r="R76" s="611" t="str">
        <f>IF('Données Echantillon 5'!F77="","",'Données Echantillon 5'!F77)</f>
        <v/>
      </c>
      <c r="S76" s="612"/>
      <c r="T76" s="613"/>
      <c r="U76" s="611" t="str">
        <f>IF('Données Echantillon 6'!F77="","",'Données Echantillon 6'!F77)</f>
        <v/>
      </c>
      <c r="V76" s="612"/>
      <c r="W76" s="613"/>
      <c r="X76" s="611" t="str">
        <f>IF('Données Echantillon 7'!F77="","",'Données Echantillon 7'!F77)</f>
        <v/>
      </c>
      <c r="Y76" s="612"/>
      <c r="Z76" s="613"/>
      <c r="AA76" s="611" t="str">
        <f>IF('Données Echantillon 8'!F77="","",'Données Echantillon 8'!F77)</f>
        <v/>
      </c>
      <c r="AB76" s="612"/>
      <c r="AC76" s="613"/>
      <c r="AD76" s="611" t="str">
        <f>IF('Données Echantillon 9'!F77="","",'Données Echantillon 9'!F77)</f>
        <v/>
      </c>
      <c r="AE76" s="612"/>
      <c r="AF76" s="613"/>
      <c r="AG76" s="611" t="str">
        <f>IF('Données Echantillon 10'!F77="","",'Données Echantillon 10'!F77)</f>
        <v/>
      </c>
      <c r="AH76" s="612"/>
      <c r="AI76" s="613"/>
      <c r="AJ76" s="603" t="str">
        <f>IF(C76="","",C76-'Selection Gènes de Référence'!$D$17)</f>
        <v/>
      </c>
      <c r="AK76" s="604"/>
      <c r="AL76" s="605"/>
      <c r="AM76" s="603" t="str">
        <f>IF(F76="","",F76-'Selection Gènes de Référence'!$D$18)</f>
        <v/>
      </c>
      <c r="AN76" s="604"/>
      <c r="AO76" s="605"/>
      <c r="AP76" s="603" t="str">
        <f>IF(I76="","",I76-'Selection Gènes de Référence'!$D$19)</f>
        <v/>
      </c>
      <c r="AQ76" s="604"/>
      <c r="AR76" s="605"/>
      <c r="AS76" s="603" t="str">
        <f>IF(L76="","",L76-'Selection Gènes de Référence'!$D$20)</f>
        <v/>
      </c>
      <c r="AT76" s="604"/>
      <c r="AU76" s="605"/>
      <c r="AV76" s="603" t="str">
        <f>IF(O76="","",O76-'Selection Gènes de Référence'!$D$21)</f>
        <v/>
      </c>
      <c r="AW76" s="604"/>
      <c r="AX76" s="605"/>
      <c r="AY76" s="603" t="str">
        <f>IF(R76="","",R76-'Selection Gènes de Référence'!$D$22)</f>
        <v/>
      </c>
      <c r="AZ76" s="604"/>
      <c r="BA76" s="605"/>
      <c r="BB76" s="603" t="str">
        <f>IF(U76="","",U76-'Selection Gènes de Référence'!$D$23)</f>
        <v/>
      </c>
      <c r="BC76" s="604"/>
      <c r="BD76" s="605"/>
      <c r="BE76" s="603" t="str">
        <f>IF(X76="","",X76-'Selection Gènes de Référence'!$D$24)</f>
        <v/>
      </c>
      <c r="BF76" s="604"/>
      <c r="BG76" s="605"/>
      <c r="BH76" s="603" t="str">
        <f>IF(AA76="","",AA76-'Selection Gènes de Référence'!$D$25)</f>
        <v/>
      </c>
      <c r="BI76" s="604"/>
      <c r="BJ76" s="605"/>
      <c r="BK76" s="603" t="str">
        <f>IF(AD76="","",AD76-'Selection Gènes de Référence'!$D$26)</f>
        <v/>
      </c>
      <c r="BL76" s="604"/>
      <c r="BM76" s="605"/>
      <c r="BN76" s="603" t="str">
        <f>IF(AG76="","",AG76-'Selection Gènes de Référence'!$D$27)</f>
        <v/>
      </c>
      <c r="BO76" s="604"/>
      <c r="BP76" s="605"/>
      <c r="BQ76" s="565"/>
      <c r="BR76" s="566"/>
      <c r="BS76" s="567"/>
      <c r="BT76" s="611" t="str">
        <f t="shared" si="51"/>
        <v/>
      </c>
      <c r="BU76" s="612"/>
      <c r="BV76" s="613"/>
      <c r="BW76" s="611" t="str">
        <f t="shared" si="52"/>
        <v/>
      </c>
      <c r="BX76" s="612"/>
      <c r="BY76" s="613"/>
      <c r="BZ76" s="611" t="str">
        <f t="shared" si="53"/>
        <v/>
      </c>
      <c r="CA76" s="612"/>
      <c r="CB76" s="613"/>
      <c r="CC76" s="611" t="str">
        <f t="shared" si="54"/>
        <v/>
      </c>
      <c r="CD76" s="612"/>
      <c r="CE76" s="613"/>
      <c r="CF76" s="611" t="str">
        <f t="shared" si="55"/>
        <v/>
      </c>
      <c r="CG76" s="612"/>
      <c r="CH76" s="613"/>
      <c r="CI76" s="611" t="str">
        <f t="shared" si="56"/>
        <v/>
      </c>
      <c r="CJ76" s="612"/>
      <c r="CK76" s="613"/>
      <c r="CL76" s="611" t="str">
        <f t="shared" si="57"/>
        <v/>
      </c>
      <c r="CM76" s="612"/>
      <c r="CN76" s="613"/>
      <c r="CO76" s="611" t="str">
        <f t="shared" si="58"/>
        <v/>
      </c>
      <c r="CP76" s="612"/>
      <c r="CQ76" s="613"/>
      <c r="CR76" s="611" t="str">
        <f t="shared" si="59"/>
        <v/>
      </c>
      <c r="CS76" s="612"/>
      <c r="CT76" s="613"/>
      <c r="CU76" s="611" t="str">
        <f t="shared" si="60"/>
        <v/>
      </c>
      <c r="CV76" s="612"/>
      <c r="CW76" s="613"/>
      <c r="CX76" s="565" t="str">
        <f t="shared" si="61"/>
        <v/>
      </c>
      <c r="CY76" s="566"/>
      <c r="CZ76" s="567"/>
      <c r="DA76" s="620" t="str">
        <f t="shared" si="62"/>
        <v/>
      </c>
      <c r="DB76" s="621"/>
      <c r="DC76" s="622"/>
      <c r="DD76" s="620" t="str">
        <f t="shared" si="63"/>
        <v/>
      </c>
      <c r="DE76" s="621"/>
      <c r="DF76" s="622"/>
      <c r="DG76" s="620" t="str">
        <f t="shared" si="64"/>
        <v/>
      </c>
      <c r="DH76" s="621"/>
      <c r="DI76" s="622"/>
      <c r="DJ76" s="620" t="str">
        <f t="shared" si="65"/>
        <v/>
      </c>
      <c r="DK76" s="621"/>
      <c r="DL76" s="622"/>
      <c r="DM76" s="620" t="str">
        <f t="shared" si="66"/>
        <v/>
      </c>
      <c r="DN76" s="621"/>
      <c r="DO76" s="622"/>
      <c r="DP76" s="620" t="str">
        <f t="shared" si="67"/>
        <v/>
      </c>
      <c r="DQ76" s="621"/>
      <c r="DR76" s="622"/>
      <c r="DS76" s="620" t="str">
        <f t="shared" si="68"/>
        <v/>
      </c>
      <c r="DT76" s="621"/>
      <c r="DU76" s="622"/>
      <c r="DV76" s="620" t="str">
        <f t="shared" si="69"/>
        <v/>
      </c>
      <c r="DW76" s="621"/>
      <c r="DX76" s="622"/>
      <c r="DY76" s="620" t="str">
        <f t="shared" si="70"/>
        <v/>
      </c>
      <c r="DZ76" s="621"/>
      <c r="EA76" s="622"/>
      <c r="EB76" s="620" t="str">
        <f t="shared" si="71"/>
        <v/>
      </c>
      <c r="EC76" s="621"/>
      <c r="ED76" s="622"/>
      <c r="EE76" s="565"/>
      <c r="EF76" s="566"/>
      <c r="EG76" s="567"/>
      <c r="EH76" s="614" t="str">
        <f t="shared" si="72"/>
        <v/>
      </c>
      <c r="EI76" s="615"/>
      <c r="EJ76" s="616"/>
      <c r="EK76" s="614" t="str">
        <f t="shared" si="73"/>
        <v/>
      </c>
      <c r="EL76" s="615"/>
      <c r="EM76" s="616"/>
      <c r="EN76" s="614" t="str">
        <f t="shared" si="74"/>
        <v/>
      </c>
      <c r="EO76" s="615"/>
      <c r="EP76" s="616"/>
      <c r="EQ76" s="614" t="str">
        <f t="shared" si="75"/>
        <v/>
      </c>
      <c r="ER76" s="615"/>
      <c r="ES76" s="616"/>
      <c r="ET76" s="614" t="str">
        <f t="shared" si="76"/>
        <v/>
      </c>
      <c r="EU76" s="615"/>
      <c r="EV76" s="616"/>
      <c r="EW76" s="614" t="str">
        <f t="shared" si="77"/>
        <v/>
      </c>
      <c r="EX76" s="615"/>
      <c r="EY76" s="616"/>
      <c r="EZ76" s="614" t="str">
        <f t="shared" si="78"/>
        <v/>
      </c>
      <c r="FA76" s="615"/>
      <c r="FB76" s="616"/>
      <c r="FC76" s="614" t="str">
        <f t="shared" si="79"/>
        <v/>
      </c>
      <c r="FD76" s="615"/>
      <c r="FE76" s="616"/>
      <c r="FF76" s="614" t="str">
        <f t="shared" si="80"/>
        <v/>
      </c>
      <c r="FG76" s="615"/>
      <c r="FH76" s="616"/>
      <c r="FI76" s="614" t="str">
        <f t="shared" si="81"/>
        <v/>
      </c>
      <c r="FJ76" s="615"/>
      <c r="FK76" s="616"/>
      <c r="FL76" s="611" t="str">
        <f t="shared" si="82"/>
        <v>N/A</v>
      </c>
      <c r="FM76" s="612"/>
      <c r="FN76" s="613"/>
      <c r="FO76" s="611" t="str">
        <f t="shared" si="83"/>
        <v>N/A</v>
      </c>
      <c r="FP76" s="612"/>
      <c r="FQ76" s="613"/>
      <c r="FR76" s="611" t="str">
        <f t="shared" si="84"/>
        <v>N/A</v>
      </c>
      <c r="FS76" s="612"/>
      <c r="FT76" s="613"/>
      <c r="FU76" s="611" t="str">
        <f t="shared" si="85"/>
        <v>N/A</v>
      </c>
      <c r="FV76" s="612"/>
      <c r="FW76" s="613"/>
      <c r="FX76" s="611" t="str">
        <f t="shared" si="86"/>
        <v>N/A</v>
      </c>
      <c r="FY76" s="612"/>
      <c r="FZ76" s="613"/>
      <c r="GA76" s="611" t="str">
        <f t="shared" si="87"/>
        <v>N/A</v>
      </c>
      <c r="GB76" s="612"/>
      <c r="GC76" s="613"/>
      <c r="GD76" s="611" t="str">
        <f t="shared" si="88"/>
        <v>N/A</v>
      </c>
      <c r="GE76" s="612"/>
      <c r="GF76" s="613"/>
      <c r="GG76" s="611" t="str">
        <f t="shared" si="89"/>
        <v>N/A</v>
      </c>
      <c r="GH76" s="612"/>
      <c r="GI76" s="613"/>
      <c r="GJ76" s="611" t="str">
        <f t="shared" si="90"/>
        <v>N/A</v>
      </c>
      <c r="GK76" s="612"/>
      <c r="GL76" s="613"/>
      <c r="GM76" s="611" t="str">
        <f t="shared" si="91"/>
        <v>N/A</v>
      </c>
      <c r="GN76" s="612"/>
      <c r="GO76" s="613"/>
      <c r="GP76" s="611" t="str">
        <f t="shared" si="92"/>
        <v>N/A</v>
      </c>
      <c r="GQ76" s="612"/>
      <c r="GR76" s="613"/>
      <c r="GS76" s="611" t="str">
        <f t="shared" si="93"/>
        <v>N/A</v>
      </c>
      <c r="GT76" s="612"/>
      <c r="GU76" s="613"/>
      <c r="GV76" s="611" t="str">
        <f t="shared" si="94"/>
        <v>N/A</v>
      </c>
      <c r="GW76" s="612"/>
      <c r="GX76" s="613"/>
      <c r="GY76" s="611" t="str">
        <f t="shared" si="95"/>
        <v>N/A</v>
      </c>
      <c r="GZ76" s="612"/>
      <c r="HA76" s="613"/>
      <c r="HB76" s="611" t="str">
        <f t="shared" si="96"/>
        <v>N/A</v>
      </c>
      <c r="HC76" s="612"/>
      <c r="HD76" s="613"/>
      <c r="HE76" s="611" t="str">
        <f t="shared" si="97"/>
        <v>N/A</v>
      </c>
      <c r="HF76" s="612"/>
      <c r="HG76" s="613"/>
      <c r="HH76" s="611" t="str">
        <f t="shared" si="98"/>
        <v>N/A</v>
      </c>
      <c r="HI76" s="612"/>
      <c r="HJ76" s="613"/>
      <c r="HK76" s="611" t="str">
        <f t="shared" si="99"/>
        <v>N/A</v>
      </c>
      <c r="HL76" s="612"/>
      <c r="HM76" s="613"/>
      <c r="HN76" s="611" t="str">
        <f t="shared" si="100"/>
        <v>N/A</v>
      </c>
      <c r="HO76" s="612"/>
      <c r="HP76" s="613"/>
      <c r="HQ76" s="611" t="str">
        <f t="shared" si="101"/>
        <v>N/A</v>
      </c>
      <c r="HR76" s="612"/>
      <c r="HS76" s="613"/>
    </row>
    <row r="77" spans="1:227">
      <c r="A77" s="26" t="str">
        <f>IF('Information sur les Gènes'!A77="","",'Information sur les Gènes'!A77)</f>
        <v>G3</v>
      </c>
      <c r="B77" s="28" t="str">
        <f>IF('Information sur les Gènes'!D77="","",'Information sur les Gènes'!D77)</f>
        <v/>
      </c>
      <c r="C77" s="611" t="str">
        <f>IF('Données Echantillon Contrôle'!F78="","",'Données Echantillon Contrôle'!F78)</f>
        <v/>
      </c>
      <c r="D77" s="612"/>
      <c r="E77" s="613"/>
      <c r="F77" s="611" t="str">
        <f>IF('Données Echantillon 1'!F78="","",'Données Echantillon 1'!F78)</f>
        <v/>
      </c>
      <c r="G77" s="612"/>
      <c r="H77" s="613"/>
      <c r="I77" s="611" t="str">
        <f>IF('Données Echantillon 2'!F78="","",'Données Echantillon 2'!F78)</f>
        <v/>
      </c>
      <c r="J77" s="612"/>
      <c r="K77" s="613"/>
      <c r="L77" s="611" t="str">
        <f>IF('Données Echantillon 3'!F78="","",'Données Echantillon 3'!F78)</f>
        <v/>
      </c>
      <c r="M77" s="612"/>
      <c r="N77" s="613"/>
      <c r="O77" s="611" t="str">
        <f>IF('Données Echantillon 4'!F78="","",'Données Echantillon 4'!F78)</f>
        <v/>
      </c>
      <c r="P77" s="612"/>
      <c r="Q77" s="613"/>
      <c r="R77" s="611" t="str">
        <f>IF('Données Echantillon 5'!F78="","",'Données Echantillon 5'!F78)</f>
        <v/>
      </c>
      <c r="S77" s="612"/>
      <c r="T77" s="613"/>
      <c r="U77" s="611" t="str">
        <f>IF('Données Echantillon 6'!F78="","",'Données Echantillon 6'!F78)</f>
        <v/>
      </c>
      <c r="V77" s="612"/>
      <c r="W77" s="613"/>
      <c r="X77" s="611" t="str">
        <f>IF('Données Echantillon 7'!F78="","",'Données Echantillon 7'!F78)</f>
        <v/>
      </c>
      <c r="Y77" s="612"/>
      <c r="Z77" s="613"/>
      <c r="AA77" s="611" t="str">
        <f>IF('Données Echantillon 8'!F78="","",'Données Echantillon 8'!F78)</f>
        <v/>
      </c>
      <c r="AB77" s="612"/>
      <c r="AC77" s="613"/>
      <c r="AD77" s="611" t="str">
        <f>IF('Données Echantillon 9'!F78="","",'Données Echantillon 9'!F78)</f>
        <v/>
      </c>
      <c r="AE77" s="612"/>
      <c r="AF77" s="613"/>
      <c r="AG77" s="611" t="str">
        <f>IF('Données Echantillon 10'!F78="","",'Données Echantillon 10'!F78)</f>
        <v/>
      </c>
      <c r="AH77" s="612"/>
      <c r="AI77" s="613"/>
      <c r="AJ77" s="603" t="str">
        <f>IF(C77="","",C77-'Selection Gènes de Référence'!$D$17)</f>
        <v/>
      </c>
      <c r="AK77" s="604"/>
      <c r="AL77" s="605"/>
      <c r="AM77" s="603" t="str">
        <f>IF(F77="","",F77-'Selection Gènes de Référence'!$D$18)</f>
        <v/>
      </c>
      <c r="AN77" s="604"/>
      <c r="AO77" s="605"/>
      <c r="AP77" s="603" t="str">
        <f>IF(I77="","",I77-'Selection Gènes de Référence'!$D$19)</f>
        <v/>
      </c>
      <c r="AQ77" s="604"/>
      <c r="AR77" s="605"/>
      <c r="AS77" s="603" t="str">
        <f>IF(L77="","",L77-'Selection Gènes de Référence'!$D$20)</f>
        <v/>
      </c>
      <c r="AT77" s="604"/>
      <c r="AU77" s="605"/>
      <c r="AV77" s="603" t="str">
        <f>IF(O77="","",O77-'Selection Gènes de Référence'!$D$21)</f>
        <v/>
      </c>
      <c r="AW77" s="604"/>
      <c r="AX77" s="605"/>
      <c r="AY77" s="603" t="str">
        <f>IF(R77="","",R77-'Selection Gènes de Référence'!$D$22)</f>
        <v/>
      </c>
      <c r="AZ77" s="604"/>
      <c r="BA77" s="605"/>
      <c r="BB77" s="603" t="str">
        <f>IF(U77="","",U77-'Selection Gènes de Référence'!$D$23)</f>
        <v/>
      </c>
      <c r="BC77" s="604"/>
      <c r="BD77" s="605"/>
      <c r="BE77" s="603" t="str">
        <f>IF(X77="","",X77-'Selection Gènes de Référence'!$D$24)</f>
        <v/>
      </c>
      <c r="BF77" s="604"/>
      <c r="BG77" s="605"/>
      <c r="BH77" s="603" t="str">
        <f>IF(AA77="","",AA77-'Selection Gènes de Référence'!$D$25)</f>
        <v/>
      </c>
      <c r="BI77" s="604"/>
      <c r="BJ77" s="605"/>
      <c r="BK77" s="603" t="str">
        <f>IF(AD77="","",AD77-'Selection Gènes de Référence'!$D$26)</f>
        <v/>
      </c>
      <c r="BL77" s="604"/>
      <c r="BM77" s="605"/>
      <c r="BN77" s="603" t="str">
        <f>IF(AG77="","",AG77-'Selection Gènes de Référence'!$D$27)</f>
        <v/>
      </c>
      <c r="BO77" s="604"/>
      <c r="BP77" s="605"/>
      <c r="BQ77" s="565"/>
      <c r="BR77" s="566"/>
      <c r="BS77" s="567"/>
      <c r="BT77" s="611" t="str">
        <f t="shared" si="51"/>
        <v/>
      </c>
      <c r="BU77" s="612"/>
      <c r="BV77" s="613"/>
      <c r="BW77" s="611" t="str">
        <f t="shared" si="52"/>
        <v/>
      </c>
      <c r="BX77" s="612"/>
      <c r="BY77" s="613"/>
      <c r="BZ77" s="611" t="str">
        <f t="shared" si="53"/>
        <v/>
      </c>
      <c r="CA77" s="612"/>
      <c r="CB77" s="613"/>
      <c r="CC77" s="611" t="str">
        <f t="shared" si="54"/>
        <v/>
      </c>
      <c r="CD77" s="612"/>
      <c r="CE77" s="613"/>
      <c r="CF77" s="611" t="str">
        <f t="shared" si="55"/>
        <v/>
      </c>
      <c r="CG77" s="612"/>
      <c r="CH77" s="613"/>
      <c r="CI77" s="611" t="str">
        <f t="shared" si="56"/>
        <v/>
      </c>
      <c r="CJ77" s="612"/>
      <c r="CK77" s="613"/>
      <c r="CL77" s="611" t="str">
        <f t="shared" si="57"/>
        <v/>
      </c>
      <c r="CM77" s="612"/>
      <c r="CN77" s="613"/>
      <c r="CO77" s="611" t="str">
        <f t="shared" si="58"/>
        <v/>
      </c>
      <c r="CP77" s="612"/>
      <c r="CQ77" s="613"/>
      <c r="CR77" s="611" t="str">
        <f t="shared" si="59"/>
        <v/>
      </c>
      <c r="CS77" s="612"/>
      <c r="CT77" s="613"/>
      <c r="CU77" s="611" t="str">
        <f t="shared" si="60"/>
        <v/>
      </c>
      <c r="CV77" s="612"/>
      <c r="CW77" s="613"/>
      <c r="CX77" s="565" t="str">
        <f t="shared" si="61"/>
        <v/>
      </c>
      <c r="CY77" s="566"/>
      <c r="CZ77" s="567"/>
      <c r="DA77" s="620" t="str">
        <f t="shared" si="62"/>
        <v/>
      </c>
      <c r="DB77" s="621"/>
      <c r="DC77" s="622"/>
      <c r="DD77" s="620" t="str">
        <f t="shared" si="63"/>
        <v/>
      </c>
      <c r="DE77" s="621"/>
      <c r="DF77" s="622"/>
      <c r="DG77" s="620" t="str">
        <f t="shared" si="64"/>
        <v/>
      </c>
      <c r="DH77" s="621"/>
      <c r="DI77" s="622"/>
      <c r="DJ77" s="620" t="str">
        <f t="shared" si="65"/>
        <v/>
      </c>
      <c r="DK77" s="621"/>
      <c r="DL77" s="622"/>
      <c r="DM77" s="620" t="str">
        <f t="shared" si="66"/>
        <v/>
      </c>
      <c r="DN77" s="621"/>
      <c r="DO77" s="622"/>
      <c r="DP77" s="620" t="str">
        <f t="shared" si="67"/>
        <v/>
      </c>
      <c r="DQ77" s="621"/>
      <c r="DR77" s="622"/>
      <c r="DS77" s="620" t="str">
        <f t="shared" si="68"/>
        <v/>
      </c>
      <c r="DT77" s="621"/>
      <c r="DU77" s="622"/>
      <c r="DV77" s="620" t="str">
        <f t="shared" si="69"/>
        <v/>
      </c>
      <c r="DW77" s="621"/>
      <c r="DX77" s="622"/>
      <c r="DY77" s="620" t="str">
        <f t="shared" si="70"/>
        <v/>
      </c>
      <c r="DZ77" s="621"/>
      <c r="EA77" s="622"/>
      <c r="EB77" s="620" t="str">
        <f t="shared" si="71"/>
        <v/>
      </c>
      <c r="EC77" s="621"/>
      <c r="ED77" s="622"/>
      <c r="EE77" s="565"/>
      <c r="EF77" s="566"/>
      <c r="EG77" s="567"/>
      <c r="EH77" s="614" t="str">
        <f t="shared" si="72"/>
        <v/>
      </c>
      <c r="EI77" s="615"/>
      <c r="EJ77" s="616"/>
      <c r="EK77" s="614" t="str">
        <f t="shared" si="73"/>
        <v/>
      </c>
      <c r="EL77" s="615"/>
      <c r="EM77" s="616"/>
      <c r="EN77" s="614" t="str">
        <f t="shared" si="74"/>
        <v/>
      </c>
      <c r="EO77" s="615"/>
      <c r="EP77" s="616"/>
      <c r="EQ77" s="614" t="str">
        <f t="shared" si="75"/>
        <v/>
      </c>
      <c r="ER77" s="615"/>
      <c r="ES77" s="616"/>
      <c r="ET77" s="614" t="str">
        <f t="shared" si="76"/>
        <v/>
      </c>
      <c r="EU77" s="615"/>
      <c r="EV77" s="616"/>
      <c r="EW77" s="614" t="str">
        <f t="shared" si="77"/>
        <v/>
      </c>
      <c r="EX77" s="615"/>
      <c r="EY77" s="616"/>
      <c r="EZ77" s="614" t="str">
        <f t="shared" si="78"/>
        <v/>
      </c>
      <c r="FA77" s="615"/>
      <c r="FB77" s="616"/>
      <c r="FC77" s="614" t="str">
        <f t="shared" si="79"/>
        <v/>
      </c>
      <c r="FD77" s="615"/>
      <c r="FE77" s="616"/>
      <c r="FF77" s="614" t="str">
        <f t="shared" si="80"/>
        <v/>
      </c>
      <c r="FG77" s="615"/>
      <c r="FH77" s="616"/>
      <c r="FI77" s="614" t="str">
        <f t="shared" si="81"/>
        <v/>
      </c>
      <c r="FJ77" s="615"/>
      <c r="FK77" s="616"/>
      <c r="FL77" s="611" t="str">
        <f t="shared" si="82"/>
        <v>N/A</v>
      </c>
      <c r="FM77" s="612"/>
      <c r="FN77" s="613"/>
      <c r="FO77" s="611" t="str">
        <f t="shared" si="83"/>
        <v>N/A</v>
      </c>
      <c r="FP77" s="612"/>
      <c r="FQ77" s="613"/>
      <c r="FR77" s="611" t="str">
        <f t="shared" si="84"/>
        <v>N/A</v>
      </c>
      <c r="FS77" s="612"/>
      <c r="FT77" s="613"/>
      <c r="FU77" s="611" t="str">
        <f t="shared" si="85"/>
        <v>N/A</v>
      </c>
      <c r="FV77" s="612"/>
      <c r="FW77" s="613"/>
      <c r="FX77" s="611" t="str">
        <f t="shared" si="86"/>
        <v>N/A</v>
      </c>
      <c r="FY77" s="612"/>
      <c r="FZ77" s="613"/>
      <c r="GA77" s="611" t="str">
        <f t="shared" si="87"/>
        <v>N/A</v>
      </c>
      <c r="GB77" s="612"/>
      <c r="GC77" s="613"/>
      <c r="GD77" s="611" t="str">
        <f t="shared" si="88"/>
        <v>N/A</v>
      </c>
      <c r="GE77" s="612"/>
      <c r="GF77" s="613"/>
      <c r="GG77" s="611" t="str">
        <f t="shared" si="89"/>
        <v>N/A</v>
      </c>
      <c r="GH77" s="612"/>
      <c r="GI77" s="613"/>
      <c r="GJ77" s="611" t="str">
        <f t="shared" si="90"/>
        <v>N/A</v>
      </c>
      <c r="GK77" s="612"/>
      <c r="GL77" s="613"/>
      <c r="GM77" s="611" t="str">
        <f t="shared" si="91"/>
        <v>N/A</v>
      </c>
      <c r="GN77" s="612"/>
      <c r="GO77" s="613"/>
      <c r="GP77" s="611" t="str">
        <f t="shared" si="92"/>
        <v>N/A</v>
      </c>
      <c r="GQ77" s="612"/>
      <c r="GR77" s="613"/>
      <c r="GS77" s="611" t="str">
        <f t="shared" si="93"/>
        <v>N/A</v>
      </c>
      <c r="GT77" s="612"/>
      <c r="GU77" s="613"/>
      <c r="GV77" s="611" t="str">
        <f t="shared" si="94"/>
        <v>N/A</v>
      </c>
      <c r="GW77" s="612"/>
      <c r="GX77" s="613"/>
      <c r="GY77" s="611" t="str">
        <f t="shared" si="95"/>
        <v>N/A</v>
      </c>
      <c r="GZ77" s="612"/>
      <c r="HA77" s="613"/>
      <c r="HB77" s="611" t="str">
        <f t="shared" si="96"/>
        <v>N/A</v>
      </c>
      <c r="HC77" s="612"/>
      <c r="HD77" s="613"/>
      <c r="HE77" s="611" t="str">
        <f t="shared" si="97"/>
        <v>N/A</v>
      </c>
      <c r="HF77" s="612"/>
      <c r="HG77" s="613"/>
      <c r="HH77" s="611" t="str">
        <f t="shared" si="98"/>
        <v>N/A</v>
      </c>
      <c r="HI77" s="612"/>
      <c r="HJ77" s="613"/>
      <c r="HK77" s="611" t="str">
        <f t="shared" si="99"/>
        <v>N/A</v>
      </c>
      <c r="HL77" s="612"/>
      <c r="HM77" s="613"/>
      <c r="HN77" s="611" t="str">
        <f t="shared" si="100"/>
        <v>N/A</v>
      </c>
      <c r="HO77" s="612"/>
      <c r="HP77" s="613"/>
      <c r="HQ77" s="611" t="str">
        <f t="shared" si="101"/>
        <v>N/A</v>
      </c>
      <c r="HR77" s="612"/>
      <c r="HS77" s="613"/>
    </row>
    <row r="78" spans="1:227">
      <c r="A78" s="26" t="str">
        <f>IF('Information sur les Gènes'!A78="","",'Information sur les Gènes'!A78)</f>
        <v>G4</v>
      </c>
      <c r="B78" s="28" t="str">
        <f>IF('Information sur les Gènes'!D78="","",'Information sur les Gènes'!D78)</f>
        <v/>
      </c>
      <c r="C78" s="611" t="str">
        <f>IF('Données Echantillon Contrôle'!F79="","",'Données Echantillon Contrôle'!F79)</f>
        <v/>
      </c>
      <c r="D78" s="612"/>
      <c r="E78" s="613"/>
      <c r="F78" s="611" t="str">
        <f>IF('Données Echantillon 1'!F79="","",'Données Echantillon 1'!F79)</f>
        <v/>
      </c>
      <c r="G78" s="612"/>
      <c r="H78" s="613"/>
      <c r="I78" s="611" t="str">
        <f>IF('Données Echantillon 2'!F79="","",'Données Echantillon 2'!F79)</f>
        <v/>
      </c>
      <c r="J78" s="612"/>
      <c r="K78" s="613"/>
      <c r="L78" s="611" t="str">
        <f>IF('Données Echantillon 3'!F79="","",'Données Echantillon 3'!F79)</f>
        <v/>
      </c>
      <c r="M78" s="612"/>
      <c r="N78" s="613"/>
      <c r="O78" s="611" t="str">
        <f>IF('Données Echantillon 4'!F79="","",'Données Echantillon 4'!F79)</f>
        <v/>
      </c>
      <c r="P78" s="612"/>
      <c r="Q78" s="613"/>
      <c r="R78" s="611" t="str">
        <f>IF('Données Echantillon 5'!F79="","",'Données Echantillon 5'!F79)</f>
        <v/>
      </c>
      <c r="S78" s="612"/>
      <c r="T78" s="613"/>
      <c r="U78" s="611" t="str">
        <f>IF('Données Echantillon 6'!F79="","",'Données Echantillon 6'!F79)</f>
        <v/>
      </c>
      <c r="V78" s="612"/>
      <c r="W78" s="613"/>
      <c r="X78" s="611" t="str">
        <f>IF('Données Echantillon 7'!F79="","",'Données Echantillon 7'!F79)</f>
        <v/>
      </c>
      <c r="Y78" s="612"/>
      <c r="Z78" s="613"/>
      <c r="AA78" s="611" t="str">
        <f>IF('Données Echantillon 8'!F79="","",'Données Echantillon 8'!F79)</f>
        <v/>
      </c>
      <c r="AB78" s="612"/>
      <c r="AC78" s="613"/>
      <c r="AD78" s="611" t="str">
        <f>IF('Données Echantillon 9'!F79="","",'Données Echantillon 9'!F79)</f>
        <v/>
      </c>
      <c r="AE78" s="612"/>
      <c r="AF78" s="613"/>
      <c r="AG78" s="611" t="str">
        <f>IF('Données Echantillon 10'!F79="","",'Données Echantillon 10'!F79)</f>
        <v/>
      </c>
      <c r="AH78" s="612"/>
      <c r="AI78" s="613"/>
      <c r="AJ78" s="603" t="str">
        <f>IF(C78="","",C78-'Selection Gènes de Référence'!$D$17)</f>
        <v/>
      </c>
      <c r="AK78" s="604"/>
      <c r="AL78" s="605"/>
      <c r="AM78" s="603" t="str">
        <f>IF(F78="","",F78-'Selection Gènes de Référence'!$D$18)</f>
        <v/>
      </c>
      <c r="AN78" s="604"/>
      <c r="AO78" s="605"/>
      <c r="AP78" s="603" t="str">
        <f>IF(I78="","",I78-'Selection Gènes de Référence'!$D$19)</f>
        <v/>
      </c>
      <c r="AQ78" s="604"/>
      <c r="AR78" s="605"/>
      <c r="AS78" s="603" t="str">
        <f>IF(L78="","",L78-'Selection Gènes de Référence'!$D$20)</f>
        <v/>
      </c>
      <c r="AT78" s="604"/>
      <c r="AU78" s="605"/>
      <c r="AV78" s="603" t="str">
        <f>IF(O78="","",O78-'Selection Gènes de Référence'!$D$21)</f>
        <v/>
      </c>
      <c r="AW78" s="604"/>
      <c r="AX78" s="605"/>
      <c r="AY78" s="603" t="str">
        <f>IF(R78="","",R78-'Selection Gènes de Référence'!$D$22)</f>
        <v/>
      </c>
      <c r="AZ78" s="604"/>
      <c r="BA78" s="605"/>
      <c r="BB78" s="603" t="str">
        <f>IF(U78="","",U78-'Selection Gènes de Référence'!$D$23)</f>
        <v/>
      </c>
      <c r="BC78" s="604"/>
      <c r="BD78" s="605"/>
      <c r="BE78" s="603" t="str">
        <f>IF(X78="","",X78-'Selection Gènes de Référence'!$D$24)</f>
        <v/>
      </c>
      <c r="BF78" s="604"/>
      <c r="BG78" s="605"/>
      <c r="BH78" s="603" t="str">
        <f>IF(AA78="","",AA78-'Selection Gènes de Référence'!$D$25)</f>
        <v/>
      </c>
      <c r="BI78" s="604"/>
      <c r="BJ78" s="605"/>
      <c r="BK78" s="603" t="str">
        <f>IF(AD78="","",AD78-'Selection Gènes de Référence'!$D$26)</f>
        <v/>
      </c>
      <c r="BL78" s="604"/>
      <c r="BM78" s="605"/>
      <c r="BN78" s="603" t="str">
        <f>IF(AG78="","",AG78-'Selection Gènes de Référence'!$D$27)</f>
        <v/>
      </c>
      <c r="BO78" s="604"/>
      <c r="BP78" s="605"/>
      <c r="BQ78" s="565"/>
      <c r="BR78" s="566"/>
      <c r="BS78" s="567"/>
      <c r="BT78" s="611" t="str">
        <f t="shared" si="51"/>
        <v/>
      </c>
      <c r="BU78" s="612"/>
      <c r="BV78" s="613"/>
      <c r="BW78" s="611" t="str">
        <f t="shared" si="52"/>
        <v/>
      </c>
      <c r="BX78" s="612"/>
      <c r="BY78" s="613"/>
      <c r="BZ78" s="611" t="str">
        <f t="shared" si="53"/>
        <v/>
      </c>
      <c r="CA78" s="612"/>
      <c r="CB78" s="613"/>
      <c r="CC78" s="611" t="str">
        <f t="shared" si="54"/>
        <v/>
      </c>
      <c r="CD78" s="612"/>
      <c r="CE78" s="613"/>
      <c r="CF78" s="611" t="str">
        <f t="shared" si="55"/>
        <v/>
      </c>
      <c r="CG78" s="612"/>
      <c r="CH78" s="613"/>
      <c r="CI78" s="611" t="str">
        <f t="shared" si="56"/>
        <v/>
      </c>
      <c r="CJ78" s="612"/>
      <c r="CK78" s="613"/>
      <c r="CL78" s="611" t="str">
        <f t="shared" si="57"/>
        <v/>
      </c>
      <c r="CM78" s="612"/>
      <c r="CN78" s="613"/>
      <c r="CO78" s="611" t="str">
        <f t="shared" si="58"/>
        <v/>
      </c>
      <c r="CP78" s="612"/>
      <c r="CQ78" s="613"/>
      <c r="CR78" s="611" t="str">
        <f t="shared" si="59"/>
        <v/>
      </c>
      <c r="CS78" s="612"/>
      <c r="CT78" s="613"/>
      <c r="CU78" s="611" t="str">
        <f t="shared" si="60"/>
        <v/>
      </c>
      <c r="CV78" s="612"/>
      <c r="CW78" s="613"/>
      <c r="CX78" s="565" t="str">
        <f t="shared" si="61"/>
        <v/>
      </c>
      <c r="CY78" s="566"/>
      <c r="CZ78" s="567"/>
      <c r="DA78" s="620" t="str">
        <f t="shared" si="62"/>
        <v/>
      </c>
      <c r="DB78" s="621"/>
      <c r="DC78" s="622"/>
      <c r="DD78" s="620" t="str">
        <f t="shared" si="63"/>
        <v/>
      </c>
      <c r="DE78" s="621"/>
      <c r="DF78" s="622"/>
      <c r="DG78" s="620" t="str">
        <f t="shared" si="64"/>
        <v/>
      </c>
      <c r="DH78" s="621"/>
      <c r="DI78" s="622"/>
      <c r="DJ78" s="620" t="str">
        <f t="shared" si="65"/>
        <v/>
      </c>
      <c r="DK78" s="621"/>
      <c r="DL78" s="622"/>
      <c r="DM78" s="620" t="str">
        <f t="shared" si="66"/>
        <v/>
      </c>
      <c r="DN78" s="621"/>
      <c r="DO78" s="622"/>
      <c r="DP78" s="620" t="str">
        <f t="shared" si="67"/>
        <v/>
      </c>
      <c r="DQ78" s="621"/>
      <c r="DR78" s="622"/>
      <c r="DS78" s="620" t="str">
        <f t="shared" si="68"/>
        <v/>
      </c>
      <c r="DT78" s="621"/>
      <c r="DU78" s="622"/>
      <c r="DV78" s="620" t="str">
        <f t="shared" si="69"/>
        <v/>
      </c>
      <c r="DW78" s="621"/>
      <c r="DX78" s="622"/>
      <c r="DY78" s="620" t="str">
        <f t="shared" si="70"/>
        <v/>
      </c>
      <c r="DZ78" s="621"/>
      <c r="EA78" s="622"/>
      <c r="EB78" s="620" t="str">
        <f t="shared" si="71"/>
        <v/>
      </c>
      <c r="EC78" s="621"/>
      <c r="ED78" s="622"/>
      <c r="EE78" s="565"/>
      <c r="EF78" s="566"/>
      <c r="EG78" s="567"/>
      <c r="EH78" s="614" t="str">
        <f t="shared" si="72"/>
        <v/>
      </c>
      <c r="EI78" s="615"/>
      <c r="EJ78" s="616"/>
      <c r="EK78" s="614" t="str">
        <f t="shared" si="73"/>
        <v/>
      </c>
      <c r="EL78" s="615"/>
      <c r="EM78" s="616"/>
      <c r="EN78" s="614" t="str">
        <f t="shared" si="74"/>
        <v/>
      </c>
      <c r="EO78" s="615"/>
      <c r="EP78" s="616"/>
      <c r="EQ78" s="614" t="str">
        <f t="shared" si="75"/>
        <v/>
      </c>
      <c r="ER78" s="615"/>
      <c r="ES78" s="616"/>
      <c r="ET78" s="614" t="str">
        <f t="shared" si="76"/>
        <v/>
      </c>
      <c r="EU78" s="615"/>
      <c r="EV78" s="616"/>
      <c r="EW78" s="614" t="str">
        <f t="shared" si="77"/>
        <v/>
      </c>
      <c r="EX78" s="615"/>
      <c r="EY78" s="616"/>
      <c r="EZ78" s="614" t="str">
        <f t="shared" si="78"/>
        <v/>
      </c>
      <c r="FA78" s="615"/>
      <c r="FB78" s="616"/>
      <c r="FC78" s="614" t="str">
        <f t="shared" si="79"/>
        <v/>
      </c>
      <c r="FD78" s="615"/>
      <c r="FE78" s="616"/>
      <c r="FF78" s="614" t="str">
        <f t="shared" si="80"/>
        <v/>
      </c>
      <c r="FG78" s="615"/>
      <c r="FH78" s="616"/>
      <c r="FI78" s="614" t="str">
        <f t="shared" si="81"/>
        <v/>
      </c>
      <c r="FJ78" s="615"/>
      <c r="FK78" s="616"/>
      <c r="FL78" s="611" t="str">
        <f t="shared" si="82"/>
        <v>N/A</v>
      </c>
      <c r="FM78" s="612"/>
      <c r="FN78" s="613"/>
      <c r="FO78" s="611" t="str">
        <f t="shared" si="83"/>
        <v>N/A</v>
      </c>
      <c r="FP78" s="612"/>
      <c r="FQ78" s="613"/>
      <c r="FR78" s="611" t="str">
        <f t="shared" si="84"/>
        <v>N/A</v>
      </c>
      <c r="FS78" s="612"/>
      <c r="FT78" s="613"/>
      <c r="FU78" s="611" t="str">
        <f t="shared" si="85"/>
        <v>N/A</v>
      </c>
      <c r="FV78" s="612"/>
      <c r="FW78" s="613"/>
      <c r="FX78" s="611" t="str">
        <f t="shared" si="86"/>
        <v>N/A</v>
      </c>
      <c r="FY78" s="612"/>
      <c r="FZ78" s="613"/>
      <c r="GA78" s="611" t="str">
        <f t="shared" si="87"/>
        <v>N/A</v>
      </c>
      <c r="GB78" s="612"/>
      <c r="GC78" s="613"/>
      <c r="GD78" s="611" t="str">
        <f t="shared" si="88"/>
        <v>N/A</v>
      </c>
      <c r="GE78" s="612"/>
      <c r="GF78" s="613"/>
      <c r="GG78" s="611" t="str">
        <f t="shared" si="89"/>
        <v>N/A</v>
      </c>
      <c r="GH78" s="612"/>
      <c r="GI78" s="613"/>
      <c r="GJ78" s="611" t="str">
        <f t="shared" si="90"/>
        <v>N/A</v>
      </c>
      <c r="GK78" s="612"/>
      <c r="GL78" s="613"/>
      <c r="GM78" s="611" t="str">
        <f t="shared" si="91"/>
        <v>N/A</v>
      </c>
      <c r="GN78" s="612"/>
      <c r="GO78" s="613"/>
      <c r="GP78" s="611" t="str">
        <f t="shared" si="92"/>
        <v>N/A</v>
      </c>
      <c r="GQ78" s="612"/>
      <c r="GR78" s="613"/>
      <c r="GS78" s="611" t="str">
        <f t="shared" si="93"/>
        <v>N/A</v>
      </c>
      <c r="GT78" s="612"/>
      <c r="GU78" s="613"/>
      <c r="GV78" s="611" t="str">
        <f t="shared" si="94"/>
        <v>N/A</v>
      </c>
      <c r="GW78" s="612"/>
      <c r="GX78" s="613"/>
      <c r="GY78" s="611" t="str">
        <f t="shared" si="95"/>
        <v>N/A</v>
      </c>
      <c r="GZ78" s="612"/>
      <c r="HA78" s="613"/>
      <c r="HB78" s="611" t="str">
        <f t="shared" si="96"/>
        <v>N/A</v>
      </c>
      <c r="HC78" s="612"/>
      <c r="HD78" s="613"/>
      <c r="HE78" s="611" t="str">
        <f t="shared" si="97"/>
        <v>N/A</v>
      </c>
      <c r="HF78" s="612"/>
      <c r="HG78" s="613"/>
      <c r="HH78" s="611" t="str">
        <f t="shared" si="98"/>
        <v>N/A</v>
      </c>
      <c r="HI78" s="612"/>
      <c r="HJ78" s="613"/>
      <c r="HK78" s="611" t="str">
        <f t="shared" si="99"/>
        <v>N/A</v>
      </c>
      <c r="HL78" s="612"/>
      <c r="HM78" s="613"/>
      <c r="HN78" s="611" t="str">
        <f t="shared" si="100"/>
        <v>N/A</v>
      </c>
      <c r="HO78" s="612"/>
      <c r="HP78" s="613"/>
      <c r="HQ78" s="611" t="str">
        <f t="shared" si="101"/>
        <v>N/A</v>
      </c>
      <c r="HR78" s="612"/>
      <c r="HS78" s="613"/>
    </row>
    <row r="79" spans="1:227">
      <c r="A79" s="26" t="str">
        <f>IF('Information sur les Gènes'!A79="","",'Information sur les Gènes'!A79)</f>
        <v>G5</v>
      </c>
      <c r="B79" s="28" t="str">
        <f>IF('Information sur les Gènes'!D79="","",'Information sur les Gènes'!D79)</f>
        <v/>
      </c>
      <c r="C79" s="611" t="str">
        <f>IF('Données Echantillon Contrôle'!F80="","",'Données Echantillon Contrôle'!F80)</f>
        <v/>
      </c>
      <c r="D79" s="612"/>
      <c r="E79" s="613"/>
      <c r="F79" s="611" t="str">
        <f>IF('Données Echantillon 1'!F80="","",'Données Echantillon 1'!F80)</f>
        <v/>
      </c>
      <c r="G79" s="612"/>
      <c r="H79" s="613"/>
      <c r="I79" s="611" t="str">
        <f>IF('Données Echantillon 2'!F80="","",'Données Echantillon 2'!F80)</f>
        <v/>
      </c>
      <c r="J79" s="612"/>
      <c r="K79" s="613"/>
      <c r="L79" s="611" t="str">
        <f>IF('Données Echantillon 3'!F80="","",'Données Echantillon 3'!F80)</f>
        <v/>
      </c>
      <c r="M79" s="612"/>
      <c r="N79" s="613"/>
      <c r="O79" s="611" t="str">
        <f>IF('Données Echantillon 4'!F80="","",'Données Echantillon 4'!F80)</f>
        <v/>
      </c>
      <c r="P79" s="612"/>
      <c r="Q79" s="613"/>
      <c r="R79" s="611" t="str">
        <f>IF('Données Echantillon 5'!F80="","",'Données Echantillon 5'!F80)</f>
        <v/>
      </c>
      <c r="S79" s="612"/>
      <c r="T79" s="613"/>
      <c r="U79" s="611" t="str">
        <f>IF('Données Echantillon 6'!F80="","",'Données Echantillon 6'!F80)</f>
        <v/>
      </c>
      <c r="V79" s="612"/>
      <c r="W79" s="613"/>
      <c r="X79" s="611" t="str">
        <f>IF('Données Echantillon 7'!F80="","",'Données Echantillon 7'!F80)</f>
        <v/>
      </c>
      <c r="Y79" s="612"/>
      <c r="Z79" s="613"/>
      <c r="AA79" s="611" t="str">
        <f>IF('Données Echantillon 8'!F80="","",'Données Echantillon 8'!F80)</f>
        <v/>
      </c>
      <c r="AB79" s="612"/>
      <c r="AC79" s="613"/>
      <c r="AD79" s="611" t="str">
        <f>IF('Données Echantillon 9'!F80="","",'Données Echantillon 9'!F80)</f>
        <v/>
      </c>
      <c r="AE79" s="612"/>
      <c r="AF79" s="613"/>
      <c r="AG79" s="611" t="str">
        <f>IF('Données Echantillon 10'!F80="","",'Données Echantillon 10'!F80)</f>
        <v/>
      </c>
      <c r="AH79" s="612"/>
      <c r="AI79" s="613"/>
      <c r="AJ79" s="603" t="str">
        <f>IF(C79="","",C79-'Selection Gènes de Référence'!$D$17)</f>
        <v/>
      </c>
      <c r="AK79" s="604"/>
      <c r="AL79" s="605"/>
      <c r="AM79" s="603" t="str">
        <f>IF(F79="","",F79-'Selection Gènes de Référence'!$D$18)</f>
        <v/>
      </c>
      <c r="AN79" s="604"/>
      <c r="AO79" s="605"/>
      <c r="AP79" s="603" t="str">
        <f>IF(I79="","",I79-'Selection Gènes de Référence'!$D$19)</f>
        <v/>
      </c>
      <c r="AQ79" s="604"/>
      <c r="AR79" s="605"/>
      <c r="AS79" s="603" t="str">
        <f>IF(L79="","",L79-'Selection Gènes de Référence'!$D$20)</f>
        <v/>
      </c>
      <c r="AT79" s="604"/>
      <c r="AU79" s="605"/>
      <c r="AV79" s="603" t="str">
        <f>IF(O79="","",O79-'Selection Gènes de Référence'!$D$21)</f>
        <v/>
      </c>
      <c r="AW79" s="604"/>
      <c r="AX79" s="605"/>
      <c r="AY79" s="603" t="str">
        <f>IF(R79="","",R79-'Selection Gènes de Référence'!$D$22)</f>
        <v/>
      </c>
      <c r="AZ79" s="604"/>
      <c r="BA79" s="605"/>
      <c r="BB79" s="603" t="str">
        <f>IF(U79="","",U79-'Selection Gènes de Référence'!$D$23)</f>
        <v/>
      </c>
      <c r="BC79" s="604"/>
      <c r="BD79" s="605"/>
      <c r="BE79" s="603" t="str">
        <f>IF(X79="","",X79-'Selection Gènes de Référence'!$D$24)</f>
        <v/>
      </c>
      <c r="BF79" s="604"/>
      <c r="BG79" s="605"/>
      <c r="BH79" s="603" t="str">
        <f>IF(AA79="","",AA79-'Selection Gènes de Référence'!$D$25)</f>
        <v/>
      </c>
      <c r="BI79" s="604"/>
      <c r="BJ79" s="605"/>
      <c r="BK79" s="603" t="str">
        <f>IF(AD79="","",AD79-'Selection Gènes de Référence'!$D$26)</f>
        <v/>
      </c>
      <c r="BL79" s="604"/>
      <c r="BM79" s="605"/>
      <c r="BN79" s="603" t="str">
        <f>IF(AG79="","",AG79-'Selection Gènes de Référence'!$D$27)</f>
        <v/>
      </c>
      <c r="BO79" s="604"/>
      <c r="BP79" s="605"/>
      <c r="BQ79" s="565"/>
      <c r="BR79" s="566"/>
      <c r="BS79" s="567"/>
      <c r="BT79" s="611" t="str">
        <f t="shared" si="51"/>
        <v/>
      </c>
      <c r="BU79" s="612"/>
      <c r="BV79" s="613"/>
      <c r="BW79" s="611" t="str">
        <f t="shared" si="52"/>
        <v/>
      </c>
      <c r="BX79" s="612"/>
      <c r="BY79" s="613"/>
      <c r="BZ79" s="611" t="str">
        <f t="shared" si="53"/>
        <v/>
      </c>
      <c r="CA79" s="612"/>
      <c r="CB79" s="613"/>
      <c r="CC79" s="611" t="str">
        <f t="shared" si="54"/>
        <v/>
      </c>
      <c r="CD79" s="612"/>
      <c r="CE79" s="613"/>
      <c r="CF79" s="611" t="str">
        <f t="shared" si="55"/>
        <v/>
      </c>
      <c r="CG79" s="612"/>
      <c r="CH79" s="613"/>
      <c r="CI79" s="611" t="str">
        <f t="shared" si="56"/>
        <v/>
      </c>
      <c r="CJ79" s="612"/>
      <c r="CK79" s="613"/>
      <c r="CL79" s="611" t="str">
        <f t="shared" si="57"/>
        <v/>
      </c>
      <c r="CM79" s="612"/>
      <c r="CN79" s="613"/>
      <c r="CO79" s="611" t="str">
        <f t="shared" si="58"/>
        <v/>
      </c>
      <c r="CP79" s="612"/>
      <c r="CQ79" s="613"/>
      <c r="CR79" s="611" t="str">
        <f t="shared" si="59"/>
        <v/>
      </c>
      <c r="CS79" s="612"/>
      <c r="CT79" s="613"/>
      <c r="CU79" s="611" t="str">
        <f t="shared" si="60"/>
        <v/>
      </c>
      <c r="CV79" s="612"/>
      <c r="CW79" s="613"/>
      <c r="CX79" s="565" t="str">
        <f t="shared" si="61"/>
        <v/>
      </c>
      <c r="CY79" s="566"/>
      <c r="CZ79" s="567"/>
      <c r="DA79" s="620" t="str">
        <f t="shared" si="62"/>
        <v/>
      </c>
      <c r="DB79" s="621"/>
      <c r="DC79" s="622"/>
      <c r="DD79" s="620" t="str">
        <f t="shared" si="63"/>
        <v/>
      </c>
      <c r="DE79" s="621"/>
      <c r="DF79" s="622"/>
      <c r="DG79" s="620" t="str">
        <f t="shared" si="64"/>
        <v/>
      </c>
      <c r="DH79" s="621"/>
      <c r="DI79" s="622"/>
      <c r="DJ79" s="620" t="str">
        <f t="shared" si="65"/>
        <v/>
      </c>
      <c r="DK79" s="621"/>
      <c r="DL79" s="622"/>
      <c r="DM79" s="620" t="str">
        <f t="shared" si="66"/>
        <v/>
      </c>
      <c r="DN79" s="621"/>
      <c r="DO79" s="622"/>
      <c r="DP79" s="620" t="str">
        <f t="shared" si="67"/>
        <v/>
      </c>
      <c r="DQ79" s="621"/>
      <c r="DR79" s="622"/>
      <c r="DS79" s="620" t="str">
        <f t="shared" si="68"/>
        <v/>
      </c>
      <c r="DT79" s="621"/>
      <c r="DU79" s="622"/>
      <c r="DV79" s="620" t="str">
        <f t="shared" si="69"/>
        <v/>
      </c>
      <c r="DW79" s="621"/>
      <c r="DX79" s="622"/>
      <c r="DY79" s="620" t="str">
        <f t="shared" si="70"/>
        <v/>
      </c>
      <c r="DZ79" s="621"/>
      <c r="EA79" s="622"/>
      <c r="EB79" s="620" t="str">
        <f t="shared" si="71"/>
        <v/>
      </c>
      <c r="EC79" s="621"/>
      <c r="ED79" s="622"/>
      <c r="EE79" s="565"/>
      <c r="EF79" s="566"/>
      <c r="EG79" s="567"/>
      <c r="EH79" s="614" t="str">
        <f t="shared" si="72"/>
        <v/>
      </c>
      <c r="EI79" s="615"/>
      <c r="EJ79" s="616"/>
      <c r="EK79" s="614" t="str">
        <f t="shared" si="73"/>
        <v/>
      </c>
      <c r="EL79" s="615"/>
      <c r="EM79" s="616"/>
      <c r="EN79" s="614" t="str">
        <f t="shared" si="74"/>
        <v/>
      </c>
      <c r="EO79" s="615"/>
      <c r="EP79" s="616"/>
      <c r="EQ79" s="614" t="str">
        <f t="shared" si="75"/>
        <v/>
      </c>
      <c r="ER79" s="615"/>
      <c r="ES79" s="616"/>
      <c r="ET79" s="614" t="str">
        <f t="shared" si="76"/>
        <v/>
      </c>
      <c r="EU79" s="615"/>
      <c r="EV79" s="616"/>
      <c r="EW79" s="614" t="str">
        <f t="shared" si="77"/>
        <v/>
      </c>
      <c r="EX79" s="615"/>
      <c r="EY79" s="616"/>
      <c r="EZ79" s="614" t="str">
        <f t="shared" si="78"/>
        <v/>
      </c>
      <c r="FA79" s="615"/>
      <c r="FB79" s="616"/>
      <c r="FC79" s="614" t="str">
        <f t="shared" si="79"/>
        <v/>
      </c>
      <c r="FD79" s="615"/>
      <c r="FE79" s="616"/>
      <c r="FF79" s="614" t="str">
        <f t="shared" si="80"/>
        <v/>
      </c>
      <c r="FG79" s="615"/>
      <c r="FH79" s="616"/>
      <c r="FI79" s="614" t="str">
        <f t="shared" si="81"/>
        <v/>
      </c>
      <c r="FJ79" s="615"/>
      <c r="FK79" s="616"/>
      <c r="FL79" s="611" t="str">
        <f t="shared" si="82"/>
        <v>N/A</v>
      </c>
      <c r="FM79" s="612"/>
      <c r="FN79" s="613"/>
      <c r="FO79" s="611" t="str">
        <f t="shared" si="83"/>
        <v>N/A</v>
      </c>
      <c r="FP79" s="612"/>
      <c r="FQ79" s="613"/>
      <c r="FR79" s="611" t="str">
        <f t="shared" si="84"/>
        <v>N/A</v>
      </c>
      <c r="FS79" s="612"/>
      <c r="FT79" s="613"/>
      <c r="FU79" s="611" t="str">
        <f t="shared" si="85"/>
        <v>N/A</v>
      </c>
      <c r="FV79" s="612"/>
      <c r="FW79" s="613"/>
      <c r="FX79" s="611" t="str">
        <f t="shared" si="86"/>
        <v>N/A</v>
      </c>
      <c r="FY79" s="612"/>
      <c r="FZ79" s="613"/>
      <c r="GA79" s="611" t="str">
        <f t="shared" si="87"/>
        <v>N/A</v>
      </c>
      <c r="GB79" s="612"/>
      <c r="GC79" s="613"/>
      <c r="GD79" s="611" t="str">
        <f t="shared" si="88"/>
        <v>N/A</v>
      </c>
      <c r="GE79" s="612"/>
      <c r="GF79" s="613"/>
      <c r="GG79" s="611" t="str">
        <f t="shared" si="89"/>
        <v>N/A</v>
      </c>
      <c r="GH79" s="612"/>
      <c r="GI79" s="613"/>
      <c r="GJ79" s="611" t="str">
        <f t="shared" si="90"/>
        <v>N/A</v>
      </c>
      <c r="GK79" s="612"/>
      <c r="GL79" s="613"/>
      <c r="GM79" s="611" t="str">
        <f t="shared" si="91"/>
        <v>N/A</v>
      </c>
      <c r="GN79" s="612"/>
      <c r="GO79" s="613"/>
      <c r="GP79" s="611" t="str">
        <f t="shared" si="92"/>
        <v>N/A</v>
      </c>
      <c r="GQ79" s="612"/>
      <c r="GR79" s="613"/>
      <c r="GS79" s="611" t="str">
        <f t="shared" si="93"/>
        <v>N/A</v>
      </c>
      <c r="GT79" s="612"/>
      <c r="GU79" s="613"/>
      <c r="GV79" s="611" t="str">
        <f t="shared" si="94"/>
        <v>N/A</v>
      </c>
      <c r="GW79" s="612"/>
      <c r="GX79" s="613"/>
      <c r="GY79" s="611" t="str">
        <f t="shared" si="95"/>
        <v>N/A</v>
      </c>
      <c r="GZ79" s="612"/>
      <c r="HA79" s="613"/>
      <c r="HB79" s="611" t="str">
        <f t="shared" si="96"/>
        <v>N/A</v>
      </c>
      <c r="HC79" s="612"/>
      <c r="HD79" s="613"/>
      <c r="HE79" s="611" t="str">
        <f t="shared" si="97"/>
        <v>N/A</v>
      </c>
      <c r="HF79" s="612"/>
      <c r="HG79" s="613"/>
      <c r="HH79" s="611" t="str">
        <f t="shared" si="98"/>
        <v>N/A</v>
      </c>
      <c r="HI79" s="612"/>
      <c r="HJ79" s="613"/>
      <c r="HK79" s="611" t="str">
        <f t="shared" si="99"/>
        <v>N/A</v>
      </c>
      <c r="HL79" s="612"/>
      <c r="HM79" s="613"/>
      <c r="HN79" s="611" t="str">
        <f t="shared" si="100"/>
        <v>N/A</v>
      </c>
      <c r="HO79" s="612"/>
      <c r="HP79" s="613"/>
      <c r="HQ79" s="611" t="str">
        <f t="shared" si="101"/>
        <v>N/A</v>
      </c>
      <c r="HR79" s="612"/>
      <c r="HS79" s="613"/>
    </row>
    <row r="80" spans="1:227">
      <c r="A80" s="26" t="str">
        <f>IF('Information sur les Gènes'!A80="","",'Information sur les Gènes'!A80)</f>
        <v>G6</v>
      </c>
      <c r="B80" s="28" t="str">
        <f>IF('Information sur les Gènes'!D80="","",'Information sur les Gènes'!D80)</f>
        <v/>
      </c>
      <c r="C80" s="611" t="str">
        <f>IF('Données Echantillon Contrôle'!F81="","",'Données Echantillon Contrôle'!F81)</f>
        <v/>
      </c>
      <c r="D80" s="612"/>
      <c r="E80" s="613"/>
      <c r="F80" s="611" t="str">
        <f>IF('Données Echantillon 1'!F81="","",'Données Echantillon 1'!F81)</f>
        <v/>
      </c>
      <c r="G80" s="612"/>
      <c r="H80" s="613"/>
      <c r="I80" s="611" t="str">
        <f>IF('Données Echantillon 2'!F81="","",'Données Echantillon 2'!F81)</f>
        <v/>
      </c>
      <c r="J80" s="612"/>
      <c r="K80" s="613"/>
      <c r="L80" s="611" t="str">
        <f>IF('Données Echantillon 3'!F81="","",'Données Echantillon 3'!F81)</f>
        <v/>
      </c>
      <c r="M80" s="612"/>
      <c r="N80" s="613"/>
      <c r="O80" s="611" t="str">
        <f>IF('Données Echantillon 4'!F81="","",'Données Echantillon 4'!F81)</f>
        <v/>
      </c>
      <c r="P80" s="612"/>
      <c r="Q80" s="613"/>
      <c r="R80" s="611" t="str">
        <f>IF('Données Echantillon 5'!F81="","",'Données Echantillon 5'!F81)</f>
        <v/>
      </c>
      <c r="S80" s="612"/>
      <c r="T80" s="613"/>
      <c r="U80" s="611" t="str">
        <f>IF('Données Echantillon 6'!F81="","",'Données Echantillon 6'!F81)</f>
        <v/>
      </c>
      <c r="V80" s="612"/>
      <c r="W80" s="613"/>
      <c r="X80" s="611" t="str">
        <f>IF('Données Echantillon 7'!F81="","",'Données Echantillon 7'!F81)</f>
        <v/>
      </c>
      <c r="Y80" s="612"/>
      <c r="Z80" s="613"/>
      <c r="AA80" s="611" t="str">
        <f>IF('Données Echantillon 8'!F81="","",'Données Echantillon 8'!F81)</f>
        <v/>
      </c>
      <c r="AB80" s="612"/>
      <c r="AC80" s="613"/>
      <c r="AD80" s="611" t="str">
        <f>IF('Données Echantillon 9'!F81="","",'Données Echantillon 9'!F81)</f>
        <v/>
      </c>
      <c r="AE80" s="612"/>
      <c r="AF80" s="613"/>
      <c r="AG80" s="611" t="str">
        <f>IF('Données Echantillon 10'!F81="","",'Données Echantillon 10'!F81)</f>
        <v/>
      </c>
      <c r="AH80" s="612"/>
      <c r="AI80" s="613"/>
      <c r="AJ80" s="603" t="str">
        <f>IF(C80="","",C80-'Selection Gènes de Référence'!$D$17)</f>
        <v/>
      </c>
      <c r="AK80" s="604"/>
      <c r="AL80" s="605"/>
      <c r="AM80" s="603" t="str">
        <f>IF(F80="","",F80-'Selection Gènes de Référence'!$D$18)</f>
        <v/>
      </c>
      <c r="AN80" s="604"/>
      <c r="AO80" s="605"/>
      <c r="AP80" s="603" t="str">
        <f>IF(I80="","",I80-'Selection Gènes de Référence'!$D$19)</f>
        <v/>
      </c>
      <c r="AQ80" s="604"/>
      <c r="AR80" s="605"/>
      <c r="AS80" s="603" t="str">
        <f>IF(L80="","",L80-'Selection Gènes de Référence'!$D$20)</f>
        <v/>
      </c>
      <c r="AT80" s="604"/>
      <c r="AU80" s="605"/>
      <c r="AV80" s="603" t="str">
        <f>IF(O80="","",O80-'Selection Gènes de Référence'!$D$21)</f>
        <v/>
      </c>
      <c r="AW80" s="604"/>
      <c r="AX80" s="605"/>
      <c r="AY80" s="603" t="str">
        <f>IF(R80="","",R80-'Selection Gènes de Référence'!$D$22)</f>
        <v/>
      </c>
      <c r="AZ80" s="604"/>
      <c r="BA80" s="605"/>
      <c r="BB80" s="603" t="str">
        <f>IF(U80="","",U80-'Selection Gènes de Référence'!$D$23)</f>
        <v/>
      </c>
      <c r="BC80" s="604"/>
      <c r="BD80" s="605"/>
      <c r="BE80" s="603" t="str">
        <f>IF(X80="","",X80-'Selection Gènes de Référence'!$D$24)</f>
        <v/>
      </c>
      <c r="BF80" s="604"/>
      <c r="BG80" s="605"/>
      <c r="BH80" s="603" t="str">
        <f>IF(AA80="","",AA80-'Selection Gènes de Référence'!$D$25)</f>
        <v/>
      </c>
      <c r="BI80" s="604"/>
      <c r="BJ80" s="605"/>
      <c r="BK80" s="603" t="str">
        <f>IF(AD80="","",AD80-'Selection Gènes de Référence'!$D$26)</f>
        <v/>
      </c>
      <c r="BL80" s="604"/>
      <c r="BM80" s="605"/>
      <c r="BN80" s="603" t="str">
        <f>IF(AG80="","",AG80-'Selection Gènes de Référence'!$D$27)</f>
        <v/>
      </c>
      <c r="BO80" s="604"/>
      <c r="BP80" s="605"/>
      <c r="BQ80" s="565"/>
      <c r="BR80" s="566"/>
      <c r="BS80" s="567"/>
      <c r="BT80" s="611" t="str">
        <f t="shared" si="51"/>
        <v/>
      </c>
      <c r="BU80" s="612"/>
      <c r="BV80" s="613"/>
      <c r="BW80" s="611" t="str">
        <f t="shared" si="52"/>
        <v/>
      </c>
      <c r="BX80" s="612"/>
      <c r="BY80" s="613"/>
      <c r="BZ80" s="611" t="str">
        <f t="shared" si="53"/>
        <v/>
      </c>
      <c r="CA80" s="612"/>
      <c r="CB80" s="613"/>
      <c r="CC80" s="611" t="str">
        <f t="shared" si="54"/>
        <v/>
      </c>
      <c r="CD80" s="612"/>
      <c r="CE80" s="613"/>
      <c r="CF80" s="611" t="str">
        <f t="shared" si="55"/>
        <v/>
      </c>
      <c r="CG80" s="612"/>
      <c r="CH80" s="613"/>
      <c r="CI80" s="611" t="str">
        <f t="shared" si="56"/>
        <v/>
      </c>
      <c r="CJ80" s="612"/>
      <c r="CK80" s="613"/>
      <c r="CL80" s="611" t="str">
        <f t="shared" si="57"/>
        <v/>
      </c>
      <c r="CM80" s="612"/>
      <c r="CN80" s="613"/>
      <c r="CO80" s="611" t="str">
        <f t="shared" si="58"/>
        <v/>
      </c>
      <c r="CP80" s="612"/>
      <c r="CQ80" s="613"/>
      <c r="CR80" s="611" t="str">
        <f t="shared" si="59"/>
        <v/>
      </c>
      <c r="CS80" s="612"/>
      <c r="CT80" s="613"/>
      <c r="CU80" s="611" t="str">
        <f t="shared" si="60"/>
        <v/>
      </c>
      <c r="CV80" s="612"/>
      <c r="CW80" s="613"/>
      <c r="CX80" s="565" t="str">
        <f t="shared" si="61"/>
        <v/>
      </c>
      <c r="CY80" s="566"/>
      <c r="CZ80" s="567"/>
      <c r="DA80" s="620" t="str">
        <f t="shared" si="62"/>
        <v/>
      </c>
      <c r="DB80" s="621"/>
      <c r="DC80" s="622"/>
      <c r="DD80" s="620" t="str">
        <f t="shared" si="63"/>
        <v/>
      </c>
      <c r="DE80" s="621"/>
      <c r="DF80" s="622"/>
      <c r="DG80" s="620" t="str">
        <f t="shared" si="64"/>
        <v/>
      </c>
      <c r="DH80" s="621"/>
      <c r="DI80" s="622"/>
      <c r="DJ80" s="620" t="str">
        <f t="shared" si="65"/>
        <v/>
      </c>
      <c r="DK80" s="621"/>
      <c r="DL80" s="622"/>
      <c r="DM80" s="620" t="str">
        <f t="shared" si="66"/>
        <v/>
      </c>
      <c r="DN80" s="621"/>
      <c r="DO80" s="622"/>
      <c r="DP80" s="620" t="str">
        <f t="shared" si="67"/>
        <v/>
      </c>
      <c r="DQ80" s="621"/>
      <c r="DR80" s="622"/>
      <c r="DS80" s="620" t="str">
        <f t="shared" si="68"/>
        <v/>
      </c>
      <c r="DT80" s="621"/>
      <c r="DU80" s="622"/>
      <c r="DV80" s="620" t="str">
        <f t="shared" si="69"/>
        <v/>
      </c>
      <c r="DW80" s="621"/>
      <c r="DX80" s="622"/>
      <c r="DY80" s="620" t="str">
        <f t="shared" si="70"/>
        <v/>
      </c>
      <c r="DZ80" s="621"/>
      <c r="EA80" s="622"/>
      <c r="EB80" s="620" t="str">
        <f t="shared" si="71"/>
        <v/>
      </c>
      <c r="EC80" s="621"/>
      <c r="ED80" s="622"/>
      <c r="EE80" s="565"/>
      <c r="EF80" s="566"/>
      <c r="EG80" s="567"/>
      <c r="EH80" s="614" t="str">
        <f t="shared" si="72"/>
        <v/>
      </c>
      <c r="EI80" s="615"/>
      <c r="EJ80" s="616"/>
      <c r="EK80" s="614" t="str">
        <f t="shared" si="73"/>
        <v/>
      </c>
      <c r="EL80" s="615"/>
      <c r="EM80" s="616"/>
      <c r="EN80" s="614" t="str">
        <f t="shared" si="74"/>
        <v/>
      </c>
      <c r="EO80" s="615"/>
      <c r="EP80" s="616"/>
      <c r="EQ80" s="614" t="str">
        <f t="shared" si="75"/>
        <v/>
      </c>
      <c r="ER80" s="615"/>
      <c r="ES80" s="616"/>
      <c r="ET80" s="614" t="str">
        <f t="shared" si="76"/>
        <v/>
      </c>
      <c r="EU80" s="615"/>
      <c r="EV80" s="616"/>
      <c r="EW80" s="614" t="str">
        <f t="shared" si="77"/>
        <v/>
      </c>
      <c r="EX80" s="615"/>
      <c r="EY80" s="616"/>
      <c r="EZ80" s="614" t="str">
        <f t="shared" si="78"/>
        <v/>
      </c>
      <c r="FA80" s="615"/>
      <c r="FB80" s="616"/>
      <c r="FC80" s="614" t="str">
        <f t="shared" si="79"/>
        <v/>
      </c>
      <c r="FD80" s="615"/>
      <c r="FE80" s="616"/>
      <c r="FF80" s="614" t="str">
        <f t="shared" si="80"/>
        <v/>
      </c>
      <c r="FG80" s="615"/>
      <c r="FH80" s="616"/>
      <c r="FI80" s="614" t="str">
        <f t="shared" si="81"/>
        <v/>
      </c>
      <c r="FJ80" s="615"/>
      <c r="FK80" s="616"/>
      <c r="FL80" s="611" t="str">
        <f t="shared" si="82"/>
        <v>N/A</v>
      </c>
      <c r="FM80" s="612"/>
      <c r="FN80" s="613"/>
      <c r="FO80" s="611" t="str">
        <f t="shared" si="83"/>
        <v>N/A</v>
      </c>
      <c r="FP80" s="612"/>
      <c r="FQ80" s="613"/>
      <c r="FR80" s="611" t="str">
        <f t="shared" si="84"/>
        <v>N/A</v>
      </c>
      <c r="FS80" s="612"/>
      <c r="FT80" s="613"/>
      <c r="FU80" s="611" t="str">
        <f t="shared" si="85"/>
        <v>N/A</v>
      </c>
      <c r="FV80" s="612"/>
      <c r="FW80" s="613"/>
      <c r="FX80" s="611" t="str">
        <f t="shared" si="86"/>
        <v>N/A</v>
      </c>
      <c r="FY80" s="612"/>
      <c r="FZ80" s="613"/>
      <c r="GA80" s="611" t="str">
        <f t="shared" si="87"/>
        <v>N/A</v>
      </c>
      <c r="GB80" s="612"/>
      <c r="GC80" s="613"/>
      <c r="GD80" s="611" t="str">
        <f t="shared" si="88"/>
        <v>N/A</v>
      </c>
      <c r="GE80" s="612"/>
      <c r="GF80" s="613"/>
      <c r="GG80" s="611" t="str">
        <f t="shared" si="89"/>
        <v>N/A</v>
      </c>
      <c r="GH80" s="612"/>
      <c r="GI80" s="613"/>
      <c r="GJ80" s="611" t="str">
        <f t="shared" si="90"/>
        <v>N/A</v>
      </c>
      <c r="GK80" s="612"/>
      <c r="GL80" s="613"/>
      <c r="GM80" s="611" t="str">
        <f t="shared" si="91"/>
        <v>N/A</v>
      </c>
      <c r="GN80" s="612"/>
      <c r="GO80" s="613"/>
      <c r="GP80" s="611" t="str">
        <f t="shared" si="92"/>
        <v>N/A</v>
      </c>
      <c r="GQ80" s="612"/>
      <c r="GR80" s="613"/>
      <c r="GS80" s="611" t="str">
        <f t="shared" si="93"/>
        <v>N/A</v>
      </c>
      <c r="GT80" s="612"/>
      <c r="GU80" s="613"/>
      <c r="GV80" s="611" t="str">
        <f t="shared" si="94"/>
        <v>N/A</v>
      </c>
      <c r="GW80" s="612"/>
      <c r="GX80" s="613"/>
      <c r="GY80" s="611" t="str">
        <f t="shared" si="95"/>
        <v>N/A</v>
      </c>
      <c r="GZ80" s="612"/>
      <c r="HA80" s="613"/>
      <c r="HB80" s="611" t="str">
        <f t="shared" si="96"/>
        <v>N/A</v>
      </c>
      <c r="HC80" s="612"/>
      <c r="HD80" s="613"/>
      <c r="HE80" s="611" t="str">
        <f t="shared" si="97"/>
        <v>N/A</v>
      </c>
      <c r="HF80" s="612"/>
      <c r="HG80" s="613"/>
      <c r="HH80" s="611" t="str">
        <f t="shared" si="98"/>
        <v>N/A</v>
      </c>
      <c r="HI80" s="612"/>
      <c r="HJ80" s="613"/>
      <c r="HK80" s="611" t="str">
        <f t="shared" si="99"/>
        <v>N/A</v>
      </c>
      <c r="HL80" s="612"/>
      <c r="HM80" s="613"/>
      <c r="HN80" s="611" t="str">
        <f t="shared" si="100"/>
        <v>N/A</v>
      </c>
      <c r="HO80" s="612"/>
      <c r="HP80" s="613"/>
      <c r="HQ80" s="611" t="str">
        <f t="shared" si="101"/>
        <v>N/A</v>
      </c>
      <c r="HR80" s="612"/>
      <c r="HS80" s="613"/>
    </row>
    <row r="81" spans="1:227">
      <c r="A81" s="26" t="str">
        <f>IF('Information sur les Gènes'!A81="","",'Information sur les Gènes'!A81)</f>
        <v>G7</v>
      </c>
      <c r="B81" s="28" t="str">
        <f>IF('Information sur les Gènes'!D81="","",'Information sur les Gènes'!D81)</f>
        <v/>
      </c>
      <c r="C81" s="611" t="str">
        <f>IF('Données Echantillon Contrôle'!F82="","",'Données Echantillon Contrôle'!F82)</f>
        <v/>
      </c>
      <c r="D81" s="612"/>
      <c r="E81" s="613"/>
      <c r="F81" s="611" t="str">
        <f>IF('Données Echantillon 1'!F82="","",'Données Echantillon 1'!F82)</f>
        <v/>
      </c>
      <c r="G81" s="612"/>
      <c r="H81" s="613"/>
      <c r="I81" s="611" t="str">
        <f>IF('Données Echantillon 2'!F82="","",'Données Echantillon 2'!F82)</f>
        <v/>
      </c>
      <c r="J81" s="612"/>
      <c r="K81" s="613"/>
      <c r="L81" s="611" t="str">
        <f>IF('Données Echantillon 3'!F82="","",'Données Echantillon 3'!F82)</f>
        <v/>
      </c>
      <c r="M81" s="612"/>
      <c r="N81" s="613"/>
      <c r="O81" s="611" t="str">
        <f>IF('Données Echantillon 4'!F82="","",'Données Echantillon 4'!F82)</f>
        <v/>
      </c>
      <c r="P81" s="612"/>
      <c r="Q81" s="613"/>
      <c r="R81" s="611" t="str">
        <f>IF('Données Echantillon 5'!F82="","",'Données Echantillon 5'!F82)</f>
        <v/>
      </c>
      <c r="S81" s="612"/>
      <c r="T81" s="613"/>
      <c r="U81" s="611" t="str">
        <f>IF('Données Echantillon 6'!F82="","",'Données Echantillon 6'!F82)</f>
        <v/>
      </c>
      <c r="V81" s="612"/>
      <c r="W81" s="613"/>
      <c r="X81" s="611" t="str">
        <f>IF('Données Echantillon 7'!F82="","",'Données Echantillon 7'!F82)</f>
        <v/>
      </c>
      <c r="Y81" s="612"/>
      <c r="Z81" s="613"/>
      <c r="AA81" s="611" t="str">
        <f>IF('Données Echantillon 8'!F82="","",'Données Echantillon 8'!F82)</f>
        <v/>
      </c>
      <c r="AB81" s="612"/>
      <c r="AC81" s="613"/>
      <c r="AD81" s="611" t="str">
        <f>IF('Données Echantillon 9'!F82="","",'Données Echantillon 9'!F82)</f>
        <v/>
      </c>
      <c r="AE81" s="612"/>
      <c r="AF81" s="613"/>
      <c r="AG81" s="611" t="str">
        <f>IF('Données Echantillon 10'!F82="","",'Données Echantillon 10'!F82)</f>
        <v/>
      </c>
      <c r="AH81" s="612"/>
      <c r="AI81" s="613"/>
      <c r="AJ81" s="603" t="str">
        <f>IF(C81="","",C81-'Selection Gènes de Référence'!$D$17)</f>
        <v/>
      </c>
      <c r="AK81" s="604"/>
      <c r="AL81" s="605"/>
      <c r="AM81" s="603" t="str">
        <f>IF(F81="","",F81-'Selection Gènes de Référence'!$D$18)</f>
        <v/>
      </c>
      <c r="AN81" s="604"/>
      <c r="AO81" s="605"/>
      <c r="AP81" s="603" t="str">
        <f>IF(I81="","",I81-'Selection Gènes de Référence'!$D$19)</f>
        <v/>
      </c>
      <c r="AQ81" s="604"/>
      <c r="AR81" s="605"/>
      <c r="AS81" s="603" t="str">
        <f>IF(L81="","",L81-'Selection Gènes de Référence'!$D$20)</f>
        <v/>
      </c>
      <c r="AT81" s="604"/>
      <c r="AU81" s="605"/>
      <c r="AV81" s="603" t="str">
        <f>IF(O81="","",O81-'Selection Gènes de Référence'!$D$21)</f>
        <v/>
      </c>
      <c r="AW81" s="604"/>
      <c r="AX81" s="605"/>
      <c r="AY81" s="603" t="str">
        <f>IF(R81="","",R81-'Selection Gènes de Référence'!$D$22)</f>
        <v/>
      </c>
      <c r="AZ81" s="604"/>
      <c r="BA81" s="605"/>
      <c r="BB81" s="603" t="str">
        <f>IF(U81="","",U81-'Selection Gènes de Référence'!$D$23)</f>
        <v/>
      </c>
      <c r="BC81" s="604"/>
      <c r="BD81" s="605"/>
      <c r="BE81" s="603" t="str">
        <f>IF(X81="","",X81-'Selection Gènes de Référence'!$D$24)</f>
        <v/>
      </c>
      <c r="BF81" s="604"/>
      <c r="BG81" s="605"/>
      <c r="BH81" s="603" t="str">
        <f>IF(AA81="","",AA81-'Selection Gènes de Référence'!$D$25)</f>
        <v/>
      </c>
      <c r="BI81" s="604"/>
      <c r="BJ81" s="605"/>
      <c r="BK81" s="603" t="str">
        <f>IF(AD81="","",AD81-'Selection Gènes de Référence'!$D$26)</f>
        <v/>
      </c>
      <c r="BL81" s="604"/>
      <c r="BM81" s="605"/>
      <c r="BN81" s="603" t="str">
        <f>IF(AG81="","",AG81-'Selection Gènes de Référence'!$D$27)</f>
        <v/>
      </c>
      <c r="BO81" s="604"/>
      <c r="BP81" s="605"/>
      <c r="BQ81" s="565"/>
      <c r="BR81" s="566"/>
      <c r="BS81" s="567"/>
      <c r="BT81" s="611" t="str">
        <f t="shared" si="51"/>
        <v/>
      </c>
      <c r="BU81" s="612"/>
      <c r="BV81" s="613"/>
      <c r="BW81" s="611" t="str">
        <f t="shared" si="52"/>
        <v/>
      </c>
      <c r="BX81" s="612"/>
      <c r="BY81" s="613"/>
      <c r="BZ81" s="611" t="str">
        <f t="shared" si="53"/>
        <v/>
      </c>
      <c r="CA81" s="612"/>
      <c r="CB81" s="613"/>
      <c r="CC81" s="611" t="str">
        <f t="shared" si="54"/>
        <v/>
      </c>
      <c r="CD81" s="612"/>
      <c r="CE81" s="613"/>
      <c r="CF81" s="611" t="str">
        <f t="shared" si="55"/>
        <v/>
      </c>
      <c r="CG81" s="612"/>
      <c r="CH81" s="613"/>
      <c r="CI81" s="611" t="str">
        <f t="shared" si="56"/>
        <v/>
      </c>
      <c r="CJ81" s="612"/>
      <c r="CK81" s="613"/>
      <c r="CL81" s="611" t="str">
        <f t="shared" si="57"/>
        <v/>
      </c>
      <c r="CM81" s="612"/>
      <c r="CN81" s="613"/>
      <c r="CO81" s="611" t="str">
        <f t="shared" si="58"/>
        <v/>
      </c>
      <c r="CP81" s="612"/>
      <c r="CQ81" s="613"/>
      <c r="CR81" s="611" t="str">
        <f t="shared" si="59"/>
        <v/>
      </c>
      <c r="CS81" s="612"/>
      <c r="CT81" s="613"/>
      <c r="CU81" s="611" t="str">
        <f t="shared" si="60"/>
        <v/>
      </c>
      <c r="CV81" s="612"/>
      <c r="CW81" s="613"/>
      <c r="CX81" s="565" t="str">
        <f t="shared" si="61"/>
        <v/>
      </c>
      <c r="CY81" s="566"/>
      <c r="CZ81" s="567"/>
      <c r="DA81" s="620" t="str">
        <f t="shared" si="62"/>
        <v/>
      </c>
      <c r="DB81" s="621"/>
      <c r="DC81" s="622"/>
      <c r="DD81" s="620" t="str">
        <f t="shared" si="63"/>
        <v/>
      </c>
      <c r="DE81" s="621"/>
      <c r="DF81" s="622"/>
      <c r="DG81" s="620" t="str">
        <f t="shared" si="64"/>
        <v/>
      </c>
      <c r="DH81" s="621"/>
      <c r="DI81" s="622"/>
      <c r="DJ81" s="620" t="str">
        <f t="shared" si="65"/>
        <v/>
      </c>
      <c r="DK81" s="621"/>
      <c r="DL81" s="622"/>
      <c r="DM81" s="620" t="str">
        <f t="shared" si="66"/>
        <v/>
      </c>
      <c r="DN81" s="621"/>
      <c r="DO81" s="622"/>
      <c r="DP81" s="620" t="str">
        <f t="shared" si="67"/>
        <v/>
      </c>
      <c r="DQ81" s="621"/>
      <c r="DR81" s="622"/>
      <c r="DS81" s="620" t="str">
        <f t="shared" si="68"/>
        <v/>
      </c>
      <c r="DT81" s="621"/>
      <c r="DU81" s="622"/>
      <c r="DV81" s="620" t="str">
        <f t="shared" si="69"/>
        <v/>
      </c>
      <c r="DW81" s="621"/>
      <c r="DX81" s="622"/>
      <c r="DY81" s="620" t="str">
        <f t="shared" si="70"/>
        <v/>
      </c>
      <c r="DZ81" s="621"/>
      <c r="EA81" s="622"/>
      <c r="EB81" s="620" t="str">
        <f t="shared" si="71"/>
        <v/>
      </c>
      <c r="EC81" s="621"/>
      <c r="ED81" s="622"/>
      <c r="EE81" s="565"/>
      <c r="EF81" s="566"/>
      <c r="EG81" s="567"/>
      <c r="EH81" s="614" t="str">
        <f t="shared" si="72"/>
        <v/>
      </c>
      <c r="EI81" s="615"/>
      <c r="EJ81" s="616"/>
      <c r="EK81" s="614" t="str">
        <f t="shared" si="73"/>
        <v/>
      </c>
      <c r="EL81" s="615"/>
      <c r="EM81" s="616"/>
      <c r="EN81" s="614" t="str">
        <f t="shared" si="74"/>
        <v/>
      </c>
      <c r="EO81" s="615"/>
      <c r="EP81" s="616"/>
      <c r="EQ81" s="614" t="str">
        <f t="shared" si="75"/>
        <v/>
      </c>
      <c r="ER81" s="615"/>
      <c r="ES81" s="616"/>
      <c r="ET81" s="614" t="str">
        <f t="shared" si="76"/>
        <v/>
      </c>
      <c r="EU81" s="615"/>
      <c r="EV81" s="616"/>
      <c r="EW81" s="614" t="str">
        <f t="shared" si="77"/>
        <v/>
      </c>
      <c r="EX81" s="615"/>
      <c r="EY81" s="616"/>
      <c r="EZ81" s="614" t="str">
        <f t="shared" si="78"/>
        <v/>
      </c>
      <c r="FA81" s="615"/>
      <c r="FB81" s="616"/>
      <c r="FC81" s="614" t="str">
        <f t="shared" si="79"/>
        <v/>
      </c>
      <c r="FD81" s="615"/>
      <c r="FE81" s="616"/>
      <c r="FF81" s="614" t="str">
        <f t="shared" si="80"/>
        <v/>
      </c>
      <c r="FG81" s="615"/>
      <c r="FH81" s="616"/>
      <c r="FI81" s="614" t="str">
        <f t="shared" si="81"/>
        <v/>
      </c>
      <c r="FJ81" s="615"/>
      <c r="FK81" s="616"/>
      <c r="FL81" s="611" t="str">
        <f t="shared" si="82"/>
        <v>N/A</v>
      </c>
      <c r="FM81" s="612"/>
      <c r="FN81" s="613"/>
      <c r="FO81" s="611" t="str">
        <f t="shared" si="83"/>
        <v>N/A</v>
      </c>
      <c r="FP81" s="612"/>
      <c r="FQ81" s="613"/>
      <c r="FR81" s="611" t="str">
        <f t="shared" si="84"/>
        <v>N/A</v>
      </c>
      <c r="FS81" s="612"/>
      <c r="FT81" s="613"/>
      <c r="FU81" s="611" t="str">
        <f t="shared" si="85"/>
        <v>N/A</v>
      </c>
      <c r="FV81" s="612"/>
      <c r="FW81" s="613"/>
      <c r="FX81" s="611" t="str">
        <f t="shared" si="86"/>
        <v>N/A</v>
      </c>
      <c r="FY81" s="612"/>
      <c r="FZ81" s="613"/>
      <c r="GA81" s="611" t="str">
        <f t="shared" si="87"/>
        <v>N/A</v>
      </c>
      <c r="GB81" s="612"/>
      <c r="GC81" s="613"/>
      <c r="GD81" s="611" t="str">
        <f t="shared" si="88"/>
        <v>N/A</v>
      </c>
      <c r="GE81" s="612"/>
      <c r="GF81" s="613"/>
      <c r="GG81" s="611" t="str">
        <f t="shared" si="89"/>
        <v>N/A</v>
      </c>
      <c r="GH81" s="612"/>
      <c r="GI81" s="613"/>
      <c r="GJ81" s="611" t="str">
        <f t="shared" si="90"/>
        <v>N/A</v>
      </c>
      <c r="GK81" s="612"/>
      <c r="GL81" s="613"/>
      <c r="GM81" s="611" t="str">
        <f t="shared" si="91"/>
        <v>N/A</v>
      </c>
      <c r="GN81" s="612"/>
      <c r="GO81" s="613"/>
      <c r="GP81" s="611" t="str">
        <f t="shared" si="92"/>
        <v>N/A</v>
      </c>
      <c r="GQ81" s="612"/>
      <c r="GR81" s="613"/>
      <c r="GS81" s="611" t="str">
        <f t="shared" si="93"/>
        <v>N/A</v>
      </c>
      <c r="GT81" s="612"/>
      <c r="GU81" s="613"/>
      <c r="GV81" s="611" t="str">
        <f t="shared" si="94"/>
        <v>N/A</v>
      </c>
      <c r="GW81" s="612"/>
      <c r="GX81" s="613"/>
      <c r="GY81" s="611" t="str">
        <f t="shared" si="95"/>
        <v>N/A</v>
      </c>
      <c r="GZ81" s="612"/>
      <c r="HA81" s="613"/>
      <c r="HB81" s="611" t="str">
        <f t="shared" si="96"/>
        <v>N/A</v>
      </c>
      <c r="HC81" s="612"/>
      <c r="HD81" s="613"/>
      <c r="HE81" s="611" t="str">
        <f t="shared" si="97"/>
        <v>N/A</v>
      </c>
      <c r="HF81" s="612"/>
      <c r="HG81" s="613"/>
      <c r="HH81" s="611" t="str">
        <f t="shared" si="98"/>
        <v>N/A</v>
      </c>
      <c r="HI81" s="612"/>
      <c r="HJ81" s="613"/>
      <c r="HK81" s="611" t="str">
        <f t="shared" si="99"/>
        <v>N/A</v>
      </c>
      <c r="HL81" s="612"/>
      <c r="HM81" s="613"/>
      <c r="HN81" s="611" t="str">
        <f t="shared" si="100"/>
        <v>N/A</v>
      </c>
      <c r="HO81" s="612"/>
      <c r="HP81" s="613"/>
      <c r="HQ81" s="611" t="str">
        <f t="shared" si="101"/>
        <v>N/A</v>
      </c>
      <c r="HR81" s="612"/>
      <c r="HS81" s="613"/>
    </row>
    <row r="82" spans="1:227">
      <c r="A82" s="26" t="str">
        <f>IF('Information sur les Gènes'!A82="","",'Information sur les Gènes'!A82)</f>
        <v>G8</v>
      </c>
      <c r="B82" s="28" t="str">
        <f>IF('Information sur les Gènes'!D82="","",'Information sur les Gènes'!D82)</f>
        <v/>
      </c>
      <c r="C82" s="611" t="str">
        <f>IF('Données Echantillon Contrôle'!F83="","",'Données Echantillon Contrôle'!F83)</f>
        <v/>
      </c>
      <c r="D82" s="612"/>
      <c r="E82" s="613"/>
      <c r="F82" s="611" t="str">
        <f>IF('Données Echantillon 1'!F83="","",'Données Echantillon 1'!F83)</f>
        <v/>
      </c>
      <c r="G82" s="612"/>
      <c r="H82" s="613"/>
      <c r="I82" s="611" t="str">
        <f>IF('Données Echantillon 2'!F83="","",'Données Echantillon 2'!F83)</f>
        <v/>
      </c>
      <c r="J82" s="612"/>
      <c r="K82" s="613"/>
      <c r="L82" s="611" t="str">
        <f>IF('Données Echantillon 3'!F83="","",'Données Echantillon 3'!F83)</f>
        <v/>
      </c>
      <c r="M82" s="612"/>
      <c r="N82" s="613"/>
      <c r="O82" s="611" t="str">
        <f>IF('Données Echantillon 4'!F83="","",'Données Echantillon 4'!F83)</f>
        <v/>
      </c>
      <c r="P82" s="612"/>
      <c r="Q82" s="613"/>
      <c r="R82" s="611" t="str">
        <f>IF('Données Echantillon 5'!F83="","",'Données Echantillon 5'!F83)</f>
        <v/>
      </c>
      <c r="S82" s="612"/>
      <c r="T82" s="613"/>
      <c r="U82" s="611" t="str">
        <f>IF('Données Echantillon 6'!F83="","",'Données Echantillon 6'!F83)</f>
        <v/>
      </c>
      <c r="V82" s="612"/>
      <c r="W82" s="613"/>
      <c r="X82" s="611" t="str">
        <f>IF('Données Echantillon 7'!F83="","",'Données Echantillon 7'!F83)</f>
        <v/>
      </c>
      <c r="Y82" s="612"/>
      <c r="Z82" s="613"/>
      <c r="AA82" s="611" t="str">
        <f>IF('Données Echantillon 8'!F83="","",'Données Echantillon 8'!F83)</f>
        <v/>
      </c>
      <c r="AB82" s="612"/>
      <c r="AC82" s="613"/>
      <c r="AD82" s="611" t="str">
        <f>IF('Données Echantillon 9'!F83="","",'Données Echantillon 9'!F83)</f>
        <v/>
      </c>
      <c r="AE82" s="612"/>
      <c r="AF82" s="613"/>
      <c r="AG82" s="611" t="str">
        <f>IF('Données Echantillon 10'!F83="","",'Données Echantillon 10'!F83)</f>
        <v/>
      </c>
      <c r="AH82" s="612"/>
      <c r="AI82" s="613"/>
      <c r="AJ82" s="603" t="str">
        <f>IF(C82="","",C82-'Selection Gènes de Référence'!$D$17)</f>
        <v/>
      </c>
      <c r="AK82" s="604"/>
      <c r="AL82" s="605"/>
      <c r="AM82" s="603" t="str">
        <f>IF(F82="","",F82-'Selection Gènes de Référence'!$D$18)</f>
        <v/>
      </c>
      <c r="AN82" s="604"/>
      <c r="AO82" s="605"/>
      <c r="AP82" s="603" t="str">
        <f>IF(I82="","",I82-'Selection Gènes de Référence'!$D$19)</f>
        <v/>
      </c>
      <c r="AQ82" s="604"/>
      <c r="AR82" s="605"/>
      <c r="AS82" s="603" t="str">
        <f>IF(L82="","",L82-'Selection Gènes de Référence'!$D$20)</f>
        <v/>
      </c>
      <c r="AT82" s="604"/>
      <c r="AU82" s="605"/>
      <c r="AV82" s="603" t="str">
        <f>IF(O82="","",O82-'Selection Gènes de Référence'!$D$21)</f>
        <v/>
      </c>
      <c r="AW82" s="604"/>
      <c r="AX82" s="605"/>
      <c r="AY82" s="603" t="str">
        <f>IF(R82="","",R82-'Selection Gènes de Référence'!$D$22)</f>
        <v/>
      </c>
      <c r="AZ82" s="604"/>
      <c r="BA82" s="605"/>
      <c r="BB82" s="603" t="str">
        <f>IF(U82="","",U82-'Selection Gènes de Référence'!$D$23)</f>
        <v/>
      </c>
      <c r="BC82" s="604"/>
      <c r="BD82" s="605"/>
      <c r="BE82" s="603" t="str">
        <f>IF(X82="","",X82-'Selection Gènes de Référence'!$D$24)</f>
        <v/>
      </c>
      <c r="BF82" s="604"/>
      <c r="BG82" s="605"/>
      <c r="BH82" s="603" t="str">
        <f>IF(AA82="","",AA82-'Selection Gènes de Référence'!$D$25)</f>
        <v/>
      </c>
      <c r="BI82" s="604"/>
      <c r="BJ82" s="605"/>
      <c r="BK82" s="603" t="str">
        <f>IF(AD82="","",AD82-'Selection Gènes de Référence'!$D$26)</f>
        <v/>
      </c>
      <c r="BL82" s="604"/>
      <c r="BM82" s="605"/>
      <c r="BN82" s="603" t="str">
        <f>IF(AG82="","",AG82-'Selection Gènes de Référence'!$D$27)</f>
        <v/>
      </c>
      <c r="BO82" s="604"/>
      <c r="BP82" s="605"/>
      <c r="BQ82" s="565"/>
      <c r="BR82" s="566"/>
      <c r="BS82" s="567"/>
      <c r="BT82" s="611" t="str">
        <f t="shared" si="51"/>
        <v/>
      </c>
      <c r="BU82" s="612"/>
      <c r="BV82" s="613"/>
      <c r="BW82" s="611" t="str">
        <f t="shared" si="52"/>
        <v/>
      </c>
      <c r="BX82" s="612"/>
      <c r="BY82" s="613"/>
      <c r="BZ82" s="611" t="str">
        <f t="shared" si="53"/>
        <v/>
      </c>
      <c r="CA82" s="612"/>
      <c r="CB82" s="613"/>
      <c r="CC82" s="611" t="str">
        <f t="shared" si="54"/>
        <v/>
      </c>
      <c r="CD82" s="612"/>
      <c r="CE82" s="613"/>
      <c r="CF82" s="611" t="str">
        <f t="shared" si="55"/>
        <v/>
      </c>
      <c r="CG82" s="612"/>
      <c r="CH82" s="613"/>
      <c r="CI82" s="611" t="str">
        <f t="shared" si="56"/>
        <v/>
      </c>
      <c r="CJ82" s="612"/>
      <c r="CK82" s="613"/>
      <c r="CL82" s="611" t="str">
        <f t="shared" si="57"/>
        <v/>
      </c>
      <c r="CM82" s="612"/>
      <c r="CN82" s="613"/>
      <c r="CO82" s="611" t="str">
        <f t="shared" si="58"/>
        <v/>
      </c>
      <c r="CP82" s="612"/>
      <c r="CQ82" s="613"/>
      <c r="CR82" s="611" t="str">
        <f t="shared" si="59"/>
        <v/>
      </c>
      <c r="CS82" s="612"/>
      <c r="CT82" s="613"/>
      <c r="CU82" s="611" t="str">
        <f t="shared" si="60"/>
        <v/>
      </c>
      <c r="CV82" s="612"/>
      <c r="CW82" s="613"/>
      <c r="CX82" s="565" t="str">
        <f t="shared" si="61"/>
        <v/>
      </c>
      <c r="CY82" s="566"/>
      <c r="CZ82" s="567"/>
      <c r="DA82" s="620" t="str">
        <f t="shared" si="62"/>
        <v/>
      </c>
      <c r="DB82" s="621"/>
      <c r="DC82" s="622"/>
      <c r="DD82" s="620" t="str">
        <f t="shared" si="63"/>
        <v/>
      </c>
      <c r="DE82" s="621"/>
      <c r="DF82" s="622"/>
      <c r="DG82" s="620" t="str">
        <f t="shared" si="64"/>
        <v/>
      </c>
      <c r="DH82" s="621"/>
      <c r="DI82" s="622"/>
      <c r="DJ82" s="620" t="str">
        <f t="shared" si="65"/>
        <v/>
      </c>
      <c r="DK82" s="621"/>
      <c r="DL82" s="622"/>
      <c r="DM82" s="620" t="str">
        <f t="shared" si="66"/>
        <v/>
      </c>
      <c r="DN82" s="621"/>
      <c r="DO82" s="622"/>
      <c r="DP82" s="620" t="str">
        <f t="shared" si="67"/>
        <v/>
      </c>
      <c r="DQ82" s="621"/>
      <c r="DR82" s="622"/>
      <c r="DS82" s="620" t="str">
        <f t="shared" si="68"/>
        <v/>
      </c>
      <c r="DT82" s="621"/>
      <c r="DU82" s="622"/>
      <c r="DV82" s="620" t="str">
        <f t="shared" si="69"/>
        <v/>
      </c>
      <c r="DW82" s="621"/>
      <c r="DX82" s="622"/>
      <c r="DY82" s="620" t="str">
        <f t="shared" si="70"/>
        <v/>
      </c>
      <c r="DZ82" s="621"/>
      <c r="EA82" s="622"/>
      <c r="EB82" s="620" t="str">
        <f t="shared" si="71"/>
        <v/>
      </c>
      <c r="EC82" s="621"/>
      <c r="ED82" s="622"/>
      <c r="EE82" s="565"/>
      <c r="EF82" s="566"/>
      <c r="EG82" s="567"/>
      <c r="EH82" s="614" t="str">
        <f t="shared" si="72"/>
        <v/>
      </c>
      <c r="EI82" s="615"/>
      <c r="EJ82" s="616"/>
      <c r="EK82" s="614" t="str">
        <f t="shared" si="73"/>
        <v/>
      </c>
      <c r="EL82" s="615"/>
      <c r="EM82" s="616"/>
      <c r="EN82" s="614" t="str">
        <f t="shared" si="74"/>
        <v/>
      </c>
      <c r="EO82" s="615"/>
      <c r="EP82" s="616"/>
      <c r="EQ82" s="614" t="str">
        <f t="shared" si="75"/>
        <v/>
      </c>
      <c r="ER82" s="615"/>
      <c r="ES82" s="616"/>
      <c r="ET82" s="614" t="str">
        <f t="shared" si="76"/>
        <v/>
      </c>
      <c r="EU82" s="615"/>
      <c r="EV82" s="616"/>
      <c r="EW82" s="614" t="str">
        <f t="shared" si="77"/>
        <v/>
      </c>
      <c r="EX82" s="615"/>
      <c r="EY82" s="616"/>
      <c r="EZ82" s="614" t="str">
        <f t="shared" si="78"/>
        <v/>
      </c>
      <c r="FA82" s="615"/>
      <c r="FB82" s="616"/>
      <c r="FC82" s="614" t="str">
        <f t="shared" si="79"/>
        <v/>
      </c>
      <c r="FD82" s="615"/>
      <c r="FE82" s="616"/>
      <c r="FF82" s="614" t="str">
        <f t="shared" si="80"/>
        <v/>
      </c>
      <c r="FG82" s="615"/>
      <c r="FH82" s="616"/>
      <c r="FI82" s="614" t="str">
        <f t="shared" si="81"/>
        <v/>
      </c>
      <c r="FJ82" s="615"/>
      <c r="FK82" s="616"/>
      <c r="FL82" s="611" t="str">
        <f t="shared" si="82"/>
        <v>N/A</v>
      </c>
      <c r="FM82" s="612"/>
      <c r="FN82" s="613"/>
      <c r="FO82" s="611" t="str">
        <f t="shared" si="83"/>
        <v>N/A</v>
      </c>
      <c r="FP82" s="612"/>
      <c r="FQ82" s="613"/>
      <c r="FR82" s="611" t="str">
        <f t="shared" si="84"/>
        <v>N/A</v>
      </c>
      <c r="FS82" s="612"/>
      <c r="FT82" s="613"/>
      <c r="FU82" s="611" t="str">
        <f t="shared" si="85"/>
        <v>N/A</v>
      </c>
      <c r="FV82" s="612"/>
      <c r="FW82" s="613"/>
      <c r="FX82" s="611" t="str">
        <f t="shared" si="86"/>
        <v>N/A</v>
      </c>
      <c r="FY82" s="612"/>
      <c r="FZ82" s="613"/>
      <c r="GA82" s="611" t="str">
        <f t="shared" si="87"/>
        <v>N/A</v>
      </c>
      <c r="GB82" s="612"/>
      <c r="GC82" s="613"/>
      <c r="GD82" s="611" t="str">
        <f t="shared" si="88"/>
        <v>N/A</v>
      </c>
      <c r="GE82" s="612"/>
      <c r="GF82" s="613"/>
      <c r="GG82" s="611" t="str">
        <f t="shared" si="89"/>
        <v>N/A</v>
      </c>
      <c r="GH82" s="612"/>
      <c r="GI82" s="613"/>
      <c r="GJ82" s="611" t="str">
        <f t="shared" si="90"/>
        <v>N/A</v>
      </c>
      <c r="GK82" s="612"/>
      <c r="GL82" s="613"/>
      <c r="GM82" s="611" t="str">
        <f t="shared" si="91"/>
        <v>N/A</v>
      </c>
      <c r="GN82" s="612"/>
      <c r="GO82" s="613"/>
      <c r="GP82" s="611" t="str">
        <f t="shared" si="92"/>
        <v>N/A</v>
      </c>
      <c r="GQ82" s="612"/>
      <c r="GR82" s="613"/>
      <c r="GS82" s="611" t="str">
        <f t="shared" si="93"/>
        <v>N/A</v>
      </c>
      <c r="GT82" s="612"/>
      <c r="GU82" s="613"/>
      <c r="GV82" s="611" t="str">
        <f t="shared" si="94"/>
        <v>N/A</v>
      </c>
      <c r="GW82" s="612"/>
      <c r="GX82" s="613"/>
      <c r="GY82" s="611" t="str">
        <f t="shared" si="95"/>
        <v>N/A</v>
      </c>
      <c r="GZ82" s="612"/>
      <c r="HA82" s="613"/>
      <c r="HB82" s="611" t="str">
        <f t="shared" si="96"/>
        <v>N/A</v>
      </c>
      <c r="HC82" s="612"/>
      <c r="HD82" s="613"/>
      <c r="HE82" s="611" t="str">
        <f t="shared" si="97"/>
        <v>N/A</v>
      </c>
      <c r="HF82" s="612"/>
      <c r="HG82" s="613"/>
      <c r="HH82" s="611" t="str">
        <f t="shared" si="98"/>
        <v>N/A</v>
      </c>
      <c r="HI82" s="612"/>
      <c r="HJ82" s="613"/>
      <c r="HK82" s="611" t="str">
        <f t="shared" si="99"/>
        <v>N/A</v>
      </c>
      <c r="HL82" s="612"/>
      <c r="HM82" s="613"/>
      <c r="HN82" s="611" t="str">
        <f t="shared" si="100"/>
        <v>N/A</v>
      </c>
      <c r="HO82" s="612"/>
      <c r="HP82" s="613"/>
      <c r="HQ82" s="611" t="str">
        <f t="shared" si="101"/>
        <v>N/A</v>
      </c>
      <c r="HR82" s="612"/>
      <c r="HS82" s="613"/>
    </row>
    <row r="83" spans="1:227">
      <c r="A83" s="26" t="str">
        <f>IF('Information sur les Gènes'!A83="","",'Information sur les Gènes'!A83)</f>
        <v>G9</v>
      </c>
      <c r="B83" s="28" t="str">
        <f>IF('Information sur les Gènes'!D83="","",'Information sur les Gènes'!D83)</f>
        <v/>
      </c>
      <c r="C83" s="611" t="str">
        <f>IF('Données Echantillon Contrôle'!F84="","",'Données Echantillon Contrôle'!F84)</f>
        <v/>
      </c>
      <c r="D83" s="612"/>
      <c r="E83" s="613"/>
      <c r="F83" s="611" t="str">
        <f>IF('Données Echantillon 1'!F84="","",'Données Echantillon 1'!F84)</f>
        <v/>
      </c>
      <c r="G83" s="612"/>
      <c r="H83" s="613"/>
      <c r="I83" s="611" t="str">
        <f>IF('Données Echantillon 2'!F84="","",'Données Echantillon 2'!F84)</f>
        <v/>
      </c>
      <c r="J83" s="612"/>
      <c r="K83" s="613"/>
      <c r="L83" s="611" t="str">
        <f>IF('Données Echantillon 3'!F84="","",'Données Echantillon 3'!F84)</f>
        <v/>
      </c>
      <c r="M83" s="612"/>
      <c r="N83" s="613"/>
      <c r="O83" s="611" t="str">
        <f>IF('Données Echantillon 4'!F84="","",'Données Echantillon 4'!F84)</f>
        <v/>
      </c>
      <c r="P83" s="612"/>
      <c r="Q83" s="613"/>
      <c r="R83" s="611" t="str">
        <f>IF('Données Echantillon 5'!F84="","",'Données Echantillon 5'!F84)</f>
        <v/>
      </c>
      <c r="S83" s="612"/>
      <c r="T83" s="613"/>
      <c r="U83" s="611" t="str">
        <f>IF('Données Echantillon 6'!F84="","",'Données Echantillon 6'!F84)</f>
        <v/>
      </c>
      <c r="V83" s="612"/>
      <c r="W83" s="613"/>
      <c r="X83" s="611" t="str">
        <f>IF('Données Echantillon 7'!F84="","",'Données Echantillon 7'!F84)</f>
        <v/>
      </c>
      <c r="Y83" s="612"/>
      <c r="Z83" s="613"/>
      <c r="AA83" s="611" t="str">
        <f>IF('Données Echantillon 8'!F84="","",'Données Echantillon 8'!F84)</f>
        <v/>
      </c>
      <c r="AB83" s="612"/>
      <c r="AC83" s="613"/>
      <c r="AD83" s="611" t="str">
        <f>IF('Données Echantillon 9'!F84="","",'Données Echantillon 9'!F84)</f>
        <v/>
      </c>
      <c r="AE83" s="612"/>
      <c r="AF83" s="613"/>
      <c r="AG83" s="611" t="str">
        <f>IF('Données Echantillon 10'!F84="","",'Données Echantillon 10'!F84)</f>
        <v/>
      </c>
      <c r="AH83" s="612"/>
      <c r="AI83" s="613"/>
      <c r="AJ83" s="603" t="str">
        <f>IF(C83="","",C83-'Selection Gènes de Référence'!$D$17)</f>
        <v/>
      </c>
      <c r="AK83" s="604"/>
      <c r="AL83" s="605"/>
      <c r="AM83" s="603" t="str">
        <f>IF(F83="","",F83-'Selection Gènes de Référence'!$D$18)</f>
        <v/>
      </c>
      <c r="AN83" s="604"/>
      <c r="AO83" s="605"/>
      <c r="AP83" s="603" t="str">
        <f>IF(I83="","",I83-'Selection Gènes de Référence'!$D$19)</f>
        <v/>
      </c>
      <c r="AQ83" s="604"/>
      <c r="AR83" s="605"/>
      <c r="AS83" s="603" t="str">
        <f>IF(L83="","",L83-'Selection Gènes de Référence'!$D$20)</f>
        <v/>
      </c>
      <c r="AT83" s="604"/>
      <c r="AU83" s="605"/>
      <c r="AV83" s="603" t="str">
        <f>IF(O83="","",O83-'Selection Gènes de Référence'!$D$21)</f>
        <v/>
      </c>
      <c r="AW83" s="604"/>
      <c r="AX83" s="605"/>
      <c r="AY83" s="603" t="str">
        <f>IF(R83="","",R83-'Selection Gènes de Référence'!$D$22)</f>
        <v/>
      </c>
      <c r="AZ83" s="604"/>
      <c r="BA83" s="605"/>
      <c r="BB83" s="603" t="str">
        <f>IF(U83="","",U83-'Selection Gènes de Référence'!$D$23)</f>
        <v/>
      </c>
      <c r="BC83" s="604"/>
      <c r="BD83" s="605"/>
      <c r="BE83" s="603" t="str">
        <f>IF(X83="","",X83-'Selection Gènes de Référence'!$D$24)</f>
        <v/>
      </c>
      <c r="BF83" s="604"/>
      <c r="BG83" s="605"/>
      <c r="BH83" s="603" t="str">
        <f>IF(AA83="","",AA83-'Selection Gènes de Référence'!$D$25)</f>
        <v/>
      </c>
      <c r="BI83" s="604"/>
      <c r="BJ83" s="605"/>
      <c r="BK83" s="603" t="str">
        <f>IF(AD83="","",AD83-'Selection Gènes de Référence'!$D$26)</f>
        <v/>
      </c>
      <c r="BL83" s="604"/>
      <c r="BM83" s="605"/>
      <c r="BN83" s="603" t="str">
        <f>IF(AG83="","",AG83-'Selection Gènes de Référence'!$D$27)</f>
        <v/>
      </c>
      <c r="BO83" s="604"/>
      <c r="BP83" s="605"/>
      <c r="BQ83" s="565"/>
      <c r="BR83" s="566"/>
      <c r="BS83" s="567"/>
      <c r="BT83" s="611" t="str">
        <f t="shared" si="51"/>
        <v/>
      </c>
      <c r="BU83" s="612"/>
      <c r="BV83" s="613"/>
      <c r="BW83" s="611" t="str">
        <f t="shared" si="52"/>
        <v/>
      </c>
      <c r="BX83" s="612"/>
      <c r="BY83" s="613"/>
      <c r="BZ83" s="611" t="str">
        <f t="shared" si="53"/>
        <v/>
      </c>
      <c r="CA83" s="612"/>
      <c r="CB83" s="613"/>
      <c r="CC83" s="611" t="str">
        <f t="shared" si="54"/>
        <v/>
      </c>
      <c r="CD83" s="612"/>
      <c r="CE83" s="613"/>
      <c r="CF83" s="611" t="str">
        <f t="shared" si="55"/>
        <v/>
      </c>
      <c r="CG83" s="612"/>
      <c r="CH83" s="613"/>
      <c r="CI83" s="611" t="str">
        <f t="shared" si="56"/>
        <v/>
      </c>
      <c r="CJ83" s="612"/>
      <c r="CK83" s="613"/>
      <c r="CL83" s="611" t="str">
        <f t="shared" si="57"/>
        <v/>
      </c>
      <c r="CM83" s="612"/>
      <c r="CN83" s="613"/>
      <c r="CO83" s="611" t="str">
        <f t="shared" si="58"/>
        <v/>
      </c>
      <c r="CP83" s="612"/>
      <c r="CQ83" s="613"/>
      <c r="CR83" s="611" t="str">
        <f t="shared" si="59"/>
        <v/>
      </c>
      <c r="CS83" s="612"/>
      <c r="CT83" s="613"/>
      <c r="CU83" s="611" t="str">
        <f t="shared" si="60"/>
        <v/>
      </c>
      <c r="CV83" s="612"/>
      <c r="CW83" s="613"/>
      <c r="CX83" s="565" t="str">
        <f t="shared" si="61"/>
        <v/>
      </c>
      <c r="CY83" s="566"/>
      <c r="CZ83" s="567"/>
      <c r="DA83" s="620" t="str">
        <f t="shared" si="62"/>
        <v/>
      </c>
      <c r="DB83" s="621"/>
      <c r="DC83" s="622"/>
      <c r="DD83" s="620" t="str">
        <f t="shared" si="63"/>
        <v/>
      </c>
      <c r="DE83" s="621"/>
      <c r="DF83" s="622"/>
      <c r="DG83" s="620" t="str">
        <f t="shared" si="64"/>
        <v/>
      </c>
      <c r="DH83" s="621"/>
      <c r="DI83" s="622"/>
      <c r="DJ83" s="620" t="str">
        <f t="shared" si="65"/>
        <v/>
      </c>
      <c r="DK83" s="621"/>
      <c r="DL83" s="622"/>
      <c r="DM83" s="620" t="str">
        <f t="shared" si="66"/>
        <v/>
      </c>
      <c r="DN83" s="621"/>
      <c r="DO83" s="622"/>
      <c r="DP83" s="620" t="str">
        <f t="shared" si="67"/>
        <v/>
      </c>
      <c r="DQ83" s="621"/>
      <c r="DR83" s="622"/>
      <c r="DS83" s="620" t="str">
        <f t="shared" si="68"/>
        <v/>
      </c>
      <c r="DT83" s="621"/>
      <c r="DU83" s="622"/>
      <c r="DV83" s="620" t="str">
        <f t="shared" si="69"/>
        <v/>
      </c>
      <c r="DW83" s="621"/>
      <c r="DX83" s="622"/>
      <c r="DY83" s="620" t="str">
        <f t="shared" si="70"/>
        <v/>
      </c>
      <c r="DZ83" s="621"/>
      <c r="EA83" s="622"/>
      <c r="EB83" s="620" t="str">
        <f t="shared" si="71"/>
        <v/>
      </c>
      <c r="EC83" s="621"/>
      <c r="ED83" s="622"/>
      <c r="EE83" s="565"/>
      <c r="EF83" s="566"/>
      <c r="EG83" s="567"/>
      <c r="EH83" s="614" t="str">
        <f t="shared" si="72"/>
        <v/>
      </c>
      <c r="EI83" s="615"/>
      <c r="EJ83" s="616"/>
      <c r="EK83" s="614" t="str">
        <f t="shared" si="73"/>
        <v/>
      </c>
      <c r="EL83" s="615"/>
      <c r="EM83" s="616"/>
      <c r="EN83" s="614" t="str">
        <f t="shared" si="74"/>
        <v/>
      </c>
      <c r="EO83" s="615"/>
      <c r="EP83" s="616"/>
      <c r="EQ83" s="614" t="str">
        <f t="shared" si="75"/>
        <v/>
      </c>
      <c r="ER83" s="615"/>
      <c r="ES83" s="616"/>
      <c r="ET83" s="614" t="str">
        <f t="shared" si="76"/>
        <v/>
      </c>
      <c r="EU83" s="615"/>
      <c r="EV83" s="616"/>
      <c r="EW83" s="614" t="str">
        <f t="shared" si="77"/>
        <v/>
      </c>
      <c r="EX83" s="615"/>
      <c r="EY83" s="616"/>
      <c r="EZ83" s="614" t="str">
        <f t="shared" si="78"/>
        <v/>
      </c>
      <c r="FA83" s="615"/>
      <c r="FB83" s="616"/>
      <c r="FC83" s="614" t="str">
        <f t="shared" si="79"/>
        <v/>
      </c>
      <c r="FD83" s="615"/>
      <c r="FE83" s="616"/>
      <c r="FF83" s="614" t="str">
        <f t="shared" si="80"/>
        <v/>
      </c>
      <c r="FG83" s="615"/>
      <c r="FH83" s="616"/>
      <c r="FI83" s="614" t="str">
        <f t="shared" si="81"/>
        <v/>
      </c>
      <c r="FJ83" s="615"/>
      <c r="FK83" s="616"/>
      <c r="FL83" s="611" t="str">
        <f t="shared" si="82"/>
        <v>N/A</v>
      </c>
      <c r="FM83" s="612"/>
      <c r="FN83" s="613"/>
      <c r="FO83" s="611" t="str">
        <f t="shared" si="83"/>
        <v>N/A</v>
      </c>
      <c r="FP83" s="612"/>
      <c r="FQ83" s="613"/>
      <c r="FR83" s="611" t="str">
        <f t="shared" si="84"/>
        <v>N/A</v>
      </c>
      <c r="FS83" s="612"/>
      <c r="FT83" s="613"/>
      <c r="FU83" s="611" t="str">
        <f t="shared" si="85"/>
        <v>N/A</v>
      </c>
      <c r="FV83" s="612"/>
      <c r="FW83" s="613"/>
      <c r="FX83" s="611" t="str">
        <f t="shared" si="86"/>
        <v>N/A</v>
      </c>
      <c r="FY83" s="612"/>
      <c r="FZ83" s="613"/>
      <c r="GA83" s="611" t="str">
        <f t="shared" si="87"/>
        <v>N/A</v>
      </c>
      <c r="GB83" s="612"/>
      <c r="GC83" s="613"/>
      <c r="GD83" s="611" t="str">
        <f t="shared" si="88"/>
        <v>N/A</v>
      </c>
      <c r="GE83" s="612"/>
      <c r="GF83" s="613"/>
      <c r="GG83" s="611" t="str">
        <f t="shared" si="89"/>
        <v>N/A</v>
      </c>
      <c r="GH83" s="612"/>
      <c r="GI83" s="613"/>
      <c r="GJ83" s="611" t="str">
        <f t="shared" si="90"/>
        <v>N/A</v>
      </c>
      <c r="GK83" s="612"/>
      <c r="GL83" s="613"/>
      <c r="GM83" s="611" t="str">
        <f t="shared" si="91"/>
        <v>N/A</v>
      </c>
      <c r="GN83" s="612"/>
      <c r="GO83" s="613"/>
      <c r="GP83" s="611" t="str">
        <f t="shared" si="92"/>
        <v>N/A</v>
      </c>
      <c r="GQ83" s="612"/>
      <c r="GR83" s="613"/>
      <c r="GS83" s="611" t="str">
        <f t="shared" si="93"/>
        <v>N/A</v>
      </c>
      <c r="GT83" s="612"/>
      <c r="GU83" s="613"/>
      <c r="GV83" s="611" t="str">
        <f t="shared" si="94"/>
        <v>N/A</v>
      </c>
      <c r="GW83" s="612"/>
      <c r="GX83" s="613"/>
      <c r="GY83" s="611" t="str">
        <f t="shared" si="95"/>
        <v>N/A</v>
      </c>
      <c r="GZ83" s="612"/>
      <c r="HA83" s="613"/>
      <c r="HB83" s="611" t="str">
        <f t="shared" si="96"/>
        <v>N/A</v>
      </c>
      <c r="HC83" s="612"/>
      <c r="HD83" s="613"/>
      <c r="HE83" s="611" t="str">
        <f t="shared" si="97"/>
        <v>N/A</v>
      </c>
      <c r="HF83" s="612"/>
      <c r="HG83" s="613"/>
      <c r="HH83" s="611" t="str">
        <f t="shared" si="98"/>
        <v>N/A</v>
      </c>
      <c r="HI83" s="612"/>
      <c r="HJ83" s="613"/>
      <c r="HK83" s="611" t="str">
        <f t="shared" si="99"/>
        <v>N/A</v>
      </c>
      <c r="HL83" s="612"/>
      <c r="HM83" s="613"/>
      <c r="HN83" s="611" t="str">
        <f t="shared" si="100"/>
        <v>N/A</v>
      </c>
      <c r="HO83" s="612"/>
      <c r="HP83" s="613"/>
      <c r="HQ83" s="611" t="str">
        <f t="shared" si="101"/>
        <v>N/A</v>
      </c>
      <c r="HR83" s="612"/>
      <c r="HS83" s="613"/>
    </row>
    <row r="84" spans="1:227">
      <c r="A84" s="26" t="str">
        <f>IF('Information sur les Gènes'!A84="","",'Information sur les Gènes'!A84)</f>
        <v>G10</v>
      </c>
      <c r="B84" s="28" t="str">
        <f>IF('Information sur les Gènes'!D84="","",'Information sur les Gènes'!D84)</f>
        <v/>
      </c>
      <c r="C84" s="611" t="str">
        <f>IF('Données Echantillon Contrôle'!F85="","",'Données Echantillon Contrôle'!F85)</f>
        <v/>
      </c>
      <c r="D84" s="612"/>
      <c r="E84" s="613"/>
      <c r="F84" s="611" t="str">
        <f>IF('Données Echantillon 1'!F85="","",'Données Echantillon 1'!F85)</f>
        <v/>
      </c>
      <c r="G84" s="612"/>
      <c r="H84" s="613"/>
      <c r="I84" s="611" t="str">
        <f>IF('Données Echantillon 2'!F85="","",'Données Echantillon 2'!F85)</f>
        <v/>
      </c>
      <c r="J84" s="612"/>
      <c r="K84" s="613"/>
      <c r="L84" s="611" t="str">
        <f>IF('Données Echantillon 3'!F85="","",'Données Echantillon 3'!F85)</f>
        <v/>
      </c>
      <c r="M84" s="612"/>
      <c r="N84" s="613"/>
      <c r="O84" s="611" t="str">
        <f>IF('Données Echantillon 4'!F85="","",'Données Echantillon 4'!F85)</f>
        <v/>
      </c>
      <c r="P84" s="612"/>
      <c r="Q84" s="613"/>
      <c r="R84" s="611" t="str">
        <f>IF('Données Echantillon 5'!F85="","",'Données Echantillon 5'!F85)</f>
        <v/>
      </c>
      <c r="S84" s="612"/>
      <c r="T84" s="613"/>
      <c r="U84" s="611" t="str">
        <f>IF('Données Echantillon 6'!F85="","",'Données Echantillon 6'!F85)</f>
        <v/>
      </c>
      <c r="V84" s="612"/>
      <c r="W84" s="613"/>
      <c r="X84" s="611" t="str">
        <f>IF('Données Echantillon 7'!F85="","",'Données Echantillon 7'!F85)</f>
        <v/>
      </c>
      <c r="Y84" s="612"/>
      <c r="Z84" s="613"/>
      <c r="AA84" s="611" t="str">
        <f>IF('Données Echantillon 8'!F85="","",'Données Echantillon 8'!F85)</f>
        <v/>
      </c>
      <c r="AB84" s="612"/>
      <c r="AC84" s="613"/>
      <c r="AD84" s="611" t="str">
        <f>IF('Données Echantillon 9'!F85="","",'Données Echantillon 9'!F85)</f>
        <v/>
      </c>
      <c r="AE84" s="612"/>
      <c r="AF84" s="613"/>
      <c r="AG84" s="611" t="str">
        <f>IF('Données Echantillon 10'!F85="","",'Données Echantillon 10'!F85)</f>
        <v/>
      </c>
      <c r="AH84" s="612"/>
      <c r="AI84" s="613"/>
      <c r="AJ84" s="603" t="str">
        <f>IF(C84="","",C84-'Selection Gènes de Référence'!$D$17)</f>
        <v/>
      </c>
      <c r="AK84" s="604"/>
      <c r="AL84" s="605"/>
      <c r="AM84" s="603" t="str">
        <f>IF(F84="","",F84-'Selection Gènes de Référence'!$D$18)</f>
        <v/>
      </c>
      <c r="AN84" s="604"/>
      <c r="AO84" s="605"/>
      <c r="AP84" s="603" t="str">
        <f>IF(I84="","",I84-'Selection Gènes de Référence'!$D$19)</f>
        <v/>
      </c>
      <c r="AQ84" s="604"/>
      <c r="AR84" s="605"/>
      <c r="AS84" s="603" t="str">
        <f>IF(L84="","",L84-'Selection Gènes de Référence'!$D$20)</f>
        <v/>
      </c>
      <c r="AT84" s="604"/>
      <c r="AU84" s="605"/>
      <c r="AV84" s="603" t="str">
        <f>IF(O84="","",O84-'Selection Gènes de Référence'!$D$21)</f>
        <v/>
      </c>
      <c r="AW84" s="604"/>
      <c r="AX84" s="605"/>
      <c r="AY84" s="603" t="str">
        <f>IF(R84="","",R84-'Selection Gènes de Référence'!$D$22)</f>
        <v/>
      </c>
      <c r="AZ84" s="604"/>
      <c r="BA84" s="605"/>
      <c r="BB84" s="603" t="str">
        <f>IF(U84="","",U84-'Selection Gènes de Référence'!$D$23)</f>
        <v/>
      </c>
      <c r="BC84" s="604"/>
      <c r="BD84" s="605"/>
      <c r="BE84" s="603" t="str">
        <f>IF(X84="","",X84-'Selection Gènes de Référence'!$D$24)</f>
        <v/>
      </c>
      <c r="BF84" s="604"/>
      <c r="BG84" s="605"/>
      <c r="BH84" s="603" t="str">
        <f>IF(AA84="","",AA84-'Selection Gènes de Référence'!$D$25)</f>
        <v/>
      </c>
      <c r="BI84" s="604"/>
      <c r="BJ84" s="605"/>
      <c r="BK84" s="603" t="str">
        <f>IF(AD84="","",AD84-'Selection Gènes de Référence'!$D$26)</f>
        <v/>
      </c>
      <c r="BL84" s="604"/>
      <c r="BM84" s="605"/>
      <c r="BN84" s="603" t="str">
        <f>IF(AG84="","",AG84-'Selection Gènes de Référence'!$D$27)</f>
        <v/>
      </c>
      <c r="BO84" s="604"/>
      <c r="BP84" s="605"/>
      <c r="BQ84" s="565"/>
      <c r="BR84" s="566"/>
      <c r="BS84" s="567"/>
      <c r="BT84" s="611" t="str">
        <f t="shared" si="51"/>
        <v/>
      </c>
      <c r="BU84" s="612"/>
      <c r="BV84" s="613"/>
      <c r="BW84" s="611" t="str">
        <f t="shared" si="52"/>
        <v/>
      </c>
      <c r="BX84" s="612"/>
      <c r="BY84" s="613"/>
      <c r="BZ84" s="611" t="str">
        <f t="shared" si="53"/>
        <v/>
      </c>
      <c r="CA84" s="612"/>
      <c r="CB84" s="613"/>
      <c r="CC84" s="611" t="str">
        <f t="shared" si="54"/>
        <v/>
      </c>
      <c r="CD84" s="612"/>
      <c r="CE84" s="613"/>
      <c r="CF84" s="611" t="str">
        <f t="shared" si="55"/>
        <v/>
      </c>
      <c r="CG84" s="612"/>
      <c r="CH84" s="613"/>
      <c r="CI84" s="611" t="str">
        <f t="shared" si="56"/>
        <v/>
      </c>
      <c r="CJ84" s="612"/>
      <c r="CK84" s="613"/>
      <c r="CL84" s="611" t="str">
        <f t="shared" si="57"/>
        <v/>
      </c>
      <c r="CM84" s="612"/>
      <c r="CN84" s="613"/>
      <c r="CO84" s="611" t="str">
        <f t="shared" si="58"/>
        <v/>
      </c>
      <c r="CP84" s="612"/>
      <c r="CQ84" s="613"/>
      <c r="CR84" s="611" t="str">
        <f t="shared" si="59"/>
        <v/>
      </c>
      <c r="CS84" s="612"/>
      <c r="CT84" s="613"/>
      <c r="CU84" s="611" t="str">
        <f t="shared" si="60"/>
        <v/>
      </c>
      <c r="CV84" s="612"/>
      <c r="CW84" s="613"/>
      <c r="CX84" s="565" t="str">
        <f t="shared" si="61"/>
        <v/>
      </c>
      <c r="CY84" s="566"/>
      <c r="CZ84" s="567"/>
      <c r="DA84" s="620" t="str">
        <f t="shared" si="62"/>
        <v/>
      </c>
      <c r="DB84" s="621"/>
      <c r="DC84" s="622"/>
      <c r="DD84" s="620" t="str">
        <f t="shared" si="63"/>
        <v/>
      </c>
      <c r="DE84" s="621"/>
      <c r="DF84" s="622"/>
      <c r="DG84" s="620" t="str">
        <f t="shared" si="64"/>
        <v/>
      </c>
      <c r="DH84" s="621"/>
      <c r="DI84" s="622"/>
      <c r="DJ84" s="620" t="str">
        <f t="shared" si="65"/>
        <v/>
      </c>
      <c r="DK84" s="621"/>
      <c r="DL84" s="622"/>
      <c r="DM84" s="620" t="str">
        <f t="shared" si="66"/>
        <v/>
      </c>
      <c r="DN84" s="621"/>
      <c r="DO84" s="622"/>
      <c r="DP84" s="620" t="str">
        <f t="shared" si="67"/>
        <v/>
      </c>
      <c r="DQ84" s="621"/>
      <c r="DR84" s="622"/>
      <c r="DS84" s="620" t="str">
        <f t="shared" si="68"/>
        <v/>
      </c>
      <c r="DT84" s="621"/>
      <c r="DU84" s="622"/>
      <c r="DV84" s="620" t="str">
        <f t="shared" si="69"/>
        <v/>
      </c>
      <c r="DW84" s="621"/>
      <c r="DX84" s="622"/>
      <c r="DY84" s="620" t="str">
        <f t="shared" si="70"/>
        <v/>
      </c>
      <c r="DZ84" s="621"/>
      <c r="EA84" s="622"/>
      <c r="EB84" s="620" t="str">
        <f t="shared" si="71"/>
        <v/>
      </c>
      <c r="EC84" s="621"/>
      <c r="ED84" s="622"/>
      <c r="EE84" s="565"/>
      <c r="EF84" s="566"/>
      <c r="EG84" s="567"/>
      <c r="EH84" s="614" t="str">
        <f t="shared" si="72"/>
        <v/>
      </c>
      <c r="EI84" s="615"/>
      <c r="EJ84" s="616"/>
      <c r="EK84" s="614" t="str">
        <f t="shared" si="73"/>
        <v/>
      </c>
      <c r="EL84" s="615"/>
      <c r="EM84" s="616"/>
      <c r="EN84" s="614" t="str">
        <f t="shared" si="74"/>
        <v/>
      </c>
      <c r="EO84" s="615"/>
      <c r="EP84" s="616"/>
      <c r="EQ84" s="614" t="str">
        <f t="shared" si="75"/>
        <v/>
      </c>
      <c r="ER84" s="615"/>
      <c r="ES84" s="616"/>
      <c r="ET84" s="614" t="str">
        <f t="shared" si="76"/>
        <v/>
      </c>
      <c r="EU84" s="615"/>
      <c r="EV84" s="616"/>
      <c r="EW84" s="614" t="str">
        <f t="shared" si="77"/>
        <v/>
      </c>
      <c r="EX84" s="615"/>
      <c r="EY84" s="616"/>
      <c r="EZ84" s="614" t="str">
        <f t="shared" si="78"/>
        <v/>
      </c>
      <c r="FA84" s="615"/>
      <c r="FB84" s="616"/>
      <c r="FC84" s="614" t="str">
        <f t="shared" si="79"/>
        <v/>
      </c>
      <c r="FD84" s="615"/>
      <c r="FE84" s="616"/>
      <c r="FF84" s="614" t="str">
        <f t="shared" si="80"/>
        <v/>
      </c>
      <c r="FG84" s="615"/>
      <c r="FH84" s="616"/>
      <c r="FI84" s="614" t="str">
        <f t="shared" si="81"/>
        <v/>
      </c>
      <c r="FJ84" s="615"/>
      <c r="FK84" s="616"/>
      <c r="FL84" s="611" t="str">
        <f t="shared" si="82"/>
        <v>N/A</v>
      </c>
      <c r="FM84" s="612"/>
      <c r="FN84" s="613"/>
      <c r="FO84" s="611" t="str">
        <f t="shared" si="83"/>
        <v>N/A</v>
      </c>
      <c r="FP84" s="612"/>
      <c r="FQ84" s="613"/>
      <c r="FR84" s="611" t="str">
        <f t="shared" si="84"/>
        <v>N/A</v>
      </c>
      <c r="FS84" s="612"/>
      <c r="FT84" s="613"/>
      <c r="FU84" s="611" t="str">
        <f t="shared" si="85"/>
        <v>N/A</v>
      </c>
      <c r="FV84" s="612"/>
      <c r="FW84" s="613"/>
      <c r="FX84" s="611" t="str">
        <f t="shared" si="86"/>
        <v>N/A</v>
      </c>
      <c r="FY84" s="612"/>
      <c r="FZ84" s="613"/>
      <c r="GA84" s="611" t="str">
        <f t="shared" si="87"/>
        <v>N/A</v>
      </c>
      <c r="GB84" s="612"/>
      <c r="GC84" s="613"/>
      <c r="GD84" s="611" t="str">
        <f t="shared" si="88"/>
        <v>N/A</v>
      </c>
      <c r="GE84" s="612"/>
      <c r="GF84" s="613"/>
      <c r="GG84" s="611" t="str">
        <f t="shared" si="89"/>
        <v>N/A</v>
      </c>
      <c r="GH84" s="612"/>
      <c r="GI84" s="613"/>
      <c r="GJ84" s="611" t="str">
        <f t="shared" si="90"/>
        <v>N/A</v>
      </c>
      <c r="GK84" s="612"/>
      <c r="GL84" s="613"/>
      <c r="GM84" s="611" t="str">
        <f t="shared" si="91"/>
        <v>N/A</v>
      </c>
      <c r="GN84" s="612"/>
      <c r="GO84" s="613"/>
      <c r="GP84" s="611" t="str">
        <f t="shared" si="92"/>
        <v>N/A</v>
      </c>
      <c r="GQ84" s="612"/>
      <c r="GR84" s="613"/>
      <c r="GS84" s="611" t="str">
        <f t="shared" si="93"/>
        <v>N/A</v>
      </c>
      <c r="GT84" s="612"/>
      <c r="GU84" s="613"/>
      <c r="GV84" s="611" t="str">
        <f t="shared" si="94"/>
        <v>N/A</v>
      </c>
      <c r="GW84" s="612"/>
      <c r="GX84" s="613"/>
      <c r="GY84" s="611" t="str">
        <f t="shared" si="95"/>
        <v>N/A</v>
      </c>
      <c r="GZ84" s="612"/>
      <c r="HA84" s="613"/>
      <c r="HB84" s="611" t="str">
        <f t="shared" si="96"/>
        <v>N/A</v>
      </c>
      <c r="HC84" s="612"/>
      <c r="HD84" s="613"/>
      <c r="HE84" s="611" t="str">
        <f t="shared" si="97"/>
        <v>N/A</v>
      </c>
      <c r="HF84" s="612"/>
      <c r="HG84" s="613"/>
      <c r="HH84" s="611" t="str">
        <f t="shared" si="98"/>
        <v>N/A</v>
      </c>
      <c r="HI84" s="612"/>
      <c r="HJ84" s="613"/>
      <c r="HK84" s="611" t="str">
        <f t="shared" si="99"/>
        <v>N/A</v>
      </c>
      <c r="HL84" s="612"/>
      <c r="HM84" s="613"/>
      <c r="HN84" s="611" t="str">
        <f t="shared" si="100"/>
        <v>N/A</v>
      </c>
      <c r="HO84" s="612"/>
      <c r="HP84" s="613"/>
      <c r="HQ84" s="611" t="str">
        <f t="shared" si="101"/>
        <v>N/A</v>
      </c>
      <c r="HR84" s="612"/>
      <c r="HS84" s="613"/>
    </row>
    <row r="85" spans="1:227">
      <c r="A85" s="26" t="str">
        <f>IF('Information sur les Gènes'!A85="","",'Information sur les Gènes'!A85)</f>
        <v>G11</v>
      </c>
      <c r="B85" s="28" t="str">
        <f>IF('Information sur les Gènes'!D85="","",'Information sur les Gènes'!D85)</f>
        <v/>
      </c>
      <c r="C85" s="611" t="str">
        <f>IF('Données Echantillon Contrôle'!F86="","",'Données Echantillon Contrôle'!F86)</f>
        <v/>
      </c>
      <c r="D85" s="612"/>
      <c r="E85" s="613"/>
      <c r="F85" s="611" t="str">
        <f>IF('Données Echantillon 1'!F86="","",'Données Echantillon 1'!F86)</f>
        <v/>
      </c>
      <c r="G85" s="612"/>
      <c r="H85" s="613"/>
      <c r="I85" s="611" t="str">
        <f>IF('Données Echantillon 2'!F86="","",'Données Echantillon 2'!F86)</f>
        <v/>
      </c>
      <c r="J85" s="612"/>
      <c r="K85" s="613"/>
      <c r="L85" s="611" t="str">
        <f>IF('Données Echantillon 3'!F86="","",'Données Echantillon 3'!F86)</f>
        <v/>
      </c>
      <c r="M85" s="612"/>
      <c r="N85" s="613"/>
      <c r="O85" s="611" t="str">
        <f>IF('Données Echantillon 4'!F86="","",'Données Echantillon 4'!F86)</f>
        <v/>
      </c>
      <c r="P85" s="612"/>
      <c r="Q85" s="613"/>
      <c r="R85" s="611" t="str">
        <f>IF('Données Echantillon 5'!F86="","",'Données Echantillon 5'!F86)</f>
        <v/>
      </c>
      <c r="S85" s="612"/>
      <c r="T85" s="613"/>
      <c r="U85" s="611" t="str">
        <f>IF('Données Echantillon 6'!F86="","",'Données Echantillon 6'!F86)</f>
        <v/>
      </c>
      <c r="V85" s="612"/>
      <c r="W85" s="613"/>
      <c r="X85" s="611" t="str">
        <f>IF('Données Echantillon 7'!F86="","",'Données Echantillon 7'!F86)</f>
        <v/>
      </c>
      <c r="Y85" s="612"/>
      <c r="Z85" s="613"/>
      <c r="AA85" s="611" t="str">
        <f>IF('Données Echantillon 8'!F86="","",'Données Echantillon 8'!F86)</f>
        <v/>
      </c>
      <c r="AB85" s="612"/>
      <c r="AC85" s="613"/>
      <c r="AD85" s="611" t="str">
        <f>IF('Données Echantillon 9'!F86="","",'Données Echantillon 9'!F86)</f>
        <v/>
      </c>
      <c r="AE85" s="612"/>
      <c r="AF85" s="613"/>
      <c r="AG85" s="611" t="str">
        <f>IF('Données Echantillon 10'!F86="","",'Données Echantillon 10'!F86)</f>
        <v/>
      </c>
      <c r="AH85" s="612"/>
      <c r="AI85" s="613"/>
      <c r="AJ85" s="603" t="str">
        <f>IF(C85="","",C85-'Selection Gènes de Référence'!$D$17)</f>
        <v/>
      </c>
      <c r="AK85" s="604"/>
      <c r="AL85" s="605"/>
      <c r="AM85" s="603" t="str">
        <f>IF(F85="","",F85-'Selection Gènes de Référence'!$D$18)</f>
        <v/>
      </c>
      <c r="AN85" s="604"/>
      <c r="AO85" s="605"/>
      <c r="AP85" s="603" t="str">
        <f>IF(I85="","",I85-'Selection Gènes de Référence'!$D$19)</f>
        <v/>
      </c>
      <c r="AQ85" s="604"/>
      <c r="AR85" s="605"/>
      <c r="AS85" s="603" t="str">
        <f>IF(L85="","",L85-'Selection Gènes de Référence'!$D$20)</f>
        <v/>
      </c>
      <c r="AT85" s="604"/>
      <c r="AU85" s="605"/>
      <c r="AV85" s="603" t="str">
        <f>IF(O85="","",O85-'Selection Gènes de Référence'!$D$21)</f>
        <v/>
      </c>
      <c r="AW85" s="604"/>
      <c r="AX85" s="605"/>
      <c r="AY85" s="603" t="str">
        <f>IF(R85="","",R85-'Selection Gènes de Référence'!$D$22)</f>
        <v/>
      </c>
      <c r="AZ85" s="604"/>
      <c r="BA85" s="605"/>
      <c r="BB85" s="603" t="str">
        <f>IF(U85="","",U85-'Selection Gènes de Référence'!$D$23)</f>
        <v/>
      </c>
      <c r="BC85" s="604"/>
      <c r="BD85" s="605"/>
      <c r="BE85" s="603" t="str">
        <f>IF(X85="","",X85-'Selection Gènes de Référence'!$D$24)</f>
        <v/>
      </c>
      <c r="BF85" s="604"/>
      <c r="BG85" s="605"/>
      <c r="BH85" s="603" t="str">
        <f>IF(AA85="","",AA85-'Selection Gènes de Référence'!$D$25)</f>
        <v/>
      </c>
      <c r="BI85" s="604"/>
      <c r="BJ85" s="605"/>
      <c r="BK85" s="603" t="str">
        <f>IF(AD85="","",AD85-'Selection Gènes de Référence'!$D$26)</f>
        <v/>
      </c>
      <c r="BL85" s="604"/>
      <c r="BM85" s="605"/>
      <c r="BN85" s="603" t="str">
        <f>IF(AG85="","",AG85-'Selection Gènes de Référence'!$D$27)</f>
        <v/>
      </c>
      <c r="BO85" s="604"/>
      <c r="BP85" s="605"/>
      <c r="BQ85" s="565"/>
      <c r="BR85" s="566"/>
      <c r="BS85" s="567"/>
      <c r="BT85" s="611" t="str">
        <f t="shared" si="51"/>
        <v/>
      </c>
      <c r="BU85" s="612"/>
      <c r="BV85" s="613"/>
      <c r="BW85" s="611" t="str">
        <f t="shared" si="52"/>
        <v/>
      </c>
      <c r="BX85" s="612"/>
      <c r="BY85" s="613"/>
      <c r="BZ85" s="611" t="str">
        <f t="shared" si="53"/>
        <v/>
      </c>
      <c r="CA85" s="612"/>
      <c r="CB85" s="613"/>
      <c r="CC85" s="611" t="str">
        <f t="shared" si="54"/>
        <v/>
      </c>
      <c r="CD85" s="612"/>
      <c r="CE85" s="613"/>
      <c r="CF85" s="611" t="str">
        <f t="shared" si="55"/>
        <v/>
      </c>
      <c r="CG85" s="612"/>
      <c r="CH85" s="613"/>
      <c r="CI85" s="611" t="str">
        <f t="shared" si="56"/>
        <v/>
      </c>
      <c r="CJ85" s="612"/>
      <c r="CK85" s="613"/>
      <c r="CL85" s="611" t="str">
        <f t="shared" si="57"/>
        <v/>
      </c>
      <c r="CM85" s="612"/>
      <c r="CN85" s="613"/>
      <c r="CO85" s="611" t="str">
        <f t="shared" si="58"/>
        <v/>
      </c>
      <c r="CP85" s="612"/>
      <c r="CQ85" s="613"/>
      <c r="CR85" s="611" t="str">
        <f t="shared" si="59"/>
        <v/>
      </c>
      <c r="CS85" s="612"/>
      <c r="CT85" s="613"/>
      <c r="CU85" s="611" t="str">
        <f t="shared" si="60"/>
        <v/>
      </c>
      <c r="CV85" s="612"/>
      <c r="CW85" s="613"/>
      <c r="CX85" s="565" t="str">
        <f t="shared" si="61"/>
        <v/>
      </c>
      <c r="CY85" s="566"/>
      <c r="CZ85" s="567"/>
      <c r="DA85" s="620" t="str">
        <f t="shared" si="62"/>
        <v/>
      </c>
      <c r="DB85" s="621"/>
      <c r="DC85" s="622"/>
      <c r="DD85" s="620" t="str">
        <f t="shared" si="63"/>
        <v/>
      </c>
      <c r="DE85" s="621"/>
      <c r="DF85" s="622"/>
      <c r="DG85" s="620" t="str">
        <f t="shared" si="64"/>
        <v/>
      </c>
      <c r="DH85" s="621"/>
      <c r="DI85" s="622"/>
      <c r="DJ85" s="620" t="str">
        <f t="shared" si="65"/>
        <v/>
      </c>
      <c r="DK85" s="621"/>
      <c r="DL85" s="622"/>
      <c r="DM85" s="620" t="str">
        <f t="shared" si="66"/>
        <v/>
      </c>
      <c r="DN85" s="621"/>
      <c r="DO85" s="622"/>
      <c r="DP85" s="620" t="str">
        <f t="shared" si="67"/>
        <v/>
      </c>
      <c r="DQ85" s="621"/>
      <c r="DR85" s="622"/>
      <c r="DS85" s="620" t="str">
        <f t="shared" si="68"/>
        <v/>
      </c>
      <c r="DT85" s="621"/>
      <c r="DU85" s="622"/>
      <c r="DV85" s="620" t="str">
        <f t="shared" si="69"/>
        <v/>
      </c>
      <c r="DW85" s="621"/>
      <c r="DX85" s="622"/>
      <c r="DY85" s="620" t="str">
        <f t="shared" si="70"/>
        <v/>
      </c>
      <c r="DZ85" s="621"/>
      <c r="EA85" s="622"/>
      <c r="EB85" s="620" t="str">
        <f t="shared" si="71"/>
        <v/>
      </c>
      <c r="EC85" s="621"/>
      <c r="ED85" s="622"/>
      <c r="EE85" s="565"/>
      <c r="EF85" s="566"/>
      <c r="EG85" s="567"/>
      <c r="EH85" s="614" t="str">
        <f t="shared" si="72"/>
        <v/>
      </c>
      <c r="EI85" s="615"/>
      <c r="EJ85" s="616"/>
      <c r="EK85" s="614" t="str">
        <f t="shared" si="73"/>
        <v/>
      </c>
      <c r="EL85" s="615"/>
      <c r="EM85" s="616"/>
      <c r="EN85" s="614" t="str">
        <f t="shared" si="74"/>
        <v/>
      </c>
      <c r="EO85" s="615"/>
      <c r="EP85" s="616"/>
      <c r="EQ85" s="614" t="str">
        <f t="shared" si="75"/>
        <v/>
      </c>
      <c r="ER85" s="615"/>
      <c r="ES85" s="616"/>
      <c r="ET85" s="614" t="str">
        <f t="shared" si="76"/>
        <v/>
      </c>
      <c r="EU85" s="615"/>
      <c r="EV85" s="616"/>
      <c r="EW85" s="614" t="str">
        <f t="shared" si="77"/>
        <v/>
      </c>
      <c r="EX85" s="615"/>
      <c r="EY85" s="616"/>
      <c r="EZ85" s="614" t="str">
        <f t="shared" si="78"/>
        <v/>
      </c>
      <c r="FA85" s="615"/>
      <c r="FB85" s="616"/>
      <c r="FC85" s="614" t="str">
        <f t="shared" si="79"/>
        <v/>
      </c>
      <c r="FD85" s="615"/>
      <c r="FE85" s="616"/>
      <c r="FF85" s="614" t="str">
        <f t="shared" si="80"/>
        <v/>
      </c>
      <c r="FG85" s="615"/>
      <c r="FH85" s="616"/>
      <c r="FI85" s="614" t="str">
        <f t="shared" si="81"/>
        <v/>
      </c>
      <c r="FJ85" s="615"/>
      <c r="FK85" s="616"/>
      <c r="FL85" s="611" t="str">
        <f t="shared" si="82"/>
        <v>N/A</v>
      </c>
      <c r="FM85" s="612"/>
      <c r="FN85" s="613"/>
      <c r="FO85" s="611" t="str">
        <f t="shared" si="83"/>
        <v>N/A</v>
      </c>
      <c r="FP85" s="612"/>
      <c r="FQ85" s="613"/>
      <c r="FR85" s="611" t="str">
        <f t="shared" si="84"/>
        <v>N/A</v>
      </c>
      <c r="FS85" s="612"/>
      <c r="FT85" s="613"/>
      <c r="FU85" s="611" t="str">
        <f t="shared" si="85"/>
        <v>N/A</v>
      </c>
      <c r="FV85" s="612"/>
      <c r="FW85" s="613"/>
      <c r="FX85" s="611" t="str">
        <f t="shared" si="86"/>
        <v>N/A</v>
      </c>
      <c r="FY85" s="612"/>
      <c r="FZ85" s="613"/>
      <c r="GA85" s="611" t="str">
        <f t="shared" si="87"/>
        <v>N/A</v>
      </c>
      <c r="GB85" s="612"/>
      <c r="GC85" s="613"/>
      <c r="GD85" s="611" t="str">
        <f t="shared" si="88"/>
        <v>N/A</v>
      </c>
      <c r="GE85" s="612"/>
      <c r="GF85" s="613"/>
      <c r="GG85" s="611" t="str">
        <f t="shared" si="89"/>
        <v>N/A</v>
      </c>
      <c r="GH85" s="612"/>
      <c r="GI85" s="613"/>
      <c r="GJ85" s="611" t="str">
        <f t="shared" si="90"/>
        <v>N/A</v>
      </c>
      <c r="GK85" s="612"/>
      <c r="GL85" s="613"/>
      <c r="GM85" s="611" t="str">
        <f t="shared" si="91"/>
        <v>N/A</v>
      </c>
      <c r="GN85" s="612"/>
      <c r="GO85" s="613"/>
      <c r="GP85" s="611" t="str">
        <f t="shared" si="92"/>
        <v>N/A</v>
      </c>
      <c r="GQ85" s="612"/>
      <c r="GR85" s="613"/>
      <c r="GS85" s="611" t="str">
        <f t="shared" si="93"/>
        <v>N/A</v>
      </c>
      <c r="GT85" s="612"/>
      <c r="GU85" s="613"/>
      <c r="GV85" s="611" t="str">
        <f t="shared" si="94"/>
        <v>N/A</v>
      </c>
      <c r="GW85" s="612"/>
      <c r="GX85" s="613"/>
      <c r="GY85" s="611" t="str">
        <f t="shared" si="95"/>
        <v>N/A</v>
      </c>
      <c r="GZ85" s="612"/>
      <c r="HA85" s="613"/>
      <c r="HB85" s="611" t="str">
        <f t="shared" si="96"/>
        <v>N/A</v>
      </c>
      <c r="HC85" s="612"/>
      <c r="HD85" s="613"/>
      <c r="HE85" s="611" t="str">
        <f t="shared" si="97"/>
        <v>N/A</v>
      </c>
      <c r="HF85" s="612"/>
      <c r="HG85" s="613"/>
      <c r="HH85" s="611" t="str">
        <f t="shared" si="98"/>
        <v>N/A</v>
      </c>
      <c r="HI85" s="612"/>
      <c r="HJ85" s="613"/>
      <c r="HK85" s="611" t="str">
        <f t="shared" si="99"/>
        <v>N/A</v>
      </c>
      <c r="HL85" s="612"/>
      <c r="HM85" s="613"/>
      <c r="HN85" s="611" t="str">
        <f t="shared" si="100"/>
        <v>N/A</v>
      </c>
      <c r="HO85" s="612"/>
      <c r="HP85" s="613"/>
      <c r="HQ85" s="611" t="str">
        <f t="shared" si="101"/>
        <v>N/A</v>
      </c>
      <c r="HR85" s="612"/>
      <c r="HS85" s="613"/>
    </row>
    <row r="86" spans="1:227" ht="15.75" thickBot="1">
      <c r="A86" s="26" t="str">
        <f>IF('Information sur les Gènes'!A86="","",'Information sur les Gènes'!A86)</f>
        <v>G12</v>
      </c>
      <c r="B86" s="28" t="str">
        <f>IF('Information sur les Gènes'!D86="","",'Information sur les Gènes'!D86)</f>
        <v/>
      </c>
      <c r="C86" s="639" t="str">
        <f>IF('Données Echantillon Contrôle'!F87="","",'Données Echantillon Contrôle'!F87)</f>
        <v/>
      </c>
      <c r="D86" s="640"/>
      <c r="E86" s="641"/>
      <c r="F86" s="639" t="str">
        <f>IF('Données Echantillon 1'!F87="","",'Données Echantillon 1'!F87)</f>
        <v/>
      </c>
      <c r="G86" s="640"/>
      <c r="H86" s="641"/>
      <c r="I86" s="639" t="str">
        <f>IF('Données Echantillon 2'!F87="","",'Données Echantillon 2'!F87)</f>
        <v/>
      </c>
      <c r="J86" s="640"/>
      <c r="K86" s="641"/>
      <c r="L86" s="639" t="str">
        <f>IF('Données Echantillon 3'!F87="","",'Données Echantillon 3'!F87)</f>
        <v/>
      </c>
      <c r="M86" s="640"/>
      <c r="N86" s="641"/>
      <c r="O86" s="639" t="str">
        <f>IF('Données Echantillon 4'!F87="","",'Données Echantillon 4'!F87)</f>
        <v/>
      </c>
      <c r="P86" s="640"/>
      <c r="Q86" s="641"/>
      <c r="R86" s="639" t="str">
        <f>IF('Données Echantillon 5'!F87="","",'Données Echantillon 5'!F87)</f>
        <v/>
      </c>
      <c r="S86" s="640"/>
      <c r="T86" s="641"/>
      <c r="U86" s="639" t="str">
        <f>IF('Données Echantillon 6'!F87="","",'Données Echantillon 6'!F87)</f>
        <v/>
      </c>
      <c r="V86" s="640"/>
      <c r="W86" s="641"/>
      <c r="X86" s="639" t="str">
        <f>IF('Données Echantillon 7'!F87="","",'Données Echantillon 7'!F87)</f>
        <v/>
      </c>
      <c r="Y86" s="640"/>
      <c r="Z86" s="641"/>
      <c r="AA86" s="639" t="str">
        <f>IF('Données Echantillon 8'!F87="","",'Données Echantillon 8'!F87)</f>
        <v/>
      </c>
      <c r="AB86" s="640"/>
      <c r="AC86" s="641"/>
      <c r="AD86" s="639" t="str">
        <f>IF('Données Echantillon 9'!F87="","",'Données Echantillon 9'!F87)</f>
        <v/>
      </c>
      <c r="AE86" s="640"/>
      <c r="AF86" s="641"/>
      <c r="AG86" s="639" t="str">
        <f>IF('Données Echantillon 10'!F87="","",'Données Echantillon 10'!F87)</f>
        <v/>
      </c>
      <c r="AH86" s="640"/>
      <c r="AI86" s="641"/>
      <c r="AJ86" s="635" t="str">
        <f>IF(C86="","",C86-'Selection Gènes de Référence'!$D$17)</f>
        <v/>
      </c>
      <c r="AK86" s="636"/>
      <c r="AL86" s="637"/>
      <c r="AM86" s="635" t="str">
        <f>IF(F86="","",F86-'Selection Gènes de Référence'!$D$18)</f>
        <v/>
      </c>
      <c r="AN86" s="636"/>
      <c r="AO86" s="637"/>
      <c r="AP86" s="635" t="str">
        <f>IF(I86="","",I86-'Selection Gènes de Référence'!$D$19)</f>
        <v/>
      </c>
      <c r="AQ86" s="636"/>
      <c r="AR86" s="637"/>
      <c r="AS86" s="603" t="str">
        <f>IF(L86="","",L86-'Selection Gènes de Référence'!$D$20)</f>
        <v/>
      </c>
      <c r="AT86" s="604"/>
      <c r="AU86" s="605"/>
      <c r="AV86" s="603" t="str">
        <f>IF(O86="","",O86-'Selection Gènes de Référence'!$D$21)</f>
        <v/>
      </c>
      <c r="AW86" s="604"/>
      <c r="AX86" s="605"/>
      <c r="AY86" s="603" t="str">
        <f>IF(R86="","",R86-'Selection Gènes de Référence'!$D$22)</f>
        <v/>
      </c>
      <c r="AZ86" s="604"/>
      <c r="BA86" s="605"/>
      <c r="BB86" s="603" t="str">
        <f>IF(U86="","",U86-'Selection Gènes de Référence'!$D$23)</f>
        <v/>
      </c>
      <c r="BC86" s="604"/>
      <c r="BD86" s="605"/>
      <c r="BE86" s="603" t="str">
        <f>IF(X86="","",X86-'Selection Gènes de Référence'!$D$24)</f>
        <v/>
      </c>
      <c r="BF86" s="604"/>
      <c r="BG86" s="605"/>
      <c r="BH86" s="603" t="str">
        <f>IF(AA86="","",AA86-'Selection Gènes de Référence'!$D$25)</f>
        <v/>
      </c>
      <c r="BI86" s="604"/>
      <c r="BJ86" s="605"/>
      <c r="BK86" s="603" t="str">
        <f>IF(AD86="","",AD86-'Selection Gènes de Référence'!$D$26)</f>
        <v/>
      </c>
      <c r="BL86" s="604"/>
      <c r="BM86" s="605"/>
      <c r="BN86" s="603" t="str">
        <f>IF(AG86="","",AG86-'Selection Gènes de Référence'!$D$27)</f>
        <v/>
      </c>
      <c r="BO86" s="604"/>
      <c r="BP86" s="605"/>
      <c r="BQ86" s="630"/>
      <c r="BR86" s="631"/>
      <c r="BS86" s="632"/>
      <c r="BT86" s="611" t="str">
        <f t="shared" si="51"/>
        <v/>
      </c>
      <c r="BU86" s="612"/>
      <c r="BV86" s="613"/>
      <c r="BW86" s="611" t="str">
        <f t="shared" si="52"/>
        <v/>
      </c>
      <c r="BX86" s="612"/>
      <c r="BY86" s="613"/>
      <c r="BZ86" s="611" t="str">
        <f t="shared" si="53"/>
        <v/>
      </c>
      <c r="CA86" s="612"/>
      <c r="CB86" s="613"/>
      <c r="CC86" s="611" t="str">
        <f t="shared" si="54"/>
        <v/>
      </c>
      <c r="CD86" s="612"/>
      <c r="CE86" s="613"/>
      <c r="CF86" s="611" t="str">
        <f t="shared" si="55"/>
        <v/>
      </c>
      <c r="CG86" s="612"/>
      <c r="CH86" s="613"/>
      <c r="CI86" s="611" t="str">
        <f t="shared" si="56"/>
        <v/>
      </c>
      <c r="CJ86" s="612"/>
      <c r="CK86" s="613"/>
      <c r="CL86" s="611" t="str">
        <f t="shared" si="57"/>
        <v/>
      </c>
      <c r="CM86" s="612"/>
      <c r="CN86" s="613"/>
      <c r="CO86" s="611" t="str">
        <f t="shared" si="58"/>
        <v/>
      </c>
      <c r="CP86" s="612"/>
      <c r="CQ86" s="613"/>
      <c r="CR86" s="611" t="str">
        <f t="shared" si="59"/>
        <v/>
      </c>
      <c r="CS86" s="612"/>
      <c r="CT86" s="613"/>
      <c r="CU86" s="611" t="str">
        <f t="shared" si="60"/>
        <v/>
      </c>
      <c r="CV86" s="612"/>
      <c r="CW86" s="613"/>
      <c r="CX86" s="630" t="str">
        <f t="shared" si="61"/>
        <v/>
      </c>
      <c r="CY86" s="631"/>
      <c r="CZ86" s="632"/>
      <c r="DA86" s="620" t="str">
        <f t="shared" si="62"/>
        <v/>
      </c>
      <c r="DB86" s="621"/>
      <c r="DC86" s="622"/>
      <c r="DD86" s="620" t="str">
        <f t="shared" si="63"/>
        <v/>
      </c>
      <c r="DE86" s="621"/>
      <c r="DF86" s="622"/>
      <c r="DG86" s="620" t="str">
        <f t="shared" si="64"/>
        <v/>
      </c>
      <c r="DH86" s="621"/>
      <c r="DI86" s="622"/>
      <c r="DJ86" s="620" t="str">
        <f t="shared" si="65"/>
        <v/>
      </c>
      <c r="DK86" s="621"/>
      <c r="DL86" s="622"/>
      <c r="DM86" s="620" t="str">
        <f t="shared" si="66"/>
        <v/>
      </c>
      <c r="DN86" s="621"/>
      <c r="DO86" s="622"/>
      <c r="DP86" s="620" t="str">
        <f t="shared" si="67"/>
        <v/>
      </c>
      <c r="DQ86" s="621"/>
      <c r="DR86" s="622"/>
      <c r="DS86" s="620" t="str">
        <f t="shared" si="68"/>
        <v/>
      </c>
      <c r="DT86" s="621"/>
      <c r="DU86" s="622"/>
      <c r="DV86" s="620" t="str">
        <f t="shared" si="69"/>
        <v/>
      </c>
      <c r="DW86" s="621"/>
      <c r="DX86" s="622"/>
      <c r="DY86" s="620" t="str">
        <f t="shared" si="70"/>
        <v/>
      </c>
      <c r="DZ86" s="621"/>
      <c r="EA86" s="622"/>
      <c r="EB86" s="620" t="str">
        <f t="shared" si="71"/>
        <v/>
      </c>
      <c r="EC86" s="621"/>
      <c r="ED86" s="622"/>
      <c r="EE86" s="630"/>
      <c r="EF86" s="631"/>
      <c r="EG86" s="632"/>
      <c r="EH86" s="614" t="str">
        <f t="shared" si="72"/>
        <v/>
      </c>
      <c r="EI86" s="615"/>
      <c r="EJ86" s="616"/>
      <c r="EK86" s="614" t="str">
        <f t="shared" si="73"/>
        <v/>
      </c>
      <c r="EL86" s="615"/>
      <c r="EM86" s="616"/>
      <c r="EN86" s="614" t="str">
        <f t="shared" si="74"/>
        <v/>
      </c>
      <c r="EO86" s="615"/>
      <c r="EP86" s="616"/>
      <c r="EQ86" s="614" t="str">
        <f t="shared" si="75"/>
        <v/>
      </c>
      <c r="ER86" s="615"/>
      <c r="ES86" s="616"/>
      <c r="ET86" s="614" t="str">
        <f t="shared" si="76"/>
        <v/>
      </c>
      <c r="EU86" s="615"/>
      <c r="EV86" s="616"/>
      <c r="EW86" s="614" t="str">
        <f t="shared" si="77"/>
        <v/>
      </c>
      <c r="EX86" s="615"/>
      <c r="EY86" s="616"/>
      <c r="EZ86" s="614" t="str">
        <f t="shared" si="78"/>
        <v/>
      </c>
      <c r="FA86" s="615"/>
      <c r="FB86" s="616"/>
      <c r="FC86" s="614" t="str">
        <f t="shared" si="79"/>
        <v/>
      </c>
      <c r="FD86" s="615"/>
      <c r="FE86" s="616"/>
      <c r="FF86" s="614" t="str">
        <f t="shared" si="80"/>
        <v/>
      </c>
      <c r="FG86" s="615"/>
      <c r="FH86" s="616"/>
      <c r="FI86" s="614" t="str">
        <f t="shared" si="81"/>
        <v/>
      </c>
      <c r="FJ86" s="615"/>
      <c r="FK86" s="616"/>
      <c r="FL86" s="611" t="str">
        <f t="shared" si="82"/>
        <v>N/A</v>
      </c>
      <c r="FM86" s="612"/>
      <c r="FN86" s="613"/>
      <c r="FO86" s="611" t="str">
        <f t="shared" si="83"/>
        <v>N/A</v>
      </c>
      <c r="FP86" s="612"/>
      <c r="FQ86" s="613"/>
      <c r="FR86" s="611" t="str">
        <f t="shared" si="84"/>
        <v>N/A</v>
      </c>
      <c r="FS86" s="612"/>
      <c r="FT86" s="613"/>
      <c r="FU86" s="611" t="str">
        <f t="shared" si="85"/>
        <v>N/A</v>
      </c>
      <c r="FV86" s="612"/>
      <c r="FW86" s="613"/>
      <c r="FX86" s="611" t="str">
        <f t="shared" si="86"/>
        <v>N/A</v>
      </c>
      <c r="FY86" s="612"/>
      <c r="FZ86" s="613"/>
      <c r="GA86" s="611" t="str">
        <f t="shared" si="87"/>
        <v>N/A</v>
      </c>
      <c r="GB86" s="612"/>
      <c r="GC86" s="613"/>
      <c r="GD86" s="611" t="str">
        <f t="shared" si="88"/>
        <v>N/A</v>
      </c>
      <c r="GE86" s="612"/>
      <c r="GF86" s="613"/>
      <c r="GG86" s="611" t="str">
        <f t="shared" si="89"/>
        <v>N/A</v>
      </c>
      <c r="GH86" s="612"/>
      <c r="GI86" s="613"/>
      <c r="GJ86" s="611" t="str">
        <f t="shared" si="90"/>
        <v>N/A</v>
      </c>
      <c r="GK86" s="612"/>
      <c r="GL86" s="613"/>
      <c r="GM86" s="611" t="str">
        <f t="shared" si="91"/>
        <v>N/A</v>
      </c>
      <c r="GN86" s="612"/>
      <c r="GO86" s="613"/>
      <c r="GP86" s="611" t="str">
        <f t="shared" si="92"/>
        <v>N/A</v>
      </c>
      <c r="GQ86" s="612"/>
      <c r="GR86" s="613"/>
      <c r="GS86" s="611" t="str">
        <f t="shared" si="93"/>
        <v>N/A</v>
      </c>
      <c r="GT86" s="612"/>
      <c r="GU86" s="613"/>
      <c r="GV86" s="611" t="str">
        <f t="shared" si="94"/>
        <v>N/A</v>
      </c>
      <c r="GW86" s="612"/>
      <c r="GX86" s="613"/>
      <c r="GY86" s="611" t="str">
        <f t="shared" si="95"/>
        <v>N/A</v>
      </c>
      <c r="GZ86" s="612"/>
      <c r="HA86" s="613"/>
      <c r="HB86" s="611" t="str">
        <f t="shared" si="96"/>
        <v>N/A</v>
      </c>
      <c r="HC86" s="612"/>
      <c r="HD86" s="613"/>
      <c r="HE86" s="611" t="str">
        <f t="shared" si="97"/>
        <v>N/A</v>
      </c>
      <c r="HF86" s="612"/>
      <c r="HG86" s="613"/>
      <c r="HH86" s="611" t="str">
        <f t="shared" si="98"/>
        <v>N/A</v>
      </c>
      <c r="HI86" s="612"/>
      <c r="HJ86" s="613"/>
      <c r="HK86" s="611" t="str">
        <f t="shared" si="99"/>
        <v>N/A</v>
      </c>
      <c r="HL86" s="612"/>
      <c r="HM86" s="613"/>
      <c r="HN86" s="611" t="str">
        <f t="shared" si="100"/>
        <v>N/A</v>
      </c>
      <c r="HO86" s="612"/>
      <c r="HP86" s="613"/>
      <c r="HQ86" s="611" t="str">
        <f t="shared" si="101"/>
        <v>N/A</v>
      </c>
      <c r="HR86" s="612"/>
      <c r="HS86" s="613"/>
    </row>
    <row r="87" spans="1:227" ht="15.75" thickTop="1">
      <c r="A87" s="26" t="str">
        <f>IF('Information sur les Gènes'!A87="","",'Information sur les Gènes'!A87)</f>
        <v>H1</v>
      </c>
      <c r="B87" s="28" t="str">
        <f>IF('Information sur les Gènes'!D87="","",'Information sur les Gènes'!D87)</f>
        <v/>
      </c>
      <c r="C87" s="603" t="str">
        <f>IF('Données Echantillon Contrôle'!F88="","",'Données Echantillon Contrôle'!F88)</f>
        <v/>
      </c>
      <c r="D87" s="604"/>
      <c r="E87" s="605"/>
      <c r="F87" s="603" t="str">
        <f>IF('Données Echantillon 1'!F88="","",'Données Echantillon 1'!F88)</f>
        <v/>
      </c>
      <c r="G87" s="604"/>
      <c r="H87" s="605"/>
      <c r="I87" s="603" t="str">
        <f>IF('Données Echantillon 2'!F88="","",'Données Echantillon 2'!F88)</f>
        <v/>
      </c>
      <c r="J87" s="604"/>
      <c r="K87" s="605"/>
      <c r="L87" s="603" t="str">
        <f>IF('Données Echantillon 3'!F88="","",'Données Echantillon 3'!F88)</f>
        <v/>
      </c>
      <c r="M87" s="604"/>
      <c r="N87" s="605"/>
      <c r="O87" s="603" t="str">
        <f>IF('Données Echantillon 4'!F88="","",'Données Echantillon 4'!F88)</f>
        <v/>
      </c>
      <c r="P87" s="604"/>
      <c r="Q87" s="605"/>
      <c r="R87" s="603" t="str">
        <f>IF('Données Echantillon 5'!F88="","",'Données Echantillon 5'!F88)</f>
        <v/>
      </c>
      <c r="S87" s="604"/>
      <c r="T87" s="605"/>
      <c r="U87" s="603" t="str">
        <f>IF('Données Echantillon 6'!F88="","",'Données Echantillon 6'!F88)</f>
        <v/>
      </c>
      <c r="V87" s="604"/>
      <c r="W87" s="605"/>
      <c r="X87" s="603" t="str">
        <f>IF('Données Echantillon 7'!F88="","",'Données Echantillon 7'!F88)</f>
        <v/>
      </c>
      <c r="Y87" s="604"/>
      <c r="Z87" s="605"/>
      <c r="AA87" s="603" t="str">
        <f>IF('Données Echantillon 8'!F88="","",'Données Echantillon 8'!F88)</f>
        <v/>
      </c>
      <c r="AB87" s="604"/>
      <c r="AC87" s="605"/>
      <c r="AD87" s="603" t="str">
        <f>IF('Données Echantillon 9'!F88="","",'Données Echantillon 9'!F88)</f>
        <v/>
      </c>
      <c r="AE87" s="604"/>
      <c r="AF87" s="605"/>
      <c r="AG87" s="603" t="str">
        <f>IF('Données Echantillon 10'!F88="","",'Données Echantillon 10'!F88)</f>
        <v/>
      </c>
      <c r="AH87" s="604"/>
      <c r="AI87" s="605"/>
      <c r="AJ87" s="571"/>
      <c r="AK87" s="572"/>
      <c r="AL87" s="572"/>
      <c r="AM87" s="572"/>
      <c r="AN87" s="572"/>
      <c r="AO87" s="572"/>
      <c r="AP87" s="572"/>
      <c r="AQ87" s="572"/>
      <c r="AR87" s="572"/>
      <c r="AS87" s="19"/>
      <c r="AT87" s="19"/>
      <c r="AU87" s="19"/>
      <c r="AV87" s="19"/>
      <c r="AW87" s="19"/>
      <c r="AX87" s="19"/>
      <c r="AY87" s="19"/>
      <c r="AZ87" s="19"/>
      <c r="BA87" s="19"/>
      <c r="BB87" s="19"/>
      <c r="BC87" s="19"/>
      <c r="BD87" s="19"/>
      <c r="BE87" s="19"/>
      <c r="BF87" s="19"/>
      <c r="BG87" s="19"/>
      <c r="BH87" s="19"/>
      <c r="BI87" s="19"/>
      <c r="BJ87" s="19"/>
      <c r="BK87" s="19"/>
      <c r="BL87" s="19"/>
      <c r="BM87" s="19"/>
      <c r="BN87" s="572"/>
      <c r="BO87" s="572"/>
      <c r="BP87" s="573"/>
      <c r="BQ87" s="571"/>
      <c r="BR87" s="572"/>
      <c r="BS87" s="572"/>
      <c r="BT87" s="572"/>
      <c r="BU87" s="572"/>
      <c r="BV87" s="572"/>
      <c r="BW87" s="19"/>
      <c r="BX87" s="19"/>
      <c r="BY87" s="19"/>
      <c r="BZ87" s="19"/>
      <c r="CA87" s="19"/>
      <c r="CB87" s="19"/>
      <c r="CC87" s="19"/>
      <c r="CD87" s="19"/>
      <c r="CE87" s="19"/>
      <c r="CF87" s="19"/>
      <c r="CG87" s="19"/>
      <c r="CH87" s="19"/>
      <c r="CI87" s="19"/>
      <c r="CJ87" s="19"/>
      <c r="CK87" s="19"/>
      <c r="CL87" s="19"/>
      <c r="CM87" s="19"/>
      <c r="CN87" s="19"/>
      <c r="CO87" s="19"/>
      <c r="CP87" s="19"/>
      <c r="CQ87" s="19"/>
      <c r="CR87" s="572"/>
      <c r="CS87" s="572"/>
      <c r="CT87" s="572"/>
      <c r="CU87" s="572"/>
      <c r="CV87" s="572"/>
      <c r="CW87" s="573"/>
      <c r="CX87" s="571"/>
      <c r="CY87" s="572"/>
      <c r="CZ87" s="572"/>
      <c r="DA87" s="572"/>
      <c r="DB87" s="572"/>
      <c r="DC87" s="572"/>
      <c r="DD87" s="572"/>
      <c r="DE87" s="572"/>
      <c r="DF87" s="572"/>
      <c r="DG87" s="19"/>
      <c r="DH87" s="19"/>
      <c r="DI87" s="19"/>
      <c r="DJ87" s="19"/>
      <c r="DK87" s="19"/>
      <c r="DL87" s="19"/>
      <c r="DM87" s="19"/>
      <c r="DN87" s="19"/>
      <c r="DO87" s="19"/>
      <c r="DP87" s="19"/>
      <c r="DQ87" s="19"/>
      <c r="DR87" s="19"/>
      <c r="DS87" s="19"/>
      <c r="DT87" s="19"/>
      <c r="DU87" s="19"/>
      <c r="DV87" s="572"/>
      <c r="DW87" s="572"/>
      <c r="DX87" s="572"/>
      <c r="DY87" s="572"/>
      <c r="DZ87" s="572"/>
      <c r="EA87" s="572"/>
      <c r="EB87" s="572"/>
      <c r="EC87" s="572"/>
      <c r="ED87" s="573"/>
      <c r="EE87" s="571"/>
      <c r="EF87" s="572"/>
      <c r="EG87" s="572"/>
      <c r="EH87" s="572"/>
      <c r="EI87" s="572"/>
      <c r="EJ87" s="572"/>
      <c r="EK87" s="572"/>
      <c r="EL87" s="572"/>
      <c r="EM87" s="572"/>
      <c r="EN87" s="19"/>
      <c r="EO87" s="19"/>
      <c r="EP87" s="19"/>
      <c r="EQ87" s="19"/>
      <c r="ER87" s="19"/>
      <c r="ES87" s="19"/>
      <c r="ET87" s="19"/>
      <c r="EU87" s="19"/>
      <c r="EV87" s="19"/>
      <c r="EW87" s="19"/>
      <c r="EX87" s="19"/>
      <c r="EY87" s="19"/>
      <c r="EZ87" s="572"/>
      <c r="FA87" s="572"/>
      <c r="FB87" s="572"/>
      <c r="FC87" s="572"/>
      <c r="FD87" s="572"/>
      <c r="FE87" s="572"/>
      <c r="FF87" s="572"/>
      <c r="FG87" s="572"/>
      <c r="FH87" s="572"/>
      <c r="FI87" s="572"/>
      <c r="FJ87" s="572"/>
      <c r="FK87" s="573"/>
      <c r="FL87" s="571"/>
      <c r="FM87" s="572"/>
      <c r="FN87" s="572"/>
      <c r="FO87" s="572"/>
      <c r="FP87" s="572"/>
      <c r="FQ87" s="572"/>
      <c r="FR87" s="19"/>
      <c r="FS87" s="19"/>
      <c r="FT87" s="19"/>
      <c r="FU87" s="19"/>
      <c r="FV87" s="19"/>
      <c r="FW87" s="19"/>
      <c r="FX87" s="19"/>
      <c r="FY87" s="19"/>
      <c r="FZ87" s="19"/>
      <c r="GA87" s="572"/>
      <c r="GB87" s="572"/>
      <c r="GC87" s="572"/>
      <c r="GD87" s="572"/>
      <c r="GE87" s="572"/>
      <c r="GF87" s="572"/>
      <c r="GG87" s="572"/>
      <c r="GH87" s="572"/>
      <c r="GI87" s="572"/>
      <c r="GJ87" s="572"/>
      <c r="GK87" s="572"/>
      <c r="GL87" s="572"/>
      <c r="GM87" s="572"/>
      <c r="GN87" s="572"/>
      <c r="GO87" s="573"/>
      <c r="GP87" s="571"/>
      <c r="GQ87" s="572"/>
      <c r="GR87" s="572"/>
      <c r="GS87" s="572"/>
      <c r="GT87" s="572"/>
      <c r="GU87" s="572"/>
      <c r="GV87" s="19"/>
      <c r="GW87" s="19"/>
      <c r="GX87" s="19"/>
      <c r="GY87" s="19"/>
      <c r="GZ87" s="19"/>
      <c r="HA87" s="19"/>
      <c r="HB87" s="19"/>
      <c r="HC87" s="19"/>
      <c r="HD87" s="19"/>
      <c r="HE87" s="572"/>
      <c r="HF87" s="572"/>
      <c r="HG87" s="572"/>
      <c r="HH87" s="572"/>
      <c r="HI87" s="572"/>
      <c r="HJ87" s="572"/>
      <c r="HK87" s="572"/>
      <c r="HL87" s="572"/>
      <c r="HM87" s="572"/>
      <c r="HN87" s="572"/>
      <c r="HO87" s="572"/>
      <c r="HP87" s="572"/>
      <c r="HQ87" s="572"/>
      <c r="HR87" s="572"/>
      <c r="HS87" s="573"/>
    </row>
    <row r="88" spans="1:227">
      <c r="A88" s="26" t="str">
        <f>IF('Information sur les Gènes'!A88="","",'Information sur les Gènes'!A88)</f>
        <v>H2</v>
      </c>
      <c r="B88" s="28" t="str">
        <f>IF('Information sur les Gènes'!D88="","",'Information sur les Gènes'!D88)</f>
        <v/>
      </c>
      <c r="C88" s="611" t="str">
        <f>IF('Données Echantillon Contrôle'!F89="","",'Données Echantillon Contrôle'!F89)</f>
        <v/>
      </c>
      <c r="D88" s="612"/>
      <c r="E88" s="613"/>
      <c r="F88" s="611" t="str">
        <f>IF('Données Echantillon 1'!F89="","",'Données Echantillon 1'!F89)</f>
        <v/>
      </c>
      <c r="G88" s="612"/>
      <c r="H88" s="613"/>
      <c r="I88" s="611" t="str">
        <f>IF('Données Echantillon 2'!F89="","",'Données Echantillon 2'!F89)</f>
        <v/>
      </c>
      <c r="J88" s="612"/>
      <c r="K88" s="613"/>
      <c r="L88" s="611" t="str">
        <f>IF('Données Echantillon 3'!F89="","",'Données Echantillon 3'!F89)</f>
        <v/>
      </c>
      <c r="M88" s="612"/>
      <c r="N88" s="613"/>
      <c r="O88" s="611" t="str">
        <f>IF('Données Echantillon 4'!F89="","",'Données Echantillon 4'!F89)</f>
        <v/>
      </c>
      <c r="P88" s="612"/>
      <c r="Q88" s="613"/>
      <c r="R88" s="611" t="str">
        <f>IF('Données Echantillon 5'!F89="","",'Données Echantillon 5'!F89)</f>
        <v/>
      </c>
      <c r="S88" s="612"/>
      <c r="T88" s="613"/>
      <c r="U88" s="611" t="str">
        <f>IF('Données Echantillon 6'!F89="","",'Données Echantillon 6'!F89)</f>
        <v/>
      </c>
      <c r="V88" s="612"/>
      <c r="W88" s="613"/>
      <c r="X88" s="611" t="str">
        <f>IF('Données Echantillon 7'!F89="","",'Données Echantillon 7'!F89)</f>
        <v/>
      </c>
      <c r="Y88" s="612"/>
      <c r="Z88" s="613"/>
      <c r="AA88" s="611" t="str">
        <f>IF('Données Echantillon 8'!F89="","",'Données Echantillon 8'!F89)</f>
        <v/>
      </c>
      <c r="AB88" s="612"/>
      <c r="AC88" s="613"/>
      <c r="AD88" s="611" t="str">
        <f>IF('Données Echantillon 9'!F89="","",'Données Echantillon 9'!F89)</f>
        <v/>
      </c>
      <c r="AE88" s="612"/>
      <c r="AF88" s="613"/>
      <c r="AG88" s="611" t="str">
        <f>IF('Données Echantillon 10'!F89="","",'Données Echantillon 10'!F89)</f>
        <v/>
      </c>
      <c r="AH88" s="612"/>
      <c r="AI88" s="613"/>
      <c r="AJ88" s="638"/>
      <c r="AK88" s="633"/>
      <c r="AL88" s="633"/>
      <c r="AM88" s="633"/>
      <c r="AN88" s="633"/>
      <c r="AO88" s="633"/>
      <c r="AP88" s="633"/>
      <c r="AQ88" s="633"/>
      <c r="AR88" s="633"/>
      <c r="AS88" s="20"/>
      <c r="AT88" s="20"/>
      <c r="AU88" s="20"/>
      <c r="AV88" s="20"/>
      <c r="AW88" s="20"/>
      <c r="AX88" s="20"/>
      <c r="AY88" s="20"/>
      <c r="AZ88" s="20"/>
      <c r="BA88" s="20"/>
      <c r="BB88" s="20"/>
      <c r="BC88" s="20"/>
      <c r="BD88" s="20"/>
      <c r="BE88" s="20"/>
      <c r="BF88" s="20"/>
      <c r="BG88" s="20"/>
      <c r="BH88" s="20"/>
      <c r="BI88" s="20"/>
      <c r="BJ88" s="20"/>
      <c r="BK88" s="20"/>
      <c r="BL88" s="20"/>
      <c r="BM88" s="20"/>
      <c r="BN88" s="633"/>
      <c r="BO88" s="633"/>
      <c r="BP88" s="634"/>
      <c r="BQ88" s="565"/>
      <c r="BR88" s="566"/>
      <c r="BS88" s="566"/>
      <c r="BT88" s="566"/>
      <c r="BU88" s="566"/>
      <c r="BV88" s="566"/>
      <c r="BW88" s="18"/>
      <c r="BX88" s="18"/>
      <c r="BY88" s="18"/>
      <c r="BZ88" s="18"/>
      <c r="CA88" s="18"/>
      <c r="CB88" s="18"/>
      <c r="CC88" s="18"/>
      <c r="CD88" s="18"/>
      <c r="CE88" s="18"/>
      <c r="CF88" s="18"/>
      <c r="CG88" s="18"/>
      <c r="CH88" s="18"/>
      <c r="CI88" s="18"/>
      <c r="CJ88" s="18"/>
      <c r="CK88" s="18"/>
      <c r="CL88" s="18"/>
      <c r="CM88" s="18"/>
      <c r="CN88" s="18"/>
      <c r="CO88" s="18"/>
      <c r="CP88" s="18"/>
      <c r="CQ88" s="18"/>
      <c r="CR88" s="566"/>
      <c r="CS88" s="566"/>
      <c r="CT88" s="566"/>
      <c r="CU88" s="566"/>
      <c r="CV88" s="566"/>
      <c r="CW88" s="567"/>
      <c r="CX88" s="565"/>
      <c r="CY88" s="566"/>
      <c r="CZ88" s="566"/>
      <c r="DA88" s="566"/>
      <c r="DB88" s="566"/>
      <c r="DC88" s="566"/>
      <c r="DD88" s="566"/>
      <c r="DE88" s="566"/>
      <c r="DF88" s="566"/>
      <c r="DG88" s="18"/>
      <c r="DH88" s="18"/>
      <c r="DI88" s="18"/>
      <c r="DJ88" s="18"/>
      <c r="DK88" s="18"/>
      <c r="DL88" s="18"/>
      <c r="DM88" s="18"/>
      <c r="DN88" s="18"/>
      <c r="DO88" s="18"/>
      <c r="DP88" s="18"/>
      <c r="DQ88" s="18"/>
      <c r="DR88" s="18"/>
      <c r="DS88" s="18"/>
      <c r="DT88" s="18"/>
      <c r="DU88" s="18"/>
      <c r="DV88" s="566"/>
      <c r="DW88" s="566"/>
      <c r="DX88" s="566"/>
      <c r="DY88" s="566"/>
      <c r="DZ88" s="566"/>
      <c r="EA88" s="566"/>
      <c r="EB88" s="566"/>
      <c r="EC88" s="566"/>
      <c r="ED88" s="567"/>
      <c r="EE88" s="565"/>
      <c r="EF88" s="566"/>
      <c r="EG88" s="566"/>
      <c r="EH88" s="566"/>
      <c r="EI88" s="566"/>
      <c r="EJ88" s="566"/>
      <c r="EK88" s="566"/>
      <c r="EL88" s="566"/>
      <c r="EM88" s="566"/>
      <c r="EN88" s="18"/>
      <c r="EO88" s="18"/>
      <c r="EP88" s="18"/>
      <c r="EQ88" s="18"/>
      <c r="ER88" s="18"/>
      <c r="ES88" s="18"/>
      <c r="ET88" s="18"/>
      <c r="EU88" s="18"/>
      <c r="EV88" s="18"/>
      <c r="EW88" s="18"/>
      <c r="EX88" s="18"/>
      <c r="EY88" s="18"/>
      <c r="EZ88" s="566"/>
      <c r="FA88" s="566"/>
      <c r="FB88" s="566"/>
      <c r="FC88" s="566"/>
      <c r="FD88" s="566"/>
      <c r="FE88" s="566"/>
      <c r="FF88" s="566"/>
      <c r="FG88" s="566"/>
      <c r="FH88" s="566"/>
      <c r="FI88" s="566"/>
      <c r="FJ88" s="566"/>
      <c r="FK88" s="567"/>
      <c r="FL88" s="565"/>
      <c r="FM88" s="566"/>
      <c r="FN88" s="566"/>
      <c r="FO88" s="566"/>
      <c r="FP88" s="566"/>
      <c r="FQ88" s="566"/>
      <c r="FR88" s="18"/>
      <c r="FS88" s="18"/>
      <c r="FT88" s="18"/>
      <c r="FU88" s="18"/>
      <c r="FV88" s="18"/>
      <c r="FW88" s="18"/>
      <c r="FX88" s="18"/>
      <c r="FY88" s="18"/>
      <c r="FZ88" s="18"/>
      <c r="GA88" s="566"/>
      <c r="GB88" s="566"/>
      <c r="GC88" s="566"/>
      <c r="GD88" s="566"/>
      <c r="GE88" s="566"/>
      <c r="GF88" s="566"/>
      <c r="GG88" s="566"/>
      <c r="GH88" s="566"/>
      <c r="GI88" s="566"/>
      <c r="GJ88" s="566"/>
      <c r="GK88" s="566"/>
      <c r="GL88" s="566"/>
      <c r="GM88" s="566"/>
      <c r="GN88" s="566"/>
      <c r="GO88" s="567"/>
      <c r="GP88" s="565"/>
      <c r="GQ88" s="566"/>
      <c r="GR88" s="566"/>
      <c r="GS88" s="566"/>
      <c r="GT88" s="566"/>
      <c r="GU88" s="566"/>
      <c r="GV88" s="18"/>
      <c r="GW88" s="18"/>
      <c r="GX88" s="18"/>
      <c r="GY88" s="18"/>
      <c r="GZ88" s="18"/>
      <c r="HA88" s="18"/>
      <c r="HB88" s="18"/>
      <c r="HC88" s="18"/>
      <c r="HD88" s="18"/>
      <c r="HE88" s="566"/>
      <c r="HF88" s="566"/>
      <c r="HG88" s="566"/>
      <c r="HH88" s="566"/>
      <c r="HI88" s="566"/>
      <c r="HJ88" s="566"/>
      <c r="HK88" s="566"/>
      <c r="HL88" s="566"/>
      <c r="HM88" s="566"/>
      <c r="HN88" s="566"/>
      <c r="HO88" s="566"/>
      <c r="HP88" s="566"/>
      <c r="HQ88" s="566"/>
      <c r="HR88" s="566"/>
      <c r="HS88" s="567"/>
    </row>
    <row r="89" spans="1:227">
      <c r="A89" s="26" t="str">
        <f>IF('Information sur les Gènes'!A89="","",'Information sur les Gènes'!A89)</f>
        <v>H3</v>
      </c>
      <c r="B89" s="28" t="str">
        <f>IF('Information sur les Gènes'!D89="","",'Information sur les Gènes'!D89)</f>
        <v/>
      </c>
      <c r="C89" s="611" t="str">
        <f>IF('Données Echantillon Contrôle'!F90="","",'Données Echantillon Contrôle'!F90)</f>
        <v/>
      </c>
      <c r="D89" s="612"/>
      <c r="E89" s="613"/>
      <c r="F89" s="611" t="str">
        <f>IF('Données Echantillon 1'!F90="","",'Données Echantillon 1'!F90)</f>
        <v/>
      </c>
      <c r="G89" s="612"/>
      <c r="H89" s="613"/>
      <c r="I89" s="611" t="str">
        <f>IF('Données Echantillon 2'!F90="","",'Données Echantillon 2'!F90)</f>
        <v/>
      </c>
      <c r="J89" s="612"/>
      <c r="K89" s="613"/>
      <c r="L89" s="611" t="str">
        <f>IF('Données Echantillon 3'!F90="","",'Données Echantillon 3'!F90)</f>
        <v/>
      </c>
      <c r="M89" s="612"/>
      <c r="N89" s="613"/>
      <c r="O89" s="611" t="str">
        <f>IF('Données Echantillon 4'!F90="","",'Données Echantillon 4'!F90)</f>
        <v/>
      </c>
      <c r="P89" s="612"/>
      <c r="Q89" s="613"/>
      <c r="R89" s="611" t="str">
        <f>IF('Données Echantillon 5'!F90="","",'Données Echantillon 5'!F90)</f>
        <v/>
      </c>
      <c r="S89" s="612"/>
      <c r="T89" s="613"/>
      <c r="U89" s="611" t="str">
        <f>IF('Données Echantillon 6'!F90="","",'Données Echantillon 6'!F90)</f>
        <v/>
      </c>
      <c r="V89" s="612"/>
      <c r="W89" s="613"/>
      <c r="X89" s="611" t="str">
        <f>IF('Données Echantillon 7'!F90="","",'Données Echantillon 7'!F90)</f>
        <v/>
      </c>
      <c r="Y89" s="612"/>
      <c r="Z89" s="613"/>
      <c r="AA89" s="611" t="str">
        <f>IF('Données Echantillon 8'!F90="","",'Données Echantillon 8'!F90)</f>
        <v/>
      </c>
      <c r="AB89" s="612"/>
      <c r="AC89" s="613"/>
      <c r="AD89" s="611" t="str">
        <f>IF('Données Echantillon 9'!F90="","",'Données Echantillon 9'!F90)</f>
        <v/>
      </c>
      <c r="AE89" s="612"/>
      <c r="AF89" s="613"/>
      <c r="AG89" s="611" t="str">
        <f>IF('Données Echantillon 10'!F90="","",'Données Echantillon 10'!F90)</f>
        <v/>
      </c>
      <c r="AH89" s="612"/>
      <c r="AI89" s="613"/>
      <c r="AJ89" s="638"/>
      <c r="AK89" s="633"/>
      <c r="AL89" s="633"/>
      <c r="AM89" s="633"/>
      <c r="AN89" s="633"/>
      <c r="AO89" s="633"/>
      <c r="AP89" s="633"/>
      <c r="AQ89" s="633"/>
      <c r="AR89" s="633"/>
      <c r="AS89" s="20"/>
      <c r="AT89" s="20"/>
      <c r="AU89" s="20"/>
      <c r="AV89" s="20"/>
      <c r="AW89" s="20"/>
      <c r="AX89" s="20"/>
      <c r="AY89" s="20"/>
      <c r="AZ89" s="20"/>
      <c r="BA89" s="20"/>
      <c r="BB89" s="20"/>
      <c r="BC89" s="20"/>
      <c r="BD89" s="20"/>
      <c r="BE89" s="20"/>
      <c r="BF89" s="20"/>
      <c r="BG89" s="20"/>
      <c r="BH89" s="20"/>
      <c r="BI89" s="20"/>
      <c r="BJ89" s="20"/>
      <c r="BK89" s="20"/>
      <c r="BL89" s="20"/>
      <c r="BM89" s="20"/>
      <c r="BN89" s="633"/>
      <c r="BO89" s="633"/>
      <c r="BP89" s="634"/>
      <c r="BQ89" s="565"/>
      <c r="BR89" s="566"/>
      <c r="BS89" s="566"/>
      <c r="BT89" s="566"/>
      <c r="BU89" s="566"/>
      <c r="BV89" s="566"/>
      <c r="BW89" s="18"/>
      <c r="BX89" s="18"/>
      <c r="BY89" s="18"/>
      <c r="BZ89" s="18"/>
      <c r="CA89" s="18"/>
      <c r="CB89" s="18"/>
      <c r="CC89" s="18"/>
      <c r="CD89" s="18"/>
      <c r="CE89" s="18"/>
      <c r="CF89" s="18"/>
      <c r="CG89" s="18"/>
      <c r="CH89" s="18"/>
      <c r="CI89" s="18"/>
      <c r="CJ89" s="18"/>
      <c r="CK89" s="18"/>
      <c r="CL89" s="18"/>
      <c r="CM89" s="18"/>
      <c r="CN89" s="18"/>
      <c r="CO89" s="18"/>
      <c r="CP89" s="18"/>
      <c r="CQ89" s="18"/>
      <c r="CR89" s="566"/>
      <c r="CS89" s="566"/>
      <c r="CT89" s="566"/>
      <c r="CU89" s="566"/>
      <c r="CV89" s="566"/>
      <c r="CW89" s="567"/>
      <c r="CX89" s="565"/>
      <c r="CY89" s="566"/>
      <c r="CZ89" s="566"/>
      <c r="DA89" s="566"/>
      <c r="DB89" s="566"/>
      <c r="DC89" s="566"/>
      <c r="DD89" s="566"/>
      <c r="DE89" s="566"/>
      <c r="DF89" s="566"/>
      <c r="DG89" s="18"/>
      <c r="DH89" s="18"/>
      <c r="DI89" s="18"/>
      <c r="DJ89" s="18"/>
      <c r="DK89" s="18"/>
      <c r="DL89" s="18"/>
      <c r="DM89" s="18"/>
      <c r="DN89" s="18"/>
      <c r="DO89" s="18"/>
      <c r="DP89" s="18"/>
      <c r="DQ89" s="18"/>
      <c r="DR89" s="18"/>
      <c r="DS89" s="18"/>
      <c r="DT89" s="18"/>
      <c r="DU89" s="18"/>
      <c r="DV89" s="566"/>
      <c r="DW89" s="566"/>
      <c r="DX89" s="566"/>
      <c r="DY89" s="566"/>
      <c r="DZ89" s="566"/>
      <c r="EA89" s="566"/>
      <c r="EB89" s="566"/>
      <c r="EC89" s="566"/>
      <c r="ED89" s="567"/>
      <c r="EE89" s="565"/>
      <c r="EF89" s="566"/>
      <c r="EG89" s="566"/>
      <c r="EH89" s="566"/>
      <c r="EI89" s="566"/>
      <c r="EJ89" s="566"/>
      <c r="EK89" s="566"/>
      <c r="EL89" s="566"/>
      <c r="EM89" s="566"/>
      <c r="EN89" s="18"/>
      <c r="EO89" s="18"/>
      <c r="EP89" s="18"/>
      <c r="EQ89" s="18"/>
      <c r="ER89" s="18"/>
      <c r="ES89" s="18"/>
      <c r="ET89" s="18"/>
      <c r="EU89" s="18"/>
      <c r="EV89" s="18"/>
      <c r="EW89" s="18"/>
      <c r="EX89" s="18"/>
      <c r="EY89" s="18"/>
      <c r="EZ89" s="566"/>
      <c r="FA89" s="566"/>
      <c r="FB89" s="566"/>
      <c r="FC89" s="566"/>
      <c r="FD89" s="566"/>
      <c r="FE89" s="566"/>
      <c r="FF89" s="566"/>
      <c r="FG89" s="566"/>
      <c r="FH89" s="566"/>
      <c r="FI89" s="566"/>
      <c r="FJ89" s="566"/>
      <c r="FK89" s="567"/>
      <c r="FL89" s="565"/>
      <c r="FM89" s="566"/>
      <c r="FN89" s="566"/>
      <c r="FO89" s="566"/>
      <c r="FP89" s="566"/>
      <c r="FQ89" s="566"/>
      <c r="FR89" s="18"/>
      <c r="FS89" s="18"/>
      <c r="FT89" s="18"/>
      <c r="FU89" s="18"/>
      <c r="FV89" s="18"/>
      <c r="FW89" s="18"/>
      <c r="FX89" s="18"/>
      <c r="FY89" s="18"/>
      <c r="FZ89" s="18"/>
      <c r="GA89" s="566"/>
      <c r="GB89" s="566"/>
      <c r="GC89" s="566"/>
      <c r="GD89" s="566"/>
      <c r="GE89" s="566"/>
      <c r="GF89" s="566"/>
      <c r="GG89" s="566"/>
      <c r="GH89" s="566"/>
      <c r="GI89" s="566"/>
      <c r="GJ89" s="566"/>
      <c r="GK89" s="566"/>
      <c r="GL89" s="566"/>
      <c r="GM89" s="566"/>
      <c r="GN89" s="566"/>
      <c r="GO89" s="567"/>
      <c r="GP89" s="565"/>
      <c r="GQ89" s="566"/>
      <c r="GR89" s="566"/>
      <c r="GS89" s="566"/>
      <c r="GT89" s="566"/>
      <c r="GU89" s="566"/>
      <c r="GV89" s="18"/>
      <c r="GW89" s="18"/>
      <c r="GX89" s="18"/>
      <c r="GY89" s="18"/>
      <c r="GZ89" s="18"/>
      <c r="HA89" s="18"/>
      <c r="HB89" s="18"/>
      <c r="HC89" s="18"/>
      <c r="HD89" s="18"/>
      <c r="HE89" s="566"/>
      <c r="HF89" s="566"/>
      <c r="HG89" s="566"/>
      <c r="HH89" s="566"/>
      <c r="HI89" s="566"/>
      <c r="HJ89" s="566"/>
      <c r="HK89" s="566"/>
      <c r="HL89" s="566"/>
      <c r="HM89" s="566"/>
      <c r="HN89" s="566"/>
      <c r="HO89" s="566"/>
      <c r="HP89" s="566"/>
      <c r="HQ89" s="566"/>
      <c r="HR89" s="566"/>
      <c r="HS89" s="567"/>
    </row>
    <row r="90" spans="1:227">
      <c r="A90" s="26" t="str">
        <f>IF('Information sur les Gènes'!A90="","",'Information sur les Gènes'!A90)</f>
        <v>H4</v>
      </c>
      <c r="B90" s="28" t="str">
        <f>IF('Information sur les Gènes'!D90="","",'Information sur les Gènes'!D90)</f>
        <v/>
      </c>
      <c r="C90" s="611" t="str">
        <f>IF('Données Echantillon Contrôle'!F91="","",'Données Echantillon Contrôle'!F91)</f>
        <v/>
      </c>
      <c r="D90" s="612"/>
      <c r="E90" s="613"/>
      <c r="F90" s="611" t="str">
        <f>IF('Données Echantillon 1'!F91="","",'Données Echantillon 1'!F91)</f>
        <v/>
      </c>
      <c r="G90" s="612"/>
      <c r="H90" s="613"/>
      <c r="I90" s="611" t="str">
        <f>IF('Données Echantillon 2'!F91="","",'Données Echantillon 2'!F91)</f>
        <v/>
      </c>
      <c r="J90" s="612"/>
      <c r="K90" s="613"/>
      <c r="L90" s="611" t="str">
        <f>IF('Données Echantillon 3'!F91="","",'Données Echantillon 3'!F91)</f>
        <v/>
      </c>
      <c r="M90" s="612"/>
      <c r="N90" s="613"/>
      <c r="O90" s="611" t="str">
        <f>IF('Données Echantillon 4'!F91="","",'Données Echantillon 4'!F91)</f>
        <v/>
      </c>
      <c r="P90" s="612"/>
      <c r="Q90" s="613"/>
      <c r="R90" s="611" t="str">
        <f>IF('Données Echantillon 5'!F91="","",'Données Echantillon 5'!F91)</f>
        <v/>
      </c>
      <c r="S90" s="612"/>
      <c r="T90" s="613"/>
      <c r="U90" s="611" t="str">
        <f>IF('Données Echantillon 6'!F91="","",'Données Echantillon 6'!F91)</f>
        <v/>
      </c>
      <c r="V90" s="612"/>
      <c r="W90" s="613"/>
      <c r="X90" s="611" t="str">
        <f>IF('Données Echantillon 7'!F91="","",'Données Echantillon 7'!F91)</f>
        <v/>
      </c>
      <c r="Y90" s="612"/>
      <c r="Z90" s="613"/>
      <c r="AA90" s="611" t="str">
        <f>IF('Données Echantillon 8'!F91="","",'Données Echantillon 8'!F91)</f>
        <v/>
      </c>
      <c r="AB90" s="612"/>
      <c r="AC90" s="613"/>
      <c r="AD90" s="611" t="str">
        <f>IF('Données Echantillon 9'!F91="","",'Données Echantillon 9'!F91)</f>
        <v/>
      </c>
      <c r="AE90" s="612"/>
      <c r="AF90" s="613"/>
      <c r="AG90" s="611" t="str">
        <f>IF('Données Echantillon 10'!F91="","",'Données Echantillon 10'!F91)</f>
        <v/>
      </c>
      <c r="AH90" s="612"/>
      <c r="AI90" s="613"/>
      <c r="AJ90" s="638"/>
      <c r="AK90" s="633"/>
      <c r="AL90" s="633"/>
      <c r="AM90" s="633"/>
      <c r="AN90" s="633"/>
      <c r="AO90" s="633"/>
      <c r="AP90" s="633"/>
      <c r="AQ90" s="633"/>
      <c r="AR90" s="633"/>
      <c r="AS90" s="20"/>
      <c r="AT90" s="20"/>
      <c r="AU90" s="20"/>
      <c r="AV90" s="20"/>
      <c r="AW90" s="20"/>
      <c r="AX90" s="20"/>
      <c r="AY90" s="20"/>
      <c r="AZ90" s="20"/>
      <c r="BA90" s="20"/>
      <c r="BB90" s="20"/>
      <c r="BC90" s="20"/>
      <c r="BD90" s="20"/>
      <c r="BE90" s="20"/>
      <c r="BF90" s="20"/>
      <c r="BG90" s="20"/>
      <c r="BH90" s="20"/>
      <c r="BI90" s="20"/>
      <c r="BJ90" s="20"/>
      <c r="BK90" s="20"/>
      <c r="BL90" s="20"/>
      <c r="BM90" s="20"/>
      <c r="BN90" s="633"/>
      <c r="BO90" s="633"/>
      <c r="BP90" s="634"/>
      <c r="BQ90" s="565"/>
      <c r="BR90" s="566"/>
      <c r="BS90" s="566"/>
      <c r="BT90" s="566"/>
      <c r="BU90" s="566"/>
      <c r="BV90" s="566"/>
      <c r="BW90" s="18"/>
      <c r="BX90" s="18"/>
      <c r="BY90" s="18"/>
      <c r="BZ90" s="18"/>
      <c r="CA90" s="18"/>
      <c r="CB90" s="18"/>
      <c r="CC90" s="18"/>
      <c r="CD90" s="18"/>
      <c r="CE90" s="18"/>
      <c r="CF90" s="18"/>
      <c r="CG90" s="18"/>
      <c r="CH90" s="18"/>
      <c r="CI90" s="18"/>
      <c r="CJ90" s="18"/>
      <c r="CK90" s="18"/>
      <c r="CL90" s="18"/>
      <c r="CM90" s="18"/>
      <c r="CN90" s="18"/>
      <c r="CO90" s="18"/>
      <c r="CP90" s="18"/>
      <c r="CQ90" s="18"/>
      <c r="CR90" s="566"/>
      <c r="CS90" s="566"/>
      <c r="CT90" s="566"/>
      <c r="CU90" s="566"/>
      <c r="CV90" s="566"/>
      <c r="CW90" s="567"/>
      <c r="CX90" s="565"/>
      <c r="CY90" s="566"/>
      <c r="CZ90" s="566"/>
      <c r="DA90" s="566"/>
      <c r="DB90" s="566"/>
      <c r="DC90" s="566"/>
      <c r="DD90" s="566"/>
      <c r="DE90" s="566"/>
      <c r="DF90" s="566"/>
      <c r="DG90" s="18"/>
      <c r="DH90" s="18"/>
      <c r="DI90" s="18"/>
      <c r="DJ90" s="18"/>
      <c r="DK90" s="18"/>
      <c r="DL90" s="18"/>
      <c r="DM90" s="18"/>
      <c r="DN90" s="18"/>
      <c r="DO90" s="18"/>
      <c r="DP90" s="18"/>
      <c r="DQ90" s="18"/>
      <c r="DR90" s="18"/>
      <c r="DS90" s="18"/>
      <c r="DT90" s="18"/>
      <c r="DU90" s="18"/>
      <c r="DV90" s="566"/>
      <c r="DW90" s="566"/>
      <c r="DX90" s="566"/>
      <c r="DY90" s="566"/>
      <c r="DZ90" s="566"/>
      <c r="EA90" s="566"/>
      <c r="EB90" s="566"/>
      <c r="EC90" s="566"/>
      <c r="ED90" s="567"/>
      <c r="EE90" s="565"/>
      <c r="EF90" s="566"/>
      <c r="EG90" s="566"/>
      <c r="EH90" s="566"/>
      <c r="EI90" s="566"/>
      <c r="EJ90" s="566"/>
      <c r="EK90" s="566"/>
      <c r="EL90" s="566"/>
      <c r="EM90" s="566"/>
      <c r="EN90" s="18"/>
      <c r="EO90" s="18"/>
      <c r="EP90" s="18"/>
      <c r="EQ90" s="18"/>
      <c r="ER90" s="18"/>
      <c r="ES90" s="18"/>
      <c r="ET90" s="18"/>
      <c r="EU90" s="18"/>
      <c r="EV90" s="18"/>
      <c r="EW90" s="18"/>
      <c r="EX90" s="18"/>
      <c r="EY90" s="18"/>
      <c r="EZ90" s="566"/>
      <c r="FA90" s="566"/>
      <c r="FB90" s="566"/>
      <c r="FC90" s="566"/>
      <c r="FD90" s="566"/>
      <c r="FE90" s="566"/>
      <c r="FF90" s="566"/>
      <c r="FG90" s="566"/>
      <c r="FH90" s="566"/>
      <c r="FI90" s="566"/>
      <c r="FJ90" s="566"/>
      <c r="FK90" s="567"/>
      <c r="FL90" s="565"/>
      <c r="FM90" s="566"/>
      <c r="FN90" s="566"/>
      <c r="FO90" s="566"/>
      <c r="FP90" s="566"/>
      <c r="FQ90" s="566"/>
      <c r="FR90" s="18"/>
      <c r="FS90" s="18"/>
      <c r="FT90" s="18"/>
      <c r="FU90" s="18"/>
      <c r="FV90" s="18"/>
      <c r="FW90" s="18"/>
      <c r="FX90" s="18"/>
      <c r="FY90" s="18"/>
      <c r="FZ90" s="18"/>
      <c r="GA90" s="566"/>
      <c r="GB90" s="566"/>
      <c r="GC90" s="566"/>
      <c r="GD90" s="566"/>
      <c r="GE90" s="566"/>
      <c r="GF90" s="566"/>
      <c r="GG90" s="566"/>
      <c r="GH90" s="566"/>
      <c r="GI90" s="566"/>
      <c r="GJ90" s="566"/>
      <c r="GK90" s="566"/>
      <c r="GL90" s="566"/>
      <c r="GM90" s="566"/>
      <c r="GN90" s="566"/>
      <c r="GO90" s="567"/>
      <c r="GP90" s="565"/>
      <c r="GQ90" s="566"/>
      <c r="GR90" s="566"/>
      <c r="GS90" s="566"/>
      <c r="GT90" s="566"/>
      <c r="GU90" s="566"/>
      <c r="GV90" s="18"/>
      <c r="GW90" s="18"/>
      <c r="GX90" s="18"/>
      <c r="GY90" s="18"/>
      <c r="GZ90" s="18"/>
      <c r="HA90" s="18"/>
      <c r="HB90" s="18"/>
      <c r="HC90" s="18"/>
      <c r="HD90" s="18"/>
      <c r="HE90" s="566"/>
      <c r="HF90" s="566"/>
      <c r="HG90" s="566"/>
      <c r="HH90" s="566"/>
      <c r="HI90" s="566"/>
      <c r="HJ90" s="566"/>
      <c r="HK90" s="566"/>
      <c r="HL90" s="566"/>
      <c r="HM90" s="566"/>
      <c r="HN90" s="566"/>
      <c r="HO90" s="566"/>
      <c r="HP90" s="566"/>
      <c r="HQ90" s="566"/>
      <c r="HR90" s="566"/>
      <c r="HS90" s="567"/>
    </row>
    <row r="91" spans="1:227">
      <c r="A91" s="26" t="str">
        <f>IF('Information sur les Gènes'!A91="","",'Information sur les Gènes'!A91)</f>
        <v>H5</v>
      </c>
      <c r="B91" s="28" t="str">
        <f>IF('Information sur les Gènes'!D91="","",'Information sur les Gènes'!D91)</f>
        <v/>
      </c>
      <c r="C91" s="611" t="str">
        <f>IF('Données Echantillon Contrôle'!F92="","",'Données Echantillon Contrôle'!F92)</f>
        <v/>
      </c>
      <c r="D91" s="612"/>
      <c r="E91" s="613"/>
      <c r="F91" s="611" t="str">
        <f>IF('Données Echantillon 1'!F92="","",'Données Echantillon 1'!F92)</f>
        <v/>
      </c>
      <c r="G91" s="612"/>
      <c r="H91" s="613"/>
      <c r="I91" s="611" t="str">
        <f>IF('Données Echantillon 2'!F92="","",'Données Echantillon 2'!F92)</f>
        <v/>
      </c>
      <c r="J91" s="612"/>
      <c r="K91" s="613"/>
      <c r="L91" s="611" t="str">
        <f>IF('Données Echantillon 3'!F92="","",'Données Echantillon 3'!F92)</f>
        <v/>
      </c>
      <c r="M91" s="612"/>
      <c r="N91" s="613"/>
      <c r="O91" s="611" t="str">
        <f>IF('Données Echantillon 4'!F92="","",'Données Echantillon 4'!F92)</f>
        <v/>
      </c>
      <c r="P91" s="612"/>
      <c r="Q91" s="613"/>
      <c r="R91" s="611" t="str">
        <f>IF('Données Echantillon 5'!F92="","",'Données Echantillon 5'!F92)</f>
        <v/>
      </c>
      <c r="S91" s="612"/>
      <c r="T91" s="613"/>
      <c r="U91" s="611" t="str">
        <f>IF('Données Echantillon 6'!F92="","",'Données Echantillon 6'!F92)</f>
        <v/>
      </c>
      <c r="V91" s="612"/>
      <c r="W91" s="613"/>
      <c r="X91" s="611" t="str">
        <f>IF('Données Echantillon 7'!F92="","",'Données Echantillon 7'!F92)</f>
        <v/>
      </c>
      <c r="Y91" s="612"/>
      <c r="Z91" s="613"/>
      <c r="AA91" s="611" t="str">
        <f>IF('Données Echantillon 8'!F92="","",'Données Echantillon 8'!F92)</f>
        <v/>
      </c>
      <c r="AB91" s="612"/>
      <c r="AC91" s="613"/>
      <c r="AD91" s="611" t="str">
        <f>IF('Données Echantillon 9'!F92="","",'Données Echantillon 9'!F92)</f>
        <v/>
      </c>
      <c r="AE91" s="612"/>
      <c r="AF91" s="613"/>
      <c r="AG91" s="611" t="str">
        <f>IF('Données Echantillon 10'!F92="","",'Données Echantillon 10'!F92)</f>
        <v/>
      </c>
      <c r="AH91" s="612"/>
      <c r="AI91" s="613"/>
      <c r="AJ91" s="638"/>
      <c r="AK91" s="633"/>
      <c r="AL91" s="633"/>
      <c r="AM91" s="633"/>
      <c r="AN91" s="633"/>
      <c r="AO91" s="633"/>
      <c r="AP91" s="633"/>
      <c r="AQ91" s="633"/>
      <c r="AR91" s="633"/>
      <c r="AS91" s="20"/>
      <c r="AT91" s="20"/>
      <c r="AU91" s="20"/>
      <c r="AV91" s="20"/>
      <c r="AW91" s="20"/>
      <c r="AX91" s="20"/>
      <c r="AY91" s="20"/>
      <c r="AZ91" s="20"/>
      <c r="BA91" s="20"/>
      <c r="BB91" s="20"/>
      <c r="BC91" s="20"/>
      <c r="BD91" s="20"/>
      <c r="BE91" s="20"/>
      <c r="BF91" s="20"/>
      <c r="BG91" s="20"/>
      <c r="BH91" s="20"/>
      <c r="BI91" s="20"/>
      <c r="BJ91" s="20"/>
      <c r="BK91" s="20"/>
      <c r="BL91" s="20"/>
      <c r="BM91" s="20"/>
      <c r="BN91" s="633"/>
      <c r="BO91" s="633"/>
      <c r="BP91" s="634"/>
      <c r="BQ91" s="565"/>
      <c r="BR91" s="566"/>
      <c r="BS91" s="566"/>
      <c r="BT91" s="566"/>
      <c r="BU91" s="566"/>
      <c r="BV91" s="566"/>
      <c r="BW91" s="18"/>
      <c r="BX91" s="18"/>
      <c r="BY91" s="18"/>
      <c r="BZ91" s="18"/>
      <c r="CA91" s="18"/>
      <c r="CB91" s="18"/>
      <c r="CC91" s="18"/>
      <c r="CD91" s="18"/>
      <c r="CE91" s="18"/>
      <c r="CF91" s="18"/>
      <c r="CG91" s="18"/>
      <c r="CH91" s="18"/>
      <c r="CI91" s="18"/>
      <c r="CJ91" s="18"/>
      <c r="CK91" s="18"/>
      <c r="CL91" s="18"/>
      <c r="CM91" s="18"/>
      <c r="CN91" s="18"/>
      <c r="CO91" s="18"/>
      <c r="CP91" s="18"/>
      <c r="CQ91" s="18"/>
      <c r="CR91" s="566"/>
      <c r="CS91" s="566"/>
      <c r="CT91" s="566"/>
      <c r="CU91" s="566"/>
      <c r="CV91" s="566"/>
      <c r="CW91" s="567"/>
      <c r="CX91" s="565"/>
      <c r="CY91" s="566"/>
      <c r="CZ91" s="566"/>
      <c r="DA91" s="566"/>
      <c r="DB91" s="566"/>
      <c r="DC91" s="566"/>
      <c r="DD91" s="566"/>
      <c r="DE91" s="566"/>
      <c r="DF91" s="566"/>
      <c r="DG91" s="18"/>
      <c r="DH91" s="18"/>
      <c r="DI91" s="18"/>
      <c r="DJ91" s="18"/>
      <c r="DK91" s="18"/>
      <c r="DL91" s="18"/>
      <c r="DM91" s="18"/>
      <c r="DN91" s="18"/>
      <c r="DO91" s="18"/>
      <c r="DP91" s="18"/>
      <c r="DQ91" s="18"/>
      <c r="DR91" s="18"/>
      <c r="DS91" s="18"/>
      <c r="DT91" s="18"/>
      <c r="DU91" s="18"/>
      <c r="DV91" s="566"/>
      <c r="DW91" s="566"/>
      <c r="DX91" s="566"/>
      <c r="DY91" s="566"/>
      <c r="DZ91" s="566"/>
      <c r="EA91" s="566"/>
      <c r="EB91" s="566"/>
      <c r="EC91" s="566"/>
      <c r="ED91" s="567"/>
      <c r="EE91" s="565"/>
      <c r="EF91" s="566"/>
      <c r="EG91" s="566"/>
      <c r="EH91" s="566"/>
      <c r="EI91" s="566"/>
      <c r="EJ91" s="566"/>
      <c r="EK91" s="566"/>
      <c r="EL91" s="566"/>
      <c r="EM91" s="566"/>
      <c r="EN91" s="18"/>
      <c r="EO91" s="18"/>
      <c r="EP91" s="18"/>
      <c r="EQ91" s="18"/>
      <c r="ER91" s="18"/>
      <c r="ES91" s="18"/>
      <c r="ET91" s="18"/>
      <c r="EU91" s="18"/>
      <c r="EV91" s="18"/>
      <c r="EW91" s="18"/>
      <c r="EX91" s="18"/>
      <c r="EY91" s="18"/>
      <c r="EZ91" s="566"/>
      <c r="FA91" s="566"/>
      <c r="FB91" s="566"/>
      <c r="FC91" s="566"/>
      <c r="FD91" s="566"/>
      <c r="FE91" s="566"/>
      <c r="FF91" s="566"/>
      <c r="FG91" s="566"/>
      <c r="FH91" s="566"/>
      <c r="FI91" s="566"/>
      <c r="FJ91" s="566"/>
      <c r="FK91" s="567"/>
      <c r="FL91" s="565"/>
      <c r="FM91" s="566"/>
      <c r="FN91" s="566"/>
      <c r="FO91" s="566"/>
      <c r="FP91" s="566"/>
      <c r="FQ91" s="566"/>
      <c r="FR91" s="18"/>
      <c r="FS91" s="18"/>
      <c r="FT91" s="18"/>
      <c r="FU91" s="18"/>
      <c r="FV91" s="18"/>
      <c r="FW91" s="18"/>
      <c r="FX91" s="18"/>
      <c r="FY91" s="18"/>
      <c r="FZ91" s="18"/>
      <c r="GA91" s="566"/>
      <c r="GB91" s="566"/>
      <c r="GC91" s="566"/>
      <c r="GD91" s="566"/>
      <c r="GE91" s="566"/>
      <c r="GF91" s="566"/>
      <c r="GG91" s="566"/>
      <c r="GH91" s="566"/>
      <c r="GI91" s="566"/>
      <c r="GJ91" s="566"/>
      <c r="GK91" s="566"/>
      <c r="GL91" s="566"/>
      <c r="GM91" s="566"/>
      <c r="GN91" s="566"/>
      <c r="GO91" s="567"/>
      <c r="GP91" s="565"/>
      <c r="GQ91" s="566"/>
      <c r="GR91" s="566"/>
      <c r="GS91" s="566"/>
      <c r="GT91" s="566"/>
      <c r="GU91" s="566"/>
      <c r="GV91" s="18"/>
      <c r="GW91" s="18"/>
      <c r="GX91" s="18"/>
      <c r="GY91" s="18"/>
      <c r="GZ91" s="18"/>
      <c r="HA91" s="18"/>
      <c r="HB91" s="18"/>
      <c r="HC91" s="18"/>
      <c r="HD91" s="18"/>
      <c r="HE91" s="566"/>
      <c r="HF91" s="566"/>
      <c r="HG91" s="566"/>
      <c r="HH91" s="566"/>
      <c r="HI91" s="566"/>
      <c r="HJ91" s="566"/>
      <c r="HK91" s="566"/>
      <c r="HL91" s="566"/>
      <c r="HM91" s="566"/>
      <c r="HN91" s="566"/>
      <c r="HO91" s="566"/>
      <c r="HP91" s="566"/>
      <c r="HQ91" s="566"/>
      <c r="HR91" s="566"/>
      <c r="HS91" s="567"/>
    </row>
    <row r="92" spans="1:227">
      <c r="A92" s="26" t="str">
        <f>IF('Information sur les Gènes'!A92="","",'Information sur les Gènes'!A92)</f>
        <v>H6</v>
      </c>
      <c r="B92" s="28" t="str">
        <f>IF('Information sur les Gènes'!D92="","",'Information sur les Gènes'!D92)</f>
        <v/>
      </c>
      <c r="C92" s="611" t="str">
        <f>IF('Données Echantillon Contrôle'!F93="","",'Données Echantillon Contrôle'!F93)</f>
        <v/>
      </c>
      <c r="D92" s="612"/>
      <c r="E92" s="613"/>
      <c r="F92" s="611" t="str">
        <f>IF('Données Echantillon 1'!F93="","",'Données Echantillon 1'!F93)</f>
        <v/>
      </c>
      <c r="G92" s="612"/>
      <c r="H92" s="613"/>
      <c r="I92" s="611" t="str">
        <f>IF('Données Echantillon 2'!F93="","",'Données Echantillon 2'!F93)</f>
        <v/>
      </c>
      <c r="J92" s="612"/>
      <c r="K92" s="613"/>
      <c r="L92" s="611" t="str">
        <f>IF('Données Echantillon 3'!F93="","",'Données Echantillon 3'!F93)</f>
        <v/>
      </c>
      <c r="M92" s="612"/>
      <c r="N92" s="613"/>
      <c r="O92" s="611" t="str">
        <f>IF('Données Echantillon 4'!F93="","",'Données Echantillon 4'!F93)</f>
        <v/>
      </c>
      <c r="P92" s="612"/>
      <c r="Q92" s="613"/>
      <c r="R92" s="611" t="str">
        <f>IF('Données Echantillon 5'!F93="","",'Données Echantillon 5'!F93)</f>
        <v/>
      </c>
      <c r="S92" s="612"/>
      <c r="T92" s="613"/>
      <c r="U92" s="611" t="str">
        <f>IF('Données Echantillon 6'!F93="","",'Données Echantillon 6'!F93)</f>
        <v/>
      </c>
      <c r="V92" s="612"/>
      <c r="W92" s="613"/>
      <c r="X92" s="611" t="str">
        <f>IF('Données Echantillon 7'!F93="","",'Données Echantillon 7'!F93)</f>
        <v/>
      </c>
      <c r="Y92" s="612"/>
      <c r="Z92" s="613"/>
      <c r="AA92" s="611" t="str">
        <f>IF('Données Echantillon 8'!F93="","",'Données Echantillon 8'!F93)</f>
        <v/>
      </c>
      <c r="AB92" s="612"/>
      <c r="AC92" s="613"/>
      <c r="AD92" s="611" t="str">
        <f>IF('Données Echantillon 9'!F93="","",'Données Echantillon 9'!F93)</f>
        <v/>
      </c>
      <c r="AE92" s="612"/>
      <c r="AF92" s="613"/>
      <c r="AG92" s="611" t="str">
        <f>IF('Données Echantillon 10'!F93="","",'Données Echantillon 10'!F93)</f>
        <v/>
      </c>
      <c r="AH92" s="612"/>
      <c r="AI92" s="613"/>
      <c r="AJ92" s="638"/>
      <c r="AK92" s="633"/>
      <c r="AL92" s="633"/>
      <c r="AM92" s="633"/>
      <c r="AN92" s="633"/>
      <c r="AO92" s="633"/>
      <c r="AP92" s="633"/>
      <c r="AQ92" s="633"/>
      <c r="AR92" s="633"/>
      <c r="AS92" s="20"/>
      <c r="AT92" s="20"/>
      <c r="AU92" s="20"/>
      <c r="AV92" s="20"/>
      <c r="AW92" s="20"/>
      <c r="AX92" s="20"/>
      <c r="AY92" s="20"/>
      <c r="AZ92" s="20"/>
      <c r="BA92" s="20"/>
      <c r="BB92" s="20"/>
      <c r="BC92" s="20"/>
      <c r="BD92" s="20"/>
      <c r="BE92" s="20"/>
      <c r="BF92" s="20"/>
      <c r="BG92" s="20"/>
      <c r="BH92" s="20"/>
      <c r="BI92" s="20"/>
      <c r="BJ92" s="20"/>
      <c r="BK92" s="20"/>
      <c r="BL92" s="20"/>
      <c r="BM92" s="20"/>
      <c r="BN92" s="633"/>
      <c r="BO92" s="633"/>
      <c r="BP92" s="634"/>
      <c r="BQ92" s="565"/>
      <c r="BR92" s="566"/>
      <c r="BS92" s="566"/>
      <c r="BT92" s="566"/>
      <c r="BU92" s="566"/>
      <c r="BV92" s="566"/>
      <c r="BW92" s="18"/>
      <c r="BX92" s="18"/>
      <c r="BY92" s="18"/>
      <c r="BZ92" s="18"/>
      <c r="CA92" s="18"/>
      <c r="CB92" s="18"/>
      <c r="CC92" s="18"/>
      <c r="CD92" s="18"/>
      <c r="CE92" s="18"/>
      <c r="CF92" s="18"/>
      <c r="CG92" s="18"/>
      <c r="CH92" s="18"/>
      <c r="CI92" s="18"/>
      <c r="CJ92" s="18"/>
      <c r="CK92" s="18"/>
      <c r="CL92" s="18"/>
      <c r="CM92" s="18"/>
      <c r="CN92" s="18"/>
      <c r="CO92" s="18"/>
      <c r="CP92" s="18"/>
      <c r="CQ92" s="18"/>
      <c r="CR92" s="566"/>
      <c r="CS92" s="566"/>
      <c r="CT92" s="566"/>
      <c r="CU92" s="566"/>
      <c r="CV92" s="566"/>
      <c r="CW92" s="567"/>
      <c r="CX92" s="565"/>
      <c r="CY92" s="566"/>
      <c r="CZ92" s="566"/>
      <c r="DA92" s="566"/>
      <c r="DB92" s="566"/>
      <c r="DC92" s="566"/>
      <c r="DD92" s="566"/>
      <c r="DE92" s="566"/>
      <c r="DF92" s="566"/>
      <c r="DG92" s="18"/>
      <c r="DH92" s="18"/>
      <c r="DI92" s="18"/>
      <c r="DJ92" s="18"/>
      <c r="DK92" s="18"/>
      <c r="DL92" s="18"/>
      <c r="DM92" s="18"/>
      <c r="DN92" s="18"/>
      <c r="DO92" s="18"/>
      <c r="DP92" s="18"/>
      <c r="DQ92" s="18"/>
      <c r="DR92" s="18"/>
      <c r="DS92" s="18"/>
      <c r="DT92" s="18"/>
      <c r="DU92" s="18"/>
      <c r="DV92" s="566"/>
      <c r="DW92" s="566"/>
      <c r="DX92" s="566"/>
      <c r="DY92" s="566"/>
      <c r="DZ92" s="566"/>
      <c r="EA92" s="566"/>
      <c r="EB92" s="566"/>
      <c r="EC92" s="566"/>
      <c r="ED92" s="567"/>
      <c r="EE92" s="565"/>
      <c r="EF92" s="566"/>
      <c r="EG92" s="566"/>
      <c r="EH92" s="566"/>
      <c r="EI92" s="566"/>
      <c r="EJ92" s="566"/>
      <c r="EK92" s="566"/>
      <c r="EL92" s="566"/>
      <c r="EM92" s="566"/>
      <c r="EN92" s="18"/>
      <c r="EO92" s="18"/>
      <c r="EP92" s="18"/>
      <c r="EQ92" s="18"/>
      <c r="ER92" s="18"/>
      <c r="ES92" s="18"/>
      <c r="ET92" s="18"/>
      <c r="EU92" s="18"/>
      <c r="EV92" s="18"/>
      <c r="EW92" s="18"/>
      <c r="EX92" s="18"/>
      <c r="EY92" s="18"/>
      <c r="EZ92" s="566"/>
      <c r="FA92" s="566"/>
      <c r="FB92" s="566"/>
      <c r="FC92" s="566"/>
      <c r="FD92" s="566"/>
      <c r="FE92" s="566"/>
      <c r="FF92" s="566"/>
      <c r="FG92" s="566"/>
      <c r="FH92" s="566"/>
      <c r="FI92" s="566"/>
      <c r="FJ92" s="566"/>
      <c r="FK92" s="567"/>
      <c r="FL92" s="565"/>
      <c r="FM92" s="566"/>
      <c r="FN92" s="566"/>
      <c r="FO92" s="566"/>
      <c r="FP92" s="566"/>
      <c r="FQ92" s="566"/>
      <c r="FR92" s="18"/>
      <c r="FS92" s="18"/>
      <c r="FT92" s="18"/>
      <c r="FU92" s="18"/>
      <c r="FV92" s="18"/>
      <c r="FW92" s="18"/>
      <c r="FX92" s="18"/>
      <c r="FY92" s="18"/>
      <c r="FZ92" s="18"/>
      <c r="GA92" s="566"/>
      <c r="GB92" s="566"/>
      <c r="GC92" s="566"/>
      <c r="GD92" s="566"/>
      <c r="GE92" s="566"/>
      <c r="GF92" s="566"/>
      <c r="GG92" s="566"/>
      <c r="GH92" s="566"/>
      <c r="GI92" s="566"/>
      <c r="GJ92" s="566"/>
      <c r="GK92" s="566"/>
      <c r="GL92" s="566"/>
      <c r="GM92" s="566"/>
      <c r="GN92" s="566"/>
      <c r="GO92" s="567"/>
      <c r="GP92" s="565"/>
      <c r="GQ92" s="566"/>
      <c r="GR92" s="566"/>
      <c r="GS92" s="566"/>
      <c r="GT92" s="566"/>
      <c r="GU92" s="566"/>
      <c r="GV92" s="18"/>
      <c r="GW92" s="18"/>
      <c r="GX92" s="18"/>
      <c r="GY92" s="18"/>
      <c r="GZ92" s="18"/>
      <c r="HA92" s="18"/>
      <c r="HB92" s="18"/>
      <c r="HC92" s="18"/>
      <c r="HD92" s="18"/>
      <c r="HE92" s="566"/>
      <c r="HF92" s="566"/>
      <c r="HG92" s="566"/>
      <c r="HH92" s="566"/>
      <c r="HI92" s="566"/>
      <c r="HJ92" s="566"/>
      <c r="HK92" s="566"/>
      <c r="HL92" s="566"/>
      <c r="HM92" s="566"/>
      <c r="HN92" s="566"/>
      <c r="HO92" s="566"/>
      <c r="HP92" s="566"/>
      <c r="HQ92" s="566"/>
      <c r="HR92" s="566"/>
      <c r="HS92" s="567"/>
    </row>
    <row r="93" spans="1:227">
      <c r="A93" s="26" t="str">
        <f>IF('Information sur les Gènes'!A93="","",'Information sur les Gènes'!A93)</f>
        <v>H7</v>
      </c>
      <c r="B93" s="28" t="str">
        <f>IF('Information sur les Gènes'!D93="","",'Information sur les Gènes'!D93)</f>
        <v/>
      </c>
      <c r="C93" s="611" t="str">
        <f>IF('Données Echantillon Contrôle'!F94="","",'Données Echantillon Contrôle'!F94)</f>
        <v/>
      </c>
      <c r="D93" s="612"/>
      <c r="E93" s="613"/>
      <c r="F93" s="611" t="str">
        <f>IF('Données Echantillon 1'!F94="","",'Données Echantillon 1'!F94)</f>
        <v/>
      </c>
      <c r="G93" s="612"/>
      <c r="H93" s="613"/>
      <c r="I93" s="611" t="str">
        <f>IF('Données Echantillon 2'!F94="","",'Données Echantillon 2'!F94)</f>
        <v/>
      </c>
      <c r="J93" s="612"/>
      <c r="K93" s="613"/>
      <c r="L93" s="611" t="str">
        <f>IF('Données Echantillon 3'!F94="","",'Données Echantillon 3'!F94)</f>
        <v/>
      </c>
      <c r="M93" s="612"/>
      <c r="N93" s="613"/>
      <c r="O93" s="611" t="str">
        <f>IF('Données Echantillon 4'!F94="","",'Données Echantillon 4'!F94)</f>
        <v/>
      </c>
      <c r="P93" s="612"/>
      <c r="Q93" s="613"/>
      <c r="R93" s="611" t="str">
        <f>IF('Données Echantillon 5'!F94="","",'Données Echantillon 5'!F94)</f>
        <v/>
      </c>
      <c r="S93" s="612"/>
      <c r="T93" s="613"/>
      <c r="U93" s="611" t="str">
        <f>IF('Données Echantillon 6'!F94="","",'Données Echantillon 6'!F94)</f>
        <v/>
      </c>
      <c r="V93" s="612"/>
      <c r="W93" s="613"/>
      <c r="X93" s="611" t="str">
        <f>IF('Données Echantillon 7'!F94="","",'Données Echantillon 7'!F94)</f>
        <v/>
      </c>
      <c r="Y93" s="612"/>
      <c r="Z93" s="613"/>
      <c r="AA93" s="611" t="str">
        <f>IF('Données Echantillon 8'!F94="","",'Données Echantillon 8'!F94)</f>
        <v/>
      </c>
      <c r="AB93" s="612"/>
      <c r="AC93" s="613"/>
      <c r="AD93" s="611" t="str">
        <f>IF('Données Echantillon 9'!F94="","",'Données Echantillon 9'!F94)</f>
        <v/>
      </c>
      <c r="AE93" s="612"/>
      <c r="AF93" s="613"/>
      <c r="AG93" s="611" t="str">
        <f>IF('Données Echantillon 10'!F94="","",'Données Echantillon 10'!F94)</f>
        <v/>
      </c>
      <c r="AH93" s="612"/>
      <c r="AI93" s="613"/>
      <c r="AJ93" s="638"/>
      <c r="AK93" s="633"/>
      <c r="AL93" s="633"/>
      <c r="AM93" s="633"/>
      <c r="AN93" s="633"/>
      <c r="AO93" s="633"/>
      <c r="AP93" s="633"/>
      <c r="AQ93" s="633"/>
      <c r="AR93" s="633"/>
      <c r="AS93" s="20"/>
      <c r="AT93" s="20"/>
      <c r="AU93" s="20"/>
      <c r="AV93" s="20"/>
      <c r="AW93" s="20"/>
      <c r="AX93" s="20"/>
      <c r="AY93" s="20"/>
      <c r="AZ93" s="20"/>
      <c r="BA93" s="20"/>
      <c r="BB93" s="20"/>
      <c r="BC93" s="20"/>
      <c r="BD93" s="20"/>
      <c r="BE93" s="20"/>
      <c r="BF93" s="20"/>
      <c r="BG93" s="20"/>
      <c r="BH93" s="20"/>
      <c r="BI93" s="20"/>
      <c r="BJ93" s="20"/>
      <c r="BK93" s="20"/>
      <c r="BL93" s="20"/>
      <c r="BM93" s="20"/>
      <c r="BN93" s="633"/>
      <c r="BO93" s="633"/>
      <c r="BP93" s="634"/>
      <c r="BQ93" s="565"/>
      <c r="BR93" s="566"/>
      <c r="BS93" s="566"/>
      <c r="BT93" s="566"/>
      <c r="BU93" s="566"/>
      <c r="BV93" s="566"/>
      <c r="BW93" s="18"/>
      <c r="BX93" s="18"/>
      <c r="BY93" s="18"/>
      <c r="BZ93" s="18"/>
      <c r="CA93" s="18"/>
      <c r="CB93" s="18"/>
      <c r="CC93" s="18"/>
      <c r="CD93" s="18"/>
      <c r="CE93" s="18"/>
      <c r="CF93" s="18"/>
      <c r="CG93" s="18"/>
      <c r="CH93" s="18"/>
      <c r="CI93" s="18"/>
      <c r="CJ93" s="18"/>
      <c r="CK93" s="18"/>
      <c r="CL93" s="18"/>
      <c r="CM93" s="18"/>
      <c r="CN93" s="18"/>
      <c r="CO93" s="18"/>
      <c r="CP93" s="18"/>
      <c r="CQ93" s="18"/>
      <c r="CR93" s="566"/>
      <c r="CS93" s="566"/>
      <c r="CT93" s="566"/>
      <c r="CU93" s="566"/>
      <c r="CV93" s="566"/>
      <c r="CW93" s="567"/>
      <c r="CX93" s="565"/>
      <c r="CY93" s="566"/>
      <c r="CZ93" s="566"/>
      <c r="DA93" s="566"/>
      <c r="DB93" s="566"/>
      <c r="DC93" s="566"/>
      <c r="DD93" s="566"/>
      <c r="DE93" s="566"/>
      <c r="DF93" s="566"/>
      <c r="DG93" s="18"/>
      <c r="DH93" s="18"/>
      <c r="DI93" s="18"/>
      <c r="DJ93" s="18"/>
      <c r="DK93" s="18"/>
      <c r="DL93" s="18"/>
      <c r="DM93" s="18"/>
      <c r="DN93" s="18"/>
      <c r="DO93" s="18"/>
      <c r="DP93" s="18"/>
      <c r="DQ93" s="18"/>
      <c r="DR93" s="18"/>
      <c r="DS93" s="18"/>
      <c r="DT93" s="18"/>
      <c r="DU93" s="18"/>
      <c r="DV93" s="566"/>
      <c r="DW93" s="566"/>
      <c r="DX93" s="566"/>
      <c r="DY93" s="566"/>
      <c r="DZ93" s="566"/>
      <c r="EA93" s="566"/>
      <c r="EB93" s="566"/>
      <c r="EC93" s="566"/>
      <c r="ED93" s="567"/>
      <c r="EE93" s="565"/>
      <c r="EF93" s="566"/>
      <c r="EG93" s="566"/>
      <c r="EH93" s="566"/>
      <c r="EI93" s="566"/>
      <c r="EJ93" s="566"/>
      <c r="EK93" s="566"/>
      <c r="EL93" s="566"/>
      <c r="EM93" s="566"/>
      <c r="EN93" s="18"/>
      <c r="EO93" s="18"/>
      <c r="EP93" s="18"/>
      <c r="EQ93" s="18"/>
      <c r="ER93" s="18"/>
      <c r="ES93" s="18"/>
      <c r="ET93" s="18"/>
      <c r="EU93" s="18"/>
      <c r="EV93" s="18"/>
      <c r="EW93" s="18"/>
      <c r="EX93" s="18"/>
      <c r="EY93" s="18"/>
      <c r="EZ93" s="566"/>
      <c r="FA93" s="566"/>
      <c r="FB93" s="566"/>
      <c r="FC93" s="566"/>
      <c r="FD93" s="566"/>
      <c r="FE93" s="566"/>
      <c r="FF93" s="566"/>
      <c r="FG93" s="566"/>
      <c r="FH93" s="566"/>
      <c r="FI93" s="566"/>
      <c r="FJ93" s="566"/>
      <c r="FK93" s="567"/>
      <c r="FL93" s="565"/>
      <c r="FM93" s="566"/>
      <c r="FN93" s="566"/>
      <c r="FO93" s="566"/>
      <c r="FP93" s="566"/>
      <c r="FQ93" s="566"/>
      <c r="FR93" s="18"/>
      <c r="FS93" s="18"/>
      <c r="FT93" s="18"/>
      <c r="FU93" s="18"/>
      <c r="FV93" s="18"/>
      <c r="FW93" s="18"/>
      <c r="FX93" s="18"/>
      <c r="FY93" s="18"/>
      <c r="FZ93" s="18"/>
      <c r="GA93" s="566"/>
      <c r="GB93" s="566"/>
      <c r="GC93" s="566"/>
      <c r="GD93" s="566"/>
      <c r="GE93" s="566"/>
      <c r="GF93" s="566"/>
      <c r="GG93" s="566"/>
      <c r="GH93" s="566"/>
      <c r="GI93" s="566"/>
      <c r="GJ93" s="566"/>
      <c r="GK93" s="566"/>
      <c r="GL93" s="566"/>
      <c r="GM93" s="566"/>
      <c r="GN93" s="566"/>
      <c r="GO93" s="567"/>
      <c r="GP93" s="565"/>
      <c r="GQ93" s="566"/>
      <c r="GR93" s="566"/>
      <c r="GS93" s="566"/>
      <c r="GT93" s="566"/>
      <c r="GU93" s="566"/>
      <c r="GV93" s="18"/>
      <c r="GW93" s="18"/>
      <c r="GX93" s="18"/>
      <c r="GY93" s="18"/>
      <c r="GZ93" s="18"/>
      <c r="HA93" s="18"/>
      <c r="HB93" s="18"/>
      <c r="HC93" s="18"/>
      <c r="HD93" s="18"/>
      <c r="HE93" s="566"/>
      <c r="HF93" s="566"/>
      <c r="HG93" s="566"/>
      <c r="HH93" s="566"/>
      <c r="HI93" s="566"/>
      <c r="HJ93" s="566"/>
      <c r="HK93" s="566"/>
      <c r="HL93" s="566"/>
      <c r="HM93" s="566"/>
      <c r="HN93" s="566"/>
      <c r="HO93" s="566"/>
      <c r="HP93" s="566"/>
      <c r="HQ93" s="566"/>
      <c r="HR93" s="566"/>
      <c r="HS93" s="567"/>
    </row>
    <row r="94" spans="1:227" ht="15.75" thickBot="1">
      <c r="A94" s="27" t="str">
        <f>IF('Information sur les Gènes'!A94="","",'Information sur les Gènes'!A94)</f>
        <v>H8</v>
      </c>
      <c r="B94" s="29" t="str">
        <f>IF('Information sur les Gènes'!D94="","",'Information sur les Gènes'!D94)</f>
        <v/>
      </c>
      <c r="C94" s="639" t="str">
        <f>IF('Données Echantillon Contrôle'!F95="","",'Données Echantillon Contrôle'!F95)</f>
        <v/>
      </c>
      <c r="D94" s="640"/>
      <c r="E94" s="641"/>
      <c r="F94" s="639" t="str">
        <f>IF('Données Echantillon 1'!F95="","",'Données Echantillon 1'!F95)</f>
        <v/>
      </c>
      <c r="G94" s="640"/>
      <c r="H94" s="641"/>
      <c r="I94" s="639" t="str">
        <f>IF('Données Echantillon 2'!F95="","",'Données Echantillon 2'!F95)</f>
        <v/>
      </c>
      <c r="J94" s="640"/>
      <c r="K94" s="641"/>
      <c r="L94" s="639" t="str">
        <f>IF('Données Echantillon 3'!F95="","",'Données Echantillon 3'!F95)</f>
        <v/>
      </c>
      <c r="M94" s="640"/>
      <c r="N94" s="641"/>
      <c r="O94" s="639" t="str">
        <f>IF('Données Echantillon 4'!F95="","",'Données Echantillon 4'!F95)</f>
        <v/>
      </c>
      <c r="P94" s="640"/>
      <c r="Q94" s="641"/>
      <c r="R94" s="639" t="str">
        <f>IF('Données Echantillon 5'!F95="","",'Données Echantillon 5'!F95)</f>
        <v/>
      </c>
      <c r="S94" s="640"/>
      <c r="T94" s="641"/>
      <c r="U94" s="639" t="str">
        <f>IF('Données Echantillon 6'!F95="","",'Données Echantillon 6'!F95)</f>
        <v/>
      </c>
      <c r="V94" s="640"/>
      <c r="W94" s="641"/>
      <c r="X94" s="639" t="str">
        <f>IF('Données Echantillon 7'!F95="","",'Données Echantillon 7'!F95)</f>
        <v/>
      </c>
      <c r="Y94" s="640"/>
      <c r="Z94" s="641"/>
      <c r="AA94" s="639" t="str">
        <f>IF('Données Echantillon 8'!F95="","",'Données Echantillon 8'!F95)</f>
        <v/>
      </c>
      <c r="AB94" s="640"/>
      <c r="AC94" s="641"/>
      <c r="AD94" s="639" t="str">
        <f>IF('Données Echantillon 9'!F95="","",'Données Echantillon 9'!F95)</f>
        <v/>
      </c>
      <c r="AE94" s="640"/>
      <c r="AF94" s="641"/>
      <c r="AG94" s="639" t="str">
        <f>IF('Données Echantillon 10'!F95="","",'Données Echantillon 10'!F95)</f>
        <v/>
      </c>
      <c r="AH94" s="640"/>
      <c r="AI94" s="641"/>
      <c r="AJ94" s="579"/>
      <c r="AK94" s="580"/>
      <c r="AL94" s="580"/>
      <c r="AM94" s="580"/>
      <c r="AN94" s="580"/>
      <c r="AO94" s="580"/>
      <c r="AP94" s="580"/>
      <c r="AQ94" s="580"/>
      <c r="AR94" s="580"/>
      <c r="AS94" s="21"/>
      <c r="AT94" s="21"/>
      <c r="AU94" s="21"/>
      <c r="AV94" s="21"/>
      <c r="AW94" s="21"/>
      <c r="AX94" s="21"/>
      <c r="AY94" s="21"/>
      <c r="AZ94" s="21"/>
      <c r="BA94" s="21"/>
      <c r="BB94" s="21"/>
      <c r="BC94" s="21"/>
      <c r="BD94" s="21"/>
      <c r="BE94" s="21"/>
      <c r="BF94" s="21"/>
      <c r="BG94" s="21"/>
      <c r="BH94" s="21"/>
      <c r="BI94" s="21"/>
      <c r="BJ94" s="21"/>
      <c r="BK94" s="21"/>
      <c r="BL94" s="21"/>
      <c r="BM94" s="21"/>
      <c r="BN94" s="580"/>
      <c r="BO94" s="580"/>
      <c r="BP94" s="581"/>
      <c r="BQ94" s="579"/>
      <c r="BR94" s="580"/>
      <c r="BS94" s="580"/>
      <c r="BT94" s="580"/>
      <c r="BU94" s="580"/>
      <c r="BV94" s="580"/>
      <c r="BW94" s="21"/>
      <c r="BX94" s="21"/>
      <c r="BY94" s="21"/>
      <c r="BZ94" s="21"/>
      <c r="CA94" s="21"/>
      <c r="CB94" s="21"/>
      <c r="CC94" s="21"/>
      <c r="CD94" s="21"/>
      <c r="CE94" s="21"/>
      <c r="CF94" s="21"/>
      <c r="CG94" s="21"/>
      <c r="CH94" s="21"/>
      <c r="CI94" s="21"/>
      <c r="CJ94" s="21"/>
      <c r="CK94" s="21"/>
      <c r="CL94" s="21"/>
      <c r="CM94" s="21"/>
      <c r="CN94" s="21"/>
      <c r="CO94" s="21"/>
      <c r="CP94" s="21"/>
      <c r="CQ94" s="21"/>
      <c r="CR94" s="580"/>
      <c r="CS94" s="580"/>
      <c r="CT94" s="580"/>
      <c r="CU94" s="580"/>
      <c r="CV94" s="580"/>
      <c r="CW94" s="581"/>
      <c r="CX94" s="579"/>
      <c r="CY94" s="580"/>
      <c r="CZ94" s="580"/>
      <c r="DA94" s="580"/>
      <c r="DB94" s="580"/>
      <c r="DC94" s="580"/>
      <c r="DD94" s="580"/>
      <c r="DE94" s="580"/>
      <c r="DF94" s="580"/>
      <c r="DG94" s="21"/>
      <c r="DH94" s="21"/>
      <c r="DI94" s="21"/>
      <c r="DJ94" s="21"/>
      <c r="DK94" s="21"/>
      <c r="DL94" s="21"/>
      <c r="DM94" s="21"/>
      <c r="DN94" s="21"/>
      <c r="DO94" s="21"/>
      <c r="DP94" s="21"/>
      <c r="DQ94" s="21"/>
      <c r="DR94" s="21"/>
      <c r="DS94" s="21"/>
      <c r="DT94" s="21"/>
      <c r="DU94" s="21"/>
      <c r="DV94" s="580"/>
      <c r="DW94" s="580"/>
      <c r="DX94" s="580"/>
      <c r="DY94" s="580"/>
      <c r="DZ94" s="580"/>
      <c r="EA94" s="580"/>
      <c r="EB94" s="580"/>
      <c r="EC94" s="580"/>
      <c r="ED94" s="581"/>
      <c r="EE94" s="579"/>
      <c r="EF94" s="580"/>
      <c r="EG94" s="580"/>
      <c r="EH94" s="580"/>
      <c r="EI94" s="580"/>
      <c r="EJ94" s="580"/>
      <c r="EK94" s="580"/>
      <c r="EL94" s="580"/>
      <c r="EM94" s="580"/>
      <c r="EN94" s="21"/>
      <c r="EO94" s="21"/>
      <c r="EP94" s="21"/>
      <c r="EQ94" s="21"/>
      <c r="ER94" s="21"/>
      <c r="ES94" s="21"/>
      <c r="ET94" s="21"/>
      <c r="EU94" s="21"/>
      <c r="EV94" s="21"/>
      <c r="EW94" s="21"/>
      <c r="EX94" s="21"/>
      <c r="EY94" s="21"/>
      <c r="EZ94" s="580"/>
      <c r="FA94" s="580"/>
      <c r="FB94" s="580"/>
      <c r="FC94" s="580"/>
      <c r="FD94" s="580"/>
      <c r="FE94" s="580"/>
      <c r="FF94" s="580"/>
      <c r="FG94" s="580"/>
      <c r="FH94" s="580"/>
      <c r="FI94" s="580"/>
      <c r="FJ94" s="580"/>
      <c r="FK94" s="581"/>
      <c r="FL94" s="579"/>
      <c r="FM94" s="580"/>
      <c r="FN94" s="580"/>
      <c r="FO94" s="580"/>
      <c r="FP94" s="580"/>
      <c r="FQ94" s="580"/>
      <c r="FR94" s="21"/>
      <c r="FS94" s="21"/>
      <c r="FT94" s="21"/>
      <c r="FU94" s="21"/>
      <c r="FV94" s="21"/>
      <c r="FW94" s="21"/>
      <c r="FX94" s="21"/>
      <c r="FY94" s="21"/>
      <c r="FZ94" s="21"/>
      <c r="GA94" s="580"/>
      <c r="GB94" s="580"/>
      <c r="GC94" s="580"/>
      <c r="GD94" s="580"/>
      <c r="GE94" s="580"/>
      <c r="GF94" s="580"/>
      <c r="GG94" s="580"/>
      <c r="GH94" s="580"/>
      <c r="GI94" s="580"/>
      <c r="GJ94" s="580"/>
      <c r="GK94" s="580"/>
      <c r="GL94" s="580"/>
      <c r="GM94" s="580"/>
      <c r="GN94" s="580"/>
      <c r="GO94" s="581"/>
      <c r="GP94" s="579"/>
      <c r="GQ94" s="580"/>
      <c r="GR94" s="580"/>
      <c r="GS94" s="580"/>
      <c r="GT94" s="580"/>
      <c r="GU94" s="580"/>
      <c r="GV94" s="21"/>
      <c r="GW94" s="21"/>
      <c r="GX94" s="21"/>
      <c r="GY94" s="21"/>
      <c r="GZ94" s="21"/>
      <c r="HA94" s="21"/>
      <c r="HB94" s="21"/>
      <c r="HC94" s="21"/>
      <c r="HD94" s="21"/>
      <c r="HE94" s="580"/>
      <c r="HF94" s="580"/>
      <c r="HG94" s="580"/>
      <c r="HH94" s="580"/>
      <c r="HI94" s="580"/>
      <c r="HJ94" s="580"/>
      <c r="HK94" s="580"/>
      <c r="HL94" s="580"/>
      <c r="HM94" s="580"/>
      <c r="HN94" s="580"/>
      <c r="HO94" s="580"/>
      <c r="HP94" s="580"/>
      <c r="HQ94" s="580"/>
      <c r="HR94" s="580"/>
      <c r="HS94" s="581"/>
    </row>
    <row r="95" spans="1:227" ht="15.75" thickTop="1"/>
    <row r="98" spans="1:88" ht="23.1" customHeight="1">
      <c r="A98" s="647"/>
      <c r="B98" s="644" t="s">
        <v>3</v>
      </c>
      <c r="C98" s="627" t="s">
        <v>188</v>
      </c>
      <c r="D98" s="628"/>
      <c r="E98" s="628"/>
      <c r="F98" s="628"/>
      <c r="G98" s="628"/>
      <c r="H98" s="628"/>
      <c r="I98" s="628"/>
      <c r="J98" s="628"/>
      <c r="K98" s="628"/>
      <c r="L98" s="628"/>
      <c r="M98" s="628"/>
      <c r="N98" s="628"/>
      <c r="O98" s="628"/>
      <c r="P98" s="628"/>
      <c r="Q98" s="628"/>
      <c r="R98" s="628"/>
      <c r="S98" s="628"/>
      <c r="T98" s="628"/>
      <c r="U98" s="628"/>
      <c r="V98" s="628"/>
      <c r="W98" s="628"/>
      <c r="X98" s="628"/>
      <c r="Y98" s="628"/>
      <c r="Z98" s="628"/>
      <c r="AA98" s="628"/>
      <c r="AB98" s="628"/>
      <c r="AC98" s="628"/>
      <c r="AD98" s="628"/>
      <c r="AE98" s="628"/>
      <c r="AF98" s="628"/>
      <c r="AG98" s="628"/>
      <c r="AH98" s="628"/>
      <c r="AI98" s="629"/>
      <c r="AJ98" s="606" t="s">
        <v>212</v>
      </c>
      <c r="AK98" s="607"/>
      <c r="AL98" s="607"/>
      <c r="AM98" s="607"/>
      <c r="AN98" s="607"/>
      <c r="AO98" s="607"/>
      <c r="AP98" s="607"/>
      <c r="AQ98" s="607"/>
      <c r="AR98" s="607"/>
      <c r="AS98" s="607"/>
      <c r="AT98" s="607"/>
      <c r="AU98" s="607"/>
      <c r="AV98" s="607"/>
      <c r="AW98" s="607"/>
      <c r="AX98" s="607"/>
      <c r="AY98" s="607"/>
      <c r="AZ98" s="607"/>
      <c r="BA98" s="607"/>
      <c r="BB98" s="607"/>
      <c r="BC98" s="607"/>
      <c r="BD98" s="607"/>
      <c r="BE98" s="607"/>
      <c r="BF98" s="607"/>
      <c r="BG98" s="607"/>
      <c r="BH98" s="607"/>
      <c r="BI98" s="607"/>
      <c r="BJ98" s="607"/>
      <c r="BK98" s="607"/>
      <c r="BL98" s="607"/>
      <c r="BM98" s="607"/>
      <c r="BN98" s="607"/>
      <c r="BO98" s="607"/>
      <c r="BP98" s="607"/>
      <c r="BQ98" s="597" t="s">
        <v>195</v>
      </c>
      <c r="BR98" s="599" t="str">
        <f>'Moyennes ∆Ct et 2^(-∆Ct)'!AL1</f>
        <v>p - value 1</v>
      </c>
      <c r="BS98" s="597" t="s">
        <v>196</v>
      </c>
      <c r="BT98" s="599" t="str">
        <f>'Moyennes ∆Ct et 2^(-∆Ct)'!AN1</f>
        <v>p - value 2</v>
      </c>
      <c r="BU98" s="597" t="s">
        <v>197</v>
      </c>
      <c r="BV98" s="599" t="str">
        <f>'Moyennes ∆Ct et 2^(-∆Ct)'!AP1</f>
        <v>p - value 3</v>
      </c>
      <c r="BW98" s="597" t="s">
        <v>198</v>
      </c>
      <c r="BX98" s="601" t="str">
        <f>'Moyennes ∆Ct et 2^(-∆Ct)'!AR1</f>
        <v>p - value 4</v>
      </c>
      <c r="BY98" s="597" t="s">
        <v>199</v>
      </c>
      <c r="BZ98" s="599" t="str">
        <f>'Moyennes ∆Ct et 2^(-∆Ct)'!AT1</f>
        <v>p - value 5</v>
      </c>
      <c r="CA98" s="597" t="s">
        <v>200</v>
      </c>
      <c r="CB98" s="599" t="str">
        <f>'Moyennes ∆Ct et 2^(-∆Ct)'!AV1</f>
        <v>p - value 6</v>
      </c>
      <c r="CC98" s="597" t="s">
        <v>201</v>
      </c>
      <c r="CD98" s="599" t="str">
        <f>'Moyennes ∆Ct et 2^(-∆Ct)'!AX1</f>
        <v>p - value 7</v>
      </c>
      <c r="CE98" s="597" t="s">
        <v>202</v>
      </c>
      <c r="CF98" s="599" t="str">
        <f>'Moyennes ∆Ct et 2^(-∆Ct)'!AZ1</f>
        <v>p - value 8</v>
      </c>
      <c r="CG98" s="597" t="s">
        <v>203</v>
      </c>
      <c r="CH98" s="601" t="str">
        <f>'Moyennes ∆Ct et 2^(-∆Ct)'!BB1</f>
        <v>p - value 9</v>
      </c>
      <c r="CI98" s="597" t="s">
        <v>204</v>
      </c>
      <c r="CJ98" s="599" t="str">
        <f>'Moyennes ∆Ct et 2^(-∆Ct)'!BD1</f>
        <v>p - value 10</v>
      </c>
    </row>
    <row r="99" spans="1:88" ht="23.1" customHeight="1" thickBot="1">
      <c r="A99" s="648"/>
      <c r="B99" s="645"/>
      <c r="C99" s="617" t="s">
        <v>123</v>
      </c>
      <c r="D99" s="618"/>
      <c r="E99" s="619"/>
      <c r="F99" s="617" t="s">
        <v>124</v>
      </c>
      <c r="G99" s="618"/>
      <c r="H99" s="619"/>
      <c r="I99" s="617" t="s">
        <v>125</v>
      </c>
      <c r="J99" s="618"/>
      <c r="K99" s="619"/>
      <c r="L99" s="617" t="s">
        <v>126</v>
      </c>
      <c r="M99" s="618"/>
      <c r="N99" s="619"/>
      <c r="O99" s="617" t="s">
        <v>158</v>
      </c>
      <c r="P99" s="618"/>
      <c r="Q99" s="619"/>
      <c r="R99" s="617" t="s">
        <v>159</v>
      </c>
      <c r="S99" s="618"/>
      <c r="T99" s="619"/>
      <c r="U99" s="617" t="s">
        <v>160</v>
      </c>
      <c r="V99" s="618"/>
      <c r="W99" s="619"/>
      <c r="X99" s="617" t="s">
        <v>161</v>
      </c>
      <c r="Y99" s="618"/>
      <c r="Z99" s="619"/>
      <c r="AA99" s="617" t="s">
        <v>162</v>
      </c>
      <c r="AB99" s="618"/>
      <c r="AC99" s="619"/>
      <c r="AD99" s="617" t="s">
        <v>163</v>
      </c>
      <c r="AE99" s="618"/>
      <c r="AF99" s="619"/>
      <c r="AG99" s="617" t="s">
        <v>164</v>
      </c>
      <c r="AH99" s="618"/>
      <c r="AI99" s="619"/>
      <c r="AJ99" s="608" t="s">
        <v>123</v>
      </c>
      <c r="AK99" s="609"/>
      <c r="AL99" s="610"/>
      <c r="AM99" s="608" t="s">
        <v>124</v>
      </c>
      <c r="AN99" s="609"/>
      <c r="AO99" s="610"/>
      <c r="AP99" s="608" t="s">
        <v>125</v>
      </c>
      <c r="AQ99" s="609"/>
      <c r="AR99" s="610"/>
      <c r="AS99" s="608" t="s">
        <v>126</v>
      </c>
      <c r="AT99" s="609"/>
      <c r="AU99" s="610"/>
      <c r="AV99" s="608" t="s">
        <v>158</v>
      </c>
      <c r="AW99" s="609"/>
      <c r="AX99" s="610"/>
      <c r="AY99" s="608" t="s">
        <v>159</v>
      </c>
      <c r="AZ99" s="609"/>
      <c r="BA99" s="610"/>
      <c r="BB99" s="608" t="s">
        <v>160</v>
      </c>
      <c r="BC99" s="609"/>
      <c r="BD99" s="610"/>
      <c r="BE99" s="608" t="s">
        <v>161</v>
      </c>
      <c r="BF99" s="609"/>
      <c r="BG99" s="610"/>
      <c r="BH99" s="608" t="s">
        <v>162</v>
      </c>
      <c r="BI99" s="609"/>
      <c r="BJ99" s="610"/>
      <c r="BK99" s="608" t="s">
        <v>163</v>
      </c>
      <c r="BL99" s="609"/>
      <c r="BM99" s="610"/>
      <c r="BN99" s="608" t="s">
        <v>164</v>
      </c>
      <c r="BO99" s="609"/>
      <c r="BP99" s="609"/>
      <c r="BQ99" s="598"/>
      <c r="BR99" s="600"/>
      <c r="BS99" s="598"/>
      <c r="BT99" s="600"/>
      <c r="BU99" s="598"/>
      <c r="BV99" s="600"/>
      <c r="BW99" s="598"/>
      <c r="BX99" s="602"/>
      <c r="BY99" s="598"/>
      <c r="BZ99" s="600"/>
      <c r="CA99" s="598"/>
      <c r="CB99" s="600"/>
      <c r="CC99" s="598"/>
      <c r="CD99" s="600"/>
      <c r="CE99" s="598"/>
      <c r="CF99" s="600"/>
      <c r="CG99" s="598"/>
      <c r="CH99" s="602"/>
      <c r="CI99" s="598"/>
      <c r="CJ99" s="600"/>
    </row>
    <row r="100" spans="1:88" ht="15.75" thickTop="1">
      <c r="A100" s="649"/>
      <c r="B100" s="646"/>
      <c r="C100" s="38" t="s">
        <v>5</v>
      </c>
      <c r="D100" s="39" t="s">
        <v>6</v>
      </c>
      <c r="E100" s="40" t="s">
        <v>7</v>
      </c>
      <c r="F100" s="38" t="s">
        <v>5</v>
      </c>
      <c r="G100" s="39" t="s">
        <v>6</v>
      </c>
      <c r="H100" s="40" t="s">
        <v>7</v>
      </c>
      <c r="I100" s="38" t="s">
        <v>5</v>
      </c>
      <c r="J100" s="39" t="s">
        <v>6</v>
      </c>
      <c r="K100" s="40" t="s">
        <v>7</v>
      </c>
      <c r="L100" s="38" t="s">
        <v>5</v>
      </c>
      <c r="M100" s="39" t="s">
        <v>6</v>
      </c>
      <c r="N100" s="40" t="s">
        <v>7</v>
      </c>
      <c r="O100" s="38" t="s">
        <v>5</v>
      </c>
      <c r="P100" s="39" t="s">
        <v>6</v>
      </c>
      <c r="Q100" s="40" t="s">
        <v>7</v>
      </c>
      <c r="R100" s="38" t="s">
        <v>5</v>
      </c>
      <c r="S100" s="39" t="s">
        <v>6</v>
      </c>
      <c r="T100" s="40" t="s">
        <v>7</v>
      </c>
      <c r="U100" s="38" t="s">
        <v>5</v>
      </c>
      <c r="V100" s="39" t="s">
        <v>6</v>
      </c>
      <c r="W100" s="40" t="s">
        <v>7</v>
      </c>
      <c r="X100" s="38" t="s">
        <v>5</v>
      </c>
      <c r="Y100" s="39" t="s">
        <v>6</v>
      </c>
      <c r="Z100" s="40" t="s">
        <v>7</v>
      </c>
      <c r="AA100" s="38" t="s">
        <v>5</v>
      </c>
      <c r="AB100" s="39" t="s">
        <v>6</v>
      </c>
      <c r="AC100" s="40" t="s">
        <v>7</v>
      </c>
      <c r="AD100" s="38" t="s">
        <v>5</v>
      </c>
      <c r="AE100" s="39" t="s">
        <v>6</v>
      </c>
      <c r="AF100" s="40" t="s">
        <v>7</v>
      </c>
      <c r="AG100" s="38" t="s">
        <v>5</v>
      </c>
      <c r="AH100" s="39" t="s">
        <v>6</v>
      </c>
      <c r="AI100" s="40" t="s">
        <v>7</v>
      </c>
      <c r="AJ100" s="603" t="e">
        <f>IF(ISNUMBER(POWER(2,-AJ3)),POWER(2,-AJ3),NA())</f>
        <v>#N/A</v>
      </c>
      <c r="AK100" s="604"/>
      <c r="AL100" s="605"/>
      <c r="AM100" s="603" t="e">
        <f t="shared" ref="AM100:AM131" si="102">IF(ISNUMBER(POWER(2,-AM3)),POWER(2,-AM3),NA())</f>
        <v>#N/A</v>
      </c>
      <c r="AN100" s="604"/>
      <c r="AO100" s="605"/>
      <c r="AP100" s="603" t="e">
        <f t="shared" ref="AP100:AP131" si="103">IF(ISNUMBER(POWER(2,-AP3)),POWER(2,-AP3),NA())</f>
        <v>#N/A</v>
      </c>
      <c r="AQ100" s="604"/>
      <c r="AR100" s="605"/>
      <c r="AS100" s="603" t="e">
        <f t="shared" ref="AS100:AS131" si="104">IF(ISNUMBER(POWER(2,-AS3)),POWER(2,-AS3),NA())</f>
        <v>#N/A</v>
      </c>
      <c r="AT100" s="604"/>
      <c r="AU100" s="605"/>
      <c r="AV100" s="603" t="e">
        <f t="shared" ref="AV100:AV131" si="105">IF(ISNUMBER(POWER(2,-AV3)),POWER(2,-AV3),NA())</f>
        <v>#N/A</v>
      </c>
      <c r="AW100" s="604"/>
      <c r="AX100" s="605"/>
      <c r="AY100" s="603" t="e">
        <f t="shared" ref="AY100:AY131" si="106">IF(ISNUMBER(POWER(2,-AY3)),POWER(2,-AY3),NA())</f>
        <v>#N/A</v>
      </c>
      <c r="AZ100" s="604"/>
      <c r="BA100" s="605"/>
      <c r="BB100" s="603" t="e">
        <f t="shared" ref="BB100:BB131" si="107">IF(ISNUMBER(POWER(2,-BB3)),POWER(2,-BB3),NA())</f>
        <v>#N/A</v>
      </c>
      <c r="BC100" s="604"/>
      <c r="BD100" s="605"/>
      <c r="BE100" s="603" t="e">
        <f t="shared" ref="BE100:BE131" si="108">IF(ISNUMBER(POWER(2,-BE3)),POWER(2,-BE3),NA())</f>
        <v>#N/A</v>
      </c>
      <c r="BF100" s="604"/>
      <c r="BG100" s="605"/>
      <c r="BH100" s="603" t="e">
        <f t="shared" ref="BH100:BH131" si="109">IF(ISNUMBER(POWER(2,-BH3)),POWER(2,-BH3),NA())</f>
        <v>#N/A</v>
      </c>
      <c r="BI100" s="604"/>
      <c r="BJ100" s="605"/>
      <c r="BK100" s="603" t="e">
        <f t="shared" ref="BK100:BK131" si="110">IF(ISNUMBER(POWER(2,-BK3)),POWER(2,-BK3),NA())</f>
        <v>#N/A</v>
      </c>
      <c r="BL100" s="604"/>
      <c r="BM100" s="605"/>
      <c r="BN100" s="603" t="e">
        <f t="shared" ref="BN100:BN131" si="111">IF(ISNUMBER(POWER(2,-BN3)),POWER(2,-BN3),NA())</f>
        <v>#N/A</v>
      </c>
      <c r="BO100" s="604"/>
      <c r="BP100" s="605"/>
      <c r="BQ100" s="51" t="e">
        <f>IF(ISNUMBER('Moyennes ∆Ct et 2^(-∆Ct)'!AK3),'Moyennes ∆Ct et 2^(-∆Ct)'!AK3,NA())</f>
        <v>#N/A</v>
      </c>
      <c r="BR100" s="51" t="e">
        <f>IF(ISNUMBER('Moyennes ∆Ct et 2^(-∆Ct)'!AL3),'Moyennes ∆Ct et 2^(-∆Ct)'!AL3,NA())</f>
        <v>#N/A</v>
      </c>
      <c r="BS100" s="51" t="e">
        <f>IF(ISNUMBER('Moyennes ∆Ct et 2^(-∆Ct)'!AM3),'Moyennes ∆Ct et 2^(-∆Ct)'!AM3,NA())</f>
        <v>#N/A</v>
      </c>
      <c r="BT100" s="51" t="e">
        <f>IF(ISNUMBER('Moyennes ∆Ct et 2^(-∆Ct)'!AN3),'Moyennes ∆Ct et 2^(-∆Ct)'!AN3,NA())</f>
        <v>#N/A</v>
      </c>
      <c r="BU100" s="51" t="e">
        <f>IF(ISNUMBER('Moyennes ∆Ct et 2^(-∆Ct)'!AO3),'Moyennes ∆Ct et 2^(-∆Ct)'!AO3,NA())</f>
        <v>#N/A</v>
      </c>
      <c r="BV100" s="51" t="e">
        <f>IF(ISNUMBER('Moyennes ∆Ct et 2^(-∆Ct)'!AP3),'Moyennes ∆Ct et 2^(-∆Ct)'!AP3,NA())</f>
        <v>#N/A</v>
      </c>
      <c r="BW100" s="51" t="e">
        <f>IF(ISNUMBER('Moyennes ∆Ct et 2^(-∆Ct)'!AQ3),'Moyennes ∆Ct et 2^(-∆Ct)'!AQ3,NA())</f>
        <v>#N/A</v>
      </c>
      <c r="BX100" s="51" t="e">
        <f>IF(ISNUMBER('Moyennes ∆Ct et 2^(-∆Ct)'!AR3),'Moyennes ∆Ct et 2^(-∆Ct)'!AR3,NA())</f>
        <v>#N/A</v>
      </c>
      <c r="BY100" s="51" t="e">
        <f>IF(ISNUMBER('Moyennes ∆Ct et 2^(-∆Ct)'!AS3),'Moyennes ∆Ct et 2^(-∆Ct)'!AS3,NA())</f>
        <v>#N/A</v>
      </c>
      <c r="BZ100" s="51" t="e">
        <f>IF(ISNUMBER('Moyennes ∆Ct et 2^(-∆Ct)'!AT3),'Moyennes ∆Ct et 2^(-∆Ct)'!AT3,NA())</f>
        <v>#N/A</v>
      </c>
      <c r="CA100" s="51" t="e">
        <f>IF(ISNUMBER('Moyennes ∆Ct et 2^(-∆Ct)'!AU3),'Moyennes ∆Ct et 2^(-∆Ct)'!AU3,NA())</f>
        <v>#N/A</v>
      </c>
      <c r="CB100" s="51" t="e">
        <f>IF(ISNUMBER('Moyennes ∆Ct et 2^(-∆Ct)'!AV3),'Moyennes ∆Ct et 2^(-∆Ct)'!AV3,NA())</f>
        <v>#N/A</v>
      </c>
      <c r="CC100" s="51" t="e">
        <f>IF(ISNUMBER('Moyennes ∆Ct et 2^(-∆Ct)'!AW3),'Moyennes ∆Ct et 2^(-∆Ct)'!AW3,NA())</f>
        <v>#N/A</v>
      </c>
      <c r="CD100" s="51" t="e">
        <f>IF(ISNUMBER('Moyennes ∆Ct et 2^(-∆Ct)'!AX3),'Moyennes ∆Ct et 2^(-∆Ct)'!AX3,NA())</f>
        <v>#N/A</v>
      </c>
      <c r="CE100" s="51" t="e">
        <f>IF(ISNUMBER('Moyennes ∆Ct et 2^(-∆Ct)'!AY3),'Moyennes ∆Ct et 2^(-∆Ct)'!AY3,NA())</f>
        <v>#N/A</v>
      </c>
      <c r="CF100" s="51" t="e">
        <f>IF(ISNUMBER('Moyennes ∆Ct et 2^(-∆Ct)'!AZ3),'Moyennes ∆Ct et 2^(-∆Ct)'!AZ3,NA())</f>
        <v>#N/A</v>
      </c>
      <c r="CG100" s="51" t="e">
        <f>IF(ISNUMBER('Moyennes ∆Ct et 2^(-∆Ct)'!BA3),'Moyennes ∆Ct et 2^(-∆Ct)'!BA3,NA())</f>
        <v>#N/A</v>
      </c>
      <c r="CH100" s="51" t="e">
        <f>IF(ISNUMBER('Moyennes ∆Ct et 2^(-∆Ct)'!BB3),'Moyennes ∆Ct et 2^(-∆Ct)'!BB3,NA())</f>
        <v>#N/A</v>
      </c>
      <c r="CI100" s="51" t="e">
        <f>IF(ISNUMBER('Moyennes ∆Ct et 2^(-∆Ct)'!BC3),'Moyennes ∆Ct et 2^(-∆Ct)'!BC3,NA())</f>
        <v>#N/A</v>
      </c>
      <c r="CJ100" s="51" t="e">
        <f>IF(ISNUMBER('Moyennes ∆Ct et 2^(-∆Ct)'!BD3),'Moyennes ∆Ct et 2^(-∆Ct)'!BD3,NA())</f>
        <v>#N/A</v>
      </c>
    </row>
    <row r="101" spans="1:88">
      <c r="A101" s="36" t="str">
        <f t="shared" ref="A101:B120" si="112">A3</f>
        <v>A1</v>
      </c>
      <c r="B101" s="37" t="str">
        <f t="shared" si="112"/>
        <v/>
      </c>
      <c r="C101" s="41" t="str">
        <f>IF('Calcul des ∆Ct'!C3="","",POWER(2,-'Calcul des ∆Ct'!C3))</f>
        <v/>
      </c>
      <c r="D101" s="42" t="str">
        <f>IF('Calcul des ∆Ct'!D3="","",POWER(2,-'Calcul des ∆Ct'!D3))</f>
        <v/>
      </c>
      <c r="E101" s="43" t="str">
        <f>IF('Calcul des ∆Ct'!E3="","",POWER(2,-'Calcul des ∆Ct'!E3))</f>
        <v/>
      </c>
      <c r="F101" s="41" t="str">
        <f>IF('Calcul des ∆Ct'!F3="","",POWER(2,-'Calcul des ∆Ct'!F3))</f>
        <v/>
      </c>
      <c r="G101" s="42" t="str">
        <f>IF('Calcul des ∆Ct'!G3="","",POWER(2,-'Calcul des ∆Ct'!G3))</f>
        <v/>
      </c>
      <c r="H101" s="43" t="str">
        <f>IF('Calcul des ∆Ct'!H3="","",POWER(2,-'Calcul des ∆Ct'!H3))</f>
        <v/>
      </c>
      <c r="I101" s="41" t="str">
        <f>IF('Calcul des ∆Ct'!I3="","",POWER(2,-'Calcul des ∆Ct'!I3))</f>
        <v/>
      </c>
      <c r="J101" s="42" t="str">
        <f>IF('Calcul des ∆Ct'!J3="","",POWER(2,-'Calcul des ∆Ct'!J3))</f>
        <v/>
      </c>
      <c r="K101" s="43" t="str">
        <f>IF('Calcul des ∆Ct'!K3="","",POWER(2,-'Calcul des ∆Ct'!K3))</f>
        <v/>
      </c>
      <c r="L101" s="41" t="str">
        <f>IF('Calcul des ∆Ct'!L3="","",POWER(2,-'Calcul des ∆Ct'!L3))</f>
        <v/>
      </c>
      <c r="M101" s="42" t="str">
        <f>IF('Calcul des ∆Ct'!M3="","",POWER(2,-'Calcul des ∆Ct'!M3))</f>
        <v/>
      </c>
      <c r="N101" s="43" t="str">
        <f>IF('Calcul des ∆Ct'!N3="","",POWER(2,-'Calcul des ∆Ct'!N3))</f>
        <v/>
      </c>
      <c r="O101" s="41" t="str">
        <f>IF('Calcul des ∆Ct'!O3="","",POWER(2,-'Calcul des ∆Ct'!O3))</f>
        <v/>
      </c>
      <c r="P101" s="42" t="str">
        <f>IF('Calcul des ∆Ct'!P3="","",POWER(2,-'Calcul des ∆Ct'!P3))</f>
        <v/>
      </c>
      <c r="Q101" s="43" t="str">
        <f>IF('Calcul des ∆Ct'!Q3="","",POWER(2,-'Calcul des ∆Ct'!Q3))</f>
        <v/>
      </c>
      <c r="R101" s="41" t="str">
        <f>IF('Calcul des ∆Ct'!R3="","",POWER(2,-'Calcul des ∆Ct'!R3))</f>
        <v/>
      </c>
      <c r="S101" s="42" t="str">
        <f>IF('Calcul des ∆Ct'!S3="","",POWER(2,-'Calcul des ∆Ct'!S3))</f>
        <v/>
      </c>
      <c r="T101" s="43" t="str">
        <f>IF('Calcul des ∆Ct'!T3="","",POWER(2,-'Calcul des ∆Ct'!T3))</f>
        <v/>
      </c>
      <c r="U101" s="41" t="str">
        <f>IF('Calcul des ∆Ct'!U3="","",POWER(2,-'Calcul des ∆Ct'!U3))</f>
        <v/>
      </c>
      <c r="V101" s="42" t="str">
        <f>IF('Calcul des ∆Ct'!V3="","",POWER(2,-'Calcul des ∆Ct'!V3))</f>
        <v/>
      </c>
      <c r="W101" s="43" t="str">
        <f>IF('Calcul des ∆Ct'!W3="","",POWER(2,-'Calcul des ∆Ct'!W3))</f>
        <v/>
      </c>
      <c r="X101" s="41" t="str">
        <f>IF('Calcul des ∆Ct'!X3="","",POWER(2,-'Calcul des ∆Ct'!X3))</f>
        <v/>
      </c>
      <c r="Y101" s="42" t="str">
        <f>IF('Calcul des ∆Ct'!Y3="","",POWER(2,-'Calcul des ∆Ct'!Y3))</f>
        <v/>
      </c>
      <c r="Z101" s="43" t="str">
        <f>IF('Calcul des ∆Ct'!Z3="","",POWER(2,-'Calcul des ∆Ct'!Z3))</f>
        <v/>
      </c>
      <c r="AA101" s="41" t="str">
        <f>IF('Calcul des ∆Ct'!AA3="","",POWER(2,-'Calcul des ∆Ct'!AA3))</f>
        <v/>
      </c>
      <c r="AB101" s="42" t="str">
        <f>IF('Calcul des ∆Ct'!AB3="","",POWER(2,-'Calcul des ∆Ct'!AB3))</f>
        <v/>
      </c>
      <c r="AC101" s="43" t="str">
        <f>IF('Calcul des ∆Ct'!AC3="","",POWER(2,-'Calcul des ∆Ct'!AC3))</f>
        <v/>
      </c>
      <c r="AD101" s="41" t="str">
        <f>IF('Calcul des ∆Ct'!AD3="","",POWER(2,-'Calcul des ∆Ct'!AD3))</f>
        <v/>
      </c>
      <c r="AE101" s="42" t="str">
        <f>IF('Calcul des ∆Ct'!AE3="","",POWER(2,-'Calcul des ∆Ct'!AE3))</f>
        <v/>
      </c>
      <c r="AF101" s="43" t="str">
        <f>IF('Calcul des ∆Ct'!AF3="","",POWER(2,-'Calcul des ∆Ct'!AF3))</f>
        <v/>
      </c>
      <c r="AG101" s="41" t="str">
        <f>IF('Calcul des ∆Ct'!AG3="","",POWER(2,-'Calcul des ∆Ct'!AG3))</f>
        <v/>
      </c>
      <c r="AH101" s="42" t="str">
        <f>IF('Calcul des ∆Ct'!AH3="","",POWER(2,-'Calcul des ∆Ct'!AH3))</f>
        <v/>
      </c>
      <c r="AI101" s="43" t="str">
        <f>IF('Calcul des ∆Ct'!AI3="","",POWER(2,-'Calcul des ∆Ct'!AI3))</f>
        <v/>
      </c>
      <c r="AJ101" s="603" t="e">
        <f t="shared" ref="AJ101:AJ164" si="113">IF(ISNUMBER(POWER(2,-AJ4)),POWER(2,-AJ4),NA())</f>
        <v>#N/A</v>
      </c>
      <c r="AK101" s="604"/>
      <c r="AL101" s="605"/>
      <c r="AM101" s="603" t="e">
        <f t="shared" si="102"/>
        <v>#N/A</v>
      </c>
      <c r="AN101" s="604"/>
      <c r="AO101" s="605"/>
      <c r="AP101" s="603" t="e">
        <f t="shared" si="103"/>
        <v>#N/A</v>
      </c>
      <c r="AQ101" s="604"/>
      <c r="AR101" s="605"/>
      <c r="AS101" s="603" t="e">
        <f t="shared" si="104"/>
        <v>#N/A</v>
      </c>
      <c r="AT101" s="604"/>
      <c r="AU101" s="605"/>
      <c r="AV101" s="603" t="e">
        <f t="shared" si="105"/>
        <v>#N/A</v>
      </c>
      <c r="AW101" s="604"/>
      <c r="AX101" s="605"/>
      <c r="AY101" s="603" t="e">
        <f t="shared" si="106"/>
        <v>#N/A</v>
      </c>
      <c r="AZ101" s="604"/>
      <c r="BA101" s="605"/>
      <c r="BB101" s="603" t="e">
        <f t="shared" si="107"/>
        <v>#N/A</v>
      </c>
      <c r="BC101" s="604"/>
      <c r="BD101" s="605"/>
      <c r="BE101" s="603" t="e">
        <f t="shared" si="108"/>
        <v>#N/A</v>
      </c>
      <c r="BF101" s="604"/>
      <c r="BG101" s="605"/>
      <c r="BH101" s="603" t="e">
        <f t="shared" si="109"/>
        <v>#N/A</v>
      </c>
      <c r="BI101" s="604"/>
      <c r="BJ101" s="605"/>
      <c r="BK101" s="603" t="e">
        <f t="shared" si="110"/>
        <v>#N/A</v>
      </c>
      <c r="BL101" s="604"/>
      <c r="BM101" s="605"/>
      <c r="BN101" s="603" t="e">
        <f t="shared" si="111"/>
        <v>#N/A</v>
      </c>
      <c r="BO101" s="604"/>
      <c r="BP101" s="605"/>
      <c r="BQ101" s="51" t="e">
        <f>IF(ISNUMBER('Moyennes ∆Ct et 2^(-∆Ct)'!AK4),'Moyennes ∆Ct et 2^(-∆Ct)'!AK4,NA())</f>
        <v>#N/A</v>
      </c>
      <c r="BR101" s="51" t="e">
        <f>IF(ISNUMBER('Moyennes ∆Ct et 2^(-∆Ct)'!AL4),'Moyennes ∆Ct et 2^(-∆Ct)'!AL4,NA())</f>
        <v>#N/A</v>
      </c>
      <c r="BS101" s="51" t="e">
        <f>IF(ISNUMBER('Moyennes ∆Ct et 2^(-∆Ct)'!AM4),'Moyennes ∆Ct et 2^(-∆Ct)'!AM4,NA())</f>
        <v>#N/A</v>
      </c>
      <c r="BT101" s="51" t="e">
        <f>IF(ISNUMBER('Moyennes ∆Ct et 2^(-∆Ct)'!AN4),'Moyennes ∆Ct et 2^(-∆Ct)'!AN4,NA())</f>
        <v>#N/A</v>
      </c>
      <c r="BU101" s="51" t="e">
        <f>IF(ISNUMBER('Moyennes ∆Ct et 2^(-∆Ct)'!AO4),'Moyennes ∆Ct et 2^(-∆Ct)'!AO4,NA())</f>
        <v>#N/A</v>
      </c>
      <c r="BV101" s="51" t="e">
        <f>IF(ISNUMBER('Moyennes ∆Ct et 2^(-∆Ct)'!AP4),'Moyennes ∆Ct et 2^(-∆Ct)'!AP4,NA())</f>
        <v>#N/A</v>
      </c>
      <c r="BW101" s="51" t="e">
        <f>IF(ISNUMBER('Moyennes ∆Ct et 2^(-∆Ct)'!AQ4),'Moyennes ∆Ct et 2^(-∆Ct)'!AQ4,NA())</f>
        <v>#N/A</v>
      </c>
      <c r="BX101" s="51" t="e">
        <f>IF(ISNUMBER('Moyennes ∆Ct et 2^(-∆Ct)'!AR4),'Moyennes ∆Ct et 2^(-∆Ct)'!AR4,NA())</f>
        <v>#N/A</v>
      </c>
      <c r="BY101" s="51" t="e">
        <f>IF(ISNUMBER('Moyennes ∆Ct et 2^(-∆Ct)'!AS4),'Moyennes ∆Ct et 2^(-∆Ct)'!AS4,NA())</f>
        <v>#N/A</v>
      </c>
      <c r="BZ101" s="51" t="e">
        <f>IF(ISNUMBER('Moyennes ∆Ct et 2^(-∆Ct)'!AT4),'Moyennes ∆Ct et 2^(-∆Ct)'!AT4,NA())</f>
        <v>#N/A</v>
      </c>
      <c r="CA101" s="51" t="e">
        <f>IF(ISNUMBER('Moyennes ∆Ct et 2^(-∆Ct)'!AU4),'Moyennes ∆Ct et 2^(-∆Ct)'!AU4,NA())</f>
        <v>#N/A</v>
      </c>
      <c r="CB101" s="51" t="e">
        <f>IF(ISNUMBER('Moyennes ∆Ct et 2^(-∆Ct)'!AV4),'Moyennes ∆Ct et 2^(-∆Ct)'!AV4,NA())</f>
        <v>#N/A</v>
      </c>
      <c r="CC101" s="51" t="e">
        <f>IF(ISNUMBER('Moyennes ∆Ct et 2^(-∆Ct)'!AW4),'Moyennes ∆Ct et 2^(-∆Ct)'!AW4,NA())</f>
        <v>#N/A</v>
      </c>
      <c r="CD101" s="51" t="e">
        <f>IF(ISNUMBER('Moyennes ∆Ct et 2^(-∆Ct)'!AX4),'Moyennes ∆Ct et 2^(-∆Ct)'!AX4,NA())</f>
        <v>#N/A</v>
      </c>
      <c r="CE101" s="51" t="e">
        <f>IF(ISNUMBER('Moyennes ∆Ct et 2^(-∆Ct)'!AY4),'Moyennes ∆Ct et 2^(-∆Ct)'!AY4,NA())</f>
        <v>#N/A</v>
      </c>
      <c r="CF101" s="51" t="e">
        <f>IF(ISNUMBER('Moyennes ∆Ct et 2^(-∆Ct)'!AZ4),'Moyennes ∆Ct et 2^(-∆Ct)'!AZ4,NA())</f>
        <v>#N/A</v>
      </c>
      <c r="CG101" s="51" t="e">
        <f>IF(ISNUMBER('Moyennes ∆Ct et 2^(-∆Ct)'!BA4),'Moyennes ∆Ct et 2^(-∆Ct)'!BA4,NA())</f>
        <v>#N/A</v>
      </c>
      <c r="CH101" s="51" t="e">
        <f>IF(ISNUMBER('Moyennes ∆Ct et 2^(-∆Ct)'!BB4),'Moyennes ∆Ct et 2^(-∆Ct)'!BB4,NA())</f>
        <v>#N/A</v>
      </c>
      <c r="CI101" s="51" t="e">
        <f>IF(ISNUMBER('Moyennes ∆Ct et 2^(-∆Ct)'!BC4),'Moyennes ∆Ct et 2^(-∆Ct)'!BC4,NA())</f>
        <v>#N/A</v>
      </c>
      <c r="CJ101" s="51" t="e">
        <f>IF(ISNUMBER('Moyennes ∆Ct et 2^(-∆Ct)'!BD4),'Moyennes ∆Ct et 2^(-∆Ct)'!BD4,NA())</f>
        <v>#N/A</v>
      </c>
    </row>
    <row r="102" spans="1:88">
      <c r="A102" s="36" t="str">
        <f t="shared" si="112"/>
        <v>A2</v>
      </c>
      <c r="B102" s="37" t="str">
        <f t="shared" si="112"/>
        <v/>
      </c>
      <c r="C102" s="41" t="str">
        <f>IF('Calcul des ∆Ct'!C4="","",POWER(2,-'Calcul des ∆Ct'!C4))</f>
        <v/>
      </c>
      <c r="D102" s="42" t="str">
        <f>IF('Calcul des ∆Ct'!D4="","",POWER(2,-'Calcul des ∆Ct'!D4))</f>
        <v/>
      </c>
      <c r="E102" s="43" t="str">
        <f>IF('Calcul des ∆Ct'!E4="","",POWER(2,-'Calcul des ∆Ct'!E4))</f>
        <v/>
      </c>
      <c r="F102" s="41" t="str">
        <f>IF('Calcul des ∆Ct'!F4="","",POWER(2,-'Calcul des ∆Ct'!F4))</f>
        <v/>
      </c>
      <c r="G102" s="42" t="str">
        <f>IF('Calcul des ∆Ct'!G4="","",POWER(2,-'Calcul des ∆Ct'!G4))</f>
        <v/>
      </c>
      <c r="H102" s="43" t="str">
        <f>IF('Calcul des ∆Ct'!H4="","",POWER(2,-'Calcul des ∆Ct'!H4))</f>
        <v/>
      </c>
      <c r="I102" s="41" t="str">
        <f>IF('Calcul des ∆Ct'!I4="","",POWER(2,-'Calcul des ∆Ct'!I4))</f>
        <v/>
      </c>
      <c r="J102" s="42" t="str">
        <f>IF('Calcul des ∆Ct'!J4="","",POWER(2,-'Calcul des ∆Ct'!J4))</f>
        <v/>
      </c>
      <c r="K102" s="43" t="str">
        <f>IF('Calcul des ∆Ct'!K4="","",POWER(2,-'Calcul des ∆Ct'!K4))</f>
        <v/>
      </c>
      <c r="L102" s="41" t="str">
        <f>IF('Calcul des ∆Ct'!L4="","",POWER(2,-'Calcul des ∆Ct'!L4))</f>
        <v/>
      </c>
      <c r="M102" s="42" t="str">
        <f>IF('Calcul des ∆Ct'!M4="","",POWER(2,-'Calcul des ∆Ct'!M4))</f>
        <v/>
      </c>
      <c r="N102" s="43" t="str">
        <f>IF('Calcul des ∆Ct'!N4="","",POWER(2,-'Calcul des ∆Ct'!N4))</f>
        <v/>
      </c>
      <c r="O102" s="41" t="str">
        <f>IF('Calcul des ∆Ct'!O4="","",POWER(2,-'Calcul des ∆Ct'!O4))</f>
        <v/>
      </c>
      <c r="P102" s="42" t="str">
        <f>IF('Calcul des ∆Ct'!P4="","",POWER(2,-'Calcul des ∆Ct'!P4))</f>
        <v/>
      </c>
      <c r="Q102" s="43" t="str">
        <f>IF('Calcul des ∆Ct'!Q4="","",POWER(2,-'Calcul des ∆Ct'!Q4))</f>
        <v/>
      </c>
      <c r="R102" s="41" t="str">
        <f>IF('Calcul des ∆Ct'!R4="","",POWER(2,-'Calcul des ∆Ct'!R4))</f>
        <v/>
      </c>
      <c r="S102" s="42" t="str">
        <f>IF('Calcul des ∆Ct'!S4="","",POWER(2,-'Calcul des ∆Ct'!S4))</f>
        <v/>
      </c>
      <c r="T102" s="43" t="str">
        <f>IF('Calcul des ∆Ct'!T4="","",POWER(2,-'Calcul des ∆Ct'!T4))</f>
        <v/>
      </c>
      <c r="U102" s="41" t="str">
        <f>IF('Calcul des ∆Ct'!U4="","",POWER(2,-'Calcul des ∆Ct'!U4))</f>
        <v/>
      </c>
      <c r="V102" s="42" t="str">
        <f>IF('Calcul des ∆Ct'!V4="","",POWER(2,-'Calcul des ∆Ct'!V4))</f>
        <v/>
      </c>
      <c r="W102" s="43" t="str">
        <f>IF('Calcul des ∆Ct'!W4="","",POWER(2,-'Calcul des ∆Ct'!W4))</f>
        <v/>
      </c>
      <c r="X102" s="41" t="str">
        <f>IF('Calcul des ∆Ct'!X4="","",POWER(2,-'Calcul des ∆Ct'!X4))</f>
        <v/>
      </c>
      <c r="Y102" s="42" t="str">
        <f>IF('Calcul des ∆Ct'!Y4="","",POWER(2,-'Calcul des ∆Ct'!Y4))</f>
        <v/>
      </c>
      <c r="Z102" s="43" t="str">
        <f>IF('Calcul des ∆Ct'!Z4="","",POWER(2,-'Calcul des ∆Ct'!Z4))</f>
        <v/>
      </c>
      <c r="AA102" s="41" t="str">
        <f>IF('Calcul des ∆Ct'!AA4="","",POWER(2,-'Calcul des ∆Ct'!AA4))</f>
        <v/>
      </c>
      <c r="AB102" s="42" t="str">
        <f>IF('Calcul des ∆Ct'!AB4="","",POWER(2,-'Calcul des ∆Ct'!AB4))</f>
        <v/>
      </c>
      <c r="AC102" s="43" t="str">
        <f>IF('Calcul des ∆Ct'!AC4="","",POWER(2,-'Calcul des ∆Ct'!AC4))</f>
        <v/>
      </c>
      <c r="AD102" s="41" t="str">
        <f>IF('Calcul des ∆Ct'!AD4="","",POWER(2,-'Calcul des ∆Ct'!AD4))</f>
        <v/>
      </c>
      <c r="AE102" s="42" t="str">
        <f>IF('Calcul des ∆Ct'!AE4="","",POWER(2,-'Calcul des ∆Ct'!AE4))</f>
        <v/>
      </c>
      <c r="AF102" s="43" t="str">
        <f>IF('Calcul des ∆Ct'!AF4="","",POWER(2,-'Calcul des ∆Ct'!AF4))</f>
        <v/>
      </c>
      <c r="AG102" s="41" t="str">
        <f>IF('Calcul des ∆Ct'!AG4="","",POWER(2,-'Calcul des ∆Ct'!AG4))</f>
        <v/>
      </c>
      <c r="AH102" s="42" t="str">
        <f>IF('Calcul des ∆Ct'!AH4="","",POWER(2,-'Calcul des ∆Ct'!AH4))</f>
        <v/>
      </c>
      <c r="AI102" s="43" t="str">
        <f>IF('Calcul des ∆Ct'!AI4="","",POWER(2,-'Calcul des ∆Ct'!AI4))</f>
        <v/>
      </c>
      <c r="AJ102" s="603" t="e">
        <f t="shared" si="113"/>
        <v>#N/A</v>
      </c>
      <c r="AK102" s="604"/>
      <c r="AL102" s="605"/>
      <c r="AM102" s="603" t="e">
        <f t="shared" si="102"/>
        <v>#N/A</v>
      </c>
      <c r="AN102" s="604"/>
      <c r="AO102" s="605"/>
      <c r="AP102" s="603" t="e">
        <f t="shared" si="103"/>
        <v>#N/A</v>
      </c>
      <c r="AQ102" s="604"/>
      <c r="AR102" s="605"/>
      <c r="AS102" s="603" t="e">
        <f t="shared" si="104"/>
        <v>#N/A</v>
      </c>
      <c r="AT102" s="604"/>
      <c r="AU102" s="605"/>
      <c r="AV102" s="603" t="e">
        <f t="shared" si="105"/>
        <v>#N/A</v>
      </c>
      <c r="AW102" s="604"/>
      <c r="AX102" s="605"/>
      <c r="AY102" s="603" t="e">
        <f t="shared" si="106"/>
        <v>#N/A</v>
      </c>
      <c r="AZ102" s="604"/>
      <c r="BA102" s="605"/>
      <c r="BB102" s="603" t="e">
        <f t="shared" si="107"/>
        <v>#N/A</v>
      </c>
      <c r="BC102" s="604"/>
      <c r="BD102" s="605"/>
      <c r="BE102" s="603" t="e">
        <f t="shared" si="108"/>
        <v>#N/A</v>
      </c>
      <c r="BF102" s="604"/>
      <c r="BG102" s="605"/>
      <c r="BH102" s="603" t="e">
        <f t="shared" si="109"/>
        <v>#N/A</v>
      </c>
      <c r="BI102" s="604"/>
      <c r="BJ102" s="605"/>
      <c r="BK102" s="603" t="e">
        <f t="shared" si="110"/>
        <v>#N/A</v>
      </c>
      <c r="BL102" s="604"/>
      <c r="BM102" s="605"/>
      <c r="BN102" s="603" t="e">
        <f t="shared" si="111"/>
        <v>#N/A</v>
      </c>
      <c r="BO102" s="604"/>
      <c r="BP102" s="605"/>
      <c r="BQ102" s="51" t="e">
        <f>IF(ISNUMBER('Moyennes ∆Ct et 2^(-∆Ct)'!AK5),'Moyennes ∆Ct et 2^(-∆Ct)'!AK5,NA())</f>
        <v>#N/A</v>
      </c>
      <c r="BR102" s="51" t="e">
        <f>IF(ISNUMBER('Moyennes ∆Ct et 2^(-∆Ct)'!AL5),'Moyennes ∆Ct et 2^(-∆Ct)'!AL5,NA())</f>
        <v>#N/A</v>
      </c>
      <c r="BS102" s="51" t="e">
        <f>IF(ISNUMBER('Moyennes ∆Ct et 2^(-∆Ct)'!AM5),'Moyennes ∆Ct et 2^(-∆Ct)'!AM5,NA())</f>
        <v>#N/A</v>
      </c>
      <c r="BT102" s="51" t="e">
        <f>IF(ISNUMBER('Moyennes ∆Ct et 2^(-∆Ct)'!AN5),'Moyennes ∆Ct et 2^(-∆Ct)'!AN5,NA())</f>
        <v>#N/A</v>
      </c>
      <c r="BU102" s="51" t="e">
        <f>IF(ISNUMBER('Moyennes ∆Ct et 2^(-∆Ct)'!AO5),'Moyennes ∆Ct et 2^(-∆Ct)'!AO5,NA())</f>
        <v>#N/A</v>
      </c>
      <c r="BV102" s="51" t="e">
        <f>IF(ISNUMBER('Moyennes ∆Ct et 2^(-∆Ct)'!AP5),'Moyennes ∆Ct et 2^(-∆Ct)'!AP5,NA())</f>
        <v>#N/A</v>
      </c>
      <c r="BW102" s="51" t="e">
        <f>IF(ISNUMBER('Moyennes ∆Ct et 2^(-∆Ct)'!AQ5),'Moyennes ∆Ct et 2^(-∆Ct)'!AQ5,NA())</f>
        <v>#N/A</v>
      </c>
      <c r="BX102" s="51" t="e">
        <f>IF(ISNUMBER('Moyennes ∆Ct et 2^(-∆Ct)'!AR5),'Moyennes ∆Ct et 2^(-∆Ct)'!AR5,NA())</f>
        <v>#N/A</v>
      </c>
      <c r="BY102" s="51" t="e">
        <f>IF(ISNUMBER('Moyennes ∆Ct et 2^(-∆Ct)'!AS5),'Moyennes ∆Ct et 2^(-∆Ct)'!AS5,NA())</f>
        <v>#N/A</v>
      </c>
      <c r="BZ102" s="51" t="e">
        <f>IF(ISNUMBER('Moyennes ∆Ct et 2^(-∆Ct)'!AT5),'Moyennes ∆Ct et 2^(-∆Ct)'!AT5,NA())</f>
        <v>#N/A</v>
      </c>
      <c r="CA102" s="51" t="e">
        <f>IF(ISNUMBER('Moyennes ∆Ct et 2^(-∆Ct)'!AU5),'Moyennes ∆Ct et 2^(-∆Ct)'!AU5,NA())</f>
        <v>#N/A</v>
      </c>
      <c r="CB102" s="51" t="e">
        <f>IF(ISNUMBER('Moyennes ∆Ct et 2^(-∆Ct)'!AV5),'Moyennes ∆Ct et 2^(-∆Ct)'!AV5,NA())</f>
        <v>#N/A</v>
      </c>
      <c r="CC102" s="51" t="e">
        <f>IF(ISNUMBER('Moyennes ∆Ct et 2^(-∆Ct)'!AW5),'Moyennes ∆Ct et 2^(-∆Ct)'!AW5,NA())</f>
        <v>#N/A</v>
      </c>
      <c r="CD102" s="51" t="e">
        <f>IF(ISNUMBER('Moyennes ∆Ct et 2^(-∆Ct)'!AX5),'Moyennes ∆Ct et 2^(-∆Ct)'!AX5,NA())</f>
        <v>#N/A</v>
      </c>
      <c r="CE102" s="51" t="e">
        <f>IF(ISNUMBER('Moyennes ∆Ct et 2^(-∆Ct)'!AY5),'Moyennes ∆Ct et 2^(-∆Ct)'!AY5,NA())</f>
        <v>#N/A</v>
      </c>
      <c r="CF102" s="51" t="e">
        <f>IF(ISNUMBER('Moyennes ∆Ct et 2^(-∆Ct)'!AZ5),'Moyennes ∆Ct et 2^(-∆Ct)'!AZ5,NA())</f>
        <v>#N/A</v>
      </c>
      <c r="CG102" s="51" t="e">
        <f>IF(ISNUMBER('Moyennes ∆Ct et 2^(-∆Ct)'!BA5),'Moyennes ∆Ct et 2^(-∆Ct)'!BA5,NA())</f>
        <v>#N/A</v>
      </c>
      <c r="CH102" s="51" t="e">
        <f>IF(ISNUMBER('Moyennes ∆Ct et 2^(-∆Ct)'!BB5),'Moyennes ∆Ct et 2^(-∆Ct)'!BB5,NA())</f>
        <v>#N/A</v>
      </c>
      <c r="CI102" s="51" t="e">
        <f>IF(ISNUMBER('Moyennes ∆Ct et 2^(-∆Ct)'!BC5),'Moyennes ∆Ct et 2^(-∆Ct)'!BC5,NA())</f>
        <v>#N/A</v>
      </c>
      <c r="CJ102" s="51" t="e">
        <f>IF(ISNUMBER('Moyennes ∆Ct et 2^(-∆Ct)'!BD5),'Moyennes ∆Ct et 2^(-∆Ct)'!BD5,NA())</f>
        <v>#N/A</v>
      </c>
    </row>
    <row r="103" spans="1:88">
      <c r="A103" s="36" t="str">
        <f t="shared" si="112"/>
        <v>A3</v>
      </c>
      <c r="B103" s="37" t="str">
        <f t="shared" si="112"/>
        <v/>
      </c>
      <c r="C103" s="41" t="str">
        <f>IF('Calcul des ∆Ct'!C5="","",POWER(2,-'Calcul des ∆Ct'!C5))</f>
        <v/>
      </c>
      <c r="D103" s="42" t="str">
        <f>IF('Calcul des ∆Ct'!D5="","",POWER(2,-'Calcul des ∆Ct'!D5))</f>
        <v/>
      </c>
      <c r="E103" s="43" t="str">
        <f>IF('Calcul des ∆Ct'!E5="","",POWER(2,-'Calcul des ∆Ct'!E5))</f>
        <v/>
      </c>
      <c r="F103" s="41" t="str">
        <f>IF('Calcul des ∆Ct'!F5="","",POWER(2,-'Calcul des ∆Ct'!F5))</f>
        <v/>
      </c>
      <c r="G103" s="42" t="str">
        <f>IF('Calcul des ∆Ct'!G5="","",POWER(2,-'Calcul des ∆Ct'!G5))</f>
        <v/>
      </c>
      <c r="H103" s="43" t="str">
        <f>IF('Calcul des ∆Ct'!H5="","",POWER(2,-'Calcul des ∆Ct'!H5))</f>
        <v/>
      </c>
      <c r="I103" s="41" t="str">
        <f>IF('Calcul des ∆Ct'!I5="","",POWER(2,-'Calcul des ∆Ct'!I5))</f>
        <v/>
      </c>
      <c r="J103" s="42" t="str">
        <f>IF('Calcul des ∆Ct'!J5="","",POWER(2,-'Calcul des ∆Ct'!J5))</f>
        <v/>
      </c>
      <c r="K103" s="43" t="str">
        <f>IF('Calcul des ∆Ct'!K5="","",POWER(2,-'Calcul des ∆Ct'!K5))</f>
        <v/>
      </c>
      <c r="L103" s="41" t="str">
        <f>IF('Calcul des ∆Ct'!L5="","",POWER(2,-'Calcul des ∆Ct'!L5))</f>
        <v/>
      </c>
      <c r="M103" s="42" t="str">
        <f>IF('Calcul des ∆Ct'!M5="","",POWER(2,-'Calcul des ∆Ct'!M5))</f>
        <v/>
      </c>
      <c r="N103" s="43" t="str">
        <f>IF('Calcul des ∆Ct'!N5="","",POWER(2,-'Calcul des ∆Ct'!N5))</f>
        <v/>
      </c>
      <c r="O103" s="41" t="str">
        <f>IF('Calcul des ∆Ct'!O5="","",POWER(2,-'Calcul des ∆Ct'!O5))</f>
        <v/>
      </c>
      <c r="P103" s="42" t="str">
        <f>IF('Calcul des ∆Ct'!P5="","",POWER(2,-'Calcul des ∆Ct'!P5))</f>
        <v/>
      </c>
      <c r="Q103" s="43" t="str">
        <f>IF('Calcul des ∆Ct'!Q5="","",POWER(2,-'Calcul des ∆Ct'!Q5))</f>
        <v/>
      </c>
      <c r="R103" s="41" t="str">
        <f>IF('Calcul des ∆Ct'!R5="","",POWER(2,-'Calcul des ∆Ct'!R5))</f>
        <v/>
      </c>
      <c r="S103" s="42" t="str">
        <f>IF('Calcul des ∆Ct'!S5="","",POWER(2,-'Calcul des ∆Ct'!S5))</f>
        <v/>
      </c>
      <c r="T103" s="43" t="str">
        <f>IF('Calcul des ∆Ct'!T5="","",POWER(2,-'Calcul des ∆Ct'!T5))</f>
        <v/>
      </c>
      <c r="U103" s="41" t="str">
        <f>IF('Calcul des ∆Ct'!U5="","",POWER(2,-'Calcul des ∆Ct'!U5))</f>
        <v/>
      </c>
      <c r="V103" s="42" t="str">
        <f>IF('Calcul des ∆Ct'!V5="","",POWER(2,-'Calcul des ∆Ct'!V5))</f>
        <v/>
      </c>
      <c r="W103" s="43" t="str">
        <f>IF('Calcul des ∆Ct'!W5="","",POWER(2,-'Calcul des ∆Ct'!W5))</f>
        <v/>
      </c>
      <c r="X103" s="41" t="str">
        <f>IF('Calcul des ∆Ct'!X5="","",POWER(2,-'Calcul des ∆Ct'!X5))</f>
        <v/>
      </c>
      <c r="Y103" s="42" t="str">
        <f>IF('Calcul des ∆Ct'!Y5="","",POWER(2,-'Calcul des ∆Ct'!Y5))</f>
        <v/>
      </c>
      <c r="Z103" s="43" t="str">
        <f>IF('Calcul des ∆Ct'!Z5="","",POWER(2,-'Calcul des ∆Ct'!Z5))</f>
        <v/>
      </c>
      <c r="AA103" s="41" t="str">
        <f>IF('Calcul des ∆Ct'!AA5="","",POWER(2,-'Calcul des ∆Ct'!AA5))</f>
        <v/>
      </c>
      <c r="AB103" s="42" t="str">
        <f>IF('Calcul des ∆Ct'!AB5="","",POWER(2,-'Calcul des ∆Ct'!AB5))</f>
        <v/>
      </c>
      <c r="AC103" s="43" t="str">
        <f>IF('Calcul des ∆Ct'!AC5="","",POWER(2,-'Calcul des ∆Ct'!AC5))</f>
        <v/>
      </c>
      <c r="AD103" s="41" t="str">
        <f>IF('Calcul des ∆Ct'!AD5="","",POWER(2,-'Calcul des ∆Ct'!AD5))</f>
        <v/>
      </c>
      <c r="AE103" s="42" t="str">
        <f>IF('Calcul des ∆Ct'!AE5="","",POWER(2,-'Calcul des ∆Ct'!AE5))</f>
        <v/>
      </c>
      <c r="AF103" s="43" t="str">
        <f>IF('Calcul des ∆Ct'!AF5="","",POWER(2,-'Calcul des ∆Ct'!AF5))</f>
        <v/>
      </c>
      <c r="AG103" s="41" t="str">
        <f>IF('Calcul des ∆Ct'!AG5="","",POWER(2,-'Calcul des ∆Ct'!AG5))</f>
        <v/>
      </c>
      <c r="AH103" s="42" t="str">
        <f>IF('Calcul des ∆Ct'!AH5="","",POWER(2,-'Calcul des ∆Ct'!AH5))</f>
        <v/>
      </c>
      <c r="AI103" s="43" t="str">
        <f>IF('Calcul des ∆Ct'!AI5="","",POWER(2,-'Calcul des ∆Ct'!AI5))</f>
        <v/>
      </c>
      <c r="AJ103" s="603" t="e">
        <f t="shared" si="113"/>
        <v>#N/A</v>
      </c>
      <c r="AK103" s="604"/>
      <c r="AL103" s="605"/>
      <c r="AM103" s="603" t="e">
        <f t="shared" si="102"/>
        <v>#N/A</v>
      </c>
      <c r="AN103" s="604"/>
      <c r="AO103" s="605"/>
      <c r="AP103" s="603" t="e">
        <f t="shared" si="103"/>
        <v>#N/A</v>
      </c>
      <c r="AQ103" s="604"/>
      <c r="AR103" s="605"/>
      <c r="AS103" s="603" t="e">
        <f t="shared" si="104"/>
        <v>#N/A</v>
      </c>
      <c r="AT103" s="604"/>
      <c r="AU103" s="605"/>
      <c r="AV103" s="603" t="e">
        <f t="shared" si="105"/>
        <v>#N/A</v>
      </c>
      <c r="AW103" s="604"/>
      <c r="AX103" s="605"/>
      <c r="AY103" s="603" t="e">
        <f t="shared" si="106"/>
        <v>#N/A</v>
      </c>
      <c r="AZ103" s="604"/>
      <c r="BA103" s="605"/>
      <c r="BB103" s="603" t="e">
        <f t="shared" si="107"/>
        <v>#N/A</v>
      </c>
      <c r="BC103" s="604"/>
      <c r="BD103" s="605"/>
      <c r="BE103" s="603" t="e">
        <f t="shared" si="108"/>
        <v>#N/A</v>
      </c>
      <c r="BF103" s="604"/>
      <c r="BG103" s="605"/>
      <c r="BH103" s="603" t="e">
        <f t="shared" si="109"/>
        <v>#N/A</v>
      </c>
      <c r="BI103" s="604"/>
      <c r="BJ103" s="605"/>
      <c r="BK103" s="603" t="e">
        <f t="shared" si="110"/>
        <v>#N/A</v>
      </c>
      <c r="BL103" s="604"/>
      <c r="BM103" s="605"/>
      <c r="BN103" s="603" t="e">
        <f t="shared" si="111"/>
        <v>#N/A</v>
      </c>
      <c r="BO103" s="604"/>
      <c r="BP103" s="605"/>
      <c r="BQ103" s="51" t="e">
        <f>IF(ISNUMBER('Moyennes ∆Ct et 2^(-∆Ct)'!AK6),'Moyennes ∆Ct et 2^(-∆Ct)'!AK6,NA())</f>
        <v>#N/A</v>
      </c>
      <c r="BR103" s="51" t="e">
        <f>IF(ISNUMBER('Moyennes ∆Ct et 2^(-∆Ct)'!AL6),'Moyennes ∆Ct et 2^(-∆Ct)'!AL6,NA())</f>
        <v>#N/A</v>
      </c>
      <c r="BS103" s="51" t="e">
        <f>IF(ISNUMBER('Moyennes ∆Ct et 2^(-∆Ct)'!AM6),'Moyennes ∆Ct et 2^(-∆Ct)'!AM6,NA())</f>
        <v>#N/A</v>
      </c>
      <c r="BT103" s="51" t="e">
        <f>IF(ISNUMBER('Moyennes ∆Ct et 2^(-∆Ct)'!AN6),'Moyennes ∆Ct et 2^(-∆Ct)'!AN6,NA())</f>
        <v>#N/A</v>
      </c>
      <c r="BU103" s="51" t="e">
        <f>IF(ISNUMBER('Moyennes ∆Ct et 2^(-∆Ct)'!AO6),'Moyennes ∆Ct et 2^(-∆Ct)'!AO6,NA())</f>
        <v>#N/A</v>
      </c>
      <c r="BV103" s="51" t="e">
        <f>IF(ISNUMBER('Moyennes ∆Ct et 2^(-∆Ct)'!AP6),'Moyennes ∆Ct et 2^(-∆Ct)'!AP6,NA())</f>
        <v>#N/A</v>
      </c>
      <c r="BW103" s="51" t="e">
        <f>IF(ISNUMBER('Moyennes ∆Ct et 2^(-∆Ct)'!AQ6),'Moyennes ∆Ct et 2^(-∆Ct)'!AQ6,NA())</f>
        <v>#N/A</v>
      </c>
      <c r="BX103" s="51" t="e">
        <f>IF(ISNUMBER('Moyennes ∆Ct et 2^(-∆Ct)'!AR6),'Moyennes ∆Ct et 2^(-∆Ct)'!AR6,NA())</f>
        <v>#N/A</v>
      </c>
      <c r="BY103" s="51" t="e">
        <f>IF(ISNUMBER('Moyennes ∆Ct et 2^(-∆Ct)'!AS6),'Moyennes ∆Ct et 2^(-∆Ct)'!AS6,NA())</f>
        <v>#N/A</v>
      </c>
      <c r="BZ103" s="51" t="e">
        <f>IF(ISNUMBER('Moyennes ∆Ct et 2^(-∆Ct)'!AT6),'Moyennes ∆Ct et 2^(-∆Ct)'!AT6,NA())</f>
        <v>#N/A</v>
      </c>
      <c r="CA103" s="51" t="e">
        <f>IF(ISNUMBER('Moyennes ∆Ct et 2^(-∆Ct)'!AU6),'Moyennes ∆Ct et 2^(-∆Ct)'!AU6,NA())</f>
        <v>#N/A</v>
      </c>
      <c r="CB103" s="51" t="e">
        <f>IF(ISNUMBER('Moyennes ∆Ct et 2^(-∆Ct)'!AV6),'Moyennes ∆Ct et 2^(-∆Ct)'!AV6,NA())</f>
        <v>#N/A</v>
      </c>
      <c r="CC103" s="51" t="e">
        <f>IF(ISNUMBER('Moyennes ∆Ct et 2^(-∆Ct)'!AW6),'Moyennes ∆Ct et 2^(-∆Ct)'!AW6,NA())</f>
        <v>#N/A</v>
      </c>
      <c r="CD103" s="51" t="e">
        <f>IF(ISNUMBER('Moyennes ∆Ct et 2^(-∆Ct)'!AX6),'Moyennes ∆Ct et 2^(-∆Ct)'!AX6,NA())</f>
        <v>#N/A</v>
      </c>
      <c r="CE103" s="51" t="e">
        <f>IF(ISNUMBER('Moyennes ∆Ct et 2^(-∆Ct)'!AY6),'Moyennes ∆Ct et 2^(-∆Ct)'!AY6,NA())</f>
        <v>#N/A</v>
      </c>
      <c r="CF103" s="51" t="e">
        <f>IF(ISNUMBER('Moyennes ∆Ct et 2^(-∆Ct)'!AZ6),'Moyennes ∆Ct et 2^(-∆Ct)'!AZ6,NA())</f>
        <v>#N/A</v>
      </c>
      <c r="CG103" s="51" t="e">
        <f>IF(ISNUMBER('Moyennes ∆Ct et 2^(-∆Ct)'!BA6),'Moyennes ∆Ct et 2^(-∆Ct)'!BA6,NA())</f>
        <v>#N/A</v>
      </c>
      <c r="CH103" s="51" t="e">
        <f>IF(ISNUMBER('Moyennes ∆Ct et 2^(-∆Ct)'!BB6),'Moyennes ∆Ct et 2^(-∆Ct)'!BB6,NA())</f>
        <v>#N/A</v>
      </c>
      <c r="CI103" s="51" t="e">
        <f>IF(ISNUMBER('Moyennes ∆Ct et 2^(-∆Ct)'!BC6),'Moyennes ∆Ct et 2^(-∆Ct)'!BC6,NA())</f>
        <v>#N/A</v>
      </c>
      <c r="CJ103" s="51" t="e">
        <f>IF(ISNUMBER('Moyennes ∆Ct et 2^(-∆Ct)'!BD6),'Moyennes ∆Ct et 2^(-∆Ct)'!BD6,NA())</f>
        <v>#N/A</v>
      </c>
    </row>
    <row r="104" spans="1:88">
      <c r="A104" s="36" t="str">
        <f t="shared" si="112"/>
        <v>A4</v>
      </c>
      <c r="B104" s="37" t="str">
        <f t="shared" si="112"/>
        <v/>
      </c>
      <c r="C104" s="41" t="str">
        <f>IF('Calcul des ∆Ct'!C6="","",POWER(2,-'Calcul des ∆Ct'!C6))</f>
        <v/>
      </c>
      <c r="D104" s="42" t="str">
        <f>IF('Calcul des ∆Ct'!D6="","",POWER(2,-'Calcul des ∆Ct'!D6))</f>
        <v/>
      </c>
      <c r="E104" s="43" t="str">
        <f>IF('Calcul des ∆Ct'!E6="","",POWER(2,-'Calcul des ∆Ct'!E6))</f>
        <v/>
      </c>
      <c r="F104" s="41" t="str">
        <f>IF('Calcul des ∆Ct'!F6="","",POWER(2,-'Calcul des ∆Ct'!F6))</f>
        <v/>
      </c>
      <c r="G104" s="42" t="str">
        <f>IF('Calcul des ∆Ct'!G6="","",POWER(2,-'Calcul des ∆Ct'!G6))</f>
        <v/>
      </c>
      <c r="H104" s="43" t="str">
        <f>IF('Calcul des ∆Ct'!H6="","",POWER(2,-'Calcul des ∆Ct'!H6))</f>
        <v/>
      </c>
      <c r="I104" s="41" t="str">
        <f>IF('Calcul des ∆Ct'!I6="","",POWER(2,-'Calcul des ∆Ct'!I6))</f>
        <v/>
      </c>
      <c r="J104" s="42" t="str">
        <f>IF('Calcul des ∆Ct'!J6="","",POWER(2,-'Calcul des ∆Ct'!J6))</f>
        <v/>
      </c>
      <c r="K104" s="43" t="str">
        <f>IF('Calcul des ∆Ct'!K6="","",POWER(2,-'Calcul des ∆Ct'!K6))</f>
        <v/>
      </c>
      <c r="L104" s="41" t="str">
        <f>IF('Calcul des ∆Ct'!L6="","",POWER(2,-'Calcul des ∆Ct'!L6))</f>
        <v/>
      </c>
      <c r="M104" s="42" t="str">
        <f>IF('Calcul des ∆Ct'!M6="","",POWER(2,-'Calcul des ∆Ct'!M6))</f>
        <v/>
      </c>
      <c r="N104" s="43" t="str">
        <f>IF('Calcul des ∆Ct'!N6="","",POWER(2,-'Calcul des ∆Ct'!N6))</f>
        <v/>
      </c>
      <c r="O104" s="41" t="str">
        <f>IF('Calcul des ∆Ct'!O6="","",POWER(2,-'Calcul des ∆Ct'!O6))</f>
        <v/>
      </c>
      <c r="P104" s="42" t="str">
        <f>IF('Calcul des ∆Ct'!P6="","",POWER(2,-'Calcul des ∆Ct'!P6))</f>
        <v/>
      </c>
      <c r="Q104" s="43" t="str">
        <f>IF('Calcul des ∆Ct'!Q6="","",POWER(2,-'Calcul des ∆Ct'!Q6))</f>
        <v/>
      </c>
      <c r="R104" s="41" t="str">
        <f>IF('Calcul des ∆Ct'!R6="","",POWER(2,-'Calcul des ∆Ct'!R6))</f>
        <v/>
      </c>
      <c r="S104" s="42" t="str">
        <f>IF('Calcul des ∆Ct'!S6="","",POWER(2,-'Calcul des ∆Ct'!S6))</f>
        <v/>
      </c>
      <c r="T104" s="43" t="str">
        <f>IF('Calcul des ∆Ct'!T6="","",POWER(2,-'Calcul des ∆Ct'!T6))</f>
        <v/>
      </c>
      <c r="U104" s="41" t="str">
        <f>IF('Calcul des ∆Ct'!U6="","",POWER(2,-'Calcul des ∆Ct'!U6))</f>
        <v/>
      </c>
      <c r="V104" s="42" t="str">
        <f>IF('Calcul des ∆Ct'!V6="","",POWER(2,-'Calcul des ∆Ct'!V6))</f>
        <v/>
      </c>
      <c r="W104" s="43" t="str">
        <f>IF('Calcul des ∆Ct'!W6="","",POWER(2,-'Calcul des ∆Ct'!W6))</f>
        <v/>
      </c>
      <c r="X104" s="41" t="str">
        <f>IF('Calcul des ∆Ct'!X6="","",POWER(2,-'Calcul des ∆Ct'!X6))</f>
        <v/>
      </c>
      <c r="Y104" s="42" t="str">
        <f>IF('Calcul des ∆Ct'!Y6="","",POWER(2,-'Calcul des ∆Ct'!Y6))</f>
        <v/>
      </c>
      <c r="Z104" s="43" t="str">
        <f>IF('Calcul des ∆Ct'!Z6="","",POWER(2,-'Calcul des ∆Ct'!Z6))</f>
        <v/>
      </c>
      <c r="AA104" s="41" t="str">
        <f>IF('Calcul des ∆Ct'!AA6="","",POWER(2,-'Calcul des ∆Ct'!AA6))</f>
        <v/>
      </c>
      <c r="AB104" s="42" t="str">
        <f>IF('Calcul des ∆Ct'!AB6="","",POWER(2,-'Calcul des ∆Ct'!AB6))</f>
        <v/>
      </c>
      <c r="AC104" s="43" t="str">
        <f>IF('Calcul des ∆Ct'!AC6="","",POWER(2,-'Calcul des ∆Ct'!AC6))</f>
        <v/>
      </c>
      <c r="AD104" s="41" t="str">
        <f>IF('Calcul des ∆Ct'!AD6="","",POWER(2,-'Calcul des ∆Ct'!AD6))</f>
        <v/>
      </c>
      <c r="AE104" s="42" t="str">
        <f>IF('Calcul des ∆Ct'!AE6="","",POWER(2,-'Calcul des ∆Ct'!AE6))</f>
        <v/>
      </c>
      <c r="AF104" s="43" t="str">
        <f>IF('Calcul des ∆Ct'!AF6="","",POWER(2,-'Calcul des ∆Ct'!AF6))</f>
        <v/>
      </c>
      <c r="AG104" s="41" t="str">
        <f>IF('Calcul des ∆Ct'!AG6="","",POWER(2,-'Calcul des ∆Ct'!AG6))</f>
        <v/>
      </c>
      <c r="AH104" s="42" t="str">
        <f>IF('Calcul des ∆Ct'!AH6="","",POWER(2,-'Calcul des ∆Ct'!AH6))</f>
        <v/>
      </c>
      <c r="AI104" s="43" t="str">
        <f>IF('Calcul des ∆Ct'!AI6="","",POWER(2,-'Calcul des ∆Ct'!AI6))</f>
        <v/>
      </c>
      <c r="AJ104" s="603" t="e">
        <f t="shared" si="113"/>
        <v>#N/A</v>
      </c>
      <c r="AK104" s="604"/>
      <c r="AL104" s="605"/>
      <c r="AM104" s="603" t="e">
        <f t="shared" si="102"/>
        <v>#N/A</v>
      </c>
      <c r="AN104" s="604"/>
      <c r="AO104" s="605"/>
      <c r="AP104" s="603" t="e">
        <f t="shared" si="103"/>
        <v>#N/A</v>
      </c>
      <c r="AQ104" s="604"/>
      <c r="AR104" s="605"/>
      <c r="AS104" s="603" t="e">
        <f t="shared" si="104"/>
        <v>#N/A</v>
      </c>
      <c r="AT104" s="604"/>
      <c r="AU104" s="605"/>
      <c r="AV104" s="603" t="e">
        <f t="shared" si="105"/>
        <v>#N/A</v>
      </c>
      <c r="AW104" s="604"/>
      <c r="AX104" s="605"/>
      <c r="AY104" s="603" t="e">
        <f t="shared" si="106"/>
        <v>#N/A</v>
      </c>
      <c r="AZ104" s="604"/>
      <c r="BA104" s="605"/>
      <c r="BB104" s="603" t="e">
        <f t="shared" si="107"/>
        <v>#N/A</v>
      </c>
      <c r="BC104" s="604"/>
      <c r="BD104" s="605"/>
      <c r="BE104" s="603" t="e">
        <f t="shared" si="108"/>
        <v>#N/A</v>
      </c>
      <c r="BF104" s="604"/>
      <c r="BG104" s="605"/>
      <c r="BH104" s="603" t="e">
        <f t="shared" si="109"/>
        <v>#N/A</v>
      </c>
      <c r="BI104" s="604"/>
      <c r="BJ104" s="605"/>
      <c r="BK104" s="603" t="e">
        <f t="shared" si="110"/>
        <v>#N/A</v>
      </c>
      <c r="BL104" s="604"/>
      <c r="BM104" s="605"/>
      <c r="BN104" s="603" t="e">
        <f t="shared" si="111"/>
        <v>#N/A</v>
      </c>
      <c r="BO104" s="604"/>
      <c r="BP104" s="605"/>
      <c r="BQ104" s="51" t="e">
        <f>IF(ISNUMBER('Moyennes ∆Ct et 2^(-∆Ct)'!AK7),'Moyennes ∆Ct et 2^(-∆Ct)'!AK7,NA())</f>
        <v>#N/A</v>
      </c>
      <c r="BR104" s="51" t="e">
        <f>IF(ISNUMBER('Moyennes ∆Ct et 2^(-∆Ct)'!AL7),'Moyennes ∆Ct et 2^(-∆Ct)'!AL7,NA())</f>
        <v>#N/A</v>
      </c>
      <c r="BS104" s="51" t="e">
        <f>IF(ISNUMBER('Moyennes ∆Ct et 2^(-∆Ct)'!AM7),'Moyennes ∆Ct et 2^(-∆Ct)'!AM7,NA())</f>
        <v>#N/A</v>
      </c>
      <c r="BT104" s="51" t="e">
        <f>IF(ISNUMBER('Moyennes ∆Ct et 2^(-∆Ct)'!AN7),'Moyennes ∆Ct et 2^(-∆Ct)'!AN7,NA())</f>
        <v>#N/A</v>
      </c>
      <c r="BU104" s="51" t="e">
        <f>IF(ISNUMBER('Moyennes ∆Ct et 2^(-∆Ct)'!AO7),'Moyennes ∆Ct et 2^(-∆Ct)'!AO7,NA())</f>
        <v>#N/A</v>
      </c>
      <c r="BV104" s="51" t="e">
        <f>IF(ISNUMBER('Moyennes ∆Ct et 2^(-∆Ct)'!AP7),'Moyennes ∆Ct et 2^(-∆Ct)'!AP7,NA())</f>
        <v>#N/A</v>
      </c>
      <c r="BW104" s="51" t="e">
        <f>IF(ISNUMBER('Moyennes ∆Ct et 2^(-∆Ct)'!AQ7),'Moyennes ∆Ct et 2^(-∆Ct)'!AQ7,NA())</f>
        <v>#N/A</v>
      </c>
      <c r="BX104" s="51" t="e">
        <f>IF(ISNUMBER('Moyennes ∆Ct et 2^(-∆Ct)'!AR7),'Moyennes ∆Ct et 2^(-∆Ct)'!AR7,NA())</f>
        <v>#N/A</v>
      </c>
      <c r="BY104" s="51" t="e">
        <f>IF(ISNUMBER('Moyennes ∆Ct et 2^(-∆Ct)'!AS7),'Moyennes ∆Ct et 2^(-∆Ct)'!AS7,NA())</f>
        <v>#N/A</v>
      </c>
      <c r="BZ104" s="51" t="e">
        <f>IF(ISNUMBER('Moyennes ∆Ct et 2^(-∆Ct)'!AT7),'Moyennes ∆Ct et 2^(-∆Ct)'!AT7,NA())</f>
        <v>#N/A</v>
      </c>
      <c r="CA104" s="51" t="e">
        <f>IF(ISNUMBER('Moyennes ∆Ct et 2^(-∆Ct)'!AU7),'Moyennes ∆Ct et 2^(-∆Ct)'!AU7,NA())</f>
        <v>#N/A</v>
      </c>
      <c r="CB104" s="51" t="e">
        <f>IF(ISNUMBER('Moyennes ∆Ct et 2^(-∆Ct)'!AV7),'Moyennes ∆Ct et 2^(-∆Ct)'!AV7,NA())</f>
        <v>#N/A</v>
      </c>
      <c r="CC104" s="51" t="e">
        <f>IF(ISNUMBER('Moyennes ∆Ct et 2^(-∆Ct)'!AW7),'Moyennes ∆Ct et 2^(-∆Ct)'!AW7,NA())</f>
        <v>#N/A</v>
      </c>
      <c r="CD104" s="51" t="e">
        <f>IF(ISNUMBER('Moyennes ∆Ct et 2^(-∆Ct)'!AX7),'Moyennes ∆Ct et 2^(-∆Ct)'!AX7,NA())</f>
        <v>#N/A</v>
      </c>
      <c r="CE104" s="51" t="e">
        <f>IF(ISNUMBER('Moyennes ∆Ct et 2^(-∆Ct)'!AY7),'Moyennes ∆Ct et 2^(-∆Ct)'!AY7,NA())</f>
        <v>#N/A</v>
      </c>
      <c r="CF104" s="51" t="e">
        <f>IF(ISNUMBER('Moyennes ∆Ct et 2^(-∆Ct)'!AZ7),'Moyennes ∆Ct et 2^(-∆Ct)'!AZ7,NA())</f>
        <v>#N/A</v>
      </c>
      <c r="CG104" s="51" t="e">
        <f>IF(ISNUMBER('Moyennes ∆Ct et 2^(-∆Ct)'!BA7),'Moyennes ∆Ct et 2^(-∆Ct)'!BA7,NA())</f>
        <v>#N/A</v>
      </c>
      <c r="CH104" s="51" t="e">
        <f>IF(ISNUMBER('Moyennes ∆Ct et 2^(-∆Ct)'!BB7),'Moyennes ∆Ct et 2^(-∆Ct)'!BB7,NA())</f>
        <v>#N/A</v>
      </c>
      <c r="CI104" s="51" t="e">
        <f>IF(ISNUMBER('Moyennes ∆Ct et 2^(-∆Ct)'!BC7),'Moyennes ∆Ct et 2^(-∆Ct)'!BC7,NA())</f>
        <v>#N/A</v>
      </c>
      <c r="CJ104" s="51" t="e">
        <f>IF(ISNUMBER('Moyennes ∆Ct et 2^(-∆Ct)'!BD7),'Moyennes ∆Ct et 2^(-∆Ct)'!BD7,NA())</f>
        <v>#N/A</v>
      </c>
    </row>
    <row r="105" spans="1:88">
      <c r="A105" s="36" t="str">
        <f t="shared" si="112"/>
        <v>A5</v>
      </c>
      <c r="B105" s="37" t="str">
        <f t="shared" si="112"/>
        <v/>
      </c>
      <c r="C105" s="41" t="str">
        <f>IF('Calcul des ∆Ct'!C7="","",POWER(2,-'Calcul des ∆Ct'!C7))</f>
        <v/>
      </c>
      <c r="D105" s="42" t="str">
        <f>IF('Calcul des ∆Ct'!D7="","",POWER(2,-'Calcul des ∆Ct'!D7))</f>
        <v/>
      </c>
      <c r="E105" s="43" t="str">
        <f>IF('Calcul des ∆Ct'!E7="","",POWER(2,-'Calcul des ∆Ct'!E7))</f>
        <v/>
      </c>
      <c r="F105" s="41" t="str">
        <f>IF('Calcul des ∆Ct'!F7="","",POWER(2,-'Calcul des ∆Ct'!F7))</f>
        <v/>
      </c>
      <c r="G105" s="42" t="str">
        <f>IF('Calcul des ∆Ct'!G7="","",POWER(2,-'Calcul des ∆Ct'!G7))</f>
        <v/>
      </c>
      <c r="H105" s="43" t="str">
        <f>IF('Calcul des ∆Ct'!H7="","",POWER(2,-'Calcul des ∆Ct'!H7))</f>
        <v/>
      </c>
      <c r="I105" s="41" t="str">
        <f>IF('Calcul des ∆Ct'!I7="","",POWER(2,-'Calcul des ∆Ct'!I7))</f>
        <v/>
      </c>
      <c r="J105" s="42" t="str">
        <f>IF('Calcul des ∆Ct'!J7="","",POWER(2,-'Calcul des ∆Ct'!J7))</f>
        <v/>
      </c>
      <c r="K105" s="43" t="str">
        <f>IF('Calcul des ∆Ct'!K7="","",POWER(2,-'Calcul des ∆Ct'!K7))</f>
        <v/>
      </c>
      <c r="L105" s="41" t="str">
        <f>IF('Calcul des ∆Ct'!L7="","",POWER(2,-'Calcul des ∆Ct'!L7))</f>
        <v/>
      </c>
      <c r="M105" s="42" t="str">
        <f>IF('Calcul des ∆Ct'!M7="","",POWER(2,-'Calcul des ∆Ct'!M7))</f>
        <v/>
      </c>
      <c r="N105" s="43" t="str">
        <f>IF('Calcul des ∆Ct'!N7="","",POWER(2,-'Calcul des ∆Ct'!N7))</f>
        <v/>
      </c>
      <c r="O105" s="41" t="str">
        <f>IF('Calcul des ∆Ct'!O7="","",POWER(2,-'Calcul des ∆Ct'!O7))</f>
        <v/>
      </c>
      <c r="P105" s="42" t="str">
        <f>IF('Calcul des ∆Ct'!P7="","",POWER(2,-'Calcul des ∆Ct'!P7))</f>
        <v/>
      </c>
      <c r="Q105" s="43" t="str">
        <f>IF('Calcul des ∆Ct'!Q7="","",POWER(2,-'Calcul des ∆Ct'!Q7))</f>
        <v/>
      </c>
      <c r="R105" s="41" t="str">
        <f>IF('Calcul des ∆Ct'!R7="","",POWER(2,-'Calcul des ∆Ct'!R7))</f>
        <v/>
      </c>
      <c r="S105" s="42" t="str">
        <f>IF('Calcul des ∆Ct'!S7="","",POWER(2,-'Calcul des ∆Ct'!S7))</f>
        <v/>
      </c>
      <c r="T105" s="43" t="str">
        <f>IF('Calcul des ∆Ct'!T7="","",POWER(2,-'Calcul des ∆Ct'!T7))</f>
        <v/>
      </c>
      <c r="U105" s="41" t="str">
        <f>IF('Calcul des ∆Ct'!U7="","",POWER(2,-'Calcul des ∆Ct'!U7))</f>
        <v/>
      </c>
      <c r="V105" s="42" t="str">
        <f>IF('Calcul des ∆Ct'!V7="","",POWER(2,-'Calcul des ∆Ct'!V7))</f>
        <v/>
      </c>
      <c r="W105" s="43" t="str">
        <f>IF('Calcul des ∆Ct'!W7="","",POWER(2,-'Calcul des ∆Ct'!W7))</f>
        <v/>
      </c>
      <c r="X105" s="41" t="str">
        <f>IF('Calcul des ∆Ct'!X7="","",POWER(2,-'Calcul des ∆Ct'!X7))</f>
        <v/>
      </c>
      <c r="Y105" s="42" t="str">
        <f>IF('Calcul des ∆Ct'!Y7="","",POWER(2,-'Calcul des ∆Ct'!Y7))</f>
        <v/>
      </c>
      <c r="Z105" s="43" t="str">
        <f>IF('Calcul des ∆Ct'!Z7="","",POWER(2,-'Calcul des ∆Ct'!Z7))</f>
        <v/>
      </c>
      <c r="AA105" s="41" t="str">
        <f>IF('Calcul des ∆Ct'!AA7="","",POWER(2,-'Calcul des ∆Ct'!AA7))</f>
        <v/>
      </c>
      <c r="AB105" s="42" t="str">
        <f>IF('Calcul des ∆Ct'!AB7="","",POWER(2,-'Calcul des ∆Ct'!AB7))</f>
        <v/>
      </c>
      <c r="AC105" s="43" t="str">
        <f>IF('Calcul des ∆Ct'!AC7="","",POWER(2,-'Calcul des ∆Ct'!AC7))</f>
        <v/>
      </c>
      <c r="AD105" s="41" t="str">
        <f>IF('Calcul des ∆Ct'!AD7="","",POWER(2,-'Calcul des ∆Ct'!AD7))</f>
        <v/>
      </c>
      <c r="AE105" s="42" t="str">
        <f>IF('Calcul des ∆Ct'!AE7="","",POWER(2,-'Calcul des ∆Ct'!AE7))</f>
        <v/>
      </c>
      <c r="AF105" s="43" t="str">
        <f>IF('Calcul des ∆Ct'!AF7="","",POWER(2,-'Calcul des ∆Ct'!AF7))</f>
        <v/>
      </c>
      <c r="AG105" s="41" t="str">
        <f>IF('Calcul des ∆Ct'!AG7="","",POWER(2,-'Calcul des ∆Ct'!AG7))</f>
        <v/>
      </c>
      <c r="AH105" s="42" t="str">
        <f>IF('Calcul des ∆Ct'!AH7="","",POWER(2,-'Calcul des ∆Ct'!AH7))</f>
        <v/>
      </c>
      <c r="AI105" s="43" t="str">
        <f>IF('Calcul des ∆Ct'!AI7="","",POWER(2,-'Calcul des ∆Ct'!AI7))</f>
        <v/>
      </c>
      <c r="AJ105" s="603" t="e">
        <f t="shared" si="113"/>
        <v>#N/A</v>
      </c>
      <c r="AK105" s="604"/>
      <c r="AL105" s="605"/>
      <c r="AM105" s="603" t="e">
        <f t="shared" si="102"/>
        <v>#N/A</v>
      </c>
      <c r="AN105" s="604"/>
      <c r="AO105" s="605"/>
      <c r="AP105" s="603" t="e">
        <f t="shared" si="103"/>
        <v>#N/A</v>
      </c>
      <c r="AQ105" s="604"/>
      <c r="AR105" s="605"/>
      <c r="AS105" s="603" t="e">
        <f t="shared" si="104"/>
        <v>#N/A</v>
      </c>
      <c r="AT105" s="604"/>
      <c r="AU105" s="605"/>
      <c r="AV105" s="603" t="e">
        <f t="shared" si="105"/>
        <v>#N/A</v>
      </c>
      <c r="AW105" s="604"/>
      <c r="AX105" s="605"/>
      <c r="AY105" s="603" t="e">
        <f t="shared" si="106"/>
        <v>#N/A</v>
      </c>
      <c r="AZ105" s="604"/>
      <c r="BA105" s="605"/>
      <c r="BB105" s="603" t="e">
        <f t="shared" si="107"/>
        <v>#N/A</v>
      </c>
      <c r="BC105" s="604"/>
      <c r="BD105" s="605"/>
      <c r="BE105" s="603" t="e">
        <f t="shared" si="108"/>
        <v>#N/A</v>
      </c>
      <c r="BF105" s="604"/>
      <c r="BG105" s="605"/>
      <c r="BH105" s="603" t="e">
        <f t="shared" si="109"/>
        <v>#N/A</v>
      </c>
      <c r="BI105" s="604"/>
      <c r="BJ105" s="605"/>
      <c r="BK105" s="603" t="e">
        <f t="shared" si="110"/>
        <v>#N/A</v>
      </c>
      <c r="BL105" s="604"/>
      <c r="BM105" s="605"/>
      <c r="BN105" s="603" t="e">
        <f t="shared" si="111"/>
        <v>#N/A</v>
      </c>
      <c r="BO105" s="604"/>
      <c r="BP105" s="605"/>
      <c r="BQ105" s="51" t="e">
        <f>IF(ISNUMBER('Moyennes ∆Ct et 2^(-∆Ct)'!AK8),'Moyennes ∆Ct et 2^(-∆Ct)'!AK8,NA())</f>
        <v>#N/A</v>
      </c>
      <c r="BR105" s="51" t="e">
        <f>IF(ISNUMBER('Moyennes ∆Ct et 2^(-∆Ct)'!AL8),'Moyennes ∆Ct et 2^(-∆Ct)'!AL8,NA())</f>
        <v>#N/A</v>
      </c>
      <c r="BS105" s="51" t="e">
        <f>IF(ISNUMBER('Moyennes ∆Ct et 2^(-∆Ct)'!AM8),'Moyennes ∆Ct et 2^(-∆Ct)'!AM8,NA())</f>
        <v>#N/A</v>
      </c>
      <c r="BT105" s="51" t="e">
        <f>IF(ISNUMBER('Moyennes ∆Ct et 2^(-∆Ct)'!AN8),'Moyennes ∆Ct et 2^(-∆Ct)'!AN8,NA())</f>
        <v>#N/A</v>
      </c>
      <c r="BU105" s="51" t="e">
        <f>IF(ISNUMBER('Moyennes ∆Ct et 2^(-∆Ct)'!AO8),'Moyennes ∆Ct et 2^(-∆Ct)'!AO8,NA())</f>
        <v>#N/A</v>
      </c>
      <c r="BV105" s="51" t="e">
        <f>IF(ISNUMBER('Moyennes ∆Ct et 2^(-∆Ct)'!AP8),'Moyennes ∆Ct et 2^(-∆Ct)'!AP8,NA())</f>
        <v>#N/A</v>
      </c>
      <c r="BW105" s="51" t="e">
        <f>IF(ISNUMBER('Moyennes ∆Ct et 2^(-∆Ct)'!AQ8),'Moyennes ∆Ct et 2^(-∆Ct)'!AQ8,NA())</f>
        <v>#N/A</v>
      </c>
      <c r="BX105" s="51" t="e">
        <f>IF(ISNUMBER('Moyennes ∆Ct et 2^(-∆Ct)'!AR8),'Moyennes ∆Ct et 2^(-∆Ct)'!AR8,NA())</f>
        <v>#N/A</v>
      </c>
      <c r="BY105" s="51" t="e">
        <f>IF(ISNUMBER('Moyennes ∆Ct et 2^(-∆Ct)'!AS8),'Moyennes ∆Ct et 2^(-∆Ct)'!AS8,NA())</f>
        <v>#N/A</v>
      </c>
      <c r="BZ105" s="51" t="e">
        <f>IF(ISNUMBER('Moyennes ∆Ct et 2^(-∆Ct)'!AT8),'Moyennes ∆Ct et 2^(-∆Ct)'!AT8,NA())</f>
        <v>#N/A</v>
      </c>
      <c r="CA105" s="51" t="e">
        <f>IF(ISNUMBER('Moyennes ∆Ct et 2^(-∆Ct)'!AU8),'Moyennes ∆Ct et 2^(-∆Ct)'!AU8,NA())</f>
        <v>#N/A</v>
      </c>
      <c r="CB105" s="51" t="e">
        <f>IF(ISNUMBER('Moyennes ∆Ct et 2^(-∆Ct)'!AV8),'Moyennes ∆Ct et 2^(-∆Ct)'!AV8,NA())</f>
        <v>#N/A</v>
      </c>
      <c r="CC105" s="51" t="e">
        <f>IF(ISNUMBER('Moyennes ∆Ct et 2^(-∆Ct)'!AW8),'Moyennes ∆Ct et 2^(-∆Ct)'!AW8,NA())</f>
        <v>#N/A</v>
      </c>
      <c r="CD105" s="51" t="e">
        <f>IF(ISNUMBER('Moyennes ∆Ct et 2^(-∆Ct)'!AX8),'Moyennes ∆Ct et 2^(-∆Ct)'!AX8,NA())</f>
        <v>#N/A</v>
      </c>
      <c r="CE105" s="51" t="e">
        <f>IF(ISNUMBER('Moyennes ∆Ct et 2^(-∆Ct)'!AY8),'Moyennes ∆Ct et 2^(-∆Ct)'!AY8,NA())</f>
        <v>#N/A</v>
      </c>
      <c r="CF105" s="51" t="e">
        <f>IF(ISNUMBER('Moyennes ∆Ct et 2^(-∆Ct)'!AZ8),'Moyennes ∆Ct et 2^(-∆Ct)'!AZ8,NA())</f>
        <v>#N/A</v>
      </c>
      <c r="CG105" s="51" t="e">
        <f>IF(ISNUMBER('Moyennes ∆Ct et 2^(-∆Ct)'!BA8),'Moyennes ∆Ct et 2^(-∆Ct)'!BA8,NA())</f>
        <v>#N/A</v>
      </c>
      <c r="CH105" s="51" t="e">
        <f>IF(ISNUMBER('Moyennes ∆Ct et 2^(-∆Ct)'!BB8),'Moyennes ∆Ct et 2^(-∆Ct)'!BB8,NA())</f>
        <v>#N/A</v>
      </c>
      <c r="CI105" s="51" t="e">
        <f>IF(ISNUMBER('Moyennes ∆Ct et 2^(-∆Ct)'!BC8),'Moyennes ∆Ct et 2^(-∆Ct)'!BC8,NA())</f>
        <v>#N/A</v>
      </c>
      <c r="CJ105" s="51" t="e">
        <f>IF(ISNUMBER('Moyennes ∆Ct et 2^(-∆Ct)'!BD8),'Moyennes ∆Ct et 2^(-∆Ct)'!BD8,NA())</f>
        <v>#N/A</v>
      </c>
    </row>
    <row r="106" spans="1:88">
      <c r="A106" s="36" t="str">
        <f t="shared" si="112"/>
        <v>A6</v>
      </c>
      <c r="B106" s="37" t="str">
        <f t="shared" si="112"/>
        <v/>
      </c>
      <c r="C106" s="41" t="str">
        <f>IF('Calcul des ∆Ct'!C8="","",POWER(2,-'Calcul des ∆Ct'!C8))</f>
        <v/>
      </c>
      <c r="D106" s="42" t="str">
        <f>IF('Calcul des ∆Ct'!D8="","",POWER(2,-'Calcul des ∆Ct'!D8))</f>
        <v/>
      </c>
      <c r="E106" s="43" t="str">
        <f>IF('Calcul des ∆Ct'!E8="","",POWER(2,-'Calcul des ∆Ct'!E8))</f>
        <v/>
      </c>
      <c r="F106" s="41" t="str">
        <f>IF('Calcul des ∆Ct'!F8="","",POWER(2,-'Calcul des ∆Ct'!F8))</f>
        <v/>
      </c>
      <c r="G106" s="42" t="str">
        <f>IF('Calcul des ∆Ct'!G8="","",POWER(2,-'Calcul des ∆Ct'!G8))</f>
        <v/>
      </c>
      <c r="H106" s="43" t="str">
        <f>IF('Calcul des ∆Ct'!H8="","",POWER(2,-'Calcul des ∆Ct'!H8))</f>
        <v/>
      </c>
      <c r="I106" s="41" t="str">
        <f>IF('Calcul des ∆Ct'!I8="","",POWER(2,-'Calcul des ∆Ct'!I8))</f>
        <v/>
      </c>
      <c r="J106" s="42" t="str">
        <f>IF('Calcul des ∆Ct'!J8="","",POWER(2,-'Calcul des ∆Ct'!J8))</f>
        <v/>
      </c>
      <c r="K106" s="43" t="str">
        <f>IF('Calcul des ∆Ct'!K8="","",POWER(2,-'Calcul des ∆Ct'!K8))</f>
        <v/>
      </c>
      <c r="L106" s="41" t="str">
        <f>IF('Calcul des ∆Ct'!L8="","",POWER(2,-'Calcul des ∆Ct'!L8))</f>
        <v/>
      </c>
      <c r="M106" s="42" t="str">
        <f>IF('Calcul des ∆Ct'!M8="","",POWER(2,-'Calcul des ∆Ct'!M8))</f>
        <v/>
      </c>
      <c r="N106" s="43" t="str">
        <f>IF('Calcul des ∆Ct'!N8="","",POWER(2,-'Calcul des ∆Ct'!N8))</f>
        <v/>
      </c>
      <c r="O106" s="41" t="str">
        <f>IF('Calcul des ∆Ct'!O8="","",POWER(2,-'Calcul des ∆Ct'!O8))</f>
        <v/>
      </c>
      <c r="P106" s="42" t="str">
        <f>IF('Calcul des ∆Ct'!P8="","",POWER(2,-'Calcul des ∆Ct'!P8))</f>
        <v/>
      </c>
      <c r="Q106" s="43" t="str">
        <f>IF('Calcul des ∆Ct'!Q8="","",POWER(2,-'Calcul des ∆Ct'!Q8))</f>
        <v/>
      </c>
      <c r="R106" s="41" t="str">
        <f>IF('Calcul des ∆Ct'!R8="","",POWER(2,-'Calcul des ∆Ct'!R8))</f>
        <v/>
      </c>
      <c r="S106" s="42" t="str">
        <f>IF('Calcul des ∆Ct'!S8="","",POWER(2,-'Calcul des ∆Ct'!S8))</f>
        <v/>
      </c>
      <c r="T106" s="43" t="str">
        <f>IF('Calcul des ∆Ct'!T8="","",POWER(2,-'Calcul des ∆Ct'!T8))</f>
        <v/>
      </c>
      <c r="U106" s="41" t="str">
        <f>IF('Calcul des ∆Ct'!U8="","",POWER(2,-'Calcul des ∆Ct'!U8))</f>
        <v/>
      </c>
      <c r="V106" s="42" t="str">
        <f>IF('Calcul des ∆Ct'!V8="","",POWER(2,-'Calcul des ∆Ct'!V8))</f>
        <v/>
      </c>
      <c r="W106" s="43" t="str">
        <f>IF('Calcul des ∆Ct'!W8="","",POWER(2,-'Calcul des ∆Ct'!W8))</f>
        <v/>
      </c>
      <c r="X106" s="41" t="str">
        <f>IF('Calcul des ∆Ct'!X8="","",POWER(2,-'Calcul des ∆Ct'!X8))</f>
        <v/>
      </c>
      <c r="Y106" s="42" t="str">
        <f>IF('Calcul des ∆Ct'!Y8="","",POWER(2,-'Calcul des ∆Ct'!Y8))</f>
        <v/>
      </c>
      <c r="Z106" s="43" t="str">
        <f>IF('Calcul des ∆Ct'!Z8="","",POWER(2,-'Calcul des ∆Ct'!Z8))</f>
        <v/>
      </c>
      <c r="AA106" s="41" t="str">
        <f>IF('Calcul des ∆Ct'!AA8="","",POWER(2,-'Calcul des ∆Ct'!AA8))</f>
        <v/>
      </c>
      <c r="AB106" s="42" t="str">
        <f>IF('Calcul des ∆Ct'!AB8="","",POWER(2,-'Calcul des ∆Ct'!AB8))</f>
        <v/>
      </c>
      <c r="AC106" s="43" t="str">
        <f>IF('Calcul des ∆Ct'!AC8="","",POWER(2,-'Calcul des ∆Ct'!AC8))</f>
        <v/>
      </c>
      <c r="AD106" s="41" t="str">
        <f>IF('Calcul des ∆Ct'!AD8="","",POWER(2,-'Calcul des ∆Ct'!AD8))</f>
        <v/>
      </c>
      <c r="AE106" s="42" t="str">
        <f>IF('Calcul des ∆Ct'!AE8="","",POWER(2,-'Calcul des ∆Ct'!AE8))</f>
        <v/>
      </c>
      <c r="AF106" s="43" t="str">
        <f>IF('Calcul des ∆Ct'!AF8="","",POWER(2,-'Calcul des ∆Ct'!AF8))</f>
        <v/>
      </c>
      <c r="AG106" s="41" t="str">
        <f>IF('Calcul des ∆Ct'!AG8="","",POWER(2,-'Calcul des ∆Ct'!AG8))</f>
        <v/>
      </c>
      <c r="AH106" s="42" t="str">
        <f>IF('Calcul des ∆Ct'!AH8="","",POWER(2,-'Calcul des ∆Ct'!AH8))</f>
        <v/>
      </c>
      <c r="AI106" s="43" t="str">
        <f>IF('Calcul des ∆Ct'!AI8="","",POWER(2,-'Calcul des ∆Ct'!AI8))</f>
        <v/>
      </c>
      <c r="AJ106" s="603" t="e">
        <f t="shared" si="113"/>
        <v>#N/A</v>
      </c>
      <c r="AK106" s="604"/>
      <c r="AL106" s="605"/>
      <c r="AM106" s="603" t="e">
        <f t="shared" si="102"/>
        <v>#N/A</v>
      </c>
      <c r="AN106" s="604"/>
      <c r="AO106" s="605"/>
      <c r="AP106" s="603" t="e">
        <f t="shared" si="103"/>
        <v>#N/A</v>
      </c>
      <c r="AQ106" s="604"/>
      <c r="AR106" s="605"/>
      <c r="AS106" s="603" t="e">
        <f t="shared" si="104"/>
        <v>#N/A</v>
      </c>
      <c r="AT106" s="604"/>
      <c r="AU106" s="605"/>
      <c r="AV106" s="603" t="e">
        <f t="shared" si="105"/>
        <v>#N/A</v>
      </c>
      <c r="AW106" s="604"/>
      <c r="AX106" s="605"/>
      <c r="AY106" s="603" t="e">
        <f t="shared" si="106"/>
        <v>#N/A</v>
      </c>
      <c r="AZ106" s="604"/>
      <c r="BA106" s="605"/>
      <c r="BB106" s="603" t="e">
        <f t="shared" si="107"/>
        <v>#N/A</v>
      </c>
      <c r="BC106" s="604"/>
      <c r="BD106" s="605"/>
      <c r="BE106" s="603" t="e">
        <f t="shared" si="108"/>
        <v>#N/A</v>
      </c>
      <c r="BF106" s="604"/>
      <c r="BG106" s="605"/>
      <c r="BH106" s="603" t="e">
        <f t="shared" si="109"/>
        <v>#N/A</v>
      </c>
      <c r="BI106" s="604"/>
      <c r="BJ106" s="605"/>
      <c r="BK106" s="603" t="e">
        <f t="shared" si="110"/>
        <v>#N/A</v>
      </c>
      <c r="BL106" s="604"/>
      <c r="BM106" s="605"/>
      <c r="BN106" s="603" t="e">
        <f t="shared" si="111"/>
        <v>#N/A</v>
      </c>
      <c r="BO106" s="604"/>
      <c r="BP106" s="605"/>
      <c r="BQ106" s="51" t="e">
        <f>IF(ISNUMBER('Moyennes ∆Ct et 2^(-∆Ct)'!AK9),'Moyennes ∆Ct et 2^(-∆Ct)'!AK9,NA())</f>
        <v>#N/A</v>
      </c>
      <c r="BR106" s="51" t="e">
        <f>IF(ISNUMBER('Moyennes ∆Ct et 2^(-∆Ct)'!AL9),'Moyennes ∆Ct et 2^(-∆Ct)'!AL9,NA())</f>
        <v>#N/A</v>
      </c>
      <c r="BS106" s="51" t="e">
        <f>IF(ISNUMBER('Moyennes ∆Ct et 2^(-∆Ct)'!AM9),'Moyennes ∆Ct et 2^(-∆Ct)'!AM9,NA())</f>
        <v>#N/A</v>
      </c>
      <c r="BT106" s="51" t="e">
        <f>IF(ISNUMBER('Moyennes ∆Ct et 2^(-∆Ct)'!AN9),'Moyennes ∆Ct et 2^(-∆Ct)'!AN9,NA())</f>
        <v>#N/A</v>
      </c>
      <c r="BU106" s="51" t="e">
        <f>IF(ISNUMBER('Moyennes ∆Ct et 2^(-∆Ct)'!AO9),'Moyennes ∆Ct et 2^(-∆Ct)'!AO9,NA())</f>
        <v>#N/A</v>
      </c>
      <c r="BV106" s="51" t="e">
        <f>IF(ISNUMBER('Moyennes ∆Ct et 2^(-∆Ct)'!AP9),'Moyennes ∆Ct et 2^(-∆Ct)'!AP9,NA())</f>
        <v>#N/A</v>
      </c>
      <c r="BW106" s="51" t="e">
        <f>IF(ISNUMBER('Moyennes ∆Ct et 2^(-∆Ct)'!AQ9),'Moyennes ∆Ct et 2^(-∆Ct)'!AQ9,NA())</f>
        <v>#N/A</v>
      </c>
      <c r="BX106" s="51" t="e">
        <f>IF(ISNUMBER('Moyennes ∆Ct et 2^(-∆Ct)'!AR9),'Moyennes ∆Ct et 2^(-∆Ct)'!AR9,NA())</f>
        <v>#N/A</v>
      </c>
      <c r="BY106" s="51" t="e">
        <f>IF(ISNUMBER('Moyennes ∆Ct et 2^(-∆Ct)'!AS9),'Moyennes ∆Ct et 2^(-∆Ct)'!AS9,NA())</f>
        <v>#N/A</v>
      </c>
      <c r="BZ106" s="51" t="e">
        <f>IF(ISNUMBER('Moyennes ∆Ct et 2^(-∆Ct)'!AT9),'Moyennes ∆Ct et 2^(-∆Ct)'!AT9,NA())</f>
        <v>#N/A</v>
      </c>
      <c r="CA106" s="51" t="e">
        <f>IF(ISNUMBER('Moyennes ∆Ct et 2^(-∆Ct)'!AU9),'Moyennes ∆Ct et 2^(-∆Ct)'!AU9,NA())</f>
        <v>#N/A</v>
      </c>
      <c r="CB106" s="51" t="e">
        <f>IF(ISNUMBER('Moyennes ∆Ct et 2^(-∆Ct)'!AV9),'Moyennes ∆Ct et 2^(-∆Ct)'!AV9,NA())</f>
        <v>#N/A</v>
      </c>
      <c r="CC106" s="51" t="e">
        <f>IF(ISNUMBER('Moyennes ∆Ct et 2^(-∆Ct)'!AW9),'Moyennes ∆Ct et 2^(-∆Ct)'!AW9,NA())</f>
        <v>#N/A</v>
      </c>
      <c r="CD106" s="51" t="e">
        <f>IF(ISNUMBER('Moyennes ∆Ct et 2^(-∆Ct)'!AX9),'Moyennes ∆Ct et 2^(-∆Ct)'!AX9,NA())</f>
        <v>#N/A</v>
      </c>
      <c r="CE106" s="51" t="e">
        <f>IF(ISNUMBER('Moyennes ∆Ct et 2^(-∆Ct)'!AY9),'Moyennes ∆Ct et 2^(-∆Ct)'!AY9,NA())</f>
        <v>#N/A</v>
      </c>
      <c r="CF106" s="51" t="e">
        <f>IF(ISNUMBER('Moyennes ∆Ct et 2^(-∆Ct)'!AZ9),'Moyennes ∆Ct et 2^(-∆Ct)'!AZ9,NA())</f>
        <v>#N/A</v>
      </c>
      <c r="CG106" s="51" t="e">
        <f>IF(ISNUMBER('Moyennes ∆Ct et 2^(-∆Ct)'!BA9),'Moyennes ∆Ct et 2^(-∆Ct)'!BA9,NA())</f>
        <v>#N/A</v>
      </c>
      <c r="CH106" s="51" t="e">
        <f>IF(ISNUMBER('Moyennes ∆Ct et 2^(-∆Ct)'!BB9),'Moyennes ∆Ct et 2^(-∆Ct)'!BB9,NA())</f>
        <v>#N/A</v>
      </c>
      <c r="CI106" s="51" t="e">
        <f>IF(ISNUMBER('Moyennes ∆Ct et 2^(-∆Ct)'!BC9),'Moyennes ∆Ct et 2^(-∆Ct)'!BC9,NA())</f>
        <v>#N/A</v>
      </c>
      <c r="CJ106" s="51" t="e">
        <f>IF(ISNUMBER('Moyennes ∆Ct et 2^(-∆Ct)'!BD9),'Moyennes ∆Ct et 2^(-∆Ct)'!BD9,NA())</f>
        <v>#N/A</v>
      </c>
    </row>
    <row r="107" spans="1:88">
      <c r="A107" s="36" t="str">
        <f t="shared" si="112"/>
        <v>A7</v>
      </c>
      <c r="B107" s="37" t="str">
        <f t="shared" si="112"/>
        <v/>
      </c>
      <c r="C107" s="41" t="str">
        <f>IF('Calcul des ∆Ct'!C9="","",POWER(2,-'Calcul des ∆Ct'!C9))</f>
        <v/>
      </c>
      <c r="D107" s="42" t="str">
        <f>IF('Calcul des ∆Ct'!D9="","",POWER(2,-'Calcul des ∆Ct'!D9))</f>
        <v/>
      </c>
      <c r="E107" s="43" t="str">
        <f>IF('Calcul des ∆Ct'!E9="","",POWER(2,-'Calcul des ∆Ct'!E9))</f>
        <v/>
      </c>
      <c r="F107" s="41" t="str">
        <f>IF('Calcul des ∆Ct'!F9="","",POWER(2,-'Calcul des ∆Ct'!F9))</f>
        <v/>
      </c>
      <c r="G107" s="42" t="str">
        <f>IF('Calcul des ∆Ct'!G9="","",POWER(2,-'Calcul des ∆Ct'!G9))</f>
        <v/>
      </c>
      <c r="H107" s="43" t="str">
        <f>IF('Calcul des ∆Ct'!H9="","",POWER(2,-'Calcul des ∆Ct'!H9))</f>
        <v/>
      </c>
      <c r="I107" s="41" t="str">
        <f>IF('Calcul des ∆Ct'!I9="","",POWER(2,-'Calcul des ∆Ct'!I9))</f>
        <v/>
      </c>
      <c r="J107" s="42" t="str">
        <f>IF('Calcul des ∆Ct'!J9="","",POWER(2,-'Calcul des ∆Ct'!J9))</f>
        <v/>
      </c>
      <c r="K107" s="43" t="str">
        <f>IF('Calcul des ∆Ct'!K9="","",POWER(2,-'Calcul des ∆Ct'!K9))</f>
        <v/>
      </c>
      <c r="L107" s="41" t="str">
        <f>IF('Calcul des ∆Ct'!L9="","",POWER(2,-'Calcul des ∆Ct'!L9))</f>
        <v/>
      </c>
      <c r="M107" s="42" t="str">
        <f>IF('Calcul des ∆Ct'!M9="","",POWER(2,-'Calcul des ∆Ct'!M9))</f>
        <v/>
      </c>
      <c r="N107" s="43" t="str">
        <f>IF('Calcul des ∆Ct'!N9="","",POWER(2,-'Calcul des ∆Ct'!N9))</f>
        <v/>
      </c>
      <c r="O107" s="41" t="str">
        <f>IF('Calcul des ∆Ct'!O9="","",POWER(2,-'Calcul des ∆Ct'!O9))</f>
        <v/>
      </c>
      <c r="P107" s="42" t="str">
        <f>IF('Calcul des ∆Ct'!P9="","",POWER(2,-'Calcul des ∆Ct'!P9))</f>
        <v/>
      </c>
      <c r="Q107" s="43" t="str">
        <f>IF('Calcul des ∆Ct'!Q9="","",POWER(2,-'Calcul des ∆Ct'!Q9))</f>
        <v/>
      </c>
      <c r="R107" s="41" t="str">
        <f>IF('Calcul des ∆Ct'!R9="","",POWER(2,-'Calcul des ∆Ct'!R9))</f>
        <v/>
      </c>
      <c r="S107" s="42" t="str">
        <f>IF('Calcul des ∆Ct'!S9="","",POWER(2,-'Calcul des ∆Ct'!S9))</f>
        <v/>
      </c>
      <c r="T107" s="43" t="str">
        <f>IF('Calcul des ∆Ct'!T9="","",POWER(2,-'Calcul des ∆Ct'!T9))</f>
        <v/>
      </c>
      <c r="U107" s="41" t="str">
        <f>IF('Calcul des ∆Ct'!U9="","",POWER(2,-'Calcul des ∆Ct'!U9))</f>
        <v/>
      </c>
      <c r="V107" s="42" t="str">
        <f>IF('Calcul des ∆Ct'!V9="","",POWER(2,-'Calcul des ∆Ct'!V9))</f>
        <v/>
      </c>
      <c r="W107" s="43" t="str">
        <f>IF('Calcul des ∆Ct'!W9="","",POWER(2,-'Calcul des ∆Ct'!W9))</f>
        <v/>
      </c>
      <c r="X107" s="41" t="str">
        <f>IF('Calcul des ∆Ct'!X9="","",POWER(2,-'Calcul des ∆Ct'!X9))</f>
        <v/>
      </c>
      <c r="Y107" s="42" t="str">
        <f>IF('Calcul des ∆Ct'!Y9="","",POWER(2,-'Calcul des ∆Ct'!Y9))</f>
        <v/>
      </c>
      <c r="Z107" s="43" t="str">
        <f>IF('Calcul des ∆Ct'!Z9="","",POWER(2,-'Calcul des ∆Ct'!Z9))</f>
        <v/>
      </c>
      <c r="AA107" s="41" t="str">
        <f>IF('Calcul des ∆Ct'!AA9="","",POWER(2,-'Calcul des ∆Ct'!AA9))</f>
        <v/>
      </c>
      <c r="AB107" s="42" t="str">
        <f>IF('Calcul des ∆Ct'!AB9="","",POWER(2,-'Calcul des ∆Ct'!AB9))</f>
        <v/>
      </c>
      <c r="AC107" s="43" t="str">
        <f>IF('Calcul des ∆Ct'!AC9="","",POWER(2,-'Calcul des ∆Ct'!AC9))</f>
        <v/>
      </c>
      <c r="AD107" s="41" t="str">
        <f>IF('Calcul des ∆Ct'!AD9="","",POWER(2,-'Calcul des ∆Ct'!AD9))</f>
        <v/>
      </c>
      <c r="AE107" s="42" t="str">
        <f>IF('Calcul des ∆Ct'!AE9="","",POWER(2,-'Calcul des ∆Ct'!AE9))</f>
        <v/>
      </c>
      <c r="AF107" s="43" t="str">
        <f>IF('Calcul des ∆Ct'!AF9="","",POWER(2,-'Calcul des ∆Ct'!AF9))</f>
        <v/>
      </c>
      <c r="AG107" s="41" t="str">
        <f>IF('Calcul des ∆Ct'!AG9="","",POWER(2,-'Calcul des ∆Ct'!AG9))</f>
        <v/>
      </c>
      <c r="AH107" s="42" t="str">
        <f>IF('Calcul des ∆Ct'!AH9="","",POWER(2,-'Calcul des ∆Ct'!AH9))</f>
        <v/>
      </c>
      <c r="AI107" s="43" t="str">
        <f>IF('Calcul des ∆Ct'!AI9="","",POWER(2,-'Calcul des ∆Ct'!AI9))</f>
        <v/>
      </c>
      <c r="AJ107" s="603" t="e">
        <f t="shared" si="113"/>
        <v>#N/A</v>
      </c>
      <c r="AK107" s="604"/>
      <c r="AL107" s="605"/>
      <c r="AM107" s="603" t="e">
        <f t="shared" si="102"/>
        <v>#N/A</v>
      </c>
      <c r="AN107" s="604"/>
      <c r="AO107" s="605"/>
      <c r="AP107" s="603" t="e">
        <f t="shared" si="103"/>
        <v>#N/A</v>
      </c>
      <c r="AQ107" s="604"/>
      <c r="AR107" s="605"/>
      <c r="AS107" s="603" t="e">
        <f t="shared" si="104"/>
        <v>#N/A</v>
      </c>
      <c r="AT107" s="604"/>
      <c r="AU107" s="605"/>
      <c r="AV107" s="603" t="e">
        <f t="shared" si="105"/>
        <v>#N/A</v>
      </c>
      <c r="AW107" s="604"/>
      <c r="AX107" s="605"/>
      <c r="AY107" s="603" t="e">
        <f t="shared" si="106"/>
        <v>#N/A</v>
      </c>
      <c r="AZ107" s="604"/>
      <c r="BA107" s="605"/>
      <c r="BB107" s="603" t="e">
        <f t="shared" si="107"/>
        <v>#N/A</v>
      </c>
      <c r="BC107" s="604"/>
      <c r="BD107" s="605"/>
      <c r="BE107" s="603" t="e">
        <f t="shared" si="108"/>
        <v>#N/A</v>
      </c>
      <c r="BF107" s="604"/>
      <c r="BG107" s="605"/>
      <c r="BH107" s="603" t="e">
        <f t="shared" si="109"/>
        <v>#N/A</v>
      </c>
      <c r="BI107" s="604"/>
      <c r="BJ107" s="605"/>
      <c r="BK107" s="603" t="e">
        <f t="shared" si="110"/>
        <v>#N/A</v>
      </c>
      <c r="BL107" s="604"/>
      <c r="BM107" s="605"/>
      <c r="BN107" s="603" t="e">
        <f t="shared" si="111"/>
        <v>#N/A</v>
      </c>
      <c r="BO107" s="604"/>
      <c r="BP107" s="605"/>
      <c r="BQ107" s="51" t="e">
        <f>IF(ISNUMBER('Moyennes ∆Ct et 2^(-∆Ct)'!AK10),'Moyennes ∆Ct et 2^(-∆Ct)'!AK10,NA())</f>
        <v>#N/A</v>
      </c>
      <c r="BR107" s="51" t="e">
        <f>IF(ISNUMBER('Moyennes ∆Ct et 2^(-∆Ct)'!AL10),'Moyennes ∆Ct et 2^(-∆Ct)'!AL10,NA())</f>
        <v>#N/A</v>
      </c>
      <c r="BS107" s="51" t="e">
        <f>IF(ISNUMBER('Moyennes ∆Ct et 2^(-∆Ct)'!AM10),'Moyennes ∆Ct et 2^(-∆Ct)'!AM10,NA())</f>
        <v>#N/A</v>
      </c>
      <c r="BT107" s="51" t="e">
        <f>IF(ISNUMBER('Moyennes ∆Ct et 2^(-∆Ct)'!AN10),'Moyennes ∆Ct et 2^(-∆Ct)'!AN10,NA())</f>
        <v>#N/A</v>
      </c>
      <c r="BU107" s="51" t="e">
        <f>IF(ISNUMBER('Moyennes ∆Ct et 2^(-∆Ct)'!AO10),'Moyennes ∆Ct et 2^(-∆Ct)'!AO10,NA())</f>
        <v>#N/A</v>
      </c>
      <c r="BV107" s="51" t="e">
        <f>IF(ISNUMBER('Moyennes ∆Ct et 2^(-∆Ct)'!AP10),'Moyennes ∆Ct et 2^(-∆Ct)'!AP10,NA())</f>
        <v>#N/A</v>
      </c>
      <c r="BW107" s="51" t="e">
        <f>IF(ISNUMBER('Moyennes ∆Ct et 2^(-∆Ct)'!AQ10),'Moyennes ∆Ct et 2^(-∆Ct)'!AQ10,NA())</f>
        <v>#N/A</v>
      </c>
      <c r="BX107" s="51" t="e">
        <f>IF(ISNUMBER('Moyennes ∆Ct et 2^(-∆Ct)'!AR10),'Moyennes ∆Ct et 2^(-∆Ct)'!AR10,NA())</f>
        <v>#N/A</v>
      </c>
      <c r="BY107" s="51" t="e">
        <f>IF(ISNUMBER('Moyennes ∆Ct et 2^(-∆Ct)'!AS10),'Moyennes ∆Ct et 2^(-∆Ct)'!AS10,NA())</f>
        <v>#N/A</v>
      </c>
      <c r="BZ107" s="51" t="e">
        <f>IF(ISNUMBER('Moyennes ∆Ct et 2^(-∆Ct)'!AT10),'Moyennes ∆Ct et 2^(-∆Ct)'!AT10,NA())</f>
        <v>#N/A</v>
      </c>
      <c r="CA107" s="51" t="e">
        <f>IF(ISNUMBER('Moyennes ∆Ct et 2^(-∆Ct)'!AU10),'Moyennes ∆Ct et 2^(-∆Ct)'!AU10,NA())</f>
        <v>#N/A</v>
      </c>
      <c r="CB107" s="51" t="e">
        <f>IF(ISNUMBER('Moyennes ∆Ct et 2^(-∆Ct)'!AV10),'Moyennes ∆Ct et 2^(-∆Ct)'!AV10,NA())</f>
        <v>#N/A</v>
      </c>
      <c r="CC107" s="51" t="e">
        <f>IF(ISNUMBER('Moyennes ∆Ct et 2^(-∆Ct)'!AW10),'Moyennes ∆Ct et 2^(-∆Ct)'!AW10,NA())</f>
        <v>#N/A</v>
      </c>
      <c r="CD107" s="51" t="e">
        <f>IF(ISNUMBER('Moyennes ∆Ct et 2^(-∆Ct)'!AX10),'Moyennes ∆Ct et 2^(-∆Ct)'!AX10,NA())</f>
        <v>#N/A</v>
      </c>
      <c r="CE107" s="51" t="e">
        <f>IF(ISNUMBER('Moyennes ∆Ct et 2^(-∆Ct)'!AY10),'Moyennes ∆Ct et 2^(-∆Ct)'!AY10,NA())</f>
        <v>#N/A</v>
      </c>
      <c r="CF107" s="51" t="e">
        <f>IF(ISNUMBER('Moyennes ∆Ct et 2^(-∆Ct)'!AZ10),'Moyennes ∆Ct et 2^(-∆Ct)'!AZ10,NA())</f>
        <v>#N/A</v>
      </c>
      <c r="CG107" s="51" t="e">
        <f>IF(ISNUMBER('Moyennes ∆Ct et 2^(-∆Ct)'!BA10),'Moyennes ∆Ct et 2^(-∆Ct)'!BA10,NA())</f>
        <v>#N/A</v>
      </c>
      <c r="CH107" s="51" t="e">
        <f>IF(ISNUMBER('Moyennes ∆Ct et 2^(-∆Ct)'!BB10),'Moyennes ∆Ct et 2^(-∆Ct)'!BB10,NA())</f>
        <v>#N/A</v>
      </c>
      <c r="CI107" s="51" t="e">
        <f>IF(ISNUMBER('Moyennes ∆Ct et 2^(-∆Ct)'!BC10),'Moyennes ∆Ct et 2^(-∆Ct)'!BC10,NA())</f>
        <v>#N/A</v>
      </c>
      <c r="CJ107" s="51" t="e">
        <f>IF(ISNUMBER('Moyennes ∆Ct et 2^(-∆Ct)'!BD10),'Moyennes ∆Ct et 2^(-∆Ct)'!BD10,NA())</f>
        <v>#N/A</v>
      </c>
    </row>
    <row r="108" spans="1:88">
      <c r="A108" s="36" t="str">
        <f t="shared" si="112"/>
        <v>A8</v>
      </c>
      <c r="B108" s="37" t="str">
        <f t="shared" si="112"/>
        <v/>
      </c>
      <c r="C108" s="41" t="str">
        <f>IF('Calcul des ∆Ct'!C10="","",POWER(2,-'Calcul des ∆Ct'!C10))</f>
        <v/>
      </c>
      <c r="D108" s="42" t="str">
        <f>IF('Calcul des ∆Ct'!D10="","",POWER(2,-'Calcul des ∆Ct'!D10))</f>
        <v/>
      </c>
      <c r="E108" s="43" t="str">
        <f>IF('Calcul des ∆Ct'!E10="","",POWER(2,-'Calcul des ∆Ct'!E10))</f>
        <v/>
      </c>
      <c r="F108" s="41" t="str">
        <f>IF('Calcul des ∆Ct'!F10="","",POWER(2,-'Calcul des ∆Ct'!F10))</f>
        <v/>
      </c>
      <c r="G108" s="42" t="str">
        <f>IF('Calcul des ∆Ct'!G10="","",POWER(2,-'Calcul des ∆Ct'!G10))</f>
        <v/>
      </c>
      <c r="H108" s="43" t="str">
        <f>IF('Calcul des ∆Ct'!H10="","",POWER(2,-'Calcul des ∆Ct'!H10))</f>
        <v/>
      </c>
      <c r="I108" s="41" t="str">
        <f>IF('Calcul des ∆Ct'!I10="","",POWER(2,-'Calcul des ∆Ct'!I10))</f>
        <v/>
      </c>
      <c r="J108" s="42" t="str">
        <f>IF('Calcul des ∆Ct'!J10="","",POWER(2,-'Calcul des ∆Ct'!J10))</f>
        <v/>
      </c>
      <c r="K108" s="43" t="str">
        <f>IF('Calcul des ∆Ct'!K10="","",POWER(2,-'Calcul des ∆Ct'!K10))</f>
        <v/>
      </c>
      <c r="L108" s="41" t="str">
        <f>IF('Calcul des ∆Ct'!L10="","",POWER(2,-'Calcul des ∆Ct'!L10))</f>
        <v/>
      </c>
      <c r="M108" s="42" t="str">
        <f>IF('Calcul des ∆Ct'!M10="","",POWER(2,-'Calcul des ∆Ct'!M10))</f>
        <v/>
      </c>
      <c r="N108" s="43" t="str">
        <f>IF('Calcul des ∆Ct'!N10="","",POWER(2,-'Calcul des ∆Ct'!N10))</f>
        <v/>
      </c>
      <c r="O108" s="41" t="str">
        <f>IF('Calcul des ∆Ct'!O10="","",POWER(2,-'Calcul des ∆Ct'!O10))</f>
        <v/>
      </c>
      <c r="P108" s="42" t="str">
        <f>IF('Calcul des ∆Ct'!P10="","",POWER(2,-'Calcul des ∆Ct'!P10))</f>
        <v/>
      </c>
      <c r="Q108" s="43" t="str">
        <f>IF('Calcul des ∆Ct'!Q10="","",POWER(2,-'Calcul des ∆Ct'!Q10))</f>
        <v/>
      </c>
      <c r="R108" s="41" t="str">
        <f>IF('Calcul des ∆Ct'!R10="","",POWER(2,-'Calcul des ∆Ct'!R10))</f>
        <v/>
      </c>
      <c r="S108" s="42" t="str">
        <f>IF('Calcul des ∆Ct'!S10="","",POWER(2,-'Calcul des ∆Ct'!S10))</f>
        <v/>
      </c>
      <c r="T108" s="43" t="str">
        <f>IF('Calcul des ∆Ct'!T10="","",POWER(2,-'Calcul des ∆Ct'!T10))</f>
        <v/>
      </c>
      <c r="U108" s="41" t="str">
        <f>IF('Calcul des ∆Ct'!U10="","",POWER(2,-'Calcul des ∆Ct'!U10))</f>
        <v/>
      </c>
      <c r="V108" s="42" t="str">
        <f>IF('Calcul des ∆Ct'!V10="","",POWER(2,-'Calcul des ∆Ct'!V10))</f>
        <v/>
      </c>
      <c r="W108" s="43" t="str">
        <f>IF('Calcul des ∆Ct'!W10="","",POWER(2,-'Calcul des ∆Ct'!W10))</f>
        <v/>
      </c>
      <c r="X108" s="41" t="str">
        <f>IF('Calcul des ∆Ct'!X10="","",POWER(2,-'Calcul des ∆Ct'!X10))</f>
        <v/>
      </c>
      <c r="Y108" s="42" t="str">
        <f>IF('Calcul des ∆Ct'!Y10="","",POWER(2,-'Calcul des ∆Ct'!Y10))</f>
        <v/>
      </c>
      <c r="Z108" s="43" t="str">
        <f>IF('Calcul des ∆Ct'!Z10="","",POWER(2,-'Calcul des ∆Ct'!Z10))</f>
        <v/>
      </c>
      <c r="AA108" s="41" t="str">
        <f>IF('Calcul des ∆Ct'!AA10="","",POWER(2,-'Calcul des ∆Ct'!AA10))</f>
        <v/>
      </c>
      <c r="AB108" s="42" t="str">
        <f>IF('Calcul des ∆Ct'!AB10="","",POWER(2,-'Calcul des ∆Ct'!AB10))</f>
        <v/>
      </c>
      <c r="AC108" s="43" t="str">
        <f>IF('Calcul des ∆Ct'!AC10="","",POWER(2,-'Calcul des ∆Ct'!AC10))</f>
        <v/>
      </c>
      <c r="AD108" s="41" t="str">
        <f>IF('Calcul des ∆Ct'!AD10="","",POWER(2,-'Calcul des ∆Ct'!AD10))</f>
        <v/>
      </c>
      <c r="AE108" s="42" t="str">
        <f>IF('Calcul des ∆Ct'!AE10="","",POWER(2,-'Calcul des ∆Ct'!AE10))</f>
        <v/>
      </c>
      <c r="AF108" s="43" t="str">
        <f>IF('Calcul des ∆Ct'!AF10="","",POWER(2,-'Calcul des ∆Ct'!AF10))</f>
        <v/>
      </c>
      <c r="AG108" s="41" t="str">
        <f>IF('Calcul des ∆Ct'!AG10="","",POWER(2,-'Calcul des ∆Ct'!AG10))</f>
        <v/>
      </c>
      <c r="AH108" s="42" t="str">
        <f>IF('Calcul des ∆Ct'!AH10="","",POWER(2,-'Calcul des ∆Ct'!AH10))</f>
        <v/>
      </c>
      <c r="AI108" s="43" t="str">
        <f>IF('Calcul des ∆Ct'!AI10="","",POWER(2,-'Calcul des ∆Ct'!AI10))</f>
        <v/>
      </c>
      <c r="AJ108" s="603" t="e">
        <f t="shared" si="113"/>
        <v>#N/A</v>
      </c>
      <c r="AK108" s="604"/>
      <c r="AL108" s="605"/>
      <c r="AM108" s="603" t="e">
        <f t="shared" si="102"/>
        <v>#N/A</v>
      </c>
      <c r="AN108" s="604"/>
      <c r="AO108" s="605"/>
      <c r="AP108" s="603" t="e">
        <f t="shared" si="103"/>
        <v>#N/A</v>
      </c>
      <c r="AQ108" s="604"/>
      <c r="AR108" s="605"/>
      <c r="AS108" s="603" t="e">
        <f t="shared" si="104"/>
        <v>#N/A</v>
      </c>
      <c r="AT108" s="604"/>
      <c r="AU108" s="605"/>
      <c r="AV108" s="603" t="e">
        <f t="shared" si="105"/>
        <v>#N/A</v>
      </c>
      <c r="AW108" s="604"/>
      <c r="AX108" s="605"/>
      <c r="AY108" s="603" t="e">
        <f t="shared" si="106"/>
        <v>#N/A</v>
      </c>
      <c r="AZ108" s="604"/>
      <c r="BA108" s="605"/>
      <c r="BB108" s="603" t="e">
        <f t="shared" si="107"/>
        <v>#N/A</v>
      </c>
      <c r="BC108" s="604"/>
      <c r="BD108" s="605"/>
      <c r="BE108" s="603" t="e">
        <f t="shared" si="108"/>
        <v>#N/A</v>
      </c>
      <c r="BF108" s="604"/>
      <c r="BG108" s="605"/>
      <c r="BH108" s="603" t="e">
        <f t="shared" si="109"/>
        <v>#N/A</v>
      </c>
      <c r="BI108" s="604"/>
      <c r="BJ108" s="605"/>
      <c r="BK108" s="603" t="e">
        <f t="shared" si="110"/>
        <v>#N/A</v>
      </c>
      <c r="BL108" s="604"/>
      <c r="BM108" s="605"/>
      <c r="BN108" s="603" t="e">
        <f t="shared" si="111"/>
        <v>#N/A</v>
      </c>
      <c r="BO108" s="604"/>
      <c r="BP108" s="605"/>
      <c r="BQ108" s="51" t="e">
        <f>IF(ISNUMBER('Moyennes ∆Ct et 2^(-∆Ct)'!AK11),'Moyennes ∆Ct et 2^(-∆Ct)'!AK11,NA())</f>
        <v>#N/A</v>
      </c>
      <c r="BR108" s="51" t="e">
        <f>IF(ISNUMBER('Moyennes ∆Ct et 2^(-∆Ct)'!AL11),'Moyennes ∆Ct et 2^(-∆Ct)'!AL11,NA())</f>
        <v>#N/A</v>
      </c>
      <c r="BS108" s="51" t="e">
        <f>IF(ISNUMBER('Moyennes ∆Ct et 2^(-∆Ct)'!AM11),'Moyennes ∆Ct et 2^(-∆Ct)'!AM11,NA())</f>
        <v>#N/A</v>
      </c>
      <c r="BT108" s="51" t="e">
        <f>IF(ISNUMBER('Moyennes ∆Ct et 2^(-∆Ct)'!AN11),'Moyennes ∆Ct et 2^(-∆Ct)'!AN11,NA())</f>
        <v>#N/A</v>
      </c>
      <c r="BU108" s="51" t="e">
        <f>IF(ISNUMBER('Moyennes ∆Ct et 2^(-∆Ct)'!AO11),'Moyennes ∆Ct et 2^(-∆Ct)'!AO11,NA())</f>
        <v>#N/A</v>
      </c>
      <c r="BV108" s="51" t="e">
        <f>IF(ISNUMBER('Moyennes ∆Ct et 2^(-∆Ct)'!AP11),'Moyennes ∆Ct et 2^(-∆Ct)'!AP11,NA())</f>
        <v>#N/A</v>
      </c>
      <c r="BW108" s="51" t="e">
        <f>IF(ISNUMBER('Moyennes ∆Ct et 2^(-∆Ct)'!AQ11),'Moyennes ∆Ct et 2^(-∆Ct)'!AQ11,NA())</f>
        <v>#N/A</v>
      </c>
      <c r="BX108" s="51" t="e">
        <f>IF(ISNUMBER('Moyennes ∆Ct et 2^(-∆Ct)'!AR11),'Moyennes ∆Ct et 2^(-∆Ct)'!AR11,NA())</f>
        <v>#N/A</v>
      </c>
      <c r="BY108" s="51" t="e">
        <f>IF(ISNUMBER('Moyennes ∆Ct et 2^(-∆Ct)'!AS11),'Moyennes ∆Ct et 2^(-∆Ct)'!AS11,NA())</f>
        <v>#N/A</v>
      </c>
      <c r="BZ108" s="51" t="e">
        <f>IF(ISNUMBER('Moyennes ∆Ct et 2^(-∆Ct)'!AT11),'Moyennes ∆Ct et 2^(-∆Ct)'!AT11,NA())</f>
        <v>#N/A</v>
      </c>
      <c r="CA108" s="51" t="e">
        <f>IF(ISNUMBER('Moyennes ∆Ct et 2^(-∆Ct)'!AU11),'Moyennes ∆Ct et 2^(-∆Ct)'!AU11,NA())</f>
        <v>#N/A</v>
      </c>
      <c r="CB108" s="51" t="e">
        <f>IF(ISNUMBER('Moyennes ∆Ct et 2^(-∆Ct)'!AV11),'Moyennes ∆Ct et 2^(-∆Ct)'!AV11,NA())</f>
        <v>#N/A</v>
      </c>
      <c r="CC108" s="51" t="e">
        <f>IF(ISNUMBER('Moyennes ∆Ct et 2^(-∆Ct)'!AW11),'Moyennes ∆Ct et 2^(-∆Ct)'!AW11,NA())</f>
        <v>#N/A</v>
      </c>
      <c r="CD108" s="51" t="e">
        <f>IF(ISNUMBER('Moyennes ∆Ct et 2^(-∆Ct)'!AX11),'Moyennes ∆Ct et 2^(-∆Ct)'!AX11,NA())</f>
        <v>#N/A</v>
      </c>
      <c r="CE108" s="51" t="e">
        <f>IF(ISNUMBER('Moyennes ∆Ct et 2^(-∆Ct)'!AY11),'Moyennes ∆Ct et 2^(-∆Ct)'!AY11,NA())</f>
        <v>#N/A</v>
      </c>
      <c r="CF108" s="51" t="e">
        <f>IF(ISNUMBER('Moyennes ∆Ct et 2^(-∆Ct)'!AZ11),'Moyennes ∆Ct et 2^(-∆Ct)'!AZ11,NA())</f>
        <v>#N/A</v>
      </c>
      <c r="CG108" s="51" t="e">
        <f>IF(ISNUMBER('Moyennes ∆Ct et 2^(-∆Ct)'!BA11),'Moyennes ∆Ct et 2^(-∆Ct)'!BA11,NA())</f>
        <v>#N/A</v>
      </c>
      <c r="CH108" s="51" t="e">
        <f>IF(ISNUMBER('Moyennes ∆Ct et 2^(-∆Ct)'!BB11),'Moyennes ∆Ct et 2^(-∆Ct)'!BB11,NA())</f>
        <v>#N/A</v>
      </c>
      <c r="CI108" s="51" t="e">
        <f>IF(ISNUMBER('Moyennes ∆Ct et 2^(-∆Ct)'!BC11),'Moyennes ∆Ct et 2^(-∆Ct)'!BC11,NA())</f>
        <v>#N/A</v>
      </c>
      <c r="CJ108" s="51" t="e">
        <f>IF(ISNUMBER('Moyennes ∆Ct et 2^(-∆Ct)'!BD11),'Moyennes ∆Ct et 2^(-∆Ct)'!BD11,NA())</f>
        <v>#N/A</v>
      </c>
    </row>
    <row r="109" spans="1:88">
      <c r="A109" s="36" t="str">
        <f t="shared" si="112"/>
        <v>A9</v>
      </c>
      <c r="B109" s="37" t="str">
        <f t="shared" si="112"/>
        <v/>
      </c>
      <c r="C109" s="41" t="str">
        <f>IF('Calcul des ∆Ct'!C11="","",POWER(2,-'Calcul des ∆Ct'!C11))</f>
        <v/>
      </c>
      <c r="D109" s="42" t="str">
        <f>IF('Calcul des ∆Ct'!D11="","",POWER(2,-'Calcul des ∆Ct'!D11))</f>
        <v/>
      </c>
      <c r="E109" s="43" t="str">
        <f>IF('Calcul des ∆Ct'!E11="","",POWER(2,-'Calcul des ∆Ct'!E11))</f>
        <v/>
      </c>
      <c r="F109" s="41" t="str">
        <f>IF('Calcul des ∆Ct'!F11="","",POWER(2,-'Calcul des ∆Ct'!F11))</f>
        <v/>
      </c>
      <c r="G109" s="42" t="str">
        <f>IF('Calcul des ∆Ct'!G11="","",POWER(2,-'Calcul des ∆Ct'!G11))</f>
        <v/>
      </c>
      <c r="H109" s="43" t="str">
        <f>IF('Calcul des ∆Ct'!H11="","",POWER(2,-'Calcul des ∆Ct'!H11))</f>
        <v/>
      </c>
      <c r="I109" s="41" t="str">
        <f>IF('Calcul des ∆Ct'!I11="","",POWER(2,-'Calcul des ∆Ct'!I11))</f>
        <v/>
      </c>
      <c r="J109" s="42" t="str">
        <f>IF('Calcul des ∆Ct'!J11="","",POWER(2,-'Calcul des ∆Ct'!J11))</f>
        <v/>
      </c>
      <c r="K109" s="43" t="str">
        <f>IF('Calcul des ∆Ct'!K11="","",POWER(2,-'Calcul des ∆Ct'!K11))</f>
        <v/>
      </c>
      <c r="L109" s="41" t="str">
        <f>IF('Calcul des ∆Ct'!L11="","",POWER(2,-'Calcul des ∆Ct'!L11))</f>
        <v/>
      </c>
      <c r="M109" s="42" t="str">
        <f>IF('Calcul des ∆Ct'!M11="","",POWER(2,-'Calcul des ∆Ct'!M11))</f>
        <v/>
      </c>
      <c r="N109" s="43" t="str">
        <f>IF('Calcul des ∆Ct'!N11="","",POWER(2,-'Calcul des ∆Ct'!N11))</f>
        <v/>
      </c>
      <c r="O109" s="41" t="str">
        <f>IF('Calcul des ∆Ct'!O11="","",POWER(2,-'Calcul des ∆Ct'!O11))</f>
        <v/>
      </c>
      <c r="P109" s="42" t="str">
        <f>IF('Calcul des ∆Ct'!P11="","",POWER(2,-'Calcul des ∆Ct'!P11))</f>
        <v/>
      </c>
      <c r="Q109" s="43" t="str">
        <f>IF('Calcul des ∆Ct'!Q11="","",POWER(2,-'Calcul des ∆Ct'!Q11))</f>
        <v/>
      </c>
      <c r="R109" s="41" t="str">
        <f>IF('Calcul des ∆Ct'!R11="","",POWER(2,-'Calcul des ∆Ct'!R11))</f>
        <v/>
      </c>
      <c r="S109" s="42" t="str">
        <f>IF('Calcul des ∆Ct'!S11="","",POWER(2,-'Calcul des ∆Ct'!S11))</f>
        <v/>
      </c>
      <c r="T109" s="43" t="str">
        <f>IF('Calcul des ∆Ct'!T11="","",POWER(2,-'Calcul des ∆Ct'!T11))</f>
        <v/>
      </c>
      <c r="U109" s="41" t="str">
        <f>IF('Calcul des ∆Ct'!U11="","",POWER(2,-'Calcul des ∆Ct'!U11))</f>
        <v/>
      </c>
      <c r="V109" s="42" t="str">
        <f>IF('Calcul des ∆Ct'!V11="","",POWER(2,-'Calcul des ∆Ct'!V11))</f>
        <v/>
      </c>
      <c r="W109" s="43" t="str">
        <f>IF('Calcul des ∆Ct'!W11="","",POWER(2,-'Calcul des ∆Ct'!W11))</f>
        <v/>
      </c>
      <c r="X109" s="41" t="str">
        <f>IF('Calcul des ∆Ct'!X11="","",POWER(2,-'Calcul des ∆Ct'!X11))</f>
        <v/>
      </c>
      <c r="Y109" s="42" t="str">
        <f>IF('Calcul des ∆Ct'!Y11="","",POWER(2,-'Calcul des ∆Ct'!Y11))</f>
        <v/>
      </c>
      <c r="Z109" s="43" t="str">
        <f>IF('Calcul des ∆Ct'!Z11="","",POWER(2,-'Calcul des ∆Ct'!Z11))</f>
        <v/>
      </c>
      <c r="AA109" s="41" t="str">
        <f>IF('Calcul des ∆Ct'!AA11="","",POWER(2,-'Calcul des ∆Ct'!AA11))</f>
        <v/>
      </c>
      <c r="AB109" s="42" t="str">
        <f>IF('Calcul des ∆Ct'!AB11="","",POWER(2,-'Calcul des ∆Ct'!AB11))</f>
        <v/>
      </c>
      <c r="AC109" s="43" t="str">
        <f>IF('Calcul des ∆Ct'!AC11="","",POWER(2,-'Calcul des ∆Ct'!AC11))</f>
        <v/>
      </c>
      <c r="AD109" s="41" t="str">
        <f>IF('Calcul des ∆Ct'!AD11="","",POWER(2,-'Calcul des ∆Ct'!AD11))</f>
        <v/>
      </c>
      <c r="AE109" s="42" t="str">
        <f>IF('Calcul des ∆Ct'!AE11="","",POWER(2,-'Calcul des ∆Ct'!AE11))</f>
        <v/>
      </c>
      <c r="AF109" s="43" t="str">
        <f>IF('Calcul des ∆Ct'!AF11="","",POWER(2,-'Calcul des ∆Ct'!AF11))</f>
        <v/>
      </c>
      <c r="AG109" s="41" t="str">
        <f>IF('Calcul des ∆Ct'!AG11="","",POWER(2,-'Calcul des ∆Ct'!AG11))</f>
        <v/>
      </c>
      <c r="AH109" s="42" t="str">
        <f>IF('Calcul des ∆Ct'!AH11="","",POWER(2,-'Calcul des ∆Ct'!AH11))</f>
        <v/>
      </c>
      <c r="AI109" s="43" t="str">
        <f>IF('Calcul des ∆Ct'!AI11="","",POWER(2,-'Calcul des ∆Ct'!AI11))</f>
        <v/>
      </c>
      <c r="AJ109" s="603" t="e">
        <f t="shared" si="113"/>
        <v>#N/A</v>
      </c>
      <c r="AK109" s="604"/>
      <c r="AL109" s="605"/>
      <c r="AM109" s="603" t="e">
        <f t="shared" si="102"/>
        <v>#N/A</v>
      </c>
      <c r="AN109" s="604"/>
      <c r="AO109" s="605"/>
      <c r="AP109" s="603" t="e">
        <f t="shared" si="103"/>
        <v>#N/A</v>
      </c>
      <c r="AQ109" s="604"/>
      <c r="AR109" s="605"/>
      <c r="AS109" s="603" t="e">
        <f t="shared" si="104"/>
        <v>#N/A</v>
      </c>
      <c r="AT109" s="604"/>
      <c r="AU109" s="605"/>
      <c r="AV109" s="603" t="e">
        <f t="shared" si="105"/>
        <v>#N/A</v>
      </c>
      <c r="AW109" s="604"/>
      <c r="AX109" s="605"/>
      <c r="AY109" s="603" t="e">
        <f t="shared" si="106"/>
        <v>#N/A</v>
      </c>
      <c r="AZ109" s="604"/>
      <c r="BA109" s="605"/>
      <c r="BB109" s="603" t="e">
        <f t="shared" si="107"/>
        <v>#N/A</v>
      </c>
      <c r="BC109" s="604"/>
      <c r="BD109" s="605"/>
      <c r="BE109" s="603" t="e">
        <f t="shared" si="108"/>
        <v>#N/A</v>
      </c>
      <c r="BF109" s="604"/>
      <c r="BG109" s="605"/>
      <c r="BH109" s="603" t="e">
        <f t="shared" si="109"/>
        <v>#N/A</v>
      </c>
      <c r="BI109" s="604"/>
      <c r="BJ109" s="605"/>
      <c r="BK109" s="603" t="e">
        <f t="shared" si="110"/>
        <v>#N/A</v>
      </c>
      <c r="BL109" s="604"/>
      <c r="BM109" s="605"/>
      <c r="BN109" s="603" t="e">
        <f t="shared" si="111"/>
        <v>#N/A</v>
      </c>
      <c r="BO109" s="604"/>
      <c r="BP109" s="605"/>
      <c r="BQ109" s="51" t="e">
        <f>IF(ISNUMBER('Moyennes ∆Ct et 2^(-∆Ct)'!AK12),'Moyennes ∆Ct et 2^(-∆Ct)'!AK12,NA())</f>
        <v>#N/A</v>
      </c>
      <c r="BR109" s="51" t="e">
        <f>IF(ISNUMBER('Moyennes ∆Ct et 2^(-∆Ct)'!AL12),'Moyennes ∆Ct et 2^(-∆Ct)'!AL12,NA())</f>
        <v>#N/A</v>
      </c>
      <c r="BS109" s="51" t="e">
        <f>IF(ISNUMBER('Moyennes ∆Ct et 2^(-∆Ct)'!AM12),'Moyennes ∆Ct et 2^(-∆Ct)'!AM12,NA())</f>
        <v>#N/A</v>
      </c>
      <c r="BT109" s="51" t="e">
        <f>IF(ISNUMBER('Moyennes ∆Ct et 2^(-∆Ct)'!AN12),'Moyennes ∆Ct et 2^(-∆Ct)'!AN12,NA())</f>
        <v>#N/A</v>
      </c>
      <c r="BU109" s="51" t="e">
        <f>IF(ISNUMBER('Moyennes ∆Ct et 2^(-∆Ct)'!AO12),'Moyennes ∆Ct et 2^(-∆Ct)'!AO12,NA())</f>
        <v>#N/A</v>
      </c>
      <c r="BV109" s="51" t="e">
        <f>IF(ISNUMBER('Moyennes ∆Ct et 2^(-∆Ct)'!AP12),'Moyennes ∆Ct et 2^(-∆Ct)'!AP12,NA())</f>
        <v>#N/A</v>
      </c>
      <c r="BW109" s="51" t="e">
        <f>IF(ISNUMBER('Moyennes ∆Ct et 2^(-∆Ct)'!AQ12),'Moyennes ∆Ct et 2^(-∆Ct)'!AQ12,NA())</f>
        <v>#N/A</v>
      </c>
      <c r="BX109" s="51" t="e">
        <f>IF(ISNUMBER('Moyennes ∆Ct et 2^(-∆Ct)'!AR12),'Moyennes ∆Ct et 2^(-∆Ct)'!AR12,NA())</f>
        <v>#N/A</v>
      </c>
      <c r="BY109" s="51" t="e">
        <f>IF(ISNUMBER('Moyennes ∆Ct et 2^(-∆Ct)'!AS12),'Moyennes ∆Ct et 2^(-∆Ct)'!AS12,NA())</f>
        <v>#N/A</v>
      </c>
      <c r="BZ109" s="51" t="e">
        <f>IF(ISNUMBER('Moyennes ∆Ct et 2^(-∆Ct)'!AT12),'Moyennes ∆Ct et 2^(-∆Ct)'!AT12,NA())</f>
        <v>#N/A</v>
      </c>
      <c r="CA109" s="51" t="e">
        <f>IF(ISNUMBER('Moyennes ∆Ct et 2^(-∆Ct)'!AU12),'Moyennes ∆Ct et 2^(-∆Ct)'!AU12,NA())</f>
        <v>#N/A</v>
      </c>
      <c r="CB109" s="51" t="e">
        <f>IF(ISNUMBER('Moyennes ∆Ct et 2^(-∆Ct)'!AV12),'Moyennes ∆Ct et 2^(-∆Ct)'!AV12,NA())</f>
        <v>#N/A</v>
      </c>
      <c r="CC109" s="51" t="e">
        <f>IF(ISNUMBER('Moyennes ∆Ct et 2^(-∆Ct)'!AW12),'Moyennes ∆Ct et 2^(-∆Ct)'!AW12,NA())</f>
        <v>#N/A</v>
      </c>
      <c r="CD109" s="51" t="e">
        <f>IF(ISNUMBER('Moyennes ∆Ct et 2^(-∆Ct)'!AX12),'Moyennes ∆Ct et 2^(-∆Ct)'!AX12,NA())</f>
        <v>#N/A</v>
      </c>
      <c r="CE109" s="51" t="e">
        <f>IF(ISNUMBER('Moyennes ∆Ct et 2^(-∆Ct)'!AY12),'Moyennes ∆Ct et 2^(-∆Ct)'!AY12,NA())</f>
        <v>#N/A</v>
      </c>
      <c r="CF109" s="51" t="e">
        <f>IF(ISNUMBER('Moyennes ∆Ct et 2^(-∆Ct)'!AZ12),'Moyennes ∆Ct et 2^(-∆Ct)'!AZ12,NA())</f>
        <v>#N/A</v>
      </c>
      <c r="CG109" s="51" t="e">
        <f>IF(ISNUMBER('Moyennes ∆Ct et 2^(-∆Ct)'!BA12),'Moyennes ∆Ct et 2^(-∆Ct)'!BA12,NA())</f>
        <v>#N/A</v>
      </c>
      <c r="CH109" s="51" t="e">
        <f>IF(ISNUMBER('Moyennes ∆Ct et 2^(-∆Ct)'!BB12),'Moyennes ∆Ct et 2^(-∆Ct)'!BB12,NA())</f>
        <v>#N/A</v>
      </c>
      <c r="CI109" s="51" t="e">
        <f>IF(ISNUMBER('Moyennes ∆Ct et 2^(-∆Ct)'!BC12),'Moyennes ∆Ct et 2^(-∆Ct)'!BC12,NA())</f>
        <v>#N/A</v>
      </c>
      <c r="CJ109" s="51" t="e">
        <f>IF(ISNUMBER('Moyennes ∆Ct et 2^(-∆Ct)'!BD12),'Moyennes ∆Ct et 2^(-∆Ct)'!BD12,NA())</f>
        <v>#N/A</v>
      </c>
    </row>
    <row r="110" spans="1:88">
      <c r="A110" s="36" t="str">
        <f t="shared" si="112"/>
        <v>A10</v>
      </c>
      <c r="B110" s="37" t="str">
        <f t="shared" si="112"/>
        <v/>
      </c>
      <c r="C110" s="41" t="str">
        <f>IF('Calcul des ∆Ct'!C12="","",POWER(2,-'Calcul des ∆Ct'!C12))</f>
        <v/>
      </c>
      <c r="D110" s="42" t="str">
        <f>IF('Calcul des ∆Ct'!D12="","",POWER(2,-'Calcul des ∆Ct'!D12))</f>
        <v/>
      </c>
      <c r="E110" s="43" t="str">
        <f>IF('Calcul des ∆Ct'!E12="","",POWER(2,-'Calcul des ∆Ct'!E12))</f>
        <v/>
      </c>
      <c r="F110" s="41" t="str">
        <f>IF('Calcul des ∆Ct'!F12="","",POWER(2,-'Calcul des ∆Ct'!F12))</f>
        <v/>
      </c>
      <c r="G110" s="42" t="str">
        <f>IF('Calcul des ∆Ct'!G12="","",POWER(2,-'Calcul des ∆Ct'!G12))</f>
        <v/>
      </c>
      <c r="H110" s="43" t="str">
        <f>IF('Calcul des ∆Ct'!H12="","",POWER(2,-'Calcul des ∆Ct'!H12))</f>
        <v/>
      </c>
      <c r="I110" s="41" t="str">
        <f>IF('Calcul des ∆Ct'!I12="","",POWER(2,-'Calcul des ∆Ct'!I12))</f>
        <v/>
      </c>
      <c r="J110" s="42" t="str">
        <f>IF('Calcul des ∆Ct'!J12="","",POWER(2,-'Calcul des ∆Ct'!J12))</f>
        <v/>
      </c>
      <c r="K110" s="43" t="str">
        <f>IF('Calcul des ∆Ct'!K12="","",POWER(2,-'Calcul des ∆Ct'!K12))</f>
        <v/>
      </c>
      <c r="L110" s="41" t="str">
        <f>IF('Calcul des ∆Ct'!L12="","",POWER(2,-'Calcul des ∆Ct'!L12))</f>
        <v/>
      </c>
      <c r="M110" s="42" t="str">
        <f>IF('Calcul des ∆Ct'!M12="","",POWER(2,-'Calcul des ∆Ct'!M12))</f>
        <v/>
      </c>
      <c r="N110" s="43" t="str">
        <f>IF('Calcul des ∆Ct'!N12="","",POWER(2,-'Calcul des ∆Ct'!N12))</f>
        <v/>
      </c>
      <c r="O110" s="41" t="str">
        <f>IF('Calcul des ∆Ct'!O12="","",POWER(2,-'Calcul des ∆Ct'!O12))</f>
        <v/>
      </c>
      <c r="P110" s="42" t="str">
        <f>IF('Calcul des ∆Ct'!P12="","",POWER(2,-'Calcul des ∆Ct'!P12))</f>
        <v/>
      </c>
      <c r="Q110" s="43" t="str">
        <f>IF('Calcul des ∆Ct'!Q12="","",POWER(2,-'Calcul des ∆Ct'!Q12))</f>
        <v/>
      </c>
      <c r="R110" s="41" t="str">
        <f>IF('Calcul des ∆Ct'!R12="","",POWER(2,-'Calcul des ∆Ct'!R12))</f>
        <v/>
      </c>
      <c r="S110" s="42" t="str">
        <f>IF('Calcul des ∆Ct'!S12="","",POWER(2,-'Calcul des ∆Ct'!S12))</f>
        <v/>
      </c>
      <c r="T110" s="43" t="str">
        <f>IF('Calcul des ∆Ct'!T12="","",POWER(2,-'Calcul des ∆Ct'!T12))</f>
        <v/>
      </c>
      <c r="U110" s="41" t="str">
        <f>IF('Calcul des ∆Ct'!U12="","",POWER(2,-'Calcul des ∆Ct'!U12))</f>
        <v/>
      </c>
      <c r="V110" s="42" t="str">
        <f>IF('Calcul des ∆Ct'!V12="","",POWER(2,-'Calcul des ∆Ct'!V12))</f>
        <v/>
      </c>
      <c r="W110" s="43" t="str">
        <f>IF('Calcul des ∆Ct'!W12="","",POWER(2,-'Calcul des ∆Ct'!W12))</f>
        <v/>
      </c>
      <c r="X110" s="41" t="str">
        <f>IF('Calcul des ∆Ct'!X12="","",POWER(2,-'Calcul des ∆Ct'!X12))</f>
        <v/>
      </c>
      <c r="Y110" s="42" t="str">
        <f>IF('Calcul des ∆Ct'!Y12="","",POWER(2,-'Calcul des ∆Ct'!Y12))</f>
        <v/>
      </c>
      <c r="Z110" s="43" t="str">
        <f>IF('Calcul des ∆Ct'!Z12="","",POWER(2,-'Calcul des ∆Ct'!Z12))</f>
        <v/>
      </c>
      <c r="AA110" s="41" t="str">
        <f>IF('Calcul des ∆Ct'!AA12="","",POWER(2,-'Calcul des ∆Ct'!AA12))</f>
        <v/>
      </c>
      <c r="AB110" s="42" t="str">
        <f>IF('Calcul des ∆Ct'!AB12="","",POWER(2,-'Calcul des ∆Ct'!AB12))</f>
        <v/>
      </c>
      <c r="AC110" s="43" t="str">
        <f>IF('Calcul des ∆Ct'!AC12="","",POWER(2,-'Calcul des ∆Ct'!AC12))</f>
        <v/>
      </c>
      <c r="AD110" s="41" t="str">
        <f>IF('Calcul des ∆Ct'!AD12="","",POWER(2,-'Calcul des ∆Ct'!AD12))</f>
        <v/>
      </c>
      <c r="AE110" s="42" t="str">
        <f>IF('Calcul des ∆Ct'!AE12="","",POWER(2,-'Calcul des ∆Ct'!AE12))</f>
        <v/>
      </c>
      <c r="AF110" s="43" t="str">
        <f>IF('Calcul des ∆Ct'!AF12="","",POWER(2,-'Calcul des ∆Ct'!AF12))</f>
        <v/>
      </c>
      <c r="AG110" s="41" t="str">
        <f>IF('Calcul des ∆Ct'!AG12="","",POWER(2,-'Calcul des ∆Ct'!AG12))</f>
        <v/>
      </c>
      <c r="AH110" s="42" t="str">
        <f>IF('Calcul des ∆Ct'!AH12="","",POWER(2,-'Calcul des ∆Ct'!AH12))</f>
        <v/>
      </c>
      <c r="AI110" s="43" t="str">
        <f>IF('Calcul des ∆Ct'!AI12="","",POWER(2,-'Calcul des ∆Ct'!AI12))</f>
        <v/>
      </c>
      <c r="AJ110" s="603" t="e">
        <f t="shared" si="113"/>
        <v>#N/A</v>
      </c>
      <c r="AK110" s="604"/>
      <c r="AL110" s="605"/>
      <c r="AM110" s="603" t="e">
        <f t="shared" si="102"/>
        <v>#N/A</v>
      </c>
      <c r="AN110" s="604"/>
      <c r="AO110" s="605"/>
      <c r="AP110" s="603" t="e">
        <f t="shared" si="103"/>
        <v>#N/A</v>
      </c>
      <c r="AQ110" s="604"/>
      <c r="AR110" s="605"/>
      <c r="AS110" s="603" t="e">
        <f t="shared" si="104"/>
        <v>#N/A</v>
      </c>
      <c r="AT110" s="604"/>
      <c r="AU110" s="605"/>
      <c r="AV110" s="603" t="e">
        <f t="shared" si="105"/>
        <v>#N/A</v>
      </c>
      <c r="AW110" s="604"/>
      <c r="AX110" s="605"/>
      <c r="AY110" s="603" t="e">
        <f t="shared" si="106"/>
        <v>#N/A</v>
      </c>
      <c r="AZ110" s="604"/>
      <c r="BA110" s="605"/>
      <c r="BB110" s="603" t="e">
        <f t="shared" si="107"/>
        <v>#N/A</v>
      </c>
      <c r="BC110" s="604"/>
      <c r="BD110" s="605"/>
      <c r="BE110" s="603" t="e">
        <f t="shared" si="108"/>
        <v>#N/A</v>
      </c>
      <c r="BF110" s="604"/>
      <c r="BG110" s="605"/>
      <c r="BH110" s="603" t="e">
        <f t="shared" si="109"/>
        <v>#N/A</v>
      </c>
      <c r="BI110" s="604"/>
      <c r="BJ110" s="605"/>
      <c r="BK110" s="603" t="e">
        <f t="shared" si="110"/>
        <v>#N/A</v>
      </c>
      <c r="BL110" s="604"/>
      <c r="BM110" s="605"/>
      <c r="BN110" s="603" t="e">
        <f t="shared" si="111"/>
        <v>#N/A</v>
      </c>
      <c r="BO110" s="604"/>
      <c r="BP110" s="605"/>
      <c r="BQ110" s="51" t="e">
        <f>IF(ISNUMBER('Moyennes ∆Ct et 2^(-∆Ct)'!AK13),'Moyennes ∆Ct et 2^(-∆Ct)'!AK13,NA())</f>
        <v>#N/A</v>
      </c>
      <c r="BR110" s="51" t="e">
        <f>IF(ISNUMBER('Moyennes ∆Ct et 2^(-∆Ct)'!AL13),'Moyennes ∆Ct et 2^(-∆Ct)'!AL13,NA())</f>
        <v>#N/A</v>
      </c>
      <c r="BS110" s="51" t="e">
        <f>IF(ISNUMBER('Moyennes ∆Ct et 2^(-∆Ct)'!AM13),'Moyennes ∆Ct et 2^(-∆Ct)'!AM13,NA())</f>
        <v>#N/A</v>
      </c>
      <c r="BT110" s="51" t="e">
        <f>IF(ISNUMBER('Moyennes ∆Ct et 2^(-∆Ct)'!AN13),'Moyennes ∆Ct et 2^(-∆Ct)'!AN13,NA())</f>
        <v>#N/A</v>
      </c>
      <c r="BU110" s="51" t="e">
        <f>IF(ISNUMBER('Moyennes ∆Ct et 2^(-∆Ct)'!AO13),'Moyennes ∆Ct et 2^(-∆Ct)'!AO13,NA())</f>
        <v>#N/A</v>
      </c>
      <c r="BV110" s="51" t="e">
        <f>IF(ISNUMBER('Moyennes ∆Ct et 2^(-∆Ct)'!AP13),'Moyennes ∆Ct et 2^(-∆Ct)'!AP13,NA())</f>
        <v>#N/A</v>
      </c>
      <c r="BW110" s="51" t="e">
        <f>IF(ISNUMBER('Moyennes ∆Ct et 2^(-∆Ct)'!AQ13),'Moyennes ∆Ct et 2^(-∆Ct)'!AQ13,NA())</f>
        <v>#N/A</v>
      </c>
      <c r="BX110" s="51" t="e">
        <f>IF(ISNUMBER('Moyennes ∆Ct et 2^(-∆Ct)'!AR13),'Moyennes ∆Ct et 2^(-∆Ct)'!AR13,NA())</f>
        <v>#N/A</v>
      </c>
      <c r="BY110" s="51" t="e">
        <f>IF(ISNUMBER('Moyennes ∆Ct et 2^(-∆Ct)'!AS13),'Moyennes ∆Ct et 2^(-∆Ct)'!AS13,NA())</f>
        <v>#N/A</v>
      </c>
      <c r="BZ110" s="51" t="e">
        <f>IF(ISNUMBER('Moyennes ∆Ct et 2^(-∆Ct)'!AT13),'Moyennes ∆Ct et 2^(-∆Ct)'!AT13,NA())</f>
        <v>#N/A</v>
      </c>
      <c r="CA110" s="51" t="e">
        <f>IF(ISNUMBER('Moyennes ∆Ct et 2^(-∆Ct)'!AU13),'Moyennes ∆Ct et 2^(-∆Ct)'!AU13,NA())</f>
        <v>#N/A</v>
      </c>
      <c r="CB110" s="51" t="e">
        <f>IF(ISNUMBER('Moyennes ∆Ct et 2^(-∆Ct)'!AV13),'Moyennes ∆Ct et 2^(-∆Ct)'!AV13,NA())</f>
        <v>#N/A</v>
      </c>
      <c r="CC110" s="51" t="e">
        <f>IF(ISNUMBER('Moyennes ∆Ct et 2^(-∆Ct)'!AW13),'Moyennes ∆Ct et 2^(-∆Ct)'!AW13,NA())</f>
        <v>#N/A</v>
      </c>
      <c r="CD110" s="51" t="e">
        <f>IF(ISNUMBER('Moyennes ∆Ct et 2^(-∆Ct)'!AX13),'Moyennes ∆Ct et 2^(-∆Ct)'!AX13,NA())</f>
        <v>#N/A</v>
      </c>
      <c r="CE110" s="51" t="e">
        <f>IF(ISNUMBER('Moyennes ∆Ct et 2^(-∆Ct)'!AY13),'Moyennes ∆Ct et 2^(-∆Ct)'!AY13,NA())</f>
        <v>#N/A</v>
      </c>
      <c r="CF110" s="51" t="e">
        <f>IF(ISNUMBER('Moyennes ∆Ct et 2^(-∆Ct)'!AZ13),'Moyennes ∆Ct et 2^(-∆Ct)'!AZ13,NA())</f>
        <v>#N/A</v>
      </c>
      <c r="CG110" s="51" t="e">
        <f>IF(ISNUMBER('Moyennes ∆Ct et 2^(-∆Ct)'!BA13),'Moyennes ∆Ct et 2^(-∆Ct)'!BA13,NA())</f>
        <v>#N/A</v>
      </c>
      <c r="CH110" s="51" t="e">
        <f>IF(ISNUMBER('Moyennes ∆Ct et 2^(-∆Ct)'!BB13),'Moyennes ∆Ct et 2^(-∆Ct)'!BB13,NA())</f>
        <v>#N/A</v>
      </c>
      <c r="CI110" s="51" t="e">
        <f>IF(ISNUMBER('Moyennes ∆Ct et 2^(-∆Ct)'!BC13),'Moyennes ∆Ct et 2^(-∆Ct)'!BC13,NA())</f>
        <v>#N/A</v>
      </c>
      <c r="CJ110" s="51" t="e">
        <f>IF(ISNUMBER('Moyennes ∆Ct et 2^(-∆Ct)'!BD13),'Moyennes ∆Ct et 2^(-∆Ct)'!BD13,NA())</f>
        <v>#N/A</v>
      </c>
    </row>
    <row r="111" spans="1:88">
      <c r="A111" s="36" t="str">
        <f t="shared" si="112"/>
        <v>A11</v>
      </c>
      <c r="B111" s="37" t="str">
        <f t="shared" si="112"/>
        <v/>
      </c>
      <c r="C111" s="41" t="str">
        <f>IF('Calcul des ∆Ct'!C13="","",POWER(2,-'Calcul des ∆Ct'!C13))</f>
        <v/>
      </c>
      <c r="D111" s="42" t="str">
        <f>IF('Calcul des ∆Ct'!D13="","",POWER(2,-'Calcul des ∆Ct'!D13))</f>
        <v/>
      </c>
      <c r="E111" s="43" t="str">
        <f>IF('Calcul des ∆Ct'!E13="","",POWER(2,-'Calcul des ∆Ct'!E13))</f>
        <v/>
      </c>
      <c r="F111" s="41" t="str">
        <f>IF('Calcul des ∆Ct'!F13="","",POWER(2,-'Calcul des ∆Ct'!F13))</f>
        <v/>
      </c>
      <c r="G111" s="42" t="str">
        <f>IF('Calcul des ∆Ct'!G13="","",POWER(2,-'Calcul des ∆Ct'!G13))</f>
        <v/>
      </c>
      <c r="H111" s="43" t="str">
        <f>IF('Calcul des ∆Ct'!H13="","",POWER(2,-'Calcul des ∆Ct'!H13))</f>
        <v/>
      </c>
      <c r="I111" s="41" t="str">
        <f>IF('Calcul des ∆Ct'!I13="","",POWER(2,-'Calcul des ∆Ct'!I13))</f>
        <v/>
      </c>
      <c r="J111" s="42" t="str">
        <f>IF('Calcul des ∆Ct'!J13="","",POWER(2,-'Calcul des ∆Ct'!J13))</f>
        <v/>
      </c>
      <c r="K111" s="43" t="str">
        <f>IF('Calcul des ∆Ct'!K13="","",POWER(2,-'Calcul des ∆Ct'!K13))</f>
        <v/>
      </c>
      <c r="L111" s="41" t="str">
        <f>IF('Calcul des ∆Ct'!L13="","",POWER(2,-'Calcul des ∆Ct'!L13))</f>
        <v/>
      </c>
      <c r="M111" s="42" t="str">
        <f>IF('Calcul des ∆Ct'!M13="","",POWER(2,-'Calcul des ∆Ct'!M13))</f>
        <v/>
      </c>
      <c r="N111" s="43" t="str">
        <f>IF('Calcul des ∆Ct'!N13="","",POWER(2,-'Calcul des ∆Ct'!N13))</f>
        <v/>
      </c>
      <c r="O111" s="41" t="str">
        <f>IF('Calcul des ∆Ct'!O13="","",POWER(2,-'Calcul des ∆Ct'!O13))</f>
        <v/>
      </c>
      <c r="P111" s="42" t="str">
        <f>IF('Calcul des ∆Ct'!P13="","",POWER(2,-'Calcul des ∆Ct'!P13))</f>
        <v/>
      </c>
      <c r="Q111" s="43" t="str">
        <f>IF('Calcul des ∆Ct'!Q13="","",POWER(2,-'Calcul des ∆Ct'!Q13))</f>
        <v/>
      </c>
      <c r="R111" s="41" t="str">
        <f>IF('Calcul des ∆Ct'!R13="","",POWER(2,-'Calcul des ∆Ct'!R13))</f>
        <v/>
      </c>
      <c r="S111" s="42" t="str">
        <f>IF('Calcul des ∆Ct'!S13="","",POWER(2,-'Calcul des ∆Ct'!S13))</f>
        <v/>
      </c>
      <c r="T111" s="43" t="str">
        <f>IF('Calcul des ∆Ct'!T13="","",POWER(2,-'Calcul des ∆Ct'!T13))</f>
        <v/>
      </c>
      <c r="U111" s="41" t="str">
        <f>IF('Calcul des ∆Ct'!U13="","",POWER(2,-'Calcul des ∆Ct'!U13))</f>
        <v/>
      </c>
      <c r="V111" s="42" t="str">
        <f>IF('Calcul des ∆Ct'!V13="","",POWER(2,-'Calcul des ∆Ct'!V13))</f>
        <v/>
      </c>
      <c r="W111" s="43" t="str">
        <f>IF('Calcul des ∆Ct'!W13="","",POWER(2,-'Calcul des ∆Ct'!W13))</f>
        <v/>
      </c>
      <c r="X111" s="41" t="str">
        <f>IF('Calcul des ∆Ct'!X13="","",POWER(2,-'Calcul des ∆Ct'!X13))</f>
        <v/>
      </c>
      <c r="Y111" s="42" t="str">
        <f>IF('Calcul des ∆Ct'!Y13="","",POWER(2,-'Calcul des ∆Ct'!Y13))</f>
        <v/>
      </c>
      <c r="Z111" s="43" t="str">
        <f>IF('Calcul des ∆Ct'!Z13="","",POWER(2,-'Calcul des ∆Ct'!Z13))</f>
        <v/>
      </c>
      <c r="AA111" s="41" t="str">
        <f>IF('Calcul des ∆Ct'!AA13="","",POWER(2,-'Calcul des ∆Ct'!AA13))</f>
        <v/>
      </c>
      <c r="AB111" s="42" t="str">
        <f>IF('Calcul des ∆Ct'!AB13="","",POWER(2,-'Calcul des ∆Ct'!AB13))</f>
        <v/>
      </c>
      <c r="AC111" s="43" t="str">
        <f>IF('Calcul des ∆Ct'!AC13="","",POWER(2,-'Calcul des ∆Ct'!AC13))</f>
        <v/>
      </c>
      <c r="AD111" s="41" t="str">
        <f>IF('Calcul des ∆Ct'!AD13="","",POWER(2,-'Calcul des ∆Ct'!AD13))</f>
        <v/>
      </c>
      <c r="AE111" s="42" t="str">
        <f>IF('Calcul des ∆Ct'!AE13="","",POWER(2,-'Calcul des ∆Ct'!AE13))</f>
        <v/>
      </c>
      <c r="AF111" s="43" t="str">
        <f>IF('Calcul des ∆Ct'!AF13="","",POWER(2,-'Calcul des ∆Ct'!AF13))</f>
        <v/>
      </c>
      <c r="AG111" s="41" t="str">
        <f>IF('Calcul des ∆Ct'!AG13="","",POWER(2,-'Calcul des ∆Ct'!AG13))</f>
        <v/>
      </c>
      <c r="AH111" s="42" t="str">
        <f>IF('Calcul des ∆Ct'!AH13="","",POWER(2,-'Calcul des ∆Ct'!AH13))</f>
        <v/>
      </c>
      <c r="AI111" s="43" t="str">
        <f>IF('Calcul des ∆Ct'!AI13="","",POWER(2,-'Calcul des ∆Ct'!AI13))</f>
        <v/>
      </c>
      <c r="AJ111" s="603" t="e">
        <f t="shared" si="113"/>
        <v>#N/A</v>
      </c>
      <c r="AK111" s="604"/>
      <c r="AL111" s="605"/>
      <c r="AM111" s="603" t="e">
        <f t="shared" si="102"/>
        <v>#N/A</v>
      </c>
      <c r="AN111" s="604"/>
      <c r="AO111" s="605"/>
      <c r="AP111" s="603" t="e">
        <f t="shared" si="103"/>
        <v>#N/A</v>
      </c>
      <c r="AQ111" s="604"/>
      <c r="AR111" s="605"/>
      <c r="AS111" s="603" t="e">
        <f t="shared" si="104"/>
        <v>#N/A</v>
      </c>
      <c r="AT111" s="604"/>
      <c r="AU111" s="605"/>
      <c r="AV111" s="603" t="e">
        <f t="shared" si="105"/>
        <v>#N/A</v>
      </c>
      <c r="AW111" s="604"/>
      <c r="AX111" s="605"/>
      <c r="AY111" s="603" t="e">
        <f t="shared" si="106"/>
        <v>#N/A</v>
      </c>
      <c r="AZ111" s="604"/>
      <c r="BA111" s="605"/>
      <c r="BB111" s="603" t="e">
        <f t="shared" si="107"/>
        <v>#N/A</v>
      </c>
      <c r="BC111" s="604"/>
      <c r="BD111" s="605"/>
      <c r="BE111" s="603" t="e">
        <f t="shared" si="108"/>
        <v>#N/A</v>
      </c>
      <c r="BF111" s="604"/>
      <c r="BG111" s="605"/>
      <c r="BH111" s="603" t="e">
        <f t="shared" si="109"/>
        <v>#N/A</v>
      </c>
      <c r="BI111" s="604"/>
      <c r="BJ111" s="605"/>
      <c r="BK111" s="603" t="e">
        <f t="shared" si="110"/>
        <v>#N/A</v>
      </c>
      <c r="BL111" s="604"/>
      <c r="BM111" s="605"/>
      <c r="BN111" s="603" t="e">
        <f t="shared" si="111"/>
        <v>#N/A</v>
      </c>
      <c r="BO111" s="604"/>
      <c r="BP111" s="605"/>
      <c r="BQ111" s="51" t="e">
        <f>IF(ISNUMBER('Moyennes ∆Ct et 2^(-∆Ct)'!AK14),'Moyennes ∆Ct et 2^(-∆Ct)'!AK14,NA())</f>
        <v>#N/A</v>
      </c>
      <c r="BR111" s="51" t="e">
        <f>IF(ISNUMBER('Moyennes ∆Ct et 2^(-∆Ct)'!AL14),'Moyennes ∆Ct et 2^(-∆Ct)'!AL14,NA())</f>
        <v>#N/A</v>
      </c>
      <c r="BS111" s="51" t="e">
        <f>IF(ISNUMBER('Moyennes ∆Ct et 2^(-∆Ct)'!AM14),'Moyennes ∆Ct et 2^(-∆Ct)'!AM14,NA())</f>
        <v>#N/A</v>
      </c>
      <c r="BT111" s="51" t="e">
        <f>IF(ISNUMBER('Moyennes ∆Ct et 2^(-∆Ct)'!AN14),'Moyennes ∆Ct et 2^(-∆Ct)'!AN14,NA())</f>
        <v>#N/A</v>
      </c>
      <c r="BU111" s="51" t="e">
        <f>IF(ISNUMBER('Moyennes ∆Ct et 2^(-∆Ct)'!AO14),'Moyennes ∆Ct et 2^(-∆Ct)'!AO14,NA())</f>
        <v>#N/A</v>
      </c>
      <c r="BV111" s="51" t="e">
        <f>IF(ISNUMBER('Moyennes ∆Ct et 2^(-∆Ct)'!AP14),'Moyennes ∆Ct et 2^(-∆Ct)'!AP14,NA())</f>
        <v>#N/A</v>
      </c>
      <c r="BW111" s="51" t="e">
        <f>IF(ISNUMBER('Moyennes ∆Ct et 2^(-∆Ct)'!AQ14),'Moyennes ∆Ct et 2^(-∆Ct)'!AQ14,NA())</f>
        <v>#N/A</v>
      </c>
      <c r="BX111" s="51" t="e">
        <f>IF(ISNUMBER('Moyennes ∆Ct et 2^(-∆Ct)'!AR14),'Moyennes ∆Ct et 2^(-∆Ct)'!AR14,NA())</f>
        <v>#N/A</v>
      </c>
      <c r="BY111" s="51" t="e">
        <f>IF(ISNUMBER('Moyennes ∆Ct et 2^(-∆Ct)'!AS14),'Moyennes ∆Ct et 2^(-∆Ct)'!AS14,NA())</f>
        <v>#N/A</v>
      </c>
      <c r="BZ111" s="51" t="e">
        <f>IF(ISNUMBER('Moyennes ∆Ct et 2^(-∆Ct)'!AT14),'Moyennes ∆Ct et 2^(-∆Ct)'!AT14,NA())</f>
        <v>#N/A</v>
      </c>
      <c r="CA111" s="51" t="e">
        <f>IF(ISNUMBER('Moyennes ∆Ct et 2^(-∆Ct)'!AU14),'Moyennes ∆Ct et 2^(-∆Ct)'!AU14,NA())</f>
        <v>#N/A</v>
      </c>
      <c r="CB111" s="51" t="e">
        <f>IF(ISNUMBER('Moyennes ∆Ct et 2^(-∆Ct)'!AV14),'Moyennes ∆Ct et 2^(-∆Ct)'!AV14,NA())</f>
        <v>#N/A</v>
      </c>
      <c r="CC111" s="51" t="e">
        <f>IF(ISNUMBER('Moyennes ∆Ct et 2^(-∆Ct)'!AW14),'Moyennes ∆Ct et 2^(-∆Ct)'!AW14,NA())</f>
        <v>#N/A</v>
      </c>
      <c r="CD111" s="51" t="e">
        <f>IF(ISNUMBER('Moyennes ∆Ct et 2^(-∆Ct)'!AX14),'Moyennes ∆Ct et 2^(-∆Ct)'!AX14,NA())</f>
        <v>#N/A</v>
      </c>
      <c r="CE111" s="51" t="e">
        <f>IF(ISNUMBER('Moyennes ∆Ct et 2^(-∆Ct)'!AY14),'Moyennes ∆Ct et 2^(-∆Ct)'!AY14,NA())</f>
        <v>#N/A</v>
      </c>
      <c r="CF111" s="51" t="e">
        <f>IF(ISNUMBER('Moyennes ∆Ct et 2^(-∆Ct)'!AZ14),'Moyennes ∆Ct et 2^(-∆Ct)'!AZ14,NA())</f>
        <v>#N/A</v>
      </c>
      <c r="CG111" s="51" t="e">
        <f>IF(ISNUMBER('Moyennes ∆Ct et 2^(-∆Ct)'!BA14),'Moyennes ∆Ct et 2^(-∆Ct)'!BA14,NA())</f>
        <v>#N/A</v>
      </c>
      <c r="CH111" s="51" t="e">
        <f>IF(ISNUMBER('Moyennes ∆Ct et 2^(-∆Ct)'!BB14),'Moyennes ∆Ct et 2^(-∆Ct)'!BB14,NA())</f>
        <v>#N/A</v>
      </c>
      <c r="CI111" s="51" t="e">
        <f>IF(ISNUMBER('Moyennes ∆Ct et 2^(-∆Ct)'!BC14),'Moyennes ∆Ct et 2^(-∆Ct)'!BC14,NA())</f>
        <v>#N/A</v>
      </c>
      <c r="CJ111" s="51" t="e">
        <f>IF(ISNUMBER('Moyennes ∆Ct et 2^(-∆Ct)'!BD14),'Moyennes ∆Ct et 2^(-∆Ct)'!BD14,NA())</f>
        <v>#N/A</v>
      </c>
    </row>
    <row r="112" spans="1:88">
      <c r="A112" s="36" t="str">
        <f t="shared" si="112"/>
        <v>A12</v>
      </c>
      <c r="B112" s="37" t="str">
        <f t="shared" si="112"/>
        <v/>
      </c>
      <c r="C112" s="41" t="str">
        <f>IF('Calcul des ∆Ct'!C14="","",POWER(2,-'Calcul des ∆Ct'!C14))</f>
        <v/>
      </c>
      <c r="D112" s="42" t="str">
        <f>IF('Calcul des ∆Ct'!D14="","",POWER(2,-'Calcul des ∆Ct'!D14))</f>
        <v/>
      </c>
      <c r="E112" s="43" t="str">
        <f>IF('Calcul des ∆Ct'!E14="","",POWER(2,-'Calcul des ∆Ct'!E14))</f>
        <v/>
      </c>
      <c r="F112" s="41" t="str">
        <f>IF('Calcul des ∆Ct'!F14="","",POWER(2,-'Calcul des ∆Ct'!F14))</f>
        <v/>
      </c>
      <c r="G112" s="42" t="str">
        <f>IF('Calcul des ∆Ct'!G14="","",POWER(2,-'Calcul des ∆Ct'!G14))</f>
        <v/>
      </c>
      <c r="H112" s="43" t="str">
        <f>IF('Calcul des ∆Ct'!H14="","",POWER(2,-'Calcul des ∆Ct'!H14))</f>
        <v/>
      </c>
      <c r="I112" s="41" t="str">
        <f>IF('Calcul des ∆Ct'!I14="","",POWER(2,-'Calcul des ∆Ct'!I14))</f>
        <v/>
      </c>
      <c r="J112" s="42" t="str">
        <f>IF('Calcul des ∆Ct'!J14="","",POWER(2,-'Calcul des ∆Ct'!J14))</f>
        <v/>
      </c>
      <c r="K112" s="43" t="str">
        <f>IF('Calcul des ∆Ct'!K14="","",POWER(2,-'Calcul des ∆Ct'!K14))</f>
        <v/>
      </c>
      <c r="L112" s="41" t="str">
        <f>IF('Calcul des ∆Ct'!L14="","",POWER(2,-'Calcul des ∆Ct'!L14))</f>
        <v/>
      </c>
      <c r="M112" s="42" t="str">
        <f>IF('Calcul des ∆Ct'!M14="","",POWER(2,-'Calcul des ∆Ct'!M14))</f>
        <v/>
      </c>
      <c r="N112" s="43" t="str">
        <f>IF('Calcul des ∆Ct'!N14="","",POWER(2,-'Calcul des ∆Ct'!N14))</f>
        <v/>
      </c>
      <c r="O112" s="41" t="str">
        <f>IF('Calcul des ∆Ct'!O14="","",POWER(2,-'Calcul des ∆Ct'!O14))</f>
        <v/>
      </c>
      <c r="P112" s="42" t="str">
        <f>IF('Calcul des ∆Ct'!P14="","",POWER(2,-'Calcul des ∆Ct'!P14))</f>
        <v/>
      </c>
      <c r="Q112" s="43" t="str">
        <f>IF('Calcul des ∆Ct'!Q14="","",POWER(2,-'Calcul des ∆Ct'!Q14))</f>
        <v/>
      </c>
      <c r="R112" s="41" t="str">
        <f>IF('Calcul des ∆Ct'!R14="","",POWER(2,-'Calcul des ∆Ct'!R14))</f>
        <v/>
      </c>
      <c r="S112" s="42" t="str">
        <f>IF('Calcul des ∆Ct'!S14="","",POWER(2,-'Calcul des ∆Ct'!S14))</f>
        <v/>
      </c>
      <c r="T112" s="43" t="str">
        <f>IF('Calcul des ∆Ct'!T14="","",POWER(2,-'Calcul des ∆Ct'!T14))</f>
        <v/>
      </c>
      <c r="U112" s="41" t="str">
        <f>IF('Calcul des ∆Ct'!U14="","",POWER(2,-'Calcul des ∆Ct'!U14))</f>
        <v/>
      </c>
      <c r="V112" s="42" t="str">
        <f>IF('Calcul des ∆Ct'!V14="","",POWER(2,-'Calcul des ∆Ct'!V14))</f>
        <v/>
      </c>
      <c r="W112" s="43" t="str">
        <f>IF('Calcul des ∆Ct'!W14="","",POWER(2,-'Calcul des ∆Ct'!W14))</f>
        <v/>
      </c>
      <c r="X112" s="41" t="str">
        <f>IF('Calcul des ∆Ct'!X14="","",POWER(2,-'Calcul des ∆Ct'!X14))</f>
        <v/>
      </c>
      <c r="Y112" s="42" t="str">
        <f>IF('Calcul des ∆Ct'!Y14="","",POWER(2,-'Calcul des ∆Ct'!Y14))</f>
        <v/>
      </c>
      <c r="Z112" s="43" t="str">
        <f>IF('Calcul des ∆Ct'!Z14="","",POWER(2,-'Calcul des ∆Ct'!Z14))</f>
        <v/>
      </c>
      <c r="AA112" s="41" t="str">
        <f>IF('Calcul des ∆Ct'!AA14="","",POWER(2,-'Calcul des ∆Ct'!AA14))</f>
        <v/>
      </c>
      <c r="AB112" s="42" t="str">
        <f>IF('Calcul des ∆Ct'!AB14="","",POWER(2,-'Calcul des ∆Ct'!AB14))</f>
        <v/>
      </c>
      <c r="AC112" s="43" t="str">
        <f>IF('Calcul des ∆Ct'!AC14="","",POWER(2,-'Calcul des ∆Ct'!AC14))</f>
        <v/>
      </c>
      <c r="AD112" s="41" t="str">
        <f>IF('Calcul des ∆Ct'!AD14="","",POWER(2,-'Calcul des ∆Ct'!AD14))</f>
        <v/>
      </c>
      <c r="AE112" s="42" t="str">
        <f>IF('Calcul des ∆Ct'!AE14="","",POWER(2,-'Calcul des ∆Ct'!AE14))</f>
        <v/>
      </c>
      <c r="AF112" s="43" t="str">
        <f>IF('Calcul des ∆Ct'!AF14="","",POWER(2,-'Calcul des ∆Ct'!AF14))</f>
        <v/>
      </c>
      <c r="AG112" s="41" t="str">
        <f>IF('Calcul des ∆Ct'!AG14="","",POWER(2,-'Calcul des ∆Ct'!AG14))</f>
        <v/>
      </c>
      <c r="AH112" s="42" t="str">
        <f>IF('Calcul des ∆Ct'!AH14="","",POWER(2,-'Calcul des ∆Ct'!AH14))</f>
        <v/>
      </c>
      <c r="AI112" s="43" t="str">
        <f>IF('Calcul des ∆Ct'!AI14="","",POWER(2,-'Calcul des ∆Ct'!AI14))</f>
        <v/>
      </c>
      <c r="AJ112" s="603" t="e">
        <f t="shared" si="113"/>
        <v>#N/A</v>
      </c>
      <c r="AK112" s="604"/>
      <c r="AL112" s="605"/>
      <c r="AM112" s="603" t="e">
        <f t="shared" si="102"/>
        <v>#N/A</v>
      </c>
      <c r="AN112" s="604"/>
      <c r="AO112" s="605"/>
      <c r="AP112" s="603" t="e">
        <f t="shared" si="103"/>
        <v>#N/A</v>
      </c>
      <c r="AQ112" s="604"/>
      <c r="AR112" s="605"/>
      <c r="AS112" s="603" t="e">
        <f t="shared" si="104"/>
        <v>#N/A</v>
      </c>
      <c r="AT112" s="604"/>
      <c r="AU112" s="605"/>
      <c r="AV112" s="603" t="e">
        <f t="shared" si="105"/>
        <v>#N/A</v>
      </c>
      <c r="AW112" s="604"/>
      <c r="AX112" s="605"/>
      <c r="AY112" s="603" t="e">
        <f t="shared" si="106"/>
        <v>#N/A</v>
      </c>
      <c r="AZ112" s="604"/>
      <c r="BA112" s="605"/>
      <c r="BB112" s="603" t="e">
        <f t="shared" si="107"/>
        <v>#N/A</v>
      </c>
      <c r="BC112" s="604"/>
      <c r="BD112" s="605"/>
      <c r="BE112" s="603" t="e">
        <f t="shared" si="108"/>
        <v>#N/A</v>
      </c>
      <c r="BF112" s="604"/>
      <c r="BG112" s="605"/>
      <c r="BH112" s="603" t="e">
        <f t="shared" si="109"/>
        <v>#N/A</v>
      </c>
      <c r="BI112" s="604"/>
      <c r="BJ112" s="605"/>
      <c r="BK112" s="603" t="e">
        <f t="shared" si="110"/>
        <v>#N/A</v>
      </c>
      <c r="BL112" s="604"/>
      <c r="BM112" s="605"/>
      <c r="BN112" s="603" t="e">
        <f t="shared" si="111"/>
        <v>#N/A</v>
      </c>
      <c r="BO112" s="604"/>
      <c r="BP112" s="605"/>
      <c r="BQ112" s="51" t="e">
        <f>IF(ISNUMBER('Moyennes ∆Ct et 2^(-∆Ct)'!AK15),'Moyennes ∆Ct et 2^(-∆Ct)'!AK15,NA())</f>
        <v>#N/A</v>
      </c>
      <c r="BR112" s="51" t="e">
        <f>IF(ISNUMBER('Moyennes ∆Ct et 2^(-∆Ct)'!AL15),'Moyennes ∆Ct et 2^(-∆Ct)'!AL15,NA())</f>
        <v>#N/A</v>
      </c>
      <c r="BS112" s="51" t="e">
        <f>IF(ISNUMBER('Moyennes ∆Ct et 2^(-∆Ct)'!AM15),'Moyennes ∆Ct et 2^(-∆Ct)'!AM15,NA())</f>
        <v>#N/A</v>
      </c>
      <c r="BT112" s="51" t="e">
        <f>IF(ISNUMBER('Moyennes ∆Ct et 2^(-∆Ct)'!AN15),'Moyennes ∆Ct et 2^(-∆Ct)'!AN15,NA())</f>
        <v>#N/A</v>
      </c>
      <c r="BU112" s="51" t="e">
        <f>IF(ISNUMBER('Moyennes ∆Ct et 2^(-∆Ct)'!AO15),'Moyennes ∆Ct et 2^(-∆Ct)'!AO15,NA())</f>
        <v>#N/A</v>
      </c>
      <c r="BV112" s="51" t="e">
        <f>IF(ISNUMBER('Moyennes ∆Ct et 2^(-∆Ct)'!AP15),'Moyennes ∆Ct et 2^(-∆Ct)'!AP15,NA())</f>
        <v>#N/A</v>
      </c>
      <c r="BW112" s="51" t="e">
        <f>IF(ISNUMBER('Moyennes ∆Ct et 2^(-∆Ct)'!AQ15),'Moyennes ∆Ct et 2^(-∆Ct)'!AQ15,NA())</f>
        <v>#N/A</v>
      </c>
      <c r="BX112" s="51" t="e">
        <f>IF(ISNUMBER('Moyennes ∆Ct et 2^(-∆Ct)'!AR15),'Moyennes ∆Ct et 2^(-∆Ct)'!AR15,NA())</f>
        <v>#N/A</v>
      </c>
      <c r="BY112" s="51" t="e">
        <f>IF(ISNUMBER('Moyennes ∆Ct et 2^(-∆Ct)'!AS15),'Moyennes ∆Ct et 2^(-∆Ct)'!AS15,NA())</f>
        <v>#N/A</v>
      </c>
      <c r="BZ112" s="51" t="e">
        <f>IF(ISNUMBER('Moyennes ∆Ct et 2^(-∆Ct)'!AT15),'Moyennes ∆Ct et 2^(-∆Ct)'!AT15,NA())</f>
        <v>#N/A</v>
      </c>
      <c r="CA112" s="51" t="e">
        <f>IF(ISNUMBER('Moyennes ∆Ct et 2^(-∆Ct)'!AU15),'Moyennes ∆Ct et 2^(-∆Ct)'!AU15,NA())</f>
        <v>#N/A</v>
      </c>
      <c r="CB112" s="51" t="e">
        <f>IF(ISNUMBER('Moyennes ∆Ct et 2^(-∆Ct)'!AV15),'Moyennes ∆Ct et 2^(-∆Ct)'!AV15,NA())</f>
        <v>#N/A</v>
      </c>
      <c r="CC112" s="51" t="e">
        <f>IF(ISNUMBER('Moyennes ∆Ct et 2^(-∆Ct)'!AW15),'Moyennes ∆Ct et 2^(-∆Ct)'!AW15,NA())</f>
        <v>#N/A</v>
      </c>
      <c r="CD112" s="51" t="e">
        <f>IF(ISNUMBER('Moyennes ∆Ct et 2^(-∆Ct)'!AX15),'Moyennes ∆Ct et 2^(-∆Ct)'!AX15,NA())</f>
        <v>#N/A</v>
      </c>
      <c r="CE112" s="51" t="e">
        <f>IF(ISNUMBER('Moyennes ∆Ct et 2^(-∆Ct)'!AY15),'Moyennes ∆Ct et 2^(-∆Ct)'!AY15,NA())</f>
        <v>#N/A</v>
      </c>
      <c r="CF112" s="51" t="e">
        <f>IF(ISNUMBER('Moyennes ∆Ct et 2^(-∆Ct)'!AZ15),'Moyennes ∆Ct et 2^(-∆Ct)'!AZ15,NA())</f>
        <v>#N/A</v>
      </c>
      <c r="CG112" s="51" t="e">
        <f>IF(ISNUMBER('Moyennes ∆Ct et 2^(-∆Ct)'!BA15),'Moyennes ∆Ct et 2^(-∆Ct)'!BA15,NA())</f>
        <v>#N/A</v>
      </c>
      <c r="CH112" s="51" t="e">
        <f>IF(ISNUMBER('Moyennes ∆Ct et 2^(-∆Ct)'!BB15),'Moyennes ∆Ct et 2^(-∆Ct)'!BB15,NA())</f>
        <v>#N/A</v>
      </c>
      <c r="CI112" s="51" t="e">
        <f>IF(ISNUMBER('Moyennes ∆Ct et 2^(-∆Ct)'!BC15),'Moyennes ∆Ct et 2^(-∆Ct)'!BC15,NA())</f>
        <v>#N/A</v>
      </c>
      <c r="CJ112" s="51" t="e">
        <f>IF(ISNUMBER('Moyennes ∆Ct et 2^(-∆Ct)'!BD15),'Moyennes ∆Ct et 2^(-∆Ct)'!BD15,NA())</f>
        <v>#N/A</v>
      </c>
    </row>
    <row r="113" spans="1:88">
      <c r="A113" s="36" t="str">
        <f t="shared" si="112"/>
        <v>B1</v>
      </c>
      <c r="B113" s="37" t="str">
        <f t="shared" si="112"/>
        <v/>
      </c>
      <c r="C113" s="41" t="str">
        <f>IF('Calcul des ∆Ct'!C15="","",POWER(2,-'Calcul des ∆Ct'!C15))</f>
        <v/>
      </c>
      <c r="D113" s="42" t="str">
        <f>IF('Calcul des ∆Ct'!D15="","",POWER(2,-'Calcul des ∆Ct'!D15))</f>
        <v/>
      </c>
      <c r="E113" s="43" t="str">
        <f>IF('Calcul des ∆Ct'!E15="","",POWER(2,-'Calcul des ∆Ct'!E15))</f>
        <v/>
      </c>
      <c r="F113" s="41" t="str">
        <f>IF('Calcul des ∆Ct'!F15="","",POWER(2,-'Calcul des ∆Ct'!F15))</f>
        <v/>
      </c>
      <c r="G113" s="42" t="str">
        <f>IF('Calcul des ∆Ct'!G15="","",POWER(2,-'Calcul des ∆Ct'!G15))</f>
        <v/>
      </c>
      <c r="H113" s="43" t="str">
        <f>IF('Calcul des ∆Ct'!H15="","",POWER(2,-'Calcul des ∆Ct'!H15))</f>
        <v/>
      </c>
      <c r="I113" s="41" t="str">
        <f>IF('Calcul des ∆Ct'!I15="","",POWER(2,-'Calcul des ∆Ct'!I15))</f>
        <v/>
      </c>
      <c r="J113" s="42" t="str">
        <f>IF('Calcul des ∆Ct'!J15="","",POWER(2,-'Calcul des ∆Ct'!J15))</f>
        <v/>
      </c>
      <c r="K113" s="43" t="str">
        <f>IF('Calcul des ∆Ct'!K15="","",POWER(2,-'Calcul des ∆Ct'!K15))</f>
        <v/>
      </c>
      <c r="L113" s="41" t="str">
        <f>IF('Calcul des ∆Ct'!L15="","",POWER(2,-'Calcul des ∆Ct'!L15))</f>
        <v/>
      </c>
      <c r="M113" s="42" t="str">
        <f>IF('Calcul des ∆Ct'!M15="","",POWER(2,-'Calcul des ∆Ct'!M15))</f>
        <v/>
      </c>
      <c r="N113" s="43" t="str">
        <f>IF('Calcul des ∆Ct'!N15="","",POWER(2,-'Calcul des ∆Ct'!N15))</f>
        <v/>
      </c>
      <c r="O113" s="41" t="str">
        <f>IF('Calcul des ∆Ct'!O15="","",POWER(2,-'Calcul des ∆Ct'!O15))</f>
        <v/>
      </c>
      <c r="P113" s="42" t="str">
        <f>IF('Calcul des ∆Ct'!P15="","",POWER(2,-'Calcul des ∆Ct'!P15))</f>
        <v/>
      </c>
      <c r="Q113" s="43" t="str">
        <f>IF('Calcul des ∆Ct'!Q15="","",POWER(2,-'Calcul des ∆Ct'!Q15))</f>
        <v/>
      </c>
      <c r="R113" s="41" t="str">
        <f>IF('Calcul des ∆Ct'!R15="","",POWER(2,-'Calcul des ∆Ct'!R15))</f>
        <v/>
      </c>
      <c r="S113" s="42" t="str">
        <f>IF('Calcul des ∆Ct'!S15="","",POWER(2,-'Calcul des ∆Ct'!S15))</f>
        <v/>
      </c>
      <c r="T113" s="43" t="str">
        <f>IF('Calcul des ∆Ct'!T15="","",POWER(2,-'Calcul des ∆Ct'!T15))</f>
        <v/>
      </c>
      <c r="U113" s="41" t="str">
        <f>IF('Calcul des ∆Ct'!U15="","",POWER(2,-'Calcul des ∆Ct'!U15))</f>
        <v/>
      </c>
      <c r="V113" s="42" t="str">
        <f>IF('Calcul des ∆Ct'!V15="","",POWER(2,-'Calcul des ∆Ct'!V15))</f>
        <v/>
      </c>
      <c r="W113" s="43" t="str">
        <f>IF('Calcul des ∆Ct'!W15="","",POWER(2,-'Calcul des ∆Ct'!W15))</f>
        <v/>
      </c>
      <c r="X113" s="41" t="str">
        <f>IF('Calcul des ∆Ct'!X15="","",POWER(2,-'Calcul des ∆Ct'!X15))</f>
        <v/>
      </c>
      <c r="Y113" s="42" t="str">
        <f>IF('Calcul des ∆Ct'!Y15="","",POWER(2,-'Calcul des ∆Ct'!Y15))</f>
        <v/>
      </c>
      <c r="Z113" s="43" t="str">
        <f>IF('Calcul des ∆Ct'!Z15="","",POWER(2,-'Calcul des ∆Ct'!Z15))</f>
        <v/>
      </c>
      <c r="AA113" s="41" t="str">
        <f>IF('Calcul des ∆Ct'!AA15="","",POWER(2,-'Calcul des ∆Ct'!AA15))</f>
        <v/>
      </c>
      <c r="AB113" s="42" t="str">
        <f>IF('Calcul des ∆Ct'!AB15="","",POWER(2,-'Calcul des ∆Ct'!AB15))</f>
        <v/>
      </c>
      <c r="AC113" s="43" t="str">
        <f>IF('Calcul des ∆Ct'!AC15="","",POWER(2,-'Calcul des ∆Ct'!AC15))</f>
        <v/>
      </c>
      <c r="AD113" s="41" t="str">
        <f>IF('Calcul des ∆Ct'!AD15="","",POWER(2,-'Calcul des ∆Ct'!AD15))</f>
        <v/>
      </c>
      <c r="AE113" s="42" t="str">
        <f>IF('Calcul des ∆Ct'!AE15="","",POWER(2,-'Calcul des ∆Ct'!AE15))</f>
        <v/>
      </c>
      <c r="AF113" s="43" t="str">
        <f>IF('Calcul des ∆Ct'!AF15="","",POWER(2,-'Calcul des ∆Ct'!AF15))</f>
        <v/>
      </c>
      <c r="AG113" s="41" t="str">
        <f>IF('Calcul des ∆Ct'!AG15="","",POWER(2,-'Calcul des ∆Ct'!AG15))</f>
        <v/>
      </c>
      <c r="AH113" s="42" t="str">
        <f>IF('Calcul des ∆Ct'!AH15="","",POWER(2,-'Calcul des ∆Ct'!AH15))</f>
        <v/>
      </c>
      <c r="AI113" s="43" t="str">
        <f>IF('Calcul des ∆Ct'!AI15="","",POWER(2,-'Calcul des ∆Ct'!AI15))</f>
        <v/>
      </c>
      <c r="AJ113" s="603" t="e">
        <f t="shared" si="113"/>
        <v>#N/A</v>
      </c>
      <c r="AK113" s="604"/>
      <c r="AL113" s="605"/>
      <c r="AM113" s="603" t="e">
        <f t="shared" si="102"/>
        <v>#N/A</v>
      </c>
      <c r="AN113" s="604"/>
      <c r="AO113" s="605"/>
      <c r="AP113" s="603" t="e">
        <f t="shared" si="103"/>
        <v>#N/A</v>
      </c>
      <c r="AQ113" s="604"/>
      <c r="AR113" s="605"/>
      <c r="AS113" s="603" t="e">
        <f t="shared" si="104"/>
        <v>#N/A</v>
      </c>
      <c r="AT113" s="604"/>
      <c r="AU113" s="605"/>
      <c r="AV113" s="603" t="e">
        <f t="shared" si="105"/>
        <v>#N/A</v>
      </c>
      <c r="AW113" s="604"/>
      <c r="AX113" s="605"/>
      <c r="AY113" s="603" t="e">
        <f t="shared" si="106"/>
        <v>#N/A</v>
      </c>
      <c r="AZ113" s="604"/>
      <c r="BA113" s="605"/>
      <c r="BB113" s="603" t="e">
        <f t="shared" si="107"/>
        <v>#N/A</v>
      </c>
      <c r="BC113" s="604"/>
      <c r="BD113" s="605"/>
      <c r="BE113" s="603" t="e">
        <f t="shared" si="108"/>
        <v>#N/A</v>
      </c>
      <c r="BF113" s="604"/>
      <c r="BG113" s="605"/>
      <c r="BH113" s="603" t="e">
        <f t="shared" si="109"/>
        <v>#N/A</v>
      </c>
      <c r="BI113" s="604"/>
      <c r="BJ113" s="605"/>
      <c r="BK113" s="603" t="e">
        <f t="shared" si="110"/>
        <v>#N/A</v>
      </c>
      <c r="BL113" s="604"/>
      <c r="BM113" s="605"/>
      <c r="BN113" s="603" t="e">
        <f t="shared" si="111"/>
        <v>#N/A</v>
      </c>
      <c r="BO113" s="604"/>
      <c r="BP113" s="605"/>
      <c r="BQ113" s="51" t="e">
        <f>IF(ISNUMBER('Moyennes ∆Ct et 2^(-∆Ct)'!AK16),'Moyennes ∆Ct et 2^(-∆Ct)'!AK16,NA())</f>
        <v>#N/A</v>
      </c>
      <c r="BR113" s="51" t="e">
        <f>IF(ISNUMBER('Moyennes ∆Ct et 2^(-∆Ct)'!AL16),'Moyennes ∆Ct et 2^(-∆Ct)'!AL16,NA())</f>
        <v>#N/A</v>
      </c>
      <c r="BS113" s="51" t="e">
        <f>IF(ISNUMBER('Moyennes ∆Ct et 2^(-∆Ct)'!AM16),'Moyennes ∆Ct et 2^(-∆Ct)'!AM16,NA())</f>
        <v>#N/A</v>
      </c>
      <c r="BT113" s="51" t="e">
        <f>IF(ISNUMBER('Moyennes ∆Ct et 2^(-∆Ct)'!AN16),'Moyennes ∆Ct et 2^(-∆Ct)'!AN16,NA())</f>
        <v>#N/A</v>
      </c>
      <c r="BU113" s="51" t="e">
        <f>IF(ISNUMBER('Moyennes ∆Ct et 2^(-∆Ct)'!AO16),'Moyennes ∆Ct et 2^(-∆Ct)'!AO16,NA())</f>
        <v>#N/A</v>
      </c>
      <c r="BV113" s="51" t="e">
        <f>IF(ISNUMBER('Moyennes ∆Ct et 2^(-∆Ct)'!AP16),'Moyennes ∆Ct et 2^(-∆Ct)'!AP16,NA())</f>
        <v>#N/A</v>
      </c>
      <c r="BW113" s="51" t="e">
        <f>IF(ISNUMBER('Moyennes ∆Ct et 2^(-∆Ct)'!AQ16),'Moyennes ∆Ct et 2^(-∆Ct)'!AQ16,NA())</f>
        <v>#N/A</v>
      </c>
      <c r="BX113" s="51" t="e">
        <f>IF(ISNUMBER('Moyennes ∆Ct et 2^(-∆Ct)'!AR16),'Moyennes ∆Ct et 2^(-∆Ct)'!AR16,NA())</f>
        <v>#N/A</v>
      </c>
      <c r="BY113" s="51" t="e">
        <f>IF(ISNUMBER('Moyennes ∆Ct et 2^(-∆Ct)'!AS16),'Moyennes ∆Ct et 2^(-∆Ct)'!AS16,NA())</f>
        <v>#N/A</v>
      </c>
      <c r="BZ113" s="51" t="e">
        <f>IF(ISNUMBER('Moyennes ∆Ct et 2^(-∆Ct)'!AT16),'Moyennes ∆Ct et 2^(-∆Ct)'!AT16,NA())</f>
        <v>#N/A</v>
      </c>
      <c r="CA113" s="51" t="e">
        <f>IF(ISNUMBER('Moyennes ∆Ct et 2^(-∆Ct)'!AU16),'Moyennes ∆Ct et 2^(-∆Ct)'!AU16,NA())</f>
        <v>#N/A</v>
      </c>
      <c r="CB113" s="51" t="e">
        <f>IF(ISNUMBER('Moyennes ∆Ct et 2^(-∆Ct)'!AV16),'Moyennes ∆Ct et 2^(-∆Ct)'!AV16,NA())</f>
        <v>#N/A</v>
      </c>
      <c r="CC113" s="51" t="e">
        <f>IF(ISNUMBER('Moyennes ∆Ct et 2^(-∆Ct)'!AW16),'Moyennes ∆Ct et 2^(-∆Ct)'!AW16,NA())</f>
        <v>#N/A</v>
      </c>
      <c r="CD113" s="51" t="e">
        <f>IF(ISNUMBER('Moyennes ∆Ct et 2^(-∆Ct)'!AX16),'Moyennes ∆Ct et 2^(-∆Ct)'!AX16,NA())</f>
        <v>#N/A</v>
      </c>
      <c r="CE113" s="51" t="e">
        <f>IF(ISNUMBER('Moyennes ∆Ct et 2^(-∆Ct)'!AY16),'Moyennes ∆Ct et 2^(-∆Ct)'!AY16,NA())</f>
        <v>#N/A</v>
      </c>
      <c r="CF113" s="51" t="e">
        <f>IF(ISNUMBER('Moyennes ∆Ct et 2^(-∆Ct)'!AZ16),'Moyennes ∆Ct et 2^(-∆Ct)'!AZ16,NA())</f>
        <v>#N/A</v>
      </c>
      <c r="CG113" s="51" t="e">
        <f>IF(ISNUMBER('Moyennes ∆Ct et 2^(-∆Ct)'!BA16),'Moyennes ∆Ct et 2^(-∆Ct)'!BA16,NA())</f>
        <v>#N/A</v>
      </c>
      <c r="CH113" s="51" t="e">
        <f>IF(ISNUMBER('Moyennes ∆Ct et 2^(-∆Ct)'!BB16),'Moyennes ∆Ct et 2^(-∆Ct)'!BB16,NA())</f>
        <v>#N/A</v>
      </c>
      <c r="CI113" s="51" t="e">
        <f>IF(ISNUMBER('Moyennes ∆Ct et 2^(-∆Ct)'!BC16),'Moyennes ∆Ct et 2^(-∆Ct)'!BC16,NA())</f>
        <v>#N/A</v>
      </c>
      <c r="CJ113" s="51" t="e">
        <f>IF(ISNUMBER('Moyennes ∆Ct et 2^(-∆Ct)'!BD16),'Moyennes ∆Ct et 2^(-∆Ct)'!BD16,NA())</f>
        <v>#N/A</v>
      </c>
    </row>
    <row r="114" spans="1:88">
      <c r="A114" s="36" t="str">
        <f t="shared" si="112"/>
        <v>B2</v>
      </c>
      <c r="B114" s="37" t="str">
        <f t="shared" si="112"/>
        <v/>
      </c>
      <c r="C114" s="41" t="str">
        <f>IF('Calcul des ∆Ct'!C16="","",POWER(2,-'Calcul des ∆Ct'!C16))</f>
        <v/>
      </c>
      <c r="D114" s="42" t="str">
        <f>IF('Calcul des ∆Ct'!D16="","",POWER(2,-'Calcul des ∆Ct'!D16))</f>
        <v/>
      </c>
      <c r="E114" s="43" t="str">
        <f>IF('Calcul des ∆Ct'!E16="","",POWER(2,-'Calcul des ∆Ct'!E16))</f>
        <v/>
      </c>
      <c r="F114" s="41" t="str">
        <f>IF('Calcul des ∆Ct'!F16="","",POWER(2,-'Calcul des ∆Ct'!F16))</f>
        <v/>
      </c>
      <c r="G114" s="42" t="str">
        <f>IF('Calcul des ∆Ct'!G16="","",POWER(2,-'Calcul des ∆Ct'!G16))</f>
        <v/>
      </c>
      <c r="H114" s="43" t="str">
        <f>IF('Calcul des ∆Ct'!H16="","",POWER(2,-'Calcul des ∆Ct'!H16))</f>
        <v/>
      </c>
      <c r="I114" s="41" t="str">
        <f>IF('Calcul des ∆Ct'!I16="","",POWER(2,-'Calcul des ∆Ct'!I16))</f>
        <v/>
      </c>
      <c r="J114" s="42" t="str">
        <f>IF('Calcul des ∆Ct'!J16="","",POWER(2,-'Calcul des ∆Ct'!J16))</f>
        <v/>
      </c>
      <c r="K114" s="43" t="str">
        <f>IF('Calcul des ∆Ct'!K16="","",POWER(2,-'Calcul des ∆Ct'!K16))</f>
        <v/>
      </c>
      <c r="L114" s="41" t="str">
        <f>IF('Calcul des ∆Ct'!L16="","",POWER(2,-'Calcul des ∆Ct'!L16))</f>
        <v/>
      </c>
      <c r="M114" s="42" t="str">
        <f>IF('Calcul des ∆Ct'!M16="","",POWER(2,-'Calcul des ∆Ct'!M16))</f>
        <v/>
      </c>
      <c r="N114" s="43" t="str">
        <f>IF('Calcul des ∆Ct'!N16="","",POWER(2,-'Calcul des ∆Ct'!N16))</f>
        <v/>
      </c>
      <c r="O114" s="41" t="str">
        <f>IF('Calcul des ∆Ct'!O16="","",POWER(2,-'Calcul des ∆Ct'!O16))</f>
        <v/>
      </c>
      <c r="P114" s="42" t="str">
        <f>IF('Calcul des ∆Ct'!P16="","",POWER(2,-'Calcul des ∆Ct'!P16))</f>
        <v/>
      </c>
      <c r="Q114" s="43" t="str">
        <f>IF('Calcul des ∆Ct'!Q16="","",POWER(2,-'Calcul des ∆Ct'!Q16))</f>
        <v/>
      </c>
      <c r="R114" s="41" t="str">
        <f>IF('Calcul des ∆Ct'!R16="","",POWER(2,-'Calcul des ∆Ct'!R16))</f>
        <v/>
      </c>
      <c r="S114" s="42" t="str">
        <f>IF('Calcul des ∆Ct'!S16="","",POWER(2,-'Calcul des ∆Ct'!S16))</f>
        <v/>
      </c>
      <c r="T114" s="43" t="str">
        <f>IF('Calcul des ∆Ct'!T16="","",POWER(2,-'Calcul des ∆Ct'!T16))</f>
        <v/>
      </c>
      <c r="U114" s="41" t="str">
        <f>IF('Calcul des ∆Ct'!U16="","",POWER(2,-'Calcul des ∆Ct'!U16))</f>
        <v/>
      </c>
      <c r="V114" s="42" t="str">
        <f>IF('Calcul des ∆Ct'!V16="","",POWER(2,-'Calcul des ∆Ct'!V16))</f>
        <v/>
      </c>
      <c r="W114" s="43" t="str">
        <f>IF('Calcul des ∆Ct'!W16="","",POWER(2,-'Calcul des ∆Ct'!W16))</f>
        <v/>
      </c>
      <c r="X114" s="41" t="str">
        <f>IF('Calcul des ∆Ct'!X16="","",POWER(2,-'Calcul des ∆Ct'!X16))</f>
        <v/>
      </c>
      <c r="Y114" s="42" t="str">
        <f>IF('Calcul des ∆Ct'!Y16="","",POWER(2,-'Calcul des ∆Ct'!Y16))</f>
        <v/>
      </c>
      <c r="Z114" s="43" t="str">
        <f>IF('Calcul des ∆Ct'!Z16="","",POWER(2,-'Calcul des ∆Ct'!Z16))</f>
        <v/>
      </c>
      <c r="AA114" s="41" t="str">
        <f>IF('Calcul des ∆Ct'!AA16="","",POWER(2,-'Calcul des ∆Ct'!AA16))</f>
        <v/>
      </c>
      <c r="AB114" s="42" t="str">
        <f>IF('Calcul des ∆Ct'!AB16="","",POWER(2,-'Calcul des ∆Ct'!AB16))</f>
        <v/>
      </c>
      <c r="AC114" s="43" t="str">
        <f>IF('Calcul des ∆Ct'!AC16="","",POWER(2,-'Calcul des ∆Ct'!AC16))</f>
        <v/>
      </c>
      <c r="AD114" s="41" t="str">
        <f>IF('Calcul des ∆Ct'!AD16="","",POWER(2,-'Calcul des ∆Ct'!AD16))</f>
        <v/>
      </c>
      <c r="AE114" s="42" t="str">
        <f>IF('Calcul des ∆Ct'!AE16="","",POWER(2,-'Calcul des ∆Ct'!AE16))</f>
        <v/>
      </c>
      <c r="AF114" s="43" t="str">
        <f>IF('Calcul des ∆Ct'!AF16="","",POWER(2,-'Calcul des ∆Ct'!AF16))</f>
        <v/>
      </c>
      <c r="AG114" s="41" t="str">
        <f>IF('Calcul des ∆Ct'!AG16="","",POWER(2,-'Calcul des ∆Ct'!AG16))</f>
        <v/>
      </c>
      <c r="AH114" s="42" t="str">
        <f>IF('Calcul des ∆Ct'!AH16="","",POWER(2,-'Calcul des ∆Ct'!AH16))</f>
        <v/>
      </c>
      <c r="AI114" s="43" t="str">
        <f>IF('Calcul des ∆Ct'!AI16="","",POWER(2,-'Calcul des ∆Ct'!AI16))</f>
        <v/>
      </c>
      <c r="AJ114" s="603" t="e">
        <f t="shared" si="113"/>
        <v>#N/A</v>
      </c>
      <c r="AK114" s="604"/>
      <c r="AL114" s="605"/>
      <c r="AM114" s="603" t="e">
        <f t="shared" si="102"/>
        <v>#N/A</v>
      </c>
      <c r="AN114" s="604"/>
      <c r="AO114" s="605"/>
      <c r="AP114" s="603" t="e">
        <f t="shared" si="103"/>
        <v>#N/A</v>
      </c>
      <c r="AQ114" s="604"/>
      <c r="AR114" s="605"/>
      <c r="AS114" s="603" t="e">
        <f t="shared" si="104"/>
        <v>#N/A</v>
      </c>
      <c r="AT114" s="604"/>
      <c r="AU114" s="605"/>
      <c r="AV114" s="603" t="e">
        <f t="shared" si="105"/>
        <v>#N/A</v>
      </c>
      <c r="AW114" s="604"/>
      <c r="AX114" s="605"/>
      <c r="AY114" s="603" t="e">
        <f t="shared" si="106"/>
        <v>#N/A</v>
      </c>
      <c r="AZ114" s="604"/>
      <c r="BA114" s="605"/>
      <c r="BB114" s="603" t="e">
        <f t="shared" si="107"/>
        <v>#N/A</v>
      </c>
      <c r="BC114" s="604"/>
      <c r="BD114" s="605"/>
      <c r="BE114" s="603" t="e">
        <f t="shared" si="108"/>
        <v>#N/A</v>
      </c>
      <c r="BF114" s="604"/>
      <c r="BG114" s="605"/>
      <c r="BH114" s="603" t="e">
        <f t="shared" si="109"/>
        <v>#N/A</v>
      </c>
      <c r="BI114" s="604"/>
      <c r="BJ114" s="605"/>
      <c r="BK114" s="603" t="e">
        <f t="shared" si="110"/>
        <v>#N/A</v>
      </c>
      <c r="BL114" s="604"/>
      <c r="BM114" s="605"/>
      <c r="BN114" s="603" t="e">
        <f t="shared" si="111"/>
        <v>#N/A</v>
      </c>
      <c r="BO114" s="604"/>
      <c r="BP114" s="605"/>
      <c r="BQ114" s="51" t="e">
        <f>IF(ISNUMBER('Moyennes ∆Ct et 2^(-∆Ct)'!AK17),'Moyennes ∆Ct et 2^(-∆Ct)'!AK17,NA())</f>
        <v>#N/A</v>
      </c>
      <c r="BR114" s="51" t="e">
        <f>IF(ISNUMBER('Moyennes ∆Ct et 2^(-∆Ct)'!AL17),'Moyennes ∆Ct et 2^(-∆Ct)'!AL17,NA())</f>
        <v>#N/A</v>
      </c>
      <c r="BS114" s="51" t="e">
        <f>IF(ISNUMBER('Moyennes ∆Ct et 2^(-∆Ct)'!AM17),'Moyennes ∆Ct et 2^(-∆Ct)'!AM17,NA())</f>
        <v>#N/A</v>
      </c>
      <c r="BT114" s="51" t="e">
        <f>IF(ISNUMBER('Moyennes ∆Ct et 2^(-∆Ct)'!AN17),'Moyennes ∆Ct et 2^(-∆Ct)'!AN17,NA())</f>
        <v>#N/A</v>
      </c>
      <c r="BU114" s="51" t="e">
        <f>IF(ISNUMBER('Moyennes ∆Ct et 2^(-∆Ct)'!AO17),'Moyennes ∆Ct et 2^(-∆Ct)'!AO17,NA())</f>
        <v>#N/A</v>
      </c>
      <c r="BV114" s="51" t="e">
        <f>IF(ISNUMBER('Moyennes ∆Ct et 2^(-∆Ct)'!AP17),'Moyennes ∆Ct et 2^(-∆Ct)'!AP17,NA())</f>
        <v>#N/A</v>
      </c>
      <c r="BW114" s="51" t="e">
        <f>IF(ISNUMBER('Moyennes ∆Ct et 2^(-∆Ct)'!AQ17),'Moyennes ∆Ct et 2^(-∆Ct)'!AQ17,NA())</f>
        <v>#N/A</v>
      </c>
      <c r="BX114" s="51" t="e">
        <f>IF(ISNUMBER('Moyennes ∆Ct et 2^(-∆Ct)'!AR17),'Moyennes ∆Ct et 2^(-∆Ct)'!AR17,NA())</f>
        <v>#N/A</v>
      </c>
      <c r="BY114" s="51" t="e">
        <f>IF(ISNUMBER('Moyennes ∆Ct et 2^(-∆Ct)'!AS17),'Moyennes ∆Ct et 2^(-∆Ct)'!AS17,NA())</f>
        <v>#N/A</v>
      </c>
      <c r="BZ114" s="51" t="e">
        <f>IF(ISNUMBER('Moyennes ∆Ct et 2^(-∆Ct)'!AT17),'Moyennes ∆Ct et 2^(-∆Ct)'!AT17,NA())</f>
        <v>#N/A</v>
      </c>
      <c r="CA114" s="51" t="e">
        <f>IF(ISNUMBER('Moyennes ∆Ct et 2^(-∆Ct)'!AU17),'Moyennes ∆Ct et 2^(-∆Ct)'!AU17,NA())</f>
        <v>#N/A</v>
      </c>
      <c r="CB114" s="51" t="e">
        <f>IF(ISNUMBER('Moyennes ∆Ct et 2^(-∆Ct)'!AV17),'Moyennes ∆Ct et 2^(-∆Ct)'!AV17,NA())</f>
        <v>#N/A</v>
      </c>
      <c r="CC114" s="51" t="e">
        <f>IF(ISNUMBER('Moyennes ∆Ct et 2^(-∆Ct)'!AW17),'Moyennes ∆Ct et 2^(-∆Ct)'!AW17,NA())</f>
        <v>#N/A</v>
      </c>
      <c r="CD114" s="51" t="e">
        <f>IF(ISNUMBER('Moyennes ∆Ct et 2^(-∆Ct)'!AX17),'Moyennes ∆Ct et 2^(-∆Ct)'!AX17,NA())</f>
        <v>#N/A</v>
      </c>
      <c r="CE114" s="51" t="e">
        <f>IF(ISNUMBER('Moyennes ∆Ct et 2^(-∆Ct)'!AY17),'Moyennes ∆Ct et 2^(-∆Ct)'!AY17,NA())</f>
        <v>#N/A</v>
      </c>
      <c r="CF114" s="51" t="e">
        <f>IF(ISNUMBER('Moyennes ∆Ct et 2^(-∆Ct)'!AZ17),'Moyennes ∆Ct et 2^(-∆Ct)'!AZ17,NA())</f>
        <v>#N/A</v>
      </c>
      <c r="CG114" s="51" t="e">
        <f>IF(ISNUMBER('Moyennes ∆Ct et 2^(-∆Ct)'!BA17),'Moyennes ∆Ct et 2^(-∆Ct)'!BA17,NA())</f>
        <v>#N/A</v>
      </c>
      <c r="CH114" s="51" t="e">
        <f>IF(ISNUMBER('Moyennes ∆Ct et 2^(-∆Ct)'!BB17),'Moyennes ∆Ct et 2^(-∆Ct)'!BB17,NA())</f>
        <v>#N/A</v>
      </c>
      <c r="CI114" s="51" t="e">
        <f>IF(ISNUMBER('Moyennes ∆Ct et 2^(-∆Ct)'!BC17),'Moyennes ∆Ct et 2^(-∆Ct)'!BC17,NA())</f>
        <v>#N/A</v>
      </c>
      <c r="CJ114" s="51" t="e">
        <f>IF(ISNUMBER('Moyennes ∆Ct et 2^(-∆Ct)'!BD17),'Moyennes ∆Ct et 2^(-∆Ct)'!BD17,NA())</f>
        <v>#N/A</v>
      </c>
    </row>
    <row r="115" spans="1:88">
      <c r="A115" s="36" t="str">
        <f t="shared" si="112"/>
        <v>B3</v>
      </c>
      <c r="B115" s="37" t="str">
        <f t="shared" si="112"/>
        <v/>
      </c>
      <c r="C115" s="41" t="str">
        <f>IF('Calcul des ∆Ct'!C17="","",POWER(2,-'Calcul des ∆Ct'!C17))</f>
        <v/>
      </c>
      <c r="D115" s="42" t="str">
        <f>IF('Calcul des ∆Ct'!D17="","",POWER(2,-'Calcul des ∆Ct'!D17))</f>
        <v/>
      </c>
      <c r="E115" s="43" t="str">
        <f>IF('Calcul des ∆Ct'!E17="","",POWER(2,-'Calcul des ∆Ct'!E17))</f>
        <v/>
      </c>
      <c r="F115" s="41" t="str">
        <f>IF('Calcul des ∆Ct'!F17="","",POWER(2,-'Calcul des ∆Ct'!F17))</f>
        <v/>
      </c>
      <c r="G115" s="42" t="str">
        <f>IF('Calcul des ∆Ct'!G17="","",POWER(2,-'Calcul des ∆Ct'!G17))</f>
        <v/>
      </c>
      <c r="H115" s="43" t="str">
        <f>IF('Calcul des ∆Ct'!H17="","",POWER(2,-'Calcul des ∆Ct'!H17))</f>
        <v/>
      </c>
      <c r="I115" s="41" t="str">
        <f>IF('Calcul des ∆Ct'!I17="","",POWER(2,-'Calcul des ∆Ct'!I17))</f>
        <v/>
      </c>
      <c r="J115" s="42" t="str">
        <f>IF('Calcul des ∆Ct'!J17="","",POWER(2,-'Calcul des ∆Ct'!J17))</f>
        <v/>
      </c>
      <c r="K115" s="43" t="str">
        <f>IF('Calcul des ∆Ct'!K17="","",POWER(2,-'Calcul des ∆Ct'!K17))</f>
        <v/>
      </c>
      <c r="L115" s="41" t="str">
        <f>IF('Calcul des ∆Ct'!L17="","",POWER(2,-'Calcul des ∆Ct'!L17))</f>
        <v/>
      </c>
      <c r="M115" s="42" t="str">
        <f>IF('Calcul des ∆Ct'!M17="","",POWER(2,-'Calcul des ∆Ct'!M17))</f>
        <v/>
      </c>
      <c r="N115" s="43" t="str">
        <f>IF('Calcul des ∆Ct'!N17="","",POWER(2,-'Calcul des ∆Ct'!N17))</f>
        <v/>
      </c>
      <c r="O115" s="41" t="str">
        <f>IF('Calcul des ∆Ct'!O17="","",POWER(2,-'Calcul des ∆Ct'!O17))</f>
        <v/>
      </c>
      <c r="P115" s="42" t="str">
        <f>IF('Calcul des ∆Ct'!P17="","",POWER(2,-'Calcul des ∆Ct'!P17))</f>
        <v/>
      </c>
      <c r="Q115" s="43" t="str">
        <f>IF('Calcul des ∆Ct'!Q17="","",POWER(2,-'Calcul des ∆Ct'!Q17))</f>
        <v/>
      </c>
      <c r="R115" s="41" t="str">
        <f>IF('Calcul des ∆Ct'!R17="","",POWER(2,-'Calcul des ∆Ct'!R17))</f>
        <v/>
      </c>
      <c r="S115" s="42" t="str">
        <f>IF('Calcul des ∆Ct'!S17="","",POWER(2,-'Calcul des ∆Ct'!S17))</f>
        <v/>
      </c>
      <c r="T115" s="43" t="str">
        <f>IF('Calcul des ∆Ct'!T17="","",POWER(2,-'Calcul des ∆Ct'!T17))</f>
        <v/>
      </c>
      <c r="U115" s="41" t="str">
        <f>IF('Calcul des ∆Ct'!U17="","",POWER(2,-'Calcul des ∆Ct'!U17))</f>
        <v/>
      </c>
      <c r="V115" s="42" t="str">
        <f>IF('Calcul des ∆Ct'!V17="","",POWER(2,-'Calcul des ∆Ct'!V17))</f>
        <v/>
      </c>
      <c r="W115" s="43" t="str">
        <f>IF('Calcul des ∆Ct'!W17="","",POWER(2,-'Calcul des ∆Ct'!W17))</f>
        <v/>
      </c>
      <c r="X115" s="41" t="str">
        <f>IF('Calcul des ∆Ct'!X17="","",POWER(2,-'Calcul des ∆Ct'!X17))</f>
        <v/>
      </c>
      <c r="Y115" s="42" t="str">
        <f>IF('Calcul des ∆Ct'!Y17="","",POWER(2,-'Calcul des ∆Ct'!Y17))</f>
        <v/>
      </c>
      <c r="Z115" s="43" t="str">
        <f>IF('Calcul des ∆Ct'!Z17="","",POWER(2,-'Calcul des ∆Ct'!Z17))</f>
        <v/>
      </c>
      <c r="AA115" s="41" t="str">
        <f>IF('Calcul des ∆Ct'!AA17="","",POWER(2,-'Calcul des ∆Ct'!AA17))</f>
        <v/>
      </c>
      <c r="AB115" s="42" t="str">
        <f>IF('Calcul des ∆Ct'!AB17="","",POWER(2,-'Calcul des ∆Ct'!AB17))</f>
        <v/>
      </c>
      <c r="AC115" s="43" t="str">
        <f>IF('Calcul des ∆Ct'!AC17="","",POWER(2,-'Calcul des ∆Ct'!AC17))</f>
        <v/>
      </c>
      <c r="AD115" s="41" t="str">
        <f>IF('Calcul des ∆Ct'!AD17="","",POWER(2,-'Calcul des ∆Ct'!AD17))</f>
        <v/>
      </c>
      <c r="AE115" s="42" t="str">
        <f>IF('Calcul des ∆Ct'!AE17="","",POWER(2,-'Calcul des ∆Ct'!AE17))</f>
        <v/>
      </c>
      <c r="AF115" s="43" t="str">
        <f>IF('Calcul des ∆Ct'!AF17="","",POWER(2,-'Calcul des ∆Ct'!AF17))</f>
        <v/>
      </c>
      <c r="AG115" s="41" t="str">
        <f>IF('Calcul des ∆Ct'!AG17="","",POWER(2,-'Calcul des ∆Ct'!AG17))</f>
        <v/>
      </c>
      <c r="AH115" s="42" t="str">
        <f>IF('Calcul des ∆Ct'!AH17="","",POWER(2,-'Calcul des ∆Ct'!AH17))</f>
        <v/>
      </c>
      <c r="AI115" s="43" t="str">
        <f>IF('Calcul des ∆Ct'!AI17="","",POWER(2,-'Calcul des ∆Ct'!AI17))</f>
        <v/>
      </c>
      <c r="AJ115" s="603" t="e">
        <f t="shared" si="113"/>
        <v>#N/A</v>
      </c>
      <c r="AK115" s="604"/>
      <c r="AL115" s="605"/>
      <c r="AM115" s="603" t="e">
        <f t="shared" si="102"/>
        <v>#N/A</v>
      </c>
      <c r="AN115" s="604"/>
      <c r="AO115" s="605"/>
      <c r="AP115" s="603" t="e">
        <f t="shared" si="103"/>
        <v>#N/A</v>
      </c>
      <c r="AQ115" s="604"/>
      <c r="AR115" s="605"/>
      <c r="AS115" s="603" t="e">
        <f t="shared" si="104"/>
        <v>#N/A</v>
      </c>
      <c r="AT115" s="604"/>
      <c r="AU115" s="605"/>
      <c r="AV115" s="603" t="e">
        <f t="shared" si="105"/>
        <v>#N/A</v>
      </c>
      <c r="AW115" s="604"/>
      <c r="AX115" s="605"/>
      <c r="AY115" s="603" t="e">
        <f t="shared" si="106"/>
        <v>#N/A</v>
      </c>
      <c r="AZ115" s="604"/>
      <c r="BA115" s="605"/>
      <c r="BB115" s="603" t="e">
        <f t="shared" si="107"/>
        <v>#N/A</v>
      </c>
      <c r="BC115" s="604"/>
      <c r="BD115" s="605"/>
      <c r="BE115" s="603" t="e">
        <f t="shared" si="108"/>
        <v>#N/A</v>
      </c>
      <c r="BF115" s="604"/>
      <c r="BG115" s="605"/>
      <c r="BH115" s="603" t="e">
        <f t="shared" si="109"/>
        <v>#N/A</v>
      </c>
      <c r="BI115" s="604"/>
      <c r="BJ115" s="605"/>
      <c r="BK115" s="603" t="e">
        <f t="shared" si="110"/>
        <v>#N/A</v>
      </c>
      <c r="BL115" s="604"/>
      <c r="BM115" s="605"/>
      <c r="BN115" s="603" t="e">
        <f t="shared" si="111"/>
        <v>#N/A</v>
      </c>
      <c r="BO115" s="604"/>
      <c r="BP115" s="605"/>
      <c r="BQ115" s="51" t="e">
        <f>IF(ISNUMBER('Moyennes ∆Ct et 2^(-∆Ct)'!AK18),'Moyennes ∆Ct et 2^(-∆Ct)'!AK18,NA())</f>
        <v>#N/A</v>
      </c>
      <c r="BR115" s="51" t="e">
        <f>IF(ISNUMBER('Moyennes ∆Ct et 2^(-∆Ct)'!AL18),'Moyennes ∆Ct et 2^(-∆Ct)'!AL18,NA())</f>
        <v>#N/A</v>
      </c>
      <c r="BS115" s="51" t="e">
        <f>IF(ISNUMBER('Moyennes ∆Ct et 2^(-∆Ct)'!AM18),'Moyennes ∆Ct et 2^(-∆Ct)'!AM18,NA())</f>
        <v>#N/A</v>
      </c>
      <c r="BT115" s="51" t="e">
        <f>IF(ISNUMBER('Moyennes ∆Ct et 2^(-∆Ct)'!AN18),'Moyennes ∆Ct et 2^(-∆Ct)'!AN18,NA())</f>
        <v>#N/A</v>
      </c>
      <c r="BU115" s="51" t="e">
        <f>IF(ISNUMBER('Moyennes ∆Ct et 2^(-∆Ct)'!AO18),'Moyennes ∆Ct et 2^(-∆Ct)'!AO18,NA())</f>
        <v>#N/A</v>
      </c>
      <c r="BV115" s="51" t="e">
        <f>IF(ISNUMBER('Moyennes ∆Ct et 2^(-∆Ct)'!AP18),'Moyennes ∆Ct et 2^(-∆Ct)'!AP18,NA())</f>
        <v>#N/A</v>
      </c>
      <c r="BW115" s="51" t="e">
        <f>IF(ISNUMBER('Moyennes ∆Ct et 2^(-∆Ct)'!AQ18),'Moyennes ∆Ct et 2^(-∆Ct)'!AQ18,NA())</f>
        <v>#N/A</v>
      </c>
      <c r="BX115" s="51" t="e">
        <f>IF(ISNUMBER('Moyennes ∆Ct et 2^(-∆Ct)'!AR18),'Moyennes ∆Ct et 2^(-∆Ct)'!AR18,NA())</f>
        <v>#N/A</v>
      </c>
      <c r="BY115" s="51" t="e">
        <f>IF(ISNUMBER('Moyennes ∆Ct et 2^(-∆Ct)'!AS18),'Moyennes ∆Ct et 2^(-∆Ct)'!AS18,NA())</f>
        <v>#N/A</v>
      </c>
      <c r="BZ115" s="51" t="e">
        <f>IF(ISNUMBER('Moyennes ∆Ct et 2^(-∆Ct)'!AT18),'Moyennes ∆Ct et 2^(-∆Ct)'!AT18,NA())</f>
        <v>#N/A</v>
      </c>
      <c r="CA115" s="51" t="e">
        <f>IF(ISNUMBER('Moyennes ∆Ct et 2^(-∆Ct)'!AU18),'Moyennes ∆Ct et 2^(-∆Ct)'!AU18,NA())</f>
        <v>#N/A</v>
      </c>
      <c r="CB115" s="51" t="e">
        <f>IF(ISNUMBER('Moyennes ∆Ct et 2^(-∆Ct)'!AV18),'Moyennes ∆Ct et 2^(-∆Ct)'!AV18,NA())</f>
        <v>#N/A</v>
      </c>
      <c r="CC115" s="51" t="e">
        <f>IF(ISNUMBER('Moyennes ∆Ct et 2^(-∆Ct)'!AW18),'Moyennes ∆Ct et 2^(-∆Ct)'!AW18,NA())</f>
        <v>#N/A</v>
      </c>
      <c r="CD115" s="51" t="e">
        <f>IF(ISNUMBER('Moyennes ∆Ct et 2^(-∆Ct)'!AX18),'Moyennes ∆Ct et 2^(-∆Ct)'!AX18,NA())</f>
        <v>#N/A</v>
      </c>
      <c r="CE115" s="51" t="e">
        <f>IF(ISNUMBER('Moyennes ∆Ct et 2^(-∆Ct)'!AY18),'Moyennes ∆Ct et 2^(-∆Ct)'!AY18,NA())</f>
        <v>#N/A</v>
      </c>
      <c r="CF115" s="51" t="e">
        <f>IF(ISNUMBER('Moyennes ∆Ct et 2^(-∆Ct)'!AZ18),'Moyennes ∆Ct et 2^(-∆Ct)'!AZ18,NA())</f>
        <v>#N/A</v>
      </c>
      <c r="CG115" s="51" t="e">
        <f>IF(ISNUMBER('Moyennes ∆Ct et 2^(-∆Ct)'!BA18),'Moyennes ∆Ct et 2^(-∆Ct)'!BA18,NA())</f>
        <v>#N/A</v>
      </c>
      <c r="CH115" s="51" t="e">
        <f>IF(ISNUMBER('Moyennes ∆Ct et 2^(-∆Ct)'!BB18),'Moyennes ∆Ct et 2^(-∆Ct)'!BB18,NA())</f>
        <v>#N/A</v>
      </c>
      <c r="CI115" s="51" t="e">
        <f>IF(ISNUMBER('Moyennes ∆Ct et 2^(-∆Ct)'!BC18),'Moyennes ∆Ct et 2^(-∆Ct)'!BC18,NA())</f>
        <v>#N/A</v>
      </c>
      <c r="CJ115" s="51" t="e">
        <f>IF(ISNUMBER('Moyennes ∆Ct et 2^(-∆Ct)'!BD18),'Moyennes ∆Ct et 2^(-∆Ct)'!BD18,NA())</f>
        <v>#N/A</v>
      </c>
    </row>
    <row r="116" spans="1:88">
      <c r="A116" s="36" t="str">
        <f t="shared" si="112"/>
        <v>B4</v>
      </c>
      <c r="B116" s="37" t="str">
        <f t="shared" si="112"/>
        <v/>
      </c>
      <c r="C116" s="41" t="str">
        <f>IF('Calcul des ∆Ct'!C18="","",POWER(2,-'Calcul des ∆Ct'!C18))</f>
        <v/>
      </c>
      <c r="D116" s="42" t="str">
        <f>IF('Calcul des ∆Ct'!D18="","",POWER(2,-'Calcul des ∆Ct'!D18))</f>
        <v/>
      </c>
      <c r="E116" s="43" t="str">
        <f>IF('Calcul des ∆Ct'!E18="","",POWER(2,-'Calcul des ∆Ct'!E18))</f>
        <v/>
      </c>
      <c r="F116" s="41" t="str">
        <f>IF('Calcul des ∆Ct'!F18="","",POWER(2,-'Calcul des ∆Ct'!F18))</f>
        <v/>
      </c>
      <c r="G116" s="42" t="str">
        <f>IF('Calcul des ∆Ct'!G18="","",POWER(2,-'Calcul des ∆Ct'!G18))</f>
        <v/>
      </c>
      <c r="H116" s="43" t="str">
        <f>IF('Calcul des ∆Ct'!H18="","",POWER(2,-'Calcul des ∆Ct'!H18))</f>
        <v/>
      </c>
      <c r="I116" s="41" t="str">
        <f>IF('Calcul des ∆Ct'!I18="","",POWER(2,-'Calcul des ∆Ct'!I18))</f>
        <v/>
      </c>
      <c r="J116" s="42" t="str">
        <f>IF('Calcul des ∆Ct'!J18="","",POWER(2,-'Calcul des ∆Ct'!J18))</f>
        <v/>
      </c>
      <c r="K116" s="43" t="str">
        <f>IF('Calcul des ∆Ct'!K18="","",POWER(2,-'Calcul des ∆Ct'!K18))</f>
        <v/>
      </c>
      <c r="L116" s="41" t="str">
        <f>IF('Calcul des ∆Ct'!L18="","",POWER(2,-'Calcul des ∆Ct'!L18))</f>
        <v/>
      </c>
      <c r="M116" s="42" t="str">
        <f>IF('Calcul des ∆Ct'!M18="","",POWER(2,-'Calcul des ∆Ct'!M18))</f>
        <v/>
      </c>
      <c r="N116" s="43" t="str">
        <f>IF('Calcul des ∆Ct'!N18="","",POWER(2,-'Calcul des ∆Ct'!N18))</f>
        <v/>
      </c>
      <c r="O116" s="41" t="str">
        <f>IF('Calcul des ∆Ct'!O18="","",POWER(2,-'Calcul des ∆Ct'!O18))</f>
        <v/>
      </c>
      <c r="P116" s="42" t="str">
        <f>IF('Calcul des ∆Ct'!P18="","",POWER(2,-'Calcul des ∆Ct'!P18))</f>
        <v/>
      </c>
      <c r="Q116" s="43" t="str">
        <f>IF('Calcul des ∆Ct'!Q18="","",POWER(2,-'Calcul des ∆Ct'!Q18))</f>
        <v/>
      </c>
      <c r="R116" s="41" t="str">
        <f>IF('Calcul des ∆Ct'!R18="","",POWER(2,-'Calcul des ∆Ct'!R18))</f>
        <v/>
      </c>
      <c r="S116" s="42" t="str">
        <f>IF('Calcul des ∆Ct'!S18="","",POWER(2,-'Calcul des ∆Ct'!S18))</f>
        <v/>
      </c>
      <c r="T116" s="43" t="str">
        <f>IF('Calcul des ∆Ct'!T18="","",POWER(2,-'Calcul des ∆Ct'!T18))</f>
        <v/>
      </c>
      <c r="U116" s="41" t="str">
        <f>IF('Calcul des ∆Ct'!U18="","",POWER(2,-'Calcul des ∆Ct'!U18))</f>
        <v/>
      </c>
      <c r="V116" s="42" t="str">
        <f>IF('Calcul des ∆Ct'!V18="","",POWER(2,-'Calcul des ∆Ct'!V18))</f>
        <v/>
      </c>
      <c r="W116" s="43" t="str">
        <f>IF('Calcul des ∆Ct'!W18="","",POWER(2,-'Calcul des ∆Ct'!W18))</f>
        <v/>
      </c>
      <c r="X116" s="41" t="str">
        <f>IF('Calcul des ∆Ct'!X18="","",POWER(2,-'Calcul des ∆Ct'!X18))</f>
        <v/>
      </c>
      <c r="Y116" s="42" t="str">
        <f>IF('Calcul des ∆Ct'!Y18="","",POWER(2,-'Calcul des ∆Ct'!Y18))</f>
        <v/>
      </c>
      <c r="Z116" s="43" t="str">
        <f>IF('Calcul des ∆Ct'!Z18="","",POWER(2,-'Calcul des ∆Ct'!Z18))</f>
        <v/>
      </c>
      <c r="AA116" s="41" t="str">
        <f>IF('Calcul des ∆Ct'!AA18="","",POWER(2,-'Calcul des ∆Ct'!AA18))</f>
        <v/>
      </c>
      <c r="AB116" s="42" t="str">
        <f>IF('Calcul des ∆Ct'!AB18="","",POWER(2,-'Calcul des ∆Ct'!AB18))</f>
        <v/>
      </c>
      <c r="AC116" s="43" t="str">
        <f>IF('Calcul des ∆Ct'!AC18="","",POWER(2,-'Calcul des ∆Ct'!AC18))</f>
        <v/>
      </c>
      <c r="AD116" s="41" t="str">
        <f>IF('Calcul des ∆Ct'!AD18="","",POWER(2,-'Calcul des ∆Ct'!AD18))</f>
        <v/>
      </c>
      <c r="AE116" s="42" t="str">
        <f>IF('Calcul des ∆Ct'!AE18="","",POWER(2,-'Calcul des ∆Ct'!AE18))</f>
        <v/>
      </c>
      <c r="AF116" s="43" t="str">
        <f>IF('Calcul des ∆Ct'!AF18="","",POWER(2,-'Calcul des ∆Ct'!AF18))</f>
        <v/>
      </c>
      <c r="AG116" s="41" t="str">
        <f>IF('Calcul des ∆Ct'!AG18="","",POWER(2,-'Calcul des ∆Ct'!AG18))</f>
        <v/>
      </c>
      <c r="AH116" s="42" t="str">
        <f>IF('Calcul des ∆Ct'!AH18="","",POWER(2,-'Calcul des ∆Ct'!AH18))</f>
        <v/>
      </c>
      <c r="AI116" s="43" t="str">
        <f>IF('Calcul des ∆Ct'!AI18="","",POWER(2,-'Calcul des ∆Ct'!AI18))</f>
        <v/>
      </c>
      <c r="AJ116" s="603" t="e">
        <f t="shared" si="113"/>
        <v>#N/A</v>
      </c>
      <c r="AK116" s="604"/>
      <c r="AL116" s="605"/>
      <c r="AM116" s="603" t="e">
        <f t="shared" si="102"/>
        <v>#N/A</v>
      </c>
      <c r="AN116" s="604"/>
      <c r="AO116" s="605"/>
      <c r="AP116" s="603" t="e">
        <f t="shared" si="103"/>
        <v>#N/A</v>
      </c>
      <c r="AQ116" s="604"/>
      <c r="AR116" s="605"/>
      <c r="AS116" s="603" t="e">
        <f t="shared" si="104"/>
        <v>#N/A</v>
      </c>
      <c r="AT116" s="604"/>
      <c r="AU116" s="605"/>
      <c r="AV116" s="603" t="e">
        <f t="shared" si="105"/>
        <v>#N/A</v>
      </c>
      <c r="AW116" s="604"/>
      <c r="AX116" s="605"/>
      <c r="AY116" s="603" t="e">
        <f t="shared" si="106"/>
        <v>#N/A</v>
      </c>
      <c r="AZ116" s="604"/>
      <c r="BA116" s="605"/>
      <c r="BB116" s="603" t="e">
        <f t="shared" si="107"/>
        <v>#N/A</v>
      </c>
      <c r="BC116" s="604"/>
      <c r="BD116" s="605"/>
      <c r="BE116" s="603" t="e">
        <f t="shared" si="108"/>
        <v>#N/A</v>
      </c>
      <c r="BF116" s="604"/>
      <c r="BG116" s="605"/>
      <c r="BH116" s="603" t="e">
        <f t="shared" si="109"/>
        <v>#N/A</v>
      </c>
      <c r="BI116" s="604"/>
      <c r="BJ116" s="605"/>
      <c r="BK116" s="603" t="e">
        <f t="shared" si="110"/>
        <v>#N/A</v>
      </c>
      <c r="BL116" s="604"/>
      <c r="BM116" s="605"/>
      <c r="BN116" s="603" t="e">
        <f t="shared" si="111"/>
        <v>#N/A</v>
      </c>
      <c r="BO116" s="604"/>
      <c r="BP116" s="605"/>
      <c r="BQ116" s="51" t="e">
        <f>IF(ISNUMBER('Moyennes ∆Ct et 2^(-∆Ct)'!AK19),'Moyennes ∆Ct et 2^(-∆Ct)'!AK19,NA())</f>
        <v>#N/A</v>
      </c>
      <c r="BR116" s="51" t="e">
        <f>IF(ISNUMBER('Moyennes ∆Ct et 2^(-∆Ct)'!AL19),'Moyennes ∆Ct et 2^(-∆Ct)'!AL19,NA())</f>
        <v>#N/A</v>
      </c>
      <c r="BS116" s="51" t="e">
        <f>IF(ISNUMBER('Moyennes ∆Ct et 2^(-∆Ct)'!AM19),'Moyennes ∆Ct et 2^(-∆Ct)'!AM19,NA())</f>
        <v>#N/A</v>
      </c>
      <c r="BT116" s="51" t="e">
        <f>IF(ISNUMBER('Moyennes ∆Ct et 2^(-∆Ct)'!AN19),'Moyennes ∆Ct et 2^(-∆Ct)'!AN19,NA())</f>
        <v>#N/A</v>
      </c>
      <c r="BU116" s="51" t="e">
        <f>IF(ISNUMBER('Moyennes ∆Ct et 2^(-∆Ct)'!AO19),'Moyennes ∆Ct et 2^(-∆Ct)'!AO19,NA())</f>
        <v>#N/A</v>
      </c>
      <c r="BV116" s="51" t="e">
        <f>IF(ISNUMBER('Moyennes ∆Ct et 2^(-∆Ct)'!AP19),'Moyennes ∆Ct et 2^(-∆Ct)'!AP19,NA())</f>
        <v>#N/A</v>
      </c>
      <c r="BW116" s="51" t="e">
        <f>IF(ISNUMBER('Moyennes ∆Ct et 2^(-∆Ct)'!AQ19),'Moyennes ∆Ct et 2^(-∆Ct)'!AQ19,NA())</f>
        <v>#N/A</v>
      </c>
      <c r="BX116" s="51" t="e">
        <f>IF(ISNUMBER('Moyennes ∆Ct et 2^(-∆Ct)'!AR19),'Moyennes ∆Ct et 2^(-∆Ct)'!AR19,NA())</f>
        <v>#N/A</v>
      </c>
      <c r="BY116" s="51" t="e">
        <f>IF(ISNUMBER('Moyennes ∆Ct et 2^(-∆Ct)'!AS19),'Moyennes ∆Ct et 2^(-∆Ct)'!AS19,NA())</f>
        <v>#N/A</v>
      </c>
      <c r="BZ116" s="51" t="e">
        <f>IF(ISNUMBER('Moyennes ∆Ct et 2^(-∆Ct)'!AT19),'Moyennes ∆Ct et 2^(-∆Ct)'!AT19,NA())</f>
        <v>#N/A</v>
      </c>
      <c r="CA116" s="51" t="e">
        <f>IF(ISNUMBER('Moyennes ∆Ct et 2^(-∆Ct)'!AU19),'Moyennes ∆Ct et 2^(-∆Ct)'!AU19,NA())</f>
        <v>#N/A</v>
      </c>
      <c r="CB116" s="51" t="e">
        <f>IF(ISNUMBER('Moyennes ∆Ct et 2^(-∆Ct)'!AV19),'Moyennes ∆Ct et 2^(-∆Ct)'!AV19,NA())</f>
        <v>#N/A</v>
      </c>
      <c r="CC116" s="51" t="e">
        <f>IF(ISNUMBER('Moyennes ∆Ct et 2^(-∆Ct)'!AW19),'Moyennes ∆Ct et 2^(-∆Ct)'!AW19,NA())</f>
        <v>#N/A</v>
      </c>
      <c r="CD116" s="51" t="e">
        <f>IF(ISNUMBER('Moyennes ∆Ct et 2^(-∆Ct)'!AX19),'Moyennes ∆Ct et 2^(-∆Ct)'!AX19,NA())</f>
        <v>#N/A</v>
      </c>
      <c r="CE116" s="51" t="e">
        <f>IF(ISNUMBER('Moyennes ∆Ct et 2^(-∆Ct)'!AY19),'Moyennes ∆Ct et 2^(-∆Ct)'!AY19,NA())</f>
        <v>#N/A</v>
      </c>
      <c r="CF116" s="51" t="e">
        <f>IF(ISNUMBER('Moyennes ∆Ct et 2^(-∆Ct)'!AZ19),'Moyennes ∆Ct et 2^(-∆Ct)'!AZ19,NA())</f>
        <v>#N/A</v>
      </c>
      <c r="CG116" s="51" t="e">
        <f>IF(ISNUMBER('Moyennes ∆Ct et 2^(-∆Ct)'!BA19),'Moyennes ∆Ct et 2^(-∆Ct)'!BA19,NA())</f>
        <v>#N/A</v>
      </c>
      <c r="CH116" s="51" t="e">
        <f>IF(ISNUMBER('Moyennes ∆Ct et 2^(-∆Ct)'!BB19),'Moyennes ∆Ct et 2^(-∆Ct)'!BB19,NA())</f>
        <v>#N/A</v>
      </c>
      <c r="CI116" s="51" t="e">
        <f>IF(ISNUMBER('Moyennes ∆Ct et 2^(-∆Ct)'!BC19),'Moyennes ∆Ct et 2^(-∆Ct)'!BC19,NA())</f>
        <v>#N/A</v>
      </c>
      <c r="CJ116" s="51" t="e">
        <f>IF(ISNUMBER('Moyennes ∆Ct et 2^(-∆Ct)'!BD19),'Moyennes ∆Ct et 2^(-∆Ct)'!BD19,NA())</f>
        <v>#N/A</v>
      </c>
    </row>
    <row r="117" spans="1:88">
      <c r="A117" s="36" t="str">
        <f t="shared" si="112"/>
        <v>B5</v>
      </c>
      <c r="B117" s="37" t="str">
        <f t="shared" si="112"/>
        <v/>
      </c>
      <c r="C117" s="41" t="str">
        <f>IF('Calcul des ∆Ct'!C19="","",POWER(2,-'Calcul des ∆Ct'!C19))</f>
        <v/>
      </c>
      <c r="D117" s="42" t="str">
        <f>IF('Calcul des ∆Ct'!D19="","",POWER(2,-'Calcul des ∆Ct'!D19))</f>
        <v/>
      </c>
      <c r="E117" s="43" t="str">
        <f>IF('Calcul des ∆Ct'!E19="","",POWER(2,-'Calcul des ∆Ct'!E19))</f>
        <v/>
      </c>
      <c r="F117" s="41" t="str">
        <f>IF('Calcul des ∆Ct'!F19="","",POWER(2,-'Calcul des ∆Ct'!F19))</f>
        <v/>
      </c>
      <c r="G117" s="42" t="str">
        <f>IF('Calcul des ∆Ct'!G19="","",POWER(2,-'Calcul des ∆Ct'!G19))</f>
        <v/>
      </c>
      <c r="H117" s="43" t="str">
        <f>IF('Calcul des ∆Ct'!H19="","",POWER(2,-'Calcul des ∆Ct'!H19))</f>
        <v/>
      </c>
      <c r="I117" s="41" t="str">
        <f>IF('Calcul des ∆Ct'!I19="","",POWER(2,-'Calcul des ∆Ct'!I19))</f>
        <v/>
      </c>
      <c r="J117" s="42" t="str">
        <f>IF('Calcul des ∆Ct'!J19="","",POWER(2,-'Calcul des ∆Ct'!J19))</f>
        <v/>
      </c>
      <c r="K117" s="43" t="str">
        <f>IF('Calcul des ∆Ct'!K19="","",POWER(2,-'Calcul des ∆Ct'!K19))</f>
        <v/>
      </c>
      <c r="L117" s="41" t="str">
        <f>IF('Calcul des ∆Ct'!L19="","",POWER(2,-'Calcul des ∆Ct'!L19))</f>
        <v/>
      </c>
      <c r="M117" s="42" t="str">
        <f>IF('Calcul des ∆Ct'!M19="","",POWER(2,-'Calcul des ∆Ct'!M19))</f>
        <v/>
      </c>
      <c r="N117" s="43" t="str">
        <f>IF('Calcul des ∆Ct'!N19="","",POWER(2,-'Calcul des ∆Ct'!N19))</f>
        <v/>
      </c>
      <c r="O117" s="41" t="str">
        <f>IF('Calcul des ∆Ct'!O19="","",POWER(2,-'Calcul des ∆Ct'!O19))</f>
        <v/>
      </c>
      <c r="P117" s="42" t="str">
        <f>IF('Calcul des ∆Ct'!P19="","",POWER(2,-'Calcul des ∆Ct'!P19))</f>
        <v/>
      </c>
      <c r="Q117" s="43" t="str">
        <f>IF('Calcul des ∆Ct'!Q19="","",POWER(2,-'Calcul des ∆Ct'!Q19))</f>
        <v/>
      </c>
      <c r="R117" s="41" t="str">
        <f>IF('Calcul des ∆Ct'!R19="","",POWER(2,-'Calcul des ∆Ct'!R19))</f>
        <v/>
      </c>
      <c r="S117" s="42" t="str">
        <f>IF('Calcul des ∆Ct'!S19="","",POWER(2,-'Calcul des ∆Ct'!S19))</f>
        <v/>
      </c>
      <c r="T117" s="43" t="str">
        <f>IF('Calcul des ∆Ct'!T19="","",POWER(2,-'Calcul des ∆Ct'!T19))</f>
        <v/>
      </c>
      <c r="U117" s="41" t="str">
        <f>IF('Calcul des ∆Ct'!U19="","",POWER(2,-'Calcul des ∆Ct'!U19))</f>
        <v/>
      </c>
      <c r="V117" s="42" t="str">
        <f>IF('Calcul des ∆Ct'!V19="","",POWER(2,-'Calcul des ∆Ct'!V19))</f>
        <v/>
      </c>
      <c r="W117" s="43" t="str">
        <f>IF('Calcul des ∆Ct'!W19="","",POWER(2,-'Calcul des ∆Ct'!W19))</f>
        <v/>
      </c>
      <c r="X117" s="41" t="str">
        <f>IF('Calcul des ∆Ct'!X19="","",POWER(2,-'Calcul des ∆Ct'!X19))</f>
        <v/>
      </c>
      <c r="Y117" s="42" t="str">
        <f>IF('Calcul des ∆Ct'!Y19="","",POWER(2,-'Calcul des ∆Ct'!Y19))</f>
        <v/>
      </c>
      <c r="Z117" s="43" t="str">
        <f>IF('Calcul des ∆Ct'!Z19="","",POWER(2,-'Calcul des ∆Ct'!Z19))</f>
        <v/>
      </c>
      <c r="AA117" s="41" t="str">
        <f>IF('Calcul des ∆Ct'!AA19="","",POWER(2,-'Calcul des ∆Ct'!AA19))</f>
        <v/>
      </c>
      <c r="AB117" s="42" t="str">
        <f>IF('Calcul des ∆Ct'!AB19="","",POWER(2,-'Calcul des ∆Ct'!AB19))</f>
        <v/>
      </c>
      <c r="AC117" s="43" t="str">
        <f>IF('Calcul des ∆Ct'!AC19="","",POWER(2,-'Calcul des ∆Ct'!AC19))</f>
        <v/>
      </c>
      <c r="AD117" s="41" t="str">
        <f>IF('Calcul des ∆Ct'!AD19="","",POWER(2,-'Calcul des ∆Ct'!AD19))</f>
        <v/>
      </c>
      <c r="AE117" s="42" t="str">
        <f>IF('Calcul des ∆Ct'!AE19="","",POWER(2,-'Calcul des ∆Ct'!AE19))</f>
        <v/>
      </c>
      <c r="AF117" s="43" t="str">
        <f>IF('Calcul des ∆Ct'!AF19="","",POWER(2,-'Calcul des ∆Ct'!AF19))</f>
        <v/>
      </c>
      <c r="AG117" s="41" t="str">
        <f>IF('Calcul des ∆Ct'!AG19="","",POWER(2,-'Calcul des ∆Ct'!AG19))</f>
        <v/>
      </c>
      <c r="AH117" s="42" t="str">
        <f>IF('Calcul des ∆Ct'!AH19="","",POWER(2,-'Calcul des ∆Ct'!AH19))</f>
        <v/>
      </c>
      <c r="AI117" s="43" t="str">
        <f>IF('Calcul des ∆Ct'!AI19="","",POWER(2,-'Calcul des ∆Ct'!AI19))</f>
        <v/>
      </c>
      <c r="AJ117" s="603" t="e">
        <f t="shared" si="113"/>
        <v>#N/A</v>
      </c>
      <c r="AK117" s="604"/>
      <c r="AL117" s="605"/>
      <c r="AM117" s="603" t="e">
        <f t="shared" si="102"/>
        <v>#N/A</v>
      </c>
      <c r="AN117" s="604"/>
      <c r="AO117" s="605"/>
      <c r="AP117" s="603" t="e">
        <f t="shared" si="103"/>
        <v>#N/A</v>
      </c>
      <c r="AQ117" s="604"/>
      <c r="AR117" s="605"/>
      <c r="AS117" s="603" t="e">
        <f t="shared" si="104"/>
        <v>#N/A</v>
      </c>
      <c r="AT117" s="604"/>
      <c r="AU117" s="605"/>
      <c r="AV117" s="603" t="e">
        <f t="shared" si="105"/>
        <v>#N/A</v>
      </c>
      <c r="AW117" s="604"/>
      <c r="AX117" s="605"/>
      <c r="AY117" s="603" t="e">
        <f t="shared" si="106"/>
        <v>#N/A</v>
      </c>
      <c r="AZ117" s="604"/>
      <c r="BA117" s="605"/>
      <c r="BB117" s="603" t="e">
        <f t="shared" si="107"/>
        <v>#N/A</v>
      </c>
      <c r="BC117" s="604"/>
      <c r="BD117" s="605"/>
      <c r="BE117" s="603" t="e">
        <f t="shared" si="108"/>
        <v>#N/A</v>
      </c>
      <c r="BF117" s="604"/>
      <c r="BG117" s="605"/>
      <c r="BH117" s="603" t="e">
        <f t="shared" si="109"/>
        <v>#N/A</v>
      </c>
      <c r="BI117" s="604"/>
      <c r="BJ117" s="605"/>
      <c r="BK117" s="603" t="e">
        <f t="shared" si="110"/>
        <v>#N/A</v>
      </c>
      <c r="BL117" s="604"/>
      <c r="BM117" s="605"/>
      <c r="BN117" s="603" t="e">
        <f t="shared" si="111"/>
        <v>#N/A</v>
      </c>
      <c r="BO117" s="604"/>
      <c r="BP117" s="605"/>
      <c r="BQ117" s="51" t="e">
        <f>IF(ISNUMBER('Moyennes ∆Ct et 2^(-∆Ct)'!AK20),'Moyennes ∆Ct et 2^(-∆Ct)'!AK20,NA())</f>
        <v>#N/A</v>
      </c>
      <c r="BR117" s="51" t="e">
        <f>IF(ISNUMBER('Moyennes ∆Ct et 2^(-∆Ct)'!AL20),'Moyennes ∆Ct et 2^(-∆Ct)'!AL20,NA())</f>
        <v>#N/A</v>
      </c>
      <c r="BS117" s="51" t="e">
        <f>IF(ISNUMBER('Moyennes ∆Ct et 2^(-∆Ct)'!AM20),'Moyennes ∆Ct et 2^(-∆Ct)'!AM20,NA())</f>
        <v>#N/A</v>
      </c>
      <c r="BT117" s="51" t="e">
        <f>IF(ISNUMBER('Moyennes ∆Ct et 2^(-∆Ct)'!AN20),'Moyennes ∆Ct et 2^(-∆Ct)'!AN20,NA())</f>
        <v>#N/A</v>
      </c>
      <c r="BU117" s="51" t="e">
        <f>IF(ISNUMBER('Moyennes ∆Ct et 2^(-∆Ct)'!AO20),'Moyennes ∆Ct et 2^(-∆Ct)'!AO20,NA())</f>
        <v>#N/A</v>
      </c>
      <c r="BV117" s="51" t="e">
        <f>IF(ISNUMBER('Moyennes ∆Ct et 2^(-∆Ct)'!AP20),'Moyennes ∆Ct et 2^(-∆Ct)'!AP20,NA())</f>
        <v>#N/A</v>
      </c>
      <c r="BW117" s="51" t="e">
        <f>IF(ISNUMBER('Moyennes ∆Ct et 2^(-∆Ct)'!AQ20),'Moyennes ∆Ct et 2^(-∆Ct)'!AQ20,NA())</f>
        <v>#N/A</v>
      </c>
      <c r="BX117" s="51" t="e">
        <f>IF(ISNUMBER('Moyennes ∆Ct et 2^(-∆Ct)'!AR20),'Moyennes ∆Ct et 2^(-∆Ct)'!AR20,NA())</f>
        <v>#N/A</v>
      </c>
      <c r="BY117" s="51" t="e">
        <f>IF(ISNUMBER('Moyennes ∆Ct et 2^(-∆Ct)'!AS20),'Moyennes ∆Ct et 2^(-∆Ct)'!AS20,NA())</f>
        <v>#N/A</v>
      </c>
      <c r="BZ117" s="51" t="e">
        <f>IF(ISNUMBER('Moyennes ∆Ct et 2^(-∆Ct)'!AT20),'Moyennes ∆Ct et 2^(-∆Ct)'!AT20,NA())</f>
        <v>#N/A</v>
      </c>
      <c r="CA117" s="51" t="e">
        <f>IF(ISNUMBER('Moyennes ∆Ct et 2^(-∆Ct)'!AU20),'Moyennes ∆Ct et 2^(-∆Ct)'!AU20,NA())</f>
        <v>#N/A</v>
      </c>
      <c r="CB117" s="51" t="e">
        <f>IF(ISNUMBER('Moyennes ∆Ct et 2^(-∆Ct)'!AV20),'Moyennes ∆Ct et 2^(-∆Ct)'!AV20,NA())</f>
        <v>#N/A</v>
      </c>
      <c r="CC117" s="51" t="e">
        <f>IF(ISNUMBER('Moyennes ∆Ct et 2^(-∆Ct)'!AW20),'Moyennes ∆Ct et 2^(-∆Ct)'!AW20,NA())</f>
        <v>#N/A</v>
      </c>
      <c r="CD117" s="51" t="e">
        <f>IF(ISNUMBER('Moyennes ∆Ct et 2^(-∆Ct)'!AX20),'Moyennes ∆Ct et 2^(-∆Ct)'!AX20,NA())</f>
        <v>#N/A</v>
      </c>
      <c r="CE117" s="51" t="e">
        <f>IF(ISNUMBER('Moyennes ∆Ct et 2^(-∆Ct)'!AY20),'Moyennes ∆Ct et 2^(-∆Ct)'!AY20,NA())</f>
        <v>#N/A</v>
      </c>
      <c r="CF117" s="51" t="e">
        <f>IF(ISNUMBER('Moyennes ∆Ct et 2^(-∆Ct)'!AZ20),'Moyennes ∆Ct et 2^(-∆Ct)'!AZ20,NA())</f>
        <v>#N/A</v>
      </c>
      <c r="CG117" s="51" t="e">
        <f>IF(ISNUMBER('Moyennes ∆Ct et 2^(-∆Ct)'!BA20),'Moyennes ∆Ct et 2^(-∆Ct)'!BA20,NA())</f>
        <v>#N/A</v>
      </c>
      <c r="CH117" s="51" t="e">
        <f>IF(ISNUMBER('Moyennes ∆Ct et 2^(-∆Ct)'!BB20),'Moyennes ∆Ct et 2^(-∆Ct)'!BB20,NA())</f>
        <v>#N/A</v>
      </c>
      <c r="CI117" s="51" t="e">
        <f>IF(ISNUMBER('Moyennes ∆Ct et 2^(-∆Ct)'!BC20),'Moyennes ∆Ct et 2^(-∆Ct)'!BC20,NA())</f>
        <v>#N/A</v>
      </c>
      <c r="CJ117" s="51" t="e">
        <f>IF(ISNUMBER('Moyennes ∆Ct et 2^(-∆Ct)'!BD20),'Moyennes ∆Ct et 2^(-∆Ct)'!BD20,NA())</f>
        <v>#N/A</v>
      </c>
    </row>
    <row r="118" spans="1:88">
      <c r="A118" s="36" t="str">
        <f t="shared" si="112"/>
        <v>B6</v>
      </c>
      <c r="B118" s="37" t="str">
        <f t="shared" si="112"/>
        <v/>
      </c>
      <c r="C118" s="41" t="str">
        <f>IF('Calcul des ∆Ct'!C20="","",POWER(2,-'Calcul des ∆Ct'!C20))</f>
        <v/>
      </c>
      <c r="D118" s="42" t="str">
        <f>IF('Calcul des ∆Ct'!D20="","",POWER(2,-'Calcul des ∆Ct'!D20))</f>
        <v/>
      </c>
      <c r="E118" s="43" t="str">
        <f>IF('Calcul des ∆Ct'!E20="","",POWER(2,-'Calcul des ∆Ct'!E20))</f>
        <v/>
      </c>
      <c r="F118" s="41" t="str">
        <f>IF('Calcul des ∆Ct'!F20="","",POWER(2,-'Calcul des ∆Ct'!F20))</f>
        <v/>
      </c>
      <c r="G118" s="42" t="str">
        <f>IF('Calcul des ∆Ct'!G20="","",POWER(2,-'Calcul des ∆Ct'!G20))</f>
        <v/>
      </c>
      <c r="H118" s="43" t="str">
        <f>IF('Calcul des ∆Ct'!H20="","",POWER(2,-'Calcul des ∆Ct'!H20))</f>
        <v/>
      </c>
      <c r="I118" s="41" t="str">
        <f>IF('Calcul des ∆Ct'!I20="","",POWER(2,-'Calcul des ∆Ct'!I20))</f>
        <v/>
      </c>
      <c r="J118" s="42" t="str">
        <f>IF('Calcul des ∆Ct'!J20="","",POWER(2,-'Calcul des ∆Ct'!J20))</f>
        <v/>
      </c>
      <c r="K118" s="43" t="str">
        <f>IF('Calcul des ∆Ct'!K20="","",POWER(2,-'Calcul des ∆Ct'!K20))</f>
        <v/>
      </c>
      <c r="L118" s="41" t="str">
        <f>IF('Calcul des ∆Ct'!L20="","",POWER(2,-'Calcul des ∆Ct'!L20))</f>
        <v/>
      </c>
      <c r="M118" s="42" t="str">
        <f>IF('Calcul des ∆Ct'!M20="","",POWER(2,-'Calcul des ∆Ct'!M20))</f>
        <v/>
      </c>
      <c r="N118" s="43" t="str">
        <f>IF('Calcul des ∆Ct'!N20="","",POWER(2,-'Calcul des ∆Ct'!N20))</f>
        <v/>
      </c>
      <c r="O118" s="41" t="str">
        <f>IF('Calcul des ∆Ct'!O20="","",POWER(2,-'Calcul des ∆Ct'!O20))</f>
        <v/>
      </c>
      <c r="P118" s="42" t="str">
        <f>IF('Calcul des ∆Ct'!P20="","",POWER(2,-'Calcul des ∆Ct'!P20))</f>
        <v/>
      </c>
      <c r="Q118" s="43" t="str">
        <f>IF('Calcul des ∆Ct'!Q20="","",POWER(2,-'Calcul des ∆Ct'!Q20))</f>
        <v/>
      </c>
      <c r="R118" s="41" t="str">
        <f>IF('Calcul des ∆Ct'!R20="","",POWER(2,-'Calcul des ∆Ct'!R20))</f>
        <v/>
      </c>
      <c r="S118" s="42" t="str">
        <f>IF('Calcul des ∆Ct'!S20="","",POWER(2,-'Calcul des ∆Ct'!S20))</f>
        <v/>
      </c>
      <c r="T118" s="43" t="str">
        <f>IF('Calcul des ∆Ct'!T20="","",POWER(2,-'Calcul des ∆Ct'!T20))</f>
        <v/>
      </c>
      <c r="U118" s="41" t="str">
        <f>IF('Calcul des ∆Ct'!U20="","",POWER(2,-'Calcul des ∆Ct'!U20))</f>
        <v/>
      </c>
      <c r="V118" s="42" t="str">
        <f>IF('Calcul des ∆Ct'!V20="","",POWER(2,-'Calcul des ∆Ct'!V20))</f>
        <v/>
      </c>
      <c r="W118" s="43" t="str">
        <f>IF('Calcul des ∆Ct'!W20="","",POWER(2,-'Calcul des ∆Ct'!W20))</f>
        <v/>
      </c>
      <c r="X118" s="41" t="str">
        <f>IF('Calcul des ∆Ct'!X20="","",POWER(2,-'Calcul des ∆Ct'!X20))</f>
        <v/>
      </c>
      <c r="Y118" s="42" t="str">
        <f>IF('Calcul des ∆Ct'!Y20="","",POWER(2,-'Calcul des ∆Ct'!Y20))</f>
        <v/>
      </c>
      <c r="Z118" s="43" t="str">
        <f>IF('Calcul des ∆Ct'!Z20="","",POWER(2,-'Calcul des ∆Ct'!Z20))</f>
        <v/>
      </c>
      <c r="AA118" s="41" t="str">
        <f>IF('Calcul des ∆Ct'!AA20="","",POWER(2,-'Calcul des ∆Ct'!AA20))</f>
        <v/>
      </c>
      <c r="AB118" s="42" t="str">
        <f>IF('Calcul des ∆Ct'!AB20="","",POWER(2,-'Calcul des ∆Ct'!AB20))</f>
        <v/>
      </c>
      <c r="AC118" s="43" t="str">
        <f>IF('Calcul des ∆Ct'!AC20="","",POWER(2,-'Calcul des ∆Ct'!AC20))</f>
        <v/>
      </c>
      <c r="AD118" s="41" t="str">
        <f>IF('Calcul des ∆Ct'!AD20="","",POWER(2,-'Calcul des ∆Ct'!AD20))</f>
        <v/>
      </c>
      <c r="AE118" s="42" t="str">
        <f>IF('Calcul des ∆Ct'!AE20="","",POWER(2,-'Calcul des ∆Ct'!AE20))</f>
        <v/>
      </c>
      <c r="AF118" s="43" t="str">
        <f>IF('Calcul des ∆Ct'!AF20="","",POWER(2,-'Calcul des ∆Ct'!AF20))</f>
        <v/>
      </c>
      <c r="AG118" s="41" t="str">
        <f>IF('Calcul des ∆Ct'!AG20="","",POWER(2,-'Calcul des ∆Ct'!AG20))</f>
        <v/>
      </c>
      <c r="AH118" s="42" t="str">
        <f>IF('Calcul des ∆Ct'!AH20="","",POWER(2,-'Calcul des ∆Ct'!AH20))</f>
        <v/>
      </c>
      <c r="AI118" s="43" t="str">
        <f>IF('Calcul des ∆Ct'!AI20="","",POWER(2,-'Calcul des ∆Ct'!AI20))</f>
        <v/>
      </c>
      <c r="AJ118" s="603" t="e">
        <f t="shared" si="113"/>
        <v>#N/A</v>
      </c>
      <c r="AK118" s="604"/>
      <c r="AL118" s="605"/>
      <c r="AM118" s="603" t="e">
        <f t="shared" si="102"/>
        <v>#N/A</v>
      </c>
      <c r="AN118" s="604"/>
      <c r="AO118" s="605"/>
      <c r="AP118" s="603" t="e">
        <f t="shared" si="103"/>
        <v>#N/A</v>
      </c>
      <c r="AQ118" s="604"/>
      <c r="AR118" s="605"/>
      <c r="AS118" s="603" t="e">
        <f t="shared" si="104"/>
        <v>#N/A</v>
      </c>
      <c r="AT118" s="604"/>
      <c r="AU118" s="605"/>
      <c r="AV118" s="603" t="e">
        <f t="shared" si="105"/>
        <v>#N/A</v>
      </c>
      <c r="AW118" s="604"/>
      <c r="AX118" s="605"/>
      <c r="AY118" s="603" t="e">
        <f t="shared" si="106"/>
        <v>#N/A</v>
      </c>
      <c r="AZ118" s="604"/>
      <c r="BA118" s="605"/>
      <c r="BB118" s="603" t="e">
        <f t="shared" si="107"/>
        <v>#N/A</v>
      </c>
      <c r="BC118" s="604"/>
      <c r="BD118" s="605"/>
      <c r="BE118" s="603" t="e">
        <f t="shared" si="108"/>
        <v>#N/A</v>
      </c>
      <c r="BF118" s="604"/>
      <c r="BG118" s="605"/>
      <c r="BH118" s="603" t="e">
        <f t="shared" si="109"/>
        <v>#N/A</v>
      </c>
      <c r="BI118" s="604"/>
      <c r="BJ118" s="605"/>
      <c r="BK118" s="603" t="e">
        <f t="shared" si="110"/>
        <v>#N/A</v>
      </c>
      <c r="BL118" s="604"/>
      <c r="BM118" s="605"/>
      <c r="BN118" s="603" t="e">
        <f t="shared" si="111"/>
        <v>#N/A</v>
      </c>
      <c r="BO118" s="604"/>
      <c r="BP118" s="605"/>
      <c r="BQ118" s="51" t="e">
        <f>IF(ISNUMBER('Moyennes ∆Ct et 2^(-∆Ct)'!AK21),'Moyennes ∆Ct et 2^(-∆Ct)'!AK21,NA())</f>
        <v>#N/A</v>
      </c>
      <c r="BR118" s="51" t="e">
        <f>IF(ISNUMBER('Moyennes ∆Ct et 2^(-∆Ct)'!AL21),'Moyennes ∆Ct et 2^(-∆Ct)'!AL21,NA())</f>
        <v>#N/A</v>
      </c>
      <c r="BS118" s="51" t="e">
        <f>IF(ISNUMBER('Moyennes ∆Ct et 2^(-∆Ct)'!AM21),'Moyennes ∆Ct et 2^(-∆Ct)'!AM21,NA())</f>
        <v>#N/A</v>
      </c>
      <c r="BT118" s="51" t="e">
        <f>IF(ISNUMBER('Moyennes ∆Ct et 2^(-∆Ct)'!AN21),'Moyennes ∆Ct et 2^(-∆Ct)'!AN21,NA())</f>
        <v>#N/A</v>
      </c>
      <c r="BU118" s="51" t="e">
        <f>IF(ISNUMBER('Moyennes ∆Ct et 2^(-∆Ct)'!AO21),'Moyennes ∆Ct et 2^(-∆Ct)'!AO21,NA())</f>
        <v>#N/A</v>
      </c>
      <c r="BV118" s="51" t="e">
        <f>IF(ISNUMBER('Moyennes ∆Ct et 2^(-∆Ct)'!AP21),'Moyennes ∆Ct et 2^(-∆Ct)'!AP21,NA())</f>
        <v>#N/A</v>
      </c>
      <c r="BW118" s="51" t="e">
        <f>IF(ISNUMBER('Moyennes ∆Ct et 2^(-∆Ct)'!AQ21),'Moyennes ∆Ct et 2^(-∆Ct)'!AQ21,NA())</f>
        <v>#N/A</v>
      </c>
      <c r="BX118" s="51" t="e">
        <f>IF(ISNUMBER('Moyennes ∆Ct et 2^(-∆Ct)'!AR21),'Moyennes ∆Ct et 2^(-∆Ct)'!AR21,NA())</f>
        <v>#N/A</v>
      </c>
      <c r="BY118" s="51" t="e">
        <f>IF(ISNUMBER('Moyennes ∆Ct et 2^(-∆Ct)'!AS21),'Moyennes ∆Ct et 2^(-∆Ct)'!AS21,NA())</f>
        <v>#N/A</v>
      </c>
      <c r="BZ118" s="51" t="e">
        <f>IF(ISNUMBER('Moyennes ∆Ct et 2^(-∆Ct)'!AT21),'Moyennes ∆Ct et 2^(-∆Ct)'!AT21,NA())</f>
        <v>#N/A</v>
      </c>
      <c r="CA118" s="51" t="e">
        <f>IF(ISNUMBER('Moyennes ∆Ct et 2^(-∆Ct)'!AU21),'Moyennes ∆Ct et 2^(-∆Ct)'!AU21,NA())</f>
        <v>#N/A</v>
      </c>
      <c r="CB118" s="51" t="e">
        <f>IF(ISNUMBER('Moyennes ∆Ct et 2^(-∆Ct)'!AV21),'Moyennes ∆Ct et 2^(-∆Ct)'!AV21,NA())</f>
        <v>#N/A</v>
      </c>
      <c r="CC118" s="51" t="e">
        <f>IF(ISNUMBER('Moyennes ∆Ct et 2^(-∆Ct)'!AW21),'Moyennes ∆Ct et 2^(-∆Ct)'!AW21,NA())</f>
        <v>#N/A</v>
      </c>
      <c r="CD118" s="51" t="e">
        <f>IF(ISNUMBER('Moyennes ∆Ct et 2^(-∆Ct)'!AX21),'Moyennes ∆Ct et 2^(-∆Ct)'!AX21,NA())</f>
        <v>#N/A</v>
      </c>
      <c r="CE118" s="51" t="e">
        <f>IF(ISNUMBER('Moyennes ∆Ct et 2^(-∆Ct)'!AY21),'Moyennes ∆Ct et 2^(-∆Ct)'!AY21,NA())</f>
        <v>#N/A</v>
      </c>
      <c r="CF118" s="51" t="e">
        <f>IF(ISNUMBER('Moyennes ∆Ct et 2^(-∆Ct)'!AZ21),'Moyennes ∆Ct et 2^(-∆Ct)'!AZ21,NA())</f>
        <v>#N/A</v>
      </c>
      <c r="CG118" s="51" t="e">
        <f>IF(ISNUMBER('Moyennes ∆Ct et 2^(-∆Ct)'!BA21),'Moyennes ∆Ct et 2^(-∆Ct)'!BA21,NA())</f>
        <v>#N/A</v>
      </c>
      <c r="CH118" s="51" t="e">
        <f>IF(ISNUMBER('Moyennes ∆Ct et 2^(-∆Ct)'!BB21),'Moyennes ∆Ct et 2^(-∆Ct)'!BB21,NA())</f>
        <v>#N/A</v>
      </c>
      <c r="CI118" s="51" t="e">
        <f>IF(ISNUMBER('Moyennes ∆Ct et 2^(-∆Ct)'!BC21),'Moyennes ∆Ct et 2^(-∆Ct)'!BC21,NA())</f>
        <v>#N/A</v>
      </c>
      <c r="CJ118" s="51" t="e">
        <f>IF(ISNUMBER('Moyennes ∆Ct et 2^(-∆Ct)'!BD21),'Moyennes ∆Ct et 2^(-∆Ct)'!BD21,NA())</f>
        <v>#N/A</v>
      </c>
    </row>
    <row r="119" spans="1:88">
      <c r="A119" s="36" t="str">
        <f t="shared" si="112"/>
        <v>B7</v>
      </c>
      <c r="B119" s="37" t="str">
        <f t="shared" si="112"/>
        <v/>
      </c>
      <c r="C119" s="41" t="str">
        <f>IF('Calcul des ∆Ct'!C21="","",POWER(2,-'Calcul des ∆Ct'!C21))</f>
        <v/>
      </c>
      <c r="D119" s="42" t="str">
        <f>IF('Calcul des ∆Ct'!D21="","",POWER(2,-'Calcul des ∆Ct'!D21))</f>
        <v/>
      </c>
      <c r="E119" s="43" t="str">
        <f>IF('Calcul des ∆Ct'!E21="","",POWER(2,-'Calcul des ∆Ct'!E21))</f>
        <v/>
      </c>
      <c r="F119" s="41" t="str">
        <f>IF('Calcul des ∆Ct'!F21="","",POWER(2,-'Calcul des ∆Ct'!F21))</f>
        <v/>
      </c>
      <c r="G119" s="42" t="str">
        <f>IF('Calcul des ∆Ct'!G21="","",POWER(2,-'Calcul des ∆Ct'!G21))</f>
        <v/>
      </c>
      <c r="H119" s="43" t="str">
        <f>IF('Calcul des ∆Ct'!H21="","",POWER(2,-'Calcul des ∆Ct'!H21))</f>
        <v/>
      </c>
      <c r="I119" s="41" t="str">
        <f>IF('Calcul des ∆Ct'!I21="","",POWER(2,-'Calcul des ∆Ct'!I21))</f>
        <v/>
      </c>
      <c r="J119" s="42" t="str">
        <f>IF('Calcul des ∆Ct'!J21="","",POWER(2,-'Calcul des ∆Ct'!J21))</f>
        <v/>
      </c>
      <c r="K119" s="43" t="str">
        <f>IF('Calcul des ∆Ct'!K21="","",POWER(2,-'Calcul des ∆Ct'!K21))</f>
        <v/>
      </c>
      <c r="L119" s="41" t="str">
        <f>IF('Calcul des ∆Ct'!L21="","",POWER(2,-'Calcul des ∆Ct'!L21))</f>
        <v/>
      </c>
      <c r="M119" s="42" t="str">
        <f>IF('Calcul des ∆Ct'!M21="","",POWER(2,-'Calcul des ∆Ct'!M21))</f>
        <v/>
      </c>
      <c r="N119" s="43" t="str">
        <f>IF('Calcul des ∆Ct'!N21="","",POWER(2,-'Calcul des ∆Ct'!N21))</f>
        <v/>
      </c>
      <c r="O119" s="41" t="str">
        <f>IF('Calcul des ∆Ct'!O21="","",POWER(2,-'Calcul des ∆Ct'!O21))</f>
        <v/>
      </c>
      <c r="P119" s="42" t="str">
        <f>IF('Calcul des ∆Ct'!P21="","",POWER(2,-'Calcul des ∆Ct'!P21))</f>
        <v/>
      </c>
      <c r="Q119" s="43" t="str">
        <f>IF('Calcul des ∆Ct'!Q21="","",POWER(2,-'Calcul des ∆Ct'!Q21))</f>
        <v/>
      </c>
      <c r="R119" s="41" t="str">
        <f>IF('Calcul des ∆Ct'!R21="","",POWER(2,-'Calcul des ∆Ct'!R21))</f>
        <v/>
      </c>
      <c r="S119" s="42" t="str">
        <f>IF('Calcul des ∆Ct'!S21="","",POWER(2,-'Calcul des ∆Ct'!S21))</f>
        <v/>
      </c>
      <c r="T119" s="43" t="str">
        <f>IF('Calcul des ∆Ct'!T21="","",POWER(2,-'Calcul des ∆Ct'!T21))</f>
        <v/>
      </c>
      <c r="U119" s="41" t="str">
        <f>IF('Calcul des ∆Ct'!U21="","",POWER(2,-'Calcul des ∆Ct'!U21))</f>
        <v/>
      </c>
      <c r="V119" s="42" t="str">
        <f>IF('Calcul des ∆Ct'!V21="","",POWER(2,-'Calcul des ∆Ct'!V21))</f>
        <v/>
      </c>
      <c r="W119" s="43" t="str">
        <f>IF('Calcul des ∆Ct'!W21="","",POWER(2,-'Calcul des ∆Ct'!W21))</f>
        <v/>
      </c>
      <c r="X119" s="41" t="str">
        <f>IF('Calcul des ∆Ct'!X21="","",POWER(2,-'Calcul des ∆Ct'!X21))</f>
        <v/>
      </c>
      <c r="Y119" s="42" t="str">
        <f>IF('Calcul des ∆Ct'!Y21="","",POWER(2,-'Calcul des ∆Ct'!Y21))</f>
        <v/>
      </c>
      <c r="Z119" s="43" t="str">
        <f>IF('Calcul des ∆Ct'!Z21="","",POWER(2,-'Calcul des ∆Ct'!Z21))</f>
        <v/>
      </c>
      <c r="AA119" s="41" t="str">
        <f>IF('Calcul des ∆Ct'!AA21="","",POWER(2,-'Calcul des ∆Ct'!AA21))</f>
        <v/>
      </c>
      <c r="AB119" s="42" t="str">
        <f>IF('Calcul des ∆Ct'!AB21="","",POWER(2,-'Calcul des ∆Ct'!AB21))</f>
        <v/>
      </c>
      <c r="AC119" s="43" t="str">
        <f>IF('Calcul des ∆Ct'!AC21="","",POWER(2,-'Calcul des ∆Ct'!AC21))</f>
        <v/>
      </c>
      <c r="AD119" s="41" t="str">
        <f>IF('Calcul des ∆Ct'!AD21="","",POWER(2,-'Calcul des ∆Ct'!AD21))</f>
        <v/>
      </c>
      <c r="AE119" s="42" t="str">
        <f>IF('Calcul des ∆Ct'!AE21="","",POWER(2,-'Calcul des ∆Ct'!AE21))</f>
        <v/>
      </c>
      <c r="AF119" s="43" t="str">
        <f>IF('Calcul des ∆Ct'!AF21="","",POWER(2,-'Calcul des ∆Ct'!AF21))</f>
        <v/>
      </c>
      <c r="AG119" s="41" t="str">
        <f>IF('Calcul des ∆Ct'!AG21="","",POWER(2,-'Calcul des ∆Ct'!AG21))</f>
        <v/>
      </c>
      <c r="AH119" s="42" t="str">
        <f>IF('Calcul des ∆Ct'!AH21="","",POWER(2,-'Calcul des ∆Ct'!AH21))</f>
        <v/>
      </c>
      <c r="AI119" s="43" t="str">
        <f>IF('Calcul des ∆Ct'!AI21="","",POWER(2,-'Calcul des ∆Ct'!AI21))</f>
        <v/>
      </c>
      <c r="AJ119" s="603" t="e">
        <f t="shared" si="113"/>
        <v>#N/A</v>
      </c>
      <c r="AK119" s="604"/>
      <c r="AL119" s="605"/>
      <c r="AM119" s="603" t="e">
        <f t="shared" si="102"/>
        <v>#N/A</v>
      </c>
      <c r="AN119" s="604"/>
      <c r="AO119" s="605"/>
      <c r="AP119" s="603" t="e">
        <f t="shared" si="103"/>
        <v>#N/A</v>
      </c>
      <c r="AQ119" s="604"/>
      <c r="AR119" s="605"/>
      <c r="AS119" s="603" t="e">
        <f t="shared" si="104"/>
        <v>#N/A</v>
      </c>
      <c r="AT119" s="604"/>
      <c r="AU119" s="605"/>
      <c r="AV119" s="603" t="e">
        <f t="shared" si="105"/>
        <v>#N/A</v>
      </c>
      <c r="AW119" s="604"/>
      <c r="AX119" s="605"/>
      <c r="AY119" s="603" t="e">
        <f t="shared" si="106"/>
        <v>#N/A</v>
      </c>
      <c r="AZ119" s="604"/>
      <c r="BA119" s="605"/>
      <c r="BB119" s="603" t="e">
        <f t="shared" si="107"/>
        <v>#N/A</v>
      </c>
      <c r="BC119" s="604"/>
      <c r="BD119" s="605"/>
      <c r="BE119" s="603" t="e">
        <f t="shared" si="108"/>
        <v>#N/A</v>
      </c>
      <c r="BF119" s="604"/>
      <c r="BG119" s="605"/>
      <c r="BH119" s="603" t="e">
        <f t="shared" si="109"/>
        <v>#N/A</v>
      </c>
      <c r="BI119" s="604"/>
      <c r="BJ119" s="605"/>
      <c r="BK119" s="603" t="e">
        <f t="shared" si="110"/>
        <v>#N/A</v>
      </c>
      <c r="BL119" s="604"/>
      <c r="BM119" s="605"/>
      <c r="BN119" s="603" t="e">
        <f t="shared" si="111"/>
        <v>#N/A</v>
      </c>
      <c r="BO119" s="604"/>
      <c r="BP119" s="605"/>
      <c r="BQ119" s="51" t="e">
        <f>IF(ISNUMBER('Moyennes ∆Ct et 2^(-∆Ct)'!AK22),'Moyennes ∆Ct et 2^(-∆Ct)'!AK22,NA())</f>
        <v>#N/A</v>
      </c>
      <c r="BR119" s="51" t="e">
        <f>IF(ISNUMBER('Moyennes ∆Ct et 2^(-∆Ct)'!AL22),'Moyennes ∆Ct et 2^(-∆Ct)'!AL22,NA())</f>
        <v>#N/A</v>
      </c>
      <c r="BS119" s="51" t="e">
        <f>IF(ISNUMBER('Moyennes ∆Ct et 2^(-∆Ct)'!AM22),'Moyennes ∆Ct et 2^(-∆Ct)'!AM22,NA())</f>
        <v>#N/A</v>
      </c>
      <c r="BT119" s="51" t="e">
        <f>IF(ISNUMBER('Moyennes ∆Ct et 2^(-∆Ct)'!AN22),'Moyennes ∆Ct et 2^(-∆Ct)'!AN22,NA())</f>
        <v>#N/A</v>
      </c>
      <c r="BU119" s="51" t="e">
        <f>IF(ISNUMBER('Moyennes ∆Ct et 2^(-∆Ct)'!AO22),'Moyennes ∆Ct et 2^(-∆Ct)'!AO22,NA())</f>
        <v>#N/A</v>
      </c>
      <c r="BV119" s="51" t="e">
        <f>IF(ISNUMBER('Moyennes ∆Ct et 2^(-∆Ct)'!AP22),'Moyennes ∆Ct et 2^(-∆Ct)'!AP22,NA())</f>
        <v>#N/A</v>
      </c>
      <c r="BW119" s="51" t="e">
        <f>IF(ISNUMBER('Moyennes ∆Ct et 2^(-∆Ct)'!AQ22),'Moyennes ∆Ct et 2^(-∆Ct)'!AQ22,NA())</f>
        <v>#N/A</v>
      </c>
      <c r="BX119" s="51" t="e">
        <f>IF(ISNUMBER('Moyennes ∆Ct et 2^(-∆Ct)'!AR22),'Moyennes ∆Ct et 2^(-∆Ct)'!AR22,NA())</f>
        <v>#N/A</v>
      </c>
      <c r="BY119" s="51" t="e">
        <f>IF(ISNUMBER('Moyennes ∆Ct et 2^(-∆Ct)'!AS22),'Moyennes ∆Ct et 2^(-∆Ct)'!AS22,NA())</f>
        <v>#N/A</v>
      </c>
      <c r="BZ119" s="51" t="e">
        <f>IF(ISNUMBER('Moyennes ∆Ct et 2^(-∆Ct)'!AT22),'Moyennes ∆Ct et 2^(-∆Ct)'!AT22,NA())</f>
        <v>#N/A</v>
      </c>
      <c r="CA119" s="51" t="e">
        <f>IF(ISNUMBER('Moyennes ∆Ct et 2^(-∆Ct)'!AU22),'Moyennes ∆Ct et 2^(-∆Ct)'!AU22,NA())</f>
        <v>#N/A</v>
      </c>
      <c r="CB119" s="51" t="e">
        <f>IF(ISNUMBER('Moyennes ∆Ct et 2^(-∆Ct)'!AV22),'Moyennes ∆Ct et 2^(-∆Ct)'!AV22,NA())</f>
        <v>#N/A</v>
      </c>
      <c r="CC119" s="51" t="e">
        <f>IF(ISNUMBER('Moyennes ∆Ct et 2^(-∆Ct)'!AW22),'Moyennes ∆Ct et 2^(-∆Ct)'!AW22,NA())</f>
        <v>#N/A</v>
      </c>
      <c r="CD119" s="51" t="e">
        <f>IF(ISNUMBER('Moyennes ∆Ct et 2^(-∆Ct)'!AX22),'Moyennes ∆Ct et 2^(-∆Ct)'!AX22,NA())</f>
        <v>#N/A</v>
      </c>
      <c r="CE119" s="51" t="e">
        <f>IF(ISNUMBER('Moyennes ∆Ct et 2^(-∆Ct)'!AY22),'Moyennes ∆Ct et 2^(-∆Ct)'!AY22,NA())</f>
        <v>#N/A</v>
      </c>
      <c r="CF119" s="51" t="e">
        <f>IF(ISNUMBER('Moyennes ∆Ct et 2^(-∆Ct)'!AZ22),'Moyennes ∆Ct et 2^(-∆Ct)'!AZ22,NA())</f>
        <v>#N/A</v>
      </c>
      <c r="CG119" s="51" t="e">
        <f>IF(ISNUMBER('Moyennes ∆Ct et 2^(-∆Ct)'!BA22),'Moyennes ∆Ct et 2^(-∆Ct)'!BA22,NA())</f>
        <v>#N/A</v>
      </c>
      <c r="CH119" s="51" t="e">
        <f>IF(ISNUMBER('Moyennes ∆Ct et 2^(-∆Ct)'!BB22),'Moyennes ∆Ct et 2^(-∆Ct)'!BB22,NA())</f>
        <v>#N/A</v>
      </c>
      <c r="CI119" s="51" t="e">
        <f>IF(ISNUMBER('Moyennes ∆Ct et 2^(-∆Ct)'!BC22),'Moyennes ∆Ct et 2^(-∆Ct)'!BC22,NA())</f>
        <v>#N/A</v>
      </c>
      <c r="CJ119" s="51" t="e">
        <f>IF(ISNUMBER('Moyennes ∆Ct et 2^(-∆Ct)'!BD22),'Moyennes ∆Ct et 2^(-∆Ct)'!BD22,NA())</f>
        <v>#N/A</v>
      </c>
    </row>
    <row r="120" spans="1:88">
      <c r="A120" s="36" t="str">
        <f t="shared" si="112"/>
        <v>B8</v>
      </c>
      <c r="B120" s="37" t="str">
        <f t="shared" si="112"/>
        <v/>
      </c>
      <c r="C120" s="41" t="str">
        <f>IF('Calcul des ∆Ct'!C22="","",POWER(2,-'Calcul des ∆Ct'!C22))</f>
        <v/>
      </c>
      <c r="D120" s="42" t="str">
        <f>IF('Calcul des ∆Ct'!D22="","",POWER(2,-'Calcul des ∆Ct'!D22))</f>
        <v/>
      </c>
      <c r="E120" s="43" t="str">
        <f>IF('Calcul des ∆Ct'!E22="","",POWER(2,-'Calcul des ∆Ct'!E22))</f>
        <v/>
      </c>
      <c r="F120" s="41" t="str">
        <f>IF('Calcul des ∆Ct'!F22="","",POWER(2,-'Calcul des ∆Ct'!F22))</f>
        <v/>
      </c>
      <c r="G120" s="42" t="str">
        <f>IF('Calcul des ∆Ct'!G22="","",POWER(2,-'Calcul des ∆Ct'!G22))</f>
        <v/>
      </c>
      <c r="H120" s="43" t="str">
        <f>IF('Calcul des ∆Ct'!H22="","",POWER(2,-'Calcul des ∆Ct'!H22))</f>
        <v/>
      </c>
      <c r="I120" s="41" t="str">
        <f>IF('Calcul des ∆Ct'!I22="","",POWER(2,-'Calcul des ∆Ct'!I22))</f>
        <v/>
      </c>
      <c r="J120" s="42" t="str">
        <f>IF('Calcul des ∆Ct'!J22="","",POWER(2,-'Calcul des ∆Ct'!J22))</f>
        <v/>
      </c>
      <c r="K120" s="43" t="str">
        <f>IF('Calcul des ∆Ct'!K22="","",POWER(2,-'Calcul des ∆Ct'!K22))</f>
        <v/>
      </c>
      <c r="L120" s="41" t="str">
        <f>IF('Calcul des ∆Ct'!L22="","",POWER(2,-'Calcul des ∆Ct'!L22))</f>
        <v/>
      </c>
      <c r="M120" s="42" t="str">
        <f>IF('Calcul des ∆Ct'!M22="","",POWER(2,-'Calcul des ∆Ct'!M22))</f>
        <v/>
      </c>
      <c r="N120" s="43" t="str">
        <f>IF('Calcul des ∆Ct'!N22="","",POWER(2,-'Calcul des ∆Ct'!N22))</f>
        <v/>
      </c>
      <c r="O120" s="41" t="str">
        <f>IF('Calcul des ∆Ct'!O22="","",POWER(2,-'Calcul des ∆Ct'!O22))</f>
        <v/>
      </c>
      <c r="P120" s="42" t="str">
        <f>IF('Calcul des ∆Ct'!P22="","",POWER(2,-'Calcul des ∆Ct'!P22))</f>
        <v/>
      </c>
      <c r="Q120" s="43" t="str">
        <f>IF('Calcul des ∆Ct'!Q22="","",POWER(2,-'Calcul des ∆Ct'!Q22))</f>
        <v/>
      </c>
      <c r="R120" s="41" t="str">
        <f>IF('Calcul des ∆Ct'!R22="","",POWER(2,-'Calcul des ∆Ct'!R22))</f>
        <v/>
      </c>
      <c r="S120" s="42" t="str">
        <f>IF('Calcul des ∆Ct'!S22="","",POWER(2,-'Calcul des ∆Ct'!S22))</f>
        <v/>
      </c>
      <c r="T120" s="43" t="str">
        <f>IF('Calcul des ∆Ct'!T22="","",POWER(2,-'Calcul des ∆Ct'!T22))</f>
        <v/>
      </c>
      <c r="U120" s="41" t="str">
        <f>IF('Calcul des ∆Ct'!U22="","",POWER(2,-'Calcul des ∆Ct'!U22))</f>
        <v/>
      </c>
      <c r="V120" s="42" t="str">
        <f>IF('Calcul des ∆Ct'!V22="","",POWER(2,-'Calcul des ∆Ct'!V22))</f>
        <v/>
      </c>
      <c r="W120" s="43" t="str">
        <f>IF('Calcul des ∆Ct'!W22="","",POWER(2,-'Calcul des ∆Ct'!W22))</f>
        <v/>
      </c>
      <c r="X120" s="41" t="str">
        <f>IF('Calcul des ∆Ct'!X22="","",POWER(2,-'Calcul des ∆Ct'!X22))</f>
        <v/>
      </c>
      <c r="Y120" s="42" t="str">
        <f>IF('Calcul des ∆Ct'!Y22="","",POWER(2,-'Calcul des ∆Ct'!Y22))</f>
        <v/>
      </c>
      <c r="Z120" s="43" t="str">
        <f>IF('Calcul des ∆Ct'!Z22="","",POWER(2,-'Calcul des ∆Ct'!Z22))</f>
        <v/>
      </c>
      <c r="AA120" s="41" t="str">
        <f>IF('Calcul des ∆Ct'!AA22="","",POWER(2,-'Calcul des ∆Ct'!AA22))</f>
        <v/>
      </c>
      <c r="AB120" s="42" t="str">
        <f>IF('Calcul des ∆Ct'!AB22="","",POWER(2,-'Calcul des ∆Ct'!AB22))</f>
        <v/>
      </c>
      <c r="AC120" s="43" t="str">
        <f>IF('Calcul des ∆Ct'!AC22="","",POWER(2,-'Calcul des ∆Ct'!AC22))</f>
        <v/>
      </c>
      <c r="AD120" s="41" t="str">
        <f>IF('Calcul des ∆Ct'!AD22="","",POWER(2,-'Calcul des ∆Ct'!AD22))</f>
        <v/>
      </c>
      <c r="AE120" s="42" t="str">
        <f>IF('Calcul des ∆Ct'!AE22="","",POWER(2,-'Calcul des ∆Ct'!AE22))</f>
        <v/>
      </c>
      <c r="AF120" s="43" t="str">
        <f>IF('Calcul des ∆Ct'!AF22="","",POWER(2,-'Calcul des ∆Ct'!AF22))</f>
        <v/>
      </c>
      <c r="AG120" s="41" t="str">
        <f>IF('Calcul des ∆Ct'!AG22="","",POWER(2,-'Calcul des ∆Ct'!AG22))</f>
        <v/>
      </c>
      <c r="AH120" s="42" t="str">
        <f>IF('Calcul des ∆Ct'!AH22="","",POWER(2,-'Calcul des ∆Ct'!AH22))</f>
        <v/>
      </c>
      <c r="AI120" s="43" t="str">
        <f>IF('Calcul des ∆Ct'!AI22="","",POWER(2,-'Calcul des ∆Ct'!AI22))</f>
        <v/>
      </c>
      <c r="AJ120" s="603" t="e">
        <f t="shared" si="113"/>
        <v>#N/A</v>
      </c>
      <c r="AK120" s="604"/>
      <c r="AL120" s="605"/>
      <c r="AM120" s="603" t="e">
        <f t="shared" si="102"/>
        <v>#N/A</v>
      </c>
      <c r="AN120" s="604"/>
      <c r="AO120" s="605"/>
      <c r="AP120" s="603" t="e">
        <f t="shared" si="103"/>
        <v>#N/A</v>
      </c>
      <c r="AQ120" s="604"/>
      <c r="AR120" s="605"/>
      <c r="AS120" s="603" t="e">
        <f t="shared" si="104"/>
        <v>#N/A</v>
      </c>
      <c r="AT120" s="604"/>
      <c r="AU120" s="605"/>
      <c r="AV120" s="603" t="e">
        <f t="shared" si="105"/>
        <v>#N/A</v>
      </c>
      <c r="AW120" s="604"/>
      <c r="AX120" s="605"/>
      <c r="AY120" s="603" t="e">
        <f t="shared" si="106"/>
        <v>#N/A</v>
      </c>
      <c r="AZ120" s="604"/>
      <c r="BA120" s="605"/>
      <c r="BB120" s="603" t="e">
        <f t="shared" si="107"/>
        <v>#N/A</v>
      </c>
      <c r="BC120" s="604"/>
      <c r="BD120" s="605"/>
      <c r="BE120" s="603" t="e">
        <f t="shared" si="108"/>
        <v>#N/A</v>
      </c>
      <c r="BF120" s="604"/>
      <c r="BG120" s="605"/>
      <c r="BH120" s="603" t="e">
        <f t="shared" si="109"/>
        <v>#N/A</v>
      </c>
      <c r="BI120" s="604"/>
      <c r="BJ120" s="605"/>
      <c r="BK120" s="603" t="e">
        <f t="shared" si="110"/>
        <v>#N/A</v>
      </c>
      <c r="BL120" s="604"/>
      <c r="BM120" s="605"/>
      <c r="BN120" s="603" t="e">
        <f t="shared" si="111"/>
        <v>#N/A</v>
      </c>
      <c r="BO120" s="604"/>
      <c r="BP120" s="605"/>
      <c r="BQ120" s="51" t="e">
        <f>IF(ISNUMBER('Moyennes ∆Ct et 2^(-∆Ct)'!AK23),'Moyennes ∆Ct et 2^(-∆Ct)'!AK23,NA())</f>
        <v>#N/A</v>
      </c>
      <c r="BR120" s="51" t="e">
        <f>IF(ISNUMBER('Moyennes ∆Ct et 2^(-∆Ct)'!AL23),'Moyennes ∆Ct et 2^(-∆Ct)'!AL23,NA())</f>
        <v>#N/A</v>
      </c>
      <c r="BS120" s="51" t="e">
        <f>IF(ISNUMBER('Moyennes ∆Ct et 2^(-∆Ct)'!AM23),'Moyennes ∆Ct et 2^(-∆Ct)'!AM23,NA())</f>
        <v>#N/A</v>
      </c>
      <c r="BT120" s="51" t="e">
        <f>IF(ISNUMBER('Moyennes ∆Ct et 2^(-∆Ct)'!AN23),'Moyennes ∆Ct et 2^(-∆Ct)'!AN23,NA())</f>
        <v>#N/A</v>
      </c>
      <c r="BU120" s="51" t="e">
        <f>IF(ISNUMBER('Moyennes ∆Ct et 2^(-∆Ct)'!AO23),'Moyennes ∆Ct et 2^(-∆Ct)'!AO23,NA())</f>
        <v>#N/A</v>
      </c>
      <c r="BV120" s="51" t="e">
        <f>IF(ISNUMBER('Moyennes ∆Ct et 2^(-∆Ct)'!AP23),'Moyennes ∆Ct et 2^(-∆Ct)'!AP23,NA())</f>
        <v>#N/A</v>
      </c>
      <c r="BW120" s="51" t="e">
        <f>IF(ISNUMBER('Moyennes ∆Ct et 2^(-∆Ct)'!AQ23),'Moyennes ∆Ct et 2^(-∆Ct)'!AQ23,NA())</f>
        <v>#N/A</v>
      </c>
      <c r="BX120" s="51" t="e">
        <f>IF(ISNUMBER('Moyennes ∆Ct et 2^(-∆Ct)'!AR23),'Moyennes ∆Ct et 2^(-∆Ct)'!AR23,NA())</f>
        <v>#N/A</v>
      </c>
      <c r="BY120" s="51" t="e">
        <f>IF(ISNUMBER('Moyennes ∆Ct et 2^(-∆Ct)'!AS23),'Moyennes ∆Ct et 2^(-∆Ct)'!AS23,NA())</f>
        <v>#N/A</v>
      </c>
      <c r="BZ120" s="51" t="e">
        <f>IF(ISNUMBER('Moyennes ∆Ct et 2^(-∆Ct)'!AT23),'Moyennes ∆Ct et 2^(-∆Ct)'!AT23,NA())</f>
        <v>#N/A</v>
      </c>
      <c r="CA120" s="51" t="e">
        <f>IF(ISNUMBER('Moyennes ∆Ct et 2^(-∆Ct)'!AU23),'Moyennes ∆Ct et 2^(-∆Ct)'!AU23,NA())</f>
        <v>#N/A</v>
      </c>
      <c r="CB120" s="51" t="e">
        <f>IF(ISNUMBER('Moyennes ∆Ct et 2^(-∆Ct)'!AV23),'Moyennes ∆Ct et 2^(-∆Ct)'!AV23,NA())</f>
        <v>#N/A</v>
      </c>
      <c r="CC120" s="51" t="e">
        <f>IF(ISNUMBER('Moyennes ∆Ct et 2^(-∆Ct)'!AW23),'Moyennes ∆Ct et 2^(-∆Ct)'!AW23,NA())</f>
        <v>#N/A</v>
      </c>
      <c r="CD120" s="51" t="e">
        <f>IF(ISNUMBER('Moyennes ∆Ct et 2^(-∆Ct)'!AX23),'Moyennes ∆Ct et 2^(-∆Ct)'!AX23,NA())</f>
        <v>#N/A</v>
      </c>
      <c r="CE120" s="51" t="e">
        <f>IF(ISNUMBER('Moyennes ∆Ct et 2^(-∆Ct)'!AY23),'Moyennes ∆Ct et 2^(-∆Ct)'!AY23,NA())</f>
        <v>#N/A</v>
      </c>
      <c r="CF120" s="51" t="e">
        <f>IF(ISNUMBER('Moyennes ∆Ct et 2^(-∆Ct)'!AZ23),'Moyennes ∆Ct et 2^(-∆Ct)'!AZ23,NA())</f>
        <v>#N/A</v>
      </c>
      <c r="CG120" s="51" t="e">
        <f>IF(ISNUMBER('Moyennes ∆Ct et 2^(-∆Ct)'!BA23),'Moyennes ∆Ct et 2^(-∆Ct)'!BA23,NA())</f>
        <v>#N/A</v>
      </c>
      <c r="CH120" s="51" t="e">
        <f>IF(ISNUMBER('Moyennes ∆Ct et 2^(-∆Ct)'!BB23),'Moyennes ∆Ct et 2^(-∆Ct)'!BB23,NA())</f>
        <v>#N/A</v>
      </c>
      <c r="CI120" s="51" t="e">
        <f>IF(ISNUMBER('Moyennes ∆Ct et 2^(-∆Ct)'!BC23),'Moyennes ∆Ct et 2^(-∆Ct)'!BC23,NA())</f>
        <v>#N/A</v>
      </c>
      <c r="CJ120" s="51" t="e">
        <f>IF(ISNUMBER('Moyennes ∆Ct et 2^(-∆Ct)'!BD23),'Moyennes ∆Ct et 2^(-∆Ct)'!BD23,NA())</f>
        <v>#N/A</v>
      </c>
    </row>
    <row r="121" spans="1:88">
      <c r="A121" s="36" t="str">
        <f t="shared" ref="A121:B140" si="114">A23</f>
        <v>B9</v>
      </c>
      <c r="B121" s="37" t="str">
        <f t="shared" si="114"/>
        <v/>
      </c>
      <c r="C121" s="41" t="str">
        <f>IF('Calcul des ∆Ct'!C23="","",POWER(2,-'Calcul des ∆Ct'!C23))</f>
        <v/>
      </c>
      <c r="D121" s="42" t="str">
        <f>IF('Calcul des ∆Ct'!D23="","",POWER(2,-'Calcul des ∆Ct'!D23))</f>
        <v/>
      </c>
      <c r="E121" s="43" t="str">
        <f>IF('Calcul des ∆Ct'!E23="","",POWER(2,-'Calcul des ∆Ct'!E23))</f>
        <v/>
      </c>
      <c r="F121" s="41" t="str">
        <f>IF('Calcul des ∆Ct'!F23="","",POWER(2,-'Calcul des ∆Ct'!F23))</f>
        <v/>
      </c>
      <c r="G121" s="42" t="str">
        <f>IF('Calcul des ∆Ct'!G23="","",POWER(2,-'Calcul des ∆Ct'!G23))</f>
        <v/>
      </c>
      <c r="H121" s="43" t="str">
        <f>IF('Calcul des ∆Ct'!H23="","",POWER(2,-'Calcul des ∆Ct'!H23))</f>
        <v/>
      </c>
      <c r="I121" s="41" t="str">
        <f>IF('Calcul des ∆Ct'!I23="","",POWER(2,-'Calcul des ∆Ct'!I23))</f>
        <v/>
      </c>
      <c r="J121" s="42" t="str">
        <f>IF('Calcul des ∆Ct'!J23="","",POWER(2,-'Calcul des ∆Ct'!J23))</f>
        <v/>
      </c>
      <c r="K121" s="43" t="str">
        <f>IF('Calcul des ∆Ct'!K23="","",POWER(2,-'Calcul des ∆Ct'!K23))</f>
        <v/>
      </c>
      <c r="L121" s="41" t="str">
        <f>IF('Calcul des ∆Ct'!L23="","",POWER(2,-'Calcul des ∆Ct'!L23))</f>
        <v/>
      </c>
      <c r="M121" s="42" t="str">
        <f>IF('Calcul des ∆Ct'!M23="","",POWER(2,-'Calcul des ∆Ct'!M23))</f>
        <v/>
      </c>
      <c r="N121" s="43" t="str">
        <f>IF('Calcul des ∆Ct'!N23="","",POWER(2,-'Calcul des ∆Ct'!N23))</f>
        <v/>
      </c>
      <c r="O121" s="41" t="str">
        <f>IF('Calcul des ∆Ct'!O23="","",POWER(2,-'Calcul des ∆Ct'!O23))</f>
        <v/>
      </c>
      <c r="P121" s="42" t="str">
        <f>IF('Calcul des ∆Ct'!P23="","",POWER(2,-'Calcul des ∆Ct'!P23))</f>
        <v/>
      </c>
      <c r="Q121" s="43" t="str">
        <f>IF('Calcul des ∆Ct'!Q23="","",POWER(2,-'Calcul des ∆Ct'!Q23))</f>
        <v/>
      </c>
      <c r="R121" s="41" t="str">
        <f>IF('Calcul des ∆Ct'!R23="","",POWER(2,-'Calcul des ∆Ct'!R23))</f>
        <v/>
      </c>
      <c r="S121" s="42" t="str">
        <f>IF('Calcul des ∆Ct'!S23="","",POWER(2,-'Calcul des ∆Ct'!S23))</f>
        <v/>
      </c>
      <c r="T121" s="43" t="str">
        <f>IF('Calcul des ∆Ct'!T23="","",POWER(2,-'Calcul des ∆Ct'!T23))</f>
        <v/>
      </c>
      <c r="U121" s="41" t="str">
        <f>IF('Calcul des ∆Ct'!U23="","",POWER(2,-'Calcul des ∆Ct'!U23))</f>
        <v/>
      </c>
      <c r="V121" s="42" t="str">
        <f>IF('Calcul des ∆Ct'!V23="","",POWER(2,-'Calcul des ∆Ct'!V23))</f>
        <v/>
      </c>
      <c r="W121" s="43" t="str">
        <f>IF('Calcul des ∆Ct'!W23="","",POWER(2,-'Calcul des ∆Ct'!W23))</f>
        <v/>
      </c>
      <c r="X121" s="41" t="str">
        <f>IF('Calcul des ∆Ct'!X23="","",POWER(2,-'Calcul des ∆Ct'!X23))</f>
        <v/>
      </c>
      <c r="Y121" s="42" t="str">
        <f>IF('Calcul des ∆Ct'!Y23="","",POWER(2,-'Calcul des ∆Ct'!Y23))</f>
        <v/>
      </c>
      <c r="Z121" s="43" t="str">
        <f>IF('Calcul des ∆Ct'!Z23="","",POWER(2,-'Calcul des ∆Ct'!Z23))</f>
        <v/>
      </c>
      <c r="AA121" s="41" t="str">
        <f>IF('Calcul des ∆Ct'!AA23="","",POWER(2,-'Calcul des ∆Ct'!AA23))</f>
        <v/>
      </c>
      <c r="AB121" s="42" t="str">
        <f>IF('Calcul des ∆Ct'!AB23="","",POWER(2,-'Calcul des ∆Ct'!AB23))</f>
        <v/>
      </c>
      <c r="AC121" s="43" t="str">
        <f>IF('Calcul des ∆Ct'!AC23="","",POWER(2,-'Calcul des ∆Ct'!AC23))</f>
        <v/>
      </c>
      <c r="AD121" s="41" t="str">
        <f>IF('Calcul des ∆Ct'!AD23="","",POWER(2,-'Calcul des ∆Ct'!AD23))</f>
        <v/>
      </c>
      <c r="AE121" s="42" t="str">
        <f>IF('Calcul des ∆Ct'!AE23="","",POWER(2,-'Calcul des ∆Ct'!AE23))</f>
        <v/>
      </c>
      <c r="AF121" s="43" t="str">
        <f>IF('Calcul des ∆Ct'!AF23="","",POWER(2,-'Calcul des ∆Ct'!AF23))</f>
        <v/>
      </c>
      <c r="AG121" s="41" t="str">
        <f>IF('Calcul des ∆Ct'!AG23="","",POWER(2,-'Calcul des ∆Ct'!AG23))</f>
        <v/>
      </c>
      <c r="AH121" s="42" t="str">
        <f>IF('Calcul des ∆Ct'!AH23="","",POWER(2,-'Calcul des ∆Ct'!AH23))</f>
        <v/>
      </c>
      <c r="AI121" s="43" t="str">
        <f>IF('Calcul des ∆Ct'!AI23="","",POWER(2,-'Calcul des ∆Ct'!AI23))</f>
        <v/>
      </c>
      <c r="AJ121" s="603" t="e">
        <f t="shared" si="113"/>
        <v>#N/A</v>
      </c>
      <c r="AK121" s="604"/>
      <c r="AL121" s="605"/>
      <c r="AM121" s="603" t="e">
        <f t="shared" si="102"/>
        <v>#N/A</v>
      </c>
      <c r="AN121" s="604"/>
      <c r="AO121" s="605"/>
      <c r="AP121" s="603" t="e">
        <f t="shared" si="103"/>
        <v>#N/A</v>
      </c>
      <c r="AQ121" s="604"/>
      <c r="AR121" s="605"/>
      <c r="AS121" s="603" t="e">
        <f t="shared" si="104"/>
        <v>#N/A</v>
      </c>
      <c r="AT121" s="604"/>
      <c r="AU121" s="605"/>
      <c r="AV121" s="603" t="e">
        <f t="shared" si="105"/>
        <v>#N/A</v>
      </c>
      <c r="AW121" s="604"/>
      <c r="AX121" s="605"/>
      <c r="AY121" s="603" t="e">
        <f t="shared" si="106"/>
        <v>#N/A</v>
      </c>
      <c r="AZ121" s="604"/>
      <c r="BA121" s="605"/>
      <c r="BB121" s="603" t="e">
        <f t="shared" si="107"/>
        <v>#N/A</v>
      </c>
      <c r="BC121" s="604"/>
      <c r="BD121" s="605"/>
      <c r="BE121" s="603" t="e">
        <f t="shared" si="108"/>
        <v>#N/A</v>
      </c>
      <c r="BF121" s="604"/>
      <c r="BG121" s="605"/>
      <c r="BH121" s="603" t="e">
        <f t="shared" si="109"/>
        <v>#N/A</v>
      </c>
      <c r="BI121" s="604"/>
      <c r="BJ121" s="605"/>
      <c r="BK121" s="603" t="e">
        <f t="shared" si="110"/>
        <v>#N/A</v>
      </c>
      <c r="BL121" s="604"/>
      <c r="BM121" s="605"/>
      <c r="BN121" s="603" t="e">
        <f t="shared" si="111"/>
        <v>#N/A</v>
      </c>
      <c r="BO121" s="604"/>
      <c r="BP121" s="605"/>
      <c r="BQ121" s="51" t="e">
        <f>IF(ISNUMBER('Moyennes ∆Ct et 2^(-∆Ct)'!AK24),'Moyennes ∆Ct et 2^(-∆Ct)'!AK24,NA())</f>
        <v>#N/A</v>
      </c>
      <c r="BR121" s="51" t="e">
        <f>IF(ISNUMBER('Moyennes ∆Ct et 2^(-∆Ct)'!AL24),'Moyennes ∆Ct et 2^(-∆Ct)'!AL24,NA())</f>
        <v>#N/A</v>
      </c>
      <c r="BS121" s="51" t="e">
        <f>IF(ISNUMBER('Moyennes ∆Ct et 2^(-∆Ct)'!AM24),'Moyennes ∆Ct et 2^(-∆Ct)'!AM24,NA())</f>
        <v>#N/A</v>
      </c>
      <c r="BT121" s="51" t="e">
        <f>IF(ISNUMBER('Moyennes ∆Ct et 2^(-∆Ct)'!AN24),'Moyennes ∆Ct et 2^(-∆Ct)'!AN24,NA())</f>
        <v>#N/A</v>
      </c>
      <c r="BU121" s="51" t="e">
        <f>IF(ISNUMBER('Moyennes ∆Ct et 2^(-∆Ct)'!AO24),'Moyennes ∆Ct et 2^(-∆Ct)'!AO24,NA())</f>
        <v>#N/A</v>
      </c>
      <c r="BV121" s="51" t="e">
        <f>IF(ISNUMBER('Moyennes ∆Ct et 2^(-∆Ct)'!AP24),'Moyennes ∆Ct et 2^(-∆Ct)'!AP24,NA())</f>
        <v>#N/A</v>
      </c>
      <c r="BW121" s="51" t="e">
        <f>IF(ISNUMBER('Moyennes ∆Ct et 2^(-∆Ct)'!AQ24),'Moyennes ∆Ct et 2^(-∆Ct)'!AQ24,NA())</f>
        <v>#N/A</v>
      </c>
      <c r="BX121" s="51" t="e">
        <f>IF(ISNUMBER('Moyennes ∆Ct et 2^(-∆Ct)'!AR24),'Moyennes ∆Ct et 2^(-∆Ct)'!AR24,NA())</f>
        <v>#N/A</v>
      </c>
      <c r="BY121" s="51" t="e">
        <f>IF(ISNUMBER('Moyennes ∆Ct et 2^(-∆Ct)'!AS24),'Moyennes ∆Ct et 2^(-∆Ct)'!AS24,NA())</f>
        <v>#N/A</v>
      </c>
      <c r="BZ121" s="51" t="e">
        <f>IF(ISNUMBER('Moyennes ∆Ct et 2^(-∆Ct)'!AT24),'Moyennes ∆Ct et 2^(-∆Ct)'!AT24,NA())</f>
        <v>#N/A</v>
      </c>
      <c r="CA121" s="51" t="e">
        <f>IF(ISNUMBER('Moyennes ∆Ct et 2^(-∆Ct)'!AU24),'Moyennes ∆Ct et 2^(-∆Ct)'!AU24,NA())</f>
        <v>#N/A</v>
      </c>
      <c r="CB121" s="51" t="e">
        <f>IF(ISNUMBER('Moyennes ∆Ct et 2^(-∆Ct)'!AV24),'Moyennes ∆Ct et 2^(-∆Ct)'!AV24,NA())</f>
        <v>#N/A</v>
      </c>
      <c r="CC121" s="51" t="e">
        <f>IF(ISNUMBER('Moyennes ∆Ct et 2^(-∆Ct)'!AW24),'Moyennes ∆Ct et 2^(-∆Ct)'!AW24,NA())</f>
        <v>#N/A</v>
      </c>
      <c r="CD121" s="51" t="e">
        <f>IF(ISNUMBER('Moyennes ∆Ct et 2^(-∆Ct)'!AX24),'Moyennes ∆Ct et 2^(-∆Ct)'!AX24,NA())</f>
        <v>#N/A</v>
      </c>
      <c r="CE121" s="51" t="e">
        <f>IF(ISNUMBER('Moyennes ∆Ct et 2^(-∆Ct)'!AY24),'Moyennes ∆Ct et 2^(-∆Ct)'!AY24,NA())</f>
        <v>#N/A</v>
      </c>
      <c r="CF121" s="51" t="e">
        <f>IF(ISNUMBER('Moyennes ∆Ct et 2^(-∆Ct)'!AZ24),'Moyennes ∆Ct et 2^(-∆Ct)'!AZ24,NA())</f>
        <v>#N/A</v>
      </c>
      <c r="CG121" s="51" t="e">
        <f>IF(ISNUMBER('Moyennes ∆Ct et 2^(-∆Ct)'!BA24),'Moyennes ∆Ct et 2^(-∆Ct)'!BA24,NA())</f>
        <v>#N/A</v>
      </c>
      <c r="CH121" s="51" t="e">
        <f>IF(ISNUMBER('Moyennes ∆Ct et 2^(-∆Ct)'!BB24),'Moyennes ∆Ct et 2^(-∆Ct)'!BB24,NA())</f>
        <v>#N/A</v>
      </c>
      <c r="CI121" s="51" t="e">
        <f>IF(ISNUMBER('Moyennes ∆Ct et 2^(-∆Ct)'!BC24),'Moyennes ∆Ct et 2^(-∆Ct)'!BC24,NA())</f>
        <v>#N/A</v>
      </c>
      <c r="CJ121" s="51" t="e">
        <f>IF(ISNUMBER('Moyennes ∆Ct et 2^(-∆Ct)'!BD24),'Moyennes ∆Ct et 2^(-∆Ct)'!BD24,NA())</f>
        <v>#N/A</v>
      </c>
    </row>
    <row r="122" spans="1:88">
      <c r="A122" s="36" t="str">
        <f t="shared" si="114"/>
        <v>B10</v>
      </c>
      <c r="B122" s="37" t="str">
        <f t="shared" si="114"/>
        <v/>
      </c>
      <c r="C122" s="41" t="str">
        <f>IF('Calcul des ∆Ct'!C24="","",POWER(2,-'Calcul des ∆Ct'!C24))</f>
        <v/>
      </c>
      <c r="D122" s="42" t="str">
        <f>IF('Calcul des ∆Ct'!D24="","",POWER(2,-'Calcul des ∆Ct'!D24))</f>
        <v/>
      </c>
      <c r="E122" s="43" t="str">
        <f>IF('Calcul des ∆Ct'!E24="","",POWER(2,-'Calcul des ∆Ct'!E24))</f>
        <v/>
      </c>
      <c r="F122" s="41" t="str">
        <f>IF('Calcul des ∆Ct'!F24="","",POWER(2,-'Calcul des ∆Ct'!F24))</f>
        <v/>
      </c>
      <c r="G122" s="42" t="str">
        <f>IF('Calcul des ∆Ct'!G24="","",POWER(2,-'Calcul des ∆Ct'!G24))</f>
        <v/>
      </c>
      <c r="H122" s="43" t="str">
        <f>IF('Calcul des ∆Ct'!H24="","",POWER(2,-'Calcul des ∆Ct'!H24))</f>
        <v/>
      </c>
      <c r="I122" s="41" t="str">
        <f>IF('Calcul des ∆Ct'!I24="","",POWER(2,-'Calcul des ∆Ct'!I24))</f>
        <v/>
      </c>
      <c r="J122" s="42" t="str">
        <f>IF('Calcul des ∆Ct'!J24="","",POWER(2,-'Calcul des ∆Ct'!J24))</f>
        <v/>
      </c>
      <c r="K122" s="43" t="str">
        <f>IF('Calcul des ∆Ct'!K24="","",POWER(2,-'Calcul des ∆Ct'!K24))</f>
        <v/>
      </c>
      <c r="L122" s="41" t="str">
        <f>IF('Calcul des ∆Ct'!L24="","",POWER(2,-'Calcul des ∆Ct'!L24))</f>
        <v/>
      </c>
      <c r="M122" s="42" t="str">
        <f>IF('Calcul des ∆Ct'!M24="","",POWER(2,-'Calcul des ∆Ct'!M24))</f>
        <v/>
      </c>
      <c r="N122" s="43" t="str">
        <f>IF('Calcul des ∆Ct'!N24="","",POWER(2,-'Calcul des ∆Ct'!N24))</f>
        <v/>
      </c>
      <c r="O122" s="41" t="str">
        <f>IF('Calcul des ∆Ct'!O24="","",POWER(2,-'Calcul des ∆Ct'!O24))</f>
        <v/>
      </c>
      <c r="P122" s="42" t="str">
        <f>IF('Calcul des ∆Ct'!P24="","",POWER(2,-'Calcul des ∆Ct'!P24))</f>
        <v/>
      </c>
      <c r="Q122" s="43" t="str">
        <f>IF('Calcul des ∆Ct'!Q24="","",POWER(2,-'Calcul des ∆Ct'!Q24))</f>
        <v/>
      </c>
      <c r="R122" s="41" t="str">
        <f>IF('Calcul des ∆Ct'!R24="","",POWER(2,-'Calcul des ∆Ct'!R24))</f>
        <v/>
      </c>
      <c r="S122" s="42" t="str">
        <f>IF('Calcul des ∆Ct'!S24="","",POWER(2,-'Calcul des ∆Ct'!S24))</f>
        <v/>
      </c>
      <c r="T122" s="43" t="str">
        <f>IF('Calcul des ∆Ct'!T24="","",POWER(2,-'Calcul des ∆Ct'!T24))</f>
        <v/>
      </c>
      <c r="U122" s="41" t="str">
        <f>IF('Calcul des ∆Ct'!U24="","",POWER(2,-'Calcul des ∆Ct'!U24))</f>
        <v/>
      </c>
      <c r="V122" s="42" t="str">
        <f>IF('Calcul des ∆Ct'!V24="","",POWER(2,-'Calcul des ∆Ct'!V24))</f>
        <v/>
      </c>
      <c r="W122" s="43" t="str">
        <f>IF('Calcul des ∆Ct'!W24="","",POWER(2,-'Calcul des ∆Ct'!W24))</f>
        <v/>
      </c>
      <c r="X122" s="41" t="str">
        <f>IF('Calcul des ∆Ct'!X24="","",POWER(2,-'Calcul des ∆Ct'!X24))</f>
        <v/>
      </c>
      <c r="Y122" s="42" t="str">
        <f>IF('Calcul des ∆Ct'!Y24="","",POWER(2,-'Calcul des ∆Ct'!Y24))</f>
        <v/>
      </c>
      <c r="Z122" s="43" t="str">
        <f>IF('Calcul des ∆Ct'!Z24="","",POWER(2,-'Calcul des ∆Ct'!Z24))</f>
        <v/>
      </c>
      <c r="AA122" s="41" t="str">
        <f>IF('Calcul des ∆Ct'!AA24="","",POWER(2,-'Calcul des ∆Ct'!AA24))</f>
        <v/>
      </c>
      <c r="AB122" s="42" t="str">
        <f>IF('Calcul des ∆Ct'!AB24="","",POWER(2,-'Calcul des ∆Ct'!AB24))</f>
        <v/>
      </c>
      <c r="AC122" s="43" t="str">
        <f>IF('Calcul des ∆Ct'!AC24="","",POWER(2,-'Calcul des ∆Ct'!AC24))</f>
        <v/>
      </c>
      <c r="AD122" s="41" t="str">
        <f>IF('Calcul des ∆Ct'!AD24="","",POWER(2,-'Calcul des ∆Ct'!AD24))</f>
        <v/>
      </c>
      <c r="AE122" s="42" t="str">
        <f>IF('Calcul des ∆Ct'!AE24="","",POWER(2,-'Calcul des ∆Ct'!AE24))</f>
        <v/>
      </c>
      <c r="AF122" s="43" t="str">
        <f>IF('Calcul des ∆Ct'!AF24="","",POWER(2,-'Calcul des ∆Ct'!AF24))</f>
        <v/>
      </c>
      <c r="AG122" s="41" t="str">
        <f>IF('Calcul des ∆Ct'!AG24="","",POWER(2,-'Calcul des ∆Ct'!AG24))</f>
        <v/>
      </c>
      <c r="AH122" s="42" t="str">
        <f>IF('Calcul des ∆Ct'!AH24="","",POWER(2,-'Calcul des ∆Ct'!AH24))</f>
        <v/>
      </c>
      <c r="AI122" s="43" t="str">
        <f>IF('Calcul des ∆Ct'!AI24="","",POWER(2,-'Calcul des ∆Ct'!AI24))</f>
        <v/>
      </c>
      <c r="AJ122" s="603" t="e">
        <f t="shared" si="113"/>
        <v>#N/A</v>
      </c>
      <c r="AK122" s="604"/>
      <c r="AL122" s="605"/>
      <c r="AM122" s="603" t="e">
        <f t="shared" si="102"/>
        <v>#N/A</v>
      </c>
      <c r="AN122" s="604"/>
      <c r="AO122" s="605"/>
      <c r="AP122" s="603" t="e">
        <f t="shared" si="103"/>
        <v>#N/A</v>
      </c>
      <c r="AQ122" s="604"/>
      <c r="AR122" s="605"/>
      <c r="AS122" s="603" t="e">
        <f t="shared" si="104"/>
        <v>#N/A</v>
      </c>
      <c r="AT122" s="604"/>
      <c r="AU122" s="605"/>
      <c r="AV122" s="603" t="e">
        <f t="shared" si="105"/>
        <v>#N/A</v>
      </c>
      <c r="AW122" s="604"/>
      <c r="AX122" s="605"/>
      <c r="AY122" s="603" t="e">
        <f t="shared" si="106"/>
        <v>#N/A</v>
      </c>
      <c r="AZ122" s="604"/>
      <c r="BA122" s="605"/>
      <c r="BB122" s="603" t="e">
        <f t="shared" si="107"/>
        <v>#N/A</v>
      </c>
      <c r="BC122" s="604"/>
      <c r="BD122" s="605"/>
      <c r="BE122" s="603" t="e">
        <f t="shared" si="108"/>
        <v>#N/A</v>
      </c>
      <c r="BF122" s="604"/>
      <c r="BG122" s="605"/>
      <c r="BH122" s="603" t="e">
        <f t="shared" si="109"/>
        <v>#N/A</v>
      </c>
      <c r="BI122" s="604"/>
      <c r="BJ122" s="605"/>
      <c r="BK122" s="603" t="e">
        <f t="shared" si="110"/>
        <v>#N/A</v>
      </c>
      <c r="BL122" s="604"/>
      <c r="BM122" s="605"/>
      <c r="BN122" s="603" t="e">
        <f t="shared" si="111"/>
        <v>#N/A</v>
      </c>
      <c r="BO122" s="604"/>
      <c r="BP122" s="605"/>
      <c r="BQ122" s="51" t="e">
        <f>IF(ISNUMBER('Moyennes ∆Ct et 2^(-∆Ct)'!AK25),'Moyennes ∆Ct et 2^(-∆Ct)'!AK25,NA())</f>
        <v>#N/A</v>
      </c>
      <c r="BR122" s="51" t="e">
        <f>IF(ISNUMBER('Moyennes ∆Ct et 2^(-∆Ct)'!AL25),'Moyennes ∆Ct et 2^(-∆Ct)'!AL25,NA())</f>
        <v>#N/A</v>
      </c>
      <c r="BS122" s="51" t="e">
        <f>IF(ISNUMBER('Moyennes ∆Ct et 2^(-∆Ct)'!AM25),'Moyennes ∆Ct et 2^(-∆Ct)'!AM25,NA())</f>
        <v>#N/A</v>
      </c>
      <c r="BT122" s="51" t="e">
        <f>IF(ISNUMBER('Moyennes ∆Ct et 2^(-∆Ct)'!AN25),'Moyennes ∆Ct et 2^(-∆Ct)'!AN25,NA())</f>
        <v>#N/A</v>
      </c>
      <c r="BU122" s="51" t="e">
        <f>IF(ISNUMBER('Moyennes ∆Ct et 2^(-∆Ct)'!AO25),'Moyennes ∆Ct et 2^(-∆Ct)'!AO25,NA())</f>
        <v>#N/A</v>
      </c>
      <c r="BV122" s="51" t="e">
        <f>IF(ISNUMBER('Moyennes ∆Ct et 2^(-∆Ct)'!AP25),'Moyennes ∆Ct et 2^(-∆Ct)'!AP25,NA())</f>
        <v>#N/A</v>
      </c>
      <c r="BW122" s="51" t="e">
        <f>IF(ISNUMBER('Moyennes ∆Ct et 2^(-∆Ct)'!AQ25),'Moyennes ∆Ct et 2^(-∆Ct)'!AQ25,NA())</f>
        <v>#N/A</v>
      </c>
      <c r="BX122" s="51" t="e">
        <f>IF(ISNUMBER('Moyennes ∆Ct et 2^(-∆Ct)'!AR25),'Moyennes ∆Ct et 2^(-∆Ct)'!AR25,NA())</f>
        <v>#N/A</v>
      </c>
      <c r="BY122" s="51" t="e">
        <f>IF(ISNUMBER('Moyennes ∆Ct et 2^(-∆Ct)'!AS25),'Moyennes ∆Ct et 2^(-∆Ct)'!AS25,NA())</f>
        <v>#N/A</v>
      </c>
      <c r="BZ122" s="51" t="e">
        <f>IF(ISNUMBER('Moyennes ∆Ct et 2^(-∆Ct)'!AT25),'Moyennes ∆Ct et 2^(-∆Ct)'!AT25,NA())</f>
        <v>#N/A</v>
      </c>
      <c r="CA122" s="51" t="e">
        <f>IF(ISNUMBER('Moyennes ∆Ct et 2^(-∆Ct)'!AU25),'Moyennes ∆Ct et 2^(-∆Ct)'!AU25,NA())</f>
        <v>#N/A</v>
      </c>
      <c r="CB122" s="51" t="e">
        <f>IF(ISNUMBER('Moyennes ∆Ct et 2^(-∆Ct)'!AV25),'Moyennes ∆Ct et 2^(-∆Ct)'!AV25,NA())</f>
        <v>#N/A</v>
      </c>
      <c r="CC122" s="51" t="e">
        <f>IF(ISNUMBER('Moyennes ∆Ct et 2^(-∆Ct)'!AW25),'Moyennes ∆Ct et 2^(-∆Ct)'!AW25,NA())</f>
        <v>#N/A</v>
      </c>
      <c r="CD122" s="51" t="e">
        <f>IF(ISNUMBER('Moyennes ∆Ct et 2^(-∆Ct)'!AX25),'Moyennes ∆Ct et 2^(-∆Ct)'!AX25,NA())</f>
        <v>#N/A</v>
      </c>
      <c r="CE122" s="51" t="e">
        <f>IF(ISNUMBER('Moyennes ∆Ct et 2^(-∆Ct)'!AY25),'Moyennes ∆Ct et 2^(-∆Ct)'!AY25,NA())</f>
        <v>#N/A</v>
      </c>
      <c r="CF122" s="51" t="e">
        <f>IF(ISNUMBER('Moyennes ∆Ct et 2^(-∆Ct)'!AZ25),'Moyennes ∆Ct et 2^(-∆Ct)'!AZ25,NA())</f>
        <v>#N/A</v>
      </c>
      <c r="CG122" s="51" t="e">
        <f>IF(ISNUMBER('Moyennes ∆Ct et 2^(-∆Ct)'!BA25),'Moyennes ∆Ct et 2^(-∆Ct)'!BA25,NA())</f>
        <v>#N/A</v>
      </c>
      <c r="CH122" s="51" t="e">
        <f>IF(ISNUMBER('Moyennes ∆Ct et 2^(-∆Ct)'!BB25),'Moyennes ∆Ct et 2^(-∆Ct)'!BB25,NA())</f>
        <v>#N/A</v>
      </c>
      <c r="CI122" s="51" t="e">
        <f>IF(ISNUMBER('Moyennes ∆Ct et 2^(-∆Ct)'!BC25),'Moyennes ∆Ct et 2^(-∆Ct)'!BC25,NA())</f>
        <v>#N/A</v>
      </c>
      <c r="CJ122" s="51" t="e">
        <f>IF(ISNUMBER('Moyennes ∆Ct et 2^(-∆Ct)'!BD25),'Moyennes ∆Ct et 2^(-∆Ct)'!BD25,NA())</f>
        <v>#N/A</v>
      </c>
    </row>
    <row r="123" spans="1:88">
      <c r="A123" s="36" t="str">
        <f t="shared" si="114"/>
        <v>B11</v>
      </c>
      <c r="B123" s="37" t="str">
        <f t="shared" si="114"/>
        <v/>
      </c>
      <c r="C123" s="41" t="str">
        <f>IF('Calcul des ∆Ct'!C25="","",POWER(2,-'Calcul des ∆Ct'!C25))</f>
        <v/>
      </c>
      <c r="D123" s="42" t="str">
        <f>IF('Calcul des ∆Ct'!D25="","",POWER(2,-'Calcul des ∆Ct'!D25))</f>
        <v/>
      </c>
      <c r="E123" s="43" t="str">
        <f>IF('Calcul des ∆Ct'!E25="","",POWER(2,-'Calcul des ∆Ct'!E25))</f>
        <v/>
      </c>
      <c r="F123" s="41" t="str">
        <f>IF('Calcul des ∆Ct'!F25="","",POWER(2,-'Calcul des ∆Ct'!F25))</f>
        <v/>
      </c>
      <c r="G123" s="42" t="str">
        <f>IF('Calcul des ∆Ct'!G25="","",POWER(2,-'Calcul des ∆Ct'!G25))</f>
        <v/>
      </c>
      <c r="H123" s="43" t="str">
        <f>IF('Calcul des ∆Ct'!H25="","",POWER(2,-'Calcul des ∆Ct'!H25))</f>
        <v/>
      </c>
      <c r="I123" s="41" t="str">
        <f>IF('Calcul des ∆Ct'!I25="","",POWER(2,-'Calcul des ∆Ct'!I25))</f>
        <v/>
      </c>
      <c r="J123" s="42" t="str">
        <f>IF('Calcul des ∆Ct'!J25="","",POWER(2,-'Calcul des ∆Ct'!J25))</f>
        <v/>
      </c>
      <c r="K123" s="43" t="str">
        <f>IF('Calcul des ∆Ct'!K25="","",POWER(2,-'Calcul des ∆Ct'!K25))</f>
        <v/>
      </c>
      <c r="L123" s="41" t="str">
        <f>IF('Calcul des ∆Ct'!L25="","",POWER(2,-'Calcul des ∆Ct'!L25))</f>
        <v/>
      </c>
      <c r="M123" s="42" t="str">
        <f>IF('Calcul des ∆Ct'!M25="","",POWER(2,-'Calcul des ∆Ct'!M25))</f>
        <v/>
      </c>
      <c r="N123" s="43" t="str">
        <f>IF('Calcul des ∆Ct'!N25="","",POWER(2,-'Calcul des ∆Ct'!N25))</f>
        <v/>
      </c>
      <c r="O123" s="41" t="str">
        <f>IF('Calcul des ∆Ct'!O25="","",POWER(2,-'Calcul des ∆Ct'!O25))</f>
        <v/>
      </c>
      <c r="P123" s="42" t="str">
        <f>IF('Calcul des ∆Ct'!P25="","",POWER(2,-'Calcul des ∆Ct'!P25))</f>
        <v/>
      </c>
      <c r="Q123" s="43" t="str">
        <f>IF('Calcul des ∆Ct'!Q25="","",POWER(2,-'Calcul des ∆Ct'!Q25))</f>
        <v/>
      </c>
      <c r="R123" s="41" t="str">
        <f>IF('Calcul des ∆Ct'!R25="","",POWER(2,-'Calcul des ∆Ct'!R25))</f>
        <v/>
      </c>
      <c r="S123" s="42" t="str">
        <f>IF('Calcul des ∆Ct'!S25="","",POWER(2,-'Calcul des ∆Ct'!S25))</f>
        <v/>
      </c>
      <c r="T123" s="43" t="str">
        <f>IF('Calcul des ∆Ct'!T25="","",POWER(2,-'Calcul des ∆Ct'!T25))</f>
        <v/>
      </c>
      <c r="U123" s="41" t="str">
        <f>IF('Calcul des ∆Ct'!U25="","",POWER(2,-'Calcul des ∆Ct'!U25))</f>
        <v/>
      </c>
      <c r="V123" s="42" t="str">
        <f>IF('Calcul des ∆Ct'!V25="","",POWER(2,-'Calcul des ∆Ct'!V25))</f>
        <v/>
      </c>
      <c r="W123" s="43" t="str">
        <f>IF('Calcul des ∆Ct'!W25="","",POWER(2,-'Calcul des ∆Ct'!W25))</f>
        <v/>
      </c>
      <c r="X123" s="41" t="str">
        <f>IF('Calcul des ∆Ct'!X25="","",POWER(2,-'Calcul des ∆Ct'!X25))</f>
        <v/>
      </c>
      <c r="Y123" s="42" t="str">
        <f>IF('Calcul des ∆Ct'!Y25="","",POWER(2,-'Calcul des ∆Ct'!Y25))</f>
        <v/>
      </c>
      <c r="Z123" s="43" t="str">
        <f>IF('Calcul des ∆Ct'!Z25="","",POWER(2,-'Calcul des ∆Ct'!Z25))</f>
        <v/>
      </c>
      <c r="AA123" s="41" t="str">
        <f>IF('Calcul des ∆Ct'!AA25="","",POWER(2,-'Calcul des ∆Ct'!AA25))</f>
        <v/>
      </c>
      <c r="AB123" s="42" t="str">
        <f>IF('Calcul des ∆Ct'!AB25="","",POWER(2,-'Calcul des ∆Ct'!AB25))</f>
        <v/>
      </c>
      <c r="AC123" s="43" t="str">
        <f>IF('Calcul des ∆Ct'!AC25="","",POWER(2,-'Calcul des ∆Ct'!AC25))</f>
        <v/>
      </c>
      <c r="AD123" s="41" t="str">
        <f>IF('Calcul des ∆Ct'!AD25="","",POWER(2,-'Calcul des ∆Ct'!AD25))</f>
        <v/>
      </c>
      <c r="AE123" s="42" t="str">
        <f>IF('Calcul des ∆Ct'!AE25="","",POWER(2,-'Calcul des ∆Ct'!AE25))</f>
        <v/>
      </c>
      <c r="AF123" s="43" t="str">
        <f>IF('Calcul des ∆Ct'!AF25="","",POWER(2,-'Calcul des ∆Ct'!AF25))</f>
        <v/>
      </c>
      <c r="AG123" s="41" t="str">
        <f>IF('Calcul des ∆Ct'!AG25="","",POWER(2,-'Calcul des ∆Ct'!AG25))</f>
        <v/>
      </c>
      <c r="AH123" s="42" t="str">
        <f>IF('Calcul des ∆Ct'!AH25="","",POWER(2,-'Calcul des ∆Ct'!AH25))</f>
        <v/>
      </c>
      <c r="AI123" s="43" t="str">
        <f>IF('Calcul des ∆Ct'!AI25="","",POWER(2,-'Calcul des ∆Ct'!AI25))</f>
        <v/>
      </c>
      <c r="AJ123" s="603" t="e">
        <f t="shared" si="113"/>
        <v>#N/A</v>
      </c>
      <c r="AK123" s="604"/>
      <c r="AL123" s="605"/>
      <c r="AM123" s="603" t="e">
        <f t="shared" si="102"/>
        <v>#N/A</v>
      </c>
      <c r="AN123" s="604"/>
      <c r="AO123" s="605"/>
      <c r="AP123" s="603" t="e">
        <f t="shared" si="103"/>
        <v>#N/A</v>
      </c>
      <c r="AQ123" s="604"/>
      <c r="AR123" s="605"/>
      <c r="AS123" s="603" t="e">
        <f t="shared" si="104"/>
        <v>#N/A</v>
      </c>
      <c r="AT123" s="604"/>
      <c r="AU123" s="605"/>
      <c r="AV123" s="603" t="e">
        <f t="shared" si="105"/>
        <v>#N/A</v>
      </c>
      <c r="AW123" s="604"/>
      <c r="AX123" s="605"/>
      <c r="AY123" s="603" t="e">
        <f t="shared" si="106"/>
        <v>#N/A</v>
      </c>
      <c r="AZ123" s="604"/>
      <c r="BA123" s="605"/>
      <c r="BB123" s="603" t="e">
        <f t="shared" si="107"/>
        <v>#N/A</v>
      </c>
      <c r="BC123" s="604"/>
      <c r="BD123" s="605"/>
      <c r="BE123" s="603" t="e">
        <f t="shared" si="108"/>
        <v>#N/A</v>
      </c>
      <c r="BF123" s="604"/>
      <c r="BG123" s="605"/>
      <c r="BH123" s="603" t="e">
        <f t="shared" si="109"/>
        <v>#N/A</v>
      </c>
      <c r="BI123" s="604"/>
      <c r="BJ123" s="605"/>
      <c r="BK123" s="603" t="e">
        <f t="shared" si="110"/>
        <v>#N/A</v>
      </c>
      <c r="BL123" s="604"/>
      <c r="BM123" s="605"/>
      <c r="BN123" s="603" t="e">
        <f t="shared" si="111"/>
        <v>#N/A</v>
      </c>
      <c r="BO123" s="604"/>
      <c r="BP123" s="605"/>
      <c r="BQ123" s="51" t="e">
        <f>IF(ISNUMBER('Moyennes ∆Ct et 2^(-∆Ct)'!AK26),'Moyennes ∆Ct et 2^(-∆Ct)'!AK26,NA())</f>
        <v>#N/A</v>
      </c>
      <c r="BR123" s="51" t="e">
        <f>IF(ISNUMBER('Moyennes ∆Ct et 2^(-∆Ct)'!AL26),'Moyennes ∆Ct et 2^(-∆Ct)'!AL26,NA())</f>
        <v>#N/A</v>
      </c>
      <c r="BS123" s="51" t="e">
        <f>IF(ISNUMBER('Moyennes ∆Ct et 2^(-∆Ct)'!AM26),'Moyennes ∆Ct et 2^(-∆Ct)'!AM26,NA())</f>
        <v>#N/A</v>
      </c>
      <c r="BT123" s="51" t="e">
        <f>IF(ISNUMBER('Moyennes ∆Ct et 2^(-∆Ct)'!AN26),'Moyennes ∆Ct et 2^(-∆Ct)'!AN26,NA())</f>
        <v>#N/A</v>
      </c>
      <c r="BU123" s="51" t="e">
        <f>IF(ISNUMBER('Moyennes ∆Ct et 2^(-∆Ct)'!AO26),'Moyennes ∆Ct et 2^(-∆Ct)'!AO26,NA())</f>
        <v>#N/A</v>
      </c>
      <c r="BV123" s="51" t="e">
        <f>IF(ISNUMBER('Moyennes ∆Ct et 2^(-∆Ct)'!AP26),'Moyennes ∆Ct et 2^(-∆Ct)'!AP26,NA())</f>
        <v>#N/A</v>
      </c>
      <c r="BW123" s="51" t="e">
        <f>IF(ISNUMBER('Moyennes ∆Ct et 2^(-∆Ct)'!AQ26),'Moyennes ∆Ct et 2^(-∆Ct)'!AQ26,NA())</f>
        <v>#N/A</v>
      </c>
      <c r="BX123" s="51" t="e">
        <f>IF(ISNUMBER('Moyennes ∆Ct et 2^(-∆Ct)'!AR26),'Moyennes ∆Ct et 2^(-∆Ct)'!AR26,NA())</f>
        <v>#N/A</v>
      </c>
      <c r="BY123" s="51" t="e">
        <f>IF(ISNUMBER('Moyennes ∆Ct et 2^(-∆Ct)'!AS26),'Moyennes ∆Ct et 2^(-∆Ct)'!AS26,NA())</f>
        <v>#N/A</v>
      </c>
      <c r="BZ123" s="51" t="e">
        <f>IF(ISNUMBER('Moyennes ∆Ct et 2^(-∆Ct)'!AT26),'Moyennes ∆Ct et 2^(-∆Ct)'!AT26,NA())</f>
        <v>#N/A</v>
      </c>
      <c r="CA123" s="51" t="e">
        <f>IF(ISNUMBER('Moyennes ∆Ct et 2^(-∆Ct)'!AU26),'Moyennes ∆Ct et 2^(-∆Ct)'!AU26,NA())</f>
        <v>#N/A</v>
      </c>
      <c r="CB123" s="51" t="e">
        <f>IF(ISNUMBER('Moyennes ∆Ct et 2^(-∆Ct)'!AV26),'Moyennes ∆Ct et 2^(-∆Ct)'!AV26,NA())</f>
        <v>#N/A</v>
      </c>
      <c r="CC123" s="51" t="e">
        <f>IF(ISNUMBER('Moyennes ∆Ct et 2^(-∆Ct)'!AW26),'Moyennes ∆Ct et 2^(-∆Ct)'!AW26,NA())</f>
        <v>#N/A</v>
      </c>
      <c r="CD123" s="51" t="e">
        <f>IF(ISNUMBER('Moyennes ∆Ct et 2^(-∆Ct)'!AX26),'Moyennes ∆Ct et 2^(-∆Ct)'!AX26,NA())</f>
        <v>#N/A</v>
      </c>
      <c r="CE123" s="51" t="e">
        <f>IF(ISNUMBER('Moyennes ∆Ct et 2^(-∆Ct)'!AY26),'Moyennes ∆Ct et 2^(-∆Ct)'!AY26,NA())</f>
        <v>#N/A</v>
      </c>
      <c r="CF123" s="51" t="e">
        <f>IF(ISNUMBER('Moyennes ∆Ct et 2^(-∆Ct)'!AZ26),'Moyennes ∆Ct et 2^(-∆Ct)'!AZ26,NA())</f>
        <v>#N/A</v>
      </c>
      <c r="CG123" s="51" t="e">
        <f>IF(ISNUMBER('Moyennes ∆Ct et 2^(-∆Ct)'!BA26),'Moyennes ∆Ct et 2^(-∆Ct)'!BA26,NA())</f>
        <v>#N/A</v>
      </c>
      <c r="CH123" s="51" t="e">
        <f>IF(ISNUMBER('Moyennes ∆Ct et 2^(-∆Ct)'!BB26),'Moyennes ∆Ct et 2^(-∆Ct)'!BB26,NA())</f>
        <v>#N/A</v>
      </c>
      <c r="CI123" s="51" t="e">
        <f>IF(ISNUMBER('Moyennes ∆Ct et 2^(-∆Ct)'!BC26),'Moyennes ∆Ct et 2^(-∆Ct)'!BC26,NA())</f>
        <v>#N/A</v>
      </c>
      <c r="CJ123" s="51" t="e">
        <f>IF(ISNUMBER('Moyennes ∆Ct et 2^(-∆Ct)'!BD26),'Moyennes ∆Ct et 2^(-∆Ct)'!BD26,NA())</f>
        <v>#N/A</v>
      </c>
    </row>
    <row r="124" spans="1:88">
      <c r="A124" s="36" t="str">
        <f t="shared" si="114"/>
        <v>B12</v>
      </c>
      <c r="B124" s="37" t="str">
        <f t="shared" si="114"/>
        <v/>
      </c>
      <c r="C124" s="41" t="str">
        <f>IF('Calcul des ∆Ct'!C26="","",POWER(2,-'Calcul des ∆Ct'!C26))</f>
        <v/>
      </c>
      <c r="D124" s="42" t="str">
        <f>IF('Calcul des ∆Ct'!D26="","",POWER(2,-'Calcul des ∆Ct'!D26))</f>
        <v/>
      </c>
      <c r="E124" s="43" t="str">
        <f>IF('Calcul des ∆Ct'!E26="","",POWER(2,-'Calcul des ∆Ct'!E26))</f>
        <v/>
      </c>
      <c r="F124" s="41" t="str">
        <f>IF('Calcul des ∆Ct'!F26="","",POWER(2,-'Calcul des ∆Ct'!F26))</f>
        <v/>
      </c>
      <c r="G124" s="42" t="str">
        <f>IF('Calcul des ∆Ct'!G26="","",POWER(2,-'Calcul des ∆Ct'!G26))</f>
        <v/>
      </c>
      <c r="H124" s="43" t="str">
        <f>IF('Calcul des ∆Ct'!H26="","",POWER(2,-'Calcul des ∆Ct'!H26))</f>
        <v/>
      </c>
      <c r="I124" s="41" t="str">
        <f>IF('Calcul des ∆Ct'!I26="","",POWER(2,-'Calcul des ∆Ct'!I26))</f>
        <v/>
      </c>
      <c r="J124" s="42" t="str">
        <f>IF('Calcul des ∆Ct'!J26="","",POWER(2,-'Calcul des ∆Ct'!J26))</f>
        <v/>
      </c>
      <c r="K124" s="43" t="str">
        <f>IF('Calcul des ∆Ct'!K26="","",POWER(2,-'Calcul des ∆Ct'!K26))</f>
        <v/>
      </c>
      <c r="L124" s="41" t="str">
        <f>IF('Calcul des ∆Ct'!L26="","",POWER(2,-'Calcul des ∆Ct'!L26))</f>
        <v/>
      </c>
      <c r="M124" s="42" t="str">
        <f>IF('Calcul des ∆Ct'!M26="","",POWER(2,-'Calcul des ∆Ct'!M26))</f>
        <v/>
      </c>
      <c r="N124" s="43" t="str">
        <f>IF('Calcul des ∆Ct'!N26="","",POWER(2,-'Calcul des ∆Ct'!N26))</f>
        <v/>
      </c>
      <c r="O124" s="41" t="str">
        <f>IF('Calcul des ∆Ct'!O26="","",POWER(2,-'Calcul des ∆Ct'!O26))</f>
        <v/>
      </c>
      <c r="P124" s="42" t="str">
        <f>IF('Calcul des ∆Ct'!P26="","",POWER(2,-'Calcul des ∆Ct'!P26))</f>
        <v/>
      </c>
      <c r="Q124" s="43" t="str">
        <f>IF('Calcul des ∆Ct'!Q26="","",POWER(2,-'Calcul des ∆Ct'!Q26))</f>
        <v/>
      </c>
      <c r="R124" s="41" t="str">
        <f>IF('Calcul des ∆Ct'!R26="","",POWER(2,-'Calcul des ∆Ct'!R26))</f>
        <v/>
      </c>
      <c r="S124" s="42" t="str">
        <f>IF('Calcul des ∆Ct'!S26="","",POWER(2,-'Calcul des ∆Ct'!S26))</f>
        <v/>
      </c>
      <c r="T124" s="43" t="str">
        <f>IF('Calcul des ∆Ct'!T26="","",POWER(2,-'Calcul des ∆Ct'!T26))</f>
        <v/>
      </c>
      <c r="U124" s="41" t="str">
        <f>IF('Calcul des ∆Ct'!U26="","",POWER(2,-'Calcul des ∆Ct'!U26))</f>
        <v/>
      </c>
      <c r="V124" s="42" t="str">
        <f>IF('Calcul des ∆Ct'!V26="","",POWER(2,-'Calcul des ∆Ct'!V26))</f>
        <v/>
      </c>
      <c r="W124" s="43" t="str">
        <f>IF('Calcul des ∆Ct'!W26="","",POWER(2,-'Calcul des ∆Ct'!W26))</f>
        <v/>
      </c>
      <c r="X124" s="41" t="str">
        <f>IF('Calcul des ∆Ct'!X26="","",POWER(2,-'Calcul des ∆Ct'!X26))</f>
        <v/>
      </c>
      <c r="Y124" s="42" t="str">
        <f>IF('Calcul des ∆Ct'!Y26="","",POWER(2,-'Calcul des ∆Ct'!Y26))</f>
        <v/>
      </c>
      <c r="Z124" s="43" t="str">
        <f>IF('Calcul des ∆Ct'!Z26="","",POWER(2,-'Calcul des ∆Ct'!Z26))</f>
        <v/>
      </c>
      <c r="AA124" s="41" t="str">
        <f>IF('Calcul des ∆Ct'!AA26="","",POWER(2,-'Calcul des ∆Ct'!AA26))</f>
        <v/>
      </c>
      <c r="AB124" s="42" t="str">
        <f>IF('Calcul des ∆Ct'!AB26="","",POWER(2,-'Calcul des ∆Ct'!AB26))</f>
        <v/>
      </c>
      <c r="AC124" s="43" t="str">
        <f>IF('Calcul des ∆Ct'!AC26="","",POWER(2,-'Calcul des ∆Ct'!AC26))</f>
        <v/>
      </c>
      <c r="AD124" s="41" t="str">
        <f>IF('Calcul des ∆Ct'!AD26="","",POWER(2,-'Calcul des ∆Ct'!AD26))</f>
        <v/>
      </c>
      <c r="AE124" s="42" t="str">
        <f>IF('Calcul des ∆Ct'!AE26="","",POWER(2,-'Calcul des ∆Ct'!AE26))</f>
        <v/>
      </c>
      <c r="AF124" s="43" t="str">
        <f>IF('Calcul des ∆Ct'!AF26="","",POWER(2,-'Calcul des ∆Ct'!AF26))</f>
        <v/>
      </c>
      <c r="AG124" s="41" t="str">
        <f>IF('Calcul des ∆Ct'!AG26="","",POWER(2,-'Calcul des ∆Ct'!AG26))</f>
        <v/>
      </c>
      <c r="AH124" s="42" t="str">
        <f>IF('Calcul des ∆Ct'!AH26="","",POWER(2,-'Calcul des ∆Ct'!AH26))</f>
        <v/>
      </c>
      <c r="AI124" s="43" t="str">
        <f>IF('Calcul des ∆Ct'!AI26="","",POWER(2,-'Calcul des ∆Ct'!AI26))</f>
        <v/>
      </c>
      <c r="AJ124" s="603" t="e">
        <f t="shared" si="113"/>
        <v>#N/A</v>
      </c>
      <c r="AK124" s="604"/>
      <c r="AL124" s="605"/>
      <c r="AM124" s="603" t="e">
        <f t="shared" si="102"/>
        <v>#N/A</v>
      </c>
      <c r="AN124" s="604"/>
      <c r="AO124" s="605"/>
      <c r="AP124" s="603" t="e">
        <f t="shared" si="103"/>
        <v>#N/A</v>
      </c>
      <c r="AQ124" s="604"/>
      <c r="AR124" s="605"/>
      <c r="AS124" s="603" t="e">
        <f t="shared" si="104"/>
        <v>#N/A</v>
      </c>
      <c r="AT124" s="604"/>
      <c r="AU124" s="605"/>
      <c r="AV124" s="603" t="e">
        <f t="shared" si="105"/>
        <v>#N/A</v>
      </c>
      <c r="AW124" s="604"/>
      <c r="AX124" s="605"/>
      <c r="AY124" s="603" t="e">
        <f t="shared" si="106"/>
        <v>#N/A</v>
      </c>
      <c r="AZ124" s="604"/>
      <c r="BA124" s="605"/>
      <c r="BB124" s="603" t="e">
        <f t="shared" si="107"/>
        <v>#N/A</v>
      </c>
      <c r="BC124" s="604"/>
      <c r="BD124" s="605"/>
      <c r="BE124" s="603" t="e">
        <f t="shared" si="108"/>
        <v>#N/A</v>
      </c>
      <c r="BF124" s="604"/>
      <c r="BG124" s="605"/>
      <c r="BH124" s="603" t="e">
        <f t="shared" si="109"/>
        <v>#N/A</v>
      </c>
      <c r="BI124" s="604"/>
      <c r="BJ124" s="605"/>
      <c r="BK124" s="603" t="e">
        <f t="shared" si="110"/>
        <v>#N/A</v>
      </c>
      <c r="BL124" s="604"/>
      <c r="BM124" s="605"/>
      <c r="BN124" s="603" t="e">
        <f t="shared" si="111"/>
        <v>#N/A</v>
      </c>
      <c r="BO124" s="604"/>
      <c r="BP124" s="605"/>
      <c r="BQ124" s="51" t="e">
        <f>IF(ISNUMBER('Moyennes ∆Ct et 2^(-∆Ct)'!AK27),'Moyennes ∆Ct et 2^(-∆Ct)'!AK27,NA())</f>
        <v>#N/A</v>
      </c>
      <c r="BR124" s="51" t="e">
        <f>IF(ISNUMBER('Moyennes ∆Ct et 2^(-∆Ct)'!AL27),'Moyennes ∆Ct et 2^(-∆Ct)'!AL27,NA())</f>
        <v>#N/A</v>
      </c>
      <c r="BS124" s="51" t="e">
        <f>IF(ISNUMBER('Moyennes ∆Ct et 2^(-∆Ct)'!AM27),'Moyennes ∆Ct et 2^(-∆Ct)'!AM27,NA())</f>
        <v>#N/A</v>
      </c>
      <c r="BT124" s="51" t="e">
        <f>IF(ISNUMBER('Moyennes ∆Ct et 2^(-∆Ct)'!AN27),'Moyennes ∆Ct et 2^(-∆Ct)'!AN27,NA())</f>
        <v>#N/A</v>
      </c>
      <c r="BU124" s="51" t="e">
        <f>IF(ISNUMBER('Moyennes ∆Ct et 2^(-∆Ct)'!AO27),'Moyennes ∆Ct et 2^(-∆Ct)'!AO27,NA())</f>
        <v>#N/A</v>
      </c>
      <c r="BV124" s="51" t="e">
        <f>IF(ISNUMBER('Moyennes ∆Ct et 2^(-∆Ct)'!AP27),'Moyennes ∆Ct et 2^(-∆Ct)'!AP27,NA())</f>
        <v>#N/A</v>
      </c>
      <c r="BW124" s="51" t="e">
        <f>IF(ISNUMBER('Moyennes ∆Ct et 2^(-∆Ct)'!AQ27),'Moyennes ∆Ct et 2^(-∆Ct)'!AQ27,NA())</f>
        <v>#N/A</v>
      </c>
      <c r="BX124" s="51" t="e">
        <f>IF(ISNUMBER('Moyennes ∆Ct et 2^(-∆Ct)'!AR27),'Moyennes ∆Ct et 2^(-∆Ct)'!AR27,NA())</f>
        <v>#N/A</v>
      </c>
      <c r="BY124" s="51" t="e">
        <f>IF(ISNUMBER('Moyennes ∆Ct et 2^(-∆Ct)'!AS27),'Moyennes ∆Ct et 2^(-∆Ct)'!AS27,NA())</f>
        <v>#N/A</v>
      </c>
      <c r="BZ124" s="51" t="e">
        <f>IF(ISNUMBER('Moyennes ∆Ct et 2^(-∆Ct)'!AT27),'Moyennes ∆Ct et 2^(-∆Ct)'!AT27,NA())</f>
        <v>#N/A</v>
      </c>
      <c r="CA124" s="51" t="e">
        <f>IF(ISNUMBER('Moyennes ∆Ct et 2^(-∆Ct)'!AU27),'Moyennes ∆Ct et 2^(-∆Ct)'!AU27,NA())</f>
        <v>#N/A</v>
      </c>
      <c r="CB124" s="51" t="e">
        <f>IF(ISNUMBER('Moyennes ∆Ct et 2^(-∆Ct)'!AV27),'Moyennes ∆Ct et 2^(-∆Ct)'!AV27,NA())</f>
        <v>#N/A</v>
      </c>
      <c r="CC124" s="51" t="e">
        <f>IF(ISNUMBER('Moyennes ∆Ct et 2^(-∆Ct)'!AW27),'Moyennes ∆Ct et 2^(-∆Ct)'!AW27,NA())</f>
        <v>#N/A</v>
      </c>
      <c r="CD124" s="51" t="e">
        <f>IF(ISNUMBER('Moyennes ∆Ct et 2^(-∆Ct)'!AX27),'Moyennes ∆Ct et 2^(-∆Ct)'!AX27,NA())</f>
        <v>#N/A</v>
      </c>
      <c r="CE124" s="51" t="e">
        <f>IF(ISNUMBER('Moyennes ∆Ct et 2^(-∆Ct)'!AY27),'Moyennes ∆Ct et 2^(-∆Ct)'!AY27,NA())</f>
        <v>#N/A</v>
      </c>
      <c r="CF124" s="51" t="e">
        <f>IF(ISNUMBER('Moyennes ∆Ct et 2^(-∆Ct)'!AZ27),'Moyennes ∆Ct et 2^(-∆Ct)'!AZ27,NA())</f>
        <v>#N/A</v>
      </c>
      <c r="CG124" s="51" t="e">
        <f>IF(ISNUMBER('Moyennes ∆Ct et 2^(-∆Ct)'!BA27),'Moyennes ∆Ct et 2^(-∆Ct)'!BA27,NA())</f>
        <v>#N/A</v>
      </c>
      <c r="CH124" s="51" t="e">
        <f>IF(ISNUMBER('Moyennes ∆Ct et 2^(-∆Ct)'!BB27),'Moyennes ∆Ct et 2^(-∆Ct)'!BB27,NA())</f>
        <v>#N/A</v>
      </c>
      <c r="CI124" s="51" t="e">
        <f>IF(ISNUMBER('Moyennes ∆Ct et 2^(-∆Ct)'!BC27),'Moyennes ∆Ct et 2^(-∆Ct)'!BC27,NA())</f>
        <v>#N/A</v>
      </c>
      <c r="CJ124" s="51" t="e">
        <f>IF(ISNUMBER('Moyennes ∆Ct et 2^(-∆Ct)'!BD27),'Moyennes ∆Ct et 2^(-∆Ct)'!BD27,NA())</f>
        <v>#N/A</v>
      </c>
    </row>
    <row r="125" spans="1:88">
      <c r="A125" s="36" t="str">
        <f t="shared" si="114"/>
        <v>C1</v>
      </c>
      <c r="B125" s="37" t="str">
        <f t="shared" si="114"/>
        <v/>
      </c>
      <c r="C125" s="41" t="str">
        <f>IF('Calcul des ∆Ct'!C27="","",POWER(2,-'Calcul des ∆Ct'!C27))</f>
        <v/>
      </c>
      <c r="D125" s="42" t="str">
        <f>IF('Calcul des ∆Ct'!D27="","",POWER(2,-'Calcul des ∆Ct'!D27))</f>
        <v/>
      </c>
      <c r="E125" s="43" t="str">
        <f>IF('Calcul des ∆Ct'!E27="","",POWER(2,-'Calcul des ∆Ct'!E27))</f>
        <v/>
      </c>
      <c r="F125" s="41" t="str">
        <f>IF('Calcul des ∆Ct'!F27="","",POWER(2,-'Calcul des ∆Ct'!F27))</f>
        <v/>
      </c>
      <c r="G125" s="42" t="str">
        <f>IF('Calcul des ∆Ct'!G27="","",POWER(2,-'Calcul des ∆Ct'!G27))</f>
        <v/>
      </c>
      <c r="H125" s="43" t="str">
        <f>IF('Calcul des ∆Ct'!H27="","",POWER(2,-'Calcul des ∆Ct'!H27))</f>
        <v/>
      </c>
      <c r="I125" s="41" t="str">
        <f>IF('Calcul des ∆Ct'!I27="","",POWER(2,-'Calcul des ∆Ct'!I27))</f>
        <v/>
      </c>
      <c r="J125" s="42" t="str">
        <f>IF('Calcul des ∆Ct'!J27="","",POWER(2,-'Calcul des ∆Ct'!J27))</f>
        <v/>
      </c>
      <c r="K125" s="43" t="str">
        <f>IF('Calcul des ∆Ct'!K27="","",POWER(2,-'Calcul des ∆Ct'!K27))</f>
        <v/>
      </c>
      <c r="L125" s="41" t="str">
        <f>IF('Calcul des ∆Ct'!L27="","",POWER(2,-'Calcul des ∆Ct'!L27))</f>
        <v/>
      </c>
      <c r="M125" s="42" t="str">
        <f>IF('Calcul des ∆Ct'!M27="","",POWER(2,-'Calcul des ∆Ct'!M27))</f>
        <v/>
      </c>
      <c r="N125" s="43" t="str">
        <f>IF('Calcul des ∆Ct'!N27="","",POWER(2,-'Calcul des ∆Ct'!N27))</f>
        <v/>
      </c>
      <c r="O125" s="41" t="str">
        <f>IF('Calcul des ∆Ct'!O27="","",POWER(2,-'Calcul des ∆Ct'!O27))</f>
        <v/>
      </c>
      <c r="P125" s="42" t="str">
        <f>IF('Calcul des ∆Ct'!P27="","",POWER(2,-'Calcul des ∆Ct'!P27))</f>
        <v/>
      </c>
      <c r="Q125" s="43" t="str">
        <f>IF('Calcul des ∆Ct'!Q27="","",POWER(2,-'Calcul des ∆Ct'!Q27))</f>
        <v/>
      </c>
      <c r="R125" s="41" t="str">
        <f>IF('Calcul des ∆Ct'!R27="","",POWER(2,-'Calcul des ∆Ct'!R27))</f>
        <v/>
      </c>
      <c r="S125" s="42" t="str">
        <f>IF('Calcul des ∆Ct'!S27="","",POWER(2,-'Calcul des ∆Ct'!S27))</f>
        <v/>
      </c>
      <c r="T125" s="43" t="str">
        <f>IF('Calcul des ∆Ct'!T27="","",POWER(2,-'Calcul des ∆Ct'!T27))</f>
        <v/>
      </c>
      <c r="U125" s="41" t="str">
        <f>IF('Calcul des ∆Ct'!U27="","",POWER(2,-'Calcul des ∆Ct'!U27))</f>
        <v/>
      </c>
      <c r="V125" s="42" t="str">
        <f>IF('Calcul des ∆Ct'!V27="","",POWER(2,-'Calcul des ∆Ct'!V27))</f>
        <v/>
      </c>
      <c r="W125" s="43" t="str">
        <f>IF('Calcul des ∆Ct'!W27="","",POWER(2,-'Calcul des ∆Ct'!W27))</f>
        <v/>
      </c>
      <c r="X125" s="41" t="str">
        <f>IF('Calcul des ∆Ct'!X27="","",POWER(2,-'Calcul des ∆Ct'!X27))</f>
        <v/>
      </c>
      <c r="Y125" s="42" t="str">
        <f>IF('Calcul des ∆Ct'!Y27="","",POWER(2,-'Calcul des ∆Ct'!Y27))</f>
        <v/>
      </c>
      <c r="Z125" s="43" t="str">
        <f>IF('Calcul des ∆Ct'!Z27="","",POWER(2,-'Calcul des ∆Ct'!Z27))</f>
        <v/>
      </c>
      <c r="AA125" s="41" t="str">
        <f>IF('Calcul des ∆Ct'!AA27="","",POWER(2,-'Calcul des ∆Ct'!AA27))</f>
        <v/>
      </c>
      <c r="AB125" s="42" t="str">
        <f>IF('Calcul des ∆Ct'!AB27="","",POWER(2,-'Calcul des ∆Ct'!AB27))</f>
        <v/>
      </c>
      <c r="AC125" s="43" t="str">
        <f>IF('Calcul des ∆Ct'!AC27="","",POWER(2,-'Calcul des ∆Ct'!AC27))</f>
        <v/>
      </c>
      <c r="AD125" s="41" t="str">
        <f>IF('Calcul des ∆Ct'!AD27="","",POWER(2,-'Calcul des ∆Ct'!AD27))</f>
        <v/>
      </c>
      <c r="AE125" s="42" t="str">
        <f>IF('Calcul des ∆Ct'!AE27="","",POWER(2,-'Calcul des ∆Ct'!AE27))</f>
        <v/>
      </c>
      <c r="AF125" s="43" t="str">
        <f>IF('Calcul des ∆Ct'!AF27="","",POWER(2,-'Calcul des ∆Ct'!AF27))</f>
        <v/>
      </c>
      <c r="AG125" s="41" t="str">
        <f>IF('Calcul des ∆Ct'!AG27="","",POWER(2,-'Calcul des ∆Ct'!AG27))</f>
        <v/>
      </c>
      <c r="AH125" s="42" t="str">
        <f>IF('Calcul des ∆Ct'!AH27="","",POWER(2,-'Calcul des ∆Ct'!AH27))</f>
        <v/>
      </c>
      <c r="AI125" s="43" t="str">
        <f>IF('Calcul des ∆Ct'!AI27="","",POWER(2,-'Calcul des ∆Ct'!AI27))</f>
        <v/>
      </c>
      <c r="AJ125" s="603" t="e">
        <f t="shared" si="113"/>
        <v>#N/A</v>
      </c>
      <c r="AK125" s="604"/>
      <c r="AL125" s="605"/>
      <c r="AM125" s="603" t="e">
        <f t="shared" si="102"/>
        <v>#N/A</v>
      </c>
      <c r="AN125" s="604"/>
      <c r="AO125" s="605"/>
      <c r="AP125" s="603" t="e">
        <f t="shared" si="103"/>
        <v>#N/A</v>
      </c>
      <c r="AQ125" s="604"/>
      <c r="AR125" s="605"/>
      <c r="AS125" s="603" t="e">
        <f t="shared" si="104"/>
        <v>#N/A</v>
      </c>
      <c r="AT125" s="604"/>
      <c r="AU125" s="605"/>
      <c r="AV125" s="603" t="e">
        <f t="shared" si="105"/>
        <v>#N/A</v>
      </c>
      <c r="AW125" s="604"/>
      <c r="AX125" s="605"/>
      <c r="AY125" s="603" t="e">
        <f t="shared" si="106"/>
        <v>#N/A</v>
      </c>
      <c r="AZ125" s="604"/>
      <c r="BA125" s="605"/>
      <c r="BB125" s="603" t="e">
        <f t="shared" si="107"/>
        <v>#N/A</v>
      </c>
      <c r="BC125" s="604"/>
      <c r="BD125" s="605"/>
      <c r="BE125" s="603" t="e">
        <f t="shared" si="108"/>
        <v>#N/A</v>
      </c>
      <c r="BF125" s="604"/>
      <c r="BG125" s="605"/>
      <c r="BH125" s="603" t="e">
        <f t="shared" si="109"/>
        <v>#N/A</v>
      </c>
      <c r="BI125" s="604"/>
      <c r="BJ125" s="605"/>
      <c r="BK125" s="603" t="e">
        <f t="shared" si="110"/>
        <v>#N/A</v>
      </c>
      <c r="BL125" s="604"/>
      <c r="BM125" s="605"/>
      <c r="BN125" s="603" t="e">
        <f t="shared" si="111"/>
        <v>#N/A</v>
      </c>
      <c r="BO125" s="604"/>
      <c r="BP125" s="605"/>
      <c r="BQ125" s="51" t="e">
        <f>IF(ISNUMBER('Moyennes ∆Ct et 2^(-∆Ct)'!AK28),'Moyennes ∆Ct et 2^(-∆Ct)'!AK28,NA())</f>
        <v>#N/A</v>
      </c>
      <c r="BR125" s="51" t="e">
        <f>IF(ISNUMBER('Moyennes ∆Ct et 2^(-∆Ct)'!AL28),'Moyennes ∆Ct et 2^(-∆Ct)'!AL28,NA())</f>
        <v>#N/A</v>
      </c>
      <c r="BS125" s="51" t="e">
        <f>IF(ISNUMBER('Moyennes ∆Ct et 2^(-∆Ct)'!AM28),'Moyennes ∆Ct et 2^(-∆Ct)'!AM28,NA())</f>
        <v>#N/A</v>
      </c>
      <c r="BT125" s="51" t="e">
        <f>IF(ISNUMBER('Moyennes ∆Ct et 2^(-∆Ct)'!AN28),'Moyennes ∆Ct et 2^(-∆Ct)'!AN28,NA())</f>
        <v>#N/A</v>
      </c>
      <c r="BU125" s="51" t="e">
        <f>IF(ISNUMBER('Moyennes ∆Ct et 2^(-∆Ct)'!AO28),'Moyennes ∆Ct et 2^(-∆Ct)'!AO28,NA())</f>
        <v>#N/A</v>
      </c>
      <c r="BV125" s="51" t="e">
        <f>IF(ISNUMBER('Moyennes ∆Ct et 2^(-∆Ct)'!AP28),'Moyennes ∆Ct et 2^(-∆Ct)'!AP28,NA())</f>
        <v>#N/A</v>
      </c>
      <c r="BW125" s="51" t="e">
        <f>IF(ISNUMBER('Moyennes ∆Ct et 2^(-∆Ct)'!AQ28),'Moyennes ∆Ct et 2^(-∆Ct)'!AQ28,NA())</f>
        <v>#N/A</v>
      </c>
      <c r="BX125" s="51" t="e">
        <f>IF(ISNUMBER('Moyennes ∆Ct et 2^(-∆Ct)'!AR28),'Moyennes ∆Ct et 2^(-∆Ct)'!AR28,NA())</f>
        <v>#N/A</v>
      </c>
      <c r="BY125" s="51" t="e">
        <f>IF(ISNUMBER('Moyennes ∆Ct et 2^(-∆Ct)'!AS28),'Moyennes ∆Ct et 2^(-∆Ct)'!AS28,NA())</f>
        <v>#N/A</v>
      </c>
      <c r="BZ125" s="51" t="e">
        <f>IF(ISNUMBER('Moyennes ∆Ct et 2^(-∆Ct)'!AT28),'Moyennes ∆Ct et 2^(-∆Ct)'!AT28,NA())</f>
        <v>#N/A</v>
      </c>
      <c r="CA125" s="51" t="e">
        <f>IF(ISNUMBER('Moyennes ∆Ct et 2^(-∆Ct)'!AU28),'Moyennes ∆Ct et 2^(-∆Ct)'!AU28,NA())</f>
        <v>#N/A</v>
      </c>
      <c r="CB125" s="51" t="e">
        <f>IF(ISNUMBER('Moyennes ∆Ct et 2^(-∆Ct)'!AV28),'Moyennes ∆Ct et 2^(-∆Ct)'!AV28,NA())</f>
        <v>#N/A</v>
      </c>
      <c r="CC125" s="51" t="e">
        <f>IF(ISNUMBER('Moyennes ∆Ct et 2^(-∆Ct)'!AW28),'Moyennes ∆Ct et 2^(-∆Ct)'!AW28,NA())</f>
        <v>#N/A</v>
      </c>
      <c r="CD125" s="51" t="e">
        <f>IF(ISNUMBER('Moyennes ∆Ct et 2^(-∆Ct)'!AX28),'Moyennes ∆Ct et 2^(-∆Ct)'!AX28,NA())</f>
        <v>#N/A</v>
      </c>
      <c r="CE125" s="51" t="e">
        <f>IF(ISNUMBER('Moyennes ∆Ct et 2^(-∆Ct)'!AY28),'Moyennes ∆Ct et 2^(-∆Ct)'!AY28,NA())</f>
        <v>#N/A</v>
      </c>
      <c r="CF125" s="51" t="e">
        <f>IF(ISNUMBER('Moyennes ∆Ct et 2^(-∆Ct)'!AZ28),'Moyennes ∆Ct et 2^(-∆Ct)'!AZ28,NA())</f>
        <v>#N/A</v>
      </c>
      <c r="CG125" s="51" t="e">
        <f>IF(ISNUMBER('Moyennes ∆Ct et 2^(-∆Ct)'!BA28),'Moyennes ∆Ct et 2^(-∆Ct)'!BA28,NA())</f>
        <v>#N/A</v>
      </c>
      <c r="CH125" s="51" t="e">
        <f>IF(ISNUMBER('Moyennes ∆Ct et 2^(-∆Ct)'!BB28),'Moyennes ∆Ct et 2^(-∆Ct)'!BB28,NA())</f>
        <v>#N/A</v>
      </c>
      <c r="CI125" s="51" t="e">
        <f>IF(ISNUMBER('Moyennes ∆Ct et 2^(-∆Ct)'!BC28),'Moyennes ∆Ct et 2^(-∆Ct)'!BC28,NA())</f>
        <v>#N/A</v>
      </c>
      <c r="CJ125" s="51" t="e">
        <f>IF(ISNUMBER('Moyennes ∆Ct et 2^(-∆Ct)'!BD28),'Moyennes ∆Ct et 2^(-∆Ct)'!BD28,NA())</f>
        <v>#N/A</v>
      </c>
    </row>
    <row r="126" spans="1:88">
      <c r="A126" s="36" t="str">
        <f t="shared" si="114"/>
        <v>C2</v>
      </c>
      <c r="B126" s="37" t="str">
        <f t="shared" si="114"/>
        <v/>
      </c>
      <c r="C126" s="41" t="str">
        <f>IF('Calcul des ∆Ct'!C28="","",POWER(2,-'Calcul des ∆Ct'!C28))</f>
        <v/>
      </c>
      <c r="D126" s="42" t="str">
        <f>IF('Calcul des ∆Ct'!D28="","",POWER(2,-'Calcul des ∆Ct'!D28))</f>
        <v/>
      </c>
      <c r="E126" s="43" t="str">
        <f>IF('Calcul des ∆Ct'!E28="","",POWER(2,-'Calcul des ∆Ct'!E28))</f>
        <v/>
      </c>
      <c r="F126" s="41" t="str">
        <f>IF('Calcul des ∆Ct'!F28="","",POWER(2,-'Calcul des ∆Ct'!F28))</f>
        <v/>
      </c>
      <c r="G126" s="42" t="str">
        <f>IF('Calcul des ∆Ct'!G28="","",POWER(2,-'Calcul des ∆Ct'!G28))</f>
        <v/>
      </c>
      <c r="H126" s="43" t="str">
        <f>IF('Calcul des ∆Ct'!H28="","",POWER(2,-'Calcul des ∆Ct'!H28))</f>
        <v/>
      </c>
      <c r="I126" s="41" t="str">
        <f>IF('Calcul des ∆Ct'!I28="","",POWER(2,-'Calcul des ∆Ct'!I28))</f>
        <v/>
      </c>
      <c r="J126" s="42" t="str">
        <f>IF('Calcul des ∆Ct'!J28="","",POWER(2,-'Calcul des ∆Ct'!J28))</f>
        <v/>
      </c>
      <c r="K126" s="43" t="str">
        <f>IF('Calcul des ∆Ct'!K28="","",POWER(2,-'Calcul des ∆Ct'!K28))</f>
        <v/>
      </c>
      <c r="L126" s="41" t="str">
        <f>IF('Calcul des ∆Ct'!L28="","",POWER(2,-'Calcul des ∆Ct'!L28))</f>
        <v/>
      </c>
      <c r="M126" s="42" t="str">
        <f>IF('Calcul des ∆Ct'!M28="","",POWER(2,-'Calcul des ∆Ct'!M28))</f>
        <v/>
      </c>
      <c r="N126" s="43" t="str">
        <f>IF('Calcul des ∆Ct'!N28="","",POWER(2,-'Calcul des ∆Ct'!N28))</f>
        <v/>
      </c>
      <c r="O126" s="41" t="str">
        <f>IF('Calcul des ∆Ct'!O28="","",POWER(2,-'Calcul des ∆Ct'!O28))</f>
        <v/>
      </c>
      <c r="P126" s="42" t="str">
        <f>IF('Calcul des ∆Ct'!P28="","",POWER(2,-'Calcul des ∆Ct'!P28))</f>
        <v/>
      </c>
      <c r="Q126" s="43" t="str">
        <f>IF('Calcul des ∆Ct'!Q28="","",POWER(2,-'Calcul des ∆Ct'!Q28))</f>
        <v/>
      </c>
      <c r="R126" s="41" t="str">
        <f>IF('Calcul des ∆Ct'!R28="","",POWER(2,-'Calcul des ∆Ct'!R28))</f>
        <v/>
      </c>
      <c r="S126" s="42" t="str">
        <f>IF('Calcul des ∆Ct'!S28="","",POWER(2,-'Calcul des ∆Ct'!S28))</f>
        <v/>
      </c>
      <c r="T126" s="43" t="str">
        <f>IF('Calcul des ∆Ct'!T28="","",POWER(2,-'Calcul des ∆Ct'!T28))</f>
        <v/>
      </c>
      <c r="U126" s="41" t="str">
        <f>IF('Calcul des ∆Ct'!U28="","",POWER(2,-'Calcul des ∆Ct'!U28))</f>
        <v/>
      </c>
      <c r="V126" s="42" t="str">
        <f>IF('Calcul des ∆Ct'!V28="","",POWER(2,-'Calcul des ∆Ct'!V28))</f>
        <v/>
      </c>
      <c r="W126" s="43" t="str">
        <f>IF('Calcul des ∆Ct'!W28="","",POWER(2,-'Calcul des ∆Ct'!W28))</f>
        <v/>
      </c>
      <c r="X126" s="41" t="str">
        <f>IF('Calcul des ∆Ct'!X28="","",POWER(2,-'Calcul des ∆Ct'!X28))</f>
        <v/>
      </c>
      <c r="Y126" s="42" t="str">
        <f>IF('Calcul des ∆Ct'!Y28="","",POWER(2,-'Calcul des ∆Ct'!Y28))</f>
        <v/>
      </c>
      <c r="Z126" s="43" t="str">
        <f>IF('Calcul des ∆Ct'!Z28="","",POWER(2,-'Calcul des ∆Ct'!Z28))</f>
        <v/>
      </c>
      <c r="AA126" s="41" t="str">
        <f>IF('Calcul des ∆Ct'!AA28="","",POWER(2,-'Calcul des ∆Ct'!AA28))</f>
        <v/>
      </c>
      <c r="AB126" s="42" t="str">
        <f>IF('Calcul des ∆Ct'!AB28="","",POWER(2,-'Calcul des ∆Ct'!AB28))</f>
        <v/>
      </c>
      <c r="AC126" s="43" t="str">
        <f>IF('Calcul des ∆Ct'!AC28="","",POWER(2,-'Calcul des ∆Ct'!AC28))</f>
        <v/>
      </c>
      <c r="AD126" s="41" t="str">
        <f>IF('Calcul des ∆Ct'!AD28="","",POWER(2,-'Calcul des ∆Ct'!AD28))</f>
        <v/>
      </c>
      <c r="AE126" s="42" t="str">
        <f>IF('Calcul des ∆Ct'!AE28="","",POWER(2,-'Calcul des ∆Ct'!AE28))</f>
        <v/>
      </c>
      <c r="AF126" s="43" t="str">
        <f>IF('Calcul des ∆Ct'!AF28="","",POWER(2,-'Calcul des ∆Ct'!AF28))</f>
        <v/>
      </c>
      <c r="AG126" s="41" t="str">
        <f>IF('Calcul des ∆Ct'!AG28="","",POWER(2,-'Calcul des ∆Ct'!AG28))</f>
        <v/>
      </c>
      <c r="AH126" s="42" t="str">
        <f>IF('Calcul des ∆Ct'!AH28="","",POWER(2,-'Calcul des ∆Ct'!AH28))</f>
        <v/>
      </c>
      <c r="AI126" s="43" t="str">
        <f>IF('Calcul des ∆Ct'!AI28="","",POWER(2,-'Calcul des ∆Ct'!AI28))</f>
        <v/>
      </c>
      <c r="AJ126" s="603" t="e">
        <f t="shared" si="113"/>
        <v>#N/A</v>
      </c>
      <c r="AK126" s="604"/>
      <c r="AL126" s="605"/>
      <c r="AM126" s="603" t="e">
        <f t="shared" si="102"/>
        <v>#N/A</v>
      </c>
      <c r="AN126" s="604"/>
      <c r="AO126" s="605"/>
      <c r="AP126" s="603" t="e">
        <f t="shared" si="103"/>
        <v>#N/A</v>
      </c>
      <c r="AQ126" s="604"/>
      <c r="AR126" s="605"/>
      <c r="AS126" s="603" t="e">
        <f t="shared" si="104"/>
        <v>#N/A</v>
      </c>
      <c r="AT126" s="604"/>
      <c r="AU126" s="605"/>
      <c r="AV126" s="603" t="e">
        <f t="shared" si="105"/>
        <v>#N/A</v>
      </c>
      <c r="AW126" s="604"/>
      <c r="AX126" s="605"/>
      <c r="AY126" s="603" t="e">
        <f t="shared" si="106"/>
        <v>#N/A</v>
      </c>
      <c r="AZ126" s="604"/>
      <c r="BA126" s="605"/>
      <c r="BB126" s="603" t="e">
        <f t="shared" si="107"/>
        <v>#N/A</v>
      </c>
      <c r="BC126" s="604"/>
      <c r="BD126" s="605"/>
      <c r="BE126" s="603" t="e">
        <f t="shared" si="108"/>
        <v>#N/A</v>
      </c>
      <c r="BF126" s="604"/>
      <c r="BG126" s="605"/>
      <c r="BH126" s="603" t="e">
        <f t="shared" si="109"/>
        <v>#N/A</v>
      </c>
      <c r="BI126" s="604"/>
      <c r="BJ126" s="605"/>
      <c r="BK126" s="603" t="e">
        <f t="shared" si="110"/>
        <v>#N/A</v>
      </c>
      <c r="BL126" s="604"/>
      <c r="BM126" s="605"/>
      <c r="BN126" s="603" t="e">
        <f t="shared" si="111"/>
        <v>#N/A</v>
      </c>
      <c r="BO126" s="604"/>
      <c r="BP126" s="605"/>
      <c r="BQ126" s="51" t="e">
        <f>IF(ISNUMBER('Moyennes ∆Ct et 2^(-∆Ct)'!AK29),'Moyennes ∆Ct et 2^(-∆Ct)'!AK29,NA())</f>
        <v>#N/A</v>
      </c>
      <c r="BR126" s="51" t="e">
        <f>IF(ISNUMBER('Moyennes ∆Ct et 2^(-∆Ct)'!AL29),'Moyennes ∆Ct et 2^(-∆Ct)'!AL29,NA())</f>
        <v>#N/A</v>
      </c>
      <c r="BS126" s="51" t="e">
        <f>IF(ISNUMBER('Moyennes ∆Ct et 2^(-∆Ct)'!AM29),'Moyennes ∆Ct et 2^(-∆Ct)'!AM29,NA())</f>
        <v>#N/A</v>
      </c>
      <c r="BT126" s="51" t="e">
        <f>IF(ISNUMBER('Moyennes ∆Ct et 2^(-∆Ct)'!AN29),'Moyennes ∆Ct et 2^(-∆Ct)'!AN29,NA())</f>
        <v>#N/A</v>
      </c>
      <c r="BU126" s="51" t="e">
        <f>IF(ISNUMBER('Moyennes ∆Ct et 2^(-∆Ct)'!AO29),'Moyennes ∆Ct et 2^(-∆Ct)'!AO29,NA())</f>
        <v>#N/A</v>
      </c>
      <c r="BV126" s="51" t="e">
        <f>IF(ISNUMBER('Moyennes ∆Ct et 2^(-∆Ct)'!AP29),'Moyennes ∆Ct et 2^(-∆Ct)'!AP29,NA())</f>
        <v>#N/A</v>
      </c>
      <c r="BW126" s="51" t="e">
        <f>IF(ISNUMBER('Moyennes ∆Ct et 2^(-∆Ct)'!AQ29),'Moyennes ∆Ct et 2^(-∆Ct)'!AQ29,NA())</f>
        <v>#N/A</v>
      </c>
      <c r="BX126" s="51" t="e">
        <f>IF(ISNUMBER('Moyennes ∆Ct et 2^(-∆Ct)'!AR29),'Moyennes ∆Ct et 2^(-∆Ct)'!AR29,NA())</f>
        <v>#N/A</v>
      </c>
      <c r="BY126" s="51" t="e">
        <f>IF(ISNUMBER('Moyennes ∆Ct et 2^(-∆Ct)'!AS29),'Moyennes ∆Ct et 2^(-∆Ct)'!AS29,NA())</f>
        <v>#N/A</v>
      </c>
      <c r="BZ126" s="51" t="e">
        <f>IF(ISNUMBER('Moyennes ∆Ct et 2^(-∆Ct)'!AT29),'Moyennes ∆Ct et 2^(-∆Ct)'!AT29,NA())</f>
        <v>#N/A</v>
      </c>
      <c r="CA126" s="51" t="e">
        <f>IF(ISNUMBER('Moyennes ∆Ct et 2^(-∆Ct)'!AU29),'Moyennes ∆Ct et 2^(-∆Ct)'!AU29,NA())</f>
        <v>#N/A</v>
      </c>
      <c r="CB126" s="51" t="e">
        <f>IF(ISNUMBER('Moyennes ∆Ct et 2^(-∆Ct)'!AV29),'Moyennes ∆Ct et 2^(-∆Ct)'!AV29,NA())</f>
        <v>#N/A</v>
      </c>
      <c r="CC126" s="51" t="e">
        <f>IF(ISNUMBER('Moyennes ∆Ct et 2^(-∆Ct)'!AW29),'Moyennes ∆Ct et 2^(-∆Ct)'!AW29,NA())</f>
        <v>#N/A</v>
      </c>
      <c r="CD126" s="51" t="e">
        <f>IF(ISNUMBER('Moyennes ∆Ct et 2^(-∆Ct)'!AX29),'Moyennes ∆Ct et 2^(-∆Ct)'!AX29,NA())</f>
        <v>#N/A</v>
      </c>
      <c r="CE126" s="51" t="e">
        <f>IF(ISNUMBER('Moyennes ∆Ct et 2^(-∆Ct)'!AY29),'Moyennes ∆Ct et 2^(-∆Ct)'!AY29,NA())</f>
        <v>#N/A</v>
      </c>
      <c r="CF126" s="51" t="e">
        <f>IF(ISNUMBER('Moyennes ∆Ct et 2^(-∆Ct)'!AZ29),'Moyennes ∆Ct et 2^(-∆Ct)'!AZ29,NA())</f>
        <v>#N/A</v>
      </c>
      <c r="CG126" s="51" t="e">
        <f>IF(ISNUMBER('Moyennes ∆Ct et 2^(-∆Ct)'!BA29),'Moyennes ∆Ct et 2^(-∆Ct)'!BA29,NA())</f>
        <v>#N/A</v>
      </c>
      <c r="CH126" s="51" t="e">
        <f>IF(ISNUMBER('Moyennes ∆Ct et 2^(-∆Ct)'!BB29),'Moyennes ∆Ct et 2^(-∆Ct)'!BB29,NA())</f>
        <v>#N/A</v>
      </c>
      <c r="CI126" s="51" t="e">
        <f>IF(ISNUMBER('Moyennes ∆Ct et 2^(-∆Ct)'!BC29),'Moyennes ∆Ct et 2^(-∆Ct)'!BC29,NA())</f>
        <v>#N/A</v>
      </c>
      <c r="CJ126" s="51" t="e">
        <f>IF(ISNUMBER('Moyennes ∆Ct et 2^(-∆Ct)'!BD29),'Moyennes ∆Ct et 2^(-∆Ct)'!BD29,NA())</f>
        <v>#N/A</v>
      </c>
    </row>
    <row r="127" spans="1:88">
      <c r="A127" s="36" t="str">
        <f t="shared" si="114"/>
        <v>C3</v>
      </c>
      <c r="B127" s="37" t="str">
        <f t="shared" si="114"/>
        <v/>
      </c>
      <c r="C127" s="41" t="str">
        <f>IF('Calcul des ∆Ct'!C29="","",POWER(2,-'Calcul des ∆Ct'!C29))</f>
        <v/>
      </c>
      <c r="D127" s="42" t="str">
        <f>IF('Calcul des ∆Ct'!D29="","",POWER(2,-'Calcul des ∆Ct'!D29))</f>
        <v/>
      </c>
      <c r="E127" s="43" t="str">
        <f>IF('Calcul des ∆Ct'!E29="","",POWER(2,-'Calcul des ∆Ct'!E29))</f>
        <v/>
      </c>
      <c r="F127" s="41" t="str">
        <f>IF('Calcul des ∆Ct'!F29="","",POWER(2,-'Calcul des ∆Ct'!F29))</f>
        <v/>
      </c>
      <c r="G127" s="42" t="str">
        <f>IF('Calcul des ∆Ct'!G29="","",POWER(2,-'Calcul des ∆Ct'!G29))</f>
        <v/>
      </c>
      <c r="H127" s="43" t="str">
        <f>IF('Calcul des ∆Ct'!H29="","",POWER(2,-'Calcul des ∆Ct'!H29))</f>
        <v/>
      </c>
      <c r="I127" s="41" t="str">
        <f>IF('Calcul des ∆Ct'!I29="","",POWER(2,-'Calcul des ∆Ct'!I29))</f>
        <v/>
      </c>
      <c r="J127" s="42" t="str">
        <f>IF('Calcul des ∆Ct'!J29="","",POWER(2,-'Calcul des ∆Ct'!J29))</f>
        <v/>
      </c>
      <c r="K127" s="43" t="str">
        <f>IF('Calcul des ∆Ct'!K29="","",POWER(2,-'Calcul des ∆Ct'!K29))</f>
        <v/>
      </c>
      <c r="L127" s="41" t="str">
        <f>IF('Calcul des ∆Ct'!L29="","",POWER(2,-'Calcul des ∆Ct'!L29))</f>
        <v/>
      </c>
      <c r="M127" s="42" t="str">
        <f>IF('Calcul des ∆Ct'!M29="","",POWER(2,-'Calcul des ∆Ct'!M29))</f>
        <v/>
      </c>
      <c r="N127" s="43" t="str">
        <f>IF('Calcul des ∆Ct'!N29="","",POWER(2,-'Calcul des ∆Ct'!N29))</f>
        <v/>
      </c>
      <c r="O127" s="41" t="str">
        <f>IF('Calcul des ∆Ct'!O29="","",POWER(2,-'Calcul des ∆Ct'!O29))</f>
        <v/>
      </c>
      <c r="P127" s="42" t="str">
        <f>IF('Calcul des ∆Ct'!P29="","",POWER(2,-'Calcul des ∆Ct'!P29))</f>
        <v/>
      </c>
      <c r="Q127" s="43" t="str">
        <f>IF('Calcul des ∆Ct'!Q29="","",POWER(2,-'Calcul des ∆Ct'!Q29))</f>
        <v/>
      </c>
      <c r="R127" s="41" t="str">
        <f>IF('Calcul des ∆Ct'!R29="","",POWER(2,-'Calcul des ∆Ct'!R29))</f>
        <v/>
      </c>
      <c r="S127" s="42" t="str">
        <f>IF('Calcul des ∆Ct'!S29="","",POWER(2,-'Calcul des ∆Ct'!S29))</f>
        <v/>
      </c>
      <c r="T127" s="43" t="str">
        <f>IF('Calcul des ∆Ct'!T29="","",POWER(2,-'Calcul des ∆Ct'!T29))</f>
        <v/>
      </c>
      <c r="U127" s="41" t="str">
        <f>IF('Calcul des ∆Ct'!U29="","",POWER(2,-'Calcul des ∆Ct'!U29))</f>
        <v/>
      </c>
      <c r="V127" s="42" t="str">
        <f>IF('Calcul des ∆Ct'!V29="","",POWER(2,-'Calcul des ∆Ct'!V29))</f>
        <v/>
      </c>
      <c r="W127" s="43" t="str">
        <f>IF('Calcul des ∆Ct'!W29="","",POWER(2,-'Calcul des ∆Ct'!W29))</f>
        <v/>
      </c>
      <c r="X127" s="41" t="str">
        <f>IF('Calcul des ∆Ct'!X29="","",POWER(2,-'Calcul des ∆Ct'!X29))</f>
        <v/>
      </c>
      <c r="Y127" s="42" t="str">
        <f>IF('Calcul des ∆Ct'!Y29="","",POWER(2,-'Calcul des ∆Ct'!Y29))</f>
        <v/>
      </c>
      <c r="Z127" s="43" t="str">
        <f>IF('Calcul des ∆Ct'!Z29="","",POWER(2,-'Calcul des ∆Ct'!Z29))</f>
        <v/>
      </c>
      <c r="AA127" s="41" t="str">
        <f>IF('Calcul des ∆Ct'!AA29="","",POWER(2,-'Calcul des ∆Ct'!AA29))</f>
        <v/>
      </c>
      <c r="AB127" s="42" t="str">
        <f>IF('Calcul des ∆Ct'!AB29="","",POWER(2,-'Calcul des ∆Ct'!AB29))</f>
        <v/>
      </c>
      <c r="AC127" s="43" t="str">
        <f>IF('Calcul des ∆Ct'!AC29="","",POWER(2,-'Calcul des ∆Ct'!AC29))</f>
        <v/>
      </c>
      <c r="AD127" s="41" t="str">
        <f>IF('Calcul des ∆Ct'!AD29="","",POWER(2,-'Calcul des ∆Ct'!AD29))</f>
        <v/>
      </c>
      <c r="AE127" s="42" t="str">
        <f>IF('Calcul des ∆Ct'!AE29="","",POWER(2,-'Calcul des ∆Ct'!AE29))</f>
        <v/>
      </c>
      <c r="AF127" s="43" t="str">
        <f>IF('Calcul des ∆Ct'!AF29="","",POWER(2,-'Calcul des ∆Ct'!AF29))</f>
        <v/>
      </c>
      <c r="AG127" s="41" t="str">
        <f>IF('Calcul des ∆Ct'!AG29="","",POWER(2,-'Calcul des ∆Ct'!AG29))</f>
        <v/>
      </c>
      <c r="AH127" s="42" t="str">
        <f>IF('Calcul des ∆Ct'!AH29="","",POWER(2,-'Calcul des ∆Ct'!AH29))</f>
        <v/>
      </c>
      <c r="AI127" s="43" t="str">
        <f>IF('Calcul des ∆Ct'!AI29="","",POWER(2,-'Calcul des ∆Ct'!AI29))</f>
        <v/>
      </c>
      <c r="AJ127" s="603" t="e">
        <f t="shared" si="113"/>
        <v>#N/A</v>
      </c>
      <c r="AK127" s="604"/>
      <c r="AL127" s="605"/>
      <c r="AM127" s="603" t="e">
        <f t="shared" si="102"/>
        <v>#N/A</v>
      </c>
      <c r="AN127" s="604"/>
      <c r="AO127" s="605"/>
      <c r="AP127" s="603" t="e">
        <f t="shared" si="103"/>
        <v>#N/A</v>
      </c>
      <c r="AQ127" s="604"/>
      <c r="AR127" s="605"/>
      <c r="AS127" s="603" t="e">
        <f t="shared" si="104"/>
        <v>#N/A</v>
      </c>
      <c r="AT127" s="604"/>
      <c r="AU127" s="605"/>
      <c r="AV127" s="603" t="e">
        <f t="shared" si="105"/>
        <v>#N/A</v>
      </c>
      <c r="AW127" s="604"/>
      <c r="AX127" s="605"/>
      <c r="AY127" s="603" t="e">
        <f t="shared" si="106"/>
        <v>#N/A</v>
      </c>
      <c r="AZ127" s="604"/>
      <c r="BA127" s="605"/>
      <c r="BB127" s="603" t="e">
        <f t="shared" si="107"/>
        <v>#N/A</v>
      </c>
      <c r="BC127" s="604"/>
      <c r="BD127" s="605"/>
      <c r="BE127" s="603" t="e">
        <f t="shared" si="108"/>
        <v>#N/A</v>
      </c>
      <c r="BF127" s="604"/>
      <c r="BG127" s="605"/>
      <c r="BH127" s="603" t="e">
        <f t="shared" si="109"/>
        <v>#N/A</v>
      </c>
      <c r="BI127" s="604"/>
      <c r="BJ127" s="605"/>
      <c r="BK127" s="603" t="e">
        <f t="shared" si="110"/>
        <v>#N/A</v>
      </c>
      <c r="BL127" s="604"/>
      <c r="BM127" s="605"/>
      <c r="BN127" s="603" t="e">
        <f t="shared" si="111"/>
        <v>#N/A</v>
      </c>
      <c r="BO127" s="604"/>
      <c r="BP127" s="605"/>
      <c r="BQ127" s="51" t="e">
        <f>IF(ISNUMBER('Moyennes ∆Ct et 2^(-∆Ct)'!AK30),'Moyennes ∆Ct et 2^(-∆Ct)'!AK30,NA())</f>
        <v>#N/A</v>
      </c>
      <c r="BR127" s="51" t="e">
        <f>IF(ISNUMBER('Moyennes ∆Ct et 2^(-∆Ct)'!AL30),'Moyennes ∆Ct et 2^(-∆Ct)'!AL30,NA())</f>
        <v>#N/A</v>
      </c>
      <c r="BS127" s="51" t="e">
        <f>IF(ISNUMBER('Moyennes ∆Ct et 2^(-∆Ct)'!AM30),'Moyennes ∆Ct et 2^(-∆Ct)'!AM30,NA())</f>
        <v>#N/A</v>
      </c>
      <c r="BT127" s="51" t="e">
        <f>IF(ISNUMBER('Moyennes ∆Ct et 2^(-∆Ct)'!AN30),'Moyennes ∆Ct et 2^(-∆Ct)'!AN30,NA())</f>
        <v>#N/A</v>
      </c>
      <c r="BU127" s="51" t="e">
        <f>IF(ISNUMBER('Moyennes ∆Ct et 2^(-∆Ct)'!AO30),'Moyennes ∆Ct et 2^(-∆Ct)'!AO30,NA())</f>
        <v>#N/A</v>
      </c>
      <c r="BV127" s="51" t="e">
        <f>IF(ISNUMBER('Moyennes ∆Ct et 2^(-∆Ct)'!AP30),'Moyennes ∆Ct et 2^(-∆Ct)'!AP30,NA())</f>
        <v>#N/A</v>
      </c>
      <c r="BW127" s="51" t="e">
        <f>IF(ISNUMBER('Moyennes ∆Ct et 2^(-∆Ct)'!AQ30),'Moyennes ∆Ct et 2^(-∆Ct)'!AQ30,NA())</f>
        <v>#N/A</v>
      </c>
      <c r="BX127" s="51" t="e">
        <f>IF(ISNUMBER('Moyennes ∆Ct et 2^(-∆Ct)'!AR30),'Moyennes ∆Ct et 2^(-∆Ct)'!AR30,NA())</f>
        <v>#N/A</v>
      </c>
      <c r="BY127" s="51" t="e">
        <f>IF(ISNUMBER('Moyennes ∆Ct et 2^(-∆Ct)'!AS30),'Moyennes ∆Ct et 2^(-∆Ct)'!AS30,NA())</f>
        <v>#N/A</v>
      </c>
      <c r="BZ127" s="51" t="e">
        <f>IF(ISNUMBER('Moyennes ∆Ct et 2^(-∆Ct)'!AT30),'Moyennes ∆Ct et 2^(-∆Ct)'!AT30,NA())</f>
        <v>#N/A</v>
      </c>
      <c r="CA127" s="51" t="e">
        <f>IF(ISNUMBER('Moyennes ∆Ct et 2^(-∆Ct)'!AU30),'Moyennes ∆Ct et 2^(-∆Ct)'!AU30,NA())</f>
        <v>#N/A</v>
      </c>
      <c r="CB127" s="51" t="e">
        <f>IF(ISNUMBER('Moyennes ∆Ct et 2^(-∆Ct)'!AV30),'Moyennes ∆Ct et 2^(-∆Ct)'!AV30,NA())</f>
        <v>#N/A</v>
      </c>
      <c r="CC127" s="51" t="e">
        <f>IF(ISNUMBER('Moyennes ∆Ct et 2^(-∆Ct)'!AW30),'Moyennes ∆Ct et 2^(-∆Ct)'!AW30,NA())</f>
        <v>#N/A</v>
      </c>
      <c r="CD127" s="51" t="e">
        <f>IF(ISNUMBER('Moyennes ∆Ct et 2^(-∆Ct)'!AX30),'Moyennes ∆Ct et 2^(-∆Ct)'!AX30,NA())</f>
        <v>#N/A</v>
      </c>
      <c r="CE127" s="51" t="e">
        <f>IF(ISNUMBER('Moyennes ∆Ct et 2^(-∆Ct)'!AY30),'Moyennes ∆Ct et 2^(-∆Ct)'!AY30,NA())</f>
        <v>#N/A</v>
      </c>
      <c r="CF127" s="51" t="e">
        <f>IF(ISNUMBER('Moyennes ∆Ct et 2^(-∆Ct)'!AZ30),'Moyennes ∆Ct et 2^(-∆Ct)'!AZ30,NA())</f>
        <v>#N/A</v>
      </c>
      <c r="CG127" s="51" t="e">
        <f>IF(ISNUMBER('Moyennes ∆Ct et 2^(-∆Ct)'!BA30),'Moyennes ∆Ct et 2^(-∆Ct)'!BA30,NA())</f>
        <v>#N/A</v>
      </c>
      <c r="CH127" s="51" t="e">
        <f>IF(ISNUMBER('Moyennes ∆Ct et 2^(-∆Ct)'!BB30),'Moyennes ∆Ct et 2^(-∆Ct)'!BB30,NA())</f>
        <v>#N/A</v>
      </c>
      <c r="CI127" s="51" t="e">
        <f>IF(ISNUMBER('Moyennes ∆Ct et 2^(-∆Ct)'!BC30),'Moyennes ∆Ct et 2^(-∆Ct)'!BC30,NA())</f>
        <v>#N/A</v>
      </c>
      <c r="CJ127" s="51" t="e">
        <f>IF(ISNUMBER('Moyennes ∆Ct et 2^(-∆Ct)'!BD30),'Moyennes ∆Ct et 2^(-∆Ct)'!BD30,NA())</f>
        <v>#N/A</v>
      </c>
    </row>
    <row r="128" spans="1:88">
      <c r="A128" s="36" t="str">
        <f t="shared" si="114"/>
        <v>C4</v>
      </c>
      <c r="B128" s="37" t="str">
        <f t="shared" si="114"/>
        <v/>
      </c>
      <c r="C128" s="41" t="str">
        <f>IF('Calcul des ∆Ct'!C30="","",POWER(2,-'Calcul des ∆Ct'!C30))</f>
        <v/>
      </c>
      <c r="D128" s="42" t="str">
        <f>IF('Calcul des ∆Ct'!D30="","",POWER(2,-'Calcul des ∆Ct'!D30))</f>
        <v/>
      </c>
      <c r="E128" s="43" t="str">
        <f>IF('Calcul des ∆Ct'!E30="","",POWER(2,-'Calcul des ∆Ct'!E30))</f>
        <v/>
      </c>
      <c r="F128" s="41" t="str">
        <f>IF('Calcul des ∆Ct'!F30="","",POWER(2,-'Calcul des ∆Ct'!F30))</f>
        <v/>
      </c>
      <c r="G128" s="42" t="str">
        <f>IF('Calcul des ∆Ct'!G30="","",POWER(2,-'Calcul des ∆Ct'!G30))</f>
        <v/>
      </c>
      <c r="H128" s="43" t="str">
        <f>IF('Calcul des ∆Ct'!H30="","",POWER(2,-'Calcul des ∆Ct'!H30))</f>
        <v/>
      </c>
      <c r="I128" s="41" t="str">
        <f>IF('Calcul des ∆Ct'!I30="","",POWER(2,-'Calcul des ∆Ct'!I30))</f>
        <v/>
      </c>
      <c r="J128" s="42" t="str">
        <f>IF('Calcul des ∆Ct'!J30="","",POWER(2,-'Calcul des ∆Ct'!J30))</f>
        <v/>
      </c>
      <c r="K128" s="43" t="str">
        <f>IF('Calcul des ∆Ct'!K30="","",POWER(2,-'Calcul des ∆Ct'!K30))</f>
        <v/>
      </c>
      <c r="L128" s="41" t="str">
        <f>IF('Calcul des ∆Ct'!L30="","",POWER(2,-'Calcul des ∆Ct'!L30))</f>
        <v/>
      </c>
      <c r="M128" s="42" t="str">
        <f>IF('Calcul des ∆Ct'!M30="","",POWER(2,-'Calcul des ∆Ct'!M30))</f>
        <v/>
      </c>
      <c r="N128" s="43" t="str">
        <f>IF('Calcul des ∆Ct'!N30="","",POWER(2,-'Calcul des ∆Ct'!N30))</f>
        <v/>
      </c>
      <c r="O128" s="41" t="str">
        <f>IF('Calcul des ∆Ct'!O30="","",POWER(2,-'Calcul des ∆Ct'!O30))</f>
        <v/>
      </c>
      <c r="P128" s="42" t="str">
        <f>IF('Calcul des ∆Ct'!P30="","",POWER(2,-'Calcul des ∆Ct'!P30))</f>
        <v/>
      </c>
      <c r="Q128" s="43" t="str">
        <f>IF('Calcul des ∆Ct'!Q30="","",POWER(2,-'Calcul des ∆Ct'!Q30))</f>
        <v/>
      </c>
      <c r="R128" s="41" t="str">
        <f>IF('Calcul des ∆Ct'!R30="","",POWER(2,-'Calcul des ∆Ct'!R30))</f>
        <v/>
      </c>
      <c r="S128" s="42" t="str">
        <f>IF('Calcul des ∆Ct'!S30="","",POWER(2,-'Calcul des ∆Ct'!S30))</f>
        <v/>
      </c>
      <c r="T128" s="43" t="str">
        <f>IF('Calcul des ∆Ct'!T30="","",POWER(2,-'Calcul des ∆Ct'!T30))</f>
        <v/>
      </c>
      <c r="U128" s="41" t="str">
        <f>IF('Calcul des ∆Ct'!U30="","",POWER(2,-'Calcul des ∆Ct'!U30))</f>
        <v/>
      </c>
      <c r="V128" s="42" t="str">
        <f>IF('Calcul des ∆Ct'!V30="","",POWER(2,-'Calcul des ∆Ct'!V30))</f>
        <v/>
      </c>
      <c r="W128" s="43" t="str">
        <f>IF('Calcul des ∆Ct'!W30="","",POWER(2,-'Calcul des ∆Ct'!W30))</f>
        <v/>
      </c>
      <c r="X128" s="41" t="str">
        <f>IF('Calcul des ∆Ct'!X30="","",POWER(2,-'Calcul des ∆Ct'!X30))</f>
        <v/>
      </c>
      <c r="Y128" s="42" t="str">
        <f>IF('Calcul des ∆Ct'!Y30="","",POWER(2,-'Calcul des ∆Ct'!Y30))</f>
        <v/>
      </c>
      <c r="Z128" s="43" t="str">
        <f>IF('Calcul des ∆Ct'!Z30="","",POWER(2,-'Calcul des ∆Ct'!Z30))</f>
        <v/>
      </c>
      <c r="AA128" s="41" t="str">
        <f>IF('Calcul des ∆Ct'!AA30="","",POWER(2,-'Calcul des ∆Ct'!AA30))</f>
        <v/>
      </c>
      <c r="AB128" s="42" t="str">
        <f>IF('Calcul des ∆Ct'!AB30="","",POWER(2,-'Calcul des ∆Ct'!AB30))</f>
        <v/>
      </c>
      <c r="AC128" s="43" t="str">
        <f>IF('Calcul des ∆Ct'!AC30="","",POWER(2,-'Calcul des ∆Ct'!AC30))</f>
        <v/>
      </c>
      <c r="AD128" s="41" t="str">
        <f>IF('Calcul des ∆Ct'!AD30="","",POWER(2,-'Calcul des ∆Ct'!AD30))</f>
        <v/>
      </c>
      <c r="AE128" s="42" t="str">
        <f>IF('Calcul des ∆Ct'!AE30="","",POWER(2,-'Calcul des ∆Ct'!AE30))</f>
        <v/>
      </c>
      <c r="AF128" s="43" t="str">
        <f>IF('Calcul des ∆Ct'!AF30="","",POWER(2,-'Calcul des ∆Ct'!AF30))</f>
        <v/>
      </c>
      <c r="AG128" s="41" t="str">
        <f>IF('Calcul des ∆Ct'!AG30="","",POWER(2,-'Calcul des ∆Ct'!AG30))</f>
        <v/>
      </c>
      <c r="AH128" s="42" t="str">
        <f>IF('Calcul des ∆Ct'!AH30="","",POWER(2,-'Calcul des ∆Ct'!AH30))</f>
        <v/>
      </c>
      <c r="AI128" s="43" t="str">
        <f>IF('Calcul des ∆Ct'!AI30="","",POWER(2,-'Calcul des ∆Ct'!AI30))</f>
        <v/>
      </c>
      <c r="AJ128" s="603" t="e">
        <f t="shared" si="113"/>
        <v>#N/A</v>
      </c>
      <c r="AK128" s="604"/>
      <c r="AL128" s="605"/>
      <c r="AM128" s="603" t="e">
        <f t="shared" si="102"/>
        <v>#N/A</v>
      </c>
      <c r="AN128" s="604"/>
      <c r="AO128" s="605"/>
      <c r="AP128" s="603" t="e">
        <f t="shared" si="103"/>
        <v>#N/A</v>
      </c>
      <c r="AQ128" s="604"/>
      <c r="AR128" s="605"/>
      <c r="AS128" s="603" t="e">
        <f t="shared" si="104"/>
        <v>#N/A</v>
      </c>
      <c r="AT128" s="604"/>
      <c r="AU128" s="605"/>
      <c r="AV128" s="603" t="e">
        <f t="shared" si="105"/>
        <v>#N/A</v>
      </c>
      <c r="AW128" s="604"/>
      <c r="AX128" s="605"/>
      <c r="AY128" s="603" t="e">
        <f t="shared" si="106"/>
        <v>#N/A</v>
      </c>
      <c r="AZ128" s="604"/>
      <c r="BA128" s="605"/>
      <c r="BB128" s="603" t="e">
        <f t="shared" si="107"/>
        <v>#N/A</v>
      </c>
      <c r="BC128" s="604"/>
      <c r="BD128" s="605"/>
      <c r="BE128" s="603" t="e">
        <f t="shared" si="108"/>
        <v>#N/A</v>
      </c>
      <c r="BF128" s="604"/>
      <c r="BG128" s="605"/>
      <c r="BH128" s="603" t="e">
        <f t="shared" si="109"/>
        <v>#N/A</v>
      </c>
      <c r="BI128" s="604"/>
      <c r="BJ128" s="605"/>
      <c r="BK128" s="603" t="e">
        <f t="shared" si="110"/>
        <v>#N/A</v>
      </c>
      <c r="BL128" s="604"/>
      <c r="BM128" s="605"/>
      <c r="BN128" s="603" t="e">
        <f t="shared" si="111"/>
        <v>#N/A</v>
      </c>
      <c r="BO128" s="604"/>
      <c r="BP128" s="605"/>
      <c r="BQ128" s="51" t="e">
        <f>IF(ISNUMBER('Moyennes ∆Ct et 2^(-∆Ct)'!AK31),'Moyennes ∆Ct et 2^(-∆Ct)'!AK31,NA())</f>
        <v>#N/A</v>
      </c>
      <c r="BR128" s="51" t="e">
        <f>IF(ISNUMBER('Moyennes ∆Ct et 2^(-∆Ct)'!AL31),'Moyennes ∆Ct et 2^(-∆Ct)'!AL31,NA())</f>
        <v>#N/A</v>
      </c>
      <c r="BS128" s="51" t="e">
        <f>IF(ISNUMBER('Moyennes ∆Ct et 2^(-∆Ct)'!AM31),'Moyennes ∆Ct et 2^(-∆Ct)'!AM31,NA())</f>
        <v>#N/A</v>
      </c>
      <c r="BT128" s="51" t="e">
        <f>IF(ISNUMBER('Moyennes ∆Ct et 2^(-∆Ct)'!AN31),'Moyennes ∆Ct et 2^(-∆Ct)'!AN31,NA())</f>
        <v>#N/A</v>
      </c>
      <c r="BU128" s="51" t="e">
        <f>IF(ISNUMBER('Moyennes ∆Ct et 2^(-∆Ct)'!AO31),'Moyennes ∆Ct et 2^(-∆Ct)'!AO31,NA())</f>
        <v>#N/A</v>
      </c>
      <c r="BV128" s="51" t="e">
        <f>IF(ISNUMBER('Moyennes ∆Ct et 2^(-∆Ct)'!AP31),'Moyennes ∆Ct et 2^(-∆Ct)'!AP31,NA())</f>
        <v>#N/A</v>
      </c>
      <c r="BW128" s="51" t="e">
        <f>IF(ISNUMBER('Moyennes ∆Ct et 2^(-∆Ct)'!AQ31),'Moyennes ∆Ct et 2^(-∆Ct)'!AQ31,NA())</f>
        <v>#N/A</v>
      </c>
      <c r="BX128" s="51" t="e">
        <f>IF(ISNUMBER('Moyennes ∆Ct et 2^(-∆Ct)'!AR31),'Moyennes ∆Ct et 2^(-∆Ct)'!AR31,NA())</f>
        <v>#N/A</v>
      </c>
      <c r="BY128" s="51" t="e">
        <f>IF(ISNUMBER('Moyennes ∆Ct et 2^(-∆Ct)'!AS31),'Moyennes ∆Ct et 2^(-∆Ct)'!AS31,NA())</f>
        <v>#N/A</v>
      </c>
      <c r="BZ128" s="51" t="e">
        <f>IF(ISNUMBER('Moyennes ∆Ct et 2^(-∆Ct)'!AT31),'Moyennes ∆Ct et 2^(-∆Ct)'!AT31,NA())</f>
        <v>#N/A</v>
      </c>
      <c r="CA128" s="51" t="e">
        <f>IF(ISNUMBER('Moyennes ∆Ct et 2^(-∆Ct)'!AU31),'Moyennes ∆Ct et 2^(-∆Ct)'!AU31,NA())</f>
        <v>#N/A</v>
      </c>
      <c r="CB128" s="51" t="e">
        <f>IF(ISNUMBER('Moyennes ∆Ct et 2^(-∆Ct)'!AV31),'Moyennes ∆Ct et 2^(-∆Ct)'!AV31,NA())</f>
        <v>#N/A</v>
      </c>
      <c r="CC128" s="51" t="e">
        <f>IF(ISNUMBER('Moyennes ∆Ct et 2^(-∆Ct)'!AW31),'Moyennes ∆Ct et 2^(-∆Ct)'!AW31,NA())</f>
        <v>#N/A</v>
      </c>
      <c r="CD128" s="51" t="e">
        <f>IF(ISNUMBER('Moyennes ∆Ct et 2^(-∆Ct)'!AX31),'Moyennes ∆Ct et 2^(-∆Ct)'!AX31,NA())</f>
        <v>#N/A</v>
      </c>
      <c r="CE128" s="51" t="e">
        <f>IF(ISNUMBER('Moyennes ∆Ct et 2^(-∆Ct)'!AY31),'Moyennes ∆Ct et 2^(-∆Ct)'!AY31,NA())</f>
        <v>#N/A</v>
      </c>
      <c r="CF128" s="51" t="e">
        <f>IF(ISNUMBER('Moyennes ∆Ct et 2^(-∆Ct)'!AZ31),'Moyennes ∆Ct et 2^(-∆Ct)'!AZ31,NA())</f>
        <v>#N/A</v>
      </c>
      <c r="CG128" s="51" t="e">
        <f>IF(ISNUMBER('Moyennes ∆Ct et 2^(-∆Ct)'!BA31),'Moyennes ∆Ct et 2^(-∆Ct)'!BA31,NA())</f>
        <v>#N/A</v>
      </c>
      <c r="CH128" s="51" t="e">
        <f>IF(ISNUMBER('Moyennes ∆Ct et 2^(-∆Ct)'!BB31),'Moyennes ∆Ct et 2^(-∆Ct)'!BB31,NA())</f>
        <v>#N/A</v>
      </c>
      <c r="CI128" s="51" t="e">
        <f>IF(ISNUMBER('Moyennes ∆Ct et 2^(-∆Ct)'!BC31),'Moyennes ∆Ct et 2^(-∆Ct)'!BC31,NA())</f>
        <v>#N/A</v>
      </c>
      <c r="CJ128" s="51" t="e">
        <f>IF(ISNUMBER('Moyennes ∆Ct et 2^(-∆Ct)'!BD31),'Moyennes ∆Ct et 2^(-∆Ct)'!BD31,NA())</f>
        <v>#N/A</v>
      </c>
    </row>
    <row r="129" spans="1:88">
      <c r="A129" s="36" t="str">
        <f t="shared" si="114"/>
        <v>C5</v>
      </c>
      <c r="B129" s="37" t="str">
        <f t="shared" si="114"/>
        <v/>
      </c>
      <c r="C129" s="41" t="str">
        <f>IF('Calcul des ∆Ct'!C31="","",POWER(2,-'Calcul des ∆Ct'!C31))</f>
        <v/>
      </c>
      <c r="D129" s="42" t="str">
        <f>IF('Calcul des ∆Ct'!D31="","",POWER(2,-'Calcul des ∆Ct'!D31))</f>
        <v/>
      </c>
      <c r="E129" s="43" t="str">
        <f>IF('Calcul des ∆Ct'!E31="","",POWER(2,-'Calcul des ∆Ct'!E31))</f>
        <v/>
      </c>
      <c r="F129" s="41" t="str">
        <f>IF('Calcul des ∆Ct'!F31="","",POWER(2,-'Calcul des ∆Ct'!F31))</f>
        <v/>
      </c>
      <c r="G129" s="42" t="str">
        <f>IF('Calcul des ∆Ct'!G31="","",POWER(2,-'Calcul des ∆Ct'!G31))</f>
        <v/>
      </c>
      <c r="H129" s="43" t="str">
        <f>IF('Calcul des ∆Ct'!H31="","",POWER(2,-'Calcul des ∆Ct'!H31))</f>
        <v/>
      </c>
      <c r="I129" s="41" t="str">
        <f>IF('Calcul des ∆Ct'!I31="","",POWER(2,-'Calcul des ∆Ct'!I31))</f>
        <v/>
      </c>
      <c r="J129" s="42" t="str">
        <f>IF('Calcul des ∆Ct'!J31="","",POWER(2,-'Calcul des ∆Ct'!J31))</f>
        <v/>
      </c>
      <c r="K129" s="43" t="str">
        <f>IF('Calcul des ∆Ct'!K31="","",POWER(2,-'Calcul des ∆Ct'!K31))</f>
        <v/>
      </c>
      <c r="L129" s="41" t="str">
        <f>IF('Calcul des ∆Ct'!L31="","",POWER(2,-'Calcul des ∆Ct'!L31))</f>
        <v/>
      </c>
      <c r="M129" s="42" t="str">
        <f>IF('Calcul des ∆Ct'!M31="","",POWER(2,-'Calcul des ∆Ct'!M31))</f>
        <v/>
      </c>
      <c r="N129" s="43" t="str">
        <f>IF('Calcul des ∆Ct'!N31="","",POWER(2,-'Calcul des ∆Ct'!N31))</f>
        <v/>
      </c>
      <c r="O129" s="41" t="str">
        <f>IF('Calcul des ∆Ct'!O31="","",POWER(2,-'Calcul des ∆Ct'!O31))</f>
        <v/>
      </c>
      <c r="P129" s="42" t="str">
        <f>IF('Calcul des ∆Ct'!P31="","",POWER(2,-'Calcul des ∆Ct'!P31))</f>
        <v/>
      </c>
      <c r="Q129" s="43" t="str">
        <f>IF('Calcul des ∆Ct'!Q31="","",POWER(2,-'Calcul des ∆Ct'!Q31))</f>
        <v/>
      </c>
      <c r="R129" s="41" t="str">
        <f>IF('Calcul des ∆Ct'!R31="","",POWER(2,-'Calcul des ∆Ct'!R31))</f>
        <v/>
      </c>
      <c r="S129" s="42" t="str">
        <f>IF('Calcul des ∆Ct'!S31="","",POWER(2,-'Calcul des ∆Ct'!S31))</f>
        <v/>
      </c>
      <c r="T129" s="43" t="str">
        <f>IF('Calcul des ∆Ct'!T31="","",POWER(2,-'Calcul des ∆Ct'!T31))</f>
        <v/>
      </c>
      <c r="U129" s="41" t="str">
        <f>IF('Calcul des ∆Ct'!U31="","",POWER(2,-'Calcul des ∆Ct'!U31))</f>
        <v/>
      </c>
      <c r="V129" s="42" t="str">
        <f>IF('Calcul des ∆Ct'!V31="","",POWER(2,-'Calcul des ∆Ct'!V31))</f>
        <v/>
      </c>
      <c r="W129" s="43" t="str">
        <f>IF('Calcul des ∆Ct'!W31="","",POWER(2,-'Calcul des ∆Ct'!W31))</f>
        <v/>
      </c>
      <c r="X129" s="41" t="str">
        <f>IF('Calcul des ∆Ct'!X31="","",POWER(2,-'Calcul des ∆Ct'!X31))</f>
        <v/>
      </c>
      <c r="Y129" s="42" t="str">
        <f>IF('Calcul des ∆Ct'!Y31="","",POWER(2,-'Calcul des ∆Ct'!Y31))</f>
        <v/>
      </c>
      <c r="Z129" s="43" t="str">
        <f>IF('Calcul des ∆Ct'!Z31="","",POWER(2,-'Calcul des ∆Ct'!Z31))</f>
        <v/>
      </c>
      <c r="AA129" s="41" t="str">
        <f>IF('Calcul des ∆Ct'!AA31="","",POWER(2,-'Calcul des ∆Ct'!AA31))</f>
        <v/>
      </c>
      <c r="AB129" s="42" t="str">
        <f>IF('Calcul des ∆Ct'!AB31="","",POWER(2,-'Calcul des ∆Ct'!AB31))</f>
        <v/>
      </c>
      <c r="AC129" s="43" t="str">
        <f>IF('Calcul des ∆Ct'!AC31="","",POWER(2,-'Calcul des ∆Ct'!AC31))</f>
        <v/>
      </c>
      <c r="AD129" s="41" t="str">
        <f>IF('Calcul des ∆Ct'!AD31="","",POWER(2,-'Calcul des ∆Ct'!AD31))</f>
        <v/>
      </c>
      <c r="AE129" s="42" t="str">
        <f>IF('Calcul des ∆Ct'!AE31="","",POWER(2,-'Calcul des ∆Ct'!AE31))</f>
        <v/>
      </c>
      <c r="AF129" s="43" t="str">
        <f>IF('Calcul des ∆Ct'!AF31="","",POWER(2,-'Calcul des ∆Ct'!AF31))</f>
        <v/>
      </c>
      <c r="AG129" s="41" t="str">
        <f>IF('Calcul des ∆Ct'!AG31="","",POWER(2,-'Calcul des ∆Ct'!AG31))</f>
        <v/>
      </c>
      <c r="AH129" s="42" t="str">
        <f>IF('Calcul des ∆Ct'!AH31="","",POWER(2,-'Calcul des ∆Ct'!AH31))</f>
        <v/>
      </c>
      <c r="AI129" s="43" t="str">
        <f>IF('Calcul des ∆Ct'!AI31="","",POWER(2,-'Calcul des ∆Ct'!AI31))</f>
        <v/>
      </c>
      <c r="AJ129" s="603" t="e">
        <f t="shared" si="113"/>
        <v>#N/A</v>
      </c>
      <c r="AK129" s="604"/>
      <c r="AL129" s="605"/>
      <c r="AM129" s="603" t="e">
        <f t="shared" si="102"/>
        <v>#N/A</v>
      </c>
      <c r="AN129" s="604"/>
      <c r="AO129" s="605"/>
      <c r="AP129" s="603" t="e">
        <f t="shared" si="103"/>
        <v>#N/A</v>
      </c>
      <c r="AQ129" s="604"/>
      <c r="AR129" s="605"/>
      <c r="AS129" s="603" t="e">
        <f t="shared" si="104"/>
        <v>#N/A</v>
      </c>
      <c r="AT129" s="604"/>
      <c r="AU129" s="605"/>
      <c r="AV129" s="603" t="e">
        <f t="shared" si="105"/>
        <v>#N/A</v>
      </c>
      <c r="AW129" s="604"/>
      <c r="AX129" s="605"/>
      <c r="AY129" s="603" t="e">
        <f t="shared" si="106"/>
        <v>#N/A</v>
      </c>
      <c r="AZ129" s="604"/>
      <c r="BA129" s="605"/>
      <c r="BB129" s="603" t="e">
        <f t="shared" si="107"/>
        <v>#N/A</v>
      </c>
      <c r="BC129" s="604"/>
      <c r="BD129" s="605"/>
      <c r="BE129" s="603" t="e">
        <f t="shared" si="108"/>
        <v>#N/A</v>
      </c>
      <c r="BF129" s="604"/>
      <c r="BG129" s="605"/>
      <c r="BH129" s="603" t="e">
        <f t="shared" si="109"/>
        <v>#N/A</v>
      </c>
      <c r="BI129" s="604"/>
      <c r="BJ129" s="605"/>
      <c r="BK129" s="603" t="e">
        <f t="shared" si="110"/>
        <v>#N/A</v>
      </c>
      <c r="BL129" s="604"/>
      <c r="BM129" s="605"/>
      <c r="BN129" s="603" t="e">
        <f t="shared" si="111"/>
        <v>#N/A</v>
      </c>
      <c r="BO129" s="604"/>
      <c r="BP129" s="605"/>
      <c r="BQ129" s="51" t="e">
        <f>IF(ISNUMBER('Moyennes ∆Ct et 2^(-∆Ct)'!AK32),'Moyennes ∆Ct et 2^(-∆Ct)'!AK32,NA())</f>
        <v>#N/A</v>
      </c>
      <c r="BR129" s="51" t="e">
        <f>IF(ISNUMBER('Moyennes ∆Ct et 2^(-∆Ct)'!AL32),'Moyennes ∆Ct et 2^(-∆Ct)'!AL32,NA())</f>
        <v>#N/A</v>
      </c>
      <c r="BS129" s="51" t="e">
        <f>IF(ISNUMBER('Moyennes ∆Ct et 2^(-∆Ct)'!AM32),'Moyennes ∆Ct et 2^(-∆Ct)'!AM32,NA())</f>
        <v>#N/A</v>
      </c>
      <c r="BT129" s="51" t="e">
        <f>IF(ISNUMBER('Moyennes ∆Ct et 2^(-∆Ct)'!AN32),'Moyennes ∆Ct et 2^(-∆Ct)'!AN32,NA())</f>
        <v>#N/A</v>
      </c>
      <c r="BU129" s="51" t="e">
        <f>IF(ISNUMBER('Moyennes ∆Ct et 2^(-∆Ct)'!AO32),'Moyennes ∆Ct et 2^(-∆Ct)'!AO32,NA())</f>
        <v>#N/A</v>
      </c>
      <c r="BV129" s="51" t="e">
        <f>IF(ISNUMBER('Moyennes ∆Ct et 2^(-∆Ct)'!AP32),'Moyennes ∆Ct et 2^(-∆Ct)'!AP32,NA())</f>
        <v>#N/A</v>
      </c>
      <c r="BW129" s="51" t="e">
        <f>IF(ISNUMBER('Moyennes ∆Ct et 2^(-∆Ct)'!AQ32),'Moyennes ∆Ct et 2^(-∆Ct)'!AQ32,NA())</f>
        <v>#N/A</v>
      </c>
      <c r="BX129" s="51" t="e">
        <f>IF(ISNUMBER('Moyennes ∆Ct et 2^(-∆Ct)'!AR32),'Moyennes ∆Ct et 2^(-∆Ct)'!AR32,NA())</f>
        <v>#N/A</v>
      </c>
      <c r="BY129" s="51" t="e">
        <f>IF(ISNUMBER('Moyennes ∆Ct et 2^(-∆Ct)'!AS32),'Moyennes ∆Ct et 2^(-∆Ct)'!AS32,NA())</f>
        <v>#N/A</v>
      </c>
      <c r="BZ129" s="51" t="e">
        <f>IF(ISNUMBER('Moyennes ∆Ct et 2^(-∆Ct)'!AT32),'Moyennes ∆Ct et 2^(-∆Ct)'!AT32,NA())</f>
        <v>#N/A</v>
      </c>
      <c r="CA129" s="51" t="e">
        <f>IF(ISNUMBER('Moyennes ∆Ct et 2^(-∆Ct)'!AU32),'Moyennes ∆Ct et 2^(-∆Ct)'!AU32,NA())</f>
        <v>#N/A</v>
      </c>
      <c r="CB129" s="51" t="e">
        <f>IF(ISNUMBER('Moyennes ∆Ct et 2^(-∆Ct)'!AV32),'Moyennes ∆Ct et 2^(-∆Ct)'!AV32,NA())</f>
        <v>#N/A</v>
      </c>
      <c r="CC129" s="51" t="e">
        <f>IF(ISNUMBER('Moyennes ∆Ct et 2^(-∆Ct)'!AW32),'Moyennes ∆Ct et 2^(-∆Ct)'!AW32,NA())</f>
        <v>#N/A</v>
      </c>
      <c r="CD129" s="51" t="e">
        <f>IF(ISNUMBER('Moyennes ∆Ct et 2^(-∆Ct)'!AX32),'Moyennes ∆Ct et 2^(-∆Ct)'!AX32,NA())</f>
        <v>#N/A</v>
      </c>
      <c r="CE129" s="51" t="e">
        <f>IF(ISNUMBER('Moyennes ∆Ct et 2^(-∆Ct)'!AY32),'Moyennes ∆Ct et 2^(-∆Ct)'!AY32,NA())</f>
        <v>#N/A</v>
      </c>
      <c r="CF129" s="51" t="e">
        <f>IF(ISNUMBER('Moyennes ∆Ct et 2^(-∆Ct)'!AZ32),'Moyennes ∆Ct et 2^(-∆Ct)'!AZ32,NA())</f>
        <v>#N/A</v>
      </c>
      <c r="CG129" s="51" t="e">
        <f>IF(ISNUMBER('Moyennes ∆Ct et 2^(-∆Ct)'!BA32),'Moyennes ∆Ct et 2^(-∆Ct)'!BA32,NA())</f>
        <v>#N/A</v>
      </c>
      <c r="CH129" s="51" t="e">
        <f>IF(ISNUMBER('Moyennes ∆Ct et 2^(-∆Ct)'!BB32),'Moyennes ∆Ct et 2^(-∆Ct)'!BB32,NA())</f>
        <v>#N/A</v>
      </c>
      <c r="CI129" s="51" t="e">
        <f>IF(ISNUMBER('Moyennes ∆Ct et 2^(-∆Ct)'!BC32),'Moyennes ∆Ct et 2^(-∆Ct)'!BC32,NA())</f>
        <v>#N/A</v>
      </c>
      <c r="CJ129" s="51" t="e">
        <f>IF(ISNUMBER('Moyennes ∆Ct et 2^(-∆Ct)'!BD32),'Moyennes ∆Ct et 2^(-∆Ct)'!BD32,NA())</f>
        <v>#N/A</v>
      </c>
    </row>
    <row r="130" spans="1:88">
      <c r="A130" s="36" t="str">
        <f t="shared" si="114"/>
        <v>C6</v>
      </c>
      <c r="B130" s="37" t="str">
        <f t="shared" si="114"/>
        <v/>
      </c>
      <c r="C130" s="41" t="str">
        <f>IF('Calcul des ∆Ct'!C32="","",POWER(2,-'Calcul des ∆Ct'!C32))</f>
        <v/>
      </c>
      <c r="D130" s="42" t="str">
        <f>IF('Calcul des ∆Ct'!D32="","",POWER(2,-'Calcul des ∆Ct'!D32))</f>
        <v/>
      </c>
      <c r="E130" s="43" t="str">
        <f>IF('Calcul des ∆Ct'!E32="","",POWER(2,-'Calcul des ∆Ct'!E32))</f>
        <v/>
      </c>
      <c r="F130" s="41" t="str">
        <f>IF('Calcul des ∆Ct'!F32="","",POWER(2,-'Calcul des ∆Ct'!F32))</f>
        <v/>
      </c>
      <c r="G130" s="42" t="str">
        <f>IF('Calcul des ∆Ct'!G32="","",POWER(2,-'Calcul des ∆Ct'!G32))</f>
        <v/>
      </c>
      <c r="H130" s="43" t="str">
        <f>IF('Calcul des ∆Ct'!H32="","",POWER(2,-'Calcul des ∆Ct'!H32))</f>
        <v/>
      </c>
      <c r="I130" s="41" t="str">
        <f>IF('Calcul des ∆Ct'!I32="","",POWER(2,-'Calcul des ∆Ct'!I32))</f>
        <v/>
      </c>
      <c r="J130" s="42" t="str">
        <f>IF('Calcul des ∆Ct'!J32="","",POWER(2,-'Calcul des ∆Ct'!J32))</f>
        <v/>
      </c>
      <c r="K130" s="43" t="str">
        <f>IF('Calcul des ∆Ct'!K32="","",POWER(2,-'Calcul des ∆Ct'!K32))</f>
        <v/>
      </c>
      <c r="L130" s="41" t="str">
        <f>IF('Calcul des ∆Ct'!L32="","",POWER(2,-'Calcul des ∆Ct'!L32))</f>
        <v/>
      </c>
      <c r="M130" s="42" t="str">
        <f>IF('Calcul des ∆Ct'!M32="","",POWER(2,-'Calcul des ∆Ct'!M32))</f>
        <v/>
      </c>
      <c r="N130" s="43" t="str">
        <f>IF('Calcul des ∆Ct'!N32="","",POWER(2,-'Calcul des ∆Ct'!N32))</f>
        <v/>
      </c>
      <c r="O130" s="41" t="str">
        <f>IF('Calcul des ∆Ct'!O32="","",POWER(2,-'Calcul des ∆Ct'!O32))</f>
        <v/>
      </c>
      <c r="P130" s="42" t="str">
        <f>IF('Calcul des ∆Ct'!P32="","",POWER(2,-'Calcul des ∆Ct'!P32))</f>
        <v/>
      </c>
      <c r="Q130" s="43" t="str">
        <f>IF('Calcul des ∆Ct'!Q32="","",POWER(2,-'Calcul des ∆Ct'!Q32))</f>
        <v/>
      </c>
      <c r="R130" s="41" t="str">
        <f>IF('Calcul des ∆Ct'!R32="","",POWER(2,-'Calcul des ∆Ct'!R32))</f>
        <v/>
      </c>
      <c r="S130" s="42" t="str">
        <f>IF('Calcul des ∆Ct'!S32="","",POWER(2,-'Calcul des ∆Ct'!S32))</f>
        <v/>
      </c>
      <c r="T130" s="43" t="str">
        <f>IF('Calcul des ∆Ct'!T32="","",POWER(2,-'Calcul des ∆Ct'!T32))</f>
        <v/>
      </c>
      <c r="U130" s="41" t="str">
        <f>IF('Calcul des ∆Ct'!U32="","",POWER(2,-'Calcul des ∆Ct'!U32))</f>
        <v/>
      </c>
      <c r="V130" s="42" t="str">
        <f>IF('Calcul des ∆Ct'!V32="","",POWER(2,-'Calcul des ∆Ct'!V32))</f>
        <v/>
      </c>
      <c r="W130" s="43" t="str">
        <f>IF('Calcul des ∆Ct'!W32="","",POWER(2,-'Calcul des ∆Ct'!W32))</f>
        <v/>
      </c>
      <c r="X130" s="41" t="str">
        <f>IF('Calcul des ∆Ct'!X32="","",POWER(2,-'Calcul des ∆Ct'!X32))</f>
        <v/>
      </c>
      <c r="Y130" s="42" t="str">
        <f>IF('Calcul des ∆Ct'!Y32="","",POWER(2,-'Calcul des ∆Ct'!Y32))</f>
        <v/>
      </c>
      <c r="Z130" s="43" t="str">
        <f>IF('Calcul des ∆Ct'!Z32="","",POWER(2,-'Calcul des ∆Ct'!Z32))</f>
        <v/>
      </c>
      <c r="AA130" s="41" t="str">
        <f>IF('Calcul des ∆Ct'!AA32="","",POWER(2,-'Calcul des ∆Ct'!AA32))</f>
        <v/>
      </c>
      <c r="AB130" s="42" t="str">
        <f>IF('Calcul des ∆Ct'!AB32="","",POWER(2,-'Calcul des ∆Ct'!AB32))</f>
        <v/>
      </c>
      <c r="AC130" s="43" t="str">
        <f>IF('Calcul des ∆Ct'!AC32="","",POWER(2,-'Calcul des ∆Ct'!AC32))</f>
        <v/>
      </c>
      <c r="AD130" s="41" t="str">
        <f>IF('Calcul des ∆Ct'!AD32="","",POWER(2,-'Calcul des ∆Ct'!AD32))</f>
        <v/>
      </c>
      <c r="AE130" s="42" t="str">
        <f>IF('Calcul des ∆Ct'!AE32="","",POWER(2,-'Calcul des ∆Ct'!AE32))</f>
        <v/>
      </c>
      <c r="AF130" s="43" t="str">
        <f>IF('Calcul des ∆Ct'!AF32="","",POWER(2,-'Calcul des ∆Ct'!AF32))</f>
        <v/>
      </c>
      <c r="AG130" s="41" t="str">
        <f>IF('Calcul des ∆Ct'!AG32="","",POWER(2,-'Calcul des ∆Ct'!AG32))</f>
        <v/>
      </c>
      <c r="AH130" s="42" t="str">
        <f>IF('Calcul des ∆Ct'!AH32="","",POWER(2,-'Calcul des ∆Ct'!AH32))</f>
        <v/>
      </c>
      <c r="AI130" s="43" t="str">
        <f>IF('Calcul des ∆Ct'!AI32="","",POWER(2,-'Calcul des ∆Ct'!AI32))</f>
        <v/>
      </c>
      <c r="AJ130" s="603" t="e">
        <f t="shared" si="113"/>
        <v>#N/A</v>
      </c>
      <c r="AK130" s="604"/>
      <c r="AL130" s="605"/>
      <c r="AM130" s="603" t="e">
        <f t="shared" si="102"/>
        <v>#N/A</v>
      </c>
      <c r="AN130" s="604"/>
      <c r="AO130" s="605"/>
      <c r="AP130" s="603" t="e">
        <f t="shared" si="103"/>
        <v>#N/A</v>
      </c>
      <c r="AQ130" s="604"/>
      <c r="AR130" s="605"/>
      <c r="AS130" s="603" t="e">
        <f t="shared" si="104"/>
        <v>#N/A</v>
      </c>
      <c r="AT130" s="604"/>
      <c r="AU130" s="605"/>
      <c r="AV130" s="603" t="e">
        <f t="shared" si="105"/>
        <v>#N/A</v>
      </c>
      <c r="AW130" s="604"/>
      <c r="AX130" s="605"/>
      <c r="AY130" s="603" t="e">
        <f t="shared" si="106"/>
        <v>#N/A</v>
      </c>
      <c r="AZ130" s="604"/>
      <c r="BA130" s="605"/>
      <c r="BB130" s="603" t="e">
        <f t="shared" si="107"/>
        <v>#N/A</v>
      </c>
      <c r="BC130" s="604"/>
      <c r="BD130" s="605"/>
      <c r="BE130" s="603" t="e">
        <f t="shared" si="108"/>
        <v>#N/A</v>
      </c>
      <c r="BF130" s="604"/>
      <c r="BG130" s="605"/>
      <c r="BH130" s="603" t="e">
        <f t="shared" si="109"/>
        <v>#N/A</v>
      </c>
      <c r="BI130" s="604"/>
      <c r="BJ130" s="605"/>
      <c r="BK130" s="603" t="e">
        <f t="shared" si="110"/>
        <v>#N/A</v>
      </c>
      <c r="BL130" s="604"/>
      <c r="BM130" s="605"/>
      <c r="BN130" s="603" t="e">
        <f t="shared" si="111"/>
        <v>#N/A</v>
      </c>
      <c r="BO130" s="604"/>
      <c r="BP130" s="605"/>
      <c r="BQ130" s="51" t="e">
        <f>IF(ISNUMBER('Moyennes ∆Ct et 2^(-∆Ct)'!AK33),'Moyennes ∆Ct et 2^(-∆Ct)'!AK33,NA())</f>
        <v>#N/A</v>
      </c>
      <c r="BR130" s="51" t="e">
        <f>IF(ISNUMBER('Moyennes ∆Ct et 2^(-∆Ct)'!AL33),'Moyennes ∆Ct et 2^(-∆Ct)'!AL33,NA())</f>
        <v>#N/A</v>
      </c>
      <c r="BS130" s="51" t="e">
        <f>IF(ISNUMBER('Moyennes ∆Ct et 2^(-∆Ct)'!AM33),'Moyennes ∆Ct et 2^(-∆Ct)'!AM33,NA())</f>
        <v>#N/A</v>
      </c>
      <c r="BT130" s="51" t="e">
        <f>IF(ISNUMBER('Moyennes ∆Ct et 2^(-∆Ct)'!AN33),'Moyennes ∆Ct et 2^(-∆Ct)'!AN33,NA())</f>
        <v>#N/A</v>
      </c>
      <c r="BU130" s="51" t="e">
        <f>IF(ISNUMBER('Moyennes ∆Ct et 2^(-∆Ct)'!AO33),'Moyennes ∆Ct et 2^(-∆Ct)'!AO33,NA())</f>
        <v>#N/A</v>
      </c>
      <c r="BV130" s="51" t="e">
        <f>IF(ISNUMBER('Moyennes ∆Ct et 2^(-∆Ct)'!AP33),'Moyennes ∆Ct et 2^(-∆Ct)'!AP33,NA())</f>
        <v>#N/A</v>
      </c>
      <c r="BW130" s="51" t="e">
        <f>IF(ISNUMBER('Moyennes ∆Ct et 2^(-∆Ct)'!AQ33),'Moyennes ∆Ct et 2^(-∆Ct)'!AQ33,NA())</f>
        <v>#N/A</v>
      </c>
      <c r="BX130" s="51" t="e">
        <f>IF(ISNUMBER('Moyennes ∆Ct et 2^(-∆Ct)'!AR33),'Moyennes ∆Ct et 2^(-∆Ct)'!AR33,NA())</f>
        <v>#N/A</v>
      </c>
      <c r="BY130" s="51" t="e">
        <f>IF(ISNUMBER('Moyennes ∆Ct et 2^(-∆Ct)'!AS33),'Moyennes ∆Ct et 2^(-∆Ct)'!AS33,NA())</f>
        <v>#N/A</v>
      </c>
      <c r="BZ130" s="51" t="e">
        <f>IF(ISNUMBER('Moyennes ∆Ct et 2^(-∆Ct)'!AT33),'Moyennes ∆Ct et 2^(-∆Ct)'!AT33,NA())</f>
        <v>#N/A</v>
      </c>
      <c r="CA130" s="51" t="e">
        <f>IF(ISNUMBER('Moyennes ∆Ct et 2^(-∆Ct)'!AU33),'Moyennes ∆Ct et 2^(-∆Ct)'!AU33,NA())</f>
        <v>#N/A</v>
      </c>
      <c r="CB130" s="51" t="e">
        <f>IF(ISNUMBER('Moyennes ∆Ct et 2^(-∆Ct)'!AV33),'Moyennes ∆Ct et 2^(-∆Ct)'!AV33,NA())</f>
        <v>#N/A</v>
      </c>
      <c r="CC130" s="51" t="e">
        <f>IF(ISNUMBER('Moyennes ∆Ct et 2^(-∆Ct)'!AW33),'Moyennes ∆Ct et 2^(-∆Ct)'!AW33,NA())</f>
        <v>#N/A</v>
      </c>
      <c r="CD130" s="51" t="e">
        <f>IF(ISNUMBER('Moyennes ∆Ct et 2^(-∆Ct)'!AX33),'Moyennes ∆Ct et 2^(-∆Ct)'!AX33,NA())</f>
        <v>#N/A</v>
      </c>
      <c r="CE130" s="51" t="e">
        <f>IF(ISNUMBER('Moyennes ∆Ct et 2^(-∆Ct)'!AY33),'Moyennes ∆Ct et 2^(-∆Ct)'!AY33,NA())</f>
        <v>#N/A</v>
      </c>
      <c r="CF130" s="51" t="e">
        <f>IF(ISNUMBER('Moyennes ∆Ct et 2^(-∆Ct)'!AZ33),'Moyennes ∆Ct et 2^(-∆Ct)'!AZ33,NA())</f>
        <v>#N/A</v>
      </c>
      <c r="CG130" s="51" t="e">
        <f>IF(ISNUMBER('Moyennes ∆Ct et 2^(-∆Ct)'!BA33),'Moyennes ∆Ct et 2^(-∆Ct)'!BA33,NA())</f>
        <v>#N/A</v>
      </c>
      <c r="CH130" s="51" t="e">
        <f>IF(ISNUMBER('Moyennes ∆Ct et 2^(-∆Ct)'!BB33),'Moyennes ∆Ct et 2^(-∆Ct)'!BB33,NA())</f>
        <v>#N/A</v>
      </c>
      <c r="CI130" s="51" t="e">
        <f>IF(ISNUMBER('Moyennes ∆Ct et 2^(-∆Ct)'!BC33),'Moyennes ∆Ct et 2^(-∆Ct)'!BC33,NA())</f>
        <v>#N/A</v>
      </c>
      <c r="CJ130" s="51" t="e">
        <f>IF(ISNUMBER('Moyennes ∆Ct et 2^(-∆Ct)'!BD33),'Moyennes ∆Ct et 2^(-∆Ct)'!BD33,NA())</f>
        <v>#N/A</v>
      </c>
    </row>
    <row r="131" spans="1:88">
      <c r="A131" s="36" t="str">
        <f t="shared" si="114"/>
        <v>C7</v>
      </c>
      <c r="B131" s="37" t="str">
        <f t="shared" si="114"/>
        <v/>
      </c>
      <c r="C131" s="41" t="str">
        <f>IF('Calcul des ∆Ct'!C33="","",POWER(2,-'Calcul des ∆Ct'!C33))</f>
        <v/>
      </c>
      <c r="D131" s="42" t="str">
        <f>IF('Calcul des ∆Ct'!D33="","",POWER(2,-'Calcul des ∆Ct'!D33))</f>
        <v/>
      </c>
      <c r="E131" s="43" t="str">
        <f>IF('Calcul des ∆Ct'!E33="","",POWER(2,-'Calcul des ∆Ct'!E33))</f>
        <v/>
      </c>
      <c r="F131" s="41" t="str">
        <f>IF('Calcul des ∆Ct'!F33="","",POWER(2,-'Calcul des ∆Ct'!F33))</f>
        <v/>
      </c>
      <c r="G131" s="42" t="str">
        <f>IF('Calcul des ∆Ct'!G33="","",POWER(2,-'Calcul des ∆Ct'!G33))</f>
        <v/>
      </c>
      <c r="H131" s="43" t="str">
        <f>IF('Calcul des ∆Ct'!H33="","",POWER(2,-'Calcul des ∆Ct'!H33))</f>
        <v/>
      </c>
      <c r="I131" s="41" t="str">
        <f>IF('Calcul des ∆Ct'!I33="","",POWER(2,-'Calcul des ∆Ct'!I33))</f>
        <v/>
      </c>
      <c r="J131" s="42" t="str">
        <f>IF('Calcul des ∆Ct'!J33="","",POWER(2,-'Calcul des ∆Ct'!J33))</f>
        <v/>
      </c>
      <c r="K131" s="43" t="str">
        <f>IF('Calcul des ∆Ct'!K33="","",POWER(2,-'Calcul des ∆Ct'!K33))</f>
        <v/>
      </c>
      <c r="L131" s="41" t="str">
        <f>IF('Calcul des ∆Ct'!L33="","",POWER(2,-'Calcul des ∆Ct'!L33))</f>
        <v/>
      </c>
      <c r="M131" s="42" t="str">
        <f>IF('Calcul des ∆Ct'!M33="","",POWER(2,-'Calcul des ∆Ct'!M33))</f>
        <v/>
      </c>
      <c r="N131" s="43" t="str">
        <f>IF('Calcul des ∆Ct'!N33="","",POWER(2,-'Calcul des ∆Ct'!N33))</f>
        <v/>
      </c>
      <c r="O131" s="41" t="str">
        <f>IF('Calcul des ∆Ct'!O33="","",POWER(2,-'Calcul des ∆Ct'!O33))</f>
        <v/>
      </c>
      <c r="P131" s="42" t="str">
        <f>IF('Calcul des ∆Ct'!P33="","",POWER(2,-'Calcul des ∆Ct'!P33))</f>
        <v/>
      </c>
      <c r="Q131" s="43" t="str">
        <f>IF('Calcul des ∆Ct'!Q33="","",POWER(2,-'Calcul des ∆Ct'!Q33))</f>
        <v/>
      </c>
      <c r="R131" s="41" t="str">
        <f>IF('Calcul des ∆Ct'!R33="","",POWER(2,-'Calcul des ∆Ct'!R33))</f>
        <v/>
      </c>
      <c r="S131" s="42" t="str">
        <f>IF('Calcul des ∆Ct'!S33="","",POWER(2,-'Calcul des ∆Ct'!S33))</f>
        <v/>
      </c>
      <c r="T131" s="43" t="str">
        <f>IF('Calcul des ∆Ct'!T33="","",POWER(2,-'Calcul des ∆Ct'!T33))</f>
        <v/>
      </c>
      <c r="U131" s="41" t="str">
        <f>IF('Calcul des ∆Ct'!U33="","",POWER(2,-'Calcul des ∆Ct'!U33))</f>
        <v/>
      </c>
      <c r="V131" s="42" t="str">
        <f>IF('Calcul des ∆Ct'!V33="","",POWER(2,-'Calcul des ∆Ct'!V33))</f>
        <v/>
      </c>
      <c r="W131" s="43" t="str">
        <f>IF('Calcul des ∆Ct'!W33="","",POWER(2,-'Calcul des ∆Ct'!W33))</f>
        <v/>
      </c>
      <c r="X131" s="41" t="str">
        <f>IF('Calcul des ∆Ct'!X33="","",POWER(2,-'Calcul des ∆Ct'!X33))</f>
        <v/>
      </c>
      <c r="Y131" s="42" t="str">
        <f>IF('Calcul des ∆Ct'!Y33="","",POWER(2,-'Calcul des ∆Ct'!Y33))</f>
        <v/>
      </c>
      <c r="Z131" s="43" t="str">
        <f>IF('Calcul des ∆Ct'!Z33="","",POWER(2,-'Calcul des ∆Ct'!Z33))</f>
        <v/>
      </c>
      <c r="AA131" s="41" t="str">
        <f>IF('Calcul des ∆Ct'!AA33="","",POWER(2,-'Calcul des ∆Ct'!AA33))</f>
        <v/>
      </c>
      <c r="AB131" s="42" t="str">
        <f>IF('Calcul des ∆Ct'!AB33="","",POWER(2,-'Calcul des ∆Ct'!AB33))</f>
        <v/>
      </c>
      <c r="AC131" s="43" t="str">
        <f>IF('Calcul des ∆Ct'!AC33="","",POWER(2,-'Calcul des ∆Ct'!AC33))</f>
        <v/>
      </c>
      <c r="AD131" s="41" t="str">
        <f>IF('Calcul des ∆Ct'!AD33="","",POWER(2,-'Calcul des ∆Ct'!AD33))</f>
        <v/>
      </c>
      <c r="AE131" s="42" t="str">
        <f>IF('Calcul des ∆Ct'!AE33="","",POWER(2,-'Calcul des ∆Ct'!AE33))</f>
        <v/>
      </c>
      <c r="AF131" s="43" t="str">
        <f>IF('Calcul des ∆Ct'!AF33="","",POWER(2,-'Calcul des ∆Ct'!AF33))</f>
        <v/>
      </c>
      <c r="AG131" s="41" t="str">
        <f>IF('Calcul des ∆Ct'!AG33="","",POWER(2,-'Calcul des ∆Ct'!AG33))</f>
        <v/>
      </c>
      <c r="AH131" s="42" t="str">
        <f>IF('Calcul des ∆Ct'!AH33="","",POWER(2,-'Calcul des ∆Ct'!AH33))</f>
        <v/>
      </c>
      <c r="AI131" s="43" t="str">
        <f>IF('Calcul des ∆Ct'!AI33="","",POWER(2,-'Calcul des ∆Ct'!AI33))</f>
        <v/>
      </c>
      <c r="AJ131" s="603" t="e">
        <f t="shared" si="113"/>
        <v>#N/A</v>
      </c>
      <c r="AK131" s="604"/>
      <c r="AL131" s="605"/>
      <c r="AM131" s="603" t="e">
        <f t="shared" si="102"/>
        <v>#N/A</v>
      </c>
      <c r="AN131" s="604"/>
      <c r="AO131" s="605"/>
      <c r="AP131" s="603" t="e">
        <f t="shared" si="103"/>
        <v>#N/A</v>
      </c>
      <c r="AQ131" s="604"/>
      <c r="AR131" s="605"/>
      <c r="AS131" s="603" t="e">
        <f t="shared" si="104"/>
        <v>#N/A</v>
      </c>
      <c r="AT131" s="604"/>
      <c r="AU131" s="605"/>
      <c r="AV131" s="603" t="e">
        <f t="shared" si="105"/>
        <v>#N/A</v>
      </c>
      <c r="AW131" s="604"/>
      <c r="AX131" s="605"/>
      <c r="AY131" s="603" t="e">
        <f t="shared" si="106"/>
        <v>#N/A</v>
      </c>
      <c r="AZ131" s="604"/>
      <c r="BA131" s="605"/>
      <c r="BB131" s="603" t="e">
        <f t="shared" si="107"/>
        <v>#N/A</v>
      </c>
      <c r="BC131" s="604"/>
      <c r="BD131" s="605"/>
      <c r="BE131" s="603" t="e">
        <f t="shared" si="108"/>
        <v>#N/A</v>
      </c>
      <c r="BF131" s="604"/>
      <c r="BG131" s="605"/>
      <c r="BH131" s="603" t="e">
        <f t="shared" si="109"/>
        <v>#N/A</v>
      </c>
      <c r="BI131" s="604"/>
      <c r="BJ131" s="605"/>
      <c r="BK131" s="603" t="e">
        <f t="shared" si="110"/>
        <v>#N/A</v>
      </c>
      <c r="BL131" s="604"/>
      <c r="BM131" s="605"/>
      <c r="BN131" s="603" t="e">
        <f t="shared" si="111"/>
        <v>#N/A</v>
      </c>
      <c r="BO131" s="604"/>
      <c r="BP131" s="605"/>
      <c r="BQ131" s="51" t="e">
        <f>IF(ISNUMBER('Moyennes ∆Ct et 2^(-∆Ct)'!AK34),'Moyennes ∆Ct et 2^(-∆Ct)'!AK34,NA())</f>
        <v>#N/A</v>
      </c>
      <c r="BR131" s="51" t="e">
        <f>IF(ISNUMBER('Moyennes ∆Ct et 2^(-∆Ct)'!AL34),'Moyennes ∆Ct et 2^(-∆Ct)'!AL34,NA())</f>
        <v>#N/A</v>
      </c>
      <c r="BS131" s="51" t="e">
        <f>IF(ISNUMBER('Moyennes ∆Ct et 2^(-∆Ct)'!AM34),'Moyennes ∆Ct et 2^(-∆Ct)'!AM34,NA())</f>
        <v>#N/A</v>
      </c>
      <c r="BT131" s="51" t="e">
        <f>IF(ISNUMBER('Moyennes ∆Ct et 2^(-∆Ct)'!AN34),'Moyennes ∆Ct et 2^(-∆Ct)'!AN34,NA())</f>
        <v>#N/A</v>
      </c>
      <c r="BU131" s="51" t="e">
        <f>IF(ISNUMBER('Moyennes ∆Ct et 2^(-∆Ct)'!AO34),'Moyennes ∆Ct et 2^(-∆Ct)'!AO34,NA())</f>
        <v>#N/A</v>
      </c>
      <c r="BV131" s="51" t="e">
        <f>IF(ISNUMBER('Moyennes ∆Ct et 2^(-∆Ct)'!AP34),'Moyennes ∆Ct et 2^(-∆Ct)'!AP34,NA())</f>
        <v>#N/A</v>
      </c>
      <c r="BW131" s="51" t="e">
        <f>IF(ISNUMBER('Moyennes ∆Ct et 2^(-∆Ct)'!AQ34),'Moyennes ∆Ct et 2^(-∆Ct)'!AQ34,NA())</f>
        <v>#N/A</v>
      </c>
      <c r="BX131" s="51" t="e">
        <f>IF(ISNUMBER('Moyennes ∆Ct et 2^(-∆Ct)'!AR34),'Moyennes ∆Ct et 2^(-∆Ct)'!AR34,NA())</f>
        <v>#N/A</v>
      </c>
      <c r="BY131" s="51" t="e">
        <f>IF(ISNUMBER('Moyennes ∆Ct et 2^(-∆Ct)'!AS34),'Moyennes ∆Ct et 2^(-∆Ct)'!AS34,NA())</f>
        <v>#N/A</v>
      </c>
      <c r="BZ131" s="51" t="e">
        <f>IF(ISNUMBER('Moyennes ∆Ct et 2^(-∆Ct)'!AT34),'Moyennes ∆Ct et 2^(-∆Ct)'!AT34,NA())</f>
        <v>#N/A</v>
      </c>
      <c r="CA131" s="51" t="e">
        <f>IF(ISNUMBER('Moyennes ∆Ct et 2^(-∆Ct)'!AU34),'Moyennes ∆Ct et 2^(-∆Ct)'!AU34,NA())</f>
        <v>#N/A</v>
      </c>
      <c r="CB131" s="51" t="e">
        <f>IF(ISNUMBER('Moyennes ∆Ct et 2^(-∆Ct)'!AV34),'Moyennes ∆Ct et 2^(-∆Ct)'!AV34,NA())</f>
        <v>#N/A</v>
      </c>
      <c r="CC131" s="51" t="e">
        <f>IF(ISNUMBER('Moyennes ∆Ct et 2^(-∆Ct)'!AW34),'Moyennes ∆Ct et 2^(-∆Ct)'!AW34,NA())</f>
        <v>#N/A</v>
      </c>
      <c r="CD131" s="51" t="e">
        <f>IF(ISNUMBER('Moyennes ∆Ct et 2^(-∆Ct)'!AX34),'Moyennes ∆Ct et 2^(-∆Ct)'!AX34,NA())</f>
        <v>#N/A</v>
      </c>
      <c r="CE131" s="51" t="e">
        <f>IF(ISNUMBER('Moyennes ∆Ct et 2^(-∆Ct)'!AY34),'Moyennes ∆Ct et 2^(-∆Ct)'!AY34,NA())</f>
        <v>#N/A</v>
      </c>
      <c r="CF131" s="51" t="e">
        <f>IF(ISNUMBER('Moyennes ∆Ct et 2^(-∆Ct)'!AZ34),'Moyennes ∆Ct et 2^(-∆Ct)'!AZ34,NA())</f>
        <v>#N/A</v>
      </c>
      <c r="CG131" s="51" t="e">
        <f>IF(ISNUMBER('Moyennes ∆Ct et 2^(-∆Ct)'!BA34),'Moyennes ∆Ct et 2^(-∆Ct)'!BA34,NA())</f>
        <v>#N/A</v>
      </c>
      <c r="CH131" s="51" t="e">
        <f>IF(ISNUMBER('Moyennes ∆Ct et 2^(-∆Ct)'!BB34),'Moyennes ∆Ct et 2^(-∆Ct)'!BB34,NA())</f>
        <v>#N/A</v>
      </c>
      <c r="CI131" s="51" t="e">
        <f>IF(ISNUMBER('Moyennes ∆Ct et 2^(-∆Ct)'!BC34),'Moyennes ∆Ct et 2^(-∆Ct)'!BC34,NA())</f>
        <v>#N/A</v>
      </c>
      <c r="CJ131" s="51" t="e">
        <f>IF(ISNUMBER('Moyennes ∆Ct et 2^(-∆Ct)'!BD34),'Moyennes ∆Ct et 2^(-∆Ct)'!BD34,NA())</f>
        <v>#N/A</v>
      </c>
    </row>
    <row r="132" spans="1:88">
      <c r="A132" s="36" t="str">
        <f t="shared" si="114"/>
        <v>C8</v>
      </c>
      <c r="B132" s="37" t="str">
        <f t="shared" si="114"/>
        <v/>
      </c>
      <c r="C132" s="41" t="str">
        <f>IF('Calcul des ∆Ct'!C34="","",POWER(2,-'Calcul des ∆Ct'!C34))</f>
        <v/>
      </c>
      <c r="D132" s="42" t="str">
        <f>IF('Calcul des ∆Ct'!D34="","",POWER(2,-'Calcul des ∆Ct'!D34))</f>
        <v/>
      </c>
      <c r="E132" s="43" t="str">
        <f>IF('Calcul des ∆Ct'!E34="","",POWER(2,-'Calcul des ∆Ct'!E34))</f>
        <v/>
      </c>
      <c r="F132" s="41" t="str">
        <f>IF('Calcul des ∆Ct'!F34="","",POWER(2,-'Calcul des ∆Ct'!F34))</f>
        <v/>
      </c>
      <c r="G132" s="42" t="str">
        <f>IF('Calcul des ∆Ct'!G34="","",POWER(2,-'Calcul des ∆Ct'!G34))</f>
        <v/>
      </c>
      <c r="H132" s="43" t="str">
        <f>IF('Calcul des ∆Ct'!H34="","",POWER(2,-'Calcul des ∆Ct'!H34))</f>
        <v/>
      </c>
      <c r="I132" s="41" t="str">
        <f>IF('Calcul des ∆Ct'!I34="","",POWER(2,-'Calcul des ∆Ct'!I34))</f>
        <v/>
      </c>
      <c r="J132" s="42" t="str">
        <f>IF('Calcul des ∆Ct'!J34="","",POWER(2,-'Calcul des ∆Ct'!J34))</f>
        <v/>
      </c>
      <c r="K132" s="43" t="str">
        <f>IF('Calcul des ∆Ct'!K34="","",POWER(2,-'Calcul des ∆Ct'!K34))</f>
        <v/>
      </c>
      <c r="L132" s="41" t="str">
        <f>IF('Calcul des ∆Ct'!L34="","",POWER(2,-'Calcul des ∆Ct'!L34))</f>
        <v/>
      </c>
      <c r="M132" s="42" t="str">
        <f>IF('Calcul des ∆Ct'!M34="","",POWER(2,-'Calcul des ∆Ct'!M34))</f>
        <v/>
      </c>
      <c r="N132" s="43" t="str">
        <f>IF('Calcul des ∆Ct'!N34="","",POWER(2,-'Calcul des ∆Ct'!N34))</f>
        <v/>
      </c>
      <c r="O132" s="41" t="str">
        <f>IF('Calcul des ∆Ct'!O34="","",POWER(2,-'Calcul des ∆Ct'!O34))</f>
        <v/>
      </c>
      <c r="P132" s="42" t="str">
        <f>IF('Calcul des ∆Ct'!P34="","",POWER(2,-'Calcul des ∆Ct'!P34))</f>
        <v/>
      </c>
      <c r="Q132" s="43" t="str">
        <f>IF('Calcul des ∆Ct'!Q34="","",POWER(2,-'Calcul des ∆Ct'!Q34))</f>
        <v/>
      </c>
      <c r="R132" s="41" t="str">
        <f>IF('Calcul des ∆Ct'!R34="","",POWER(2,-'Calcul des ∆Ct'!R34))</f>
        <v/>
      </c>
      <c r="S132" s="42" t="str">
        <f>IF('Calcul des ∆Ct'!S34="","",POWER(2,-'Calcul des ∆Ct'!S34))</f>
        <v/>
      </c>
      <c r="T132" s="43" t="str">
        <f>IF('Calcul des ∆Ct'!T34="","",POWER(2,-'Calcul des ∆Ct'!T34))</f>
        <v/>
      </c>
      <c r="U132" s="41" t="str">
        <f>IF('Calcul des ∆Ct'!U34="","",POWER(2,-'Calcul des ∆Ct'!U34))</f>
        <v/>
      </c>
      <c r="V132" s="42" t="str">
        <f>IF('Calcul des ∆Ct'!V34="","",POWER(2,-'Calcul des ∆Ct'!V34))</f>
        <v/>
      </c>
      <c r="W132" s="43" t="str">
        <f>IF('Calcul des ∆Ct'!W34="","",POWER(2,-'Calcul des ∆Ct'!W34))</f>
        <v/>
      </c>
      <c r="X132" s="41" t="str">
        <f>IF('Calcul des ∆Ct'!X34="","",POWER(2,-'Calcul des ∆Ct'!X34))</f>
        <v/>
      </c>
      <c r="Y132" s="42" t="str">
        <f>IF('Calcul des ∆Ct'!Y34="","",POWER(2,-'Calcul des ∆Ct'!Y34))</f>
        <v/>
      </c>
      <c r="Z132" s="43" t="str">
        <f>IF('Calcul des ∆Ct'!Z34="","",POWER(2,-'Calcul des ∆Ct'!Z34))</f>
        <v/>
      </c>
      <c r="AA132" s="41" t="str">
        <f>IF('Calcul des ∆Ct'!AA34="","",POWER(2,-'Calcul des ∆Ct'!AA34))</f>
        <v/>
      </c>
      <c r="AB132" s="42" t="str">
        <f>IF('Calcul des ∆Ct'!AB34="","",POWER(2,-'Calcul des ∆Ct'!AB34))</f>
        <v/>
      </c>
      <c r="AC132" s="43" t="str">
        <f>IF('Calcul des ∆Ct'!AC34="","",POWER(2,-'Calcul des ∆Ct'!AC34))</f>
        <v/>
      </c>
      <c r="AD132" s="41" t="str">
        <f>IF('Calcul des ∆Ct'!AD34="","",POWER(2,-'Calcul des ∆Ct'!AD34))</f>
        <v/>
      </c>
      <c r="AE132" s="42" t="str">
        <f>IF('Calcul des ∆Ct'!AE34="","",POWER(2,-'Calcul des ∆Ct'!AE34))</f>
        <v/>
      </c>
      <c r="AF132" s="43" t="str">
        <f>IF('Calcul des ∆Ct'!AF34="","",POWER(2,-'Calcul des ∆Ct'!AF34))</f>
        <v/>
      </c>
      <c r="AG132" s="41" t="str">
        <f>IF('Calcul des ∆Ct'!AG34="","",POWER(2,-'Calcul des ∆Ct'!AG34))</f>
        <v/>
      </c>
      <c r="AH132" s="42" t="str">
        <f>IF('Calcul des ∆Ct'!AH34="","",POWER(2,-'Calcul des ∆Ct'!AH34))</f>
        <v/>
      </c>
      <c r="AI132" s="43" t="str">
        <f>IF('Calcul des ∆Ct'!AI34="","",POWER(2,-'Calcul des ∆Ct'!AI34))</f>
        <v/>
      </c>
      <c r="AJ132" s="603" t="e">
        <f t="shared" si="113"/>
        <v>#N/A</v>
      </c>
      <c r="AK132" s="604"/>
      <c r="AL132" s="605"/>
      <c r="AM132" s="603" t="e">
        <f t="shared" ref="AM132:AM163" si="115">IF(ISNUMBER(POWER(2,-AM35)),POWER(2,-AM35),NA())</f>
        <v>#N/A</v>
      </c>
      <c r="AN132" s="604"/>
      <c r="AO132" s="605"/>
      <c r="AP132" s="603" t="e">
        <f t="shared" ref="AP132:AP163" si="116">IF(ISNUMBER(POWER(2,-AP35)),POWER(2,-AP35),NA())</f>
        <v>#N/A</v>
      </c>
      <c r="AQ132" s="604"/>
      <c r="AR132" s="605"/>
      <c r="AS132" s="603" t="e">
        <f t="shared" ref="AS132:AS163" si="117">IF(ISNUMBER(POWER(2,-AS35)),POWER(2,-AS35),NA())</f>
        <v>#N/A</v>
      </c>
      <c r="AT132" s="604"/>
      <c r="AU132" s="605"/>
      <c r="AV132" s="603" t="e">
        <f t="shared" ref="AV132:AV163" si="118">IF(ISNUMBER(POWER(2,-AV35)),POWER(2,-AV35),NA())</f>
        <v>#N/A</v>
      </c>
      <c r="AW132" s="604"/>
      <c r="AX132" s="605"/>
      <c r="AY132" s="603" t="e">
        <f t="shared" ref="AY132:AY163" si="119">IF(ISNUMBER(POWER(2,-AY35)),POWER(2,-AY35),NA())</f>
        <v>#N/A</v>
      </c>
      <c r="AZ132" s="604"/>
      <c r="BA132" s="605"/>
      <c r="BB132" s="603" t="e">
        <f t="shared" ref="BB132:BB163" si="120">IF(ISNUMBER(POWER(2,-BB35)),POWER(2,-BB35),NA())</f>
        <v>#N/A</v>
      </c>
      <c r="BC132" s="604"/>
      <c r="BD132" s="605"/>
      <c r="BE132" s="603" t="e">
        <f t="shared" ref="BE132:BE163" si="121">IF(ISNUMBER(POWER(2,-BE35)),POWER(2,-BE35),NA())</f>
        <v>#N/A</v>
      </c>
      <c r="BF132" s="604"/>
      <c r="BG132" s="605"/>
      <c r="BH132" s="603" t="e">
        <f t="shared" ref="BH132:BH163" si="122">IF(ISNUMBER(POWER(2,-BH35)),POWER(2,-BH35),NA())</f>
        <v>#N/A</v>
      </c>
      <c r="BI132" s="604"/>
      <c r="BJ132" s="605"/>
      <c r="BK132" s="603" t="e">
        <f t="shared" ref="BK132:BK163" si="123">IF(ISNUMBER(POWER(2,-BK35)),POWER(2,-BK35),NA())</f>
        <v>#N/A</v>
      </c>
      <c r="BL132" s="604"/>
      <c r="BM132" s="605"/>
      <c r="BN132" s="603" t="e">
        <f t="shared" ref="BN132:BN163" si="124">IF(ISNUMBER(POWER(2,-BN35)),POWER(2,-BN35),NA())</f>
        <v>#N/A</v>
      </c>
      <c r="BO132" s="604"/>
      <c r="BP132" s="605"/>
      <c r="BQ132" s="51" t="e">
        <f>IF(ISNUMBER('Moyennes ∆Ct et 2^(-∆Ct)'!AK35),'Moyennes ∆Ct et 2^(-∆Ct)'!AK35,NA())</f>
        <v>#N/A</v>
      </c>
      <c r="BR132" s="51" t="e">
        <f>IF(ISNUMBER('Moyennes ∆Ct et 2^(-∆Ct)'!AL35),'Moyennes ∆Ct et 2^(-∆Ct)'!AL35,NA())</f>
        <v>#N/A</v>
      </c>
      <c r="BS132" s="51" t="e">
        <f>IF(ISNUMBER('Moyennes ∆Ct et 2^(-∆Ct)'!AM35),'Moyennes ∆Ct et 2^(-∆Ct)'!AM35,NA())</f>
        <v>#N/A</v>
      </c>
      <c r="BT132" s="51" t="e">
        <f>IF(ISNUMBER('Moyennes ∆Ct et 2^(-∆Ct)'!AN35),'Moyennes ∆Ct et 2^(-∆Ct)'!AN35,NA())</f>
        <v>#N/A</v>
      </c>
      <c r="BU132" s="51" t="e">
        <f>IF(ISNUMBER('Moyennes ∆Ct et 2^(-∆Ct)'!AO35),'Moyennes ∆Ct et 2^(-∆Ct)'!AO35,NA())</f>
        <v>#N/A</v>
      </c>
      <c r="BV132" s="51" t="e">
        <f>IF(ISNUMBER('Moyennes ∆Ct et 2^(-∆Ct)'!AP35),'Moyennes ∆Ct et 2^(-∆Ct)'!AP35,NA())</f>
        <v>#N/A</v>
      </c>
      <c r="BW132" s="51" t="e">
        <f>IF(ISNUMBER('Moyennes ∆Ct et 2^(-∆Ct)'!AQ35),'Moyennes ∆Ct et 2^(-∆Ct)'!AQ35,NA())</f>
        <v>#N/A</v>
      </c>
      <c r="BX132" s="51" t="e">
        <f>IF(ISNUMBER('Moyennes ∆Ct et 2^(-∆Ct)'!AR35),'Moyennes ∆Ct et 2^(-∆Ct)'!AR35,NA())</f>
        <v>#N/A</v>
      </c>
      <c r="BY132" s="51" t="e">
        <f>IF(ISNUMBER('Moyennes ∆Ct et 2^(-∆Ct)'!AS35),'Moyennes ∆Ct et 2^(-∆Ct)'!AS35,NA())</f>
        <v>#N/A</v>
      </c>
      <c r="BZ132" s="51" t="e">
        <f>IF(ISNUMBER('Moyennes ∆Ct et 2^(-∆Ct)'!AT35),'Moyennes ∆Ct et 2^(-∆Ct)'!AT35,NA())</f>
        <v>#N/A</v>
      </c>
      <c r="CA132" s="51" t="e">
        <f>IF(ISNUMBER('Moyennes ∆Ct et 2^(-∆Ct)'!AU35),'Moyennes ∆Ct et 2^(-∆Ct)'!AU35,NA())</f>
        <v>#N/A</v>
      </c>
      <c r="CB132" s="51" t="e">
        <f>IF(ISNUMBER('Moyennes ∆Ct et 2^(-∆Ct)'!AV35),'Moyennes ∆Ct et 2^(-∆Ct)'!AV35,NA())</f>
        <v>#N/A</v>
      </c>
      <c r="CC132" s="51" t="e">
        <f>IF(ISNUMBER('Moyennes ∆Ct et 2^(-∆Ct)'!AW35),'Moyennes ∆Ct et 2^(-∆Ct)'!AW35,NA())</f>
        <v>#N/A</v>
      </c>
      <c r="CD132" s="51" t="e">
        <f>IF(ISNUMBER('Moyennes ∆Ct et 2^(-∆Ct)'!AX35),'Moyennes ∆Ct et 2^(-∆Ct)'!AX35,NA())</f>
        <v>#N/A</v>
      </c>
      <c r="CE132" s="51" t="e">
        <f>IF(ISNUMBER('Moyennes ∆Ct et 2^(-∆Ct)'!AY35),'Moyennes ∆Ct et 2^(-∆Ct)'!AY35,NA())</f>
        <v>#N/A</v>
      </c>
      <c r="CF132" s="51" t="e">
        <f>IF(ISNUMBER('Moyennes ∆Ct et 2^(-∆Ct)'!AZ35),'Moyennes ∆Ct et 2^(-∆Ct)'!AZ35,NA())</f>
        <v>#N/A</v>
      </c>
      <c r="CG132" s="51" t="e">
        <f>IF(ISNUMBER('Moyennes ∆Ct et 2^(-∆Ct)'!BA35),'Moyennes ∆Ct et 2^(-∆Ct)'!BA35,NA())</f>
        <v>#N/A</v>
      </c>
      <c r="CH132" s="51" t="e">
        <f>IF(ISNUMBER('Moyennes ∆Ct et 2^(-∆Ct)'!BB35),'Moyennes ∆Ct et 2^(-∆Ct)'!BB35,NA())</f>
        <v>#N/A</v>
      </c>
      <c r="CI132" s="51" t="e">
        <f>IF(ISNUMBER('Moyennes ∆Ct et 2^(-∆Ct)'!BC35),'Moyennes ∆Ct et 2^(-∆Ct)'!BC35,NA())</f>
        <v>#N/A</v>
      </c>
      <c r="CJ132" s="51" t="e">
        <f>IF(ISNUMBER('Moyennes ∆Ct et 2^(-∆Ct)'!BD35),'Moyennes ∆Ct et 2^(-∆Ct)'!BD35,NA())</f>
        <v>#N/A</v>
      </c>
    </row>
    <row r="133" spans="1:88">
      <c r="A133" s="36" t="str">
        <f t="shared" si="114"/>
        <v>C9</v>
      </c>
      <c r="B133" s="37" t="str">
        <f t="shared" si="114"/>
        <v/>
      </c>
      <c r="C133" s="41" t="str">
        <f>IF('Calcul des ∆Ct'!C35="","",POWER(2,-'Calcul des ∆Ct'!C35))</f>
        <v/>
      </c>
      <c r="D133" s="42" t="str">
        <f>IF('Calcul des ∆Ct'!D35="","",POWER(2,-'Calcul des ∆Ct'!D35))</f>
        <v/>
      </c>
      <c r="E133" s="43" t="str">
        <f>IF('Calcul des ∆Ct'!E35="","",POWER(2,-'Calcul des ∆Ct'!E35))</f>
        <v/>
      </c>
      <c r="F133" s="41" t="str">
        <f>IF('Calcul des ∆Ct'!F35="","",POWER(2,-'Calcul des ∆Ct'!F35))</f>
        <v/>
      </c>
      <c r="G133" s="42" t="str">
        <f>IF('Calcul des ∆Ct'!G35="","",POWER(2,-'Calcul des ∆Ct'!G35))</f>
        <v/>
      </c>
      <c r="H133" s="43" t="str">
        <f>IF('Calcul des ∆Ct'!H35="","",POWER(2,-'Calcul des ∆Ct'!H35))</f>
        <v/>
      </c>
      <c r="I133" s="41" t="str">
        <f>IF('Calcul des ∆Ct'!I35="","",POWER(2,-'Calcul des ∆Ct'!I35))</f>
        <v/>
      </c>
      <c r="J133" s="42" t="str">
        <f>IF('Calcul des ∆Ct'!J35="","",POWER(2,-'Calcul des ∆Ct'!J35))</f>
        <v/>
      </c>
      <c r="K133" s="43" t="str">
        <f>IF('Calcul des ∆Ct'!K35="","",POWER(2,-'Calcul des ∆Ct'!K35))</f>
        <v/>
      </c>
      <c r="L133" s="41" t="str">
        <f>IF('Calcul des ∆Ct'!L35="","",POWER(2,-'Calcul des ∆Ct'!L35))</f>
        <v/>
      </c>
      <c r="M133" s="42" t="str">
        <f>IF('Calcul des ∆Ct'!M35="","",POWER(2,-'Calcul des ∆Ct'!M35))</f>
        <v/>
      </c>
      <c r="N133" s="43" t="str">
        <f>IF('Calcul des ∆Ct'!N35="","",POWER(2,-'Calcul des ∆Ct'!N35))</f>
        <v/>
      </c>
      <c r="O133" s="41" t="str">
        <f>IF('Calcul des ∆Ct'!O35="","",POWER(2,-'Calcul des ∆Ct'!O35))</f>
        <v/>
      </c>
      <c r="P133" s="42" t="str">
        <f>IF('Calcul des ∆Ct'!P35="","",POWER(2,-'Calcul des ∆Ct'!P35))</f>
        <v/>
      </c>
      <c r="Q133" s="43" t="str">
        <f>IF('Calcul des ∆Ct'!Q35="","",POWER(2,-'Calcul des ∆Ct'!Q35))</f>
        <v/>
      </c>
      <c r="R133" s="41" t="str">
        <f>IF('Calcul des ∆Ct'!R35="","",POWER(2,-'Calcul des ∆Ct'!R35))</f>
        <v/>
      </c>
      <c r="S133" s="42" t="str">
        <f>IF('Calcul des ∆Ct'!S35="","",POWER(2,-'Calcul des ∆Ct'!S35))</f>
        <v/>
      </c>
      <c r="T133" s="43" t="str">
        <f>IF('Calcul des ∆Ct'!T35="","",POWER(2,-'Calcul des ∆Ct'!T35))</f>
        <v/>
      </c>
      <c r="U133" s="41" t="str">
        <f>IF('Calcul des ∆Ct'!U35="","",POWER(2,-'Calcul des ∆Ct'!U35))</f>
        <v/>
      </c>
      <c r="V133" s="42" t="str">
        <f>IF('Calcul des ∆Ct'!V35="","",POWER(2,-'Calcul des ∆Ct'!V35))</f>
        <v/>
      </c>
      <c r="W133" s="43" t="str">
        <f>IF('Calcul des ∆Ct'!W35="","",POWER(2,-'Calcul des ∆Ct'!W35))</f>
        <v/>
      </c>
      <c r="X133" s="41" t="str">
        <f>IF('Calcul des ∆Ct'!X35="","",POWER(2,-'Calcul des ∆Ct'!X35))</f>
        <v/>
      </c>
      <c r="Y133" s="42" t="str">
        <f>IF('Calcul des ∆Ct'!Y35="","",POWER(2,-'Calcul des ∆Ct'!Y35))</f>
        <v/>
      </c>
      <c r="Z133" s="43" t="str">
        <f>IF('Calcul des ∆Ct'!Z35="","",POWER(2,-'Calcul des ∆Ct'!Z35))</f>
        <v/>
      </c>
      <c r="AA133" s="41" t="str">
        <f>IF('Calcul des ∆Ct'!AA35="","",POWER(2,-'Calcul des ∆Ct'!AA35))</f>
        <v/>
      </c>
      <c r="AB133" s="42" t="str">
        <f>IF('Calcul des ∆Ct'!AB35="","",POWER(2,-'Calcul des ∆Ct'!AB35))</f>
        <v/>
      </c>
      <c r="AC133" s="43" t="str">
        <f>IF('Calcul des ∆Ct'!AC35="","",POWER(2,-'Calcul des ∆Ct'!AC35))</f>
        <v/>
      </c>
      <c r="AD133" s="41" t="str">
        <f>IF('Calcul des ∆Ct'!AD35="","",POWER(2,-'Calcul des ∆Ct'!AD35))</f>
        <v/>
      </c>
      <c r="AE133" s="42" t="str">
        <f>IF('Calcul des ∆Ct'!AE35="","",POWER(2,-'Calcul des ∆Ct'!AE35))</f>
        <v/>
      </c>
      <c r="AF133" s="43" t="str">
        <f>IF('Calcul des ∆Ct'!AF35="","",POWER(2,-'Calcul des ∆Ct'!AF35))</f>
        <v/>
      </c>
      <c r="AG133" s="41" t="str">
        <f>IF('Calcul des ∆Ct'!AG35="","",POWER(2,-'Calcul des ∆Ct'!AG35))</f>
        <v/>
      </c>
      <c r="AH133" s="42" t="str">
        <f>IF('Calcul des ∆Ct'!AH35="","",POWER(2,-'Calcul des ∆Ct'!AH35))</f>
        <v/>
      </c>
      <c r="AI133" s="43" t="str">
        <f>IF('Calcul des ∆Ct'!AI35="","",POWER(2,-'Calcul des ∆Ct'!AI35))</f>
        <v/>
      </c>
      <c r="AJ133" s="603" t="e">
        <f t="shared" si="113"/>
        <v>#N/A</v>
      </c>
      <c r="AK133" s="604"/>
      <c r="AL133" s="605"/>
      <c r="AM133" s="603" t="e">
        <f t="shared" si="115"/>
        <v>#N/A</v>
      </c>
      <c r="AN133" s="604"/>
      <c r="AO133" s="605"/>
      <c r="AP133" s="603" t="e">
        <f t="shared" si="116"/>
        <v>#N/A</v>
      </c>
      <c r="AQ133" s="604"/>
      <c r="AR133" s="605"/>
      <c r="AS133" s="603" t="e">
        <f t="shared" si="117"/>
        <v>#N/A</v>
      </c>
      <c r="AT133" s="604"/>
      <c r="AU133" s="605"/>
      <c r="AV133" s="603" t="e">
        <f t="shared" si="118"/>
        <v>#N/A</v>
      </c>
      <c r="AW133" s="604"/>
      <c r="AX133" s="605"/>
      <c r="AY133" s="603" t="e">
        <f t="shared" si="119"/>
        <v>#N/A</v>
      </c>
      <c r="AZ133" s="604"/>
      <c r="BA133" s="605"/>
      <c r="BB133" s="603" t="e">
        <f t="shared" si="120"/>
        <v>#N/A</v>
      </c>
      <c r="BC133" s="604"/>
      <c r="BD133" s="605"/>
      <c r="BE133" s="603" t="e">
        <f t="shared" si="121"/>
        <v>#N/A</v>
      </c>
      <c r="BF133" s="604"/>
      <c r="BG133" s="605"/>
      <c r="BH133" s="603" t="e">
        <f t="shared" si="122"/>
        <v>#N/A</v>
      </c>
      <c r="BI133" s="604"/>
      <c r="BJ133" s="605"/>
      <c r="BK133" s="603" t="e">
        <f t="shared" si="123"/>
        <v>#N/A</v>
      </c>
      <c r="BL133" s="604"/>
      <c r="BM133" s="605"/>
      <c r="BN133" s="603" t="e">
        <f t="shared" si="124"/>
        <v>#N/A</v>
      </c>
      <c r="BO133" s="604"/>
      <c r="BP133" s="605"/>
      <c r="BQ133" s="51" t="e">
        <f>IF(ISNUMBER('Moyennes ∆Ct et 2^(-∆Ct)'!AK36),'Moyennes ∆Ct et 2^(-∆Ct)'!AK36,NA())</f>
        <v>#N/A</v>
      </c>
      <c r="BR133" s="51" t="e">
        <f>IF(ISNUMBER('Moyennes ∆Ct et 2^(-∆Ct)'!AL36),'Moyennes ∆Ct et 2^(-∆Ct)'!AL36,NA())</f>
        <v>#N/A</v>
      </c>
      <c r="BS133" s="51" t="e">
        <f>IF(ISNUMBER('Moyennes ∆Ct et 2^(-∆Ct)'!AM36),'Moyennes ∆Ct et 2^(-∆Ct)'!AM36,NA())</f>
        <v>#N/A</v>
      </c>
      <c r="BT133" s="51" t="e">
        <f>IF(ISNUMBER('Moyennes ∆Ct et 2^(-∆Ct)'!AN36),'Moyennes ∆Ct et 2^(-∆Ct)'!AN36,NA())</f>
        <v>#N/A</v>
      </c>
      <c r="BU133" s="51" t="e">
        <f>IF(ISNUMBER('Moyennes ∆Ct et 2^(-∆Ct)'!AO36),'Moyennes ∆Ct et 2^(-∆Ct)'!AO36,NA())</f>
        <v>#N/A</v>
      </c>
      <c r="BV133" s="51" t="e">
        <f>IF(ISNUMBER('Moyennes ∆Ct et 2^(-∆Ct)'!AP36),'Moyennes ∆Ct et 2^(-∆Ct)'!AP36,NA())</f>
        <v>#N/A</v>
      </c>
      <c r="BW133" s="51" t="e">
        <f>IF(ISNUMBER('Moyennes ∆Ct et 2^(-∆Ct)'!AQ36),'Moyennes ∆Ct et 2^(-∆Ct)'!AQ36,NA())</f>
        <v>#N/A</v>
      </c>
      <c r="BX133" s="51" t="e">
        <f>IF(ISNUMBER('Moyennes ∆Ct et 2^(-∆Ct)'!AR36),'Moyennes ∆Ct et 2^(-∆Ct)'!AR36,NA())</f>
        <v>#N/A</v>
      </c>
      <c r="BY133" s="51" t="e">
        <f>IF(ISNUMBER('Moyennes ∆Ct et 2^(-∆Ct)'!AS36),'Moyennes ∆Ct et 2^(-∆Ct)'!AS36,NA())</f>
        <v>#N/A</v>
      </c>
      <c r="BZ133" s="51" t="e">
        <f>IF(ISNUMBER('Moyennes ∆Ct et 2^(-∆Ct)'!AT36),'Moyennes ∆Ct et 2^(-∆Ct)'!AT36,NA())</f>
        <v>#N/A</v>
      </c>
      <c r="CA133" s="51" t="e">
        <f>IF(ISNUMBER('Moyennes ∆Ct et 2^(-∆Ct)'!AU36),'Moyennes ∆Ct et 2^(-∆Ct)'!AU36,NA())</f>
        <v>#N/A</v>
      </c>
      <c r="CB133" s="51" t="e">
        <f>IF(ISNUMBER('Moyennes ∆Ct et 2^(-∆Ct)'!AV36),'Moyennes ∆Ct et 2^(-∆Ct)'!AV36,NA())</f>
        <v>#N/A</v>
      </c>
      <c r="CC133" s="51" t="e">
        <f>IF(ISNUMBER('Moyennes ∆Ct et 2^(-∆Ct)'!AW36),'Moyennes ∆Ct et 2^(-∆Ct)'!AW36,NA())</f>
        <v>#N/A</v>
      </c>
      <c r="CD133" s="51" t="e">
        <f>IF(ISNUMBER('Moyennes ∆Ct et 2^(-∆Ct)'!AX36),'Moyennes ∆Ct et 2^(-∆Ct)'!AX36,NA())</f>
        <v>#N/A</v>
      </c>
      <c r="CE133" s="51" t="e">
        <f>IF(ISNUMBER('Moyennes ∆Ct et 2^(-∆Ct)'!AY36),'Moyennes ∆Ct et 2^(-∆Ct)'!AY36,NA())</f>
        <v>#N/A</v>
      </c>
      <c r="CF133" s="51" t="e">
        <f>IF(ISNUMBER('Moyennes ∆Ct et 2^(-∆Ct)'!AZ36),'Moyennes ∆Ct et 2^(-∆Ct)'!AZ36,NA())</f>
        <v>#N/A</v>
      </c>
      <c r="CG133" s="51" t="e">
        <f>IF(ISNUMBER('Moyennes ∆Ct et 2^(-∆Ct)'!BA36),'Moyennes ∆Ct et 2^(-∆Ct)'!BA36,NA())</f>
        <v>#N/A</v>
      </c>
      <c r="CH133" s="51" t="e">
        <f>IF(ISNUMBER('Moyennes ∆Ct et 2^(-∆Ct)'!BB36),'Moyennes ∆Ct et 2^(-∆Ct)'!BB36,NA())</f>
        <v>#N/A</v>
      </c>
      <c r="CI133" s="51" t="e">
        <f>IF(ISNUMBER('Moyennes ∆Ct et 2^(-∆Ct)'!BC36),'Moyennes ∆Ct et 2^(-∆Ct)'!BC36,NA())</f>
        <v>#N/A</v>
      </c>
      <c r="CJ133" s="51" t="e">
        <f>IF(ISNUMBER('Moyennes ∆Ct et 2^(-∆Ct)'!BD36),'Moyennes ∆Ct et 2^(-∆Ct)'!BD36,NA())</f>
        <v>#N/A</v>
      </c>
    </row>
    <row r="134" spans="1:88">
      <c r="A134" s="36" t="str">
        <f t="shared" si="114"/>
        <v>C10</v>
      </c>
      <c r="B134" s="37" t="str">
        <f t="shared" si="114"/>
        <v/>
      </c>
      <c r="C134" s="41" t="str">
        <f>IF('Calcul des ∆Ct'!C36="","",POWER(2,-'Calcul des ∆Ct'!C36))</f>
        <v/>
      </c>
      <c r="D134" s="42" t="str">
        <f>IF('Calcul des ∆Ct'!D36="","",POWER(2,-'Calcul des ∆Ct'!D36))</f>
        <v/>
      </c>
      <c r="E134" s="43" t="str">
        <f>IF('Calcul des ∆Ct'!E36="","",POWER(2,-'Calcul des ∆Ct'!E36))</f>
        <v/>
      </c>
      <c r="F134" s="41" t="str">
        <f>IF('Calcul des ∆Ct'!F36="","",POWER(2,-'Calcul des ∆Ct'!F36))</f>
        <v/>
      </c>
      <c r="G134" s="42" t="str">
        <f>IF('Calcul des ∆Ct'!G36="","",POWER(2,-'Calcul des ∆Ct'!G36))</f>
        <v/>
      </c>
      <c r="H134" s="43" t="str">
        <f>IF('Calcul des ∆Ct'!H36="","",POWER(2,-'Calcul des ∆Ct'!H36))</f>
        <v/>
      </c>
      <c r="I134" s="41" t="str">
        <f>IF('Calcul des ∆Ct'!I36="","",POWER(2,-'Calcul des ∆Ct'!I36))</f>
        <v/>
      </c>
      <c r="J134" s="42" t="str">
        <f>IF('Calcul des ∆Ct'!J36="","",POWER(2,-'Calcul des ∆Ct'!J36))</f>
        <v/>
      </c>
      <c r="K134" s="43" t="str">
        <f>IF('Calcul des ∆Ct'!K36="","",POWER(2,-'Calcul des ∆Ct'!K36))</f>
        <v/>
      </c>
      <c r="L134" s="41" t="str">
        <f>IF('Calcul des ∆Ct'!L36="","",POWER(2,-'Calcul des ∆Ct'!L36))</f>
        <v/>
      </c>
      <c r="M134" s="42" t="str">
        <f>IF('Calcul des ∆Ct'!M36="","",POWER(2,-'Calcul des ∆Ct'!M36))</f>
        <v/>
      </c>
      <c r="N134" s="43" t="str">
        <f>IF('Calcul des ∆Ct'!N36="","",POWER(2,-'Calcul des ∆Ct'!N36))</f>
        <v/>
      </c>
      <c r="O134" s="41" t="str">
        <f>IF('Calcul des ∆Ct'!O36="","",POWER(2,-'Calcul des ∆Ct'!O36))</f>
        <v/>
      </c>
      <c r="P134" s="42" t="str">
        <f>IF('Calcul des ∆Ct'!P36="","",POWER(2,-'Calcul des ∆Ct'!P36))</f>
        <v/>
      </c>
      <c r="Q134" s="43" t="str">
        <f>IF('Calcul des ∆Ct'!Q36="","",POWER(2,-'Calcul des ∆Ct'!Q36))</f>
        <v/>
      </c>
      <c r="R134" s="41" t="str">
        <f>IF('Calcul des ∆Ct'!R36="","",POWER(2,-'Calcul des ∆Ct'!R36))</f>
        <v/>
      </c>
      <c r="S134" s="42" t="str">
        <f>IF('Calcul des ∆Ct'!S36="","",POWER(2,-'Calcul des ∆Ct'!S36))</f>
        <v/>
      </c>
      <c r="T134" s="43" t="str">
        <f>IF('Calcul des ∆Ct'!T36="","",POWER(2,-'Calcul des ∆Ct'!T36))</f>
        <v/>
      </c>
      <c r="U134" s="41" t="str">
        <f>IF('Calcul des ∆Ct'!U36="","",POWER(2,-'Calcul des ∆Ct'!U36))</f>
        <v/>
      </c>
      <c r="V134" s="42" t="str">
        <f>IF('Calcul des ∆Ct'!V36="","",POWER(2,-'Calcul des ∆Ct'!V36))</f>
        <v/>
      </c>
      <c r="W134" s="43" t="str">
        <f>IF('Calcul des ∆Ct'!W36="","",POWER(2,-'Calcul des ∆Ct'!W36))</f>
        <v/>
      </c>
      <c r="X134" s="41" t="str">
        <f>IF('Calcul des ∆Ct'!X36="","",POWER(2,-'Calcul des ∆Ct'!X36))</f>
        <v/>
      </c>
      <c r="Y134" s="42" t="str">
        <f>IF('Calcul des ∆Ct'!Y36="","",POWER(2,-'Calcul des ∆Ct'!Y36))</f>
        <v/>
      </c>
      <c r="Z134" s="43" t="str">
        <f>IF('Calcul des ∆Ct'!Z36="","",POWER(2,-'Calcul des ∆Ct'!Z36))</f>
        <v/>
      </c>
      <c r="AA134" s="41" t="str">
        <f>IF('Calcul des ∆Ct'!AA36="","",POWER(2,-'Calcul des ∆Ct'!AA36))</f>
        <v/>
      </c>
      <c r="AB134" s="42" t="str">
        <f>IF('Calcul des ∆Ct'!AB36="","",POWER(2,-'Calcul des ∆Ct'!AB36))</f>
        <v/>
      </c>
      <c r="AC134" s="43" t="str">
        <f>IF('Calcul des ∆Ct'!AC36="","",POWER(2,-'Calcul des ∆Ct'!AC36))</f>
        <v/>
      </c>
      <c r="AD134" s="41" t="str">
        <f>IF('Calcul des ∆Ct'!AD36="","",POWER(2,-'Calcul des ∆Ct'!AD36))</f>
        <v/>
      </c>
      <c r="AE134" s="42" t="str">
        <f>IF('Calcul des ∆Ct'!AE36="","",POWER(2,-'Calcul des ∆Ct'!AE36))</f>
        <v/>
      </c>
      <c r="AF134" s="43" t="str">
        <f>IF('Calcul des ∆Ct'!AF36="","",POWER(2,-'Calcul des ∆Ct'!AF36))</f>
        <v/>
      </c>
      <c r="AG134" s="41" t="str">
        <f>IF('Calcul des ∆Ct'!AG36="","",POWER(2,-'Calcul des ∆Ct'!AG36))</f>
        <v/>
      </c>
      <c r="AH134" s="42" t="str">
        <f>IF('Calcul des ∆Ct'!AH36="","",POWER(2,-'Calcul des ∆Ct'!AH36))</f>
        <v/>
      </c>
      <c r="AI134" s="43" t="str">
        <f>IF('Calcul des ∆Ct'!AI36="","",POWER(2,-'Calcul des ∆Ct'!AI36))</f>
        <v/>
      </c>
      <c r="AJ134" s="603" t="e">
        <f t="shared" si="113"/>
        <v>#N/A</v>
      </c>
      <c r="AK134" s="604"/>
      <c r="AL134" s="605"/>
      <c r="AM134" s="603" t="e">
        <f t="shared" si="115"/>
        <v>#N/A</v>
      </c>
      <c r="AN134" s="604"/>
      <c r="AO134" s="605"/>
      <c r="AP134" s="603" t="e">
        <f t="shared" si="116"/>
        <v>#N/A</v>
      </c>
      <c r="AQ134" s="604"/>
      <c r="AR134" s="605"/>
      <c r="AS134" s="603" t="e">
        <f t="shared" si="117"/>
        <v>#N/A</v>
      </c>
      <c r="AT134" s="604"/>
      <c r="AU134" s="605"/>
      <c r="AV134" s="603" t="e">
        <f t="shared" si="118"/>
        <v>#N/A</v>
      </c>
      <c r="AW134" s="604"/>
      <c r="AX134" s="605"/>
      <c r="AY134" s="603" t="e">
        <f t="shared" si="119"/>
        <v>#N/A</v>
      </c>
      <c r="AZ134" s="604"/>
      <c r="BA134" s="605"/>
      <c r="BB134" s="603" t="e">
        <f t="shared" si="120"/>
        <v>#N/A</v>
      </c>
      <c r="BC134" s="604"/>
      <c r="BD134" s="605"/>
      <c r="BE134" s="603" t="e">
        <f t="shared" si="121"/>
        <v>#N/A</v>
      </c>
      <c r="BF134" s="604"/>
      <c r="BG134" s="605"/>
      <c r="BH134" s="603" t="e">
        <f t="shared" si="122"/>
        <v>#N/A</v>
      </c>
      <c r="BI134" s="604"/>
      <c r="BJ134" s="605"/>
      <c r="BK134" s="603" t="e">
        <f t="shared" si="123"/>
        <v>#N/A</v>
      </c>
      <c r="BL134" s="604"/>
      <c r="BM134" s="605"/>
      <c r="BN134" s="603" t="e">
        <f t="shared" si="124"/>
        <v>#N/A</v>
      </c>
      <c r="BO134" s="604"/>
      <c r="BP134" s="605"/>
      <c r="BQ134" s="51" t="e">
        <f>IF(ISNUMBER('Moyennes ∆Ct et 2^(-∆Ct)'!AK37),'Moyennes ∆Ct et 2^(-∆Ct)'!AK37,NA())</f>
        <v>#N/A</v>
      </c>
      <c r="BR134" s="51" t="e">
        <f>IF(ISNUMBER('Moyennes ∆Ct et 2^(-∆Ct)'!AL37),'Moyennes ∆Ct et 2^(-∆Ct)'!AL37,NA())</f>
        <v>#N/A</v>
      </c>
      <c r="BS134" s="51" t="e">
        <f>IF(ISNUMBER('Moyennes ∆Ct et 2^(-∆Ct)'!AM37),'Moyennes ∆Ct et 2^(-∆Ct)'!AM37,NA())</f>
        <v>#N/A</v>
      </c>
      <c r="BT134" s="51" t="e">
        <f>IF(ISNUMBER('Moyennes ∆Ct et 2^(-∆Ct)'!AN37),'Moyennes ∆Ct et 2^(-∆Ct)'!AN37,NA())</f>
        <v>#N/A</v>
      </c>
      <c r="BU134" s="51" t="e">
        <f>IF(ISNUMBER('Moyennes ∆Ct et 2^(-∆Ct)'!AO37),'Moyennes ∆Ct et 2^(-∆Ct)'!AO37,NA())</f>
        <v>#N/A</v>
      </c>
      <c r="BV134" s="51" t="e">
        <f>IF(ISNUMBER('Moyennes ∆Ct et 2^(-∆Ct)'!AP37),'Moyennes ∆Ct et 2^(-∆Ct)'!AP37,NA())</f>
        <v>#N/A</v>
      </c>
      <c r="BW134" s="51" t="e">
        <f>IF(ISNUMBER('Moyennes ∆Ct et 2^(-∆Ct)'!AQ37),'Moyennes ∆Ct et 2^(-∆Ct)'!AQ37,NA())</f>
        <v>#N/A</v>
      </c>
      <c r="BX134" s="51" t="e">
        <f>IF(ISNUMBER('Moyennes ∆Ct et 2^(-∆Ct)'!AR37),'Moyennes ∆Ct et 2^(-∆Ct)'!AR37,NA())</f>
        <v>#N/A</v>
      </c>
      <c r="BY134" s="51" t="e">
        <f>IF(ISNUMBER('Moyennes ∆Ct et 2^(-∆Ct)'!AS37),'Moyennes ∆Ct et 2^(-∆Ct)'!AS37,NA())</f>
        <v>#N/A</v>
      </c>
      <c r="BZ134" s="51" t="e">
        <f>IF(ISNUMBER('Moyennes ∆Ct et 2^(-∆Ct)'!AT37),'Moyennes ∆Ct et 2^(-∆Ct)'!AT37,NA())</f>
        <v>#N/A</v>
      </c>
      <c r="CA134" s="51" t="e">
        <f>IF(ISNUMBER('Moyennes ∆Ct et 2^(-∆Ct)'!AU37),'Moyennes ∆Ct et 2^(-∆Ct)'!AU37,NA())</f>
        <v>#N/A</v>
      </c>
      <c r="CB134" s="51" t="e">
        <f>IF(ISNUMBER('Moyennes ∆Ct et 2^(-∆Ct)'!AV37),'Moyennes ∆Ct et 2^(-∆Ct)'!AV37,NA())</f>
        <v>#N/A</v>
      </c>
      <c r="CC134" s="51" t="e">
        <f>IF(ISNUMBER('Moyennes ∆Ct et 2^(-∆Ct)'!AW37),'Moyennes ∆Ct et 2^(-∆Ct)'!AW37,NA())</f>
        <v>#N/A</v>
      </c>
      <c r="CD134" s="51" t="e">
        <f>IF(ISNUMBER('Moyennes ∆Ct et 2^(-∆Ct)'!AX37),'Moyennes ∆Ct et 2^(-∆Ct)'!AX37,NA())</f>
        <v>#N/A</v>
      </c>
      <c r="CE134" s="51" t="e">
        <f>IF(ISNUMBER('Moyennes ∆Ct et 2^(-∆Ct)'!AY37),'Moyennes ∆Ct et 2^(-∆Ct)'!AY37,NA())</f>
        <v>#N/A</v>
      </c>
      <c r="CF134" s="51" t="e">
        <f>IF(ISNUMBER('Moyennes ∆Ct et 2^(-∆Ct)'!AZ37),'Moyennes ∆Ct et 2^(-∆Ct)'!AZ37,NA())</f>
        <v>#N/A</v>
      </c>
      <c r="CG134" s="51" t="e">
        <f>IF(ISNUMBER('Moyennes ∆Ct et 2^(-∆Ct)'!BA37),'Moyennes ∆Ct et 2^(-∆Ct)'!BA37,NA())</f>
        <v>#N/A</v>
      </c>
      <c r="CH134" s="51" t="e">
        <f>IF(ISNUMBER('Moyennes ∆Ct et 2^(-∆Ct)'!BB37),'Moyennes ∆Ct et 2^(-∆Ct)'!BB37,NA())</f>
        <v>#N/A</v>
      </c>
      <c r="CI134" s="51" t="e">
        <f>IF(ISNUMBER('Moyennes ∆Ct et 2^(-∆Ct)'!BC37),'Moyennes ∆Ct et 2^(-∆Ct)'!BC37,NA())</f>
        <v>#N/A</v>
      </c>
      <c r="CJ134" s="51" t="e">
        <f>IF(ISNUMBER('Moyennes ∆Ct et 2^(-∆Ct)'!BD37),'Moyennes ∆Ct et 2^(-∆Ct)'!BD37,NA())</f>
        <v>#N/A</v>
      </c>
    </row>
    <row r="135" spans="1:88">
      <c r="A135" s="36" t="str">
        <f t="shared" si="114"/>
        <v>C11</v>
      </c>
      <c r="B135" s="37" t="str">
        <f t="shared" si="114"/>
        <v/>
      </c>
      <c r="C135" s="41" t="str">
        <f>IF('Calcul des ∆Ct'!C37="","",POWER(2,-'Calcul des ∆Ct'!C37))</f>
        <v/>
      </c>
      <c r="D135" s="42" t="str">
        <f>IF('Calcul des ∆Ct'!D37="","",POWER(2,-'Calcul des ∆Ct'!D37))</f>
        <v/>
      </c>
      <c r="E135" s="43" t="str">
        <f>IF('Calcul des ∆Ct'!E37="","",POWER(2,-'Calcul des ∆Ct'!E37))</f>
        <v/>
      </c>
      <c r="F135" s="41" t="str">
        <f>IF('Calcul des ∆Ct'!F37="","",POWER(2,-'Calcul des ∆Ct'!F37))</f>
        <v/>
      </c>
      <c r="G135" s="42" t="str">
        <f>IF('Calcul des ∆Ct'!G37="","",POWER(2,-'Calcul des ∆Ct'!G37))</f>
        <v/>
      </c>
      <c r="H135" s="43" t="str">
        <f>IF('Calcul des ∆Ct'!H37="","",POWER(2,-'Calcul des ∆Ct'!H37))</f>
        <v/>
      </c>
      <c r="I135" s="41" t="str">
        <f>IF('Calcul des ∆Ct'!I37="","",POWER(2,-'Calcul des ∆Ct'!I37))</f>
        <v/>
      </c>
      <c r="J135" s="42" t="str">
        <f>IF('Calcul des ∆Ct'!J37="","",POWER(2,-'Calcul des ∆Ct'!J37))</f>
        <v/>
      </c>
      <c r="K135" s="43" t="str">
        <f>IF('Calcul des ∆Ct'!K37="","",POWER(2,-'Calcul des ∆Ct'!K37))</f>
        <v/>
      </c>
      <c r="L135" s="41" t="str">
        <f>IF('Calcul des ∆Ct'!L37="","",POWER(2,-'Calcul des ∆Ct'!L37))</f>
        <v/>
      </c>
      <c r="M135" s="42" t="str">
        <f>IF('Calcul des ∆Ct'!M37="","",POWER(2,-'Calcul des ∆Ct'!M37))</f>
        <v/>
      </c>
      <c r="N135" s="43" t="str">
        <f>IF('Calcul des ∆Ct'!N37="","",POWER(2,-'Calcul des ∆Ct'!N37))</f>
        <v/>
      </c>
      <c r="O135" s="41" t="str">
        <f>IF('Calcul des ∆Ct'!O37="","",POWER(2,-'Calcul des ∆Ct'!O37))</f>
        <v/>
      </c>
      <c r="P135" s="42" t="str">
        <f>IF('Calcul des ∆Ct'!P37="","",POWER(2,-'Calcul des ∆Ct'!P37))</f>
        <v/>
      </c>
      <c r="Q135" s="43" t="str">
        <f>IF('Calcul des ∆Ct'!Q37="","",POWER(2,-'Calcul des ∆Ct'!Q37))</f>
        <v/>
      </c>
      <c r="R135" s="41" t="str">
        <f>IF('Calcul des ∆Ct'!R37="","",POWER(2,-'Calcul des ∆Ct'!R37))</f>
        <v/>
      </c>
      <c r="S135" s="42" t="str">
        <f>IF('Calcul des ∆Ct'!S37="","",POWER(2,-'Calcul des ∆Ct'!S37))</f>
        <v/>
      </c>
      <c r="T135" s="43" t="str">
        <f>IF('Calcul des ∆Ct'!T37="","",POWER(2,-'Calcul des ∆Ct'!T37))</f>
        <v/>
      </c>
      <c r="U135" s="41" t="str">
        <f>IF('Calcul des ∆Ct'!U37="","",POWER(2,-'Calcul des ∆Ct'!U37))</f>
        <v/>
      </c>
      <c r="V135" s="42" t="str">
        <f>IF('Calcul des ∆Ct'!V37="","",POWER(2,-'Calcul des ∆Ct'!V37))</f>
        <v/>
      </c>
      <c r="W135" s="43" t="str">
        <f>IF('Calcul des ∆Ct'!W37="","",POWER(2,-'Calcul des ∆Ct'!W37))</f>
        <v/>
      </c>
      <c r="X135" s="41" t="str">
        <f>IF('Calcul des ∆Ct'!X37="","",POWER(2,-'Calcul des ∆Ct'!X37))</f>
        <v/>
      </c>
      <c r="Y135" s="42" t="str">
        <f>IF('Calcul des ∆Ct'!Y37="","",POWER(2,-'Calcul des ∆Ct'!Y37))</f>
        <v/>
      </c>
      <c r="Z135" s="43" t="str">
        <f>IF('Calcul des ∆Ct'!Z37="","",POWER(2,-'Calcul des ∆Ct'!Z37))</f>
        <v/>
      </c>
      <c r="AA135" s="41" t="str">
        <f>IF('Calcul des ∆Ct'!AA37="","",POWER(2,-'Calcul des ∆Ct'!AA37))</f>
        <v/>
      </c>
      <c r="AB135" s="42" t="str">
        <f>IF('Calcul des ∆Ct'!AB37="","",POWER(2,-'Calcul des ∆Ct'!AB37))</f>
        <v/>
      </c>
      <c r="AC135" s="43" t="str">
        <f>IF('Calcul des ∆Ct'!AC37="","",POWER(2,-'Calcul des ∆Ct'!AC37))</f>
        <v/>
      </c>
      <c r="AD135" s="41" t="str">
        <f>IF('Calcul des ∆Ct'!AD37="","",POWER(2,-'Calcul des ∆Ct'!AD37))</f>
        <v/>
      </c>
      <c r="AE135" s="42" t="str">
        <f>IF('Calcul des ∆Ct'!AE37="","",POWER(2,-'Calcul des ∆Ct'!AE37))</f>
        <v/>
      </c>
      <c r="AF135" s="43" t="str">
        <f>IF('Calcul des ∆Ct'!AF37="","",POWER(2,-'Calcul des ∆Ct'!AF37))</f>
        <v/>
      </c>
      <c r="AG135" s="41" t="str">
        <f>IF('Calcul des ∆Ct'!AG37="","",POWER(2,-'Calcul des ∆Ct'!AG37))</f>
        <v/>
      </c>
      <c r="AH135" s="42" t="str">
        <f>IF('Calcul des ∆Ct'!AH37="","",POWER(2,-'Calcul des ∆Ct'!AH37))</f>
        <v/>
      </c>
      <c r="AI135" s="43" t="str">
        <f>IF('Calcul des ∆Ct'!AI37="","",POWER(2,-'Calcul des ∆Ct'!AI37))</f>
        <v/>
      </c>
      <c r="AJ135" s="603" t="e">
        <f t="shared" si="113"/>
        <v>#N/A</v>
      </c>
      <c r="AK135" s="604"/>
      <c r="AL135" s="605"/>
      <c r="AM135" s="603" t="e">
        <f t="shared" si="115"/>
        <v>#N/A</v>
      </c>
      <c r="AN135" s="604"/>
      <c r="AO135" s="605"/>
      <c r="AP135" s="603" t="e">
        <f t="shared" si="116"/>
        <v>#N/A</v>
      </c>
      <c r="AQ135" s="604"/>
      <c r="AR135" s="605"/>
      <c r="AS135" s="603" t="e">
        <f t="shared" si="117"/>
        <v>#N/A</v>
      </c>
      <c r="AT135" s="604"/>
      <c r="AU135" s="605"/>
      <c r="AV135" s="603" t="e">
        <f t="shared" si="118"/>
        <v>#N/A</v>
      </c>
      <c r="AW135" s="604"/>
      <c r="AX135" s="605"/>
      <c r="AY135" s="603" t="e">
        <f t="shared" si="119"/>
        <v>#N/A</v>
      </c>
      <c r="AZ135" s="604"/>
      <c r="BA135" s="605"/>
      <c r="BB135" s="603" t="e">
        <f t="shared" si="120"/>
        <v>#N/A</v>
      </c>
      <c r="BC135" s="604"/>
      <c r="BD135" s="605"/>
      <c r="BE135" s="603" t="e">
        <f t="shared" si="121"/>
        <v>#N/A</v>
      </c>
      <c r="BF135" s="604"/>
      <c r="BG135" s="605"/>
      <c r="BH135" s="603" t="e">
        <f t="shared" si="122"/>
        <v>#N/A</v>
      </c>
      <c r="BI135" s="604"/>
      <c r="BJ135" s="605"/>
      <c r="BK135" s="603" t="e">
        <f t="shared" si="123"/>
        <v>#N/A</v>
      </c>
      <c r="BL135" s="604"/>
      <c r="BM135" s="605"/>
      <c r="BN135" s="603" t="e">
        <f t="shared" si="124"/>
        <v>#N/A</v>
      </c>
      <c r="BO135" s="604"/>
      <c r="BP135" s="605"/>
      <c r="BQ135" s="51" t="e">
        <f>IF(ISNUMBER('Moyennes ∆Ct et 2^(-∆Ct)'!AK38),'Moyennes ∆Ct et 2^(-∆Ct)'!AK38,NA())</f>
        <v>#N/A</v>
      </c>
      <c r="BR135" s="51" t="e">
        <f>IF(ISNUMBER('Moyennes ∆Ct et 2^(-∆Ct)'!AL38),'Moyennes ∆Ct et 2^(-∆Ct)'!AL38,NA())</f>
        <v>#N/A</v>
      </c>
      <c r="BS135" s="51" t="e">
        <f>IF(ISNUMBER('Moyennes ∆Ct et 2^(-∆Ct)'!AM38),'Moyennes ∆Ct et 2^(-∆Ct)'!AM38,NA())</f>
        <v>#N/A</v>
      </c>
      <c r="BT135" s="51" t="e">
        <f>IF(ISNUMBER('Moyennes ∆Ct et 2^(-∆Ct)'!AN38),'Moyennes ∆Ct et 2^(-∆Ct)'!AN38,NA())</f>
        <v>#N/A</v>
      </c>
      <c r="BU135" s="51" t="e">
        <f>IF(ISNUMBER('Moyennes ∆Ct et 2^(-∆Ct)'!AO38),'Moyennes ∆Ct et 2^(-∆Ct)'!AO38,NA())</f>
        <v>#N/A</v>
      </c>
      <c r="BV135" s="51" t="e">
        <f>IF(ISNUMBER('Moyennes ∆Ct et 2^(-∆Ct)'!AP38),'Moyennes ∆Ct et 2^(-∆Ct)'!AP38,NA())</f>
        <v>#N/A</v>
      </c>
      <c r="BW135" s="51" t="e">
        <f>IF(ISNUMBER('Moyennes ∆Ct et 2^(-∆Ct)'!AQ38),'Moyennes ∆Ct et 2^(-∆Ct)'!AQ38,NA())</f>
        <v>#N/A</v>
      </c>
      <c r="BX135" s="51" t="e">
        <f>IF(ISNUMBER('Moyennes ∆Ct et 2^(-∆Ct)'!AR38),'Moyennes ∆Ct et 2^(-∆Ct)'!AR38,NA())</f>
        <v>#N/A</v>
      </c>
      <c r="BY135" s="51" t="e">
        <f>IF(ISNUMBER('Moyennes ∆Ct et 2^(-∆Ct)'!AS38),'Moyennes ∆Ct et 2^(-∆Ct)'!AS38,NA())</f>
        <v>#N/A</v>
      </c>
      <c r="BZ135" s="51" t="e">
        <f>IF(ISNUMBER('Moyennes ∆Ct et 2^(-∆Ct)'!AT38),'Moyennes ∆Ct et 2^(-∆Ct)'!AT38,NA())</f>
        <v>#N/A</v>
      </c>
      <c r="CA135" s="51" t="e">
        <f>IF(ISNUMBER('Moyennes ∆Ct et 2^(-∆Ct)'!AU38),'Moyennes ∆Ct et 2^(-∆Ct)'!AU38,NA())</f>
        <v>#N/A</v>
      </c>
      <c r="CB135" s="51" t="e">
        <f>IF(ISNUMBER('Moyennes ∆Ct et 2^(-∆Ct)'!AV38),'Moyennes ∆Ct et 2^(-∆Ct)'!AV38,NA())</f>
        <v>#N/A</v>
      </c>
      <c r="CC135" s="51" t="e">
        <f>IF(ISNUMBER('Moyennes ∆Ct et 2^(-∆Ct)'!AW38),'Moyennes ∆Ct et 2^(-∆Ct)'!AW38,NA())</f>
        <v>#N/A</v>
      </c>
      <c r="CD135" s="51" t="e">
        <f>IF(ISNUMBER('Moyennes ∆Ct et 2^(-∆Ct)'!AX38),'Moyennes ∆Ct et 2^(-∆Ct)'!AX38,NA())</f>
        <v>#N/A</v>
      </c>
      <c r="CE135" s="51" t="e">
        <f>IF(ISNUMBER('Moyennes ∆Ct et 2^(-∆Ct)'!AY38),'Moyennes ∆Ct et 2^(-∆Ct)'!AY38,NA())</f>
        <v>#N/A</v>
      </c>
      <c r="CF135" s="51" t="e">
        <f>IF(ISNUMBER('Moyennes ∆Ct et 2^(-∆Ct)'!AZ38),'Moyennes ∆Ct et 2^(-∆Ct)'!AZ38,NA())</f>
        <v>#N/A</v>
      </c>
      <c r="CG135" s="51" t="e">
        <f>IF(ISNUMBER('Moyennes ∆Ct et 2^(-∆Ct)'!BA38),'Moyennes ∆Ct et 2^(-∆Ct)'!BA38,NA())</f>
        <v>#N/A</v>
      </c>
      <c r="CH135" s="51" t="e">
        <f>IF(ISNUMBER('Moyennes ∆Ct et 2^(-∆Ct)'!BB38),'Moyennes ∆Ct et 2^(-∆Ct)'!BB38,NA())</f>
        <v>#N/A</v>
      </c>
      <c r="CI135" s="51" t="e">
        <f>IF(ISNUMBER('Moyennes ∆Ct et 2^(-∆Ct)'!BC38),'Moyennes ∆Ct et 2^(-∆Ct)'!BC38,NA())</f>
        <v>#N/A</v>
      </c>
      <c r="CJ135" s="51" t="e">
        <f>IF(ISNUMBER('Moyennes ∆Ct et 2^(-∆Ct)'!BD38),'Moyennes ∆Ct et 2^(-∆Ct)'!BD38,NA())</f>
        <v>#N/A</v>
      </c>
    </row>
    <row r="136" spans="1:88">
      <c r="A136" s="36" t="str">
        <f t="shared" si="114"/>
        <v>C12</v>
      </c>
      <c r="B136" s="37" t="str">
        <f t="shared" si="114"/>
        <v/>
      </c>
      <c r="C136" s="41" t="str">
        <f>IF('Calcul des ∆Ct'!C38="","",POWER(2,-'Calcul des ∆Ct'!C38))</f>
        <v/>
      </c>
      <c r="D136" s="42" t="str">
        <f>IF('Calcul des ∆Ct'!D38="","",POWER(2,-'Calcul des ∆Ct'!D38))</f>
        <v/>
      </c>
      <c r="E136" s="43" t="str">
        <f>IF('Calcul des ∆Ct'!E38="","",POWER(2,-'Calcul des ∆Ct'!E38))</f>
        <v/>
      </c>
      <c r="F136" s="41" t="str">
        <f>IF('Calcul des ∆Ct'!F38="","",POWER(2,-'Calcul des ∆Ct'!F38))</f>
        <v/>
      </c>
      <c r="G136" s="42" t="str">
        <f>IF('Calcul des ∆Ct'!G38="","",POWER(2,-'Calcul des ∆Ct'!G38))</f>
        <v/>
      </c>
      <c r="H136" s="43" t="str">
        <f>IF('Calcul des ∆Ct'!H38="","",POWER(2,-'Calcul des ∆Ct'!H38))</f>
        <v/>
      </c>
      <c r="I136" s="41" t="str">
        <f>IF('Calcul des ∆Ct'!I38="","",POWER(2,-'Calcul des ∆Ct'!I38))</f>
        <v/>
      </c>
      <c r="J136" s="42" t="str">
        <f>IF('Calcul des ∆Ct'!J38="","",POWER(2,-'Calcul des ∆Ct'!J38))</f>
        <v/>
      </c>
      <c r="K136" s="43" t="str">
        <f>IF('Calcul des ∆Ct'!K38="","",POWER(2,-'Calcul des ∆Ct'!K38))</f>
        <v/>
      </c>
      <c r="L136" s="41" t="str">
        <f>IF('Calcul des ∆Ct'!L38="","",POWER(2,-'Calcul des ∆Ct'!L38))</f>
        <v/>
      </c>
      <c r="M136" s="42" t="str">
        <f>IF('Calcul des ∆Ct'!M38="","",POWER(2,-'Calcul des ∆Ct'!M38))</f>
        <v/>
      </c>
      <c r="N136" s="43" t="str">
        <f>IF('Calcul des ∆Ct'!N38="","",POWER(2,-'Calcul des ∆Ct'!N38))</f>
        <v/>
      </c>
      <c r="O136" s="41" t="str">
        <f>IF('Calcul des ∆Ct'!O38="","",POWER(2,-'Calcul des ∆Ct'!O38))</f>
        <v/>
      </c>
      <c r="P136" s="42" t="str">
        <f>IF('Calcul des ∆Ct'!P38="","",POWER(2,-'Calcul des ∆Ct'!P38))</f>
        <v/>
      </c>
      <c r="Q136" s="43" t="str">
        <f>IF('Calcul des ∆Ct'!Q38="","",POWER(2,-'Calcul des ∆Ct'!Q38))</f>
        <v/>
      </c>
      <c r="R136" s="41" t="str">
        <f>IF('Calcul des ∆Ct'!R38="","",POWER(2,-'Calcul des ∆Ct'!R38))</f>
        <v/>
      </c>
      <c r="S136" s="42" t="str">
        <f>IF('Calcul des ∆Ct'!S38="","",POWER(2,-'Calcul des ∆Ct'!S38))</f>
        <v/>
      </c>
      <c r="T136" s="43" t="str">
        <f>IF('Calcul des ∆Ct'!T38="","",POWER(2,-'Calcul des ∆Ct'!T38))</f>
        <v/>
      </c>
      <c r="U136" s="41" t="str">
        <f>IF('Calcul des ∆Ct'!U38="","",POWER(2,-'Calcul des ∆Ct'!U38))</f>
        <v/>
      </c>
      <c r="V136" s="42" t="str">
        <f>IF('Calcul des ∆Ct'!V38="","",POWER(2,-'Calcul des ∆Ct'!V38))</f>
        <v/>
      </c>
      <c r="W136" s="43" t="str">
        <f>IF('Calcul des ∆Ct'!W38="","",POWER(2,-'Calcul des ∆Ct'!W38))</f>
        <v/>
      </c>
      <c r="X136" s="41" t="str">
        <f>IF('Calcul des ∆Ct'!X38="","",POWER(2,-'Calcul des ∆Ct'!X38))</f>
        <v/>
      </c>
      <c r="Y136" s="42" t="str">
        <f>IF('Calcul des ∆Ct'!Y38="","",POWER(2,-'Calcul des ∆Ct'!Y38))</f>
        <v/>
      </c>
      <c r="Z136" s="43" t="str">
        <f>IF('Calcul des ∆Ct'!Z38="","",POWER(2,-'Calcul des ∆Ct'!Z38))</f>
        <v/>
      </c>
      <c r="AA136" s="41" t="str">
        <f>IF('Calcul des ∆Ct'!AA38="","",POWER(2,-'Calcul des ∆Ct'!AA38))</f>
        <v/>
      </c>
      <c r="AB136" s="42" t="str">
        <f>IF('Calcul des ∆Ct'!AB38="","",POWER(2,-'Calcul des ∆Ct'!AB38))</f>
        <v/>
      </c>
      <c r="AC136" s="43" t="str">
        <f>IF('Calcul des ∆Ct'!AC38="","",POWER(2,-'Calcul des ∆Ct'!AC38))</f>
        <v/>
      </c>
      <c r="AD136" s="41" t="str">
        <f>IF('Calcul des ∆Ct'!AD38="","",POWER(2,-'Calcul des ∆Ct'!AD38))</f>
        <v/>
      </c>
      <c r="AE136" s="42" t="str">
        <f>IF('Calcul des ∆Ct'!AE38="","",POWER(2,-'Calcul des ∆Ct'!AE38))</f>
        <v/>
      </c>
      <c r="AF136" s="43" t="str">
        <f>IF('Calcul des ∆Ct'!AF38="","",POWER(2,-'Calcul des ∆Ct'!AF38))</f>
        <v/>
      </c>
      <c r="AG136" s="41" t="str">
        <f>IF('Calcul des ∆Ct'!AG38="","",POWER(2,-'Calcul des ∆Ct'!AG38))</f>
        <v/>
      </c>
      <c r="AH136" s="42" t="str">
        <f>IF('Calcul des ∆Ct'!AH38="","",POWER(2,-'Calcul des ∆Ct'!AH38))</f>
        <v/>
      </c>
      <c r="AI136" s="43" t="str">
        <f>IF('Calcul des ∆Ct'!AI38="","",POWER(2,-'Calcul des ∆Ct'!AI38))</f>
        <v/>
      </c>
      <c r="AJ136" s="603" t="e">
        <f t="shared" si="113"/>
        <v>#N/A</v>
      </c>
      <c r="AK136" s="604"/>
      <c r="AL136" s="605"/>
      <c r="AM136" s="603" t="e">
        <f t="shared" si="115"/>
        <v>#N/A</v>
      </c>
      <c r="AN136" s="604"/>
      <c r="AO136" s="605"/>
      <c r="AP136" s="603" t="e">
        <f t="shared" si="116"/>
        <v>#N/A</v>
      </c>
      <c r="AQ136" s="604"/>
      <c r="AR136" s="605"/>
      <c r="AS136" s="603" t="e">
        <f t="shared" si="117"/>
        <v>#N/A</v>
      </c>
      <c r="AT136" s="604"/>
      <c r="AU136" s="605"/>
      <c r="AV136" s="603" t="e">
        <f t="shared" si="118"/>
        <v>#N/A</v>
      </c>
      <c r="AW136" s="604"/>
      <c r="AX136" s="605"/>
      <c r="AY136" s="603" t="e">
        <f t="shared" si="119"/>
        <v>#N/A</v>
      </c>
      <c r="AZ136" s="604"/>
      <c r="BA136" s="605"/>
      <c r="BB136" s="603" t="e">
        <f t="shared" si="120"/>
        <v>#N/A</v>
      </c>
      <c r="BC136" s="604"/>
      <c r="BD136" s="605"/>
      <c r="BE136" s="603" t="e">
        <f t="shared" si="121"/>
        <v>#N/A</v>
      </c>
      <c r="BF136" s="604"/>
      <c r="BG136" s="605"/>
      <c r="BH136" s="603" t="e">
        <f t="shared" si="122"/>
        <v>#N/A</v>
      </c>
      <c r="BI136" s="604"/>
      <c r="BJ136" s="605"/>
      <c r="BK136" s="603" t="e">
        <f t="shared" si="123"/>
        <v>#N/A</v>
      </c>
      <c r="BL136" s="604"/>
      <c r="BM136" s="605"/>
      <c r="BN136" s="603" t="e">
        <f t="shared" si="124"/>
        <v>#N/A</v>
      </c>
      <c r="BO136" s="604"/>
      <c r="BP136" s="605"/>
      <c r="BQ136" s="51" t="e">
        <f>IF(ISNUMBER('Moyennes ∆Ct et 2^(-∆Ct)'!AK39),'Moyennes ∆Ct et 2^(-∆Ct)'!AK39,NA())</f>
        <v>#N/A</v>
      </c>
      <c r="BR136" s="51" t="e">
        <f>IF(ISNUMBER('Moyennes ∆Ct et 2^(-∆Ct)'!AL39),'Moyennes ∆Ct et 2^(-∆Ct)'!AL39,NA())</f>
        <v>#N/A</v>
      </c>
      <c r="BS136" s="51" t="e">
        <f>IF(ISNUMBER('Moyennes ∆Ct et 2^(-∆Ct)'!AM39),'Moyennes ∆Ct et 2^(-∆Ct)'!AM39,NA())</f>
        <v>#N/A</v>
      </c>
      <c r="BT136" s="51" t="e">
        <f>IF(ISNUMBER('Moyennes ∆Ct et 2^(-∆Ct)'!AN39),'Moyennes ∆Ct et 2^(-∆Ct)'!AN39,NA())</f>
        <v>#N/A</v>
      </c>
      <c r="BU136" s="51" t="e">
        <f>IF(ISNUMBER('Moyennes ∆Ct et 2^(-∆Ct)'!AO39),'Moyennes ∆Ct et 2^(-∆Ct)'!AO39,NA())</f>
        <v>#N/A</v>
      </c>
      <c r="BV136" s="51" t="e">
        <f>IF(ISNUMBER('Moyennes ∆Ct et 2^(-∆Ct)'!AP39),'Moyennes ∆Ct et 2^(-∆Ct)'!AP39,NA())</f>
        <v>#N/A</v>
      </c>
      <c r="BW136" s="51" t="e">
        <f>IF(ISNUMBER('Moyennes ∆Ct et 2^(-∆Ct)'!AQ39),'Moyennes ∆Ct et 2^(-∆Ct)'!AQ39,NA())</f>
        <v>#N/A</v>
      </c>
      <c r="BX136" s="51" t="e">
        <f>IF(ISNUMBER('Moyennes ∆Ct et 2^(-∆Ct)'!AR39),'Moyennes ∆Ct et 2^(-∆Ct)'!AR39,NA())</f>
        <v>#N/A</v>
      </c>
      <c r="BY136" s="51" t="e">
        <f>IF(ISNUMBER('Moyennes ∆Ct et 2^(-∆Ct)'!AS39),'Moyennes ∆Ct et 2^(-∆Ct)'!AS39,NA())</f>
        <v>#N/A</v>
      </c>
      <c r="BZ136" s="51" t="e">
        <f>IF(ISNUMBER('Moyennes ∆Ct et 2^(-∆Ct)'!AT39),'Moyennes ∆Ct et 2^(-∆Ct)'!AT39,NA())</f>
        <v>#N/A</v>
      </c>
      <c r="CA136" s="51" t="e">
        <f>IF(ISNUMBER('Moyennes ∆Ct et 2^(-∆Ct)'!AU39),'Moyennes ∆Ct et 2^(-∆Ct)'!AU39,NA())</f>
        <v>#N/A</v>
      </c>
      <c r="CB136" s="51" t="e">
        <f>IF(ISNUMBER('Moyennes ∆Ct et 2^(-∆Ct)'!AV39),'Moyennes ∆Ct et 2^(-∆Ct)'!AV39,NA())</f>
        <v>#N/A</v>
      </c>
      <c r="CC136" s="51" t="e">
        <f>IF(ISNUMBER('Moyennes ∆Ct et 2^(-∆Ct)'!AW39),'Moyennes ∆Ct et 2^(-∆Ct)'!AW39,NA())</f>
        <v>#N/A</v>
      </c>
      <c r="CD136" s="51" t="e">
        <f>IF(ISNUMBER('Moyennes ∆Ct et 2^(-∆Ct)'!AX39),'Moyennes ∆Ct et 2^(-∆Ct)'!AX39,NA())</f>
        <v>#N/A</v>
      </c>
      <c r="CE136" s="51" t="e">
        <f>IF(ISNUMBER('Moyennes ∆Ct et 2^(-∆Ct)'!AY39),'Moyennes ∆Ct et 2^(-∆Ct)'!AY39,NA())</f>
        <v>#N/A</v>
      </c>
      <c r="CF136" s="51" t="e">
        <f>IF(ISNUMBER('Moyennes ∆Ct et 2^(-∆Ct)'!AZ39),'Moyennes ∆Ct et 2^(-∆Ct)'!AZ39,NA())</f>
        <v>#N/A</v>
      </c>
      <c r="CG136" s="51" t="e">
        <f>IF(ISNUMBER('Moyennes ∆Ct et 2^(-∆Ct)'!BA39),'Moyennes ∆Ct et 2^(-∆Ct)'!BA39,NA())</f>
        <v>#N/A</v>
      </c>
      <c r="CH136" s="51" t="e">
        <f>IF(ISNUMBER('Moyennes ∆Ct et 2^(-∆Ct)'!BB39),'Moyennes ∆Ct et 2^(-∆Ct)'!BB39,NA())</f>
        <v>#N/A</v>
      </c>
      <c r="CI136" s="51" t="e">
        <f>IF(ISNUMBER('Moyennes ∆Ct et 2^(-∆Ct)'!BC39),'Moyennes ∆Ct et 2^(-∆Ct)'!BC39,NA())</f>
        <v>#N/A</v>
      </c>
      <c r="CJ136" s="51" t="e">
        <f>IF(ISNUMBER('Moyennes ∆Ct et 2^(-∆Ct)'!BD39),'Moyennes ∆Ct et 2^(-∆Ct)'!BD39,NA())</f>
        <v>#N/A</v>
      </c>
    </row>
    <row r="137" spans="1:88">
      <c r="A137" s="36" t="str">
        <f t="shared" si="114"/>
        <v>D1</v>
      </c>
      <c r="B137" s="37" t="str">
        <f t="shared" si="114"/>
        <v/>
      </c>
      <c r="C137" s="41" t="str">
        <f>IF('Calcul des ∆Ct'!C39="","",POWER(2,-'Calcul des ∆Ct'!C39))</f>
        <v/>
      </c>
      <c r="D137" s="42" t="str">
        <f>IF('Calcul des ∆Ct'!D39="","",POWER(2,-'Calcul des ∆Ct'!D39))</f>
        <v/>
      </c>
      <c r="E137" s="43" t="str">
        <f>IF('Calcul des ∆Ct'!E39="","",POWER(2,-'Calcul des ∆Ct'!E39))</f>
        <v/>
      </c>
      <c r="F137" s="41" t="str">
        <f>IF('Calcul des ∆Ct'!F39="","",POWER(2,-'Calcul des ∆Ct'!F39))</f>
        <v/>
      </c>
      <c r="G137" s="42" t="str">
        <f>IF('Calcul des ∆Ct'!G39="","",POWER(2,-'Calcul des ∆Ct'!G39))</f>
        <v/>
      </c>
      <c r="H137" s="43" t="str">
        <f>IF('Calcul des ∆Ct'!H39="","",POWER(2,-'Calcul des ∆Ct'!H39))</f>
        <v/>
      </c>
      <c r="I137" s="41" t="str">
        <f>IF('Calcul des ∆Ct'!I39="","",POWER(2,-'Calcul des ∆Ct'!I39))</f>
        <v/>
      </c>
      <c r="J137" s="42" t="str">
        <f>IF('Calcul des ∆Ct'!J39="","",POWER(2,-'Calcul des ∆Ct'!J39))</f>
        <v/>
      </c>
      <c r="K137" s="43" t="str">
        <f>IF('Calcul des ∆Ct'!K39="","",POWER(2,-'Calcul des ∆Ct'!K39))</f>
        <v/>
      </c>
      <c r="L137" s="41" t="str">
        <f>IF('Calcul des ∆Ct'!L39="","",POWER(2,-'Calcul des ∆Ct'!L39))</f>
        <v/>
      </c>
      <c r="M137" s="42" t="str">
        <f>IF('Calcul des ∆Ct'!M39="","",POWER(2,-'Calcul des ∆Ct'!M39))</f>
        <v/>
      </c>
      <c r="N137" s="43" t="str">
        <f>IF('Calcul des ∆Ct'!N39="","",POWER(2,-'Calcul des ∆Ct'!N39))</f>
        <v/>
      </c>
      <c r="O137" s="41" t="str">
        <f>IF('Calcul des ∆Ct'!O39="","",POWER(2,-'Calcul des ∆Ct'!O39))</f>
        <v/>
      </c>
      <c r="P137" s="42" t="str">
        <f>IF('Calcul des ∆Ct'!P39="","",POWER(2,-'Calcul des ∆Ct'!P39))</f>
        <v/>
      </c>
      <c r="Q137" s="43" t="str">
        <f>IF('Calcul des ∆Ct'!Q39="","",POWER(2,-'Calcul des ∆Ct'!Q39))</f>
        <v/>
      </c>
      <c r="R137" s="41" t="str">
        <f>IF('Calcul des ∆Ct'!R39="","",POWER(2,-'Calcul des ∆Ct'!R39))</f>
        <v/>
      </c>
      <c r="S137" s="42" t="str">
        <f>IF('Calcul des ∆Ct'!S39="","",POWER(2,-'Calcul des ∆Ct'!S39))</f>
        <v/>
      </c>
      <c r="T137" s="43" t="str">
        <f>IF('Calcul des ∆Ct'!T39="","",POWER(2,-'Calcul des ∆Ct'!T39))</f>
        <v/>
      </c>
      <c r="U137" s="41" t="str">
        <f>IF('Calcul des ∆Ct'!U39="","",POWER(2,-'Calcul des ∆Ct'!U39))</f>
        <v/>
      </c>
      <c r="V137" s="42" t="str">
        <f>IF('Calcul des ∆Ct'!V39="","",POWER(2,-'Calcul des ∆Ct'!V39))</f>
        <v/>
      </c>
      <c r="W137" s="43" t="str">
        <f>IF('Calcul des ∆Ct'!W39="","",POWER(2,-'Calcul des ∆Ct'!W39))</f>
        <v/>
      </c>
      <c r="X137" s="41" t="str">
        <f>IF('Calcul des ∆Ct'!X39="","",POWER(2,-'Calcul des ∆Ct'!X39))</f>
        <v/>
      </c>
      <c r="Y137" s="42" t="str">
        <f>IF('Calcul des ∆Ct'!Y39="","",POWER(2,-'Calcul des ∆Ct'!Y39))</f>
        <v/>
      </c>
      <c r="Z137" s="43" t="str">
        <f>IF('Calcul des ∆Ct'!Z39="","",POWER(2,-'Calcul des ∆Ct'!Z39))</f>
        <v/>
      </c>
      <c r="AA137" s="41" t="str">
        <f>IF('Calcul des ∆Ct'!AA39="","",POWER(2,-'Calcul des ∆Ct'!AA39))</f>
        <v/>
      </c>
      <c r="AB137" s="42" t="str">
        <f>IF('Calcul des ∆Ct'!AB39="","",POWER(2,-'Calcul des ∆Ct'!AB39))</f>
        <v/>
      </c>
      <c r="AC137" s="43" t="str">
        <f>IF('Calcul des ∆Ct'!AC39="","",POWER(2,-'Calcul des ∆Ct'!AC39))</f>
        <v/>
      </c>
      <c r="AD137" s="41" t="str">
        <f>IF('Calcul des ∆Ct'!AD39="","",POWER(2,-'Calcul des ∆Ct'!AD39))</f>
        <v/>
      </c>
      <c r="AE137" s="42" t="str">
        <f>IF('Calcul des ∆Ct'!AE39="","",POWER(2,-'Calcul des ∆Ct'!AE39))</f>
        <v/>
      </c>
      <c r="AF137" s="43" t="str">
        <f>IF('Calcul des ∆Ct'!AF39="","",POWER(2,-'Calcul des ∆Ct'!AF39))</f>
        <v/>
      </c>
      <c r="AG137" s="41" t="str">
        <f>IF('Calcul des ∆Ct'!AG39="","",POWER(2,-'Calcul des ∆Ct'!AG39))</f>
        <v/>
      </c>
      <c r="AH137" s="42" t="str">
        <f>IF('Calcul des ∆Ct'!AH39="","",POWER(2,-'Calcul des ∆Ct'!AH39))</f>
        <v/>
      </c>
      <c r="AI137" s="43" t="str">
        <f>IF('Calcul des ∆Ct'!AI39="","",POWER(2,-'Calcul des ∆Ct'!AI39))</f>
        <v/>
      </c>
      <c r="AJ137" s="603" t="e">
        <f t="shared" si="113"/>
        <v>#N/A</v>
      </c>
      <c r="AK137" s="604"/>
      <c r="AL137" s="605"/>
      <c r="AM137" s="603" t="e">
        <f t="shared" si="115"/>
        <v>#N/A</v>
      </c>
      <c r="AN137" s="604"/>
      <c r="AO137" s="605"/>
      <c r="AP137" s="603" t="e">
        <f t="shared" si="116"/>
        <v>#N/A</v>
      </c>
      <c r="AQ137" s="604"/>
      <c r="AR137" s="605"/>
      <c r="AS137" s="603" t="e">
        <f t="shared" si="117"/>
        <v>#N/A</v>
      </c>
      <c r="AT137" s="604"/>
      <c r="AU137" s="605"/>
      <c r="AV137" s="603" t="e">
        <f t="shared" si="118"/>
        <v>#N/A</v>
      </c>
      <c r="AW137" s="604"/>
      <c r="AX137" s="605"/>
      <c r="AY137" s="603" t="e">
        <f t="shared" si="119"/>
        <v>#N/A</v>
      </c>
      <c r="AZ137" s="604"/>
      <c r="BA137" s="605"/>
      <c r="BB137" s="603" t="e">
        <f t="shared" si="120"/>
        <v>#N/A</v>
      </c>
      <c r="BC137" s="604"/>
      <c r="BD137" s="605"/>
      <c r="BE137" s="603" t="e">
        <f t="shared" si="121"/>
        <v>#N/A</v>
      </c>
      <c r="BF137" s="604"/>
      <c r="BG137" s="605"/>
      <c r="BH137" s="603" t="e">
        <f t="shared" si="122"/>
        <v>#N/A</v>
      </c>
      <c r="BI137" s="604"/>
      <c r="BJ137" s="605"/>
      <c r="BK137" s="603" t="e">
        <f t="shared" si="123"/>
        <v>#N/A</v>
      </c>
      <c r="BL137" s="604"/>
      <c r="BM137" s="605"/>
      <c r="BN137" s="603" t="e">
        <f t="shared" si="124"/>
        <v>#N/A</v>
      </c>
      <c r="BO137" s="604"/>
      <c r="BP137" s="605"/>
      <c r="BQ137" s="51" t="e">
        <f>IF(ISNUMBER('Moyennes ∆Ct et 2^(-∆Ct)'!AK40),'Moyennes ∆Ct et 2^(-∆Ct)'!AK40,NA())</f>
        <v>#N/A</v>
      </c>
      <c r="BR137" s="51" t="e">
        <f>IF(ISNUMBER('Moyennes ∆Ct et 2^(-∆Ct)'!AL40),'Moyennes ∆Ct et 2^(-∆Ct)'!AL40,NA())</f>
        <v>#N/A</v>
      </c>
      <c r="BS137" s="51" t="e">
        <f>IF(ISNUMBER('Moyennes ∆Ct et 2^(-∆Ct)'!AM40),'Moyennes ∆Ct et 2^(-∆Ct)'!AM40,NA())</f>
        <v>#N/A</v>
      </c>
      <c r="BT137" s="51" t="e">
        <f>IF(ISNUMBER('Moyennes ∆Ct et 2^(-∆Ct)'!AN40),'Moyennes ∆Ct et 2^(-∆Ct)'!AN40,NA())</f>
        <v>#N/A</v>
      </c>
      <c r="BU137" s="51" t="e">
        <f>IF(ISNUMBER('Moyennes ∆Ct et 2^(-∆Ct)'!AO40),'Moyennes ∆Ct et 2^(-∆Ct)'!AO40,NA())</f>
        <v>#N/A</v>
      </c>
      <c r="BV137" s="51" t="e">
        <f>IF(ISNUMBER('Moyennes ∆Ct et 2^(-∆Ct)'!AP40),'Moyennes ∆Ct et 2^(-∆Ct)'!AP40,NA())</f>
        <v>#N/A</v>
      </c>
      <c r="BW137" s="51" t="e">
        <f>IF(ISNUMBER('Moyennes ∆Ct et 2^(-∆Ct)'!AQ40),'Moyennes ∆Ct et 2^(-∆Ct)'!AQ40,NA())</f>
        <v>#N/A</v>
      </c>
      <c r="BX137" s="51" t="e">
        <f>IF(ISNUMBER('Moyennes ∆Ct et 2^(-∆Ct)'!AR40),'Moyennes ∆Ct et 2^(-∆Ct)'!AR40,NA())</f>
        <v>#N/A</v>
      </c>
      <c r="BY137" s="51" t="e">
        <f>IF(ISNUMBER('Moyennes ∆Ct et 2^(-∆Ct)'!AS40),'Moyennes ∆Ct et 2^(-∆Ct)'!AS40,NA())</f>
        <v>#N/A</v>
      </c>
      <c r="BZ137" s="51" t="e">
        <f>IF(ISNUMBER('Moyennes ∆Ct et 2^(-∆Ct)'!AT40),'Moyennes ∆Ct et 2^(-∆Ct)'!AT40,NA())</f>
        <v>#N/A</v>
      </c>
      <c r="CA137" s="51" t="e">
        <f>IF(ISNUMBER('Moyennes ∆Ct et 2^(-∆Ct)'!AU40),'Moyennes ∆Ct et 2^(-∆Ct)'!AU40,NA())</f>
        <v>#N/A</v>
      </c>
      <c r="CB137" s="51" t="e">
        <f>IF(ISNUMBER('Moyennes ∆Ct et 2^(-∆Ct)'!AV40),'Moyennes ∆Ct et 2^(-∆Ct)'!AV40,NA())</f>
        <v>#N/A</v>
      </c>
      <c r="CC137" s="51" t="e">
        <f>IF(ISNUMBER('Moyennes ∆Ct et 2^(-∆Ct)'!AW40),'Moyennes ∆Ct et 2^(-∆Ct)'!AW40,NA())</f>
        <v>#N/A</v>
      </c>
      <c r="CD137" s="51" t="e">
        <f>IF(ISNUMBER('Moyennes ∆Ct et 2^(-∆Ct)'!AX40),'Moyennes ∆Ct et 2^(-∆Ct)'!AX40,NA())</f>
        <v>#N/A</v>
      </c>
      <c r="CE137" s="51" t="e">
        <f>IF(ISNUMBER('Moyennes ∆Ct et 2^(-∆Ct)'!AY40),'Moyennes ∆Ct et 2^(-∆Ct)'!AY40,NA())</f>
        <v>#N/A</v>
      </c>
      <c r="CF137" s="51" t="e">
        <f>IF(ISNUMBER('Moyennes ∆Ct et 2^(-∆Ct)'!AZ40),'Moyennes ∆Ct et 2^(-∆Ct)'!AZ40,NA())</f>
        <v>#N/A</v>
      </c>
      <c r="CG137" s="51" t="e">
        <f>IF(ISNUMBER('Moyennes ∆Ct et 2^(-∆Ct)'!BA40),'Moyennes ∆Ct et 2^(-∆Ct)'!BA40,NA())</f>
        <v>#N/A</v>
      </c>
      <c r="CH137" s="51" t="e">
        <f>IF(ISNUMBER('Moyennes ∆Ct et 2^(-∆Ct)'!BB40),'Moyennes ∆Ct et 2^(-∆Ct)'!BB40,NA())</f>
        <v>#N/A</v>
      </c>
      <c r="CI137" s="51" t="e">
        <f>IF(ISNUMBER('Moyennes ∆Ct et 2^(-∆Ct)'!BC40),'Moyennes ∆Ct et 2^(-∆Ct)'!BC40,NA())</f>
        <v>#N/A</v>
      </c>
      <c r="CJ137" s="51" t="e">
        <f>IF(ISNUMBER('Moyennes ∆Ct et 2^(-∆Ct)'!BD40),'Moyennes ∆Ct et 2^(-∆Ct)'!BD40,NA())</f>
        <v>#N/A</v>
      </c>
    </row>
    <row r="138" spans="1:88">
      <c r="A138" s="36" t="str">
        <f t="shared" si="114"/>
        <v>D2</v>
      </c>
      <c r="B138" s="37" t="str">
        <f t="shared" si="114"/>
        <v/>
      </c>
      <c r="C138" s="41" t="str">
        <f>IF('Calcul des ∆Ct'!C40="","",POWER(2,-'Calcul des ∆Ct'!C40))</f>
        <v/>
      </c>
      <c r="D138" s="42" t="str">
        <f>IF('Calcul des ∆Ct'!D40="","",POWER(2,-'Calcul des ∆Ct'!D40))</f>
        <v/>
      </c>
      <c r="E138" s="43" t="str">
        <f>IF('Calcul des ∆Ct'!E40="","",POWER(2,-'Calcul des ∆Ct'!E40))</f>
        <v/>
      </c>
      <c r="F138" s="41" t="str">
        <f>IF('Calcul des ∆Ct'!F40="","",POWER(2,-'Calcul des ∆Ct'!F40))</f>
        <v/>
      </c>
      <c r="G138" s="42" t="str">
        <f>IF('Calcul des ∆Ct'!G40="","",POWER(2,-'Calcul des ∆Ct'!G40))</f>
        <v/>
      </c>
      <c r="H138" s="43" t="str">
        <f>IF('Calcul des ∆Ct'!H40="","",POWER(2,-'Calcul des ∆Ct'!H40))</f>
        <v/>
      </c>
      <c r="I138" s="41" t="str">
        <f>IF('Calcul des ∆Ct'!I40="","",POWER(2,-'Calcul des ∆Ct'!I40))</f>
        <v/>
      </c>
      <c r="J138" s="42" t="str">
        <f>IF('Calcul des ∆Ct'!J40="","",POWER(2,-'Calcul des ∆Ct'!J40))</f>
        <v/>
      </c>
      <c r="K138" s="43" t="str">
        <f>IF('Calcul des ∆Ct'!K40="","",POWER(2,-'Calcul des ∆Ct'!K40))</f>
        <v/>
      </c>
      <c r="L138" s="41" t="str">
        <f>IF('Calcul des ∆Ct'!L40="","",POWER(2,-'Calcul des ∆Ct'!L40))</f>
        <v/>
      </c>
      <c r="M138" s="42" t="str">
        <f>IF('Calcul des ∆Ct'!M40="","",POWER(2,-'Calcul des ∆Ct'!M40))</f>
        <v/>
      </c>
      <c r="N138" s="43" t="str">
        <f>IF('Calcul des ∆Ct'!N40="","",POWER(2,-'Calcul des ∆Ct'!N40))</f>
        <v/>
      </c>
      <c r="O138" s="41" t="str">
        <f>IF('Calcul des ∆Ct'!O40="","",POWER(2,-'Calcul des ∆Ct'!O40))</f>
        <v/>
      </c>
      <c r="P138" s="42" t="str">
        <f>IF('Calcul des ∆Ct'!P40="","",POWER(2,-'Calcul des ∆Ct'!P40))</f>
        <v/>
      </c>
      <c r="Q138" s="43" t="str">
        <f>IF('Calcul des ∆Ct'!Q40="","",POWER(2,-'Calcul des ∆Ct'!Q40))</f>
        <v/>
      </c>
      <c r="R138" s="41" t="str">
        <f>IF('Calcul des ∆Ct'!R40="","",POWER(2,-'Calcul des ∆Ct'!R40))</f>
        <v/>
      </c>
      <c r="S138" s="42" t="str">
        <f>IF('Calcul des ∆Ct'!S40="","",POWER(2,-'Calcul des ∆Ct'!S40))</f>
        <v/>
      </c>
      <c r="T138" s="43" t="str">
        <f>IF('Calcul des ∆Ct'!T40="","",POWER(2,-'Calcul des ∆Ct'!T40))</f>
        <v/>
      </c>
      <c r="U138" s="41" t="str">
        <f>IF('Calcul des ∆Ct'!U40="","",POWER(2,-'Calcul des ∆Ct'!U40))</f>
        <v/>
      </c>
      <c r="V138" s="42" t="str">
        <f>IF('Calcul des ∆Ct'!V40="","",POWER(2,-'Calcul des ∆Ct'!V40))</f>
        <v/>
      </c>
      <c r="W138" s="43" t="str">
        <f>IF('Calcul des ∆Ct'!W40="","",POWER(2,-'Calcul des ∆Ct'!W40))</f>
        <v/>
      </c>
      <c r="X138" s="41" t="str">
        <f>IF('Calcul des ∆Ct'!X40="","",POWER(2,-'Calcul des ∆Ct'!X40))</f>
        <v/>
      </c>
      <c r="Y138" s="42" t="str">
        <f>IF('Calcul des ∆Ct'!Y40="","",POWER(2,-'Calcul des ∆Ct'!Y40))</f>
        <v/>
      </c>
      <c r="Z138" s="43" t="str">
        <f>IF('Calcul des ∆Ct'!Z40="","",POWER(2,-'Calcul des ∆Ct'!Z40))</f>
        <v/>
      </c>
      <c r="AA138" s="41" t="str">
        <f>IF('Calcul des ∆Ct'!AA40="","",POWER(2,-'Calcul des ∆Ct'!AA40))</f>
        <v/>
      </c>
      <c r="AB138" s="42" t="str">
        <f>IF('Calcul des ∆Ct'!AB40="","",POWER(2,-'Calcul des ∆Ct'!AB40))</f>
        <v/>
      </c>
      <c r="AC138" s="43" t="str">
        <f>IF('Calcul des ∆Ct'!AC40="","",POWER(2,-'Calcul des ∆Ct'!AC40))</f>
        <v/>
      </c>
      <c r="AD138" s="41" t="str">
        <f>IF('Calcul des ∆Ct'!AD40="","",POWER(2,-'Calcul des ∆Ct'!AD40))</f>
        <v/>
      </c>
      <c r="AE138" s="42" t="str">
        <f>IF('Calcul des ∆Ct'!AE40="","",POWER(2,-'Calcul des ∆Ct'!AE40))</f>
        <v/>
      </c>
      <c r="AF138" s="43" t="str">
        <f>IF('Calcul des ∆Ct'!AF40="","",POWER(2,-'Calcul des ∆Ct'!AF40))</f>
        <v/>
      </c>
      <c r="AG138" s="41" t="str">
        <f>IF('Calcul des ∆Ct'!AG40="","",POWER(2,-'Calcul des ∆Ct'!AG40))</f>
        <v/>
      </c>
      <c r="AH138" s="42" t="str">
        <f>IF('Calcul des ∆Ct'!AH40="","",POWER(2,-'Calcul des ∆Ct'!AH40))</f>
        <v/>
      </c>
      <c r="AI138" s="43" t="str">
        <f>IF('Calcul des ∆Ct'!AI40="","",POWER(2,-'Calcul des ∆Ct'!AI40))</f>
        <v/>
      </c>
      <c r="AJ138" s="603" t="e">
        <f t="shared" si="113"/>
        <v>#N/A</v>
      </c>
      <c r="AK138" s="604"/>
      <c r="AL138" s="605"/>
      <c r="AM138" s="603" t="e">
        <f t="shared" si="115"/>
        <v>#N/A</v>
      </c>
      <c r="AN138" s="604"/>
      <c r="AO138" s="605"/>
      <c r="AP138" s="603" t="e">
        <f t="shared" si="116"/>
        <v>#N/A</v>
      </c>
      <c r="AQ138" s="604"/>
      <c r="AR138" s="605"/>
      <c r="AS138" s="603" t="e">
        <f t="shared" si="117"/>
        <v>#N/A</v>
      </c>
      <c r="AT138" s="604"/>
      <c r="AU138" s="605"/>
      <c r="AV138" s="603" t="e">
        <f t="shared" si="118"/>
        <v>#N/A</v>
      </c>
      <c r="AW138" s="604"/>
      <c r="AX138" s="605"/>
      <c r="AY138" s="603" t="e">
        <f t="shared" si="119"/>
        <v>#N/A</v>
      </c>
      <c r="AZ138" s="604"/>
      <c r="BA138" s="605"/>
      <c r="BB138" s="603" t="e">
        <f t="shared" si="120"/>
        <v>#N/A</v>
      </c>
      <c r="BC138" s="604"/>
      <c r="BD138" s="605"/>
      <c r="BE138" s="603" t="e">
        <f t="shared" si="121"/>
        <v>#N/A</v>
      </c>
      <c r="BF138" s="604"/>
      <c r="BG138" s="605"/>
      <c r="BH138" s="603" t="e">
        <f t="shared" si="122"/>
        <v>#N/A</v>
      </c>
      <c r="BI138" s="604"/>
      <c r="BJ138" s="605"/>
      <c r="BK138" s="603" t="e">
        <f t="shared" si="123"/>
        <v>#N/A</v>
      </c>
      <c r="BL138" s="604"/>
      <c r="BM138" s="605"/>
      <c r="BN138" s="603" t="e">
        <f t="shared" si="124"/>
        <v>#N/A</v>
      </c>
      <c r="BO138" s="604"/>
      <c r="BP138" s="605"/>
      <c r="BQ138" s="51" t="e">
        <f>IF(ISNUMBER('Moyennes ∆Ct et 2^(-∆Ct)'!AK41),'Moyennes ∆Ct et 2^(-∆Ct)'!AK41,NA())</f>
        <v>#N/A</v>
      </c>
      <c r="BR138" s="51" t="e">
        <f>IF(ISNUMBER('Moyennes ∆Ct et 2^(-∆Ct)'!AL41),'Moyennes ∆Ct et 2^(-∆Ct)'!AL41,NA())</f>
        <v>#N/A</v>
      </c>
      <c r="BS138" s="51" t="e">
        <f>IF(ISNUMBER('Moyennes ∆Ct et 2^(-∆Ct)'!AM41),'Moyennes ∆Ct et 2^(-∆Ct)'!AM41,NA())</f>
        <v>#N/A</v>
      </c>
      <c r="BT138" s="51" t="e">
        <f>IF(ISNUMBER('Moyennes ∆Ct et 2^(-∆Ct)'!AN41),'Moyennes ∆Ct et 2^(-∆Ct)'!AN41,NA())</f>
        <v>#N/A</v>
      </c>
      <c r="BU138" s="51" t="e">
        <f>IF(ISNUMBER('Moyennes ∆Ct et 2^(-∆Ct)'!AO41),'Moyennes ∆Ct et 2^(-∆Ct)'!AO41,NA())</f>
        <v>#N/A</v>
      </c>
      <c r="BV138" s="51" t="e">
        <f>IF(ISNUMBER('Moyennes ∆Ct et 2^(-∆Ct)'!AP41),'Moyennes ∆Ct et 2^(-∆Ct)'!AP41,NA())</f>
        <v>#N/A</v>
      </c>
      <c r="BW138" s="51" t="e">
        <f>IF(ISNUMBER('Moyennes ∆Ct et 2^(-∆Ct)'!AQ41),'Moyennes ∆Ct et 2^(-∆Ct)'!AQ41,NA())</f>
        <v>#N/A</v>
      </c>
      <c r="BX138" s="51" t="e">
        <f>IF(ISNUMBER('Moyennes ∆Ct et 2^(-∆Ct)'!AR41),'Moyennes ∆Ct et 2^(-∆Ct)'!AR41,NA())</f>
        <v>#N/A</v>
      </c>
      <c r="BY138" s="51" t="e">
        <f>IF(ISNUMBER('Moyennes ∆Ct et 2^(-∆Ct)'!AS41),'Moyennes ∆Ct et 2^(-∆Ct)'!AS41,NA())</f>
        <v>#N/A</v>
      </c>
      <c r="BZ138" s="51" t="e">
        <f>IF(ISNUMBER('Moyennes ∆Ct et 2^(-∆Ct)'!AT41),'Moyennes ∆Ct et 2^(-∆Ct)'!AT41,NA())</f>
        <v>#N/A</v>
      </c>
      <c r="CA138" s="51" t="e">
        <f>IF(ISNUMBER('Moyennes ∆Ct et 2^(-∆Ct)'!AU41),'Moyennes ∆Ct et 2^(-∆Ct)'!AU41,NA())</f>
        <v>#N/A</v>
      </c>
      <c r="CB138" s="51" t="e">
        <f>IF(ISNUMBER('Moyennes ∆Ct et 2^(-∆Ct)'!AV41),'Moyennes ∆Ct et 2^(-∆Ct)'!AV41,NA())</f>
        <v>#N/A</v>
      </c>
      <c r="CC138" s="51" t="e">
        <f>IF(ISNUMBER('Moyennes ∆Ct et 2^(-∆Ct)'!AW41),'Moyennes ∆Ct et 2^(-∆Ct)'!AW41,NA())</f>
        <v>#N/A</v>
      </c>
      <c r="CD138" s="51" t="e">
        <f>IF(ISNUMBER('Moyennes ∆Ct et 2^(-∆Ct)'!AX41),'Moyennes ∆Ct et 2^(-∆Ct)'!AX41,NA())</f>
        <v>#N/A</v>
      </c>
      <c r="CE138" s="51" t="e">
        <f>IF(ISNUMBER('Moyennes ∆Ct et 2^(-∆Ct)'!AY41),'Moyennes ∆Ct et 2^(-∆Ct)'!AY41,NA())</f>
        <v>#N/A</v>
      </c>
      <c r="CF138" s="51" t="e">
        <f>IF(ISNUMBER('Moyennes ∆Ct et 2^(-∆Ct)'!AZ41),'Moyennes ∆Ct et 2^(-∆Ct)'!AZ41,NA())</f>
        <v>#N/A</v>
      </c>
      <c r="CG138" s="51" t="e">
        <f>IF(ISNUMBER('Moyennes ∆Ct et 2^(-∆Ct)'!BA41),'Moyennes ∆Ct et 2^(-∆Ct)'!BA41,NA())</f>
        <v>#N/A</v>
      </c>
      <c r="CH138" s="51" t="e">
        <f>IF(ISNUMBER('Moyennes ∆Ct et 2^(-∆Ct)'!BB41),'Moyennes ∆Ct et 2^(-∆Ct)'!BB41,NA())</f>
        <v>#N/A</v>
      </c>
      <c r="CI138" s="51" t="e">
        <f>IF(ISNUMBER('Moyennes ∆Ct et 2^(-∆Ct)'!BC41),'Moyennes ∆Ct et 2^(-∆Ct)'!BC41,NA())</f>
        <v>#N/A</v>
      </c>
      <c r="CJ138" s="51" t="e">
        <f>IF(ISNUMBER('Moyennes ∆Ct et 2^(-∆Ct)'!BD41),'Moyennes ∆Ct et 2^(-∆Ct)'!BD41,NA())</f>
        <v>#N/A</v>
      </c>
    </row>
    <row r="139" spans="1:88">
      <c r="A139" s="36" t="str">
        <f t="shared" si="114"/>
        <v>D3</v>
      </c>
      <c r="B139" s="37" t="str">
        <f t="shared" si="114"/>
        <v/>
      </c>
      <c r="C139" s="41" t="str">
        <f>IF('Calcul des ∆Ct'!C41="","",POWER(2,-'Calcul des ∆Ct'!C41))</f>
        <v/>
      </c>
      <c r="D139" s="42" t="str">
        <f>IF('Calcul des ∆Ct'!D41="","",POWER(2,-'Calcul des ∆Ct'!D41))</f>
        <v/>
      </c>
      <c r="E139" s="43" t="str">
        <f>IF('Calcul des ∆Ct'!E41="","",POWER(2,-'Calcul des ∆Ct'!E41))</f>
        <v/>
      </c>
      <c r="F139" s="41" t="str">
        <f>IF('Calcul des ∆Ct'!F41="","",POWER(2,-'Calcul des ∆Ct'!F41))</f>
        <v/>
      </c>
      <c r="G139" s="42" t="str">
        <f>IF('Calcul des ∆Ct'!G41="","",POWER(2,-'Calcul des ∆Ct'!G41))</f>
        <v/>
      </c>
      <c r="H139" s="43" t="str">
        <f>IF('Calcul des ∆Ct'!H41="","",POWER(2,-'Calcul des ∆Ct'!H41))</f>
        <v/>
      </c>
      <c r="I139" s="41" t="str">
        <f>IF('Calcul des ∆Ct'!I41="","",POWER(2,-'Calcul des ∆Ct'!I41))</f>
        <v/>
      </c>
      <c r="J139" s="42" t="str">
        <f>IF('Calcul des ∆Ct'!J41="","",POWER(2,-'Calcul des ∆Ct'!J41))</f>
        <v/>
      </c>
      <c r="K139" s="43" t="str">
        <f>IF('Calcul des ∆Ct'!K41="","",POWER(2,-'Calcul des ∆Ct'!K41))</f>
        <v/>
      </c>
      <c r="L139" s="41" t="str">
        <f>IF('Calcul des ∆Ct'!L41="","",POWER(2,-'Calcul des ∆Ct'!L41))</f>
        <v/>
      </c>
      <c r="M139" s="42" t="str">
        <f>IF('Calcul des ∆Ct'!M41="","",POWER(2,-'Calcul des ∆Ct'!M41))</f>
        <v/>
      </c>
      <c r="N139" s="43" t="str">
        <f>IF('Calcul des ∆Ct'!N41="","",POWER(2,-'Calcul des ∆Ct'!N41))</f>
        <v/>
      </c>
      <c r="O139" s="41" t="str">
        <f>IF('Calcul des ∆Ct'!O41="","",POWER(2,-'Calcul des ∆Ct'!O41))</f>
        <v/>
      </c>
      <c r="P139" s="42" t="str">
        <f>IF('Calcul des ∆Ct'!P41="","",POWER(2,-'Calcul des ∆Ct'!P41))</f>
        <v/>
      </c>
      <c r="Q139" s="43" t="str">
        <f>IF('Calcul des ∆Ct'!Q41="","",POWER(2,-'Calcul des ∆Ct'!Q41))</f>
        <v/>
      </c>
      <c r="R139" s="41" t="str">
        <f>IF('Calcul des ∆Ct'!R41="","",POWER(2,-'Calcul des ∆Ct'!R41))</f>
        <v/>
      </c>
      <c r="S139" s="42" t="str">
        <f>IF('Calcul des ∆Ct'!S41="","",POWER(2,-'Calcul des ∆Ct'!S41))</f>
        <v/>
      </c>
      <c r="T139" s="43" t="str">
        <f>IF('Calcul des ∆Ct'!T41="","",POWER(2,-'Calcul des ∆Ct'!T41))</f>
        <v/>
      </c>
      <c r="U139" s="41" t="str">
        <f>IF('Calcul des ∆Ct'!U41="","",POWER(2,-'Calcul des ∆Ct'!U41))</f>
        <v/>
      </c>
      <c r="V139" s="42" t="str">
        <f>IF('Calcul des ∆Ct'!V41="","",POWER(2,-'Calcul des ∆Ct'!V41))</f>
        <v/>
      </c>
      <c r="W139" s="43" t="str">
        <f>IF('Calcul des ∆Ct'!W41="","",POWER(2,-'Calcul des ∆Ct'!W41))</f>
        <v/>
      </c>
      <c r="X139" s="41" t="str">
        <f>IF('Calcul des ∆Ct'!X41="","",POWER(2,-'Calcul des ∆Ct'!X41))</f>
        <v/>
      </c>
      <c r="Y139" s="42" t="str">
        <f>IF('Calcul des ∆Ct'!Y41="","",POWER(2,-'Calcul des ∆Ct'!Y41))</f>
        <v/>
      </c>
      <c r="Z139" s="43" t="str">
        <f>IF('Calcul des ∆Ct'!Z41="","",POWER(2,-'Calcul des ∆Ct'!Z41))</f>
        <v/>
      </c>
      <c r="AA139" s="41" t="str">
        <f>IF('Calcul des ∆Ct'!AA41="","",POWER(2,-'Calcul des ∆Ct'!AA41))</f>
        <v/>
      </c>
      <c r="AB139" s="42" t="str">
        <f>IF('Calcul des ∆Ct'!AB41="","",POWER(2,-'Calcul des ∆Ct'!AB41))</f>
        <v/>
      </c>
      <c r="AC139" s="43" t="str">
        <f>IF('Calcul des ∆Ct'!AC41="","",POWER(2,-'Calcul des ∆Ct'!AC41))</f>
        <v/>
      </c>
      <c r="AD139" s="41" t="str">
        <f>IF('Calcul des ∆Ct'!AD41="","",POWER(2,-'Calcul des ∆Ct'!AD41))</f>
        <v/>
      </c>
      <c r="AE139" s="42" t="str">
        <f>IF('Calcul des ∆Ct'!AE41="","",POWER(2,-'Calcul des ∆Ct'!AE41))</f>
        <v/>
      </c>
      <c r="AF139" s="43" t="str">
        <f>IF('Calcul des ∆Ct'!AF41="","",POWER(2,-'Calcul des ∆Ct'!AF41))</f>
        <v/>
      </c>
      <c r="AG139" s="41" t="str">
        <f>IF('Calcul des ∆Ct'!AG41="","",POWER(2,-'Calcul des ∆Ct'!AG41))</f>
        <v/>
      </c>
      <c r="AH139" s="42" t="str">
        <f>IF('Calcul des ∆Ct'!AH41="","",POWER(2,-'Calcul des ∆Ct'!AH41))</f>
        <v/>
      </c>
      <c r="AI139" s="43" t="str">
        <f>IF('Calcul des ∆Ct'!AI41="","",POWER(2,-'Calcul des ∆Ct'!AI41))</f>
        <v/>
      </c>
      <c r="AJ139" s="603" t="e">
        <f t="shared" si="113"/>
        <v>#N/A</v>
      </c>
      <c r="AK139" s="604"/>
      <c r="AL139" s="605"/>
      <c r="AM139" s="603" t="e">
        <f t="shared" si="115"/>
        <v>#N/A</v>
      </c>
      <c r="AN139" s="604"/>
      <c r="AO139" s="605"/>
      <c r="AP139" s="603" t="e">
        <f t="shared" si="116"/>
        <v>#N/A</v>
      </c>
      <c r="AQ139" s="604"/>
      <c r="AR139" s="605"/>
      <c r="AS139" s="603" t="e">
        <f t="shared" si="117"/>
        <v>#N/A</v>
      </c>
      <c r="AT139" s="604"/>
      <c r="AU139" s="605"/>
      <c r="AV139" s="603" t="e">
        <f t="shared" si="118"/>
        <v>#N/A</v>
      </c>
      <c r="AW139" s="604"/>
      <c r="AX139" s="605"/>
      <c r="AY139" s="603" t="e">
        <f t="shared" si="119"/>
        <v>#N/A</v>
      </c>
      <c r="AZ139" s="604"/>
      <c r="BA139" s="605"/>
      <c r="BB139" s="603" t="e">
        <f t="shared" si="120"/>
        <v>#N/A</v>
      </c>
      <c r="BC139" s="604"/>
      <c r="BD139" s="605"/>
      <c r="BE139" s="603" t="e">
        <f t="shared" si="121"/>
        <v>#N/A</v>
      </c>
      <c r="BF139" s="604"/>
      <c r="BG139" s="605"/>
      <c r="BH139" s="603" t="e">
        <f t="shared" si="122"/>
        <v>#N/A</v>
      </c>
      <c r="BI139" s="604"/>
      <c r="BJ139" s="605"/>
      <c r="BK139" s="603" t="e">
        <f t="shared" si="123"/>
        <v>#N/A</v>
      </c>
      <c r="BL139" s="604"/>
      <c r="BM139" s="605"/>
      <c r="BN139" s="603" t="e">
        <f t="shared" si="124"/>
        <v>#N/A</v>
      </c>
      <c r="BO139" s="604"/>
      <c r="BP139" s="605"/>
      <c r="BQ139" s="51" t="e">
        <f>IF(ISNUMBER('Moyennes ∆Ct et 2^(-∆Ct)'!AK42),'Moyennes ∆Ct et 2^(-∆Ct)'!AK42,NA())</f>
        <v>#N/A</v>
      </c>
      <c r="BR139" s="51" t="e">
        <f>IF(ISNUMBER('Moyennes ∆Ct et 2^(-∆Ct)'!AL42),'Moyennes ∆Ct et 2^(-∆Ct)'!AL42,NA())</f>
        <v>#N/A</v>
      </c>
      <c r="BS139" s="51" t="e">
        <f>IF(ISNUMBER('Moyennes ∆Ct et 2^(-∆Ct)'!AM42),'Moyennes ∆Ct et 2^(-∆Ct)'!AM42,NA())</f>
        <v>#N/A</v>
      </c>
      <c r="BT139" s="51" t="e">
        <f>IF(ISNUMBER('Moyennes ∆Ct et 2^(-∆Ct)'!AN42),'Moyennes ∆Ct et 2^(-∆Ct)'!AN42,NA())</f>
        <v>#N/A</v>
      </c>
      <c r="BU139" s="51" t="e">
        <f>IF(ISNUMBER('Moyennes ∆Ct et 2^(-∆Ct)'!AO42),'Moyennes ∆Ct et 2^(-∆Ct)'!AO42,NA())</f>
        <v>#N/A</v>
      </c>
      <c r="BV139" s="51" t="e">
        <f>IF(ISNUMBER('Moyennes ∆Ct et 2^(-∆Ct)'!AP42),'Moyennes ∆Ct et 2^(-∆Ct)'!AP42,NA())</f>
        <v>#N/A</v>
      </c>
      <c r="BW139" s="51" t="e">
        <f>IF(ISNUMBER('Moyennes ∆Ct et 2^(-∆Ct)'!AQ42),'Moyennes ∆Ct et 2^(-∆Ct)'!AQ42,NA())</f>
        <v>#N/A</v>
      </c>
      <c r="BX139" s="51" t="e">
        <f>IF(ISNUMBER('Moyennes ∆Ct et 2^(-∆Ct)'!AR42),'Moyennes ∆Ct et 2^(-∆Ct)'!AR42,NA())</f>
        <v>#N/A</v>
      </c>
      <c r="BY139" s="51" t="e">
        <f>IF(ISNUMBER('Moyennes ∆Ct et 2^(-∆Ct)'!AS42),'Moyennes ∆Ct et 2^(-∆Ct)'!AS42,NA())</f>
        <v>#N/A</v>
      </c>
      <c r="BZ139" s="51" t="e">
        <f>IF(ISNUMBER('Moyennes ∆Ct et 2^(-∆Ct)'!AT42),'Moyennes ∆Ct et 2^(-∆Ct)'!AT42,NA())</f>
        <v>#N/A</v>
      </c>
      <c r="CA139" s="51" t="e">
        <f>IF(ISNUMBER('Moyennes ∆Ct et 2^(-∆Ct)'!AU42),'Moyennes ∆Ct et 2^(-∆Ct)'!AU42,NA())</f>
        <v>#N/A</v>
      </c>
      <c r="CB139" s="51" t="e">
        <f>IF(ISNUMBER('Moyennes ∆Ct et 2^(-∆Ct)'!AV42),'Moyennes ∆Ct et 2^(-∆Ct)'!AV42,NA())</f>
        <v>#N/A</v>
      </c>
      <c r="CC139" s="51" t="e">
        <f>IF(ISNUMBER('Moyennes ∆Ct et 2^(-∆Ct)'!AW42),'Moyennes ∆Ct et 2^(-∆Ct)'!AW42,NA())</f>
        <v>#N/A</v>
      </c>
      <c r="CD139" s="51" t="e">
        <f>IF(ISNUMBER('Moyennes ∆Ct et 2^(-∆Ct)'!AX42),'Moyennes ∆Ct et 2^(-∆Ct)'!AX42,NA())</f>
        <v>#N/A</v>
      </c>
      <c r="CE139" s="51" t="e">
        <f>IF(ISNUMBER('Moyennes ∆Ct et 2^(-∆Ct)'!AY42),'Moyennes ∆Ct et 2^(-∆Ct)'!AY42,NA())</f>
        <v>#N/A</v>
      </c>
      <c r="CF139" s="51" t="e">
        <f>IF(ISNUMBER('Moyennes ∆Ct et 2^(-∆Ct)'!AZ42),'Moyennes ∆Ct et 2^(-∆Ct)'!AZ42,NA())</f>
        <v>#N/A</v>
      </c>
      <c r="CG139" s="51" t="e">
        <f>IF(ISNUMBER('Moyennes ∆Ct et 2^(-∆Ct)'!BA42),'Moyennes ∆Ct et 2^(-∆Ct)'!BA42,NA())</f>
        <v>#N/A</v>
      </c>
      <c r="CH139" s="51" t="e">
        <f>IF(ISNUMBER('Moyennes ∆Ct et 2^(-∆Ct)'!BB42),'Moyennes ∆Ct et 2^(-∆Ct)'!BB42,NA())</f>
        <v>#N/A</v>
      </c>
      <c r="CI139" s="51" t="e">
        <f>IF(ISNUMBER('Moyennes ∆Ct et 2^(-∆Ct)'!BC42),'Moyennes ∆Ct et 2^(-∆Ct)'!BC42,NA())</f>
        <v>#N/A</v>
      </c>
      <c r="CJ139" s="51" t="e">
        <f>IF(ISNUMBER('Moyennes ∆Ct et 2^(-∆Ct)'!BD42),'Moyennes ∆Ct et 2^(-∆Ct)'!BD42,NA())</f>
        <v>#N/A</v>
      </c>
    </row>
    <row r="140" spans="1:88">
      <c r="A140" s="36" t="str">
        <f t="shared" si="114"/>
        <v>D4</v>
      </c>
      <c r="B140" s="37" t="str">
        <f t="shared" si="114"/>
        <v/>
      </c>
      <c r="C140" s="41" t="str">
        <f>IF('Calcul des ∆Ct'!C42="","",POWER(2,-'Calcul des ∆Ct'!C42))</f>
        <v/>
      </c>
      <c r="D140" s="42" t="str">
        <f>IF('Calcul des ∆Ct'!D42="","",POWER(2,-'Calcul des ∆Ct'!D42))</f>
        <v/>
      </c>
      <c r="E140" s="43" t="str">
        <f>IF('Calcul des ∆Ct'!E42="","",POWER(2,-'Calcul des ∆Ct'!E42))</f>
        <v/>
      </c>
      <c r="F140" s="41" t="str">
        <f>IF('Calcul des ∆Ct'!F42="","",POWER(2,-'Calcul des ∆Ct'!F42))</f>
        <v/>
      </c>
      <c r="G140" s="42" t="str">
        <f>IF('Calcul des ∆Ct'!G42="","",POWER(2,-'Calcul des ∆Ct'!G42))</f>
        <v/>
      </c>
      <c r="H140" s="43" t="str">
        <f>IF('Calcul des ∆Ct'!H42="","",POWER(2,-'Calcul des ∆Ct'!H42))</f>
        <v/>
      </c>
      <c r="I140" s="41" t="str">
        <f>IF('Calcul des ∆Ct'!I42="","",POWER(2,-'Calcul des ∆Ct'!I42))</f>
        <v/>
      </c>
      <c r="J140" s="42" t="str">
        <f>IF('Calcul des ∆Ct'!J42="","",POWER(2,-'Calcul des ∆Ct'!J42))</f>
        <v/>
      </c>
      <c r="K140" s="43" t="str">
        <f>IF('Calcul des ∆Ct'!K42="","",POWER(2,-'Calcul des ∆Ct'!K42))</f>
        <v/>
      </c>
      <c r="L140" s="41" t="str">
        <f>IF('Calcul des ∆Ct'!L42="","",POWER(2,-'Calcul des ∆Ct'!L42))</f>
        <v/>
      </c>
      <c r="M140" s="42" t="str">
        <f>IF('Calcul des ∆Ct'!M42="","",POWER(2,-'Calcul des ∆Ct'!M42))</f>
        <v/>
      </c>
      <c r="N140" s="43" t="str">
        <f>IF('Calcul des ∆Ct'!N42="","",POWER(2,-'Calcul des ∆Ct'!N42))</f>
        <v/>
      </c>
      <c r="O140" s="41" t="str">
        <f>IF('Calcul des ∆Ct'!O42="","",POWER(2,-'Calcul des ∆Ct'!O42))</f>
        <v/>
      </c>
      <c r="P140" s="42" t="str">
        <f>IF('Calcul des ∆Ct'!P42="","",POWER(2,-'Calcul des ∆Ct'!P42))</f>
        <v/>
      </c>
      <c r="Q140" s="43" t="str">
        <f>IF('Calcul des ∆Ct'!Q42="","",POWER(2,-'Calcul des ∆Ct'!Q42))</f>
        <v/>
      </c>
      <c r="R140" s="41" t="str">
        <f>IF('Calcul des ∆Ct'!R42="","",POWER(2,-'Calcul des ∆Ct'!R42))</f>
        <v/>
      </c>
      <c r="S140" s="42" t="str">
        <f>IF('Calcul des ∆Ct'!S42="","",POWER(2,-'Calcul des ∆Ct'!S42))</f>
        <v/>
      </c>
      <c r="T140" s="43" t="str">
        <f>IF('Calcul des ∆Ct'!T42="","",POWER(2,-'Calcul des ∆Ct'!T42))</f>
        <v/>
      </c>
      <c r="U140" s="41" t="str">
        <f>IF('Calcul des ∆Ct'!U42="","",POWER(2,-'Calcul des ∆Ct'!U42))</f>
        <v/>
      </c>
      <c r="V140" s="42" t="str">
        <f>IF('Calcul des ∆Ct'!V42="","",POWER(2,-'Calcul des ∆Ct'!V42))</f>
        <v/>
      </c>
      <c r="W140" s="43" t="str">
        <f>IF('Calcul des ∆Ct'!W42="","",POWER(2,-'Calcul des ∆Ct'!W42))</f>
        <v/>
      </c>
      <c r="X140" s="41" t="str">
        <f>IF('Calcul des ∆Ct'!X42="","",POWER(2,-'Calcul des ∆Ct'!X42))</f>
        <v/>
      </c>
      <c r="Y140" s="42" t="str">
        <f>IF('Calcul des ∆Ct'!Y42="","",POWER(2,-'Calcul des ∆Ct'!Y42))</f>
        <v/>
      </c>
      <c r="Z140" s="43" t="str">
        <f>IF('Calcul des ∆Ct'!Z42="","",POWER(2,-'Calcul des ∆Ct'!Z42))</f>
        <v/>
      </c>
      <c r="AA140" s="41" t="str">
        <f>IF('Calcul des ∆Ct'!AA42="","",POWER(2,-'Calcul des ∆Ct'!AA42))</f>
        <v/>
      </c>
      <c r="AB140" s="42" t="str">
        <f>IF('Calcul des ∆Ct'!AB42="","",POWER(2,-'Calcul des ∆Ct'!AB42))</f>
        <v/>
      </c>
      <c r="AC140" s="43" t="str">
        <f>IF('Calcul des ∆Ct'!AC42="","",POWER(2,-'Calcul des ∆Ct'!AC42))</f>
        <v/>
      </c>
      <c r="AD140" s="41" t="str">
        <f>IF('Calcul des ∆Ct'!AD42="","",POWER(2,-'Calcul des ∆Ct'!AD42))</f>
        <v/>
      </c>
      <c r="AE140" s="42" t="str">
        <f>IF('Calcul des ∆Ct'!AE42="","",POWER(2,-'Calcul des ∆Ct'!AE42))</f>
        <v/>
      </c>
      <c r="AF140" s="43" t="str">
        <f>IF('Calcul des ∆Ct'!AF42="","",POWER(2,-'Calcul des ∆Ct'!AF42))</f>
        <v/>
      </c>
      <c r="AG140" s="41" t="str">
        <f>IF('Calcul des ∆Ct'!AG42="","",POWER(2,-'Calcul des ∆Ct'!AG42))</f>
        <v/>
      </c>
      <c r="AH140" s="42" t="str">
        <f>IF('Calcul des ∆Ct'!AH42="","",POWER(2,-'Calcul des ∆Ct'!AH42))</f>
        <v/>
      </c>
      <c r="AI140" s="43" t="str">
        <f>IF('Calcul des ∆Ct'!AI42="","",POWER(2,-'Calcul des ∆Ct'!AI42))</f>
        <v/>
      </c>
      <c r="AJ140" s="603" t="e">
        <f t="shared" si="113"/>
        <v>#N/A</v>
      </c>
      <c r="AK140" s="604"/>
      <c r="AL140" s="605"/>
      <c r="AM140" s="603" t="e">
        <f t="shared" si="115"/>
        <v>#N/A</v>
      </c>
      <c r="AN140" s="604"/>
      <c r="AO140" s="605"/>
      <c r="AP140" s="603" t="e">
        <f t="shared" si="116"/>
        <v>#N/A</v>
      </c>
      <c r="AQ140" s="604"/>
      <c r="AR140" s="605"/>
      <c r="AS140" s="603" t="e">
        <f t="shared" si="117"/>
        <v>#N/A</v>
      </c>
      <c r="AT140" s="604"/>
      <c r="AU140" s="605"/>
      <c r="AV140" s="603" t="e">
        <f t="shared" si="118"/>
        <v>#N/A</v>
      </c>
      <c r="AW140" s="604"/>
      <c r="AX140" s="605"/>
      <c r="AY140" s="603" t="e">
        <f t="shared" si="119"/>
        <v>#N/A</v>
      </c>
      <c r="AZ140" s="604"/>
      <c r="BA140" s="605"/>
      <c r="BB140" s="603" t="e">
        <f t="shared" si="120"/>
        <v>#N/A</v>
      </c>
      <c r="BC140" s="604"/>
      <c r="BD140" s="605"/>
      <c r="BE140" s="603" t="e">
        <f t="shared" si="121"/>
        <v>#N/A</v>
      </c>
      <c r="BF140" s="604"/>
      <c r="BG140" s="605"/>
      <c r="BH140" s="603" t="e">
        <f t="shared" si="122"/>
        <v>#N/A</v>
      </c>
      <c r="BI140" s="604"/>
      <c r="BJ140" s="605"/>
      <c r="BK140" s="603" t="e">
        <f t="shared" si="123"/>
        <v>#N/A</v>
      </c>
      <c r="BL140" s="604"/>
      <c r="BM140" s="605"/>
      <c r="BN140" s="603" t="e">
        <f t="shared" si="124"/>
        <v>#N/A</v>
      </c>
      <c r="BO140" s="604"/>
      <c r="BP140" s="605"/>
      <c r="BQ140" s="51" t="e">
        <f>IF(ISNUMBER('Moyennes ∆Ct et 2^(-∆Ct)'!AK43),'Moyennes ∆Ct et 2^(-∆Ct)'!AK43,NA())</f>
        <v>#N/A</v>
      </c>
      <c r="BR140" s="51" t="e">
        <f>IF(ISNUMBER('Moyennes ∆Ct et 2^(-∆Ct)'!AL43),'Moyennes ∆Ct et 2^(-∆Ct)'!AL43,NA())</f>
        <v>#N/A</v>
      </c>
      <c r="BS140" s="51" t="e">
        <f>IF(ISNUMBER('Moyennes ∆Ct et 2^(-∆Ct)'!AM43),'Moyennes ∆Ct et 2^(-∆Ct)'!AM43,NA())</f>
        <v>#N/A</v>
      </c>
      <c r="BT140" s="51" t="e">
        <f>IF(ISNUMBER('Moyennes ∆Ct et 2^(-∆Ct)'!AN43),'Moyennes ∆Ct et 2^(-∆Ct)'!AN43,NA())</f>
        <v>#N/A</v>
      </c>
      <c r="BU140" s="51" t="e">
        <f>IF(ISNUMBER('Moyennes ∆Ct et 2^(-∆Ct)'!AO43),'Moyennes ∆Ct et 2^(-∆Ct)'!AO43,NA())</f>
        <v>#N/A</v>
      </c>
      <c r="BV140" s="51" t="e">
        <f>IF(ISNUMBER('Moyennes ∆Ct et 2^(-∆Ct)'!AP43),'Moyennes ∆Ct et 2^(-∆Ct)'!AP43,NA())</f>
        <v>#N/A</v>
      </c>
      <c r="BW140" s="51" t="e">
        <f>IF(ISNUMBER('Moyennes ∆Ct et 2^(-∆Ct)'!AQ43),'Moyennes ∆Ct et 2^(-∆Ct)'!AQ43,NA())</f>
        <v>#N/A</v>
      </c>
      <c r="BX140" s="51" t="e">
        <f>IF(ISNUMBER('Moyennes ∆Ct et 2^(-∆Ct)'!AR43),'Moyennes ∆Ct et 2^(-∆Ct)'!AR43,NA())</f>
        <v>#N/A</v>
      </c>
      <c r="BY140" s="51" t="e">
        <f>IF(ISNUMBER('Moyennes ∆Ct et 2^(-∆Ct)'!AS43),'Moyennes ∆Ct et 2^(-∆Ct)'!AS43,NA())</f>
        <v>#N/A</v>
      </c>
      <c r="BZ140" s="51" t="e">
        <f>IF(ISNUMBER('Moyennes ∆Ct et 2^(-∆Ct)'!AT43),'Moyennes ∆Ct et 2^(-∆Ct)'!AT43,NA())</f>
        <v>#N/A</v>
      </c>
      <c r="CA140" s="51" t="e">
        <f>IF(ISNUMBER('Moyennes ∆Ct et 2^(-∆Ct)'!AU43),'Moyennes ∆Ct et 2^(-∆Ct)'!AU43,NA())</f>
        <v>#N/A</v>
      </c>
      <c r="CB140" s="51" t="e">
        <f>IF(ISNUMBER('Moyennes ∆Ct et 2^(-∆Ct)'!AV43),'Moyennes ∆Ct et 2^(-∆Ct)'!AV43,NA())</f>
        <v>#N/A</v>
      </c>
      <c r="CC140" s="51" t="e">
        <f>IF(ISNUMBER('Moyennes ∆Ct et 2^(-∆Ct)'!AW43),'Moyennes ∆Ct et 2^(-∆Ct)'!AW43,NA())</f>
        <v>#N/A</v>
      </c>
      <c r="CD140" s="51" t="e">
        <f>IF(ISNUMBER('Moyennes ∆Ct et 2^(-∆Ct)'!AX43),'Moyennes ∆Ct et 2^(-∆Ct)'!AX43,NA())</f>
        <v>#N/A</v>
      </c>
      <c r="CE140" s="51" t="e">
        <f>IF(ISNUMBER('Moyennes ∆Ct et 2^(-∆Ct)'!AY43),'Moyennes ∆Ct et 2^(-∆Ct)'!AY43,NA())</f>
        <v>#N/A</v>
      </c>
      <c r="CF140" s="51" t="e">
        <f>IF(ISNUMBER('Moyennes ∆Ct et 2^(-∆Ct)'!AZ43),'Moyennes ∆Ct et 2^(-∆Ct)'!AZ43,NA())</f>
        <v>#N/A</v>
      </c>
      <c r="CG140" s="51" t="e">
        <f>IF(ISNUMBER('Moyennes ∆Ct et 2^(-∆Ct)'!BA43),'Moyennes ∆Ct et 2^(-∆Ct)'!BA43,NA())</f>
        <v>#N/A</v>
      </c>
      <c r="CH140" s="51" t="e">
        <f>IF(ISNUMBER('Moyennes ∆Ct et 2^(-∆Ct)'!BB43),'Moyennes ∆Ct et 2^(-∆Ct)'!BB43,NA())</f>
        <v>#N/A</v>
      </c>
      <c r="CI140" s="51" t="e">
        <f>IF(ISNUMBER('Moyennes ∆Ct et 2^(-∆Ct)'!BC43),'Moyennes ∆Ct et 2^(-∆Ct)'!BC43,NA())</f>
        <v>#N/A</v>
      </c>
      <c r="CJ140" s="51" t="e">
        <f>IF(ISNUMBER('Moyennes ∆Ct et 2^(-∆Ct)'!BD43),'Moyennes ∆Ct et 2^(-∆Ct)'!BD43,NA())</f>
        <v>#N/A</v>
      </c>
    </row>
    <row r="141" spans="1:88">
      <c r="A141" s="36" t="str">
        <f t="shared" ref="A141:B160" si="125">A43</f>
        <v>D5</v>
      </c>
      <c r="B141" s="37" t="str">
        <f t="shared" si="125"/>
        <v/>
      </c>
      <c r="C141" s="41" t="str">
        <f>IF('Calcul des ∆Ct'!C43="","",POWER(2,-'Calcul des ∆Ct'!C43))</f>
        <v/>
      </c>
      <c r="D141" s="42" t="str">
        <f>IF('Calcul des ∆Ct'!D43="","",POWER(2,-'Calcul des ∆Ct'!D43))</f>
        <v/>
      </c>
      <c r="E141" s="43" t="str">
        <f>IF('Calcul des ∆Ct'!E43="","",POWER(2,-'Calcul des ∆Ct'!E43))</f>
        <v/>
      </c>
      <c r="F141" s="41" t="str">
        <f>IF('Calcul des ∆Ct'!F43="","",POWER(2,-'Calcul des ∆Ct'!F43))</f>
        <v/>
      </c>
      <c r="G141" s="42" t="str">
        <f>IF('Calcul des ∆Ct'!G43="","",POWER(2,-'Calcul des ∆Ct'!G43))</f>
        <v/>
      </c>
      <c r="H141" s="43" t="str">
        <f>IF('Calcul des ∆Ct'!H43="","",POWER(2,-'Calcul des ∆Ct'!H43))</f>
        <v/>
      </c>
      <c r="I141" s="41" t="str">
        <f>IF('Calcul des ∆Ct'!I43="","",POWER(2,-'Calcul des ∆Ct'!I43))</f>
        <v/>
      </c>
      <c r="J141" s="42" t="str">
        <f>IF('Calcul des ∆Ct'!J43="","",POWER(2,-'Calcul des ∆Ct'!J43))</f>
        <v/>
      </c>
      <c r="K141" s="43" t="str">
        <f>IF('Calcul des ∆Ct'!K43="","",POWER(2,-'Calcul des ∆Ct'!K43))</f>
        <v/>
      </c>
      <c r="L141" s="41" t="str">
        <f>IF('Calcul des ∆Ct'!L43="","",POWER(2,-'Calcul des ∆Ct'!L43))</f>
        <v/>
      </c>
      <c r="M141" s="42" t="str">
        <f>IF('Calcul des ∆Ct'!M43="","",POWER(2,-'Calcul des ∆Ct'!M43))</f>
        <v/>
      </c>
      <c r="N141" s="43" t="str">
        <f>IF('Calcul des ∆Ct'!N43="","",POWER(2,-'Calcul des ∆Ct'!N43))</f>
        <v/>
      </c>
      <c r="O141" s="41" t="str">
        <f>IF('Calcul des ∆Ct'!O43="","",POWER(2,-'Calcul des ∆Ct'!O43))</f>
        <v/>
      </c>
      <c r="P141" s="42" t="str">
        <f>IF('Calcul des ∆Ct'!P43="","",POWER(2,-'Calcul des ∆Ct'!P43))</f>
        <v/>
      </c>
      <c r="Q141" s="43" t="str">
        <f>IF('Calcul des ∆Ct'!Q43="","",POWER(2,-'Calcul des ∆Ct'!Q43))</f>
        <v/>
      </c>
      <c r="R141" s="41" t="str">
        <f>IF('Calcul des ∆Ct'!R43="","",POWER(2,-'Calcul des ∆Ct'!R43))</f>
        <v/>
      </c>
      <c r="S141" s="42" t="str">
        <f>IF('Calcul des ∆Ct'!S43="","",POWER(2,-'Calcul des ∆Ct'!S43))</f>
        <v/>
      </c>
      <c r="T141" s="43" t="str">
        <f>IF('Calcul des ∆Ct'!T43="","",POWER(2,-'Calcul des ∆Ct'!T43))</f>
        <v/>
      </c>
      <c r="U141" s="41" t="str">
        <f>IF('Calcul des ∆Ct'!U43="","",POWER(2,-'Calcul des ∆Ct'!U43))</f>
        <v/>
      </c>
      <c r="V141" s="42" t="str">
        <f>IF('Calcul des ∆Ct'!V43="","",POWER(2,-'Calcul des ∆Ct'!V43))</f>
        <v/>
      </c>
      <c r="W141" s="43" t="str">
        <f>IF('Calcul des ∆Ct'!W43="","",POWER(2,-'Calcul des ∆Ct'!W43))</f>
        <v/>
      </c>
      <c r="X141" s="41" t="str">
        <f>IF('Calcul des ∆Ct'!X43="","",POWER(2,-'Calcul des ∆Ct'!X43))</f>
        <v/>
      </c>
      <c r="Y141" s="42" t="str">
        <f>IF('Calcul des ∆Ct'!Y43="","",POWER(2,-'Calcul des ∆Ct'!Y43))</f>
        <v/>
      </c>
      <c r="Z141" s="43" t="str">
        <f>IF('Calcul des ∆Ct'!Z43="","",POWER(2,-'Calcul des ∆Ct'!Z43))</f>
        <v/>
      </c>
      <c r="AA141" s="41" t="str">
        <f>IF('Calcul des ∆Ct'!AA43="","",POWER(2,-'Calcul des ∆Ct'!AA43))</f>
        <v/>
      </c>
      <c r="AB141" s="42" t="str">
        <f>IF('Calcul des ∆Ct'!AB43="","",POWER(2,-'Calcul des ∆Ct'!AB43))</f>
        <v/>
      </c>
      <c r="AC141" s="43" t="str">
        <f>IF('Calcul des ∆Ct'!AC43="","",POWER(2,-'Calcul des ∆Ct'!AC43))</f>
        <v/>
      </c>
      <c r="AD141" s="41" t="str">
        <f>IF('Calcul des ∆Ct'!AD43="","",POWER(2,-'Calcul des ∆Ct'!AD43))</f>
        <v/>
      </c>
      <c r="AE141" s="42" t="str">
        <f>IF('Calcul des ∆Ct'!AE43="","",POWER(2,-'Calcul des ∆Ct'!AE43))</f>
        <v/>
      </c>
      <c r="AF141" s="43" t="str">
        <f>IF('Calcul des ∆Ct'!AF43="","",POWER(2,-'Calcul des ∆Ct'!AF43))</f>
        <v/>
      </c>
      <c r="AG141" s="41" t="str">
        <f>IF('Calcul des ∆Ct'!AG43="","",POWER(2,-'Calcul des ∆Ct'!AG43))</f>
        <v/>
      </c>
      <c r="AH141" s="42" t="str">
        <f>IF('Calcul des ∆Ct'!AH43="","",POWER(2,-'Calcul des ∆Ct'!AH43))</f>
        <v/>
      </c>
      <c r="AI141" s="43" t="str">
        <f>IF('Calcul des ∆Ct'!AI43="","",POWER(2,-'Calcul des ∆Ct'!AI43))</f>
        <v/>
      </c>
      <c r="AJ141" s="603" t="e">
        <f t="shared" si="113"/>
        <v>#N/A</v>
      </c>
      <c r="AK141" s="604"/>
      <c r="AL141" s="605"/>
      <c r="AM141" s="603" t="e">
        <f t="shared" si="115"/>
        <v>#N/A</v>
      </c>
      <c r="AN141" s="604"/>
      <c r="AO141" s="605"/>
      <c r="AP141" s="603" t="e">
        <f t="shared" si="116"/>
        <v>#N/A</v>
      </c>
      <c r="AQ141" s="604"/>
      <c r="AR141" s="605"/>
      <c r="AS141" s="603" t="e">
        <f t="shared" si="117"/>
        <v>#N/A</v>
      </c>
      <c r="AT141" s="604"/>
      <c r="AU141" s="605"/>
      <c r="AV141" s="603" t="e">
        <f t="shared" si="118"/>
        <v>#N/A</v>
      </c>
      <c r="AW141" s="604"/>
      <c r="AX141" s="605"/>
      <c r="AY141" s="603" t="e">
        <f t="shared" si="119"/>
        <v>#N/A</v>
      </c>
      <c r="AZ141" s="604"/>
      <c r="BA141" s="605"/>
      <c r="BB141" s="603" t="e">
        <f t="shared" si="120"/>
        <v>#N/A</v>
      </c>
      <c r="BC141" s="604"/>
      <c r="BD141" s="605"/>
      <c r="BE141" s="603" t="e">
        <f t="shared" si="121"/>
        <v>#N/A</v>
      </c>
      <c r="BF141" s="604"/>
      <c r="BG141" s="605"/>
      <c r="BH141" s="603" t="e">
        <f t="shared" si="122"/>
        <v>#N/A</v>
      </c>
      <c r="BI141" s="604"/>
      <c r="BJ141" s="605"/>
      <c r="BK141" s="603" t="e">
        <f t="shared" si="123"/>
        <v>#N/A</v>
      </c>
      <c r="BL141" s="604"/>
      <c r="BM141" s="605"/>
      <c r="BN141" s="603" t="e">
        <f t="shared" si="124"/>
        <v>#N/A</v>
      </c>
      <c r="BO141" s="604"/>
      <c r="BP141" s="605"/>
      <c r="BQ141" s="51" t="e">
        <f>IF(ISNUMBER('Moyennes ∆Ct et 2^(-∆Ct)'!AK44),'Moyennes ∆Ct et 2^(-∆Ct)'!AK44,NA())</f>
        <v>#N/A</v>
      </c>
      <c r="BR141" s="51" t="e">
        <f>IF(ISNUMBER('Moyennes ∆Ct et 2^(-∆Ct)'!AL44),'Moyennes ∆Ct et 2^(-∆Ct)'!AL44,NA())</f>
        <v>#N/A</v>
      </c>
      <c r="BS141" s="51" t="e">
        <f>IF(ISNUMBER('Moyennes ∆Ct et 2^(-∆Ct)'!AM44),'Moyennes ∆Ct et 2^(-∆Ct)'!AM44,NA())</f>
        <v>#N/A</v>
      </c>
      <c r="BT141" s="51" t="e">
        <f>IF(ISNUMBER('Moyennes ∆Ct et 2^(-∆Ct)'!AN44),'Moyennes ∆Ct et 2^(-∆Ct)'!AN44,NA())</f>
        <v>#N/A</v>
      </c>
      <c r="BU141" s="51" t="e">
        <f>IF(ISNUMBER('Moyennes ∆Ct et 2^(-∆Ct)'!AO44),'Moyennes ∆Ct et 2^(-∆Ct)'!AO44,NA())</f>
        <v>#N/A</v>
      </c>
      <c r="BV141" s="51" t="e">
        <f>IF(ISNUMBER('Moyennes ∆Ct et 2^(-∆Ct)'!AP44),'Moyennes ∆Ct et 2^(-∆Ct)'!AP44,NA())</f>
        <v>#N/A</v>
      </c>
      <c r="BW141" s="51" t="e">
        <f>IF(ISNUMBER('Moyennes ∆Ct et 2^(-∆Ct)'!AQ44),'Moyennes ∆Ct et 2^(-∆Ct)'!AQ44,NA())</f>
        <v>#N/A</v>
      </c>
      <c r="BX141" s="51" t="e">
        <f>IF(ISNUMBER('Moyennes ∆Ct et 2^(-∆Ct)'!AR44),'Moyennes ∆Ct et 2^(-∆Ct)'!AR44,NA())</f>
        <v>#N/A</v>
      </c>
      <c r="BY141" s="51" t="e">
        <f>IF(ISNUMBER('Moyennes ∆Ct et 2^(-∆Ct)'!AS44),'Moyennes ∆Ct et 2^(-∆Ct)'!AS44,NA())</f>
        <v>#N/A</v>
      </c>
      <c r="BZ141" s="51" t="e">
        <f>IF(ISNUMBER('Moyennes ∆Ct et 2^(-∆Ct)'!AT44),'Moyennes ∆Ct et 2^(-∆Ct)'!AT44,NA())</f>
        <v>#N/A</v>
      </c>
      <c r="CA141" s="51" t="e">
        <f>IF(ISNUMBER('Moyennes ∆Ct et 2^(-∆Ct)'!AU44),'Moyennes ∆Ct et 2^(-∆Ct)'!AU44,NA())</f>
        <v>#N/A</v>
      </c>
      <c r="CB141" s="51" t="e">
        <f>IF(ISNUMBER('Moyennes ∆Ct et 2^(-∆Ct)'!AV44),'Moyennes ∆Ct et 2^(-∆Ct)'!AV44,NA())</f>
        <v>#N/A</v>
      </c>
      <c r="CC141" s="51" t="e">
        <f>IF(ISNUMBER('Moyennes ∆Ct et 2^(-∆Ct)'!AW44),'Moyennes ∆Ct et 2^(-∆Ct)'!AW44,NA())</f>
        <v>#N/A</v>
      </c>
      <c r="CD141" s="51" t="e">
        <f>IF(ISNUMBER('Moyennes ∆Ct et 2^(-∆Ct)'!AX44),'Moyennes ∆Ct et 2^(-∆Ct)'!AX44,NA())</f>
        <v>#N/A</v>
      </c>
      <c r="CE141" s="51" t="e">
        <f>IF(ISNUMBER('Moyennes ∆Ct et 2^(-∆Ct)'!AY44),'Moyennes ∆Ct et 2^(-∆Ct)'!AY44,NA())</f>
        <v>#N/A</v>
      </c>
      <c r="CF141" s="51" t="e">
        <f>IF(ISNUMBER('Moyennes ∆Ct et 2^(-∆Ct)'!AZ44),'Moyennes ∆Ct et 2^(-∆Ct)'!AZ44,NA())</f>
        <v>#N/A</v>
      </c>
      <c r="CG141" s="51" t="e">
        <f>IF(ISNUMBER('Moyennes ∆Ct et 2^(-∆Ct)'!BA44),'Moyennes ∆Ct et 2^(-∆Ct)'!BA44,NA())</f>
        <v>#N/A</v>
      </c>
      <c r="CH141" s="51" t="e">
        <f>IF(ISNUMBER('Moyennes ∆Ct et 2^(-∆Ct)'!BB44),'Moyennes ∆Ct et 2^(-∆Ct)'!BB44,NA())</f>
        <v>#N/A</v>
      </c>
      <c r="CI141" s="51" t="e">
        <f>IF(ISNUMBER('Moyennes ∆Ct et 2^(-∆Ct)'!BC44),'Moyennes ∆Ct et 2^(-∆Ct)'!BC44,NA())</f>
        <v>#N/A</v>
      </c>
      <c r="CJ141" s="51" t="e">
        <f>IF(ISNUMBER('Moyennes ∆Ct et 2^(-∆Ct)'!BD44),'Moyennes ∆Ct et 2^(-∆Ct)'!BD44,NA())</f>
        <v>#N/A</v>
      </c>
    </row>
    <row r="142" spans="1:88">
      <c r="A142" s="36" t="str">
        <f t="shared" si="125"/>
        <v>D6</v>
      </c>
      <c r="B142" s="37" t="str">
        <f t="shared" si="125"/>
        <v/>
      </c>
      <c r="C142" s="41" t="str">
        <f>IF('Calcul des ∆Ct'!C44="","",POWER(2,-'Calcul des ∆Ct'!C44))</f>
        <v/>
      </c>
      <c r="D142" s="42" t="str">
        <f>IF('Calcul des ∆Ct'!D44="","",POWER(2,-'Calcul des ∆Ct'!D44))</f>
        <v/>
      </c>
      <c r="E142" s="43" t="str">
        <f>IF('Calcul des ∆Ct'!E44="","",POWER(2,-'Calcul des ∆Ct'!E44))</f>
        <v/>
      </c>
      <c r="F142" s="41" t="str">
        <f>IF('Calcul des ∆Ct'!F44="","",POWER(2,-'Calcul des ∆Ct'!F44))</f>
        <v/>
      </c>
      <c r="G142" s="42" t="str">
        <f>IF('Calcul des ∆Ct'!G44="","",POWER(2,-'Calcul des ∆Ct'!G44))</f>
        <v/>
      </c>
      <c r="H142" s="43" t="str">
        <f>IF('Calcul des ∆Ct'!H44="","",POWER(2,-'Calcul des ∆Ct'!H44))</f>
        <v/>
      </c>
      <c r="I142" s="41" t="str">
        <f>IF('Calcul des ∆Ct'!I44="","",POWER(2,-'Calcul des ∆Ct'!I44))</f>
        <v/>
      </c>
      <c r="J142" s="42" t="str">
        <f>IF('Calcul des ∆Ct'!J44="","",POWER(2,-'Calcul des ∆Ct'!J44))</f>
        <v/>
      </c>
      <c r="K142" s="43" t="str">
        <f>IF('Calcul des ∆Ct'!K44="","",POWER(2,-'Calcul des ∆Ct'!K44))</f>
        <v/>
      </c>
      <c r="L142" s="41" t="str">
        <f>IF('Calcul des ∆Ct'!L44="","",POWER(2,-'Calcul des ∆Ct'!L44))</f>
        <v/>
      </c>
      <c r="M142" s="42" t="str">
        <f>IF('Calcul des ∆Ct'!M44="","",POWER(2,-'Calcul des ∆Ct'!M44))</f>
        <v/>
      </c>
      <c r="N142" s="43" t="str">
        <f>IF('Calcul des ∆Ct'!N44="","",POWER(2,-'Calcul des ∆Ct'!N44))</f>
        <v/>
      </c>
      <c r="O142" s="41" t="str">
        <f>IF('Calcul des ∆Ct'!O44="","",POWER(2,-'Calcul des ∆Ct'!O44))</f>
        <v/>
      </c>
      <c r="P142" s="42" t="str">
        <f>IF('Calcul des ∆Ct'!P44="","",POWER(2,-'Calcul des ∆Ct'!P44))</f>
        <v/>
      </c>
      <c r="Q142" s="43" t="str">
        <f>IF('Calcul des ∆Ct'!Q44="","",POWER(2,-'Calcul des ∆Ct'!Q44))</f>
        <v/>
      </c>
      <c r="R142" s="41" t="str">
        <f>IF('Calcul des ∆Ct'!R44="","",POWER(2,-'Calcul des ∆Ct'!R44))</f>
        <v/>
      </c>
      <c r="S142" s="42" t="str">
        <f>IF('Calcul des ∆Ct'!S44="","",POWER(2,-'Calcul des ∆Ct'!S44))</f>
        <v/>
      </c>
      <c r="T142" s="43" t="str">
        <f>IF('Calcul des ∆Ct'!T44="","",POWER(2,-'Calcul des ∆Ct'!T44))</f>
        <v/>
      </c>
      <c r="U142" s="41" t="str">
        <f>IF('Calcul des ∆Ct'!U44="","",POWER(2,-'Calcul des ∆Ct'!U44))</f>
        <v/>
      </c>
      <c r="V142" s="42" t="str">
        <f>IF('Calcul des ∆Ct'!V44="","",POWER(2,-'Calcul des ∆Ct'!V44))</f>
        <v/>
      </c>
      <c r="W142" s="43" t="str">
        <f>IF('Calcul des ∆Ct'!W44="","",POWER(2,-'Calcul des ∆Ct'!W44))</f>
        <v/>
      </c>
      <c r="X142" s="41" t="str">
        <f>IF('Calcul des ∆Ct'!X44="","",POWER(2,-'Calcul des ∆Ct'!X44))</f>
        <v/>
      </c>
      <c r="Y142" s="42" t="str">
        <f>IF('Calcul des ∆Ct'!Y44="","",POWER(2,-'Calcul des ∆Ct'!Y44))</f>
        <v/>
      </c>
      <c r="Z142" s="43" t="str">
        <f>IF('Calcul des ∆Ct'!Z44="","",POWER(2,-'Calcul des ∆Ct'!Z44))</f>
        <v/>
      </c>
      <c r="AA142" s="41" t="str">
        <f>IF('Calcul des ∆Ct'!AA44="","",POWER(2,-'Calcul des ∆Ct'!AA44))</f>
        <v/>
      </c>
      <c r="AB142" s="42" t="str">
        <f>IF('Calcul des ∆Ct'!AB44="","",POWER(2,-'Calcul des ∆Ct'!AB44))</f>
        <v/>
      </c>
      <c r="AC142" s="43" t="str">
        <f>IF('Calcul des ∆Ct'!AC44="","",POWER(2,-'Calcul des ∆Ct'!AC44))</f>
        <v/>
      </c>
      <c r="AD142" s="41" t="str">
        <f>IF('Calcul des ∆Ct'!AD44="","",POWER(2,-'Calcul des ∆Ct'!AD44))</f>
        <v/>
      </c>
      <c r="AE142" s="42" t="str">
        <f>IF('Calcul des ∆Ct'!AE44="","",POWER(2,-'Calcul des ∆Ct'!AE44))</f>
        <v/>
      </c>
      <c r="AF142" s="43" t="str">
        <f>IF('Calcul des ∆Ct'!AF44="","",POWER(2,-'Calcul des ∆Ct'!AF44))</f>
        <v/>
      </c>
      <c r="AG142" s="41" t="str">
        <f>IF('Calcul des ∆Ct'!AG44="","",POWER(2,-'Calcul des ∆Ct'!AG44))</f>
        <v/>
      </c>
      <c r="AH142" s="42" t="str">
        <f>IF('Calcul des ∆Ct'!AH44="","",POWER(2,-'Calcul des ∆Ct'!AH44))</f>
        <v/>
      </c>
      <c r="AI142" s="43" t="str">
        <f>IF('Calcul des ∆Ct'!AI44="","",POWER(2,-'Calcul des ∆Ct'!AI44))</f>
        <v/>
      </c>
      <c r="AJ142" s="603" t="e">
        <f t="shared" si="113"/>
        <v>#N/A</v>
      </c>
      <c r="AK142" s="604"/>
      <c r="AL142" s="605"/>
      <c r="AM142" s="603" t="e">
        <f t="shared" si="115"/>
        <v>#N/A</v>
      </c>
      <c r="AN142" s="604"/>
      <c r="AO142" s="605"/>
      <c r="AP142" s="603" t="e">
        <f t="shared" si="116"/>
        <v>#N/A</v>
      </c>
      <c r="AQ142" s="604"/>
      <c r="AR142" s="605"/>
      <c r="AS142" s="603" t="e">
        <f t="shared" si="117"/>
        <v>#N/A</v>
      </c>
      <c r="AT142" s="604"/>
      <c r="AU142" s="605"/>
      <c r="AV142" s="603" t="e">
        <f t="shared" si="118"/>
        <v>#N/A</v>
      </c>
      <c r="AW142" s="604"/>
      <c r="AX142" s="605"/>
      <c r="AY142" s="603" t="e">
        <f t="shared" si="119"/>
        <v>#N/A</v>
      </c>
      <c r="AZ142" s="604"/>
      <c r="BA142" s="605"/>
      <c r="BB142" s="603" t="e">
        <f t="shared" si="120"/>
        <v>#N/A</v>
      </c>
      <c r="BC142" s="604"/>
      <c r="BD142" s="605"/>
      <c r="BE142" s="603" t="e">
        <f t="shared" si="121"/>
        <v>#N/A</v>
      </c>
      <c r="BF142" s="604"/>
      <c r="BG142" s="605"/>
      <c r="BH142" s="603" t="e">
        <f t="shared" si="122"/>
        <v>#N/A</v>
      </c>
      <c r="BI142" s="604"/>
      <c r="BJ142" s="605"/>
      <c r="BK142" s="603" t="e">
        <f t="shared" si="123"/>
        <v>#N/A</v>
      </c>
      <c r="BL142" s="604"/>
      <c r="BM142" s="605"/>
      <c r="BN142" s="603" t="e">
        <f t="shared" si="124"/>
        <v>#N/A</v>
      </c>
      <c r="BO142" s="604"/>
      <c r="BP142" s="605"/>
      <c r="BQ142" s="51" t="e">
        <f>IF(ISNUMBER('Moyennes ∆Ct et 2^(-∆Ct)'!AK45),'Moyennes ∆Ct et 2^(-∆Ct)'!AK45,NA())</f>
        <v>#N/A</v>
      </c>
      <c r="BR142" s="51" t="e">
        <f>IF(ISNUMBER('Moyennes ∆Ct et 2^(-∆Ct)'!AL45),'Moyennes ∆Ct et 2^(-∆Ct)'!AL45,NA())</f>
        <v>#N/A</v>
      </c>
      <c r="BS142" s="51" t="e">
        <f>IF(ISNUMBER('Moyennes ∆Ct et 2^(-∆Ct)'!AM45),'Moyennes ∆Ct et 2^(-∆Ct)'!AM45,NA())</f>
        <v>#N/A</v>
      </c>
      <c r="BT142" s="51" t="e">
        <f>IF(ISNUMBER('Moyennes ∆Ct et 2^(-∆Ct)'!AN45),'Moyennes ∆Ct et 2^(-∆Ct)'!AN45,NA())</f>
        <v>#N/A</v>
      </c>
      <c r="BU142" s="51" t="e">
        <f>IF(ISNUMBER('Moyennes ∆Ct et 2^(-∆Ct)'!AO45),'Moyennes ∆Ct et 2^(-∆Ct)'!AO45,NA())</f>
        <v>#N/A</v>
      </c>
      <c r="BV142" s="51" t="e">
        <f>IF(ISNUMBER('Moyennes ∆Ct et 2^(-∆Ct)'!AP45),'Moyennes ∆Ct et 2^(-∆Ct)'!AP45,NA())</f>
        <v>#N/A</v>
      </c>
      <c r="BW142" s="51" t="e">
        <f>IF(ISNUMBER('Moyennes ∆Ct et 2^(-∆Ct)'!AQ45),'Moyennes ∆Ct et 2^(-∆Ct)'!AQ45,NA())</f>
        <v>#N/A</v>
      </c>
      <c r="BX142" s="51" t="e">
        <f>IF(ISNUMBER('Moyennes ∆Ct et 2^(-∆Ct)'!AR45),'Moyennes ∆Ct et 2^(-∆Ct)'!AR45,NA())</f>
        <v>#N/A</v>
      </c>
      <c r="BY142" s="51" t="e">
        <f>IF(ISNUMBER('Moyennes ∆Ct et 2^(-∆Ct)'!AS45),'Moyennes ∆Ct et 2^(-∆Ct)'!AS45,NA())</f>
        <v>#N/A</v>
      </c>
      <c r="BZ142" s="51" t="e">
        <f>IF(ISNUMBER('Moyennes ∆Ct et 2^(-∆Ct)'!AT45),'Moyennes ∆Ct et 2^(-∆Ct)'!AT45,NA())</f>
        <v>#N/A</v>
      </c>
      <c r="CA142" s="51" t="e">
        <f>IF(ISNUMBER('Moyennes ∆Ct et 2^(-∆Ct)'!AU45),'Moyennes ∆Ct et 2^(-∆Ct)'!AU45,NA())</f>
        <v>#N/A</v>
      </c>
      <c r="CB142" s="51" t="e">
        <f>IF(ISNUMBER('Moyennes ∆Ct et 2^(-∆Ct)'!AV45),'Moyennes ∆Ct et 2^(-∆Ct)'!AV45,NA())</f>
        <v>#N/A</v>
      </c>
      <c r="CC142" s="51" t="e">
        <f>IF(ISNUMBER('Moyennes ∆Ct et 2^(-∆Ct)'!AW45),'Moyennes ∆Ct et 2^(-∆Ct)'!AW45,NA())</f>
        <v>#N/A</v>
      </c>
      <c r="CD142" s="51" t="e">
        <f>IF(ISNUMBER('Moyennes ∆Ct et 2^(-∆Ct)'!AX45),'Moyennes ∆Ct et 2^(-∆Ct)'!AX45,NA())</f>
        <v>#N/A</v>
      </c>
      <c r="CE142" s="51" t="e">
        <f>IF(ISNUMBER('Moyennes ∆Ct et 2^(-∆Ct)'!AY45),'Moyennes ∆Ct et 2^(-∆Ct)'!AY45,NA())</f>
        <v>#N/A</v>
      </c>
      <c r="CF142" s="51" t="e">
        <f>IF(ISNUMBER('Moyennes ∆Ct et 2^(-∆Ct)'!AZ45),'Moyennes ∆Ct et 2^(-∆Ct)'!AZ45,NA())</f>
        <v>#N/A</v>
      </c>
      <c r="CG142" s="51" t="e">
        <f>IF(ISNUMBER('Moyennes ∆Ct et 2^(-∆Ct)'!BA45),'Moyennes ∆Ct et 2^(-∆Ct)'!BA45,NA())</f>
        <v>#N/A</v>
      </c>
      <c r="CH142" s="51" t="e">
        <f>IF(ISNUMBER('Moyennes ∆Ct et 2^(-∆Ct)'!BB45),'Moyennes ∆Ct et 2^(-∆Ct)'!BB45,NA())</f>
        <v>#N/A</v>
      </c>
      <c r="CI142" s="51" t="e">
        <f>IF(ISNUMBER('Moyennes ∆Ct et 2^(-∆Ct)'!BC45),'Moyennes ∆Ct et 2^(-∆Ct)'!BC45,NA())</f>
        <v>#N/A</v>
      </c>
      <c r="CJ142" s="51" t="e">
        <f>IF(ISNUMBER('Moyennes ∆Ct et 2^(-∆Ct)'!BD45),'Moyennes ∆Ct et 2^(-∆Ct)'!BD45,NA())</f>
        <v>#N/A</v>
      </c>
    </row>
    <row r="143" spans="1:88">
      <c r="A143" s="36" t="str">
        <f t="shared" si="125"/>
        <v>D7</v>
      </c>
      <c r="B143" s="37" t="str">
        <f t="shared" si="125"/>
        <v/>
      </c>
      <c r="C143" s="41" t="str">
        <f>IF('Calcul des ∆Ct'!C45="","",POWER(2,-'Calcul des ∆Ct'!C45))</f>
        <v/>
      </c>
      <c r="D143" s="42" t="str">
        <f>IF('Calcul des ∆Ct'!D45="","",POWER(2,-'Calcul des ∆Ct'!D45))</f>
        <v/>
      </c>
      <c r="E143" s="43" t="str">
        <f>IF('Calcul des ∆Ct'!E45="","",POWER(2,-'Calcul des ∆Ct'!E45))</f>
        <v/>
      </c>
      <c r="F143" s="41" t="str">
        <f>IF('Calcul des ∆Ct'!F45="","",POWER(2,-'Calcul des ∆Ct'!F45))</f>
        <v/>
      </c>
      <c r="G143" s="42" t="str">
        <f>IF('Calcul des ∆Ct'!G45="","",POWER(2,-'Calcul des ∆Ct'!G45))</f>
        <v/>
      </c>
      <c r="H143" s="43" t="str">
        <f>IF('Calcul des ∆Ct'!H45="","",POWER(2,-'Calcul des ∆Ct'!H45))</f>
        <v/>
      </c>
      <c r="I143" s="41" t="str">
        <f>IF('Calcul des ∆Ct'!I45="","",POWER(2,-'Calcul des ∆Ct'!I45))</f>
        <v/>
      </c>
      <c r="J143" s="42" t="str">
        <f>IF('Calcul des ∆Ct'!J45="","",POWER(2,-'Calcul des ∆Ct'!J45))</f>
        <v/>
      </c>
      <c r="K143" s="43" t="str">
        <f>IF('Calcul des ∆Ct'!K45="","",POWER(2,-'Calcul des ∆Ct'!K45))</f>
        <v/>
      </c>
      <c r="L143" s="41" t="str">
        <f>IF('Calcul des ∆Ct'!L45="","",POWER(2,-'Calcul des ∆Ct'!L45))</f>
        <v/>
      </c>
      <c r="M143" s="42" t="str">
        <f>IF('Calcul des ∆Ct'!M45="","",POWER(2,-'Calcul des ∆Ct'!M45))</f>
        <v/>
      </c>
      <c r="N143" s="43" t="str">
        <f>IF('Calcul des ∆Ct'!N45="","",POWER(2,-'Calcul des ∆Ct'!N45))</f>
        <v/>
      </c>
      <c r="O143" s="41" t="str">
        <f>IF('Calcul des ∆Ct'!O45="","",POWER(2,-'Calcul des ∆Ct'!O45))</f>
        <v/>
      </c>
      <c r="P143" s="42" t="str">
        <f>IF('Calcul des ∆Ct'!P45="","",POWER(2,-'Calcul des ∆Ct'!P45))</f>
        <v/>
      </c>
      <c r="Q143" s="43" t="str">
        <f>IF('Calcul des ∆Ct'!Q45="","",POWER(2,-'Calcul des ∆Ct'!Q45))</f>
        <v/>
      </c>
      <c r="R143" s="41" t="str">
        <f>IF('Calcul des ∆Ct'!R45="","",POWER(2,-'Calcul des ∆Ct'!R45))</f>
        <v/>
      </c>
      <c r="S143" s="42" t="str">
        <f>IF('Calcul des ∆Ct'!S45="","",POWER(2,-'Calcul des ∆Ct'!S45))</f>
        <v/>
      </c>
      <c r="T143" s="43" t="str">
        <f>IF('Calcul des ∆Ct'!T45="","",POWER(2,-'Calcul des ∆Ct'!T45))</f>
        <v/>
      </c>
      <c r="U143" s="41" t="str">
        <f>IF('Calcul des ∆Ct'!U45="","",POWER(2,-'Calcul des ∆Ct'!U45))</f>
        <v/>
      </c>
      <c r="V143" s="42" t="str">
        <f>IF('Calcul des ∆Ct'!V45="","",POWER(2,-'Calcul des ∆Ct'!V45))</f>
        <v/>
      </c>
      <c r="W143" s="43" t="str">
        <f>IF('Calcul des ∆Ct'!W45="","",POWER(2,-'Calcul des ∆Ct'!W45))</f>
        <v/>
      </c>
      <c r="X143" s="41" t="str">
        <f>IF('Calcul des ∆Ct'!X45="","",POWER(2,-'Calcul des ∆Ct'!X45))</f>
        <v/>
      </c>
      <c r="Y143" s="42" t="str">
        <f>IF('Calcul des ∆Ct'!Y45="","",POWER(2,-'Calcul des ∆Ct'!Y45))</f>
        <v/>
      </c>
      <c r="Z143" s="43" t="str">
        <f>IF('Calcul des ∆Ct'!Z45="","",POWER(2,-'Calcul des ∆Ct'!Z45))</f>
        <v/>
      </c>
      <c r="AA143" s="41" t="str">
        <f>IF('Calcul des ∆Ct'!AA45="","",POWER(2,-'Calcul des ∆Ct'!AA45))</f>
        <v/>
      </c>
      <c r="AB143" s="42" t="str">
        <f>IF('Calcul des ∆Ct'!AB45="","",POWER(2,-'Calcul des ∆Ct'!AB45))</f>
        <v/>
      </c>
      <c r="AC143" s="43" t="str">
        <f>IF('Calcul des ∆Ct'!AC45="","",POWER(2,-'Calcul des ∆Ct'!AC45))</f>
        <v/>
      </c>
      <c r="AD143" s="41" t="str">
        <f>IF('Calcul des ∆Ct'!AD45="","",POWER(2,-'Calcul des ∆Ct'!AD45))</f>
        <v/>
      </c>
      <c r="AE143" s="42" t="str">
        <f>IF('Calcul des ∆Ct'!AE45="","",POWER(2,-'Calcul des ∆Ct'!AE45))</f>
        <v/>
      </c>
      <c r="AF143" s="43" t="str">
        <f>IF('Calcul des ∆Ct'!AF45="","",POWER(2,-'Calcul des ∆Ct'!AF45))</f>
        <v/>
      </c>
      <c r="AG143" s="41" t="str">
        <f>IF('Calcul des ∆Ct'!AG45="","",POWER(2,-'Calcul des ∆Ct'!AG45))</f>
        <v/>
      </c>
      <c r="AH143" s="42" t="str">
        <f>IF('Calcul des ∆Ct'!AH45="","",POWER(2,-'Calcul des ∆Ct'!AH45))</f>
        <v/>
      </c>
      <c r="AI143" s="43" t="str">
        <f>IF('Calcul des ∆Ct'!AI45="","",POWER(2,-'Calcul des ∆Ct'!AI45))</f>
        <v/>
      </c>
      <c r="AJ143" s="603" t="e">
        <f t="shared" si="113"/>
        <v>#N/A</v>
      </c>
      <c r="AK143" s="604"/>
      <c r="AL143" s="605"/>
      <c r="AM143" s="603" t="e">
        <f t="shared" si="115"/>
        <v>#N/A</v>
      </c>
      <c r="AN143" s="604"/>
      <c r="AO143" s="605"/>
      <c r="AP143" s="603" t="e">
        <f t="shared" si="116"/>
        <v>#N/A</v>
      </c>
      <c r="AQ143" s="604"/>
      <c r="AR143" s="605"/>
      <c r="AS143" s="603" t="e">
        <f t="shared" si="117"/>
        <v>#N/A</v>
      </c>
      <c r="AT143" s="604"/>
      <c r="AU143" s="605"/>
      <c r="AV143" s="603" t="e">
        <f t="shared" si="118"/>
        <v>#N/A</v>
      </c>
      <c r="AW143" s="604"/>
      <c r="AX143" s="605"/>
      <c r="AY143" s="603" t="e">
        <f t="shared" si="119"/>
        <v>#N/A</v>
      </c>
      <c r="AZ143" s="604"/>
      <c r="BA143" s="605"/>
      <c r="BB143" s="603" t="e">
        <f t="shared" si="120"/>
        <v>#N/A</v>
      </c>
      <c r="BC143" s="604"/>
      <c r="BD143" s="605"/>
      <c r="BE143" s="603" t="e">
        <f t="shared" si="121"/>
        <v>#N/A</v>
      </c>
      <c r="BF143" s="604"/>
      <c r="BG143" s="605"/>
      <c r="BH143" s="603" t="e">
        <f t="shared" si="122"/>
        <v>#N/A</v>
      </c>
      <c r="BI143" s="604"/>
      <c r="BJ143" s="605"/>
      <c r="BK143" s="603" t="e">
        <f t="shared" si="123"/>
        <v>#N/A</v>
      </c>
      <c r="BL143" s="604"/>
      <c r="BM143" s="605"/>
      <c r="BN143" s="603" t="e">
        <f t="shared" si="124"/>
        <v>#N/A</v>
      </c>
      <c r="BO143" s="604"/>
      <c r="BP143" s="605"/>
      <c r="BQ143" s="51" t="e">
        <f>IF(ISNUMBER('Moyennes ∆Ct et 2^(-∆Ct)'!AK46),'Moyennes ∆Ct et 2^(-∆Ct)'!AK46,NA())</f>
        <v>#N/A</v>
      </c>
      <c r="BR143" s="51" t="e">
        <f>IF(ISNUMBER('Moyennes ∆Ct et 2^(-∆Ct)'!AL46),'Moyennes ∆Ct et 2^(-∆Ct)'!AL46,NA())</f>
        <v>#N/A</v>
      </c>
      <c r="BS143" s="51" t="e">
        <f>IF(ISNUMBER('Moyennes ∆Ct et 2^(-∆Ct)'!AM46),'Moyennes ∆Ct et 2^(-∆Ct)'!AM46,NA())</f>
        <v>#N/A</v>
      </c>
      <c r="BT143" s="51" t="e">
        <f>IF(ISNUMBER('Moyennes ∆Ct et 2^(-∆Ct)'!AN46),'Moyennes ∆Ct et 2^(-∆Ct)'!AN46,NA())</f>
        <v>#N/A</v>
      </c>
      <c r="BU143" s="51" t="e">
        <f>IF(ISNUMBER('Moyennes ∆Ct et 2^(-∆Ct)'!AO46),'Moyennes ∆Ct et 2^(-∆Ct)'!AO46,NA())</f>
        <v>#N/A</v>
      </c>
      <c r="BV143" s="51" t="e">
        <f>IF(ISNUMBER('Moyennes ∆Ct et 2^(-∆Ct)'!AP46),'Moyennes ∆Ct et 2^(-∆Ct)'!AP46,NA())</f>
        <v>#N/A</v>
      </c>
      <c r="BW143" s="51" t="e">
        <f>IF(ISNUMBER('Moyennes ∆Ct et 2^(-∆Ct)'!AQ46),'Moyennes ∆Ct et 2^(-∆Ct)'!AQ46,NA())</f>
        <v>#N/A</v>
      </c>
      <c r="BX143" s="51" t="e">
        <f>IF(ISNUMBER('Moyennes ∆Ct et 2^(-∆Ct)'!AR46),'Moyennes ∆Ct et 2^(-∆Ct)'!AR46,NA())</f>
        <v>#N/A</v>
      </c>
      <c r="BY143" s="51" t="e">
        <f>IF(ISNUMBER('Moyennes ∆Ct et 2^(-∆Ct)'!AS46),'Moyennes ∆Ct et 2^(-∆Ct)'!AS46,NA())</f>
        <v>#N/A</v>
      </c>
      <c r="BZ143" s="51" t="e">
        <f>IF(ISNUMBER('Moyennes ∆Ct et 2^(-∆Ct)'!AT46),'Moyennes ∆Ct et 2^(-∆Ct)'!AT46,NA())</f>
        <v>#N/A</v>
      </c>
      <c r="CA143" s="51" t="e">
        <f>IF(ISNUMBER('Moyennes ∆Ct et 2^(-∆Ct)'!AU46),'Moyennes ∆Ct et 2^(-∆Ct)'!AU46,NA())</f>
        <v>#N/A</v>
      </c>
      <c r="CB143" s="51" t="e">
        <f>IF(ISNUMBER('Moyennes ∆Ct et 2^(-∆Ct)'!AV46),'Moyennes ∆Ct et 2^(-∆Ct)'!AV46,NA())</f>
        <v>#N/A</v>
      </c>
      <c r="CC143" s="51" t="e">
        <f>IF(ISNUMBER('Moyennes ∆Ct et 2^(-∆Ct)'!AW46),'Moyennes ∆Ct et 2^(-∆Ct)'!AW46,NA())</f>
        <v>#N/A</v>
      </c>
      <c r="CD143" s="51" t="e">
        <f>IF(ISNUMBER('Moyennes ∆Ct et 2^(-∆Ct)'!AX46),'Moyennes ∆Ct et 2^(-∆Ct)'!AX46,NA())</f>
        <v>#N/A</v>
      </c>
      <c r="CE143" s="51" t="e">
        <f>IF(ISNUMBER('Moyennes ∆Ct et 2^(-∆Ct)'!AY46),'Moyennes ∆Ct et 2^(-∆Ct)'!AY46,NA())</f>
        <v>#N/A</v>
      </c>
      <c r="CF143" s="51" t="e">
        <f>IF(ISNUMBER('Moyennes ∆Ct et 2^(-∆Ct)'!AZ46),'Moyennes ∆Ct et 2^(-∆Ct)'!AZ46,NA())</f>
        <v>#N/A</v>
      </c>
      <c r="CG143" s="51" t="e">
        <f>IF(ISNUMBER('Moyennes ∆Ct et 2^(-∆Ct)'!BA46),'Moyennes ∆Ct et 2^(-∆Ct)'!BA46,NA())</f>
        <v>#N/A</v>
      </c>
      <c r="CH143" s="51" t="e">
        <f>IF(ISNUMBER('Moyennes ∆Ct et 2^(-∆Ct)'!BB46),'Moyennes ∆Ct et 2^(-∆Ct)'!BB46,NA())</f>
        <v>#N/A</v>
      </c>
      <c r="CI143" s="51" t="e">
        <f>IF(ISNUMBER('Moyennes ∆Ct et 2^(-∆Ct)'!BC46),'Moyennes ∆Ct et 2^(-∆Ct)'!BC46,NA())</f>
        <v>#N/A</v>
      </c>
      <c r="CJ143" s="51" t="e">
        <f>IF(ISNUMBER('Moyennes ∆Ct et 2^(-∆Ct)'!BD46),'Moyennes ∆Ct et 2^(-∆Ct)'!BD46,NA())</f>
        <v>#N/A</v>
      </c>
    </row>
    <row r="144" spans="1:88">
      <c r="A144" s="36" t="str">
        <f t="shared" si="125"/>
        <v>D8</v>
      </c>
      <c r="B144" s="37" t="str">
        <f t="shared" si="125"/>
        <v/>
      </c>
      <c r="C144" s="41" t="str">
        <f>IF('Calcul des ∆Ct'!C46="","",POWER(2,-'Calcul des ∆Ct'!C46))</f>
        <v/>
      </c>
      <c r="D144" s="42" t="str">
        <f>IF('Calcul des ∆Ct'!D46="","",POWER(2,-'Calcul des ∆Ct'!D46))</f>
        <v/>
      </c>
      <c r="E144" s="43" t="str">
        <f>IF('Calcul des ∆Ct'!E46="","",POWER(2,-'Calcul des ∆Ct'!E46))</f>
        <v/>
      </c>
      <c r="F144" s="41" t="str">
        <f>IF('Calcul des ∆Ct'!F46="","",POWER(2,-'Calcul des ∆Ct'!F46))</f>
        <v/>
      </c>
      <c r="G144" s="42" t="str">
        <f>IF('Calcul des ∆Ct'!G46="","",POWER(2,-'Calcul des ∆Ct'!G46))</f>
        <v/>
      </c>
      <c r="H144" s="43" t="str">
        <f>IF('Calcul des ∆Ct'!H46="","",POWER(2,-'Calcul des ∆Ct'!H46))</f>
        <v/>
      </c>
      <c r="I144" s="41" t="str">
        <f>IF('Calcul des ∆Ct'!I46="","",POWER(2,-'Calcul des ∆Ct'!I46))</f>
        <v/>
      </c>
      <c r="J144" s="42" t="str">
        <f>IF('Calcul des ∆Ct'!J46="","",POWER(2,-'Calcul des ∆Ct'!J46))</f>
        <v/>
      </c>
      <c r="K144" s="43" t="str">
        <f>IF('Calcul des ∆Ct'!K46="","",POWER(2,-'Calcul des ∆Ct'!K46))</f>
        <v/>
      </c>
      <c r="L144" s="41" t="str">
        <f>IF('Calcul des ∆Ct'!L46="","",POWER(2,-'Calcul des ∆Ct'!L46))</f>
        <v/>
      </c>
      <c r="M144" s="42" t="str">
        <f>IF('Calcul des ∆Ct'!M46="","",POWER(2,-'Calcul des ∆Ct'!M46))</f>
        <v/>
      </c>
      <c r="N144" s="43" t="str">
        <f>IF('Calcul des ∆Ct'!N46="","",POWER(2,-'Calcul des ∆Ct'!N46))</f>
        <v/>
      </c>
      <c r="O144" s="41" t="str">
        <f>IF('Calcul des ∆Ct'!O46="","",POWER(2,-'Calcul des ∆Ct'!O46))</f>
        <v/>
      </c>
      <c r="P144" s="42" t="str">
        <f>IF('Calcul des ∆Ct'!P46="","",POWER(2,-'Calcul des ∆Ct'!P46))</f>
        <v/>
      </c>
      <c r="Q144" s="43" t="str">
        <f>IF('Calcul des ∆Ct'!Q46="","",POWER(2,-'Calcul des ∆Ct'!Q46))</f>
        <v/>
      </c>
      <c r="R144" s="41" t="str">
        <f>IF('Calcul des ∆Ct'!R46="","",POWER(2,-'Calcul des ∆Ct'!R46))</f>
        <v/>
      </c>
      <c r="S144" s="42" t="str">
        <f>IF('Calcul des ∆Ct'!S46="","",POWER(2,-'Calcul des ∆Ct'!S46))</f>
        <v/>
      </c>
      <c r="T144" s="43" t="str">
        <f>IF('Calcul des ∆Ct'!T46="","",POWER(2,-'Calcul des ∆Ct'!T46))</f>
        <v/>
      </c>
      <c r="U144" s="41" t="str">
        <f>IF('Calcul des ∆Ct'!U46="","",POWER(2,-'Calcul des ∆Ct'!U46))</f>
        <v/>
      </c>
      <c r="V144" s="42" t="str">
        <f>IF('Calcul des ∆Ct'!V46="","",POWER(2,-'Calcul des ∆Ct'!V46))</f>
        <v/>
      </c>
      <c r="W144" s="43" t="str">
        <f>IF('Calcul des ∆Ct'!W46="","",POWER(2,-'Calcul des ∆Ct'!W46))</f>
        <v/>
      </c>
      <c r="X144" s="41" t="str">
        <f>IF('Calcul des ∆Ct'!X46="","",POWER(2,-'Calcul des ∆Ct'!X46))</f>
        <v/>
      </c>
      <c r="Y144" s="42" t="str">
        <f>IF('Calcul des ∆Ct'!Y46="","",POWER(2,-'Calcul des ∆Ct'!Y46))</f>
        <v/>
      </c>
      <c r="Z144" s="43" t="str">
        <f>IF('Calcul des ∆Ct'!Z46="","",POWER(2,-'Calcul des ∆Ct'!Z46))</f>
        <v/>
      </c>
      <c r="AA144" s="41" t="str">
        <f>IF('Calcul des ∆Ct'!AA46="","",POWER(2,-'Calcul des ∆Ct'!AA46))</f>
        <v/>
      </c>
      <c r="AB144" s="42" t="str">
        <f>IF('Calcul des ∆Ct'!AB46="","",POWER(2,-'Calcul des ∆Ct'!AB46))</f>
        <v/>
      </c>
      <c r="AC144" s="43" t="str">
        <f>IF('Calcul des ∆Ct'!AC46="","",POWER(2,-'Calcul des ∆Ct'!AC46))</f>
        <v/>
      </c>
      <c r="AD144" s="41" t="str">
        <f>IF('Calcul des ∆Ct'!AD46="","",POWER(2,-'Calcul des ∆Ct'!AD46))</f>
        <v/>
      </c>
      <c r="AE144" s="42" t="str">
        <f>IF('Calcul des ∆Ct'!AE46="","",POWER(2,-'Calcul des ∆Ct'!AE46))</f>
        <v/>
      </c>
      <c r="AF144" s="43" t="str">
        <f>IF('Calcul des ∆Ct'!AF46="","",POWER(2,-'Calcul des ∆Ct'!AF46))</f>
        <v/>
      </c>
      <c r="AG144" s="41" t="str">
        <f>IF('Calcul des ∆Ct'!AG46="","",POWER(2,-'Calcul des ∆Ct'!AG46))</f>
        <v/>
      </c>
      <c r="AH144" s="42" t="str">
        <f>IF('Calcul des ∆Ct'!AH46="","",POWER(2,-'Calcul des ∆Ct'!AH46))</f>
        <v/>
      </c>
      <c r="AI144" s="43" t="str">
        <f>IF('Calcul des ∆Ct'!AI46="","",POWER(2,-'Calcul des ∆Ct'!AI46))</f>
        <v/>
      </c>
      <c r="AJ144" s="603" t="e">
        <f t="shared" si="113"/>
        <v>#N/A</v>
      </c>
      <c r="AK144" s="604"/>
      <c r="AL144" s="605"/>
      <c r="AM144" s="603" t="e">
        <f t="shared" si="115"/>
        <v>#N/A</v>
      </c>
      <c r="AN144" s="604"/>
      <c r="AO144" s="605"/>
      <c r="AP144" s="603" t="e">
        <f t="shared" si="116"/>
        <v>#N/A</v>
      </c>
      <c r="AQ144" s="604"/>
      <c r="AR144" s="605"/>
      <c r="AS144" s="603" t="e">
        <f t="shared" si="117"/>
        <v>#N/A</v>
      </c>
      <c r="AT144" s="604"/>
      <c r="AU144" s="605"/>
      <c r="AV144" s="603" t="e">
        <f t="shared" si="118"/>
        <v>#N/A</v>
      </c>
      <c r="AW144" s="604"/>
      <c r="AX144" s="605"/>
      <c r="AY144" s="603" t="e">
        <f t="shared" si="119"/>
        <v>#N/A</v>
      </c>
      <c r="AZ144" s="604"/>
      <c r="BA144" s="605"/>
      <c r="BB144" s="603" t="e">
        <f t="shared" si="120"/>
        <v>#N/A</v>
      </c>
      <c r="BC144" s="604"/>
      <c r="BD144" s="605"/>
      <c r="BE144" s="603" t="e">
        <f t="shared" si="121"/>
        <v>#N/A</v>
      </c>
      <c r="BF144" s="604"/>
      <c r="BG144" s="605"/>
      <c r="BH144" s="603" t="e">
        <f t="shared" si="122"/>
        <v>#N/A</v>
      </c>
      <c r="BI144" s="604"/>
      <c r="BJ144" s="605"/>
      <c r="BK144" s="603" t="e">
        <f t="shared" si="123"/>
        <v>#N/A</v>
      </c>
      <c r="BL144" s="604"/>
      <c r="BM144" s="605"/>
      <c r="BN144" s="603" t="e">
        <f t="shared" si="124"/>
        <v>#N/A</v>
      </c>
      <c r="BO144" s="604"/>
      <c r="BP144" s="605"/>
      <c r="BQ144" s="51" t="e">
        <f>IF(ISNUMBER('Moyennes ∆Ct et 2^(-∆Ct)'!AK47),'Moyennes ∆Ct et 2^(-∆Ct)'!AK47,NA())</f>
        <v>#N/A</v>
      </c>
      <c r="BR144" s="51" t="e">
        <f>IF(ISNUMBER('Moyennes ∆Ct et 2^(-∆Ct)'!AL47),'Moyennes ∆Ct et 2^(-∆Ct)'!AL47,NA())</f>
        <v>#N/A</v>
      </c>
      <c r="BS144" s="51" t="e">
        <f>IF(ISNUMBER('Moyennes ∆Ct et 2^(-∆Ct)'!AM47),'Moyennes ∆Ct et 2^(-∆Ct)'!AM47,NA())</f>
        <v>#N/A</v>
      </c>
      <c r="BT144" s="51" t="e">
        <f>IF(ISNUMBER('Moyennes ∆Ct et 2^(-∆Ct)'!AN47),'Moyennes ∆Ct et 2^(-∆Ct)'!AN47,NA())</f>
        <v>#N/A</v>
      </c>
      <c r="BU144" s="51" t="e">
        <f>IF(ISNUMBER('Moyennes ∆Ct et 2^(-∆Ct)'!AO47),'Moyennes ∆Ct et 2^(-∆Ct)'!AO47,NA())</f>
        <v>#N/A</v>
      </c>
      <c r="BV144" s="51" t="e">
        <f>IF(ISNUMBER('Moyennes ∆Ct et 2^(-∆Ct)'!AP47),'Moyennes ∆Ct et 2^(-∆Ct)'!AP47,NA())</f>
        <v>#N/A</v>
      </c>
      <c r="BW144" s="51" t="e">
        <f>IF(ISNUMBER('Moyennes ∆Ct et 2^(-∆Ct)'!AQ47),'Moyennes ∆Ct et 2^(-∆Ct)'!AQ47,NA())</f>
        <v>#N/A</v>
      </c>
      <c r="BX144" s="51" t="e">
        <f>IF(ISNUMBER('Moyennes ∆Ct et 2^(-∆Ct)'!AR47),'Moyennes ∆Ct et 2^(-∆Ct)'!AR47,NA())</f>
        <v>#N/A</v>
      </c>
      <c r="BY144" s="51" t="e">
        <f>IF(ISNUMBER('Moyennes ∆Ct et 2^(-∆Ct)'!AS47),'Moyennes ∆Ct et 2^(-∆Ct)'!AS47,NA())</f>
        <v>#N/A</v>
      </c>
      <c r="BZ144" s="51" t="e">
        <f>IF(ISNUMBER('Moyennes ∆Ct et 2^(-∆Ct)'!AT47),'Moyennes ∆Ct et 2^(-∆Ct)'!AT47,NA())</f>
        <v>#N/A</v>
      </c>
      <c r="CA144" s="51" t="e">
        <f>IF(ISNUMBER('Moyennes ∆Ct et 2^(-∆Ct)'!AU47),'Moyennes ∆Ct et 2^(-∆Ct)'!AU47,NA())</f>
        <v>#N/A</v>
      </c>
      <c r="CB144" s="51" t="e">
        <f>IF(ISNUMBER('Moyennes ∆Ct et 2^(-∆Ct)'!AV47),'Moyennes ∆Ct et 2^(-∆Ct)'!AV47,NA())</f>
        <v>#N/A</v>
      </c>
      <c r="CC144" s="51" t="e">
        <f>IF(ISNUMBER('Moyennes ∆Ct et 2^(-∆Ct)'!AW47),'Moyennes ∆Ct et 2^(-∆Ct)'!AW47,NA())</f>
        <v>#N/A</v>
      </c>
      <c r="CD144" s="51" t="e">
        <f>IF(ISNUMBER('Moyennes ∆Ct et 2^(-∆Ct)'!AX47),'Moyennes ∆Ct et 2^(-∆Ct)'!AX47,NA())</f>
        <v>#N/A</v>
      </c>
      <c r="CE144" s="51" t="e">
        <f>IF(ISNUMBER('Moyennes ∆Ct et 2^(-∆Ct)'!AY47),'Moyennes ∆Ct et 2^(-∆Ct)'!AY47,NA())</f>
        <v>#N/A</v>
      </c>
      <c r="CF144" s="51" t="e">
        <f>IF(ISNUMBER('Moyennes ∆Ct et 2^(-∆Ct)'!AZ47),'Moyennes ∆Ct et 2^(-∆Ct)'!AZ47,NA())</f>
        <v>#N/A</v>
      </c>
      <c r="CG144" s="51" t="e">
        <f>IF(ISNUMBER('Moyennes ∆Ct et 2^(-∆Ct)'!BA47),'Moyennes ∆Ct et 2^(-∆Ct)'!BA47,NA())</f>
        <v>#N/A</v>
      </c>
      <c r="CH144" s="51" t="e">
        <f>IF(ISNUMBER('Moyennes ∆Ct et 2^(-∆Ct)'!BB47),'Moyennes ∆Ct et 2^(-∆Ct)'!BB47,NA())</f>
        <v>#N/A</v>
      </c>
      <c r="CI144" s="51" t="e">
        <f>IF(ISNUMBER('Moyennes ∆Ct et 2^(-∆Ct)'!BC47),'Moyennes ∆Ct et 2^(-∆Ct)'!BC47,NA())</f>
        <v>#N/A</v>
      </c>
      <c r="CJ144" s="51" t="e">
        <f>IF(ISNUMBER('Moyennes ∆Ct et 2^(-∆Ct)'!BD47),'Moyennes ∆Ct et 2^(-∆Ct)'!BD47,NA())</f>
        <v>#N/A</v>
      </c>
    </row>
    <row r="145" spans="1:88">
      <c r="A145" s="36" t="str">
        <f t="shared" si="125"/>
        <v>D9</v>
      </c>
      <c r="B145" s="37" t="str">
        <f t="shared" si="125"/>
        <v/>
      </c>
      <c r="C145" s="41" t="str">
        <f>IF('Calcul des ∆Ct'!C47="","",POWER(2,-'Calcul des ∆Ct'!C47))</f>
        <v/>
      </c>
      <c r="D145" s="42" t="str">
        <f>IF('Calcul des ∆Ct'!D47="","",POWER(2,-'Calcul des ∆Ct'!D47))</f>
        <v/>
      </c>
      <c r="E145" s="43" t="str">
        <f>IF('Calcul des ∆Ct'!E47="","",POWER(2,-'Calcul des ∆Ct'!E47))</f>
        <v/>
      </c>
      <c r="F145" s="41" t="str">
        <f>IF('Calcul des ∆Ct'!F47="","",POWER(2,-'Calcul des ∆Ct'!F47))</f>
        <v/>
      </c>
      <c r="G145" s="42" t="str">
        <f>IF('Calcul des ∆Ct'!G47="","",POWER(2,-'Calcul des ∆Ct'!G47))</f>
        <v/>
      </c>
      <c r="H145" s="43" t="str">
        <f>IF('Calcul des ∆Ct'!H47="","",POWER(2,-'Calcul des ∆Ct'!H47))</f>
        <v/>
      </c>
      <c r="I145" s="41" t="str">
        <f>IF('Calcul des ∆Ct'!I47="","",POWER(2,-'Calcul des ∆Ct'!I47))</f>
        <v/>
      </c>
      <c r="J145" s="42" t="str">
        <f>IF('Calcul des ∆Ct'!J47="","",POWER(2,-'Calcul des ∆Ct'!J47))</f>
        <v/>
      </c>
      <c r="K145" s="43" t="str">
        <f>IF('Calcul des ∆Ct'!K47="","",POWER(2,-'Calcul des ∆Ct'!K47))</f>
        <v/>
      </c>
      <c r="L145" s="41" t="str">
        <f>IF('Calcul des ∆Ct'!L47="","",POWER(2,-'Calcul des ∆Ct'!L47))</f>
        <v/>
      </c>
      <c r="M145" s="42" t="str">
        <f>IF('Calcul des ∆Ct'!M47="","",POWER(2,-'Calcul des ∆Ct'!M47))</f>
        <v/>
      </c>
      <c r="N145" s="43" t="str">
        <f>IF('Calcul des ∆Ct'!N47="","",POWER(2,-'Calcul des ∆Ct'!N47))</f>
        <v/>
      </c>
      <c r="O145" s="41" t="str">
        <f>IF('Calcul des ∆Ct'!O47="","",POWER(2,-'Calcul des ∆Ct'!O47))</f>
        <v/>
      </c>
      <c r="P145" s="42" t="str">
        <f>IF('Calcul des ∆Ct'!P47="","",POWER(2,-'Calcul des ∆Ct'!P47))</f>
        <v/>
      </c>
      <c r="Q145" s="43" t="str">
        <f>IF('Calcul des ∆Ct'!Q47="","",POWER(2,-'Calcul des ∆Ct'!Q47))</f>
        <v/>
      </c>
      <c r="R145" s="41" t="str">
        <f>IF('Calcul des ∆Ct'!R47="","",POWER(2,-'Calcul des ∆Ct'!R47))</f>
        <v/>
      </c>
      <c r="S145" s="42" t="str">
        <f>IF('Calcul des ∆Ct'!S47="","",POWER(2,-'Calcul des ∆Ct'!S47))</f>
        <v/>
      </c>
      <c r="T145" s="43" t="str">
        <f>IF('Calcul des ∆Ct'!T47="","",POWER(2,-'Calcul des ∆Ct'!T47))</f>
        <v/>
      </c>
      <c r="U145" s="41" t="str">
        <f>IF('Calcul des ∆Ct'!U47="","",POWER(2,-'Calcul des ∆Ct'!U47))</f>
        <v/>
      </c>
      <c r="V145" s="42" t="str">
        <f>IF('Calcul des ∆Ct'!V47="","",POWER(2,-'Calcul des ∆Ct'!V47))</f>
        <v/>
      </c>
      <c r="W145" s="43" t="str">
        <f>IF('Calcul des ∆Ct'!W47="","",POWER(2,-'Calcul des ∆Ct'!W47))</f>
        <v/>
      </c>
      <c r="X145" s="41" t="str">
        <f>IF('Calcul des ∆Ct'!X47="","",POWER(2,-'Calcul des ∆Ct'!X47))</f>
        <v/>
      </c>
      <c r="Y145" s="42" t="str">
        <f>IF('Calcul des ∆Ct'!Y47="","",POWER(2,-'Calcul des ∆Ct'!Y47))</f>
        <v/>
      </c>
      <c r="Z145" s="43" t="str">
        <f>IF('Calcul des ∆Ct'!Z47="","",POWER(2,-'Calcul des ∆Ct'!Z47))</f>
        <v/>
      </c>
      <c r="AA145" s="41" t="str">
        <f>IF('Calcul des ∆Ct'!AA47="","",POWER(2,-'Calcul des ∆Ct'!AA47))</f>
        <v/>
      </c>
      <c r="AB145" s="42" t="str">
        <f>IF('Calcul des ∆Ct'!AB47="","",POWER(2,-'Calcul des ∆Ct'!AB47))</f>
        <v/>
      </c>
      <c r="AC145" s="43" t="str">
        <f>IF('Calcul des ∆Ct'!AC47="","",POWER(2,-'Calcul des ∆Ct'!AC47))</f>
        <v/>
      </c>
      <c r="AD145" s="41" t="str">
        <f>IF('Calcul des ∆Ct'!AD47="","",POWER(2,-'Calcul des ∆Ct'!AD47))</f>
        <v/>
      </c>
      <c r="AE145" s="42" t="str">
        <f>IF('Calcul des ∆Ct'!AE47="","",POWER(2,-'Calcul des ∆Ct'!AE47))</f>
        <v/>
      </c>
      <c r="AF145" s="43" t="str">
        <f>IF('Calcul des ∆Ct'!AF47="","",POWER(2,-'Calcul des ∆Ct'!AF47))</f>
        <v/>
      </c>
      <c r="AG145" s="41" t="str">
        <f>IF('Calcul des ∆Ct'!AG47="","",POWER(2,-'Calcul des ∆Ct'!AG47))</f>
        <v/>
      </c>
      <c r="AH145" s="42" t="str">
        <f>IF('Calcul des ∆Ct'!AH47="","",POWER(2,-'Calcul des ∆Ct'!AH47))</f>
        <v/>
      </c>
      <c r="AI145" s="43" t="str">
        <f>IF('Calcul des ∆Ct'!AI47="","",POWER(2,-'Calcul des ∆Ct'!AI47))</f>
        <v/>
      </c>
      <c r="AJ145" s="603" t="e">
        <f t="shared" si="113"/>
        <v>#N/A</v>
      </c>
      <c r="AK145" s="604"/>
      <c r="AL145" s="605"/>
      <c r="AM145" s="603" t="e">
        <f t="shared" si="115"/>
        <v>#N/A</v>
      </c>
      <c r="AN145" s="604"/>
      <c r="AO145" s="605"/>
      <c r="AP145" s="603" t="e">
        <f t="shared" si="116"/>
        <v>#N/A</v>
      </c>
      <c r="AQ145" s="604"/>
      <c r="AR145" s="605"/>
      <c r="AS145" s="603" t="e">
        <f t="shared" si="117"/>
        <v>#N/A</v>
      </c>
      <c r="AT145" s="604"/>
      <c r="AU145" s="605"/>
      <c r="AV145" s="603" t="e">
        <f t="shared" si="118"/>
        <v>#N/A</v>
      </c>
      <c r="AW145" s="604"/>
      <c r="AX145" s="605"/>
      <c r="AY145" s="603" t="e">
        <f t="shared" si="119"/>
        <v>#N/A</v>
      </c>
      <c r="AZ145" s="604"/>
      <c r="BA145" s="605"/>
      <c r="BB145" s="603" t="e">
        <f t="shared" si="120"/>
        <v>#N/A</v>
      </c>
      <c r="BC145" s="604"/>
      <c r="BD145" s="605"/>
      <c r="BE145" s="603" t="e">
        <f t="shared" si="121"/>
        <v>#N/A</v>
      </c>
      <c r="BF145" s="604"/>
      <c r="BG145" s="605"/>
      <c r="BH145" s="603" t="e">
        <f t="shared" si="122"/>
        <v>#N/A</v>
      </c>
      <c r="BI145" s="604"/>
      <c r="BJ145" s="605"/>
      <c r="BK145" s="603" t="e">
        <f t="shared" si="123"/>
        <v>#N/A</v>
      </c>
      <c r="BL145" s="604"/>
      <c r="BM145" s="605"/>
      <c r="BN145" s="603" t="e">
        <f t="shared" si="124"/>
        <v>#N/A</v>
      </c>
      <c r="BO145" s="604"/>
      <c r="BP145" s="605"/>
      <c r="BQ145" s="51" t="e">
        <f>IF(ISNUMBER('Moyennes ∆Ct et 2^(-∆Ct)'!AK48),'Moyennes ∆Ct et 2^(-∆Ct)'!AK48,NA())</f>
        <v>#N/A</v>
      </c>
      <c r="BR145" s="51" t="e">
        <f>IF(ISNUMBER('Moyennes ∆Ct et 2^(-∆Ct)'!AL48),'Moyennes ∆Ct et 2^(-∆Ct)'!AL48,NA())</f>
        <v>#N/A</v>
      </c>
      <c r="BS145" s="51" t="e">
        <f>IF(ISNUMBER('Moyennes ∆Ct et 2^(-∆Ct)'!AM48),'Moyennes ∆Ct et 2^(-∆Ct)'!AM48,NA())</f>
        <v>#N/A</v>
      </c>
      <c r="BT145" s="51" t="e">
        <f>IF(ISNUMBER('Moyennes ∆Ct et 2^(-∆Ct)'!AN48),'Moyennes ∆Ct et 2^(-∆Ct)'!AN48,NA())</f>
        <v>#N/A</v>
      </c>
      <c r="BU145" s="51" t="e">
        <f>IF(ISNUMBER('Moyennes ∆Ct et 2^(-∆Ct)'!AO48),'Moyennes ∆Ct et 2^(-∆Ct)'!AO48,NA())</f>
        <v>#N/A</v>
      </c>
      <c r="BV145" s="51" t="e">
        <f>IF(ISNUMBER('Moyennes ∆Ct et 2^(-∆Ct)'!AP48),'Moyennes ∆Ct et 2^(-∆Ct)'!AP48,NA())</f>
        <v>#N/A</v>
      </c>
      <c r="BW145" s="51" t="e">
        <f>IF(ISNUMBER('Moyennes ∆Ct et 2^(-∆Ct)'!AQ48),'Moyennes ∆Ct et 2^(-∆Ct)'!AQ48,NA())</f>
        <v>#N/A</v>
      </c>
      <c r="BX145" s="51" t="e">
        <f>IF(ISNUMBER('Moyennes ∆Ct et 2^(-∆Ct)'!AR48),'Moyennes ∆Ct et 2^(-∆Ct)'!AR48,NA())</f>
        <v>#N/A</v>
      </c>
      <c r="BY145" s="51" t="e">
        <f>IF(ISNUMBER('Moyennes ∆Ct et 2^(-∆Ct)'!AS48),'Moyennes ∆Ct et 2^(-∆Ct)'!AS48,NA())</f>
        <v>#N/A</v>
      </c>
      <c r="BZ145" s="51" t="e">
        <f>IF(ISNUMBER('Moyennes ∆Ct et 2^(-∆Ct)'!AT48),'Moyennes ∆Ct et 2^(-∆Ct)'!AT48,NA())</f>
        <v>#N/A</v>
      </c>
      <c r="CA145" s="51" t="e">
        <f>IF(ISNUMBER('Moyennes ∆Ct et 2^(-∆Ct)'!AU48),'Moyennes ∆Ct et 2^(-∆Ct)'!AU48,NA())</f>
        <v>#N/A</v>
      </c>
      <c r="CB145" s="51" t="e">
        <f>IF(ISNUMBER('Moyennes ∆Ct et 2^(-∆Ct)'!AV48),'Moyennes ∆Ct et 2^(-∆Ct)'!AV48,NA())</f>
        <v>#N/A</v>
      </c>
      <c r="CC145" s="51" t="e">
        <f>IF(ISNUMBER('Moyennes ∆Ct et 2^(-∆Ct)'!AW48),'Moyennes ∆Ct et 2^(-∆Ct)'!AW48,NA())</f>
        <v>#N/A</v>
      </c>
      <c r="CD145" s="51" t="e">
        <f>IF(ISNUMBER('Moyennes ∆Ct et 2^(-∆Ct)'!AX48),'Moyennes ∆Ct et 2^(-∆Ct)'!AX48,NA())</f>
        <v>#N/A</v>
      </c>
      <c r="CE145" s="51" t="e">
        <f>IF(ISNUMBER('Moyennes ∆Ct et 2^(-∆Ct)'!AY48),'Moyennes ∆Ct et 2^(-∆Ct)'!AY48,NA())</f>
        <v>#N/A</v>
      </c>
      <c r="CF145" s="51" t="e">
        <f>IF(ISNUMBER('Moyennes ∆Ct et 2^(-∆Ct)'!AZ48),'Moyennes ∆Ct et 2^(-∆Ct)'!AZ48,NA())</f>
        <v>#N/A</v>
      </c>
      <c r="CG145" s="51" t="e">
        <f>IF(ISNUMBER('Moyennes ∆Ct et 2^(-∆Ct)'!BA48),'Moyennes ∆Ct et 2^(-∆Ct)'!BA48,NA())</f>
        <v>#N/A</v>
      </c>
      <c r="CH145" s="51" t="e">
        <f>IF(ISNUMBER('Moyennes ∆Ct et 2^(-∆Ct)'!BB48),'Moyennes ∆Ct et 2^(-∆Ct)'!BB48,NA())</f>
        <v>#N/A</v>
      </c>
      <c r="CI145" s="51" t="e">
        <f>IF(ISNUMBER('Moyennes ∆Ct et 2^(-∆Ct)'!BC48),'Moyennes ∆Ct et 2^(-∆Ct)'!BC48,NA())</f>
        <v>#N/A</v>
      </c>
      <c r="CJ145" s="51" t="e">
        <f>IF(ISNUMBER('Moyennes ∆Ct et 2^(-∆Ct)'!BD48),'Moyennes ∆Ct et 2^(-∆Ct)'!BD48,NA())</f>
        <v>#N/A</v>
      </c>
    </row>
    <row r="146" spans="1:88">
      <c r="A146" s="36" t="str">
        <f t="shared" si="125"/>
        <v>D10</v>
      </c>
      <c r="B146" s="37" t="str">
        <f t="shared" si="125"/>
        <v/>
      </c>
      <c r="C146" s="41" t="str">
        <f>IF('Calcul des ∆Ct'!C48="","",POWER(2,-'Calcul des ∆Ct'!C48))</f>
        <v/>
      </c>
      <c r="D146" s="42" t="str">
        <f>IF('Calcul des ∆Ct'!D48="","",POWER(2,-'Calcul des ∆Ct'!D48))</f>
        <v/>
      </c>
      <c r="E146" s="43" t="str">
        <f>IF('Calcul des ∆Ct'!E48="","",POWER(2,-'Calcul des ∆Ct'!E48))</f>
        <v/>
      </c>
      <c r="F146" s="41" t="str">
        <f>IF('Calcul des ∆Ct'!F48="","",POWER(2,-'Calcul des ∆Ct'!F48))</f>
        <v/>
      </c>
      <c r="G146" s="42" t="str">
        <f>IF('Calcul des ∆Ct'!G48="","",POWER(2,-'Calcul des ∆Ct'!G48))</f>
        <v/>
      </c>
      <c r="H146" s="43" t="str">
        <f>IF('Calcul des ∆Ct'!H48="","",POWER(2,-'Calcul des ∆Ct'!H48))</f>
        <v/>
      </c>
      <c r="I146" s="41" t="str">
        <f>IF('Calcul des ∆Ct'!I48="","",POWER(2,-'Calcul des ∆Ct'!I48))</f>
        <v/>
      </c>
      <c r="J146" s="42" t="str">
        <f>IF('Calcul des ∆Ct'!J48="","",POWER(2,-'Calcul des ∆Ct'!J48))</f>
        <v/>
      </c>
      <c r="K146" s="43" t="str">
        <f>IF('Calcul des ∆Ct'!K48="","",POWER(2,-'Calcul des ∆Ct'!K48))</f>
        <v/>
      </c>
      <c r="L146" s="41" t="str">
        <f>IF('Calcul des ∆Ct'!L48="","",POWER(2,-'Calcul des ∆Ct'!L48))</f>
        <v/>
      </c>
      <c r="M146" s="42" t="str">
        <f>IF('Calcul des ∆Ct'!M48="","",POWER(2,-'Calcul des ∆Ct'!M48))</f>
        <v/>
      </c>
      <c r="N146" s="43" t="str">
        <f>IF('Calcul des ∆Ct'!N48="","",POWER(2,-'Calcul des ∆Ct'!N48))</f>
        <v/>
      </c>
      <c r="O146" s="41" t="str">
        <f>IF('Calcul des ∆Ct'!O48="","",POWER(2,-'Calcul des ∆Ct'!O48))</f>
        <v/>
      </c>
      <c r="P146" s="42" t="str">
        <f>IF('Calcul des ∆Ct'!P48="","",POWER(2,-'Calcul des ∆Ct'!P48))</f>
        <v/>
      </c>
      <c r="Q146" s="43" t="str">
        <f>IF('Calcul des ∆Ct'!Q48="","",POWER(2,-'Calcul des ∆Ct'!Q48))</f>
        <v/>
      </c>
      <c r="R146" s="41" t="str">
        <f>IF('Calcul des ∆Ct'!R48="","",POWER(2,-'Calcul des ∆Ct'!R48))</f>
        <v/>
      </c>
      <c r="S146" s="42" t="str">
        <f>IF('Calcul des ∆Ct'!S48="","",POWER(2,-'Calcul des ∆Ct'!S48))</f>
        <v/>
      </c>
      <c r="T146" s="43" t="str">
        <f>IF('Calcul des ∆Ct'!T48="","",POWER(2,-'Calcul des ∆Ct'!T48))</f>
        <v/>
      </c>
      <c r="U146" s="41" t="str">
        <f>IF('Calcul des ∆Ct'!U48="","",POWER(2,-'Calcul des ∆Ct'!U48))</f>
        <v/>
      </c>
      <c r="V146" s="42" t="str">
        <f>IF('Calcul des ∆Ct'!V48="","",POWER(2,-'Calcul des ∆Ct'!V48))</f>
        <v/>
      </c>
      <c r="W146" s="43" t="str">
        <f>IF('Calcul des ∆Ct'!W48="","",POWER(2,-'Calcul des ∆Ct'!W48))</f>
        <v/>
      </c>
      <c r="X146" s="41" t="str">
        <f>IF('Calcul des ∆Ct'!X48="","",POWER(2,-'Calcul des ∆Ct'!X48))</f>
        <v/>
      </c>
      <c r="Y146" s="42" t="str">
        <f>IF('Calcul des ∆Ct'!Y48="","",POWER(2,-'Calcul des ∆Ct'!Y48))</f>
        <v/>
      </c>
      <c r="Z146" s="43" t="str">
        <f>IF('Calcul des ∆Ct'!Z48="","",POWER(2,-'Calcul des ∆Ct'!Z48))</f>
        <v/>
      </c>
      <c r="AA146" s="41" t="str">
        <f>IF('Calcul des ∆Ct'!AA48="","",POWER(2,-'Calcul des ∆Ct'!AA48))</f>
        <v/>
      </c>
      <c r="AB146" s="42" t="str">
        <f>IF('Calcul des ∆Ct'!AB48="","",POWER(2,-'Calcul des ∆Ct'!AB48))</f>
        <v/>
      </c>
      <c r="AC146" s="43" t="str">
        <f>IF('Calcul des ∆Ct'!AC48="","",POWER(2,-'Calcul des ∆Ct'!AC48))</f>
        <v/>
      </c>
      <c r="AD146" s="41" t="str">
        <f>IF('Calcul des ∆Ct'!AD48="","",POWER(2,-'Calcul des ∆Ct'!AD48))</f>
        <v/>
      </c>
      <c r="AE146" s="42" t="str">
        <f>IF('Calcul des ∆Ct'!AE48="","",POWER(2,-'Calcul des ∆Ct'!AE48))</f>
        <v/>
      </c>
      <c r="AF146" s="43" t="str">
        <f>IF('Calcul des ∆Ct'!AF48="","",POWER(2,-'Calcul des ∆Ct'!AF48))</f>
        <v/>
      </c>
      <c r="AG146" s="41" t="str">
        <f>IF('Calcul des ∆Ct'!AG48="","",POWER(2,-'Calcul des ∆Ct'!AG48))</f>
        <v/>
      </c>
      <c r="AH146" s="42" t="str">
        <f>IF('Calcul des ∆Ct'!AH48="","",POWER(2,-'Calcul des ∆Ct'!AH48))</f>
        <v/>
      </c>
      <c r="AI146" s="43" t="str">
        <f>IF('Calcul des ∆Ct'!AI48="","",POWER(2,-'Calcul des ∆Ct'!AI48))</f>
        <v/>
      </c>
      <c r="AJ146" s="603" t="e">
        <f t="shared" si="113"/>
        <v>#N/A</v>
      </c>
      <c r="AK146" s="604"/>
      <c r="AL146" s="605"/>
      <c r="AM146" s="603" t="e">
        <f t="shared" si="115"/>
        <v>#N/A</v>
      </c>
      <c r="AN146" s="604"/>
      <c r="AO146" s="605"/>
      <c r="AP146" s="603" t="e">
        <f t="shared" si="116"/>
        <v>#N/A</v>
      </c>
      <c r="AQ146" s="604"/>
      <c r="AR146" s="605"/>
      <c r="AS146" s="603" t="e">
        <f t="shared" si="117"/>
        <v>#N/A</v>
      </c>
      <c r="AT146" s="604"/>
      <c r="AU146" s="605"/>
      <c r="AV146" s="603" t="e">
        <f t="shared" si="118"/>
        <v>#N/A</v>
      </c>
      <c r="AW146" s="604"/>
      <c r="AX146" s="605"/>
      <c r="AY146" s="603" t="e">
        <f t="shared" si="119"/>
        <v>#N/A</v>
      </c>
      <c r="AZ146" s="604"/>
      <c r="BA146" s="605"/>
      <c r="BB146" s="603" t="e">
        <f t="shared" si="120"/>
        <v>#N/A</v>
      </c>
      <c r="BC146" s="604"/>
      <c r="BD146" s="605"/>
      <c r="BE146" s="603" t="e">
        <f t="shared" si="121"/>
        <v>#N/A</v>
      </c>
      <c r="BF146" s="604"/>
      <c r="BG146" s="605"/>
      <c r="BH146" s="603" t="e">
        <f t="shared" si="122"/>
        <v>#N/A</v>
      </c>
      <c r="BI146" s="604"/>
      <c r="BJ146" s="605"/>
      <c r="BK146" s="603" t="e">
        <f t="shared" si="123"/>
        <v>#N/A</v>
      </c>
      <c r="BL146" s="604"/>
      <c r="BM146" s="605"/>
      <c r="BN146" s="603" t="e">
        <f t="shared" si="124"/>
        <v>#N/A</v>
      </c>
      <c r="BO146" s="604"/>
      <c r="BP146" s="605"/>
      <c r="BQ146" s="51" t="e">
        <f>IF(ISNUMBER('Moyennes ∆Ct et 2^(-∆Ct)'!AK49),'Moyennes ∆Ct et 2^(-∆Ct)'!AK49,NA())</f>
        <v>#N/A</v>
      </c>
      <c r="BR146" s="51" t="e">
        <f>IF(ISNUMBER('Moyennes ∆Ct et 2^(-∆Ct)'!AL49),'Moyennes ∆Ct et 2^(-∆Ct)'!AL49,NA())</f>
        <v>#N/A</v>
      </c>
      <c r="BS146" s="51" t="e">
        <f>IF(ISNUMBER('Moyennes ∆Ct et 2^(-∆Ct)'!AM49),'Moyennes ∆Ct et 2^(-∆Ct)'!AM49,NA())</f>
        <v>#N/A</v>
      </c>
      <c r="BT146" s="51" t="e">
        <f>IF(ISNUMBER('Moyennes ∆Ct et 2^(-∆Ct)'!AN49),'Moyennes ∆Ct et 2^(-∆Ct)'!AN49,NA())</f>
        <v>#N/A</v>
      </c>
      <c r="BU146" s="51" t="e">
        <f>IF(ISNUMBER('Moyennes ∆Ct et 2^(-∆Ct)'!AO49),'Moyennes ∆Ct et 2^(-∆Ct)'!AO49,NA())</f>
        <v>#N/A</v>
      </c>
      <c r="BV146" s="51" t="e">
        <f>IF(ISNUMBER('Moyennes ∆Ct et 2^(-∆Ct)'!AP49),'Moyennes ∆Ct et 2^(-∆Ct)'!AP49,NA())</f>
        <v>#N/A</v>
      </c>
      <c r="BW146" s="51" t="e">
        <f>IF(ISNUMBER('Moyennes ∆Ct et 2^(-∆Ct)'!AQ49),'Moyennes ∆Ct et 2^(-∆Ct)'!AQ49,NA())</f>
        <v>#N/A</v>
      </c>
      <c r="BX146" s="51" t="e">
        <f>IF(ISNUMBER('Moyennes ∆Ct et 2^(-∆Ct)'!AR49),'Moyennes ∆Ct et 2^(-∆Ct)'!AR49,NA())</f>
        <v>#N/A</v>
      </c>
      <c r="BY146" s="51" t="e">
        <f>IF(ISNUMBER('Moyennes ∆Ct et 2^(-∆Ct)'!AS49),'Moyennes ∆Ct et 2^(-∆Ct)'!AS49,NA())</f>
        <v>#N/A</v>
      </c>
      <c r="BZ146" s="51" t="e">
        <f>IF(ISNUMBER('Moyennes ∆Ct et 2^(-∆Ct)'!AT49),'Moyennes ∆Ct et 2^(-∆Ct)'!AT49,NA())</f>
        <v>#N/A</v>
      </c>
      <c r="CA146" s="51" t="e">
        <f>IF(ISNUMBER('Moyennes ∆Ct et 2^(-∆Ct)'!AU49),'Moyennes ∆Ct et 2^(-∆Ct)'!AU49,NA())</f>
        <v>#N/A</v>
      </c>
      <c r="CB146" s="51" t="e">
        <f>IF(ISNUMBER('Moyennes ∆Ct et 2^(-∆Ct)'!AV49),'Moyennes ∆Ct et 2^(-∆Ct)'!AV49,NA())</f>
        <v>#N/A</v>
      </c>
      <c r="CC146" s="51" t="e">
        <f>IF(ISNUMBER('Moyennes ∆Ct et 2^(-∆Ct)'!AW49),'Moyennes ∆Ct et 2^(-∆Ct)'!AW49,NA())</f>
        <v>#N/A</v>
      </c>
      <c r="CD146" s="51" t="e">
        <f>IF(ISNUMBER('Moyennes ∆Ct et 2^(-∆Ct)'!AX49),'Moyennes ∆Ct et 2^(-∆Ct)'!AX49,NA())</f>
        <v>#N/A</v>
      </c>
      <c r="CE146" s="51" t="e">
        <f>IF(ISNUMBER('Moyennes ∆Ct et 2^(-∆Ct)'!AY49),'Moyennes ∆Ct et 2^(-∆Ct)'!AY49,NA())</f>
        <v>#N/A</v>
      </c>
      <c r="CF146" s="51" t="e">
        <f>IF(ISNUMBER('Moyennes ∆Ct et 2^(-∆Ct)'!AZ49),'Moyennes ∆Ct et 2^(-∆Ct)'!AZ49,NA())</f>
        <v>#N/A</v>
      </c>
      <c r="CG146" s="51" t="e">
        <f>IF(ISNUMBER('Moyennes ∆Ct et 2^(-∆Ct)'!BA49),'Moyennes ∆Ct et 2^(-∆Ct)'!BA49,NA())</f>
        <v>#N/A</v>
      </c>
      <c r="CH146" s="51" t="e">
        <f>IF(ISNUMBER('Moyennes ∆Ct et 2^(-∆Ct)'!BB49),'Moyennes ∆Ct et 2^(-∆Ct)'!BB49,NA())</f>
        <v>#N/A</v>
      </c>
      <c r="CI146" s="51" t="e">
        <f>IF(ISNUMBER('Moyennes ∆Ct et 2^(-∆Ct)'!BC49),'Moyennes ∆Ct et 2^(-∆Ct)'!BC49,NA())</f>
        <v>#N/A</v>
      </c>
      <c r="CJ146" s="51" t="e">
        <f>IF(ISNUMBER('Moyennes ∆Ct et 2^(-∆Ct)'!BD49),'Moyennes ∆Ct et 2^(-∆Ct)'!BD49,NA())</f>
        <v>#N/A</v>
      </c>
    </row>
    <row r="147" spans="1:88">
      <c r="A147" s="36" t="str">
        <f t="shared" si="125"/>
        <v>D11</v>
      </c>
      <c r="B147" s="37" t="str">
        <f t="shared" si="125"/>
        <v/>
      </c>
      <c r="C147" s="41" t="str">
        <f>IF('Calcul des ∆Ct'!C49="","",POWER(2,-'Calcul des ∆Ct'!C49))</f>
        <v/>
      </c>
      <c r="D147" s="42" t="str">
        <f>IF('Calcul des ∆Ct'!D49="","",POWER(2,-'Calcul des ∆Ct'!D49))</f>
        <v/>
      </c>
      <c r="E147" s="43" t="str">
        <f>IF('Calcul des ∆Ct'!E49="","",POWER(2,-'Calcul des ∆Ct'!E49))</f>
        <v/>
      </c>
      <c r="F147" s="41" t="str">
        <f>IF('Calcul des ∆Ct'!F49="","",POWER(2,-'Calcul des ∆Ct'!F49))</f>
        <v/>
      </c>
      <c r="G147" s="42" t="str">
        <f>IF('Calcul des ∆Ct'!G49="","",POWER(2,-'Calcul des ∆Ct'!G49))</f>
        <v/>
      </c>
      <c r="H147" s="43" t="str">
        <f>IF('Calcul des ∆Ct'!H49="","",POWER(2,-'Calcul des ∆Ct'!H49))</f>
        <v/>
      </c>
      <c r="I147" s="41" t="str">
        <f>IF('Calcul des ∆Ct'!I49="","",POWER(2,-'Calcul des ∆Ct'!I49))</f>
        <v/>
      </c>
      <c r="J147" s="42" t="str">
        <f>IF('Calcul des ∆Ct'!J49="","",POWER(2,-'Calcul des ∆Ct'!J49))</f>
        <v/>
      </c>
      <c r="K147" s="43" t="str">
        <f>IF('Calcul des ∆Ct'!K49="","",POWER(2,-'Calcul des ∆Ct'!K49))</f>
        <v/>
      </c>
      <c r="L147" s="41" t="str">
        <f>IF('Calcul des ∆Ct'!L49="","",POWER(2,-'Calcul des ∆Ct'!L49))</f>
        <v/>
      </c>
      <c r="M147" s="42" t="str">
        <f>IF('Calcul des ∆Ct'!M49="","",POWER(2,-'Calcul des ∆Ct'!M49))</f>
        <v/>
      </c>
      <c r="N147" s="43" t="str">
        <f>IF('Calcul des ∆Ct'!N49="","",POWER(2,-'Calcul des ∆Ct'!N49))</f>
        <v/>
      </c>
      <c r="O147" s="41" t="str">
        <f>IF('Calcul des ∆Ct'!O49="","",POWER(2,-'Calcul des ∆Ct'!O49))</f>
        <v/>
      </c>
      <c r="P147" s="42" t="str">
        <f>IF('Calcul des ∆Ct'!P49="","",POWER(2,-'Calcul des ∆Ct'!P49))</f>
        <v/>
      </c>
      <c r="Q147" s="43" t="str">
        <f>IF('Calcul des ∆Ct'!Q49="","",POWER(2,-'Calcul des ∆Ct'!Q49))</f>
        <v/>
      </c>
      <c r="R147" s="41" t="str">
        <f>IF('Calcul des ∆Ct'!R49="","",POWER(2,-'Calcul des ∆Ct'!R49))</f>
        <v/>
      </c>
      <c r="S147" s="42" t="str">
        <f>IF('Calcul des ∆Ct'!S49="","",POWER(2,-'Calcul des ∆Ct'!S49))</f>
        <v/>
      </c>
      <c r="T147" s="43" t="str">
        <f>IF('Calcul des ∆Ct'!T49="","",POWER(2,-'Calcul des ∆Ct'!T49))</f>
        <v/>
      </c>
      <c r="U147" s="41" t="str">
        <f>IF('Calcul des ∆Ct'!U49="","",POWER(2,-'Calcul des ∆Ct'!U49))</f>
        <v/>
      </c>
      <c r="V147" s="42" t="str">
        <f>IF('Calcul des ∆Ct'!V49="","",POWER(2,-'Calcul des ∆Ct'!V49))</f>
        <v/>
      </c>
      <c r="W147" s="43" t="str">
        <f>IF('Calcul des ∆Ct'!W49="","",POWER(2,-'Calcul des ∆Ct'!W49))</f>
        <v/>
      </c>
      <c r="X147" s="41" t="str">
        <f>IF('Calcul des ∆Ct'!X49="","",POWER(2,-'Calcul des ∆Ct'!X49))</f>
        <v/>
      </c>
      <c r="Y147" s="42" t="str">
        <f>IF('Calcul des ∆Ct'!Y49="","",POWER(2,-'Calcul des ∆Ct'!Y49))</f>
        <v/>
      </c>
      <c r="Z147" s="43" t="str">
        <f>IF('Calcul des ∆Ct'!Z49="","",POWER(2,-'Calcul des ∆Ct'!Z49))</f>
        <v/>
      </c>
      <c r="AA147" s="41" t="str">
        <f>IF('Calcul des ∆Ct'!AA49="","",POWER(2,-'Calcul des ∆Ct'!AA49))</f>
        <v/>
      </c>
      <c r="AB147" s="42" t="str">
        <f>IF('Calcul des ∆Ct'!AB49="","",POWER(2,-'Calcul des ∆Ct'!AB49))</f>
        <v/>
      </c>
      <c r="AC147" s="43" t="str">
        <f>IF('Calcul des ∆Ct'!AC49="","",POWER(2,-'Calcul des ∆Ct'!AC49))</f>
        <v/>
      </c>
      <c r="AD147" s="41" t="str">
        <f>IF('Calcul des ∆Ct'!AD49="","",POWER(2,-'Calcul des ∆Ct'!AD49))</f>
        <v/>
      </c>
      <c r="AE147" s="42" t="str">
        <f>IF('Calcul des ∆Ct'!AE49="","",POWER(2,-'Calcul des ∆Ct'!AE49))</f>
        <v/>
      </c>
      <c r="AF147" s="43" t="str">
        <f>IF('Calcul des ∆Ct'!AF49="","",POWER(2,-'Calcul des ∆Ct'!AF49))</f>
        <v/>
      </c>
      <c r="AG147" s="41" t="str">
        <f>IF('Calcul des ∆Ct'!AG49="","",POWER(2,-'Calcul des ∆Ct'!AG49))</f>
        <v/>
      </c>
      <c r="AH147" s="42" t="str">
        <f>IF('Calcul des ∆Ct'!AH49="","",POWER(2,-'Calcul des ∆Ct'!AH49))</f>
        <v/>
      </c>
      <c r="AI147" s="43" t="str">
        <f>IF('Calcul des ∆Ct'!AI49="","",POWER(2,-'Calcul des ∆Ct'!AI49))</f>
        <v/>
      </c>
      <c r="AJ147" s="603" t="e">
        <f t="shared" si="113"/>
        <v>#N/A</v>
      </c>
      <c r="AK147" s="604"/>
      <c r="AL147" s="605"/>
      <c r="AM147" s="603" t="e">
        <f t="shared" si="115"/>
        <v>#N/A</v>
      </c>
      <c r="AN147" s="604"/>
      <c r="AO147" s="605"/>
      <c r="AP147" s="603" t="e">
        <f t="shared" si="116"/>
        <v>#N/A</v>
      </c>
      <c r="AQ147" s="604"/>
      <c r="AR147" s="605"/>
      <c r="AS147" s="603" t="e">
        <f t="shared" si="117"/>
        <v>#N/A</v>
      </c>
      <c r="AT147" s="604"/>
      <c r="AU147" s="605"/>
      <c r="AV147" s="603" t="e">
        <f t="shared" si="118"/>
        <v>#N/A</v>
      </c>
      <c r="AW147" s="604"/>
      <c r="AX147" s="605"/>
      <c r="AY147" s="603" t="e">
        <f t="shared" si="119"/>
        <v>#N/A</v>
      </c>
      <c r="AZ147" s="604"/>
      <c r="BA147" s="605"/>
      <c r="BB147" s="603" t="e">
        <f t="shared" si="120"/>
        <v>#N/A</v>
      </c>
      <c r="BC147" s="604"/>
      <c r="BD147" s="605"/>
      <c r="BE147" s="603" t="e">
        <f t="shared" si="121"/>
        <v>#N/A</v>
      </c>
      <c r="BF147" s="604"/>
      <c r="BG147" s="605"/>
      <c r="BH147" s="603" t="e">
        <f t="shared" si="122"/>
        <v>#N/A</v>
      </c>
      <c r="BI147" s="604"/>
      <c r="BJ147" s="605"/>
      <c r="BK147" s="603" t="e">
        <f t="shared" si="123"/>
        <v>#N/A</v>
      </c>
      <c r="BL147" s="604"/>
      <c r="BM147" s="605"/>
      <c r="BN147" s="603" t="e">
        <f t="shared" si="124"/>
        <v>#N/A</v>
      </c>
      <c r="BO147" s="604"/>
      <c r="BP147" s="605"/>
      <c r="BQ147" s="51" t="e">
        <f>IF(ISNUMBER('Moyennes ∆Ct et 2^(-∆Ct)'!AK50),'Moyennes ∆Ct et 2^(-∆Ct)'!AK50,NA())</f>
        <v>#N/A</v>
      </c>
      <c r="BR147" s="51" t="e">
        <f>IF(ISNUMBER('Moyennes ∆Ct et 2^(-∆Ct)'!AL50),'Moyennes ∆Ct et 2^(-∆Ct)'!AL50,NA())</f>
        <v>#N/A</v>
      </c>
      <c r="BS147" s="51" t="e">
        <f>IF(ISNUMBER('Moyennes ∆Ct et 2^(-∆Ct)'!AM50),'Moyennes ∆Ct et 2^(-∆Ct)'!AM50,NA())</f>
        <v>#N/A</v>
      </c>
      <c r="BT147" s="51" t="e">
        <f>IF(ISNUMBER('Moyennes ∆Ct et 2^(-∆Ct)'!AN50),'Moyennes ∆Ct et 2^(-∆Ct)'!AN50,NA())</f>
        <v>#N/A</v>
      </c>
      <c r="BU147" s="51" t="e">
        <f>IF(ISNUMBER('Moyennes ∆Ct et 2^(-∆Ct)'!AO50),'Moyennes ∆Ct et 2^(-∆Ct)'!AO50,NA())</f>
        <v>#N/A</v>
      </c>
      <c r="BV147" s="51" t="e">
        <f>IF(ISNUMBER('Moyennes ∆Ct et 2^(-∆Ct)'!AP50),'Moyennes ∆Ct et 2^(-∆Ct)'!AP50,NA())</f>
        <v>#N/A</v>
      </c>
      <c r="BW147" s="51" t="e">
        <f>IF(ISNUMBER('Moyennes ∆Ct et 2^(-∆Ct)'!AQ50),'Moyennes ∆Ct et 2^(-∆Ct)'!AQ50,NA())</f>
        <v>#N/A</v>
      </c>
      <c r="BX147" s="51" t="e">
        <f>IF(ISNUMBER('Moyennes ∆Ct et 2^(-∆Ct)'!AR50),'Moyennes ∆Ct et 2^(-∆Ct)'!AR50,NA())</f>
        <v>#N/A</v>
      </c>
      <c r="BY147" s="51" t="e">
        <f>IF(ISNUMBER('Moyennes ∆Ct et 2^(-∆Ct)'!AS50),'Moyennes ∆Ct et 2^(-∆Ct)'!AS50,NA())</f>
        <v>#N/A</v>
      </c>
      <c r="BZ147" s="51" t="e">
        <f>IF(ISNUMBER('Moyennes ∆Ct et 2^(-∆Ct)'!AT50),'Moyennes ∆Ct et 2^(-∆Ct)'!AT50,NA())</f>
        <v>#N/A</v>
      </c>
      <c r="CA147" s="51" t="e">
        <f>IF(ISNUMBER('Moyennes ∆Ct et 2^(-∆Ct)'!AU50),'Moyennes ∆Ct et 2^(-∆Ct)'!AU50,NA())</f>
        <v>#N/A</v>
      </c>
      <c r="CB147" s="51" t="e">
        <f>IF(ISNUMBER('Moyennes ∆Ct et 2^(-∆Ct)'!AV50),'Moyennes ∆Ct et 2^(-∆Ct)'!AV50,NA())</f>
        <v>#N/A</v>
      </c>
      <c r="CC147" s="51" t="e">
        <f>IF(ISNUMBER('Moyennes ∆Ct et 2^(-∆Ct)'!AW50),'Moyennes ∆Ct et 2^(-∆Ct)'!AW50,NA())</f>
        <v>#N/A</v>
      </c>
      <c r="CD147" s="51" t="e">
        <f>IF(ISNUMBER('Moyennes ∆Ct et 2^(-∆Ct)'!AX50),'Moyennes ∆Ct et 2^(-∆Ct)'!AX50,NA())</f>
        <v>#N/A</v>
      </c>
      <c r="CE147" s="51" t="e">
        <f>IF(ISNUMBER('Moyennes ∆Ct et 2^(-∆Ct)'!AY50),'Moyennes ∆Ct et 2^(-∆Ct)'!AY50,NA())</f>
        <v>#N/A</v>
      </c>
      <c r="CF147" s="51" t="e">
        <f>IF(ISNUMBER('Moyennes ∆Ct et 2^(-∆Ct)'!AZ50),'Moyennes ∆Ct et 2^(-∆Ct)'!AZ50,NA())</f>
        <v>#N/A</v>
      </c>
      <c r="CG147" s="51" t="e">
        <f>IF(ISNUMBER('Moyennes ∆Ct et 2^(-∆Ct)'!BA50),'Moyennes ∆Ct et 2^(-∆Ct)'!BA50,NA())</f>
        <v>#N/A</v>
      </c>
      <c r="CH147" s="51" t="e">
        <f>IF(ISNUMBER('Moyennes ∆Ct et 2^(-∆Ct)'!BB50),'Moyennes ∆Ct et 2^(-∆Ct)'!BB50,NA())</f>
        <v>#N/A</v>
      </c>
      <c r="CI147" s="51" t="e">
        <f>IF(ISNUMBER('Moyennes ∆Ct et 2^(-∆Ct)'!BC50),'Moyennes ∆Ct et 2^(-∆Ct)'!BC50,NA())</f>
        <v>#N/A</v>
      </c>
      <c r="CJ147" s="51" t="e">
        <f>IF(ISNUMBER('Moyennes ∆Ct et 2^(-∆Ct)'!BD50),'Moyennes ∆Ct et 2^(-∆Ct)'!BD50,NA())</f>
        <v>#N/A</v>
      </c>
    </row>
    <row r="148" spans="1:88">
      <c r="A148" s="36" t="str">
        <f t="shared" si="125"/>
        <v>D12</v>
      </c>
      <c r="B148" s="37" t="str">
        <f t="shared" si="125"/>
        <v/>
      </c>
      <c r="C148" s="41" t="str">
        <f>IF('Calcul des ∆Ct'!C50="","",POWER(2,-'Calcul des ∆Ct'!C50))</f>
        <v/>
      </c>
      <c r="D148" s="42" t="str">
        <f>IF('Calcul des ∆Ct'!D50="","",POWER(2,-'Calcul des ∆Ct'!D50))</f>
        <v/>
      </c>
      <c r="E148" s="43" t="str">
        <f>IF('Calcul des ∆Ct'!E50="","",POWER(2,-'Calcul des ∆Ct'!E50))</f>
        <v/>
      </c>
      <c r="F148" s="41" t="str">
        <f>IF('Calcul des ∆Ct'!F50="","",POWER(2,-'Calcul des ∆Ct'!F50))</f>
        <v/>
      </c>
      <c r="G148" s="42" t="str">
        <f>IF('Calcul des ∆Ct'!G50="","",POWER(2,-'Calcul des ∆Ct'!G50))</f>
        <v/>
      </c>
      <c r="H148" s="43" t="str">
        <f>IF('Calcul des ∆Ct'!H50="","",POWER(2,-'Calcul des ∆Ct'!H50))</f>
        <v/>
      </c>
      <c r="I148" s="41" t="str">
        <f>IF('Calcul des ∆Ct'!I50="","",POWER(2,-'Calcul des ∆Ct'!I50))</f>
        <v/>
      </c>
      <c r="J148" s="42" t="str">
        <f>IF('Calcul des ∆Ct'!J50="","",POWER(2,-'Calcul des ∆Ct'!J50))</f>
        <v/>
      </c>
      <c r="K148" s="43" t="str">
        <f>IF('Calcul des ∆Ct'!K50="","",POWER(2,-'Calcul des ∆Ct'!K50))</f>
        <v/>
      </c>
      <c r="L148" s="41" t="str">
        <f>IF('Calcul des ∆Ct'!L50="","",POWER(2,-'Calcul des ∆Ct'!L50))</f>
        <v/>
      </c>
      <c r="M148" s="42" t="str">
        <f>IF('Calcul des ∆Ct'!M50="","",POWER(2,-'Calcul des ∆Ct'!M50))</f>
        <v/>
      </c>
      <c r="N148" s="43" t="str">
        <f>IF('Calcul des ∆Ct'!N50="","",POWER(2,-'Calcul des ∆Ct'!N50))</f>
        <v/>
      </c>
      <c r="O148" s="41" t="str">
        <f>IF('Calcul des ∆Ct'!O50="","",POWER(2,-'Calcul des ∆Ct'!O50))</f>
        <v/>
      </c>
      <c r="P148" s="42" t="str">
        <f>IF('Calcul des ∆Ct'!P50="","",POWER(2,-'Calcul des ∆Ct'!P50))</f>
        <v/>
      </c>
      <c r="Q148" s="43" t="str">
        <f>IF('Calcul des ∆Ct'!Q50="","",POWER(2,-'Calcul des ∆Ct'!Q50))</f>
        <v/>
      </c>
      <c r="R148" s="41" t="str">
        <f>IF('Calcul des ∆Ct'!R50="","",POWER(2,-'Calcul des ∆Ct'!R50))</f>
        <v/>
      </c>
      <c r="S148" s="42" t="str">
        <f>IF('Calcul des ∆Ct'!S50="","",POWER(2,-'Calcul des ∆Ct'!S50))</f>
        <v/>
      </c>
      <c r="T148" s="43" t="str">
        <f>IF('Calcul des ∆Ct'!T50="","",POWER(2,-'Calcul des ∆Ct'!T50))</f>
        <v/>
      </c>
      <c r="U148" s="41" t="str">
        <f>IF('Calcul des ∆Ct'!U50="","",POWER(2,-'Calcul des ∆Ct'!U50))</f>
        <v/>
      </c>
      <c r="V148" s="42" t="str">
        <f>IF('Calcul des ∆Ct'!V50="","",POWER(2,-'Calcul des ∆Ct'!V50))</f>
        <v/>
      </c>
      <c r="W148" s="43" t="str">
        <f>IF('Calcul des ∆Ct'!W50="","",POWER(2,-'Calcul des ∆Ct'!W50))</f>
        <v/>
      </c>
      <c r="X148" s="41" t="str">
        <f>IF('Calcul des ∆Ct'!X50="","",POWER(2,-'Calcul des ∆Ct'!X50))</f>
        <v/>
      </c>
      <c r="Y148" s="42" t="str">
        <f>IF('Calcul des ∆Ct'!Y50="","",POWER(2,-'Calcul des ∆Ct'!Y50))</f>
        <v/>
      </c>
      <c r="Z148" s="43" t="str">
        <f>IF('Calcul des ∆Ct'!Z50="","",POWER(2,-'Calcul des ∆Ct'!Z50))</f>
        <v/>
      </c>
      <c r="AA148" s="41" t="str">
        <f>IF('Calcul des ∆Ct'!AA50="","",POWER(2,-'Calcul des ∆Ct'!AA50))</f>
        <v/>
      </c>
      <c r="AB148" s="42" t="str">
        <f>IF('Calcul des ∆Ct'!AB50="","",POWER(2,-'Calcul des ∆Ct'!AB50))</f>
        <v/>
      </c>
      <c r="AC148" s="43" t="str">
        <f>IF('Calcul des ∆Ct'!AC50="","",POWER(2,-'Calcul des ∆Ct'!AC50))</f>
        <v/>
      </c>
      <c r="AD148" s="41" t="str">
        <f>IF('Calcul des ∆Ct'!AD50="","",POWER(2,-'Calcul des ∆Ct'!AD50))</f>
        <v/>
      </c>
      <c r="AE148" s="42" t="str">
        <f>IF('Calcul des ∆Ct'!AE50="","",POWER(2,-'Calcul des ∆Ct'!AE50))</f>
        <v/>
      </c>
      <c r="AF148" s="43" t="str">
        <f>IF('Calcul des ∆Ct'!AF50="","",POWER(2,-'Calcul des ∆Ct'!AF50))</f>
        <v/>
      </c>
      <c r="AG148" s="41" t="str">
        <f>IF('Calcul des ∆Ct'!AG50="","",POWER(2,-'Calcul des ∆Ct'!AG50))</f>
        <v/>
      </c>
      <c r="AH148" s="42" t="str">
        <f>IF('Calcul des ∆Ct'!AH50="","",POWER(2,-'Calcul des ∆Ct'!AH50))</f>
        <v/>
      </c>
      <c r="AI148" s="43" t="str">
        <f>IF('Calcul des ∆Ct'!AI50="","",POWER(2,-'Calcul des ∆Ct'!AI50))</f>
        <v/>
      </c>
      <c r="AJ148" s="603" t="e">
        <f t="shared" si="113"/>
        <v>#N/A</v>
      </c>
      <c r="AK148" s="604"/>
      <c r="AL148" s="605"/>
      <c r="AM148" s="603" t="e">
        <f t="shared" si="115"/>
        <v>#N/A</v>
      </c>
      <c r="AN148" s="604"/>
      <c r="AO148" s="605"/>
      <c r="AP148" s="603" t="e">
        <f t="shared" si="116"/>
        <v>#N/A</v>
      </c>
      <c r="AQ148" s="604"/>
      <c r="AR148" s="605"/>
      <c r="AS148" s="603" t="e">
        <f t="shared" si="117"/>
        <v>#N/A</v>
      </c>
      <c r="AT148" s="604"/>
      <c r="AU148" s="605"/>
      <c r="AV148" s="603" t="e">
        <f t="shared" si="118"/>
        <v>#N/A</v>
      </c>
      <c r="AW148" s="604"/>
      <c r="AX148" s="605"/>
      <c r="AY148" s="603" t="e">
        <f t="shared" si="119"/>
        <v>#N/A</v>
      </c>
      <c r="AZ148" s="604"/>
      <c r="BA148" s="605"/>
      <c r="BB148" s="603" t="e">
        <f t="shared" si="120"/>
        <v>#N/A</v>
      </c>
      <c r="BC148" s="604"/>
      <c r="BD148" s="605"/>
      <c r="BE148" s="603" t="e">
        <f t="shared" si="121"/>
        <v>#N/A</v>
      </c>
      <c r="BF148" s="604"/>
      <c r="BG148" s="605"/>
      <c r="BH148" s="603" t="e">
        <f t="shared" si="122"/>
        <v>#N/A</v>
      </c>
      <c r="BI148" s="604"/>
      <c r="BJ148" s="605"/>
      <c r="BK148" s="603" t="e">
        <f t="shared" si="123"/>
        <v>#N/A</v>
      </c>
      <c r="BL148" s="604"/>
      <c r="BM148" s="605"/>
      <c r="BN148" s="603" t="e">
        <f t="shared" si="124"/>
        <v>#N/A</v>
      </c>
      <c r="BO148" s="604"/>
      <c r="BP148" s="605"/>
      <c r="BQ148" s="51" t="e">
        <f>IF(ISNUMBER('Moyennes ∆Ct et 2^(-∆Ct)'!AK51),'Moyennes ∆Ct et 2^(-∆Ct)'!AK51,NA())</f>
        <v>#N/A</v>
      </c>
      <c r="BR148" s="51" t="e">
        <f>IF(ISNUMBER('Moyennes ∆Ct et 2^(-∆Ct)'!AL51),'Moyennes ∆Ct et 2^(-∆Ct)'!AL51,NA())</f>
        <v>#N/A</v>
      </c>
      <c r="BS148" s="51" t="e">
        <f>IF(ISNUMBER('Moyennes ∆Ct et 2^(-∆Ct)'!AM51),'Moyennes ∆Ct et 2^(-∆Ct)'!AM51,NA())</f>
        <v>#N/A</v>
      </c>
      <c r="BT148" s="51" t="e">
        <f>IF(ISNUMBER('Moyennes ∆Ct et 2^(-∆Ct)'!AN51),'Moyennes ∆Ct et 2^(-∆Ct)'!AN51,NA())</f>
        <v>#N/A</v>
      </c>
      <c r="BU148" s="51" t="e">
        <f>IF(ISNUMBER('Moyennes ∆Ct et 2^(-∆Ct)'!AO51),'Moyennes ∆Ct et 2^(-∆Ct)'!AO51,NA())</f>
        <v>#N/A</v>
      </c>
      <c r="BV148" s="51" t="e">
        <f>IF(ISNUMBER('Moyennes ∆Ct et 2^(-∆Ct)'!AP51),'Moyennes ∆Ct et 2^(-∆Ct)'!AP51,NA())</f>
        <v>#N/A</v>
      </c>
      <c r="BW148" s="51" t="e">
        <f>IF(ISNUMBER('Moyennes ∆Ct et 2^(-∆Ct)'!AQ51),'Moyennes ∆Ct et 2^(-∆Ct)'!AQ51,NA())</f>
        <v>#N/A</v>
      </c>
      <c r="BX148" s="51" t="e">
        <f>IF(ISNUMBER('Moyennes ∆Ct et 2^(-∆Ct)'!AR51),'Moyennes ∆Ct et 2^(-∆Ct)'!AR51,NA())</f>
        <v>#N/A</v>
      </c>
      <c r="BY148" s="51" t="e">
        <f>IF(ISNUMBER('Moyennes ∆Ct et 2^(-∆Ct)'!AS51),'Moyennes ∆Ct et 2^(-∆Ct)'!AS51,NA())</f>
        <v>#N/A</v>
      </c>
      <c r="BZ148" s="51" t="e">
        <f>IF(ISNUMBER('Moyennes ∆Ct et 2^(-∆Ct)'!AT51),'Moyennes ∆Ct et 2^(-∆Ct)'!AT51,NA())</f>
        <v>#N/A</v>
      </c>
      <c r="CA148" s="51" t="e">
        <f>IF(ISNUMBER('Moyennes ∆Ct et 2^(-∆Ct)'!AU51),'Moyennes ∆Ct et 2^(-∆Ct)'!AU51,NA())</f>
        <v>#N/A</v>
      </c>
      <c r="CB148" s="51" t="e">
        <f>IF(ISNUMBER('Moyennes ∆Ct et 2^(-∆Ct)'!AV51),'Moyennes ∆Ct et 2^(-∆Ct)'!AV51,NA())</f>
        <v>#N/A</v>
      </c>
      <c r="CC148" s="51" t="e">
        <f>IF(ISNUMBER('Moyennes ∆Ct et 2^(-∆Ct)'!AW51),'Moyennes ∆Ct et 2^(-∆Ct)'!AW51,NA())</f>
        <v>#N/A</v>
      </c>
      <c r="CD148" s="51" t="e">
        <f>IF(ISNUMBER('Moyennes ∆Ct et 2^(-∆Ct)'!AX51),'Moyennes ∆Ct et 2^(-∆Ct)'!AX51,NA())</f>
        <v>#N/A</v>
      </c>
      <c r="CE148" s="51" t="e">
        <f>IF(ISNUMBER('Moyennes ∆Ct et 2^(-∆Ct)'!AY51),'Moyennes ∆Ct et 2^(-∆Ct)'!AY51,NA())</f>
        <v>#N/A</v>
      </c>
      <c r="CF148" s="51" t="e">
        <f>IF(ISNUMBER('Moyennes ∆Ct et 2^(-∆Ct)'!AZ51),'Moyennes ∆Ct et 2^(-∆Ct)'!AZ51,NA())</f>
        <v>#N/A</v>
      </c>
      <c r="CG148" s="51" t="e">
        <f>IF(ISNUMBER('Moyennes ∆Ct et 2^(-∆Ct)'!BA51),'Moyennes ∆Ct et 2^(-∆Ct)'!BA51,NA())</f>
        <v>#N/A</v>
      </c>
      <c r="CH148" s="51" t="e">
        <f>IF(ISNUMBER('Moyennes ∆Ct et 2^(-∆Ct)'!BB51),'Moyennes ∆Ct et 2^(-∆Ct)'!BB51,NA())</f>
        <v>#N/A</v>
      </c>
      <c r="CI148" s="51" t="e">
        <f>IF(ISNUMBER('Moyennes ∆Ct et 2^(-∆Ct)'!BC51),'Moyennes ∆Ct et 2^(-∆Ct)'!BC51,NA())</f>
        <v>#N/A</v>
      </c>
      <c r="CJ148" s="51" t="e">
        <f>IF(ISNUMBER('Moyennes ∆Ct et 2^(-∆Ct)'!BD51),'Moyennes ∆Ct et 2^(-∆Ct)'!BD51,NA())</f>
        <v>#N/A</v>
      </c>
    </row>
    <row r="149" spans="1:88">
      <c r="A149" s="36" t="str">
        <f t="shared" si="125"/>
        <v>E1</v>
      </c>
      <c r="B149" s="37" t="str">
        <f t="shared" si="125"/>
        <v/>
      </c>
      <c r="C149" s="41" t="str">
        <f>IF('Calcul des ∆Ct'!C51="","",POWER(2,-'Calcul des ∆Ct'!C51))</f>
        <v/>
      </c>
      <c r="D149" s="42" t="str">
        <f>IF('Calcul des ∆Ct'!D51="","",POWER(2,-'Calcul des ∆Ct'!D51))</f>
        <v/>
      </c>
      <c r="E149" s="43" t="str">
        <f>IF('Calcul des ∆Ct'!E51="","",POWER(2,-'Calcul des ∆Ct'!E51))</f>
        <v/>
      </c>
      <c r="F149" s="41" t="str">
        <f>IF('Calcul des ∆Ct'!F51="","",POWER(2,-'Calcul des ∆Ct'!F51))</f>
        <v/>
      </c>
      <c r="G149" s="42" t="str">
        <f>IF('Calcul des ∆Ct'!G51="","",POWER(2,-'Calcul des ∆Ct'!G51))</f>
        <v/>
      </c>
      <c r="H149" s="43" t="str">
        <f>IF('Calcul des ∆Ct'!H51="","",POWER(2,-'Calcul des ∆Ct'!H51))</f>
        <v/>
      </c>
      <c r="I149" s="41" t="str">
        <f>IF('Calcul des ∆Ct'!I51="","",POWER(2,-'Calcul des ∆Ct'!I51))</f>
        <v/>
      </c>
      <c r="J149" s="42" t="str">
        <f>IF('Calcul des ∆Ct'!J51="","",POWER(2,-'Calcul des ∆Ct'!J51))</f>
        <v/>
      </c>
      <c r="K149" s="43" t="str">
        <f>IF('Calcul des ∆Ct'!K51="","",POWER(2,-'Calcul des ∆Ct'!K51))</f>
        <v/>
      </c>
      <c r="L149" s="41" t="str">
        <f>IF('Calcul des ∆Ct'!L51="","",POWER(2,-'Calcul des ∆Ct'!L51))</f>
        <v/>
      </c>
      <c r="M149" s="42" t="str">
        <f>IF('Calcul des ∆Ct'!M51="","",POWER(2,-'Calcul des ∆Ct'!M51))</f>
        <v/>
      </c>
      <c r="N149" s="43" t="str">
        <f>IF('Calcul des ∆Ct'!N51="","",POWER(2,-'Calcul des ∆Ct'!N51))</f>
        <v/>
      </c>
      <c r="O149" s="41" t="str">
        <f>IF('Calcul des ∆Ct'!O51="","",POWER(2,-'Calcul des ∆Ct'!O51))</f>
        <v/>
      </c>
      <c r="P149" s="42" t="str">
        <f>IF('Calcul des ∆Ct'!P51="","",POWER(2,-'Calcul des ∆Ct'!P51))</f>
        <v/>
      </c>
      <c r="Q149" s="43" t="str">
        <f>IF('Calcul des ∆Ct'!Q51="","",POWER(2,-'Calcul des ∆Ct'!Q51))</f>
        <v/>
      </c>
      <c r="R149" s="41" t="str">
        <f>IF('Calcul des ∆Ct'!R51="","",POWER(2,-'Calcul des ∆Ct'!R51))</f>
        <v/>
      </c>
      <c r="S149" s="42" t="str">
        <f>IF('Calcul des ∆Ct'!S51="","",POWER(2,-'Calcul des ∆Ct'!S51))</f>
        <v/>
      </c>
      <c r="T149" s="43" t="str">
        <f>IF('Calcul des ∆Ct'!T51="","",POWER(2,-'Calcul des ∆Ct'!T51))</f>
        <v/>
      </c>
      <c r="U149" s="41" t="str">
        <f>IF('Calcul des ∆Ct'!U51="","",POWER(2,-'Calcul des ∆Ct'!U51))</f>
        <v/>
      </c>
      <c r="V149" s="42" t="str">
        <f>IF('Calcul des ∆Ct'!V51="","",POWER(2,-'Calcul des ∆Ct'!V51))</f>
        <v/>
      </c>
      <c r="W149" s="43" t="str">
        <f>IF('Calcul des ∆Ct'!W51="","",POWER(2,-'Calcul des ∆Ct'!W51))</f>
        <v/>
      </c>
      <c r="X149" s="41" t="str">
        <f>IF('Calcul des ∆Ct'!X51="","",POWER(2,-'Calcul des ∆Ct'!X51))</f>
        <v/>
      </c>
      <c r="Y149" s="42" t="str">
        <f>IF('Calcul des ∆Ct'!Y51="","",POWER(2,-'Calcul des ∆Ct'!Y51))</f>
        <v/>
      </c>
      <c r="Z149" s="43" t="str">
        <f>IF('Calcul des ∆Ct'!Z51="","",POWER(2,-'Calcul des ∆Ct'!Z51))</f>
        <v/>
      </c>
      <c r="AA149" s="41" t="str">
        <f>IF('Calcul des ∆Ct'!AA51="","",POWER(2,-'Calcul des ∆Ct'!AA51))</f>
        <v/>
      </c>
      <c r="AB149" s="42" t="str">
        <f>IF('Calcul des ∆Ct'!AB51="","",POWER(2,-'Calcul des ∆Ct'!AB51))</f>
        <v/>
      </c>
      <c r="AC149" s="43" t="str">
        <f>IF('Calcul des ∆Ct'!AC51="","",POWER(2,-'Calcul des ∆Ct'!AC51))</f>
        <v/>
      </c>
      <c r="AD149" s="41" t="str">
        <f>IF('Calcul des ∆Ct'!AD51="","",POWER(2,-'Calcul des ∆Ct'!AD51))</f>
        <v/>
      </c>
      <c r="AE149" s="42" t="str">
        <f>IF('Calcul des ∆Ct'!AE51="","",POWER(2,-'Calcul des ∆Ct'!AE51))</f>
        <v/>
      </c>
      <c r="AF149" s="43" t="str">
        <f>IF('Calcul des ∆Ct'!AF51="","",POWER(2,-'Calcul des ∆Ct'!AF51))</f>
        <v/>
      </c>
      <c r="AG149" s="41" t="str">
        <f>IF('Calcul des ∆Ct'!AG51="","",POWER(2,-'Calcul des ∆Ct'!AG51))</f>
        <v/>
      </c>
      <c r="AH149" s="42" t="str">
        <f>IF('Calcul des ∆Ct'!AH51="","",POWER(2,-'Calcul des ∆Ct'!AH51))</f>
        <v/>
      </c>
      <c r="AI149" s="43" t="str">
        <f>IF('Calcul des ∆Ct'!AI51="","",POWER(2,-'Calcul des ∆Ct'!AI51))</f>
        <v/>
      </c>
      <c r="AJ149" s="603" t="e">
        <f t="shared" si="113"/>
        <v>#N/A</v>
      </c>
      <c r="AK149" s="604"/>
      <c r="AL149" s="605"/>
      <c r="AM149" s="603" t="e">
        <f t="shared" si="115"/>
        <v>#N/A</v>
      </c>
      <c r="AN149" s="604"/>
      <c r="AO149" s="605"/>
      <c r="AP149" s="603" t="e">
        <f t="shared" si="116"/>
        <v>#N/A</v>
      </c>
      <c r="AQ149" s="604"/>
      <c r="AR149" s="605"/>
      <c r="AS149" s="603" t="e">
        <f t="shared" si="117"/>
        <v>#N/A</v>
      </c>
      <c r="AT149" s="604"/>
      <c r="AU149" s="605"/>
      <c r="AV149" s="603" t="e">
        <f t="shared" si="118"/>
        <v>#N/A</v>
      </c>
      <c r="AW149" s="604"/>
      <c r="AX149" s="605"/>
      <c r="AY149" s="603" t="e">
        <f t="shared" si="119"/>
        <v>#N/A</v>
      </c>
      <c r="AZ149" s="604"/>
      <c r="BA149" s="605"/>
      <c r="BB149" s="603" t="e">
        <f t="shared" si="120"/>
        <v>#N/A</v>
      </c>
      <c r="BC149" s="604"/>
      <c r="BD149" s="605"/>
      <c r="BE149" s="603" t="e">
        <f t="shared" si="121"/>
        <v>#N/A</v>
      </c>
      <c r="BF149" s="604"/>
      <c r="BG149" s="605"/>
      <c r="BH149" s="603" t="e">
        <f t="shared" si="122"/>
        <v>#N/A</v>
      </c>
      <c r="BI149" s="604"/>
      <c r="BJ149" s="605"/>
      <c r="BK149" s="603" t="e">
        <f t="shared" si="123"/>
        <v>#N/A</v>
      </c>
      <c r="BL149" s="604"/>
      <c r="BM149" s="605"/>
      <c r="BN149" s="603" t="e">
        <f t="shared" si="124"/>
        <v>#N/A</v>
      </c>
      <c r="BO149" s="604"/>
      <c r="BP149" s="605"/>
      <c r="BQ149" s="51" t="e">
        <f>IF(ISNUMBER('Moyennes ∆Ct et 2^(-∆Ct)'!AK52),'Moyennes ∆Ct et 2^(-∆Ct)'!AK52,NA())</f>
        <v>#N/A</v>
      </c>
      <c r="BR149" s="51" t="e">
        <f>IF(ISNUMBER('Moyennes ∆Ct et 2^(-∆Ct)'!AL52),'Moyennes ∆Ct et 2^(-∆Ct)'!AL52,NA())</f>
        <v>#N/A</v>
      </c>
      <c r="BS149" s="51" t="e">
        <f>IF(ISNUMBER('Moyennes ∆Ct et 2^(-∆Ct)'!AM52),'Moyennes ∆Ct et 2^(-∆Ct)'!AM52,NA())</f>
        <v>#N/A</v>
      </c>
      <c r="BT149" s="51" t="e">
        <f>IF(ISNUMBER('Moyennes ∆Ct et 2^(-∆Ct)'!AN52),'Moyennes ∆Ct et 2^(-∆Ct)'!AN52,NA())</f>
        <v>#N/A</v>
      </c>
      <c r="BU149" s="51" t="e">
        <f>IF(ISNUMBER('Moyennes ∆Ct et 2^(-∆Ct)'!AO52),'Moyennes ∆Ct et 2^(-∆Ct)'!AO52,NA())</f>
        <v>#N/A</v>
      </c>
      <c r="BV149" s="51" t="e">
        <f>IF(ISNUMBER('Moyennes ∆Ct et 2^(-∆Ct)'!AP52),'Moyennes ∆Ct et 2^(-∆Ct)'!AP52,NA())</f>
        <v>#N/A</v>
      </c>
      <c r="BW149" s="51" t="e">
        <f>IF(ISNUMBER('Moyennes ∆Ct et 2^(-∆Ct)'!AQ52),'Moyennes ∆Ct et 2^(-∆Ct)'!AQ52,NA())</f>
        <v>#N/A</v>
      </c>
      <c r="BX149" s="51" t="e">
        <f>IF(ISNUMBER('Moyennes ∆Ct et 2^(-∆Ct)'!AR52),'Moyennes ∆Ct et 2^(-∆Ct)'!AR52,NA())</f>
        <v>#N/A</v>
      </c>
      <c r="BY149" s="51" t="e">
        <f>IF(ISNUMBER('Moyennes ∆Ct et 2^(-∆Ct)'!AS52),'Moyennes ∆Ct et 2^(-∆Ct)'!AS52,NA())</f>
        <v>#N/A</v>
      </c>
      <c r="BZ149" s="51" t="e">
        <f>IF(ISNUMBER('Moyennes ∆Ct et 2^(-∆Ct)'!AT52),'Moyennes ∆Ct et 2^(-∆Ct)'!AT52,NA())</f>
        <v>#N/A</v>
      </c>
      <c r="CA149" s="51" t="e">
        <f>IF(ISNUMBER('Moyennes ∆Ct et 2^(-∆Ct)'!AU52),'Moyennes ∆Ct et 2^(-∆Ct)'!AU52,NA())</f>
        <v>#N/A</v>
      </c>
      <c r="CB149" s="51" t="e">
        <f>IF(ISNUMBER('Moyennes ∆Ct et 2^(-∆Ct)'!AV52),'Moyennes ∆Ct et 2^(-∆Ct)'!AV52,NA())</f>
        <v>#N/A</v>
      </c>
      <c r="CC149" s="51" t="e">
        <f>IF(ISNUMBER('Moyennes ∆Ct et 2^(-∆Ct)'!AW52),'Moyennes ∆Ct et 2^(-∆Ct)'!AW52,NA())</f>
        <v>#N/A</v>
      </c>
      <c r="CD149" s="51" t="e">
        <f>IF(ISNUMBER('Moyennes ∆Ct et 2^(-∆Ct)'!AX52),'Moyennes ∆Ct et 2^(-∆Ct)'!AX52,NA())</f>
        <v>#N/A</v>
      </c>
      <c r="CE149" s="51" t="e">
        <f>IF(ISNUMBER('Moyennes ∆Ct et 2^(-∆Ct)'!AY52),'Moyennes ∆Ct et 2^(-∆Ct)'!AY52,NA())</f>
        <v>#N/A</v>
      </c>
      <c r="CF149" s="51" t="e">
        <f>IF(ISNUMBER('Moyennes ∆Ct et 2^(-∆Ct)'!AZ52),'Moyennes ∆Ct et 2^(-∆Ct)'!AZ52,NA())</f>
        <v>#N/A</v>
      </c>
      <c r="CG149" s="51" t="e">
        <f>IF(ISNUMBER('Moyennes ∆Ct et 2^(-∆Ct)'!BA52),'Moyennes ∆Ct et 2^(-∆Ct)'!BA52,NA())</f>
        <v>#N/A</v>
      </c>
      <c r="CH149" s="51" t="e">
        <f>IF(ISNUMBER('Moyennes ∆Ct et 2^(-∆Ct)'!BB52),'Moyennes ∆Ct et 2^(-∆Ct)'!BB52,NA())</f>
        <v>#N/A</v>
      </c>
      <c r="CI149" s="51" t="e">
        <f>IF(ISNUMBER('Moyennes ∆Ct et 2^(-∆Ct)'!BC52),'Moyennes ∆Ct et 2^(-∆Ct)'!BC52,NA())</f>
        <v>#N/A</v>
      </c>
      <c r="CJ149" s="51" t="e">
        <f>IF(ISNUMBER('Moyennes ∆Ct et 2^(-∆Ct)'!BD52),'Moyennes ∆Ct et 2^(-∆Ct)'!BD52,NA())</f>
        <v>#N/A</v>
      </c>
    </row>
    <row r="150" spans="1:88">
      <c r="A150" s="36" t="str">
        <f t="shared" si="125"/>
        <v>E2</v>
      </c>
      <c r="B150" s="37" t="str">
        <f t="shared" si="125"/>
        <v/>
      </c>
      <c r="C150" s="41" t="str">
        <f>IF('Calcul des ∆Ct'!C52="","",POWER(2,-'Calcul des ∆Ct'!C52))</f>
        <v/>
      </c>
      <c r="D150" s="42" t="str">
        <f>IF('Calcul des ∆Ct'!D52="","",POWER(2,-'Calcul des ∆Ct'!D52))</f>
        <v/>
      </c>
      <c r="E150" s="43" t="str">
        <f>IF('Calcul des ∆Ct'!E52="","",POWER(2,-'Calcul des ∆Ct'!E52))</f>
        <v/>
      </c>
      <c r="F150" s="41" t="str">
        <f>IF('Calcul des ∆Ct'!F52="","",POWER(2,-'Calcul des ∆Ct'!F52))</f>
        <v/>
      </c>
      <c r="G150" s="42" t="str">
        <f>IF('Calcul des ∆Ct'!G52="","",POWER(2,-'Calcul des ∆Ct'!G52))</f>
        <v/>
      </c>
      <c r="H150" s="43" t="str">
        <f>IF('Calcul des ∆Ct'!H52="","",POWER(2,-'Calcul des ∆Ct'!H52))</f>
        <v/>
      </c>
      <c r="I150" s="41" t="str">
        <f>IF('Calcul des ∆Ct'!I52="","",POWER(2,-'Calcul des ∆Ct'!I52))</f>
        <v/>
      </c>
      <c r="J150" s="42" t="str">
        <f>IF('Calcul des ∆Ct'!J52="","",POWER(2,-'Calcul des ∆Ct'!J52))</f>
        <v/>
      </c>
      <c r="K150" s="43" t="str">
        <f>IF('Calcul des ∆Ct'!K52="","",POWER(2,-'Calcul des ∆Ct'!K52))</f>
        <v/>
      </c>
      <c r="L150" s="41" t="str">
        <f>IF('Calcul des ∆Ct'!L52="","",POWER(2,-'Calcul des ∆Ct'!L52))</f>
        <v/>
      </c>
      <c r="M150" s="42" t="str">
        <f>IF('Calcul des ∆Ct'!M52="","",POWER(2,-'Calcul des ∆Ct'!M52))</f>
        <v/>
      </c>
      <c r="N150" s="43" t="str">
        <f>IF('Calcul des ∆Ct'!N52="","",POWER(2,-'Calcul des ∆Ct'!N52))</f>
        <v/>
      </c>
      <c r="O150" s="41" t="str">
        <f>IF('Calcul des ∆Ct'!O52="","",POWER(2,-'Calcul des ∆Ct'!O52))</f>
        <v/>
      </c>
      <c r="P150" s="42" t="str">
        <f>IF('Calcul des ∆Ct'!P52="","",POWER(2,-'Calcul des ∆Ct'!P52))</f>
        <v/>
      </c>
      <c r="Q150" s="43" t="str">
        <f>IF('Calcul des ∆Ct'!Q52="","",POWER(2,-'Calcul des ∆Ct'!Q52))</f>
        <v/>
      </c>
      <c r="R150" s="41" t="str">
        <f>IF('Calcul des ∆Ct'!R52="","",POWER(2,-'Calcul des ∆Ct'!R52))</f>
        <v/>
      </c>
      <c r="S150" s="42" t="str">
        <f>IF('Calcul des ∆Ct'!S52="","",POWER(2,-'Calcul des ∆Ct'!S52))</f>
        <v/>
      </c>
      <c r="T150" s="43" t="str">
        <f>IF('Calcul des ∆Ct'!T52="","",POWER(2,-'Calcul des ∆Ct'!T52))</f>
        <v/>
      </c>
      <c r="U150" s="41" t="str">
        <f>IF('Calcul des ∆Ct'!U52="","",POWER(2,-'Calcul des ∆Ct'!U52))</f>
        <v/>
      </c>
      <c r="V150" s="42" t="str">
        <f>IF('Calcul des ∆Ct'!V52="","",POWER(2,-'Calcul des ∆Ct'!V52))</f>
        <v/>
      </c>
      <c r="W150" s="43" t="str">
        <f>IF('Calcul des ∆Ct'!W52="","",POWER(2,-'Calcul des ∆Ct'!W52))</f>
        <v/>
      </c>
      <c r="X150" s="41" t="str">
        <f>IF('Calcul des ∆Ct'!X52="","",POWER(2,-'Calcul des ∆Ct'!X52))</f>
        <v/>
      </c>
      <c r="Y150" s="42" t="str">
        <f>IF('Calcul des ∆Ct'!Y52="","",POWER(2,-'Calcul des ∆Ct'!Y52))</f>
        <v/>
      </c>
      <c r="Z150" s="43" t="str">
        <f>IF('Calcul des ∆Ct'!Z52="","",POWER(2,-'Calcul des ∆Ct'!Z52))</f>
        <v/>
      </c>
      <c r="AA150" s="41" t="str">
        <f>IF('Calcul des ∆Ct'!AA52="","",POWER(2,-'Calcul des ∆Ct'!AA52))</f>
        <v/>
      </c>
      <c r="AB150" s="42" t="str">
        <f>IF('Calcul des ∆Ct'!AB52="","",POWER(2,-'Calcul des ∆Ct'!AB52))</f>
        <v/>
      </c>
      <c r="AC150" s="43" t="str">
        <f>IF('Calcul des ∆Ct'!AC52="","",POWER(2,-'Calcul des ∆Ct'!AC52))</f>
        <v/>
      </c>
      <c r="AD150" s="41" t="str">
        <f>IF('Calcul des ∆Ct'!AD52="","",POWER(2,-'Calcul des ∆Ct'!AD52))</f>
        <v/>
      </c>
      <c r="AE150" s="42" t="str">
        <f>IF('Calcul des ∆Ct'!AE52="","",POWER(2,-'Calcul des ∆Ct'!AE52))</f>
        <v/>
      </c>
      <c r="AF150" s="43" t="str">
        <f>IF('Calcul des ∆Ct'!AF52="","",POWER(2,-'Calcul des ∆Ct'!AF52))</f>
        <v/>
      </c>
      <c r="AG150" s="41" t="str">
        <f>IF('Calcul des ∆Ct'!AG52="","",POWER(2,-'Calcul des ∆Ct'!AG52))</f>
        <v/>
      </c>
      <c r="AH150" s="42" t="str">
        <f>IF('Calcul des ∆Ct'!AH52="","",POWER(2,-'Calcul des ∆Ct'!AH52))</f>
        <v/>
      </c>
      <c r="AI150" s="43" t="str">
        <f>IF('Calcul des ∆Ct'!AI52="","",POWER(2,-'Calcul des ∆Ct'!AI52))</f>
        <v/>
      </c>
      <c r="AJ150" s="603" t="e">
        <f t="shared" si="113"/>
        <v>#N/A</v>
      </c>
      <c r="AK150" s="604"/>
      <c r="AL150" s="605"/>
      <c r="AM150" s="603" t="e">
        <f t="shared" si="115"/>
        <v>#N/A</v>
      </c>
      <c r="AN150" s="604"/>
      <c r="AO150" s="605"/>
      <c r="AP150" s="603" t="e">
        <f t="shared" si="116"/>
        <v>#N/A</v>
      </c>
      <c r="AQ150" s="604"/>
      <c r="AR150" s="605"/>
      <c r="AS150" s="603" t="e">
        <f t="shared" si="117"/>
        <v>#N/A</v>
      </c>
      <c r="AT150" s="604"/>
      <c r="AU150" s="605"/>
      <c r="AV150" s="603" t="e">
        <f t="shared" si="118"/>
        <v>#N/A</v>
      </c>
      <c r="AW150" s="604"/>
      <c r="AX150" s="605"/>
      <c r="AY150" s="603" t="e">
        <f t="shared" si="119"/>
        <v>#N/A</v>
      </c>
      <c r="AZ150" s="604"/>
      <c r="BA150" s="605"/>
      <c r="BB150" s="603" t="e">
        <f t="shared" si="120"/>
        <v>#N/A</v>
      </c>
      <c r="BC150" s="604"/>
      <c r="BD150" s="605"/>
      <c r="BE150" s="603" t="e">
        <f t="shared" si="121"/>
        <v>#N/A</v>
      </c>
      <c r="BF150" s="604"/>
      <c r="BG150" s="605"/>
      <c r="BH150" s="603" t="e">
        <f t="shared" si="122"/>
        <v>#N/A</v>
      </c>
      <c r="BI150" s="604"/>
      <c r="BJ150" s="605"/>
      <c r="BK150" s="603" t="e">
        <f t="shared" si="123"/>
        <v>#N/A</v>
      </c>
      <c r="BL150" s="604"/>
      <c r="BM150" s="605"/>
      <c r="BN150" s="603" t="e">
        <f t="shared" si="124"/>
        <v>#N/A</v>
      </c>
      <c r="BO150" s="604"/>
      <c r="BP150" s="605"/>
      <c r="BQ150" s="51" t="e">
        <f>IF(ISNUMBER('Moyennes ∆Ct et 2^(-∆Ct)'!AK53),'Moyennes ∆Ct et 2^(-∆Ct)'!AK53,NA())</f>
        <v>#N/A</v>
      </c>
      <c r="BR150" s="51" t="e">
        <f>IF(ISNUMBER('Moyennes ∆Ct et 2^(-∆Ct)'!AL53),'Moyennes ∆Ct et 2^(-∆Ct)'!AL53,NA())</f>
        <v>#N/A</v>
      </c>
      <c r="BS150" s="51" t="e">
        <f>IF(ISNUMBER('Moyennes ∆Ct et 2^(-∆Ct)'!AM53),'Moyennes ∆Ct et 2^(-∆Ct)'!AM53,NA())</f>
        <v>#N/A</v>
      </c>
      <c r="BT150" s="51" t="e">
        <f>IF(ISNUMBER('Moyennes ∆Ct et 2^(-∆Ct)'!AN53),'Moyennes ∆Ct et 2^(-∆Ct)'!AN53,NA())</f>
        <v>#N/A</v>
      </c>
      <c r="BU150" s="51" t="e">
        <f>IF(ISNUMBER('Moyennes ∆Ct et 2^(-∆Ct)'!AO53),'Moyennes ∆Ct et 2^(-∆Ct)'!AO53,NA())</f>
        <v>#N/A</v>
      </c>
      <c r="BV150" s="51" t="e">
        <f>IF(ISNUMBER('Moyennes ∆Ct et 2^(-∆Ct)'!AP53),'Moyennes ∆Ct et 2^(-∆Ct)'!AP53,NA())</f>
        <v>#N/A</v>
      </c>
      <c r="BW150" s="51" t="e">
        <f>IF(ISNUMBER('Moyennes ∆Ct et 2^(-∆Ct)'!AQ53),'Moyennes ∆Ct et 2^(-∆Ct)'!AQ53,NA())</f>
        <v>#N/A</v>
      </c>
      <c r="BX150" s="51" t="e">
        <f>IF(ISNUMBER('Moyennes ∆Ct et 2^(-∆Ct)'!AR53),'Moyennes ∆Ct et 2^(-∆Ct)'!AR53,NA())</f>
        <v>#N/A</v>
      </c>
      <c r="BY150" s="51" t="e">
        <f>IF(ISNUMBER('Moyennes ∆Ct et 2^(-∆Ct)'!AS53),'Moyennes ∆Ct et 2^(-∆Ct)'!AS53,NA())</f>
        <v>#N/A</v>
      </c>
      <c r="BZ150" s="51" t="e">
        <f>IF(ISNUMBER('Moyennes ∆Ct et 2^(-∆Ct)'!AT53),'Moyennes ∆Ct et 2^(-∆Ct)'!AT53,NA())</f>
        <v>#N/A</v>
      </c>
      <c r="CA150" s="51" t="e">
        <f>IF(ISNUMBER('Moyennes ∆Ct et 2^(-∆Ct)'!AU53),'Moyennes ∆Ct et 2^(-∆Ct)'!AU53,NA())</f>
        <v>#N/A</v>
      </c>
      <c r="CB150" s="51" t="e">
        <f>IF(ISNUMBER('Moyennes ∆Ct et 2^(-∆Ct)'!AV53),'Moyennes ∆Ct et 2^(-∆Ct)'!AV53,NA())</f>
        <v>#N/A</v>
      </c>
      <c r="CC150" s="51" t="e">
        <f>IF(ISNUMBER('Moyennes ∆Ct et 2^(-∆Ct)'!AW53),'Moyennes ∆Ct et 2^(-∆Ct)'!AW53,NA())</f>
        <v>#N/A</v>
      </c>
      <c r="CD150" s="51" t="e">
        <f>IF(ISNUMBER('Moyennes ∆Ct et 2^(-∆Ct)'!AX53),'Moyennes ∆Ct et 2^(-∆Ct)'!AX53,NA())</f>
        <v>#N/A</v>
      </c>
      <c r="CE150" s="51" t="e">
        <f>IF(ISNUMBER('Moyennes ∆Ct et 2^(-∆Ct)'!AY53),'Moyennes ∆Ct et 2^(-∆Ct)'!AY53,NA())</f>
        <v>#N/A</v>
      </c>
      <c r="CF150" s="51" t="e">
        <f>IF(ISNUMBER('Moyennes ∆Ct et 2^(-∆Ct)'!AZ53),'Moyennes ∆Ct et 2^(-∆Ct)'!AZ53,NA())</f>
        <v>#N/A</v>
      </c>
      <c r="CG150" s="51" t="e">
        <f>IF(ISNUMBER('Moyennes ∆Ct et 2^(-∆Ct)'!BA53),'Moyennes ∆Ct et 2^(-∆Ct)'!BA53,NA())</f>
        <v>#N/A</v>
      </c>
      <c r="CH150" s="51" t="e">
        <f>IF(ISNUMBER('Moyennes ∆Ct et 2^(-∆Ct)'!BB53),'Moyennes ∆Ct et 2^(-∆Ct)'!BB53,NA())</f>
        <v>#N/A</v>
      </c>
      <c r="CI150" s="51" t="e">
        <f>IF(ISNUMBER('Moyennes ∆Ct et 2^(-∆Ct)'!BC53),'Moyennes ∆Ct et 2^(-∆Ct)'!BC53,NA())</f>
        <v>#N/A</v>
      </c>
      <c r="CJ150" s="51" t="e">
        <f>IF(ISNUMBER('Moyennes ∆Ct et 2^(-∆Ct)'!BD53),'Moyennes ∆Ct et 2^(-∆Ct)'!BD53,NA())</f>
        <v>#N/A</v>
      </c>
    </row>
    <row r="151" spans="1:88">
      <c r="A151" s="36" t="str">
        <f t="shared" si="125"/>
        <v>E3</v>
      </c>
      <c r="B151" s="37" t="str">
        <f t="shared" si="125"/>
        <v/>
      </c>
      <c r="C151" s="41" t="str">
        <f>IF('Calcul des ∆Ct'!C53="","",POWER(2,-'Calcul des ∆Ct'!C53))</f>
        <v/>
      </c>
      <c r="D151" s="42" t="str">
        <f>IF('Calcul des ∆Ct'!D53="","",POWER(2,-'Calcul des ∆Ct'!D53))</f>
        <v/>
      </c>
      <c r="E151" s="43" t="str">
        <f>IF('Calcul des ∆Ct'!E53="","",POWER(2,-'Calcul des ∆Ct'!E53))</f>
        <v/>
      </c>
      <c r="F151" s="41" t="str">
        <f>IF('Calcul des ∆Ct'!F53="","",POWER(2,-'Calcul des ∆Ct'!F53))</f>
        <v/>
      </c>
      <c r="G151" s="42" t="str">
        <f>IF('Calcul des ∆Ct'!G53="","",POWER(2,-'Calcul des ∆Ct'!G53))</f>
        <v/>
      </c>
      <c r="H151" s="43" t="str">
        <f>IF('Calcul des ∆Ct'!H53="","",POWER(2,-'Calcul des ∆Ct'!H53))</f>
        <v/>
      </c>
      <c r="I151" s="41" t="str">
        <f>IF('Calcul des ∆Ct'!I53="","",POWER(2,-'Calcul des ∆Ct'!I53))</f>
        <v/>
      </c>
      <c r="J151" s="42" t="str">
        <f>IF('Calcul des ∆Ct'!J53="","",POWER(2,-'Calcul des ∆Ct'!J53))</f>
        <v/>
      </c>
      <c r="K151" s="43" t="str">
        <f>IF('Calcul des ∆Ct'!K53="","",POWER(2,-'Calcul des ∆Ct'!K53))</f>
        <v/>
      </c>
      <c r="L151" s="41" t="str">
        <f>IF('Calcul des ∆Ct'!L53="","",POWER(2,-'Calcul des ∆Ct'!L53))</f>
        <v/>
      </c>
      <c r="M151" s="42" t="str">
        <f>IF('Calcul des ∆Ct'!M53="","",POWER(2,-'Calcul des ∆Ct'!M53))</f>
        <v/>
      </c>
      <c r="N151" s="43" t="str">
        <f>IF('Calcul des ∆Ct'!N53="","",POWER(2,-'Calcul des ∆Ct'!N53))</f>
        <v/>
      </c>
      <c r="O151" s="41" t="str">
        <f>IF('Calcul des ∆Ct'!O53="","",POWER(2,-'Calcul des ∆Ct'!O53))</f>
        <v/>
      </c>
      <c r="P151" s="42" t="str">
        <f>IF('Calcul des ∆Ct'!P53="","",POWER(2,-'Calcul des ∆Ct'!P53))</f>
        <v/>
      </c>
      <c r="Q151" s="43" t="str">
        <f>IF('Calcul des ∆Ct'!Q53="","",POWER(2,-'Calcul des ∆Ct'!Q53))</f>
        <v/>
      </c>
      <c r="R151" s="41" t="str">
        <f>IF('Calcul des ∆Ct'!R53="","",POWER(2,-'Calcul des ∆Ct'!R53))</f>
        <v/>
      </c>
      <c r="S151" s="42" t="str">
        <f>IF('Calcul des ∆Ct'!S53="","",POWER(2,-'Calcul des ∆Ct'!S53))</f>
        <v/>
      </c>
      <c r="T151" s="43" t="str">
        <f>IF('Calcul des ∆Ct'!T53="","",POWER(2,-'Calcul des ∆Ct'!T53))</f>
        <v/>
      </c>
      <c r="U151" s="41" t="str">
        <f>IF('Calcul des ∆Ct'!U53="","",POWER(2,-'Calcul des ∆Ct'!U53))</f>
        <v/>
      </c>
      <c r="V151" s="42" t="str">
        <f>IF('Calcul des ∆Ct'!V53="","",POWER(2,-'Calcul des ∆Ct'!V53))</f>
        <v/>
      </c>
      <c r="W151" s="43" t="str">
        <f>IF('Calcul des ∆Ct'!W53="","",POWER(2,-'Calcul des ∆Ct'!W53))</f>
        <v/>
      </c>
      <c r="X151" s="41" t="str">
        <f>IF('Calcul des ∆Ct'!X53="","",POWER(2,-'Calcul des ∆Ct'!X53))</f>
        <v/>
      </c>
      <c r="Y151" s="42" t="str">
        <f>IF('Calcul des ∆Ct'!Y53="","",POWER(2,-'Calcul des ∆Ct'!Y53))</f>
        <v/>
      </c>
      <c r="Z151" s="43" t="str">
        <f>IF('Calcul des ∆Ct'!Z53="","",POWER(2,-'Calcul des ∆Ct'!Z53))</f>
        <v/>
      </c>
      <c r="AA151" s="41" t="str">
        <f>IF('Calcul des ∆Ct'!AA53="","",POWER(2,-'Calcul des ∆Ct'!AA53))</f>
        <v/>
      </c>
      <c r="AB151" s="42" t="str">
        <f>IF('Calcul des ∆Ct'!AB53="","",POWER(2,-'Calcul des ∆Ct'!AB53))</f>
        <v/>
      </c>
      <c r="AC151" s="43" t="str">
        <f>IF('Calcul des ∆Ct'!AC53="","",POWER(2,-'Calcul des ∆Ct'!AC53))</f>
        <v/>
      </c>
      <c r="AD151" s="41" t="str">
        <f>IF('Calcul des ∆Ct'!AD53="","",POWER(2,-'Calcul des ∆Ct'!AD53))</f>
        <v/>
      </c>
      <c r="AE151" s="42" t="str">
        <f>IF('Calcul des ∆Ct'!AE53="","",POWER(2,-'Calcul des ∆Ct'!AE53))</f>
        <v/>
      </c>
      <c r="AF151" s="43" t="str">
        <f>IF('Calcul des ∆Ct'!AF53="","",POWER(2,-'Calcul des ∆Ct'!AF53))</f>
        <v/>
      </c>
      <c r="AG151" s="41" t="str">
        <f>IF('Calcul des ∆Ct'!AG53="","",POWER(2,-'Calcul des ∆Ct'!AG53))</f>
        <v/>
      </c>
      <c r="AH151" s="42" t="str">
        <f>IF('Calcul des ∆Ct'!AH53="","",POWER(2,-'Calcul des ∆Ct'!AH53))</f>
        <v/>
      </c>
      <c r="AI151" s="43" t="str">
        <f>IF('Calcul des ∆Ct'!AI53="","",POWER(2,-'Calcul des ∆Ct'!AI53))</f>
        <v/>
      </c>
      <c r="AJ151" s="603" t="e">
        <f t="shared" si="113"/>
        <v>#N/A</v>
      </c>
      <c r="AK151" s="604"/>
      <c r="AL151" s="605"/>
      <c r="AM151" s="603" t="e">
        <f t="shared" si="115"/>
        <v>#N/A</v>
      </c>
      <c r="AN151" s="604"/>
      <c r="AO151" s="605"/>
      <c r="AP151" s="603" t="e">
        <f t="shared" si="116"/>
        <v>#N/A</v>
      </c>
      <c r="AQ151" s="604"/>
      <c r="AR151" s="605"/>
      <c r="AS151" s="603" t="e">
        <f t="shared" si="117"/>
        <v>#N/A</v>
      </c>
      <c r="AT151" s="604"/>
      <c r="AU151" s="605"/>
      <c r="AV151" s="603" t="e">
        <f t="shared" si="118"/>
        <v>#N/A</v>
      </c>
      <c r="AW151" s="604"/>
      <c r="AX151" s="605"/>
      <c r="AY151" s="603" t="e">
        <f t="shared" si="119"/>
        <v>#N/A</v>
      </c>
      <c r="AZ151" s="604"/>
      <c r="BA151" s="605"/>
      <c r="BB151" s="603" t="e">
        <f t="shared" si="120"/>
        <v>#N/A</v>
      </c>
      <c r="BC151" s="604"/>
      <c r="BD151" s="605"/>
      <c r="BE151" s="603" t="e">
        <f t="shared" si="121"/>
        <v>#N/A</v>
      </c>
      <c r="BF151" s="604"/>
      <c r="BG151" s="605"/>
      <c r="BH151" s="603" t="e">
        <f t="shared" si="122"/>
        <v>#N/A</v>
      </c>
      <c r="BI151" s="604"/>
      <c r="BJ151" s="605"/>
      <c r="BK151" s="603" t="e">
        <f t="shared" si="123"/>
        <v>#N/A</v>
      </c>
      <c r="BL151" s="604"/>
      <c r="BM151" s="605"/>
      <c r="BN151" s="603" t="e">
        <f t="shared" si="124"/>
        <v>#N/A</v>
      </c>
      <c r="BO151" s="604"/>
      <c r="BP151" s="605"/>
      <c r="BQ151" s="51" t="e">
        <f>IF(ISNUMBER('Moyennes ∆Ct et 2^(-∆Ct)'!AK54),'Moyennes ∆Ct et 2^(-∆Ct)'!AK54,NA())</f>
        <v>#N/A</v>
      </c>
      <c r="BR151" s="51" t="e">
        <f>IF(ISNUMBER('Moyennes ∆Ct et 2^(-∆Ct)'!AL54),'Moyennes ∆Ct et 2^(-∆Ct)'!AL54,NA())</f>
        <v>#N/A</v>
      </c>
      <c r="BS151" s="51" t="e">
        <f>IF(ISNUMBER('Moyennes ∆Ct et 2^(-∆Ct)'!AM54),'Moyennes ∆Ct et 2^(-∆Ct)'!AM54,NA())</f>
        <v>#N/A</v>
      </c>
      <c r="BT151" s="51" t="e">
        <f>IF(ISNUMBER('Moyennes ∆Ct et 2^(-∆Ct)'!AN54),'Moyennes ∆Ct et 2^(-∆Ct)'!AN54,NA())</f>
        <v>#N/A</v>
      </c>
      <c r="BU151" s="51" t="e">
        <f>IF(ISNUMBER('Moyennes ∆Ct et 2^(-∆Ct)'!AO54),'Moyennes ∆Ct et 2^(-∆Ct)'!AO54,NA())</f>
        <v>#N/A</v>
      </c>
      <c r="BV151" s="51" t="e">
        <f>IF(ISNUMBER('Moyennes ∆Ct et 2^(-∆Ct)'!AP54),'Moyennes ∆Ct et 2^(-∆Ct)'!AP54,NA())</f>
        <v>#N/A</v>
      </c>
      <c r="BW151" s="51" t="e">
        <f>IF(ISNUMBER('Moyennes ∆Ct et 2^(-∆Ct)'!AQ54),'Moyennes ∆Ct et 2^(-∆Ct)'!AQ54,NA())</f>
        <v>#N/A</v>
      </c>
      <c r="BX151" s="51" t="e">
        <f>IF(ISNUMBER('Moyennes ∆Ct et 2^(-∆Ct)'!AR54),'Moyennes ∆Ct et 2^(-∆Ct)'!AR54,NA())</f>
        <v>#N/A</v>
      </c>
      <c r="BY151" s="51" t="e">
        <f>IF(ISNUMBER('Moyennes ∆Ct et 2^(-∆Ct)'!AS54),'Moyennes ∆Ct et 2^(-∆Ct)'!AS54,NA())</f>
        <v>#N/A</v>
      </c>
      <c r="BZ151" s="51" t="e">
        <f>IF(ISNUMBER('Moyennes ∆Ct et 2^(-∆Ct)'!AT54),'Moyennes ∆Ct et 2^(-∆Ct)'!AT54,NA())</f>
        <v>#N/A</v>
      </c>
      <c r="CA151" s="51" t="e">
        <f>IF(ISNUMBER('Moyennes ∆Ct et 2^(-∆Ct)'!AU54),'Moyennes ∆Ct et 2^(-∆Ct)'!AU54,NA())</f>
        <v>#N/A</v>
      </c>
      <c r="CB151" s="51" t="e">
        <f>IF(ISNUMBER('Moyennes ∆Ct et 2^(-∆Ct)'!AV54),'Moyennes ∆Ct et 2^(-∆Ct)'!AV54,NA())</f>
        <v>#N/A</v>
      </c>
      <c r="CC151" s="51" t="e">
        <f>IF(ISNUMBER('Moyennes ∆Ct et 2^(-∆Ct)'!AW54),'Moyennes ∆Ct et 2^(-∆Ct)'!AW54,NA())</f>
        <v>#N/A</v>
      </c>
      <c r="CD151" s="51" t="e">
        <f>IF(ISNUMBER('Moyennes ∆Ct et 2^(-∆Ct)'!AX54),'Moyennes ∆Ct et 2^(-∆Ct)'!AX54,NA())</f>
        <v>#N/A</v>
      </c>
      <c r="CE151" s="51" t="e">
        <f>IF(ISNUMBER('Moyennes ∆Ct et 2^(-∆Ct)'!AY54),'Moyennes ∆Ct et 2^(-∆Ct)'!AY54,NA())</f>
        <v>#N/A</v>
      </c>
      <c r="CF151" s="51" t="e">
        <f>IF(ISNUMBER('Moyennes ∆Ct et 2^(-∆Ct)'!AZ54),'Moyennes ∆Ct et 2^(-∆Ct)'!AZ54,NA())</f>
        <v>#N/A</v>
      </c>
      <c r="CG151" s="51" t="e">
        <f>IF(ISNUMBER('Moyennes ∆Ct et 2^(-∆Ct)'!BA54),'Moyennes ∆Ct et 2^(-∆Ct)'!BA54,NA())</f>
        <v>#N/A</v>
      </c>
      <c r="CH151" s="51" t="e">
        <f>IF(ISNUMBER('Moyennes ∆Ct et 2^(-∆Ct)'!BB54),'Moyennes ∆Ct et 2^(-∆Ct)'!BB54,NA())</f>
        <v>#N/A</v>
      </c>
      <c r="CI151" s="51" t="e">
        <f>IF(ISNUMBER('Moyennes ∆Ct et 2^(-∆Ct)'!BC54),'Moyennes ∆Ct et 2^(-∆Ct)'!BC54,NA())</f>
        <v>#N/A</v>
      </c>
      <c r="CJ151" s="51" t="e">
        <f>IF(ISNUMBER('Moyennes ∆Ct et 2^(-∆Ct)'!BD54),'Moyennes ∆Ct et 2^(-∆Ct)'!BD54,NA())</f>
        <v>#N/A</v>
      </c>
    </row>
    <row r="152" spans="1:88">
      <c r="A152" s="36" t="str">
        <f t="shared" si="125"/>
        <v>E4</v>
      </c>
      <c r="B152" s="37" t="str">
        <f t="shared" si="125"/>
        <v/>
      </c>
      <c r="C152" s="41" t="str">
        <f>IF('Calcul des ∆Ct'!C54="","",POWER(2,-'Calcul des ∆Ct'!C54))</f>
        <v/>
      </c>
      <c r="D152" s="42" t="str">
        <f>IF('Calcul des ∆Ct'!D54="","",POWER(2,-'Calcul des ∆Ct'!D54))</f>
        <v/>
      </c>
      <c r="E152" s="43" t="str">
        <f>IF('Calcul des ∆Ct'!E54="","",POWER(2,-'Calcul des ∆Ct'!E54))</f>
        <v/>
      </c>
      <c r="F152" s="41" t="str">
        <f>IF('Calcul des ∆Ct'!F54="","",POWER(2,-'Calcul des ∆Ct'!F54))</f>
        <v/>
      </c>
      <c r="G152" s="42" t="str">
        <f>IF('Calcul des ∆Ct'!G54="","",POWER(2,-'Calcul des ∆Ct'!G54))</f>
        <v/>
      </c>
      <c r="H152" s="43" t="str">
        <f>IF('Calcul des ∆Ct'!H54="","",POWER(2,-'Calcul des ∆Ct'!H54))</f>
        <v/>
      </c>
      <c r="I152" s="41" t="str">
        <f>IF('Calcul des ∆Ct'!I54="","",POWER(2,-'Calcul des ∆Ct'!I54))</f>
        <v/>
      </c>
      <c r="J152" s="42" t="str">
        <f>IF('Calcul des ∆Ct'!J54="","",POWER(2,-'Calcul des ∆Ct'!J54))</f>
        <v/>
      </c>
      <c r="K152" s="43" t="str">
        <f>IF('Calcul des ∆Ct'!K54="","",POWER(2,-'Calcul des ∆Ct'!K54))</f>
        <v/>
      </c>
      <c r="L152" s="41" t="str">
        <f>IF('Calcul des ∆Ct'!L54="","",POWER(2,-'Calcul des ∆Ct'!L54))</f>
        <v/>
      </c>
      <c r="M152" s="42" t="str">
        <f>IF('Calcul des ∆Ct'!M54="","",POWER(2,-'Calcul des ∆Ct'!M54))</f>
        <v/>
      </c>
      <c r="N152" s="43" t="str">
        <f>IF('Calcul des ∆Ct'!N54="","",POWER(2,-'Calcul des ∆Ct'!N54))</f>
        <v/>
      </c>
      <c r="O152" s="41" t="str">
        <f>IF('Calcul des ∆Ct'!O54="","",POWER(2,-'Calcul des ∆Ct'!O54))</f>
        <v/>
      </c>
      <c r="P152" s="42" t="str">
        <f>IF('Calcul des ∆Ct'!P54="","",POWER(2,-'Calcul des ∆Ct'!P54))</f>
        <v/>
      </c>
      <c r="Q152" s="43" t="str">
        <f>IF('Calcul des ∆Ct'!Q54="","",POWER(2,-'Calcul des ∆Ct'!Q54))</f>
        <v/>
      </c>
      <c r="R152" s="41" t="str">
        <f>IF('Calcul des ∆Ct'!R54="","",POWER(2,-'Calcul des ∆Ct'!R54))</f>
        <v/>
      </c>
      <c r="S152" s="42" t="str">
        <f>IF('Calcul des ∆Ct'!S54="","",POWER(2,-'Calcul des ∆Ct'!S54))</f>
        <v/>
      </c>
      <c r="T152" s="43" t="str">
        <f>IF('Calcul des ∆Ct'!T54="","",POWER(2,-'Calcul des ∆Ct'!T54))</f>
        <v/>
      </c>
      <c r="U152" s="41" t="str">
        <f>IF('Calcul des ∆Ct'!U54="","",POWER(2,-'Calcul des ∆Ct'!U54))</f>
        <v/>
      </c>
      <c r="V152" s="42" t="str">
        <f>IF('Calcul des ∆Ct'!V54="","",POWER(2,-'Calcul des ∆Ct'!V54))</f>
        <v/>
      </c>
      <c r="W152" s="43" t="str">
        <f>IF('Calcul des ∆Ct'!W54="","",POWER(2,-'Calcul des ∆Ct'!W54))</f>
        <v/>
      </c>
      <c r="X152" s="41" t="str">
        <f>IF('Calcul des ∆Ct'!X54="","",POWER(2,-'Calcul des ∆Ct'!X54))</f>
        <v/>
      </c>
      <c r="Y152" s="42" t="str">
        <f>IF('Calcul des ∆Ct'!Y54="","",POWER(2,-'Calcul des ∆Ct'!Y54))</f>
        <v/>
      </c>
      <c r="Z152" s="43" t="str">
        <f>IF('Calcul des ∆Ct'!Z54="","",POWER(2,-'Calcul des ∆Ct'!Z54))</f>
        <v/>
      </c>
      <c r="AA152" s="41" t="str">
        <f>IF('Calcul des ∆Ct'!AA54="","",POWER(2,-'Calcul des ∆Ct'!AA54))</f>
        <v/>
      </c>
      <c r="AB152" s="42" t="str">
        <f>IF('Calcul des ∆Ct'!AB54="","",POWER(2,-'Calcul des ∆Ct'!AB54))</f>
        <v/>
      </c>
      <c r="AC152" s="43" t="str">
        <f>IF('Calcul des ∆Ct'!AC54="","",POWER(2,-'Calcul des ∆Ct'!AC54))</f>
        <v/>
      </c>
      <c r="AD152" s="41" t="str">
        <f>IF('Calcul des ∆Ct'!AD54="","",POWER(2,-'Calcul des ∆Ct'!AD54))</f>
        <v/>
      </c>
      <c r="AE152" s="42" t="str">
        <f>IF('Calcul des ∆Ct'!AE54="","",POWER(2,-'Calcul des ∆Ct'!AE54))</f>
        <v/>
      </c>
      <c r="AF152" s="43" t="str">
        <f>IF('Calcul des ∆Ct'!AF54="","",POWER(2,-'Calcul des ∆Ct'!AF54))</f>
        <v/>
      </c>
      <c r="AG152" s="41" t="str">
        <f>IF('Calcul des ∆Ct'!AG54="","",POWER(2,-'Calcul des ∆Ct'!AG54))</f>
        <v/>
      </c>
      <c r="AH152" s="42" t="str">
        <f>IF('Calcul des ∆Ct'!AH54="","",POWER(2,-'Calcul des ∆Ct'!AH54))</f>
        <v/>
      </c>
      <c r="AI152" s="43" t="str">
        <f>IF('Calcul des ∆Ct'!AI54="","",POWER(2,-'Calcul des ∆Ct'!AI54))</f>
        <v/>
      </c>
      <c r="AJ152" s="603" t="e">
        <f t="shared" si="113"/>
        <v>#N/A</v>
      </c>
      <c r="AK152" s="604"/>
      <c r="AL152" s="605"/>
      <c r="AM152" s="603" t="e">
        <f t="shared" si="115"/>
        <v>#N/A</v>
      </c>
      <c r="AN152" s="604"/>
      <c r="AO152" s="605"/>
      <c r="AP152" s="603" t="e">
        <f t="shared" si="116"/>
        <v>#N/A</v>
      </c>
      <c r="AQ152" s="604"/>
      <c r="AR152" s="605"/>
      <c r="AS152" s="603" t="e">
        <f t="shared" si="117"/>
        <v>#N/A</v>
      </c>
      <c r="AT152" s="604"/>
      <c r="AU152" s="605"/>
      <c r="AV152" s="603" t="e">
        <f t="shared" si="118"/>
        <v>#N/A</v>
      </c>
      <c r="AW152" s="604"/>
      <c r="AX152" s="605"/>
      <c r="AY152" s="603" t="e">
        <f t="shared" si="119"/>
        <v>#N/A</v>
      </c>
      <c r="AZ152" s="604"/>
      <c r="BA152" s="605"/>
      <c r="BB152" s="603" t="e">
        <f t="shared" si="120"/>
        <v>#N/A</v>
      </c>
      <c r="BC152" s="604"/>
      <c r="BD152" s="605"/>
      <c r="BE152" s="603" t="e">
        <f t="shared" si="121"/>
        <v>#N/A</v>
      </c>
      <c r="BF152" s="604"/>
      <c r="BG152" s="605"/>
      <c r="BH152" s="603" t="e">
        <f t="shared" si="122"/>
        <v>#N/A</v>
      </c>
      <c r="BI152" s="604"/>
      <c r="BJ152" s="605"/>
      <c r="BK152" s="603" t="e">
        <f t="shared" si="123"/>
        <v>#N/A</v>
      </c>
      <c r="BL152" s="604"/>
      <c r="BM152" s="605"/>
      <c r="BN152" s="603" t="e">
        <f t="shared" si="124"/>
        <v>#N/A</v>
      </c>
      <c r="BO152" s="604"/>
      <c r="BP152" s="605"/>
      <c r="BQ152" s="51" t="e">
        <f>IF(ISNUMBER('Moyennes ∆Ct et 2^(-∆Ct)'!AK55),'Moyennes ∆Ct et 2^(-∆Ct)'!AK55,NA())</f>
        <v>#N/A</v>
      </c>
      <c r="BR152" s="51" t="e">
        <f>IF(ISNUMBER('Moyennes ∆Ct et 2^(-∆Ct)'!AL55),'Moyennes ∆Ct et 2^(-∆Ct)'!AL55,NA())</f>
        <v>#N/A</v>
      </c>
      <c r="BS152" s="51" t="e">
        <f>IF(ISNUMBER('Moyennes ∆Ct et 2^(-∆Ct)'!AM55),'Moyennes ∆Ct et 2^(-∆Ct)'!AM55,NA())</f>
        <v>#N/A</v>
      </c>
      <c r="BT152" s="51" t="e">
        <f>IF(ISNUMBER('Moyennes ∆Ct et 2^(-∆Ct)'!AN55),'Moyennes ∆Ct et 2^(-∆Ct)'!AN55,NA())</f>
        <v>#N/A</v>
      </c>
      <c r="BU152" s="51" t="e">
        <f>IF(ISNUMBER('Moyennes ∆Ct et 2^(-∆Ct)'!AO55),'Moyennes ∆Ct et 2^(-∆Ct)'!AO55,NA())</f>
        <v>#N/A</v>
      </c>
      <c r="BV152" s="51" t="e">
        <f>IF(ISNUMBER('Moyennes ∆Ct et 2^(-∆Ct)'!AP55),'Moyennes ∆Ct et 2^(-∆Ct)'!AP55,NA())</f>
        <v>#N/A</v>
      </c>
      <c r="BW152" s="51" t="e">
        <f>IF(ISNUMBER('Moyennes ∆Ct et 2^(-∆Ct)'!AQ55),'Moyennes ∆Ct et 2^(-∆Ct)'!AQ55,NA())</f>
        <v>#N/A</v>
      </c>
      <c r="BX152" s="51" t="e">
        <f>IF(ISNUMBER('Moyennes ∆Ct et 2^(-∆Ct)'!AR55),'Moyennes ∆Ct et 2^(-∆Ct)'!AR55,NA())</f>
        <v>#N/A</v>
      </c>
      <c r="BY152" s="51" t="e">
        <f>IF(ISNUMBER('Moyennes ∆Ct et 2^(-∆Ct)'!AS55),'Moyennes ∆Ct et 2^(-∆Ct)'!AS55,NA())</f>
        <v>#N/A</v>
      </c>
      <c r="BZ152" s="51" t="e">
        <f>IF(ISNUMBER('Moyennes ∆Ct et 2^(-∆Ct)'!AT55),'Moyennes ∆Ct et 2^(-∆Ct)'!AT55,NA())</f>
        <v>#N/A</v>
      </c>
      <c r="CA152" s="51" t="e">
        <f>IF(ISNUMBER('Moyennes ∆Ct et 2^(-∆Ct)'!AU55),'Moyennes ∆Ct et 2^(-∆Ct)'!AU55,NA())</f>
        <v>#N/A</v>
      </c>
      <c r="CB152" s="51" t="e">
        <f>IF(ISNUMBER('Moyennes ∆Ct et 2^(-∆Ct)'!AV55),'Moyennes ∆Ct et 2^(-∆Ct)'!AV55,NA())</f>
        <v>#N/A</v>
      </c>
      <c r="CC152" s="51" t="e">
        <f>IF(ISNUMBER('Moyennes ∆Ct et 2^(-∆Ct)'!AW55),'Moyennes ∆Ct et 2^(-∆Ct)'!AW55,NA())</f>
        <v>#N/A</v>
      </c>
      <c r="CD152" s="51" t="e">
        <f>IF(ISNUMBER('Moyennes ∆Ct et 2^(-∆Ct)'!AX55),'Moyennes ∆Ct et 2^(-∆Ct)'!AX55,NA())</f>
        <v>#N/A</v>
      </c>
      <c r="CE152" s="51" t="e">
        <f>IF(ISNUMBER('Moyennes ∆Ct et 2^(-∆Ct)'!AY55),'Moyennes ∆Ct et 2^(-∆Ct)'!AY55,NA())</f>
        <v>#N/A</v>
      </c>
      <c r="CF152" s="51" t="e">
        <f>IF(ISNUMBER('Moyennes ∆Ct et 2^(-∆Ct)'!AZ55),'Moyennes ∆Ct et 2^(-∆Ct)'!AZ55,NA())</f>
        <v>#N/A</v>
      </c>
      <c r="CG152" s="51" t="e">
        <f>IF(ISNUMBER('Moyennes ∆Ct et 2^(-∆Ct)'!BA55),'Moyennes ∆Ct et 2^(-∆Ct)'!BA55,NA())</f>
        <v>#N/A</v>
      </c>
      <c r="CH152" s="51" t="e">
        <f>IF(ISNUMBER('Moyennes ∆Ct et 2^(-∆Ct)'!BB55),'Moyennes ∆Ct et 2^(-∆Ct)'!BB55,NA())</f>
        <v>#N/A</v>
      </c>
      <c r="CI152" s="51" t="e">
        <f>IF(ISNUMBER('Moyennes ∆Ct et 2^(-∆Ct)'!BC55),'Moyennes ∆Ct et 2^(-∆Ct)'!BC55,NA())</f>
        <v>#N/A</v>
      </c>
      <c r="CJ152" s="51" t="e">
        <f>IF(ISNUMBER('Moyennes ∆Ct et 2^(-∆Ct)'!BD55),'Moyennes ∆Ct et 2^(-∆Ct)'!BD55,NA())</f>
        <v>#N/A</v>
      </c>
    </row>
    <row r="153" spans="1:88">
      <c r="A153" s="36" t="str">
        <f t="shared" si="125"/>
        <v>E5</v>
      </c>
      <c r="B153" s="37" t="str">
        <f t="shared" si="125"/>
        <v/>
      </c>
      <c r="C153" s="41" t="str">
        <f>IF('Calcul des ∆Ct'!C55="","",POWER(2,-'Calcul des ∆Ct'!C55))</f>
        <v/>
      </c>
      <c r="D153" s="42" t="str">
        <f>IF('Calcul des ∆Ct'!D55="","",POWER(2,-'Calcul des ∆Ct'!D55))</f>
        <v/>
      </c>
      <c r="E153" s="43" t="str">
        <f>IF('Calcul des ∆Ct'!E55="","",POWER(2,-'Calcul des ∆Ct'!E55))</f>
        <v/>
      </c>
      <c r="F153" s="41" t="str">
        <f>IF('Calcul des ∆Ct'!F55="","",POWER(2,-'Calcul des ∆Ct'!F55))</f>
        <v/>
      </c>
      <c r="G153" s="42" t="str">
        <f>IF('Calcul des ∆Ct'!G55="","",POWER(2,-'Calcul des ∆Ct'!G55))</f>
        <v/>
      </c>
      <c r="H153" s="43" t="str">
        <f>IF('Calcul des ∆Ct'!H55="","",POWER(2,-'Calcul des ∆Ct'!H55))</f>
        <v/>
      </c>
      <c r="I153" s="41" t="str">
        <f>IF('Calcul des ∆Ct'!I55="","",POWER(2,-'Calcul des ∆Ct'!I55))</f>
        <v/>
      </c>
      <c r="J153" s="42" t="str">
        <f>IF('Calcul des ∆Ct'!J55="","",POWER(2,-'Calcul des ∆Ct'!J55))</f>
        <v/>
      </c>
      <c r="K153" s="43" t="str">
        <f>IF('Calcul des ∆Ct'!K55="","",POWER(2,-'Calcul des ∆Ct'!K55))</f>
        <v/>
      </c>
      <c r="L153" s="41" t="str">
        <f>IF('Calcul des ∆Ct'!L55="","",POWER(2,-'Calcul des ∆Ct'!L55))</f>
        <v/>
      </c>
      <c r="M153" s="42" t="str">
        <f>IF('Calcul des ∆Ct'!M55="","",POWER(2,-'Calcul des ∆Ct'!M55))</f>
        <v/>
      </c>
      <c r="N153" s="43" t="str">
        <f>IF('Calcul des ∆Ct'!N55="","",POWER(2,-'Calcul des ∆Ct'!N55))</f>
        <v/>
      </c>
      <c r="O153" s="41" t="str">
        <f>IF('Calcul des ∆Ct'!O55="","",POWER(2,-'Calcul des ∆Ct'!O55))</f>
        <v/>
      </c>
      <c r="P153" s="42" t="str">
        <f>IF('Calcul des ∆Ct'!P55="","",POWER(2,-'Calcul des ∆Ct'!P55))</f>
        <v/>
      </c>
      <c r="Q153" s="43" t="str">
        <f>IF('Calcul des ∆Ct'!Q55="","",POWER(2,-'Calcul des ∆Ct'!Q55))</f>
        <v/>
      </c>
      <c r="R153" s="41" t="str">
        <f>IF('Calcul des ∆Ct'!R55="","",POWER(2,-'Calcul des ∆Ct'!R55))</f>
        <v/>
      </c>
      <c r="S153" s="42" t="str">
        <f>IF('Calcul des ∆Ct'!S55="","",POWER(2,-'Calcul des ∆Ct'!S55))</f>
        <v/>
      </c>
      <c r="T153" s="43" t="str">
        <f>IF('Calcul des ∆Ct'!T55="","",POWER(2,-'Calcul des ∆Ct'!T55))</f>
        <v/>
      </c>
      <c r="U153" s="41" t="str">
        <f>IF('Calcul des ∆Ct'!U55="","",POWER(2,-'Calcul des ∆Ct'!U55))</f>
        <v/>
      </c>
      <c r="V153" s="42" t="str">
        <f>IF('Calcul des ∆Ct'!V55="","",POWER(2,-'Calcul des ∆Ct'!V55))</f>
        <v/>
      </c>
      <c r="W153" s="43" t="str">
        <f>IF('Calcul des ∆Ct'!W55="","",POWER(2,-'Calcul des ∆Ct'!W55))</f>
        <v/>
      </c>
      <c r="X153" s="41" t="str">
        <f>IF('Calcul des ∆Ct'!X55="","",POWER(2,-'Calcul des ∆Ct'!X55))</f>
        <v/>
      </c>
      <c r="Y153" s="42" t="str">
        <f>IF('Calcul des ∆Ct'!Y55="","",POWER(2,-'Calcul des ∆Ct'!Y55))</f>
        <v/>
      </c>
      <c r="Z153" s="43" t="str">
        <f>IF('Calcul des ∆Ct'!Z55="","",POWER(2,-'Calcul des ∆Ct'!Z55))</f>
        <v/>
      </c>
      <c r="AA153" s="41" t="str">
        <f>IF('Calcul des ∆Ct'!AA55="","",POWER(2,-'Calcul des ∆Ct'!AA55))</f>
        <v/>
      </c>
      <c r="AB153" s="42" t="str">
        <f>IF('Calcul des ∆Ct'!AB55="","",POWER(2,-'Calcul des ∆Ct'!AB55))</f>
        <v/>
      </c>
      <c r="AC153" s="43" t="str">
        <f>IF('Calcul des ∆Ct'!AC55="","",POWER(2,-'Calcul des ∆Ct'!AC55))</f>
        <v/>
      </c>
      <c r="AD153" s="41" t="str">
        <f>IF('Calcul des ∆Ct'!AD55="","",POWER(2,-'Calcul des ∆Ct'!AD55))</f>
        <v/>
      </c>
      <c r="AE153" s="42" t="str">
        <f>IF('Calcul des ∆Ct'!AE55="","",POWER(2,-'Calcul des ∆Ct'!AE55))</f>
        <v/>
      </c>
      <c r="AF153" s="43" t="str">
        <f>IF('Calcul des ∆Ct'!AF55="","",POWER(2,-'Calcul des ∆Ct'!AF55))</f>
        <v/>
      </c>
      <c r="AG153" s="41" t="str">
        <f>IF('Calcul des ∆Ct'!AG55="","",POWER(2,-'Calcul des ∆Ct'!AG55))</f>
        <v/>
      </c>
      <c r="AH153" s="42" t="str">
        <f>IF('Calcul des ∆Ct'!AH55="","",POWER(2,-'Calcul des ∆Ct'!AH55))</f>
        <v/>
      </c>
      <c r="AI153" s="43" t="str">
        <f>IF('Calcul des ∆Ct'!AI55="","",POWER(2,-'Calcul des ∆Ct'!AI55))</f>
        <v/>
      </c>
      <c r="AJ153" s="603" t="e">
        <f t="shared" si="113"/>
        <v>#N/A</v>
      </c>
      <c r="AK153" s="604"/>
      <c r="AL153" s="605"/>
      <c r="AM153" s="603" t="e">
        <f t="shared" si="115"/>
        <v>#N/A</v>
      </c>
      <c r="AN153" s="604"/>
      <c r="AO153" s="605"/>
      <c r="AP153" s="603" t="e">
        <f t="shared" si="116"/>
        <v>#N/A</v>
      </c>
      <c r="AQ153" s="604"/>
      <c r="AR153" s="605"/>
      <c r="AS153" s="603" t="e">
        <f t="shared" si="117"/>
        <v>#N/A</v>
      </c>
      <c r="AT153" s="604"/>
      <c r="AU153" s="605"/>
      <c r="AV153" s="603" t="e">
        <f t="shared" si="118"/>
        <v>#N/A</v>
      </c>
      <c r="AW153" s="604"/>
      <c r="AX153" s="605"/>
      <c r="AY153" s="603" t="e">
        <f t="shared" si="119"/>
        <v>#N/A</v>
      </c>
      <c r="AZ153" s="604"/>
      <c r="BA153" s="605"/>
      <c r="BB153" s="603" t="e">
        <f t="shared" si="120"/>
        <v>#N/A</v>
      </c>
      <c r="BC153" s="604"/>
      <c r="BD153" s="605"/>
      <c r="BE153" s="603" t="e">
        <f t="shared" si="121"/>
        <v>#N/A</v>
      </c>
      <c r="BF153" s="604"/>
      <c r="BG153" s="605"/>
      <c r="BH153" s="603" t="e">
        <f t="shared" si="122"/>
        <v>#N/A</v>
      </c>
      <c r="BI153" s="604"/>
      <c r="BJ153" s="605"/>
      <c r="BK153" s="603" t="e">
        <f t="shared" si="123"/>
        <v>#N/A</v>
      </c>
      <c r="BL153" s="604"/>
      <c r="BM153" s="605"/>
      <c r="BN153" s="603" t="e">
        <f t="shared" si="124"/>
        <v>#N/A</v>
      </c>
      <c r="BO153" s="604"/>
      <c r="BP153" s="605"/>
      <c r="BQ153" s="51" t="e">
        <f>IF(ISNUMBER('Moyennes ∆Ct et 2^(-∆Ct)'!AK56),'Moyennes ∆Ct et 2^(-∆Ct)'!AK56,NA())</f>
        <v>#N/A</v>
      </c>
      <c r="BR153" s="51" t="e">
        <f>IF(ISNUMBER('Moyennes ∆Ct et 2^(-∆Ct)'!AL56),'Moyennes ∆Ct et 2^(-∆Ct)'!AL56,NA())</f>
        <v>#N/A</v>
      </c>
      <c r="BS153" s="51" t="e">
        <f>IF(ISNUMBER('Moyennes ∆Ct et 2^(-∆Ct)'!AM56),'Moyennes ∆Ct et 2^(-∆Ct)'!AM56,NA())</f>
        <v>#N/A</v>
      </c>
      <c r="BT153" s="51" t="e">
        <f>IF(ISNUMBER('Moyennes ∆Ct et 2^(-∆Ct)'!AN56),'Moyennes ∆Ct et 2^(-∆Ct)'!AN56,NA())</f>
        <v>#N/A</v>
      </c>
      <c r="BU153" s="51" t="e">
        <f>IF(ISNUMBER('Moyennes ∆Ct et 2^(-∆Ct)'!AO56),'Moyennes ∆Ct et 2^(-∆Ct)'!AO56,NA())</f>
        <v>#N/A</v>
      </c>
      <c r="BV153" s="51" t="e">
        <f>IF(ISNUMBER('Moyennes ∆Ct et 2^(-∆Ct)'!AP56),'Moyennes ∆Ct et 2^(-∆Ct)'!AP56,NA())</f>
        <v>#N/A</v>
      </c>
      <c r="BW153" s="51" t="e">
        <f>IF(ISNUMBER('Moyennes ∆Ct et 2^(-∆Ct)'!AQ56),'Moyennes ∆Ct et 2^(-∆Ct)'!AQ56,NA())</f>
        <v>#N/A</v>
      </c>
      <c r="BX153" s="51" t="e">
        <f>IF(ISNUMBER('Moyennes ∆Ct et 2^(-∆Ct)'!AR56),'Moyennes ∆Ct et 2^(-∆Ct)'!AR56,NA())</f>
        <v>#N/A</v>
      </c>
      <c r="BY153" s="51" t="e">
        <f>IF(ISNUMBER('Moyennes ∆Ct et 2^(-∆Ct)'!AS56),'Moyennes ∆Ct et 2^(-∆Ct)'!AS56,NA())</f>
        <v>#N/A</v>
      </c>
      <c r="BZ153" s="51" t="e">
        <f>IF(ISNUMBER('Moyennes ∆Ct et 2^(-∆Ct)'!AT56),'Moyennes ∆Ct et 2^(-∆Ct)'!AT56,NA())</f>
        <v>#N/A</v>
      </c>
      <c r="CA153" s="51" t="e">
        <f>IF(ISNUMBER('Moyennes ∆Ct et 2^(-∆Ct)'!AU56),'Moyennes ∆Ct et 2^(-∆Ct)'!AU56,NA())</f>
        <v>#N/A</v>
      </c>
      <c r="CB153" s="51" t="e">
        <f>IF(ISNUMBER('Moyennes ∆Ct et 2^(-∆Ct)'!AV56),'Moyennes ∆Ct et 2^(-∆Ct)'!AV56,NA())</f>
        <v>#N/A</v>
      </c>
      <c r="CC153" s="51" t="e">
        <f>IF(ISNUMBER('Moyennes ∆Ct et 2^(-∆Ct)'!AW56),'Moyennes ∆Ct et 2^(-∆Ct)'!AW56,NA())</f>
        <v>#N/A</v>
      </c>
      <c r="CD153" s="51" t="e">
        <f>IF(ISNUMBER('Moyennes ∆Ct et 2^(-∆Ct)'!AX56),'Moyennes ∆Ct et 2^(-∆Ct)'!AX56,NA())</f>
        <v>#N/A</v>
      </c>
      <c r="CE153" s="51" t="e">
        <f>IF(ISNUMBER('Moyennes ∆Ct et 2^(-∆Ct)'!AY56),'Moyennes ∆Ct et 2^(-∆Ct)'!AY56,NA())</f>
        <v>#N/A</v>
      </c>
      <c r="CF153" s="51" t="e">
        <f>IF(ISNUMBER('Moyennes ∆Ct et 2^(-∆Ct)'!AZ56),'Moyennes ∆Ct et 2^(-∆Ct)'!AZ56,NA())</f>
        <v>#N/A</v>
      </c>
      <c r="CG153" s="51" t="e">
        <f>IF(ISNUMBER('Moyennes ∆Ct et 2^(-∆Ct)'!BA56),'Moyennes ∆Ct et 2^(-∆Ct)'!BA56,NA())</f>
        <v>#N/A</v>
      </c>
      <c r="CH153" s="51" t="e">
        <f>IF(ISNUMBER('Moyennes ∆Ct et 2^(-∆Ct)'!BB56),'Moyennes ∆Ct et 2^(-∆Ct)'!BB56,NA())</f>
        <v>#N/A</v>
      </c>
      <c r="CI153" s="51" t="e">
        <f>IF(ISNUMBER('Moyennes ∆Ct et 2^(-∆Ct)'!BC56),'Moyennes ∆Ct et 2^(-∆Ct)'!BC56,NA())</f>
        <v>#N/A</v>
      </c>
      <c r="CJ153" s="51" t="e">
        <f>IF(ISNUMBER('Moyennes ∆Ct et 2^(-∆Ct)'!BD56),'Moyennes ∆Ct et 2^(-∆Ct)'!BD56,NA())</f>
        <v>#N/A</v>
      </c>
    </row>
    <row r="154" spans="1:88">
      <c r="A154" s="36" t="str">
        <f t="shared" si="125"/>
        <v>E6</v>
      </c>
      <c r="B154" s="37" t="str">
        <f t="shared" si="125"/>
        <v/>
      </c>
      <c r="C154" s="41" t="str">
        <f>IF('Calcul des ∆Ct'!C56="","",POWER(2,-'Calcul des ∆Ct'!C56))</f>
        <v/>
      </c>
      <c r="D154" s="42" t="str">
        <f>IF('Calcul des ∆Ct'!D56="","",POWER(2,-'Calcul des ∆Ct'!D56))</f>
        <v/>
      </c>
      <c r="E154" s="43" t="str">
        <f>IF('Calcul des ∆Ct'!E56="","",POWER(2,-'Calcul des ∆Ct'!E56))</f>
        <v/>
      </c>
      <c r="F154" s="41" t="str">
        <f>IF('Calcul des ∆Ct'!F56="","",POWER(2,-'Calcul des ∆Ct'!F56))</f>
        <v/>
      </c>
      <c r="G154" s="42" t="str">
        <f>IF('Calcul des ∆Ct'!G56="","",POWER(2,-'Calcul des ∆Ct'!G56))</f>
        <v/>
      </c>
      <c r="H154" s="43" t="str">
        <f>IF('Calcul des ∆Ct'!H56="","",POWER(2,-'Calcul des ∆Ct'!H56))</f>
        <v/>
      </c>
      <c r="I154" s="41" t="str">
        <f>IF('Calcul des ∆Ct'!I56="","",POWER(2,-'Calcul des ∆Ct'!I56))</f>
        <v/>
      </c>
      <c r="J154" s="42" t="str">
        <f>IF('Calcul des ∆Ct'!J56="","",POWER(2,-'Calcul des ∆Ct'!J56))</f>
        <v/>
      </c>
      <c r="K154" s="43" t="str">
        <f>IF('Calcul des ∆Ct'!K56="","",POWER(2,-'Calcul des ∆Ct'!K56))</f>
        <v/>
      </c>
      <c r="L154" s="41" t="str">
        <f>IF('Calcul des ∆Ct'!L56="","",POWER(2,-'Calcul des ∆Ct'!L56))</f>
        <v/>
      </c>
      <c r="M154" s="42" t="str">
        <f>IF('Calcul des ∆Ct'!M56="","",POWER(2,-'Calcul des ∆Ct'!M56))</f>
        <v/>
      </c>
      <c r="N154" s="43" t="str">
        <f>IF('Calcul des ∆Ct'!N56="","",POWER(2,-'Calcul des ∆Ct'!N56))</f>
        <v/>
      </c>
      <c r="O154" s="41" t="str">
        <f>IF('Calcul des ∆Ct'!O56="","",POWER(2,-'Calcul des ∆Ct'!O56))</f>
        <v/>
      </c>
      <c r="P154" s="42" t="str">
        <f>IF('Calcul des ∆Ct'!P56="","",POWER(2,-'Calcul des ∆Ct'!P56))</f>
        <v/>
      </c>
      <c r="Q154" s="43" t="str">
        <f>IF('Calcul des ∆Ct'!Q56="","",POWER(2,-'Calcul des ∆Ct'!Q56))</f>
        <v/>
      </c>
      <c r="R154" s="41" t="str">
        <f>IF('Calcul des ∆Ct'!R56="","",POWER(2,-'Calcul des ∆Ct'!R56))</f>
        <v/>
      </c>
      <c r="S154" s="42" t="str">
        <f>IF('Calcul des ∆Ct'!S56="","",POWER(2,-'Calcul des ∆Ct'!S56))</f>
        <v/>
      </c>
      <c r="T154" s="43" t="str">
        <f>IF('Calcul des ∆Ct'!T56="","",POWER(2,-'Calcul des ∆Ct'!T56))</f>
        <v/>
      </c>
      <c r="U154" s="41" t="str">
        <f>IF('Calcul des ∆Ct'!U56="","",POWER(2,-'Calcul des ∆Ct'!U56))</f>
        <v/>
      </c>
      <c r="V154" s="42" t="str">
        <f>IF('Calcul des ∆Ct'!V56="","",POWER(2,-'Calcul des ∆Ct'!V56))</f>
        <v/>
      </c>
      <c r="W154" s="43" t="str">
        <f>IF('Calcul des ∆Ct'!W56="","",POWER(2,-'Calcul des ∆Ct'!W56))</f>
        <v/>
      </c>
      <c r="X154" s="41" t="str">
        <f>IF('Calcul des ∆Ct'!X56="","",POWER(2,-'Calcul des ∆Ct'!X56))</f>
        <v/>
      </c>
      <c r="Y154" s="42" t="str">
        <f>IF('Calcul des ∆Ct'!Y56="","",POWER(2,-'Calcul des ∆Ct'!Y56))</f>
        <v/>
      </c>
      <c r="Z154" s="43" t="str">
        <f>IF('Calcul des ∆Ct'!Z56="","",POWER(2,-'Calcul des ∆Ct'!Z56))</f>
        <v/>
      </c>
      <c r="AA154" s="41" t="str">
        <f>IF('Calcul des ∆Ct'!AA56="","",POWER(2,-'Calcul des ∆Ct'!AA56))</f>
        <v/>
      </c>
      <c r="AB154" s="42" t="str">
        <f>IF('Calcul des ∆Ct'!AB56="","",POWER(2,-'Calcul des ∆Ct'!AB56))</f>
        <v/>
      </c>
      <c r="AC154" s="43" t="str">
        <f>IF('Calcul des ∆Ct'!AC56="","",POWER(2,-'Calcul des ∆Ct'!AC56))</f>
        <v/>
      </c>
      <c r="AD154" s="41" t="str">
        <f>IF('Calcul des ∆Ct'!AD56="","",POWER(2,-'Calcul des ∆Ct'!AD56))</f>
        <v/>
      </c>
      <c r="AE154" s="42" t="str">
        <f>IF('Calcul des ∆Ct'!AE56="","",POWER(2,-'Calcul des ∆Ct'!AE56))</f>
        <v/>
      </c>
      <c r="AF154" s="43" t="str">
        <f>IF('Calcul des ∆Ct'!AF56="","",POWER(2,-'Calcul des ∆Ct'!AF56))</f>
        <v/>
      </c>
      <c r="AG154" s="41" t="str">
        <f>IF('Calcul des ∆Ct'!AG56="","",POWER(2,-'Calcul des ∆Ct'!AG56))</f>
        <v/>
      </c>
      <c r="AH154" s="42" t="str">
        <f>IF('Calcul des ∆Ct'!AH56="","",POWER(2,-'Calcul des ∆Ct'!AH56))</f>
        <v/>
      </c>
      <c r="AI154" s="43" t="str">
        <f>IF('Calcul des ∆Ct'!AI56="","",POWER(2,-'Calcul des ∆Ct'!AI56))</f>
        <v/>
      </c>
      <c r="AJ154" s="603" t="e">
        <f t="shared" si="113"/>
        <v>#N/A</v>
      </c>
      <c r="AK154" s="604"/>
      <c r="AL154" s="605"/>
      <c r="AM154" s="603" t="e">
        <f t="shared" si="115"/>
        <v>#N/A</v>
      </c>
      <c r="AN154" s="604"/>
      <c r="AO154" s="605"/>
      <c r="AP154" s="603" t="e">
        <f t="shared" si="116"/>
        <v>#N/A</v>
      </c>
      <c r="AQ154" s="604"/>
      <c r="AR154" s="605"/>
      <c r="AS154" s="603" t="e">
        <f t="shared" si="117"/>
        <v>#N/A</v>
      </c>
      <c r="AT154" s="604"/>
      <c r="AU154" s="605"/>
      <c r="AV154" s="603" t="e">
        <f t="shared" si="118"/>
        <v>#N/A</v>
      </c>
      <c r="AW154" s="604"/>
      <c r="AX154" s="605"/>
      <c r="AY154" s="603" t="e">
        <f t="shared" si="119"/>
        <v>#N/A</v>
      </c>
      <c r="AZ154" s="604"/>
      <c r="BA154" s="605"/>
      <c r="BB154" s="603" t="e">
        <f t="shared" si="120"/>
        <v>#N/A</v>
      </c>
      <c r="BC154" s="604"/>
      <c r="BD154" s="605"/>
      <c r="BE154" s="603" t="e">
        <f t="shared" si="121"/>
        <v>#N/A</v>
      </c>
      <c r="BF154" s="604"/>
      <c r="BG154" s="605"/>
      <c r="BH154" s="603" t="e">
        <f t="shared" si="122"/>
        <v>#N/A</v>
      </c>
      <c r="BI154" s="604"/>
      <c r="BJ154" s="605"/>
      <c r="BK154" s="603" t="e">
        <f t="shared" si="123"/>
        <v>#N/A</v>
      </c>
      <c r="BL154" s="604"/>
      <c r="BM154" s="605"/>
      <c r="BN154" s="603" t="e">
        <f t="shared" si="124"/>
        <v>#N/A</v>
      </c>
      <c r="BO154" s="604"/>
      <c r="BP154" s="605"/>
      <c r="BQ154" s="51" t="e">
        <f>IF(ISNUMBER('Moyennes ∆Ct et 2^(-∆Ct)'!AK57),'Moyennes ∆Ct et 2^(-∆Ct)'!AK57,NA())</f>
        <v>#N/A</v>
      </c>
      <c r="BR154" s="51" t="e">
        <f>IF(ISNUMBER('Moyennes ∆Ct et 2^(-∆Ct)'!AL57),'Moyennes ∆Ct et 2^(-∆Ct)'!AL57,NA())</f>
        <v>#N/A</v>
      </c>
      <c r="BS154" s="51" t="e">
        <f>IF(ISNUMBER('Moyennes ∆Ct et 2^(-∆Ct)'!AM57),'Moyennes ∆Ct et 2^(-∆Ct)'!AM57,NA())</f>
        <v>#N/A</v>
      </c>
      <c r="BT154" s="51" t="e">
        <f>IF(ISNUMBER('Moyennes ∆Ct et 2^(-∆Ct)'!AN57),'Moyennes ∆Ct et 2^(-∆Ct)'!AN57,NA())</f>
        <v>#N/A</v>
      </c>
      <c r="BU154" s="51" t="e">
        <f>IF(ISNUMBER('Moyennes ∆Ct et 2^(-∆Ct)'!AO57),'Moyennes ∆Ct et 2^(-∆Ct)'!AO57,NA())</f>
        <v>#N/A</v>
      </c>
      <c r="BV154" s="51" t="e">
        <f>IF(ISNUMBER('Moyennes ∆Ct et 2^(-∆Ct)'!AP57),'Moyennes ∆Ct et 2^(-∆Ct)'!AP57,NA())</f>
        <v>#N/A</v>
      </c>
      <c r="BW154" s="51" t="e">
        <f>IF(ISNUMBER('Moyennes ∆Ct et 2^(-∆Ct)'!AQ57),'Moyennes ∆Ct et 2^(-∆Ct)'!AQ57,NA())</f>
        <v>#N/A</v>
      </c>
      <c r="BX154" s="51" t="e">
        <f>IF(ISNUMBER('Moyennes ∆Ct et 2^(-∆Ct)'!AR57),'Moyennes ∆Ct et 2^(-∆Ct)'!AR57,NA())</f>
        <v>#N/A</v>
      </c>
      <c r="BY154" s="51" t="e">
        <f>IF(ISNUMBER('Moyennes ∆Ct et 2^(-∆Ct)'!AS57),'Moyennes ∆Ct et 2^(-∆Ct)'!AS57,NA())</f>
        <v>#N/A</v>
      </c>
      <c r="BZ154" s="51" t="e">
        <f>IF(ISNUMBER('Moyennes ∆Ct et 2^(-∆Ct)'!AT57),'Moyennes ∆Ct et 2^(-∆Ct)'!AT57,NA())</f>
        <v>#N/A</v>
      </c>
      <c r="CA154" s="51" t="e">
        <f>IF(ISNUMBER('Moyennes ∆Ct et 2^(-∆Ct)'!AU57),'Moyennes ∆Ct et 2^(-∆Ct)'!AU57,NA())</f>
        <v>#N/A</v>
      </c>
      <c r="CB154" s="51" t="e">
        <f>IF(ISNUMBER('Moyennes ∆Ct et 2^(-∆Ct)'!AV57),'Moyennes ∆Ct et 2^(-∆Ct)'!AV57,NA())</f>
        <v>#N/A</v>
      </c>
      <c r="CC154" s="51" t="e">
        <f>IF(ISNUMBER('Moyennes ∆Ct et 2^(-∆Ct)'!AW57),'Moyennes ∆Ct et 2^(-∆Ct)'!AW57,NA())</f>
        <v>#N/A</v>
      </c>
      <c r="CD154" s="51" t="e">
        <f>IF(ISNUMBER('Moyennes ∆Ct et 2^(-∆Ct)'!AX57),'Moyennes ∆Ct et 2^(-∆Ct)'!AX57,NA())</f>
        <v>#N/A</v>
      </c>
      <c r="CE154" s="51" t="e">
        <f>IF(ISNUMBER('Moyennes ∆Ct et 2^(-∆Ct)'!AY57),'Moyennes ∆Ct et 2^(-∆Ct)'!AY57,NA())</f>
        <v>#N/A</v>
      </c>
      <c r="CF154" s="51" t="e">
        <f>IF(ISNUMBER('Moyennes ∆Ct et 2^(-∆Ct)'!AZ57),'Moyennes ∆Ct et 2^(-∆Ct)'!AZ57,NA())</f>
        <v>#N/A</v>
      </c>
      <c r="CG154" s="51" t="e">
        <f>IF(ISNUMBER('Moyennes ∆Ct et 2^(-∆Ct)'!BA57),'Moyennes ∆Ct et 2^(-∆Ct)'!BA57,NA())</f>
        <v>#N/A</v>
      </c>
      <c r="CH154" s="51" t="e">
        <f>IF(ISNUMBER('Moyennes ∆Ct et 2^(-∆Ct)'!BB57),'Moyennes ∆Ct et 2^(-∆Ct)'!BB57,NA())</f>
        <v>#N/A</v>
      </c>
      <c r="CI154" s="51" t="e">
        <f>IF(ISNUMBER('Moyennes ∆Ct et 2^(-∆Ct)'!BC57),'Moyennes ∆Ct et 2^(-∆Ct)'!BC57,NA())</f>
        <v>#N/A</v>
      </c>
      <c r="CJ154" s="51" t="e">
        <f>IF(ISNUMBER('Moyennes ∆Ct et 2^(-∆Ct)'!BD57),'Moyennes ∆Ct et 2^(-∆Ct)'!BD57,NA())</f>
        <v>#N/A</v>
      </c>
    </row>
    <row r="155" spans="1:88">
      <c r="A155" s="36" t="str">
        <f t="shared" si="125"/>
        <v>E7</v>
      </c>
      <c r="B155" s="37" t="str">
        <f t="shared" si="125"/>
        <v/>
      </c>
      <c r="C155" s="41" t="str">
        <f>IF('Calcul des ∆Ct'!C57="","",POWER(2,-'Calcul des ∆Ct'!C57))</f>
        <v/>
      </c>
      <c r="D155" s="42" t="str">
        <f>IF('Calcul des ∆Ct'!D57="","",POWER(2,-'Calcul des ∆Ct'!D57))</f>
        <v/>
      </c>
      <c r="E155" s="43" t="str">
        <f>IF('Calcul des ∆Ct'!E57="","",POWER(2,-'Calcul des ∆Ct'!E57))</f>
        <v/>
      </c>
      <c r="F155" s="41" t="str">
        <f>IF('Calcul des ∆Ct'!F57="","",POWER(2,-'Calcul des ∆Ct'!F57))</f>
        <v/>
      </c>
      <c r="G155" s="42" t="str">
        <f>IF('Calcul des ∆Ct'!G57="","",POWER(2,-'Calcul des ∆Ct'!G57))</f>
        <v/>
      </c>
      <c r="H155" s="43" t="str">
        <f>IF('Calcul des ∆Ct'!H57="","",POWER(2,-'Calcul des ∆Ct'!H57))</f>
        <v/>
      </c>
      <c r="I155" s="41" t="str">
        <f>IF('Calcul des ∆Ct'!I57="","",POWER(2,-'Calcul des ∆Ct'!I57))</f>
        <v/>
      </c>
      <c r="J155" s="42" t="str">
        <f>IF('Calcul des ∆Ct'!J57="","",POWER(2,-'Calcul des ∆Ct'!J57))</f>
        <v/>
      </c>
      <c r="K155" s="43" t="str">
        <f>IF('Calcul des ∆Ct'!K57="","",POWER(2,-'Calcul des ∆Ct'!K57))</f>
        <v/>
      </c>
      <c r="L155" s="41" t="str">
        <f>IF('Calcul des ∆Ct'!L57="","",POWER(2,-'Calcul des ∆Ct'!L57))</f>
        <v/>
      </c>
      <c r="M155" s="42" t="str">
        <f>IF('Calcul des ∆Ct'!M57="","",POWER(2,-'Calcul des ∆Ct'!M57))</f>
        <v/>
      </c>
      <c r="N155" s="43" t="str">
        <f>IF('Calcul des ∆Ct'!N57="","",POWER(2,-'Calcul des ∆Ct'!N57))</f>
        <v/>
      </c>
      <c r="O155" s="41" t="str">
        <f>IF('Calcul des ∆Ct'!O57="","",POWER(2,-'Calcul des ∆Ct'!O57))</f>
        <v/>
      </c>
      <c r="P155" s="42" t="str">
        <f>IF('Calcul des ∆Ct'!P57="","",POWER(2,-'Calcul des ∆Ct'!P57))</f>
        <v/>
      </c>
      <c r="Q155" s="43" t="str">
        <f>IF('Calcul des ∆Ct'!Q57="","",POWER(2,-'Calcul des ∆Ct'!Q57))</f>
        <v/>
      </c>
      <c r="R155" s="41" t="str">
        <f>IF('Calcul des ∆Ct'!R57="","",POWER(2,-'Calcul des ∆Ct'!R57))</f>
        <v/>
      </c>
      <c r="S155" s="42" t="str">
        <f>IF('Calcul des ∆Ct'!S57="","",POWER(2,-'Calcul des ∆Ct'!S57))</f>
        <v/>
      </c>
      <c r="T155" s="43" t="str">
        <f>IF('Calcul des ∆Ct'!T57="","",POWER(2,-'Calcul des ∆Ct'!T57))</f>
        <v/>
      </c>
      <c r="U155" s="41" t="str">
        <f>IF('Calcul des ∆Ct'!U57="","",POWER(2,-'Calcul des ∆Ct'!U57))</f>
        <v/>
      </c>
      <c r="V155" s="42" t="str">
        <f>IF('Calcul des ∆Ct'!V57="","",POWER(2,-'Calcul des ∆Ct'!V57))</f>
        <v/>
      </c>
      <c r="W155" s="43" t="str">
        <f>IF('Calcul des ∆Ct'!W57="","",POWER(2,-'Calcul des ∆Ct'!W57))</f>
        <v/>
      </c>
      <c r="X155" s="41" t="str">
        <f>IF('Calcul des ∆Ct'!X57="","",POWER(2,-'Calcul des ∆Ct'!X57))</f>
        <v/>
      </c>
      <c r="Y155" s="42" t="str">
        <f>IF('Calcul des ∆Ct'!Y57="","",POWER(2,-'Calcul des ∆Ct'!Y57))</f>
        <v/>
      </c>
      <c r="Z155" s="43" t="str">
        <f>IF('Calcul des ∆Ct'!Z57="","",POWER(2,-'Calcul des ∆Ct'!Z57))</f>
        <v/>
      </c>
      <c r="AA155" s="41" t="str">
        <f>IF('Calcul des ∆Ct'!AA57="","",POWER(2,-'Calcul des ∆Ct'!AA57))</f>
        <v/>
      </c>
      <c r="AB155" s="42" t="str">
        <f>IF('Calcul des ∆Ct'!AB57="","",POWER(2,-'Calcul des ∆Ct'!AB57))</f>
        <v/>
      </c>
      <c r="AC155" s="43" t="str">
        <f>IF('Calcul des ∆Ct'!AC57="","",POWER(2,-'Calcul des ∆Ct'!AC57))</f>
        <v/>
      </c>
      <c r="AD155" s="41" t="str">
        <f>IF('Calcul des ∆Ct'!AD57="","",POWER(2,-'Calcul des ∆Ct'!AD57))</f>
        <v/>
      </c>
      <c r="AE155" s="42" t="str">
        <f>IF('Calcul des ∆Ct'!AE57="","",POWER(2,-'Calcul des ∆Ct'!AE57))</f>
        <v/>
      </c>
      <c r="AF155" s="43" t="str">
        <f>IF('Calcul des ∆Ct'!AF57="","",POWER(2,-'Calcul des ∆Ct'!AF57))</f>
        <v/>
      </c>
      <c r="AG155" s="41" t="str">
        <f>IF('Calcul des ∆Ct'!AG57="","",POWER(2,-'Calcul des ∆Ct'!AG57))</f>
        <v/>
      </c>
      <c r="AH155" s="42" t="str">
        <f>IF('Calcul des ∆Ct'!AH57="","",POWER(2,-'Calcul des ∆Ct'!AH57))</f>
        <v/>
      </c>
      <c r="AI155" s="43" t="str">
        <f>IF('Calcul des ∆Ct'!AI57="","",POWER(2,-'Calcul des ∆Ct'!AI57))</f>
        <v/>
      </c>
      <c r="AJ155" s="603" t="e">
        <f t="shared" si="113"/>
        <v>#N/A</v>
      </c>
      <c r="AK155" s="604"/>
      <c r="AL155" s="605"/>
      <c r="AM155" s="603" t="e">
        <f t="shared" si="115"/>
        <v>#N/A</v>
      </c>
      <c r="AN155" s="604"/>
      <c r="AO155" s="605"/>
      <c r="AP155" s="603" t="e">
        <f t="shared" si="116"/>
        <v>#N/A</v>
      </c>
      <c r="AQ155" s="604"/>
      <c r="AR155" s="605"/>
      <c r="AS155" s="603" t="e">
        <f t="shared" si="117"/>
        <v>#N/A</v>
      </c>
      <c r="AT155" s="604"/>
      <c r="AU155" s="605"/>
      <c r="AV155" s="603" t="e">
        <f t="shared" si="118"/>
        <v>#N/A</v>
      </c>
      <c r="AW155" s="604"/>
      <c r="AX155" s="605"/>
      <c r="AY155" s="603" t="e">
        <f t="shared" si="119"/>
        <v>#N/A</v>
      </c>
      <c r="AZ155" s="604"/>
      <c r="BA155" s="605"/>
      <c r="BB155" s="603" t="e">
        <f t="shared" si="120"/>
        <v>#N/A</v>
      </c>
      <c r="BC155" s="604"/>
      <c r="BD155" s="605"/>
      <c r="BE155" s="603" t="e">
        <f t="shared" si="121"/>
        <v>#N/A</v>
      </c>
      <c r="BF155" s="604"/>
      <c r="BG155" s="605"/>
      <c r="BH155" s="603" t="e">
        <f t="shared" si="122"/>
        <v>#N/A</v>
      </c>
      <c r="BI155" s="604"/>
      <c r="BJ155" s="605"/>
      <c r="BK155" s="603" t="e">
        <f t="shared" si="123"/>
        <v>#N/A</v>
      </c>
      <c r="BL155" s="604"/>
      <c r="BM155" s="605"/>
      <c r="BN155" s="603" t="e">
        <f t="shared" si="124"/>
        <v>#N/A</v>
      </c>
      <c r="BO155" s="604"/>
      <c r="BP155" s="605"/>
      <c r="BQ155" s="51" t="e">
        <f>IF(ISNUMBER('Moyennes ∆Ct et 2^(-∆Ct)'!AK58),'Moyennes ∆Ct et 2^(-∆Ct)'!AK58,NA())</f>
        <v>#N/A</v>
      </c>
      <c r="BR155" s="51" t="e">
        <f>IF(ISNUMBER('Moyennes ∆Ct et 2^(-∆Ct)'!AL58),'Moyennes ∆Ct et 2^(-∆Ct)'!AL58,NA())</f>
        <v>#N/A</v>
      </c>
      <c r="BS155" s="51" t="e">
        <f>IF(ISNUMBER('Moyennes ∆Ct et 2^(-∆Ct)'!AM58),'Moyennes ∆Ct et 2^(-∆Ct)'!AM58,NA())</f>
        <v>#N/A</v>
      </c>
      <c r="BT155" s="51" t="e">
        <f>IF(ISNUMBER('Moyennes ∆Ct et 2^(-∆Ct)'!AN58),'Moyennes ∆Ct et 2^(-∆Ct)'!AN58,NA())</f>
        <v>#N/A</v>
      </c>
      <c r="BU155" s="51" t="e">
        <f>IF(ISNUMBER('Moyennes ∆Ct et 2^(-∆Ct)'!AO58),'Moyennes ∆Ct et 2^(-∆Ct)'!AO58,NA())</f>
        <v>#N/A</v>
      </c>
      <c r="BV155" s="51" t="e">
        <f>IF(ISNUMBER('Moyennes ∆Ct et 2^(-∆Ct)'!AP58),'Moyennes ∆Ct et 2^(-∆Ct)'!AP58,NA())</f>
        <v>#N/A</v>
      </c>
      <c r="BW155" s="51" t="e">
        <f>IF(ISNUMBER('Moyennes ∆Ct et 2^(-∆Ct)'!AQ58),'Moyennes ∆Ct et 2^(-∆Ct)'!AQ58,NA())</f>
        <v>#N/A</v>
      </c>
      <c r="BX155" s="51" t="e">
        <f>IF(ISNUMBER('Moyennes ∆Ct et 2^(-∆Ct)'!AR58),'Moyennes ∆Ct et 2^(-∆Ct)'!AR58,NA())</f>
        <v>#N/A</v>
      </c>
      <c r="BY155" s="51" t="e">
        <f>IF(ISNUMBER('Moyennes ∆Ct et 2^(-∆Ct)'!AS58),'Moyennes ∆Ct et 2^(-∆Ct)'!AS58,NA())</f>
        <v>#N/A</v>
      </c>
      <c r="BZ155" s="51" t="e">
        <f>IF(ISNUMBER('Moyennes ∆Ct et 2^(-∆Ct)'!AT58),'Moyennes ∆Ct et 2^(-∆Ct)'!AT58,NA())</f>
        <v>#N/A</v>
      </c>
      <c r="CA155" s="51" t="e">
        <f>IF(ISNUMBER('Moyennes ∆Ct et 2^(-∆Ct)'!AU58),'Moyennes ∆Ct et 2^(-∆Ct)'!AU58,NA())</f>
        <v>#N/A</v>
      </c>
      <c r="CB155" s="51" t="e">
        <f>IF(ISNUMBER('Moyennes ∆Ct et 2^(-∆Ct)'!AV58),'Moyennes ∆Ct et 2^(-∆Ct)'!AV58,NA())</f>
        <v>#N/A</v>
      </c>
      <c r="CC155" s="51" t="e">
        <f>IF(ISNUMBER('Moyennes ∆Ct et 2^(-∆Ct)'!AW58),'Moyennes ∆Ct et 2^(-∆Ct)'!AW58,NA())</f>
        <v>#N/A</v>
      </c>
      <c r="CD155" s="51" t="e">
        <f>IF(ISNUMBER('Moyennes ∆Ct et 2^(-∆Ct)'!AX58),'Moyennes ∆Ct et 2^(-∆Ct)'!AX58,NA())</f>
        <v>#N/A</v>
      </c>
      <c r="CE155" s="51" t="e">
        <f>IF(ISNUMBER('Moyennes ∆Ct et 2^(-∆Ct)'!AY58),'Moyennes ∆Ct et 2^(-∆Ct)'!AY58,NA())</f>
        <v>#N/A</v>
      </c>
      <c r="CF155" s="51" t="e">
        <f>IF(ISNUMBER('Moyennes ∆Ct et 2^(-∆Ct)'!AZ58),'Moyennes ∆Ct et 2^(-∆Ct)'!AZ58,NA())</f>
        <v>#N/A</v>
      </c>
      <c r="CG155" s="51" t="e">
        <f>IF(ISNUMBER('Moyennes ∆Ct et 2^(-∆Ct)'!BA58),'Moyennes ∆Ct et 2^(-∆Ct)'!BA58,NA())</f>
        <v>#N/A</v>
      </c>
      <c r="CH155" s="51" t="e">
        <f>IF(ISNUMBER('Moyennes ∆Ct et 2^(-∆Ct)'!BB58),'Moyennes ∆Ct et 2^(-∆Ct)'!BB58,NA())</f>
        <v>#N/A</v>
      </c>
      <c r="CI155" s="51" t="e">
        <f>IF(ISNUMBER('Moyennes ∆Ct et 2^(-∆Ct)'!BC58),'Moyennes ∆Ct et 2^(-∆Ct)'!BC58,NA())</f>
        <v>#N/A</v>
      </c>
      <c r="CJ155" s="51" t="e">
        <f>IF(ISNUMBER('Moyennes ∆Ct et 2^(-∆Ct)'!BD58),'Moyennes ∆Ct et 2^(-∆Ct)'!BD58,NA())</f>
        <v>#N/A</v>
      </c>
    </row>
    <row r="156" spans="1:88">
      <c r="A156" s="36" t="str">
        <f t="shared" si="125"/>
        <v>E8</v>
      </c>
      <c r="B156" s="37" t="str">
        <f t="shared" si="125"/>
        <v/>
      </c>
      <c r="C156" s="41" t="str">
        <f>IF('Calcul des ∆Ct'!C58="","",POWER(2,-'Calcul des ∆Ct'!C58))</f>
        <v/>
      </c>
      <c r="D156" s="42" t="str">
        <f>IF('Calcul des ∆Ct'!D58="","",POWER(2,-'Calcul des ∆Ct'!D58))</f>
        <v/>
      </c>
      <c r="E156" s="43" t="str">
        <f>IF('Calcul des ∆Ct'!E58="","",POWER(2,-'Calcul des ∆Ct'!E58))</f>
        <v/>
      </c>
      <c r="F156" s="41" t="str">
        <f>IF('Calcul des ∆Ct'!F58="","",POWER(2,-'Calcul des ∆Ct'!F58))</f>
        <v/>
      </c>
      <c r="G156" s="42" t="str">
        <f>IF('Calcul des ∆Ct'!G58="","",POWER(2,-'Calcul des ∆Ct'!G58))</f>
        <v/>
      </c>
      <c r="H156" s="43" t="str">
        <f>IF('Calcul des ∆Ct'!H58="","",POWER(2,-'Calcul des ∆Ct'!H58))</f>
        <v/>
      </c>
      <c r="I156" s="41" t="str">
        <f>IF('Calcul des ∆Ct'!I58="","",POWER(2,-'Calcul des ∆Ct'!I58))</f>
        <v/>
      </c>
      <c r="J156" s="42" t="str">
        <f>IF('Calcul des ∆Ct'!J58="","",POWER(2,-'Calcul des ∆Ct'!J58))</f>
        <v/>
      </c>
      <c r="K156" s="43" t="str">
        <f>IF('Calcul des ∆Ct'!K58="","",POWER(2,-'Calcul des ∆Ct'!K58))</f>
        <v/>
      </c>
      <c r="L156" s="41" t="str">
        <f>IF('Calcul des ∆Ct'!L58="","",POWER(2,-'Calcul des ∆Ct'!L58))</f>
        <v/>
      </c>
      <c r="M156" s="42" t="str">
        <f>IF('Calcul des ∆Ct'!M58="","",POWER(2,-'Calcul des ∆Ct'!M58))</f>
        <v/>
      </c>
      <c r="N156" s="43" t="str">
        <f>IF('Calcul des ∆Ct'!N58="","",POWER(2,-'Calcul des ∆Ct'!N58))</f>
        <v/>
      </c>
      <c r="O156" s="41" t="str">
        <f>IF('Calcul des ∆Ct'!O58="","",POWER(2,-'Calcul des ∆Ct'!O58))</f>
        <v/>
      </c>
      <c r="P156" s="42" t="str">
        <f>IF('Calcul des ∆Ct'!P58="","",POWER(2,-'Calcul des ∆Ct'!P58))</f>
        <v/>
      </c>
      <c r="Q156" s="43" t="str">
        <f>IF('Calcul des ∆Ct'!Q58="","",POWER(2,-'Calcul des ∆Ct'!Q58))</f>
        <v/>
      </c>
      <c r="R156" s="41" t="str">
        <f>IF('Calcul des ∆Ct'!R58="","",POWER(2,-'Calcul des ∆Ct'!R58))</f>
        <v/>
      </c>
      <c r="S156" s="42" t="str">
        <f>IF('Calcul des ∆Ct'!S58="","",POWER(2,-'Calcul des ∆Ct'!S58))</f>
        <v/>
      </c>
      <c r="T156" s="43" t="str">
        <f>IF('Calcul des ∆Ct'!T58="","",POWER(2,-'Calcul des ∆Ct'!T58))</f>
        <v/>
      </c>
      <c r="U156" s="41" t="str">
        <f>IF('Calcul des ∆Ct'!U58="","",POWER(2,-'Calcul des ∆Ct'!U58))</f>
        <v/>
      </c>
      <c r="V156" s="42" t="str">
        <f>IF('Calcul des ∆Ct'!V58="","",POWER(2,-'Calcul des ∆Ct'!V58))</f>
        <v/>
      </c>
      <c r="W156" s="43" t="str">
        <f>IF('Calcul des ∆Ct'!W58="","",POWER(2,-'Calcul des ∆Ct'!W58))</f>
        <v/>
      </c>
      <c r="X156" s="41" t="str">
        <f>IF('Calcul des ∆Ct'!X58="","",POWER(2,-'Calcul des ∆Ct'!X58))</f>
        <v/>
      </c>
      <c r="Y156" s="42" t="str">
        <f>IF('Calcul des ∆Ct'!Y58="","",POWER(2,-'Calcul des ∆Ct'!Y58))</f>
        <v/>
      </c>
      <c r="Z156" s="43" t="str">
        <f>IF('Calcul des ∆Ct'!Z58="","",POWER(2,-'Calcul des ∆Ct'!Z58))</f>
        <v/>
      </c>
      <c r="AA156" s="41" t="str">
        <f>IF('Calcul des ∆Ct'!AA58="","",POWER(2,-'Calcul des ∆Ct'!AA58))</f>
        <v/>
      </c>
      <c r="AB156" s="42" t="str">
        <f>IF('Calcul des ∆Ct'!AB58="","",POWER(2,-'Calcul des ∆Ct'!AB58))</f>
        <v/>
      </c>
      <c r="AC156" s="43" t="str">
        <f>IF('Calcul des ∆Ct'!AC58="","",POWER(2,-'Calcul des ∆Ct'!AC58))</f>
        <v/>
      </c>
      <c r="AD156" s="41" t="str">
        <f>IF('Calcul des ∆Ct'!AD58="","",POWER(2,-'Calcul des ∆Ct'!AD58))</f>
        <v/>
      </c>
      <c r="AE156" s="42" t="str">
        <f>IF('Calcul des ∆Ct'!AE58="","",POWER(2,-'Calcul des ∆Ct'!AE58))</f>
        <v/>
      </c>
      <c r="AF156" s="43" t="str">
        <f>IF('Calcul des ∆Ct'!AF58="","",POWER(2,-'Calcul des ∆Ct'!AF58))</f>
        <v/>
      </c>
      <c r="AG156" s="41" t="str">
        <f>IF('Calcul des ∆Ct'!AG58="","",POWER(2,-'Calcul des ∆Ct'!AG58))</f>
        <v/>
      </c>
      <c r="AH156" s="42" t="str">
        <f>IF('Calcul des ∆Ct'!AH58="","",POWER(2,-'Calcul des ∆Ct'!AH58))</f>
        <v/>
      </c>
      <c r="AI156" s="43" t="str">
        <f>IF('Calcul des ∆Ct'!AI58="","",POWER(2,-'Calcul des ∆Ct'!AI58))</f>
        <v/>
      </c>
      <c r="AJ156" s="603" t="e">
        <f t="shared" si="113"/>
        <v>#N/A</v>
      </c>
      <c r="AK156" s="604"/>
      <c r="AL156" s="605"/>
      <c r="AM156" s="603" t="e">
        <f t="shared" si="115"/>
        <v>#N/A</v>
      </c>
      <c r="AN156" s="604"/>
      <c r="AO156" s="605"/>
      <c r="AP156" s="603" t="e">
        <f t="shared" si="116"/>
        <v>#N/A</v>
      </c>
      <c r="AQ156" s="604"/>
      <c r="AR156" s="605"/>
      <c r="AS156" s="603" t="e">
        <f t="shared" si="117"/>
        <v>#N/A</v>
      </c>
      <c r="AT156" s="604"/>
      <c r="AU156" s="605"/>
      <c r="AV156" s="603" t="e">
        <f t="shared" si="118"/>
        <v>#N/A</v>
      </c>
      <c r="AW156" s="604"/>
      <c r="AX156" s="605"/>
      <c r="AY156" s="603" t="e">
        <f t="shared" si="119"/>
        <v>#N/A</v>
      </c>
      <c r="AZ156" s="604"/>
      <c r="BA156" s="605"/>
      <c r="BB156" s="603" t="e">
        <f t="shared" si="120"/>
        <v>#N/A</v>
      </c>
      <c r="BC156" s="604"/>
      <c r="BD156" s="605"/>
      <c r="BE156" s="603" t="e">
        <f t="shared" si="121"/>
        <v>#N/A</v>
      </c>
      <c r="BF156" s="604"/>
      <c r="BG156" s="605"/>
      <c r="BH156" s="603" t="e">
        <f t="shared" si="122"/>
        <v>#N/A</v>
      </c>
      <c r="BI156" s="604"/>
      <c r="BJ156" s="605"/>
      <c r="BK156" s="603" t="e">
        <f t="shared" si="123"/>
        <v>#N/A</v>
      </c>
      <c r="BL156" s="604"/>
      <c r="BM156" s="605"/>
      <c r="BN156" s="603" t="e">
        <f t="shared" si="124"/>
        <v>#N/A</v>
      </c>
      <c r="BO156" s="604"/>
      <c r="BP156" s="605"/>
      <c r="BQ156" s="51" t="e">
        <f>IF(ISNUMBER('Moyennes ∆Ct et 2^(-∆Ct)'!AK59),'Moyennes ∆Ct et 2^(-∆Ct)'!AK59,NA())</f>
        <v>#N/A</v>
      </c>
      <c r="BR156" s="51" t="e">
        <f>IF(ISNUMBER('Moyennes ∆Ct et 2^(-∆Ct)'!AL59),'Moyennes ∆Ct et 2^(-∆Ct)'!AL59,NA())</f>
        <v>#N/A</v>
      </c>
      <c r="BS156" s="51" t="e">
        <f>IF(ISNUMBER('Moyennes ∆Ct et 2^(-∆Ct)'!AM59),'Moyennes ∆Ct et 2^(-∆Ct)'!AM59,NA())</f>
        <v>#N/A</v>
      </c>
      <c r="BT156" s="51" t="e">
        <f>IF(ISNUMBER('Moyennes ∆Ct et 2^(-∆Ct)'!AN59),'Moyennes ∆Ct et 2^(-∆Ct)'!AN59,NA())</f>
        <v>#N/A</v>
      </c>
      <c r="BU156" s="51" t="e">
        <f>IF(ISNUMBER('Moyennes ∆Ct et 2^(-∆Ct)'!AO59),'Moyennes ∆Ct et 2^(-∆Ct)'!AO59,NA())</f>
        <v>#N/A</v>
      </c>
      <c r="BV156" s="51" t="e">
        <f>IF(ISNUMBER('Moyennes ∆Ct et 2^(-∆Ct)'!AP59),'Moyennes ∆Ct et 2^(-∆Ct)'!AP59,NA())</f>
        <v>#N/A</v>
      </c>
      <c r="BW156" s="51" t="e">
        <f>IF(ISNUMBER('Moyennes ∆Ct et 2^(-∆Ct)'!AQ59),'Moyennes ∆Ct et 2^(-∆Ct)'!AQ59,NA())</f>
        <v>#N/A</v>
      </c>
      <c r="BX156" s="51" t="e">
        <f>IF(ISNUMBER('Moyennes ∆Ct et 2^(-∆Ct)'!AR59),'Moyennes ∆Ct et 2^(-∆Ct)'!AR59,NA())</f>
        <v>#N/A</v>
      </c>
      <c r="BY156" s="51" t="e">
        <f>IF(ISNUMBER('Moyennes ∆Ct et 2^(-∆Ct)'!AS59),'Moyennes ∆Ct et 2^(-∆Ct)'!AS59,NA())</f>
        <v>#N/A</v>
      </c>
      <c r="BZ156" s="51" t="e">
        <f>IF(ISNUMBER('Moyennes ∆Ct et 2^(-∆Ct)'!AT59),'Moyennes ∆Ct et 2^(-∆Ct)'!AT59,NA())</f>
        <v>#N/A</v>
      </c>
      <c r="CA156" s="51" t="e">
        <f>IF(ISNUMBER('Moyennes ∆Ct et 2^(-∆Ct)'!AU59),'Moyennes ∆Ct et 2^(-∆Ct)'!AU59,NA())</f>
        <v>#N/A</v>
      </c>
      <c r="CB156" s="51" t="e">
        <f>IF(ISNUMBER('Moyennes ∆Ct et 2^(-∆Ct)'!AV59),'Moyennes ∆Ct et 2^(-∆Ct)'!AV59,NA())</f>
        <v>#N/A</v>
      </c>
      <c r="CC156" s="51" t="e">
        <f>IF(ISNUMBER('Moyennes ∆Ct et 2^(-∆Ct)'!AW59),'Moyennes ∆Ct et 2^(-∆Ct)'!AW59,NA())</f>
        <v>#N/A</v>
      </c>
      <c r="CD156" s="51" t="e">
        <f>IF(ISNUMBER('Moyennes ∆Ct et 2^(-∆Ct)'!AX59),'Moyennes ∆Ct et 2^(-∆Ct)'!AX59,NA())</f>
        <v>#N/A</v>
      </c>
      <c r="CE156" s="51" t="e">
        <f>IF(ISNUMBER('Moyennes ∆Ct et 2^(-∆Ct)'!AY59),'Moyennes ∆Ct et 2^(-∆Ct)'!AY59,NA())</f>
        <v>#N/A</v>
      </c>
      <c r="CF156" s="51" t="e">
        <f>IF(ISNUMBER('Moyennes ∆Ct et 2^(-∆Ct)'!AZ59),'Moyennes ∆Ct et 2^(-∆Ct)'!AZ59,NA())</f>
        <v>#N/A</v>
      </c>
      <c r="CG156" s="51" t="e">
        <f>IF(ISNUMBER('Moyennes ∆Ct et 2^(-∆Ct)'!BA59),'Moyennes ∆Ct et 2^(-∆Ct)'!BA59,NA())</f>
        <v>#N/A</v>
      </c>
      <c r="CH156" s="51" t="e">
        <f>IF(ISNUMBER('Moyennes ∆Ct et 2^(-∆Ct)'!BB59),'Moyennes ∆Ct et 2^(-∆Ct)'!BB59,NA())</f>
        <v>#N/A</v>
      </c>
      <c r="CI156" s="51" t="e">
        <f>IF(ISNUMBER('Moyennes ∆Ct et 2^(-∆Ct)'!BC59),'Moyennes ∆Ct et 2^(-∆Ct)'!BC59,NA())</f>
        <v>#N/A</v>
      </c>
      <c r="CJ156" s="51" t="e">
        <f>IF(ISNUMBER('Moyennes ∆Ct et 2^(-∆Ct)'!BD59),'Moyennes ∆Ct et 2^(-∆Ct)'!BD59,NA())</f>
        <v>#N/A</v>
      </c>
    </row>
    <row r="157" spans="1:88">
      <c r="A157" s="36" t="str">
        <f t="shared" si="125"/>
        <v>E9</v>
      </c>
      <c r="B157" s="37" t="str">
        <f t="shared" si="125"/>
        <v/>
      </c>
      <c r="C157" s="41" t="str">
        <f>IF('Calcul des ∆Ct'!C59="","",POWER(2,-'Calcul des ∆Ct'!C59))</f>
        <v/>
      </c>
      <c r="D157" s="42" t="str">
        <f>IF('Calcul des ∆Ct'!D59="","",POWER(2,-'Calcul des ∆Ct'!D59))</f>
        <v/>
      </c>
      <c r="E157" s="43" t="str">
        <f>IF('Calcul des ∆Ct'!E59="","",POWER(2,-'Calcul des ∆Ct'!E59))</f>
        <v/>
      </c>
      <c r="F157" s="41" t="str">
        <f>IF('Calcul des ∆Ct'!F59="","",POWER(2,-'Calcul des ∆Ct'!F59))</f>
        <v/>
      </c>
      <c r="G157" s="42" t="str">
        <f>IF('Calcul des ∆Ct'!G59="","",POWER(2,-'Calcul des ∆Ct'!G59))</f>
        <v/>
      </c>
      <c r="H157" s="43" t="str">
        <f>IF('Calcul des ∆Ct'!H59="","",POWER(2,-'Calcul des ∆Ct'!H59))</f>
        <v/>
      </c>
      <c r="I157" s="41" t="str">
        <f>IF('Calcul des ∆Ct'!I59="","",POWER(2,-'Calcul des ∆Ct'!I59))</f>
        <v/>
      </c>
      <c r="J157" s="42" t="str">
        <f>IF('Calcul des ∆Ct'!J59="","",POWER(2,-'Calcul des ∆Ct'!J59))</f>
        <v/>
      </c>
      <c r="K157" s="43" t="str">
        <f>IF('Calcul des ∆Ct'!K59="","",POWER(2,-'Calcul des ∆Ct'!K59))</f>
        <v/>
      </c>
      <c r="L157" s="41" t="str">
        <f>IF('Calcul des ∆Ct'!L59="","",POWER(2,-'Calcul des ∆Ct'!L59))</f>
        <v/>
      </c>
      <c r="M157" s="42" t="str">
        <f>IF('Calcul des ∆Ct'!M59="","",POWER(2,-'Calcul des ∆Ct'!M59))</f>
        <v/>
      </c>
      <c r="N157" s="43" t="str">
        <f>IF('Calcul des ∆Ct'!N59="","",POWER(2,-'Calcul des ∆Ct'!N59))</f>
        <v/>
      </c>
      <c r="O157" s="41" t="str">
        <f>IF('Calcul des ∆Ct'!O59="","",POWER(2,-'Calcul des ∆Ct'!O59))</f>
        <v/>
      </c>
      <c r="P157" s="42" t="str">
        <f>IF('Calcul des ∆Ct'!P59="","",POWER(2,-'Calcul des ∆Ct'!P59))</f>
        <v/>
      </c>
      <c r="Q157" s="43" t="str">
        <f>IF('Calcul des ∆Ct'!Q59="","",POWER(2,-'Calcul des ∆Ct'!Q59))</f>
        <v/>
      </c>
      <c r="R157" s="41" t="str">
        <f>IF('Calcul des ∆Ct'!R59="","",POWER(2,-'Calcul des ∆Ct'!R59))</f>
        <v/>
      </c>
      <c r="S157" s="42" t="str">
        <f>IF('Calcul des ∆Ct'!S59="","",POWER(2,-'Calcul des ∆Ct'!S59))</f>
        <v/>
      </c>
      <c r="T157" s="43" t="str">
        <f>IF('Calcul des ∆Ct'!T59="","",POWER(2,-'Calcul des ∆Ct'!T59))</f>
        <v/>
      </c>
      <c r="U157" s="41" t="str">
        <f>IF('Calcul des ∆Ct'!U59="","",POWER(2,-'Calcul des ∆Ct'!U59))</f>
        <v/>
      </c>
      <c r="V157" s="42" t="str">
        <f>IF('Calcul des ∆Ct'!V59="","",POWER(2,-'Calcul des ∆Ct'!V59))</f>
        <v/>
      </c>
      <c r="W157" s="43" t="str">
        <f>IF('Calcul des ∆Ct'!W59="","",POWER(2,-'Calcul des ∆Ct'!W59))</f>
        <v/>
      </c>
      <c r="X157" s="41" t="str">
        <f>IF('Calcul des ∆Ct'!X59="","",POWER(2,-'Calcul des ∆Ct'!X59))</f>
        <v/>
      </c>
      <c r="Y157" s="42" t="str">
        <f>IF('Calcul des ∆Ct'!Y59="","",POWER(2,-'Calcul des ∆Ct'!Y59))</f>
        <v/>
      </c>
      <c r="Z157" s="43" t="str">
        <f>IF('Calcul des ∆Ct'!Z59="","",POWER(2,-'Calcul des ∆Ct'!Z59))</f>
        <v/>
      </c>
      <c r="AA157" s="41" t="str">
        <f>IF('Calcul des ∆Ct'!AA59="","",POWER(2,-'Calcul des ∆Ct'!AA59))</f>
        <v/>
      </c>
      <c r="AB157" s="42" t="str">
        <f>IF('Calcul des ∆Ct'!AB59="","",POWER(2,-'Calcul des ∆Ct'!AB59))</f>
        <v/>
      </c>
      <c r="AC157" s="43" t="str">
        <f>IF('Calcul des ∆Ct'!AC59="","",POWER(2,-'Calcul des ∆Ct'!AC59))</f>
        <v/>
      </c>
      <c r="AD157" s="41" t="str">
        <f>IF('Calcul des ∆Ct'!AD59="","",POWER(2,-'Calcul des ∆Ct'!AD59))</f>
        <v/>
      </c>
      <c r="AE157" s="42" t="str">
        <f>IF('Calcul des ∆Ct'!AE59="","",POWER(2,-'Calcul des ∆Ct'!AE59))</f>
        <v/>
      </c>
      <c r="AF157" s="43" t="str">
        <f>IF('Calcul des ∆Ct'!AF59="","",POWER(2,-'Calcul des ∆Ct'!AF59))</f>
        <v/>
      </c>
      <c r="AG157" s="41" t="str">
        <f>IF('Calcul des ∆Ct'!AG59="","",POWER(2,-'Calcul des ∆Ct'!AG59))</f>
        <v/>
      </c>
      <c r="AH157" s="42" t="str">
        <f>IF('Calcul des ∆Ct'!AH59="","",POWER(2,-'Calcul des ∆Ct'!AH59))</f>
        <v/>
      </c>
      <c r="AI157" s="43" t="str">
        <f>IF('Calcul des ∆Ct'!AI59="","",POWER(2,-'Calcul des ∆Ct'!AI59))</f>
        <v/>
      </c>
      <c r="AJ157" s="603" t="e">
        <f t="shared" si="113"/>
        <v>#N/A</v>
      </c>
      <c r="AK157" s="604"/>
      <c r="AL157" s="605"/>
      <c r="AM157" s="603" t="e">
        <f t="shared" si="115"/>
        <v>#N/A</v>
      </c>
      <c r="AN157" s="604"/>
      <c r="AO157" s="605"/>
      <c r="AP157" s="603" t="e">
        <f t="shared" si="116"/>
        <v>#N/A</v>
      </c>
      <c r="AQ157" s="604"/>
      <c r="AR157" s="605"/>
      <c r="AS157" s="603" t="e">
        <f t="shared" si="117"/>
        <v>#N/A</v>
      </c>
      <c r="AT157" s="604"/>
      <c r="AU157" s="605"/>
      <c r="AV157" s="603" t="e">
        <f t="shared" si="118"/>
        <v>#N/A</v>
      </c>
      <c r="AW157" s="604"/>
      <c r="AX157" s="605"/>
      <c r="AY157" s="603" t="e">
        <f t="shared" si="119"/>
        <v>#N/A</v>
      </c>
      <c r="AZ157" s="604"/>
      <c r="BA157" s="605"/>
      <c r="BB157" s="603" t="e">
        <f t="shared" si="120"/>
        <v>#N/A</v>
      </c>
      <c r="BC157" s="604"/>
      <c r="BD157" s="605"/>
      <c r="BE157" s="603" t="e">
        <f t="shared" si="121"/>
        <v>#N/A</v>
      </c>
      <c r="BF157" s="604"/>
      <c r="BG157" s="605"/>
      <c r="BH157" s="603" t="e">
        <f t="shared" si="122"/>
        <v>#N/A</v>
      </c>
      <c r="BI157" s="604"/>
      <c r="BJ157" s="605"/>
      <c r="BK157" s="603" t="e">
        <f t="shared" si="123"/>
        <v>#N/A</v>
      </c>
      <c r="BL157" s="604"/>
      <c r="BM157" s="605"/>
      <c r="BN157" s="603" t="e">
        <f t="shared" si="124"/>
        <v>#N/A</v>
      </c>
      <c r="BO157" s="604"/>
      <c r="BP157" s="605"/>
      <c r="BQ157" s="51" t="e">
        <f>IF(ISNUMBER('Moyennes ∆Ct et 2^(-∆Ct)'!AK60),'Moyennes ∆Ct et 2^(-∆Ct)'!AK60,NA())</f>
        <v>#N/A</v>
      </c>
      <c r="BR157" s="51" t="e">
        <f>IF(ISNUMBER('Moyennes ∆Ct et 2^(-∆Ct)'!AL60),'Moyennes ∆Ct et 2^(-∆Ct)'!AL60,NA())</f>
        <v>#N/A</v>
      </c>
      <c r="BS157" s="51" t="e">
        <f>IF(ISNUMBER('Moyennes ∆Ct et 2^(-∆Ct)'!AM60),'Moyennes ∆Ct et 2^(-∆Ct)'!AM60,NA())</f>
        <v>#N/A</v>
      </c>
      <c r="BT157" s="51" t="e">
        <f>IF(ISNUMBER('Moyennes ∆Ct et 2^(-∆Ct)'!AN60),'Moyennes ∆Ct et 2^(-∆Ct)'!AN60,NA())</f>
        <v>#N/A</v>
      </c>
      <c r="BU157" s="51" t="e">
        <f>IF(ISNUMBER('Moyennes ∆Ct et 2^(-∆Ct)'!AO60),'Moyennes ∆Ct et 2^(-∆Ct)'!AO60,NA())</f>
        <v>#N/A</v>
      </c>
      <c r="BV157" s="51" t="e">
        <f>IF(ISNUMBER('Moyennes ∆Ct et 2^(-∆Ct)'!AP60),'Moyennes ∆Ct et 2^(-∆Ct)'!AP60,NA())</f>
        <v>#N/A</v>
      </c>
      <c r="BW157" s="51" t="e">
        <f>IF(ISNUMBER('Moyennes ∆Ct et 2^(-∆Ct)'!AQ60),'Moyennes ∆Ct et 2^(-∆Ct)'!AQ60,NA())</f>
        <v>#N/A</v>
      </c>
      <c r="BX157" s="51" t="e">
        <f>IF(ISNUMBER('Moyennes ∆Ct et 2^(-∆Ct)'!AR60),'Moyennes ∆Ct et 2^(-∆Ct)'!AR60,NA())</f>
        <v>#N/A</v>
      </c>
      <c r="BY157" s="51" t="e">
        <f>IF(ISNUMBER('Moyennes ∆Ct et 2^(-∆Ct)'!AS60),'Moyennes ∆Ct et 2^(-∆Ct)'!AS60,NA())</f>
        <v>#N/A</v>
      </c>
      <c r="BZ157" s="51" t="e">
        <f>IF(ISNUMBER('Moyennes ∆Ct et 2^(-∆Ct)'!AT60),'Moyennes ∆Ct et 2^(-∆Ct)'!AT60,NA())</f>
        <v>#N/A</v>
      </c>
      <c r="CA157" s="51" t="e">
        <f>IF(ISNUMBER('Moyennes ∆Ct et 2^(-∆Ct)'!AU60),'Moyennes ∆Ct et 2^(-∆Ct)'!AU60,NA())</f>
        <v>#N/A</v>
      </c>
      <c r="CB157" s="51" t="e">
        <f>IF(ISNUMBER('Moyennes ∆Ct et 2^(-∆Ct)'!AV60),'Moyennes ∆Ct et 2^(-∆Ct)'!AV60,NA())</f>
        <v>#N/A</v>
      </c>
      <c r="CC157" s="51" t="e">
        <f>IF(ISNUMBER('Moyennes ∆Ct et 2^(-∆Ct)'!AW60),'Moyennes ∆Ct et 2^(-∆Ct)'!AW60,NA())</f>
        <v>#N/A</v>
      </c>
      <c r="CD157" s="51" t="e">
        <f>IF(ISNUMBER('Moyennes ∆Ct et 2^(-∆Ct)'!AX60),'Moyennes ∆Ct et 2^(-∆Ct)'!AX60,NA())</f>
        <v>#N/A</v>
      </c>
      <c r="CE157" s="51" t="e">
        <f>IF(ISNUMBER('Moyennes ∆Ct et 2^(-∆Ct)'!AY60),'Moyennes ∆Ct et 2^(-∆Ct)'!AY60,NA())</f>
        <v>#N/A</v>
      </c>
      <c r="CF157" s="51" t="e">
        <f>IF(ISNUMBER('Moyennes ∆Ct et 2^(-∆Ct)'!AZ60),'Moyennes ∆Ct et 2^(-∆Ct)'!AZ60,NA())</f>
        <v>#N/A</v>
      </c>
      <c r="CG157" s="51" t="e">
        <f>IF(ISNUMBER('Moyennes ∆Ct et 2^(-∆Ct)'!BA60),'Moyennes ∆Ct et 2^(-∆Ct)'!BA60,NA())</f>
        <v>#N/A</v>
      </c>
      <c r="CH157" s="51" t="e">
        <f>IF(ISNUMBER('Moyennes ∆Ct et 2^(-∆Ct)'!BB60),'Moyennes ∆Ct et 2^(-∆Ct)'!BB60,NA())</f>
        <v>#N/A</v>
      </c>
      <c r="CI157" s="51" t="e">
        <f>IF(ISNUMBER('Moyennes ∆Ct et 2^(-∆Ct)'!BC60),'Moyennes ∆Ct et 2^(-∆Ct)'!BC60,NA())</f>
        <v>#N/A</v>
      </c>
      <c r="CJ157" s="51" t="e">
        <f>IF(ISNUMBER('Moyennes ∆Ct et 2^(-∆Ct)'!BD60),'Moyennes ∆Ct et 2^(-∆Ct)'!BD60,NA())</f>
        <v>#N/A</v>
      </c>
    </row>
    <row r="158" spans="1:88">
      <c r="A158" s="36" t="str">
        <f t="shared" si="125"/>
        <v>E10</v>
      </c>
      <c r="B158" s="37" t="str">
        <f t="shared" si="125"/>
        <v/>
      </c>
      <c r="C158" s="41" t="str">
        <f>IF('Calcul des ∆Ct'!C60="","",POWER(2,-'Calcul des ∆Ct'!C60))</f>
        <v/>
      </c>
      <c r="D158" s="42" t="str">
        <f>IF('Calcul des ∆Ct'!D60="","",POWER(2,-'Calcul des ∆Ct'!D60))</f>
        <v/>
      </c>
      <c r="E158" s="43" t="str">
        <f>IF('Calcul des ∆Ct'!E60="","",POWER(2,-'Calcul des ∆Ct'!E60))</f>
        <v/>
      </c>
      <c r="F158" s="41" t="str">
        <f>IF('Calcul des ∆Ct'!F60="","",POWER(2,-'Calcul des ∆Ct'!F60))</f>
        <v/>
      </c>
      <c r="G158" s="42" t="str">
        <f>IF('Calcul des ∆Ct'!G60="","",POWER(2,-'Calcul des ∆Ct'!G60))</f>
        <v/>
      </c>
      <c r="H158" s="43" t="str">
        <f>IF('Calcul des ∆Ct'!H60="","",POWER(2,-'Calcul des ∆Ct'!H60))</f>
        <v/>
      </c>
      <c r="I158" s="41" t="str">
        <f>IF('Calcul des ∆Ct'!I60="","",POWER(2,-'Calcul des ∆Ct'!I60))</f>
        <v/>
      </c>
      <c r="J158" s="42" t="str">
        <f>IF('Calcul des ∆Ct'!J60="","",POWER(2,-'Calcul des ∆Ct'!J60))</f>
        <v/>
      </c>
      <c r="K158" s="43" t="str">
        <f>IF('Calcul des ∆Ct'!K60="","",POWER(2,-'Calcul des ∆Ct'!K60))</f>
        <v/>
      </c>
      <c r="L158" s="41" t="str">
        <f>IF('Calcul des ∆Ct'!L60="","",POWER(2,-'Calcul des ∆Ct'!L60))</f>
        <v/>
      </c>
      <c r="M158" s="42" t="str">
        <f>IF('Calcul des ∆Ct'!M60="","",POWER(2,-'Calcul des ∆Ct'!M60))</f>
        <v/>
      </c>
      <c r="N158" s="43" t="str">
        <f>IF('Calcul des ∆Ct'!N60="","",POWER(2,-'Calcul des ∆Ct'!N60))</f>
        <v/>
      </c>
      <c r="O158" s="41" t="str">
        <f>IF('Calcul des ∆Ct'!O60="","",POWER(2,-'Calcul des ∆Ct'!O60))</f>
        <v/>
      </c>
      <c r="P158" s="42" t="str">
        <f>IF('Calcul des ∆Ct'!P60="","",POWER(2,-'Calcul des ∆Ct'!P60))</f>
        <v/>
      </c>
      <c r="Q158" s="43" t="str">
        <f>IF('Calcul des ∆Ct'!Q60="","",POWER(2,-'Calcul des ∆Ct'!Q60))</f>
        <v/>
      </c>
      <c r="R158" s="41" t="str">
        <f>IF('Calcul des ∆Ct'!R60="","",POWER(2,-'Calcul des ∆Ct'!R60))</f>
        <v/>
      </c>
      <c r="S158" s="42" t="str">
        <f>IF('Calcul des ∆Ct'!S60="","",POWER(2,-'Calcul des ∆Ct'!S60))</f>
        <v/>
      </c>
      <c r="T158" s="43" t="str">
        <f>IF('Calcul des ∆Ct'!T60="","",POWER(2,-'Calcul des ∆Ct'!T60))</f>
        <v/>
      </c>
      <c r="U158" s="41" t="str">
        <f>IF('Calcul des ∆Ct'!U60="","",POWER(2,-'Calcul des ∆Ct'!U60))</f>
        <v/>
      </c>
      <c r="V158" s="42" t="str">
        <f>IF('Calcul des ∆Ct'!V60="","",POWER(2,-'Calcul des ∆Ct'!V60))</f>
        <v/>
      </c>
      <c r="W158" s="43" t="str">
        <f>IF('Calcul des ∆Ct'!W60="","",POWER(2,-'Calcul des ∆Ct'!W60))</f>
        <v/>
      </c>
      <c r="X158" s="41" t="str">
        <f>IF('Calcul des ∆Ct'!X60="","",POWER(2,-'Calcul des ∆Ct'!X60))</f>
        <v/>
      </c>
      <c r="Y158" s="42" t="str">
        <f>IF('Calcul des ∆Ct'!Y60="","",POWER(2,-'Calcul des ∆Ct'!Y60))</f>
        <v/>
      </c>
      <c r="Z158" s="43" t="str">
        <f>IF('Calcul des ∆Ct'!Z60="","",POWER(2,-'Calcul des ∆Ct'!Z60))</f>
        <v/>
      </c>
      <c r="AA158" s="41" t="str">
        <f>IF('Calcul des ∆Ct'!AA60="","",POWER(2,-'Calcul des ∆Ct'!AA60))</f>
        <v/>
      </c>
      <c r="AB158" s="42" t="str">
        <f>IF('Calcul des ∆Ct'!AB60="","",POWER(2,-'Calcul des ∆Ct'!AB60))</f>
        <v/>
      </c>
      <c r="AC158" s="43" t="str">
        <f>IF('Calcul des ∆Ct'!AC60="","",POWER(2,-'Calcul des ∆Ct'!AC60))</f>
        <v/>
      </c>
      <c r="AD158" s="41" t="str">
        <f>IF('Calcul des ∆Ct'!AD60="","",POWER(2,-'Calcul des ∆Ct'!AD60))</f>
        <v/>
      </c>
      <c r="AE158" s="42" t="str">
        <f>IF('Calcul des ∆Ct'!AE60="","",POWER(2,-'Calcul des ∆Ct'!AE60))</f>
        <v/>
      </c>
      <c r="AF158" s="43" t="str">
        <f>IF('Calcul des ∆Ct'!AF60="","",POWER(2,-'Calcul des ∆Ct'!AF60))</f>
        <v/>
      </c>
      <c r="AG158" s="41" t="str">
        <f>IF('Calcul des ∆Ct'!AG60="","",POWER(2,-'Calcul des ∆Ct'!AG60))</f>
        <v/>
      </c>
      <c r="AH158" s="42" t="str">
        <f>IF('Calcul des ∆Ct'!AH60="","",POWER(2,-'Calcul des ∆Ct'!AH60))</f>
        <v/>
      </c>
      <c r="AI158" s="43" t="str">
        <f>IF('Calcul des ∆Ct'!AI60="","",POWER(2,-'Calcul des ∆Ct'!AI60))</f>
        <v/>
      </c>
      <c r="AJ158" s="603" t="e">
        <f t="shared" si="113"/>
        <v>#N/A</v>
      </c>
      <c r="AK158" s="604"/>
      <c r="AL158" s="605"/>
      <c r="AM158" s="603" t="e">
        <f t="shared" si="115"/>
        <v>#N/A</v>
      </c>
      <c r="AN158" s="604"/>
      <c r="AO158" s="605"/>
      <c r="AP158" s="603" t="e">
        <f t="shared" si="116"/>
        <v>#N/A</v>
      </c>
      <c r="AQ158" s="604"/>
      <c r="AR158" s="605"/>
      <c r="AS158" s="603" t="e">
        <f t="shared" si="117"/>
        <v>#N/A</v>
      </c>
      <c r="AT158" s="604"/>
      <c r="AU158" s="605"/>
      <c r="AV158" s="603" t="e">
        <f t="shared" si="118"/>
        <v>#N/A</v>
      </c>
      <c r="AW158" s="604"/>
      <c r="AX158" s="605"/>
      <c r="AY158" s="603" t="e">
        <f t="shared" si="119"/>
        <v>#N/A</v>
      </c>
      <c r="AZ158" s="604"/>
      <c r="BA158" s="605"/>
      <c r="BB158" s="603" t="e">
        <f t="shared" si="120"/>
        <v>#N/A</v>
      </c>
      <c r="BC158" s="604"/>
      <c r="BD158" s="605"/>
      <c r="BE158" s="603" t="e">
        <f t="shared" si="121"/>
        <v>#N/A</v>
      </c>
      <c r="BF158" s="604"/>
      <c r="BG158" s="605"/>
      <c r="BH158" s="603" t="e">
        <f t="shared" si="122"/>
        <v>#N/A</v>
      </c>
      <c r="BI158" s="604"/>
      <c r="BJ158" s="605"/>
      <c r="BK158" s="603" t="e">
        <f t="shared" si="123"/>
        <v>#N/A</v>
      </c>
      <c r="BL158" s="604"/>
      <c r="BM158" s="605"/>
      <c r="BN158" s="603" t="e">
        <f t="shared" si="124"/>
        <v>#N/A</v>
      </c>
      <c r="BO158" s="604"/>
      <c r="BP158" s="605"/>
      <c r="BQ158" s="51" t="e">
        <f>IF(ISNUMBER('Moyennes ∆Ct et 2^(-∆Ct)'!AK61),'Moyennes ∆Ct et 2^(-∆Ct)'!AK61,NA())</f>
        <v>#N/A</v>
      </c>
      <c r="BR158" s="51" t="e">
        <f>IF(ISNUMBER('Moyennes ∆Ct et 2^(-∆Ct)'!AL61),'Moyennes ∆Ct et 2^(-∆Ct)'!AL61,NA())</f>
        <v>#N/A</v>
      </c>
      <c r="BS158" s="51" t="e">
        <f>IF(ISNUMBER('Moyennes ∆Ct et 2^(-∆Ct)'!AM61),'Moyennes ∆Ct et 2^(-∆Ct)'!AM61,NA())</f>
        <v>#N/A</v>
      </c>
      <c r="BT158" s="51" t="e">
        <f>IF(ISNUMBER('Moyennes ∆Ct et 2^(-∆Ct)'!AN61),'Moyennes ∆Ct et 2^(-∆Ct)'!AN61,NA())</f>
        <v>#N/A</v>
      </c>
      <c r="BU158" s="51" t="e">
        <f>IF(ISNUMBER('Moyennes ∆Ct et 2^(-∆Ct)'!AO61),'Moyennes ∆Ct et 2^(-∆Ct)'!AO61,NA())</f>
        <v>#N/A</v>
      </c>
      <c r="BV158" s="51" t="e">
        <f>IF(ISNUMBER('Moyennes ∆Ct et 2^(-∆Ct)'!AP61),'Moyennes ∆Ct et 2^(-∆Ct)'!AP61,NA())</f>
        <v>#N/A</v>
      </c>
      <c r="BW158" s="51" t="e">
        <f>IF(ISNUMBER('Moyennes ∆Ct et 2^(-∆Ct)'!AQ61),'Moyennes ∆Ct et 2^(-∆Ct)'!AQ61,NA())</f>
        <v>#N/A</v>
      </c>
      <c r="BX158" s="51" t="e">
        <f>IF(ISNUMBER('Moyennes ∆Ct et 2^(-∆Ct)'!AR61),'Moyennes ∆Ct et 2^(-∆Ct)'!AR61,NA())</f>
        <v>#N/A</v>
      </c>
      <c r="BY158" s="51" t="e">
        <f>IF(ISNUMBER('Moyennes ∆Ct et 2^(-∆Ct)'!AS61),'Moyennes ∆Ct et 2^(-∆Ct)'!AS61,NA())</f>
        <v>#N/A</v>
      </c>
      <c r="BZ158" s="51" t="e">
        <f>IF(ISNUMBER('Moyennes ∆Ct et 2^(-∆Ct)'!AT61),'Moyennes ∆Ct et 2^(-∆Ct)'!AT61,NA())</f>
        <v>#N/A</v>
      </c>
      <c r="CA158" s="51" t="e">
        <f>IF(ISNUMBER('Moyennes ∆Ct et 2^(-∆Ct)'!AU61),'Moyennes ∆Ct et 2^(-∆Ct)'!AU61,NA())</f>
        <v>#N/A</v>
      </c>
      <c r="CB158" s="51" t="e">
        <f>IF(ISNUMBER('Moyennes ∆Ct et 2^(-∆Ct)'!AV61),'Moyennes ∆Ct et 2^(-∆Ct)'!AV61,NA())</f>
        <v>#N/A</v>
      </c>
      <c r="CC158" s="51" t="e">
        <f>IF(ISNUMBER('Moyennes ∆Ct et 2^(-∆Ct)'!AW61),'Moyennes ∆Ct et 2^(-∆Ct)'!AW61,NA())</f>
        <v>#N/A</v>
      </c>
      <c r="CD158" s="51" t="e">
        <f>IF(ISNUMBER('Moyennes ∆Ct et 2^(-∆Ct)'!AX61),'Moyennes ∆Ct et 2^(-∆Ct)'!AX61,NA())</f>
        <v>#N/A</v>
      </c>
      <c r="CE158" s="51" t="e">
        <f>IF(ISNUMBER('Moyennes ∆Ct et 2^(-∆Ct)'!AY61),'Moyennes ∆Ct et 2^(-∆Ct)'!AY61,NA())</f>
        <v>#N/A</v>
      </c>
      <c r="CF158" s="51" t="e">
        <f>IF(ISNUMBER('Moyennes ∆Ct et 2^(-∆Ct)'!AZ61),'Moyennes ∆Ct et 2^(-∆Ct)'!AZ61,NA())</f>
        <v>#N/A</v>
      </c>
      <c r="CG158" s="51" t="e">
        <f>IF(ISNUMBER('Moyennes ∆Ct et 2^(-∆Ct)'!BA61),'Moyennes ∆Ct et 2^(-∆Ct)'!BA61,NA())</f>
        <v>#N/A</v>
      </c>
      <c r="CH158" s="51" t="e">
        <f>IF(ISNUMBER('Moyennes ∆Ct et 2^(-∆Ct)'!BB61),'Moyennes ∆Ct et 2^(-∆Ct)'!BB61,NA())</f>
        <v>#N/A</v>
      </c>
      <c r="CI158" s="51" t="e">
        <f>IF(ISNUMBER('Moyennes ∆Ct et 2^(-∆Ct)'!BC61),'Moyennes ∆Ct et 2^(-∆Ct)'!BC61,NA())</f>
        <v>#N/A</v>
      </c>
      <c r="CJ158" s="51" t="e">
        <f>IF(ISNUMBER('Moyennes ∆Ct et 2^(-∆Ct)'!BD61),'Moyennes ∆Ct et 2^(-∆Ct)'!BD61,NA())</f>
        <v>#N/A</v>
      </c>
    </row>
    <row r="159" spans="1:88">
      <c r="A159" s="36" t="str">
        <f t="shared" si="125"/>
        <v>E11</v>
      </c>
      <c r="B159" s="37" t="str">
        <f t="shared" si="125"/>
        <v/>
      </c>
      <c r="C159" s="41" t="str">
        <f>IF('Calcul des ∆Ct'!C61="","",POWER(2,-'Calcul des ∆Ct'!C61))</f>
        <v/>
      </c>
      <c r="D159" s="42" t="str">
        <f>IF('Calcul des ∆Ct'!D61="","",POWER(2,-'Calcul des ∆Ct'!D61))</f>
        <v/>
      </c>
      <c r="E159" s="43" t="str">
        <f>IF('Calcul des ∆Ct'!E61="","",POWER(2,-'Calcul des ∆Ct'!E61))</f>
        <v/>
      </c>
      <c r="F159" s="41" t="str">
        <f>IF('Calcul des ∆Ct'!F61="","",POWER(2,-'Calcul des ∆Ct'!F61))</f>
        <v/>
      </c>
      <c r="G159" s="42" t="str">
        <f>IF('Calcul des ∆Ct'!G61="","",POWER(2,-'Calcul des ∆Ct'!G61))</f>
        <v/>
      </c>
      <c r="H159" s="43" t="str">
        <f>IF('Calcul des ∆Ct'!H61="","",POWER(2,-'Calcul des ∆Ct'!H61))</f>
        <v/>
      </c>
      <c r="I159" s="41" t="str">
        <f>IF('Calcul des ∆Ct'!I61="","",POWER(2,-'Calcul des ∆Ct'!I61))</f>
        <v/>
      </c>
      <c r="J159" s="42" t="str">
        <f>IF('Calcul des ∆Ct'!J61="","",POWER(2,-'Calcul des ∆Ct'!J61))</f>
        <v/>
      </c>
      <c r="K159" s="43" t="str">
        <f>IF('Calcul des ∆Ct'!K61="","",POWER(2,-'Calcul des ∆Ct'!K61))</f>
        <v/>
      </c>
      <c r="L159" s="41" t="str">
        <f>IF('Calcul des ∆Ct'!L61="","",POWER(2,-'Calcul des ∆Ct'!L61))</f>
        <v/>
      </c>
      <c r="M159" s="42" t="str">
        <f>IF('Calcul des ∆Ct'!M61="","",POWER(2,-'Calcul des ∆Ct'!M61))</f>
        <v/>
      </c>
      <c r="N159" s="43" t="str">
        <f>IF('Calcul des ∆Ct'!N61="","",POWER(2,-'Calcul des ∆Ct'!N61))</f>
        <v/>
      </c>
      <c r="O159" s="41" t="str">
        <f>IF('Calcul des ∆Ct'!O61="","",POWER(2,-'Calcul des ∆Ct'!O61))</f>
        <v/>
      </c>
      <c r="P159" s="42" t="str">
        <f>IF('Calcul des ∆Ct'!P61="","",POWER(2,-'Calcul des ∆Ct'!P61))</f>
        <v/>
      </c>
      <c r="Q159" s="43" t="str">
        <f>IF('Calcul des ∆Ct'!Q61="","",POWER(2,-'Calcul des ∆Ct'!Q61))</f>
        <v/>
      </c>
      <c r="R159" s="41" t="str">
        <f>IF('Calcul des ∆Ct'!R61="","",POWER(2,-'Calcul des ∆Ct'!R61))</f>
        <v/>
      </c>
      <c r="S159" s="42" t="str">
        <f>IF('Calcul des ∆Ct'!S61="","",POWER(2,-'Calcul des ∆Ct'!S61))</f>
        <v/>
      </c>
      <c r="T159" s="43" t="str">
        <f>IF('Calcul des ∆Ct'!T61="","",POWER(2,-'Calcul des ∆Ct'!T61))</f>
        <v/>
      </c>
      <c r="U159" s="41" t="str">
        <f>IF('Calcul des ∆Ct'!U61="","",POWER(2,-'Calcul des ∆Ct'!U61))</f>
        <v/>
      </c>
      <c r="V159" s="42" t="str">
        <f>IF('Calcul des ∆Ct'!V61="","",POWER(2,-'Calcul des ∆Ct'!V61))</f>
        <v/>
      </c>
      <c r="W159" s="43" t="str">
        <f>IF('Calcul des ∆Ct'!W61="","",POWER(2,-'Calcul des ∆Ct'!W61))</f>
        <v/>
      </c>
      <c r="X159" s="41" t="str">
        <f>IF('Calcul des ∆Ct'!X61="","",POWER(2,-'Calcul des ∆Ct'!X61))</f>
        <v/>
      </c>
      <c r="Y159" s="42" t="str">
        <f>IF('Calcul des ∆Ct'!Y61="","",POWER(2,-'Calcul des ∆Ct'!Y61))</f>
        <v/>
      </c>
      <c r="Z159" s="43" t="str">
        <f>IF('Calcul des ∆Ct'!Z61="","",POWER(2,-'Calcul des ∆Ct'!Z61))</f>
        <v/>
      </c>
      <c r="AA159" s="41" t="str">
        <f>IF('Calcul des ∆Ct'!AA61="","",POWER(2,-'Calcul des ∆Ct'!AA61))</f>
        <v/>
      </c>
      <c r="AB159" s="42" t="str">
        <f>IF('Calcul des ∆Ct'!AB61="","",POWER(2,-'Calcul des ∆Ct'!AB61))</f>
        <v/>
      </c>
      <c r="AC159" s="43" t="str">
        <f>IF('Calcul des ∆Ct'!AC61="","",POWER(2,-'Calcul des ∆Ct'!AC61))</f>
        <v/>
      </c>
      <c r="AD159" s="41" t="str">
        <f>IF('Calcul des ∆Ct'!AD61="","",POWER(2,-'Calcul des ∆Ct'!AD61))</f>
        <v/>
      </c>
      <c r="AE159" s="42" t="str">
        <f>IF('Calcul des ∆Ct'!AE61="","",POWER(2,-'Calcul des ∆Ct'!AE61))</f>
        <v/>
      </c>
      <c r="AF159" s="43" t="str">
        <f>IF('Calcul des ∆Ct'!AF61="","",POWER(2,-'Calcul des ∆Ct'!AF61))</f>
        <v/>
      </c>
      <c r="AG159" s="41" t="str">
        <f>IF('Calcul des ∆Ct'!AG61="","",POWER(2,-'Calcul des ∆Ct'!AG61))</f>
        <v/>
      </c>
      <c r="AH159" s="42" t="str">
        <f>IF('Calcul des ∆Ct'!AH61="","",POWER(2,-'Calcul des ∆Ct'!AH61))</f>
        <v/>
      </c>
      <c r="AI159" s="43" t="str">
        <f>IF('Calcul des ∆Ct'!AI61="","",POWER(2,-'Calcul des ∆Ct'!AI61))</f>
        <v/>
      </c>
      <c r="AJ159" s="603" t="e">
        <f t="shared" si="113"/>
        <v>#N/A</v>
      </c>
      <c r="AK159" s="604"/>
      <c r="AL159" s="605"/>
      <c r="AM159" s="603" t="e">
        <f t="shared" si="115"/>
        <v>#N/A</v>
      </c>
      <c r="AN159" s="604"/>
      <c r="AO159" s="605"/>
      <c r="AP159" s="603" t="e">
        <f t="shared" si="116"/>
        <v>#N/A</v>
      </c>
      <c r="AQ159" s="604"/>
      <c r="AR159" s="605"/>
      <c r="AS159" s="603" t="e">
        <f t="shared" si="117"/>
        <v>#N/A</v>
      </c>
      <c r="AT159" s="604"/>
      <c r="AU159" s="605"/>
      <c r="AV159" s="603" t="e">
        <f t="shared" si="118"/>
        <v>#N/A</v>
      </c>
      <c r="AW159" s="604"/>
      <c r="AX159" s="605"/>
      <c r="AY159" s="603" t="e">
        <f t="shared" si="119"/>
        <v>#N/A</v>
      </c>
      <c r="AZ159" s="604"/>
      <c r="BA159" s="605"/>
      <c r="BB159" s="603" t="e">
        <f t="shared" si="120"/>
        <v>#N/A</v>
      </c>
      <c r="BC159" s="604"/>
      <c r="BD159" s="605"/>
      <c r="BE159" s="603" t="e">
        <f t="shared" si="121"/>
        <v>#N/A</v>
      </c>
      <c r="BF159" s="604"/>
      <c r="BG159" s="605"/>
      <c r="BH159" s="603" t="e">
        <f t="shared" si="122"/>
        <v>#N/A</v>
      </c>
      <c r="BI159" s="604"/>
      <c r="BJ159" s="605"/>
      <c r="BK159" s="603" t="e">
        <f t="shared" si="123"/>
        <v>#N/A</v>
      </c>
      <c r="BL159" s="604"/>
      <c r="BM159" s="605"/>
      <c r="BN159" s="603" t="e">
        <f t="shared" si="124"/>
        <v>#N/A</v>
      </c>
      <c r="BO159" s="604"/>
      <c r="BP159" s="605"/>
      <c r="BQ159" s="51" t="e">
        <f>IF(ISNUMBER('Moyennes ∆Ct et 2^(-∆Ct)'!AK62),'Moyennes ∆Ct et 2^(-∆Ct)'!AK62,NA())</f>
        <v>#N/A</v>
      </c>
      <c r="BR159" s="51" t="e">
        <f>IF(ISNUMBER('Moyennes ∆Ct et 2^(-∆Ct)'!AL62),'Moyennes ∆Ct et 2^(-∆Ct)'!AL62,NA())</f>
        <v>#N/A</v>
      </c>
      <c r="BS159" s="51" t="e">
        <f>IF(ISNUMBER('Moyennes ∆Ct et 2^(-∆Ct)'!AM62),'Moyennes ∆Ct et 2^(-∆Ct)'!AM62,NA())</f>
        <v>#N/A</v>
      </c>
      <c r="BT159" s="51" t="e">
        <f>IF(ISNUMBER('Moyennes ∆Ct et 2^(-∆Ct)'!AN62),'Moyennes ∆Ct et 2^(-∆Ct)'!AN62,NA())</f>
        <v>#N/A</v>
      </c>
      <c r="BU159" s="51" t="e">
        <f>IF(ISNUMBER('Moyennes ∆Ct et 2^(-∆Ct)'!AO62),'Moyennes ∆Ct et 2^(-∆Ct)'!AO62,NA())</f>
        <v>#N/A</v>
      </c>
      <c r="BV159" s="51" t="e">
        <f>IF(ISNUMBER('Moyennes ∆Ct et 2^(-∆Ct)'!AP62),'Moyennes ∆Ct et 2^(-∆Ct)'!AP62,NA())</f>
        <v>#N/A</v>
      </c>
      <c r="BW159" s="51" t="e">
        <f>IF(ISNUMBER('Moyennes ∆Ct et 2^(-∆Ct)'!AQ62),'Moyennes ∆Ct et 2^(-∆Ct)'!AQ62,NA())</f>
        <v>#N/A</v>
      </c>
      <c r="BX159" s="51" t="e">
        <f>IF(ISNUMBER('Moyennes ∆Ct et 2^(-∆Ct)'!AR62),'Moyennes ∆Ct et 2^(-∆Ct)'!AR62,NA())</f>
        <v>#N/A</v>
      </c>
      <c r="BY159" s="51" t="e">
        <f>IF(ISNUMBER('Moyennes ∆Ct et 2^(-∆Ct)'!AS62),'Moyennes ∆Ct et 2^(-∆Ct)'!AS62,NA())</f>
        <v>#N/A</v>
      </c>
      <c r="BZ159" s="51" t="e">
        <f>IF(ISNUMBER('Moyennes ∆Ct et 2^(-∆Ct)'!AT62),'Moyennes ∆Ct et 2^(-∆Ct)'!AT62,NA())</f>
        <v>#N/A</v>
      </c>
      <c r="CA159" s="51" t="e">
        <f>IF(ISNUMBER('Moyennes ∆Ct et 2^(-∆Ct)'!AU62),'Moyennes ∆Ct et 2^(-∆Ct)'!AU62,NA())</f>
        <v>#N/A</v>
      </c>
      <c r="CB159" s="51" t="e">
        <f>IF(ISNUMBER('Moyennes ∆Ct et 2^(-∆Ct)'!AV62),'Moyennes ∆Ct et 2^(-∆Ct)'!AV62,NA())</f>
        <v>#N/A</v>
      </c>
      <c r="CC159" s="51" t="e">
        <f>IF(ISNUMBER('Moyennes ∆Ct et 2^(-∆Ct)'!AW62),'Moyennes ∆Ct et 2^(-∆Ct)'!AW62,NA())</f>
        <v>#N/A</v>
      </c>
      <c r="CD159" s="51" t="e">
        <f>IF(ISNUMBER('Moyennes ∆Ct et 2^(-∆Ct)'!AX62),'Moyennes ∆Ct et 2^(-∆Ct)'!AX62,NA())</f>
        <v>#N/A</v>
      </c>
      <c r="CE159" s="51" t="e">
        <f>IF(ISNUMBER('Moyennes ∆Ct et 2^(-∆Ct)'!AY62),'Moyennes ∆Ct et 2^(-∆Ct)'!AY62,NA())</f>
        <v>#N/A</v>
      </c>
      <c r="CF159" s="51" t="e">
        <f>IF(ISNUMBER('Moyennes ∆Ct et 2^(-∆Ct)'!AZ62),'Moyennes ∆Ct et 2^(-∆Ct)'!AZ62,NA())</f>
        <v>#N/A</v>
      </c>
      <c r="CG159" s="51" t="e">
        <f>IF(ISNUMBER('Moyennes ∆Ct et 2^(-∆Ct)'!BA62),'Moyennes ∆Ct et 2^(-∆Ct)'!BA62,NA())</f>
        <v>#N/A</v>
      </c>
      <c r="CH159" s="51" t="e">
        <f>IF(ISNUMBER('Moyennes ∆Ct et 2^(-∆Ct)'!BB62),'Moyennes ∆Ct et 2^(-∆Ct)'!BB62,NA())</f>
        <v>#N/A</v>
      </c>
      <c r="CI159" s="51" t="e">
        <f>IF(ISNUMBER('Moyennes ∆Ct et 2^(-∆Ct)'!BC62),'Moyennes ∆Ct et 2^(-∆Ct)'!BC62,NA())</f>
        <v>#N/A</v>
      </c>
      <c r="CJ159" s="51" t="e">
        <f>IF(ISNUMBER('Moyennes ∆Ct et 2^(-∆Ct)'!BD62),'Moyennes ∆Ct et 2^(-∆Ct)'!BD62,NA())</f>
        <v>#N/A</v>
      </c>
    </row>
    <row r="160" spans="1:88">
      <c r="A160" s="36" t="str">
        <f t="shared" si="125"/>
        <v>E12</v>
      </c>
      <c r="B160" s="37" t="str">
        <f t="shared" si="125"/>
        <v/>
      </c>
      <c r="C160" s="41" t="str">
        <f>IF('Calcul des ∆Ct'!C62="","",POWER(2,-'Calcul des ∆Ct'!C62))</f>
        <v/>
      </c>
      <c r="D160" s="42" t="str">
        <f>IF('Calcul des ∆Ct'!D62="","",POWER(2,-'Calcul des ∆Ct'!D62))</f>
        <v/>
      </c>
      <c r="E160" s="43" t="str">
        <f>IF('Calcul des ∆Ct'!E62="","",POWER(2,-'Calcul des ∆Ct'!E62))</f>
        <v/>
      </c>
      <c r="F160" s="41" t="str">
        <f>IF('Calcul des ∆Ct'!F62="","",POWER(2,-'Calcul des ∆Ct'!F62))</f>
        <v/>
      </c>
      <c r="G160" s="42" t="str">
        <f>IF('Calcul des ∆Ct'!G62="","",POWER(2,-'Calcul des ∆Ct'!G62))</f>
        <v/>
      </c>
      <c r="H160" s="43" t="str">
        <f>IF('Calcul des ∆Ct'!H62="","",POWER(2,-'Calcul des ∆Ct'!H62))</f>
        <v/>
      </c>
      <c r="I160" s="41" t="str">
        <f>IF('Calcul des ∆Ct'!I62="","",POWER(2,-'Calcul des ∆Ct'!I62))</f>
        <v/>
      </c>
      <c r="J160" s="42" t="str">
        <f>IF('Calcul des ∆Ct'!J62="","",POWER(2,-'Calcul des ∆Ct'!J62))</f>
        <v/>
      </c>
      <c r="K160" s="43" t="str">
        <f>IF('Calcul des ∆Ct'!K62="","",POWER(2,-'Calcul des ∆Ct'!K62))</f>
        <v/>
      </c>
      <c r="L160" s="41" t="str">
        <f>IF('Calcul des ∆Ct'!L62="","",POWER(2,-'Calcul des ∆Ct'!L62))</f>
        <v/>
      </c>
      <c r="M160" s="42" t="str">
        <f>IF('Calcul des ∆Ct'!M62="","",POWER(2,-'Calcul des ∆Ct'!M62))</f>
        <v/>
      </c>
      <c r="N160" s="43" t="str">
        <f>IF('Calcul des ∆Ct'!N62="","",POWER(2,-'Calcul des ∆Ct'!N62))</f>
        <v/>
      </c>
      <c r="O160" s="41" t="str">
        <f>IF('Calcul des ∆Ct'!O62="","",POWER(2,-'Calcul des ∆Ct'!O62))</f>
        <v/>
      </c>
      <c r="P160" s="42" t="str">
        <f>IF('Calcul des ∆Ct'!P62="","",POWER(2,-'Calcul des ∆Ct'!P62))</f>
        <v/>
      </c>
      <c r="Q160" s="43" t="str">
        <f>IF('Calcul des ∆Ct'!Q62="","",POWER(2,-'Calcul des ∆Ct'!Q62))</f>
        <v/>
      </c>
      <c r="R160" s="41" t="str">
        <f>IF('Calcul des ∆Ct'!R62="","",POWER(2,-'Calcul des ∆Ct'!R62))</f>
        <v/>
      </c>
      <c r="S160" s="42" t="str">
        <f>IF('Calcul des ∆Ct'!S62="","",POWER(2,-'Calcul des ∆Ct'!S62))</f>
        <v/>
      </c>
      <c r="T160" s="43" t="str">
        <f>IF('Calcul des ∆Ct'!T62="","",POWER(2,-'Calcul des ∆Ct'!T62))</f>
        <v/>
      </c>
      <c r="U160" s="41" t="str">
        <f>IF('Calcul des ∆Ct'!U62="","",POWER(2,-'Calcul des ∆Ct'!U62))</f>
        <v/>
      </c>
      <c r="V160" s="42" t="str">
        <f>IF('Calcul des ∆Ct'!V62="","",POWER(2,-'Calcul des ∆Ct'!V62))</f>
        <v/>
      </c>
      <c r="W160" s="43" t="str">
        <f>IF('Calcul des ∆Ct'!W62="","",POWER(2,-'Calcul des ∆Ct'!W62))</f>
        <v/>
      </c>
      <c r="X160" s="41" t="str">
        <f>IF('Calcul des ∆Ct'!X62="","",POWER(2,-'Calcul des ∆Ct'!X62))</f>
        <v/>
      </c>
      <c r="Y160" s="42" t="str">
        <f>IF('Calcul des ∆Ct'!Y62="","",POWER(2,-'Calcul des ∆Ct'!Y62))</f>
        <v/>
      </c>
      <c r="Z160" s="43" t="str">
        <f>IF('Calcul des ∆Ct'!Z62="","",POWER(2,-'Calcul des ∆Ct'!Z62))</f>
        <v/>
      </c>
      <c r="AA160" s="41" t="str">
        <f>IF('Calcul des ∆Ct'!AA62="","",POWER(2,-'Calcul des ∆Ct'!AA62))</f>
        <v/>
      </c>
      <c r="AB160" s="42" t="str">
        <f>IF('Calcul des ∆Ct'!AB62="","",POWER(2,-'Calcul des ∆Ct'!AB62))</f>
        <v/>
      </c>
      <c r="AC160" s="43" t="str">
        <f>IF('Calcul des ∆Ct'!AC62="","",POWER(2,-'Calcul des ∆Ct'!AC62))</f>
        <v/>
      </c>
      <c r="AD160" s="41" t="str">
        <f>IF('Calcul des ∆Ct'!AD62="","",POWER(2,-'Calcul des ∆Ct'!AD62))</f>
        <v/>
      </c>
      <c r="AE160" s="42" t="str">
        <f>IF('Calcul des ∆Ct'!AE62="","",POWER(2,-'Calcul des ∆Ct'!AE62))</f>
        <v/>
      </c>
      <c r="AF160" s="43" t="str">
        <f>IF('Calcul des ∆Ct'!AF62="","",POWER(2,-'Calcul des ∆Ct'!AF62))</f>
        <v/>
      </c>
      <c r="AG160" s="41" t="str">
        <f>IF('Calcul des ∆Ct'!AG62="","",POWER(2,-'Calcul des ∆Ct'!AG62))</f>
        <v/>
      </c>
      <c r="AH160" s="42" t="str">
        <f>IF('Calcul des ∆Ct'!AH62="","",POWER(2,-'Calcul des ∆Ct'!AH62))</f>
        <v/>
      </c>
      <c r="AI160" s="43" t="str">
        <f>IF('Calcul des ∆Ct'!AI62="","",POWER(2,-'Calcul des ∆Ct'!AI62))</f>
        <v/>
      </c>
      <c r="AJ160" s="603" t="e">
        <f t="shared" si="113"/>
        <v>#N/A</v>
      </c>
      <c r="AK160" s="604"/>
      <c r="AL160" s="605"/>
      <c r="AM160" s="603" t="e">
        <f t="shared" si="115"/>
        <v>#N/A</v>
      </c>
      <c r="AN160" s="604"/>
      <c r="AO160" s="605"/>
      <c r="AP160" s="603" t="e">
        <f t="shared" si="116"/>
        <v>#N/A</v>
      </c>
      <c r="AQ160" s="604"/>
      <c r="AR160" s="605"/>
      <c r="AS160" s="603" t="e">
        <f t="shared" si="117"/>
        <v>#N/A</v>
      </c>
      <c r="AT160" s="604"/>
      <c r="AU160" s="605"/>
      <c r="AV160" s="603" t="e">
        <f t="shared" si="118"/>
        <v>#N/A</v>
      </c>
      <c r="AW160" s="604"/>
      <c r="AX160" s="605"/>
      <c r="AY160" s="603" t="e">
        <f t="shared" si="119"/>
        <v>#N/A</v>
      </c>
      <c r="AZ160" s="604"/>
      <c r="BA160" s="605"/>
      <c r="BB160" s="603" t="e">
        <f t="shared" si="120"/>
        <v>#N/A</v>
      </c>
      <c r="BC160" s="604"/>
      <c r="BD160" s="605"/>
      <c r="BE160" s="603" t="e">
        <f t="shared" si="121"/>
        <v>#N/A</v>
      </c>
      <c r="BF160" s="604"/>
      <c r="BG160" s="605"/>
      <c r="BH160" s="603" t="e">
        <f t="shared" si="122"/>
        <v>#N/A</v>
      </c>
      <c r="BI160" s="604"/>
      <c r="BJ160" s="605"/>
      <c r="BK160" s="603" t="e">
        <f t="shared" si="123"/>
        <v>#N/A</v>
      </c>
      <c r="BL160" s="604"/>
      <c r="BM160" s="605"/>
      <c r="BN160" s="603" t="e">
        <f t="shared" si="124"/>
        <v>#N/A</v>
      </c>
      <c r="BO160" s="604"/>
      <c r="BP160" s="605"/>
      <c r="BQ160" s="51" t="e">
        <f>IF(ISNUMBER('Moyennes ∆Ct et 2^(-∆Ct)'!AK63),'Moyennes ∆Ct et 2^(-∆Ct)'!AK63,NA())</f>
        <v>#N/A</v>
      </c>
      <c r="BR160" s="51" t="e">
        <f>IF(ISNUMBER('Moyennes ∆Ct et 2^(-∆Ct)'!AL63),'Moyennes ∆Ct et 2^(-∆Ct)'!AL63,NA())</f>
        <v>#N/A</v>
      </c>
      <c r="BS160" s="51" t="e">
        <f>IF(ISNUMBER('Moyennes ∆Ct et 2^(-∆Ct)'!AM63),'Moyennes ∆Ct et 2^(-∆Ct)'!AM63,NA())</f>
        <v>#N/A</v>
      </c>
      <c r="BT160" s="51" t="e">
        <f>IF(ISNUMBER('Moyennes ∆Ct et 2^(-∆Ct)'!AN63),'Moyennes ∆Ct et 2^(-∆Ct)'!AN63,NA())</f>
        <v>#N/A</v>
      </c>
      <c r="BU160" s="51" t="e">
        <f>IF(ISNUMBER('Moyennes ∆Ct et 2^(-∆Ct)'!AO63),'Moyennes ∆Ct et 2^(-∆Ct)'!AO63,NA())</f>
        <v>#N/A</v>
      </c>
      <c r="BV160" s="51" t="e">
        <f>IF(ISNUMBER('Moyennes ∆Ct et 2^(-∆Ct)'!AP63),'Moyennes ∆Ct et 2^(-∆Ct)'!AP63,NA())</f>
        <v>#N/A</v>
      </c>
      <c r="BW160" s="51" t="e">
        <f>IF(ISNUMBER('Moyennes ∆Ct et 2^(-∆Ct)'!AQ63),'Moyennes ∆Ct et 2^(-∆Ct)'!AQ63,NA())</f>
        <v>#N/A</v>
      </c>
      <c r="BX160" s="51" t="e">
        <f>IF(ISNUMBER('Moyennes ∆Ct et 2^(-∆Ct)'!AR63),'Moyennes ∆Ct et 2^(-∆Ct)'!AR63,NA())</f>
        <v>#N/A</v>
      </c>
      <c r="BY160" s="51" t="e">
        <f>IF(ISNUMBER('Moyennes ∆Ct et 2^(-∆Ct)'!AS63),'Moyennes ∆Ct et 2^(-∆Ct)'!AS63,NA())</f>
        <v>#N/A</v>
      </c>
      <c r="BZ160" s="51" t="e">
        <f>IF(ISNUMBER('Moyennes ∆Ct et 2^(-∆Ct)'!AT63),'Moyennes ∆Ct et 2^(-∆Ct)'!AT63,NA())</f>
        <v>#N/A</v>
      </c>
      <c r="CA160" s="51" t="e">
        <f>IF(ISNUMBER('Moyennes ∆Ct et 2^(-∆Ct)'!AU63),'Moyennes ∆Ct et 2^(-∆Ct)'!AU63,NA())</f>
        <v>#N/A</v>
      </c>
      <c r="CB160" s="51" t="e">
        <f>IF(ISNUMBER('Moyennes ∆Ct et 2^(-∆Ct)'!AV63),'Moyennes ∆Ct et 2^(-∆Ct)'!AV63,NA())</f>
        <v>#N/A</v>
      </c>
      <c r="CC160" s="51" t="e">
        <f>IF(ISNUMBER('Moyennes ∆Ct et 2^(-∆Ct)'!AW63),'Moyennes ∆Ct et 2^(-∆Ct)'!AW63,NA())</f>
        <v>#N/A</v>
      </c>
      <c r="CD160" s="51" t="e">
        <f>IF(ISNUMBER('Moyennes ∆Ct et 2^(-∆Ct)'!AX63),'Moyennes ∆Ct et 2^(-∆Ct)'!AX63,NA())</f>
        <v>#N/A</v>
      </c>
      <c r="CE160" s="51" t="e">
        <f>IF(ISNUMBER('Moyennes ∆Ct et 2^(-∆Ct)'!AY63),'Moyennes ∆Ct et 2^(-∆Ct)'!AY63,NA())</f>
        <v>#N/A</v>
      </c>
      <c r="CF160" s="51" t="e">
        <f>IF(ISNUMBER('Moyennes ∆Ct et 2^(-∆Ct)'!AZ63),'Moyennes ∆Ct et 2^(-∆Ct)'!AZ63,NA())</f>
        <v>#N/A</v>
      </c>
      <c r="CG160" s="51" t="e">
        <f>IF(ISNUMBER('Moyennes ∆Ct et 2^(-∆Ct)'!BA63),'Moyennes ∆Ct et 2^(-∆Ct)'!BA63,NA())</f>
        <v>#N/A</v>
      </c>
      <c r="CH160" s="51" t="e">
        <f>IF(ISNUMBER('Moyennes ∆Ct et 2^(-∆Ct)'!BB63),'Moyennes ∆Ct et 2^(-∆Ct)'!BB63,NA())</f>
        <v>#N/A</v>
      </c>
      <c r="CI160" s="51" t="e">
        <f>IF(ISNUMBER('Moyennes ∆Ct et 2^(-∆Ct)'!BC63),'Moyennes ∆Ct et 2^(-∆Ct)'!BC63,NA())</f>
        <v>#N/A</v>
      </c>
      <c r="CJ160" s="51" t="e">
        <f>IF(ISNUMBER('Moyennes ∆Ct et 2^(-∆Ct)'!BD63),'Moyennes ∆Ct et 2^(-∆Ct)'!BD63,NA())</f>
        <v>#N/A</v>
      </c>
    </row>
    <row r="161" spans="1:88">
      <c r="A161" s="36" t="str">
        <f t="shared" ref="A161:B180" si="126">A63</f>
        <v>F1</v>
      </c>
      <c r="B161" s="37" t="str">
        <f t="shared" si="126"/>
        <v/>
      </c>
      <c r="C161" s="41" t="str">
        <f>IF('Calcul des ∆Ct'!C63="","",POWER(2,-'Calcul des ∆Ct'!C63))</f>
        <v/>
      </c>
      <c r="D161" s="42" t="str">
        <f>IF('Calcul des ∆Ct'!D63="","",POWER(2,-'Calcul des ∆Ct'!D63))</f>
        <v/>
      </c>
      <c r="E161" s="43" t="str">
        <f>IF('Calcul des ∆Ct'!E63="","",POWER(2,-'Calcul des ∆Ct'!E63))</f>
        <v/>
      </c>
      <c r="F161" s="41" t="str">
        <f>IF('Calcul des ∆Ct'!F63="","",POWER(2,-'Calcul des ∆Ct'!F63))</f>
        <v/>
      </c>
      <c r="G161" s="42" t="str">
        <f>IF('Calcul des ∆Ct'!G63="","",POWER(2,-'Calcul des ∆Ct'!G63))</f>
        <v/>
      </c>
      <c r="H161" s="43" t="str">
        <f>IF('Calcul des ∆Ct'!H63="","",POWER(2,-'Calcul des ∆Ct'!H63))</f>
        <v/>
      </c>
      <c r="I161" s="41" t="str">
        <f>IF('Calcul des ∆Ct'!I63="","",POWER(2,-'Calcul des ∆Ct'!I63))</f>
        <v/>
      </c>
      <c r="J161" s="42" t="str">
        <f>IF('Calcul des ∆Ct'!J63="","",POWER(2,-'Calcul des ∆Ct'!J63))</f>
        <v/>
      </c>
      <c r="K161" s="43" t="str">
        <f>IF('Calcul des ∆Ct'!K63="","",POWER(2,-'Calcul des ∆Ct'!K63))</f>
        <v/>
      </c>
      <c r="L161" s="41" t="str">
        <f>IF('Calcul des ∆Ct'!L63="","",POWER(2,-'Calcul des ∆Ct'!L63))</f>
        <v/>
      </c>
      <c r="M161" s="42" t="str">
        <f>IF('Calcul des ∆Ct'!M63="","",POWER(2,-'Calcul des ∆Ct'!M63))</f>
        <v/>
      </c>
      <c r="N161" s="43" t="str">
        <f>IF('Calcul des ∆Ct'!N63="","",POWER(2,-'Calcul des ∆Ct'!N63))</f>
        <v/>
      </c>
      <c r="O161" s="41" t="str">
        <f>IF('Calcul des ∆Ct'!O63="","",POWER(2,-'Calcul des ∆Ct'!O63))</f>
        <v/>
      </c>
      <c r="P161" s="42" t="str">
        <f>IF('Calcul des ∆Ct'!P63="","",POWER(2,-'Calcul des ∆Ct'!P63))</f>
        <v/>
      </c>
      <c r="Q161" s="43" t="str">
        <f>IF('Calcul des ∆Ct'!Q63="","",POWER(2,-'Calcul des ∆Ct'!Q63))</f>
        <v/>
      </c>
      <c r="R161" s="41" t="str">
        <f>IF('Calcul des ∆Ct'!R63="","",POWER(2,-'Calcul des ∆Ct'!R63))</f>
        <v/>
      </c>
      <c r="S161" s="42" t="str">
        <f>IF('Calcul des ∆Ct'!S63="","",POWER(2,-'Calcul des ∆Ct'!S63))</f>
        <v/>
      </c>
      <c r="T161" s="43" t="str">
        <f>IF('Calcul des ∆Ct'!T63="","",POWER(2,-'Calcul des ∆Ct'!T63))</f>
        <v/>
      </c>
      <c r="U161" s="41" t="str">
        <f>IF('Calcul des ∆Ct'!U63="","",POWER(2,-'Calcul des ∆Ct'!U63))</f>
        <v/>
      </c>
      <c r="V161" s="42" t="str">
        <f>IF('Calcul des ∆Ct'!V63="","",POWER(2,-'Calcul des ∆Ct'!V63))</f>
        <v/>
      </c>
      <c r="W161" s="43" t="str">
        <f>IF('Calcul des ∆Ct'!W63="","",POWER(2,-'Calcul des ∆Ct'!W63))</f>
        <v/>
      </c>
      <c r="X161" s="41" t="str">
        <f>IF('Calcul des ∆Ct'!X63="","",POWER(2,-'Calcul des ∆Ct'!X63))</f>
        <v/>
      </c>
      <c r="Y161" s="42" t="str">
        <f>IF('Calcul des ∆Ct'!Y63="","",POWER(2,-'Calcul des ∆Ct'!Y63))</f>
        <v/>
      </c>
      <c r="Z161" s="43" t="str">
        <f>IF('Calcul des ∆Ct'!Z63="","",POWER(2,-'Calcul des ∆Ct'!Z63))</f>
        <v/>
      </c>
      <c r="AA161" s="41" t="str">
        <f>IF('Calcul des ∆Ct'!AA63="","",POWER(2,-'Calcul des ∆Ct'!AA63))</f>
        <v/>
      </c>
      <c r="AB161" s="42" t="str">
        <f>IF('Calcul des ∆Ct'!AB63="","",POWER(2,-'Calcul des ∆Ct'!AB63))</f>
        <v/>
      </c>
      <c r="AC161" s="43" t="str">
        <f>IF('Calcul des ∆Ct'!AC63="","",POWER(2,-'Calcul des ∆Ct'!AC63))</f>
        <v/>
      </c>
      <c r="AD161" s="41" t="str">
        <f>IF('Calcul des ∆Ct'!AD63="","",POWER(2,-'Calcul des ∆Ct'!AD63))</f>
        <v/>
      </c>
      <c r="AE161" s="42" t="str">
        <f>IF('Calcul des ∆Ct'!AE63="","",POWER(2,-'Calcul des ∆Ct'!AE63))</f>
        <v/>
      </c>
      <c r="AF161" s="43" t="str">
        <f>IF('Calcul des ∆Ct'!AF63="","",POWER(2,-'Calcul des ∆Ct'!AF63))</f>
        <v/>
      </c>
      <c r="AG161" s="41" t="str">
        <f>IF('Calcul des ∆Ct'!AG63="","",POWER(2,-'Calcul des ∆Ct'!AG63))</f>
        <v/>
      </c>
      <c r="AH161" s="42" t="str">
        <f>IF('Calcul des ∆Ct'!AH63="","",POWER(2,-'Calcul des ∆Ct'!AH63))</f>
        <v/>
      </c>
      <c r="AI161" s="43" t="str">
        <f>IF('Calcul des ∆Ct'!AI63="","",POWER(2,-'Calcul des ∆Ct'!AI63))</f>
        <v/>
      </c>
      <c r="AJ161" s="603" t="e">
        <f t="shared" si="113"/>
        <v>#N/A</v>
      </c>
      <c r="AK161" s="604"/>
      <c r="AL161" s="605"/>
      <c r="AM161" s="603" t="e">
        <f t="shared" si="115"/>
        <v>#N/A</v>
      </c>
      <c r="AN161" s="604"/>
      <c r="AO161" s="605"/>
      <c r="AP161" s="603" t="e">
        <f t="shared" si="116"/>
        <v>#N/A</v>
      </c>
      <c r="AQ161" s="604"/>
      <c r="AR161" s="605"/>
      <c r="AS161" s="603" t="e">
        <f t="shared" si="117"/>
        <v>#N/A</v>
      </c>
      <c r="AT161" s="604"/>
      <c r="AU161" s="605"/>
      <c r="AV161" s="603" t="e">
        <f t="shared" si="118"/>
        <v>#N/A</v>
      </c>
      <c r="AW161" s="604"/>
      <c r="AX161" s="605"/>
      <c r="AY161" s="603" t="e">
        <f t="shared" si="119"/>
        <v>#N/A</v>
      </c>
      <c r="AZ161" s="604"/>
      <c r="BA161" s="605"/>
      <c r="BB161" s="603" t="e">
        <f t="shared" si="120"/>
        <v>#N/A</v>
      </c>
      <c r="BC161" s="604"/>
      <c r="BD161" s="605"/>
      <c r="BE161" s="603" t="e">
        <f t="shared" si="121"/>
        <v>#N/A</v>
      </c>
      <c r="BF161" s="604"/>
      <c r="BG161" s="605"/>
      <c r="BH161" s="603" t="e">
        <f t="shared" si="122"/>
        <v>#N/A</v>
      </c>
      <c r="BI161" s="604"/>
      <c r="BJ161" s="605"/>
      <c r="BK161" s="603" t="e">
        <f t="shared" si="123"/>
        <v>#N/A</v>
      </c>
      <c r="BL161" s="604"/>
      <c r="BM161" s="605"/>
      <c r="BN161" s="603" t="e">
        <f t="shared" si="124"/>
        <v>#N/A</v>
      </c>
      <c r="BO161" s="604"/>
      <c r="BP161" s="605"/>
      <c r="BQ161" s="51" t="e">
        <f>IF(ISNUMBER('Moyennes ∆Ct et 2^(-∆Ct)'!AK64),'Moyennes ∆Ct et 2^(-∆Ct)'!AK64,NA())</f>
        <v>#N/A</v>
      </c>
      <c r="BR161" s="51" t="e">
        <f>IF(ISNUMBER('Moyennes ∆Ct et 2^(-∆Ct)'!AL64),'Moyennes ∆Ct et 2^(-∆Ct)'!AL64,NA())</f>
        <v>#N/A</v>
      </c>
      <c r="BS161" s="51" t="e">
        <f>IF(ISNUMBER('Moyennes ∆Ct et 2^(-∆Ct)'!AM64),'Moyennes ∆Ct et 2^(-∆Ct)'!AM64,NA())</f>
        <v>#N/A</v>
      </c>
      <c r="BT161" s="51" t="e">
        <f>IF(ISNUMBER('Moyennes ∆Ct et 2^(-∆Ct)'!AN64),'Moyennes ∆Ct et 2^(-∆Ct)'!AN64,NA())</f>
        <v>#N/A</v>
      </c>
      <c r="BU161" s="51" t="e">
        <f>IF(ISNUMBER('Moyennes ∆Ct et 2^(-∆Ct)'!AO64),'Moyennes ∆Ct et 2^(-∆Ct)'!AO64,NA())</f>
        <v>#N/A</v>
      </c>
      <c r="BV161" s="51" t="e">
        <f>IF(ISNUMBER('Moyennes ∆Ct et 2^(-∆Ct)'!AP64),'Moyennes ∆Ct et 2^(-∆Ct)'!AP64,NA())</f>
        <v>#N/A</v>
      </c>
      <c r="BW161" s="51" t="e">
        <f>IF(ISNUMBER('Moyennes ∆Ct et 2^(-∆Ct)'!AQ64),'Moyennes ∆Ct et 2^(-∆Ct)'!AQ64,NA())</f>
        <v>#N/A</v>
      </c>
      <c r="BX161" s="51" t="e">
        <f>IF(ISNUMBER('Moyennes ∆Ct et 2^(-∆Ct)'!AR64),'Moyennes ∆Ct et 2^(-∆Ct)'!AR64,NA())</f>
        <v>#N/A</v>
      </c>
      <c r="BY161" s="51" t="e">
        <f>IF(ISNUMBER('Moyennes ∆Ct et 2^(-∆Ct)'!AS64),'Moyennes ∆Ct et 2^(-∆Ct)'!AS64,NA())</f>
        <v>#N/A</v>
      </c>
      <c r="BZ161" s="51" t="e">
        <f>IF(ISNUMBER('Moyennes ∆Ct et 2^(-∆Ct)'!AT64),'Moyennes ∆Ct et 2^(-∆Ct)'!AT64,NA())</f>
        <v>#N/A</v>
      </c>
      <c r="CA161" s="51" t="e">
        <f>IF(ISNUMBER('Moyennes ∆Ct et 2^(-∆Ct)'!AU64),'Moyennes ∆Ct et 2^(-∆Ct)'!AU64,NA())</f>
        <v>#N/A</v>
      </c>
      <c r="CB161" s="51" t="e">
        <f>IF(ISNUMBER('Moyennes ∆Ct et 2^(-∆Ct)'!AV64),'Moyennes ∆Ct et 2^(-∆Ct)'!AV64,NA())</f>
        <v>#N/A</v>
      </c>
      <c r="CC161" s="51" t="e">
        <f>IF(ISNUMBER('Moyennes ∆Ct et 2^(-∆Ct)'!AW64),'Moyennes ∆Ct et 2^(-∆Ct)'!AW64,NA())</f>
        <v>#N/A</v>
      </c>
      <c r="CD161" s="51" t="e">
        <f>IF(ISNUMBER('Moyennes ∆Ct et 2^(-∆Ct)'!AX64),'Moyennes ∆Ct et 2^(-∆Ct)'!AX64,NA())</f>
        <v>#N/A</v>
      </c>
      <c r="CE161" s="51" t="e">
        <f>IF(ISNUMBER('Moyennes ∆Ct et 2^(-∆Ct)'!AY64),'Moyennes ∆Ct et 2^(-∆Ct)'!AY64,NA())</f>
        <v>#N/A</v>
      </c>
      <c r="CF161" s="51" t="e">
        <f>IF(ISNUMBER('Moyennes ∆Ct et 2^(-∆Ct)'!AZ64),'Moyennes ∆Ct et 2^(-∆Ct)'!AZ64,NA())</f>
        <v>#N/A</v>
      </c>
      <c r="CG161" s="51" t="e">
        <f>IF(ISNUMBER('Moyennes ∆Ct et 2^(-∆Ct)'!BA64),'Moyennes ∆Ct et 2^(-∆Ct)'!BA64,NA())</f>
        <v>#N/A</v>
      </c>
      <c r="CH161" s="51" t="e">
        <f>IF(ISNUMBER('Moyennes ∆Ct et 2^(-∆Ct)'!BB64),'Moyennes ∆Ct et 2^(-∆Ct)'!BB64,NA())</f>
        <v>#N/A</v>
      </c>
      <c r="CI161" s="51" t="e">
        <f>IF(ISNUMBER('Moyennes ∆Ct et 2^(-∆Ct)'!BC64),'Moyennes ∆Ct et 2^(-∆Ct)'!BC64,NA())</f>
        <v>#N/A</v>
      </c>
      <c r="CJ161" s="51" t="e">
        <f>IF(ISNUMBER('Moyennes ∆Ct et 2^(-∆Ct)'!BD64),'Moyennes ∆Ct et 2^(-∆Ct)'!BD64,NA())</f>
        <v>#N/A</v>
      </c>
    </row>
    <row r="162" spans="1:88">
      <c r="A162" s="36" t="str">
        <f t="shared" si="126"/>
        <v>F2</v>
      </c>
      <c r="B162" s="37" t="str">
        <f t="shared" si="126"/>
        <v/>
      </c>
      <c r="C162" s="41" t="str">
        <f>IF('Calcul des ∆Ct'!C64="","",POWER(2,-'Calcul des ∆Ct'!C64))</f>
        <v/>
      </c>
      <c r="D162" s="42" t="str">
        <f>IF('Calcul des ∆Ct'!D64="","",POWER(2,-'Calcul des ∆Ct'!D64))</f>
        <v/>
      </c>
      <c r="E162" s="43" t="str">
        <f>IF('Calcul des ∆Ct'!E64="","",POWER(2,-'Calcul des ∆Ct'!E64))</f>
        <v/>
      </c>
      <c r="F162" s="41" t="str">
        <f>IF('Calcul des ∆Ct'!F64="","",POWER(2,-'Calcul des ∆Ct'!F64))</f>
        <v/>
      </c>
      <c r="G162" s="42" t="str">
        <f>IF('Calcul des ∆Ct'!G64="","",POWER(2,-'Calcul des ∆Ct'!G64))</f>
        <v/>
      </c>
      <c r="H162" s="43" t="str">
        <f>IF('Calcul des ∆Ct'!H64="","",POWER(2,-'Calcul des ∆Ct'!H64))</f>
        <v/>
      </c>
      <c r="I162" s="41" t="str">
        <f>IF('Calcul des ∆Ct'!I64="","",POWER(2,-'Calcul des ∆Ct'!I64))</f>
        <v/>
      </c>
      <c r="J162" s="42" t="str">
        <f>IF('Calcul des ∆Ct'!J64="","",POWER(2,-'Calcul des ∆Ct'!J64))</f>
        <v/>
      </c>
      <c r="K162" s="43" t="str">
        <f>IF('Calcul des ∆Ct'!K64="","",POWER(2,-'Calcul des ∆Ct'!K64))</f>
        <v/>
      </c>
      <c r="L162" s="41" t="str">
        <f>IF('Calcul des ∆Ct'!L64="","",POWER(2,-'Calcul des ∆Ct'!L64))</f>
        <v/>
      </c>
      <c r="M162" s="42" t="str">
        <f>IF('Calcul des ∆Ct'!M64="","",POWER(2,-'Calcul des ∆Ct'!M64))</f>
        <v/>
      </c>
      <c r="N162" s="43" t="str">
        <f>IF('Calcul des ∆Ct'!N64="","",POWER(2,-'Calcul des ∆Ct'!N64))</f>
        <v/>
      </c>
      <c r="O162" s="41" t="str">
        <f>IF('Calcul des ∆Ct'!O64="","",POWER(2,-'Calcul des ∆Ct'!O64))</f>
        <v/>
      </c>
      <c r="P162" s="42" t="str">
        <f>IF('Calcul des ∆Ct'!P64="","",POWER(2,-'Calcul des ∆Ct'!P64))</f>
        <v/>
      </c>
      <c r="Q162" s="43" t="str">
        <f>IF('Calcul des ∆Ct'!Q64="","",POWER(2,-'Calcul des ∆Ct'!Q64))</f>
        <v/>
      </c>
      <c r="R162" s="41" t="str">
        <f>IF('Calcul des ∆Ct'!R64="","",POWER(2,-'Calcul des ∆Ct'!R64))</f>
        <v/>
      </c>
      <c r="S162" s="42" t="str">
        <f>IF('Calcul des ∆Ct'!S64="","",POWER(2,-'Calcul des ∆Ct'!S64))</f>
        <v/>
      </c>
      <c r="T162" s="43" t="str">
        <f>IF('Calcul des ∆Ct'!T64="","",POWER(2,-'Calcul des ∆Ct'!T64))</f>
        <v/>
      </c>
      <c r="U162" s="41" t="str">
        <f>IF('Calcul des ∆Ct'!U64="","",POWER(2,-'Calcul des ∆Ct'!U64))</f>
        <v/>
      </c>
      <c r="V162" s="42" t="str">
        <f>IF('Calcul des ∆Ct'!V64="","",POWER(2,-'Calcul des ∆Ct'!V64))</f>
        <v/>
      </c>
      <c r="W162" s="43" t="str">
        <f>IF('Calcul des ∆Ct'!W64="","",POWER(2,-'Calcul des ∆Ct'!W64))</f>
        <v/>
      </c>
      <c r="X162" s="41" t="str">
        <f>IF('Calcul des ∆Ct'!X64="","",POWER(2,-'Calcul des ∆Ct'!X64))</f>
        <v/>
      </c>
      <c r="Y162" s="42" t="str">
        <f>IF('Calcul des ∆Ct'!Y64="","",POWER(2,-'Calcul des ∆Ct'!Y64))</f>
        <v/>
      </c>
      <c r="Z162" s="43" t="str">
        <f>IF('Calcul des ∆Ct'!Z64="","",POWER(2,-'Calcul des ∆Ct'!Z64))</f>
        <v/>
      </c>
      <c r="AA162" s="41" t="str">
        <f>IF('Calcul des ∆Ct'!AA64="","",POWER(2,-'Calcul des ∆Ct'!AA64))</f>
        <v/>
      </c>
      <c r="AB162" s="42" t="str">
        <f>IF('Calcul des ∆Ct'!AB64="","",POWER(2,-'Calcul des ∆Ct'!AB64))</f>
        <v/>
      </c>
      <c r="AC162" s="43" t="str">
        <f>IF('Calcul des ∆Ct'!AC64="","",POWER(2,-'Calcul des ∆Ct'!AC64))</f>
        <v/>
      </c>
      <c r="AD162" s="41" t="str">
        <f>IF('Calcul des ∆Ct'!AD64="","",POWER(2,-'Calcul des ∆Ct'!AD64))</f>
        <v/>
      </c>
      <c r="AE162" s="42" t="str">
        <f>IF('Calcul des ∆Ct'!AE64="","",POWER(2,-'Calcul des ∆Ct'!AE64))</f>
        <v/>
      </c>
      <c r="AF162" s="43" t="str">
        <f>IF('Calcul des ∆Ct'!AF64="","",POWER(2,-'Calcul des ∆Ct'!AF64))</f>
        <v/>
      </c>
      <c r="AG162" s="41" t="str">
        <f>IF('Calcul des ∆Ct'!AG64="","",POWER(2,-'Calcul des ∆Ct'!AG64))</f>
        <v/>
      </c>
      <c r="AH162" s="42" t="str">
        <f>IF('Calcul des ∆Ct'!AH64="","",POWER(2,-'Calcul des ∆Ct'!AH64))</f>
        <v/>
      </c>
      <c r="AI162" s="43" t="str">
        <f>IF('Calcul des ∆Ct'!AI64="","",POWER(2,-'Calcul des ∆Ct'!AI64))</f>
        <v/>
      </c>
      <c r="AJ162" s="603" t="e">
        <f t="shared" si="113"/>
        <v>#N/A</v>
      </c>
      <c r="AK162" s="604"/>
      <c r="AL162" s="605"/>
      <c r="AM162" s="603" t="e">
        <f t="shared" si="115"/>
        <v>#N/A</v>
      </c>
      <c r="AN162" s="604"/>
      <c r="AO162" s="605"/>
      <c r="AP162" s="603" t="e">
        <f t="shared" si="116"/>
        <v>#N/A</v>
      </c>
      <c r="AQ162" s="604"/>
      <c r="AR162" s="605"/>
      <c r="AS162" s="603" t="e">
        <f t="shared" si="117"/>
        <v>#N/A</v>
      </c>
      <c r="AT162" s="604"/>
      <c r="AU162" s="605"/>
      <c r="AV162" s="603" t="e">
        <f t="shared" si="118"/>
        <v>#N/A</v>
      </c>
      <c r="AW162" s="604"/>
      <c r="AX162" s="605"/>
      <c r="AY162" s="603" t="e">
        <f t="shared" si="119"/>
        <v>#N/A</v>
      </c>
      <c r="AZ162" s="604"/>
      <c r="BA162" s="605"/>
      <c r="BB162" s="603" t="e">
        <f t="shared" si="120"/>
        <v>#N/A</v>
      </c>
      <c r="BC162" s="604"/>
      <c r="BD162" s="605"/>
      <c r="BE162" s="603" t="e">
        <f t="shared" si="121"/>
        <v>#N/A</v>
      </c>
      <c r="BF162" s="604"/>
      <c r="BG162" s="605"/>
      <c r="BH162" s="603" t="e">
        <f t="shared" si="122"/>
        <v>#N/A</v>
      </c>
      <c r="BI162" s="604"/>
      <c r="BJ162" s="605"/>
      <c r="BK162" s="603" t="e">
        <f t="shared" si="123"/>
        <v>#N/A</v>
      </c>
      <c r="BL162" s="604"/>
      <c r="BM162" s="605"/>
      <c r="BN162" s="603" t="e">
        <f t="shared" si="124"/>
        <v>#N/A</v>
      </c>
      <c r="BO162" s="604"/>
      <c r="BP162" s="605"/>
      <c r="BQ162" s="51" t="e">
        <f>IF(ISNUMBER('Moyennes ∆Ct et 2^(-∆Ct)'!AK65),'Moyennes ∆Ct et 2^(-∆Ct)'!AK65,NA())</f>
        <v>#N/A</v>
      </c>
      <c r="BR162" s="51" t="e">
        <f>IF(ISNUMBER('Moyennes ∆Ct et 2^(-∆Ct)'!AL65),'Moyennes ∆Ct et 2^(-∆Ct)'!AL65,NA())</f>
        <v>#N/A</v>
      </c>
      <c r="BS162" s="51" t="e">
        <f>IF(ISNUMBER('Moyennes ∆Ct et 2^(-∆Ct)'!AM65),'Moyennes ∆Ct et 2^(-∆Ct)'!AM65,NA())</f>
        <v>#N/A</v>
      </c>
      <c r="BT162" s="51" t="e">
        <f>IF(ISNUMBER('Moyennes ∆Ct et 2^(-∆Ct)'!AN65),'Moyennes ∆Ct et 2^(-∆Ct)'!AN65,NA())</f>
        <v>#N/A</v>
      </c>
      <c r="BU162" s="51" t="e">
        <f>IF(ISNUMBER('Moyennes ∆Ct et 2^(-∆Ct)'!AO65),'Moyennes ∆Ct et 2^(-∆Ct)'!AO65,NA())</f>
        <v>#N/A</v>
      </c>
      <c r="BV162" s="51" t="e">
        <f>IF(ISNUMBER('Moyennes ∆Ct et 2^(-∆Ct)'!AP65),'Moyennes ∆Ct et 2^(-∆Ct)'!AP65,NA())</f>
        <v>#N/A</v>
      </c>
      <c r="BW162" s="51" t="e">
        <f>IF(ISNUMBER('Moyennes ∆Ct et 2^(-∆Ct)'!AQ65),'Moyennes ∆Ct et 2^(-∆Ct)'!AQ65,NA())</f>
        <v>#N/A</v>
      </c>
      <c r="BX162" s="51" t="e">
        <f>IF(ISNUMBER('Moyennes ∆Ct et 2^(-∆Ct)'!AR65),'Moyennes ∆Ct et 2^(-∆Ct)'!AR65,NA())</f>
        <v>#N/A</v>
      </c>
      <c r="BY162" s="51" t="e">
        <f>IF(ISNUMBER('Moyennes ∆Ct et 2^(-∆Ct)'!AS65),'Moyennes ∆Ct et 2^(-∆Ct)'!AS65,NA())</f>
        <v>#N/A</v>
      </c>
      <c r="BZ162" s="51" t="e">
        <f>IF(ISNUMBER('Moyennes ∆Ct et 2^(-∆Ct)'!AT65),'Moyennes ∆Ct et 2^(-∆Ct)'!AT65,NA())</f>
        <v>#N/A</v>
      </c>
      <c r="CA162" s="51" t="e">
        <f>IF(ISNUMBER('Moyennes ∆Ct et 2^(-∆Ct)'!AU65),'Moyennes ∆Ct et 2^(-∆Ct)'!AU65,NA())</f>
        <v>#N/A</v>
      </c>
      <c r="CB162" s="51" t="e">
        <f>IF(ISNUMBER('Moyennes ∆Ct et 2^(-∆Ct)'!AV65),'Moyennes ∆Ct et 2^(-∆Ct)'!AV65,NA())</f>
        <v>#N/A</v>
      </c>
      <c r="CC162" s="51" t="e">
        <f>IF(ISNUMBER('Moyennes ∆Ct et 2^(-∆Ct)'!AW65),'Moyennes ∆Ct et 2^(-∆Ct)'!AW65,NA())</f>
        <v>#N/A</v>
      </c>
      <c r="CD162" s="51" t="e">
        <f>IF(ISNUMBER('Moyennes ∆Ct et 2^(-∆Ct)'!AX65),'Moyennes ∆Ct et 2^(-∆Ct)'!AX65,NA())</f>
        <v>#N/A</v>
      </c>
      <c r="CE162" s="51" t="e">
        <f>IF(ISNUMBER('Moyennes ∆Ct et 2^(-∆Ct)'!AY65),'Moyennes ∆Ct et 2^(-∆Ct)'!AY65,NA())</f>
        <v>#N/A</v>
      </c>
      <c r="CF162" s="51" t="e">
        <f>IF(ISNUMBER('Moyennes ∆Ct et 2^(-∆Ct)'!AZ65),'Moyennes ∆Ct et 2^(-∆Ct)'!AZ65,NA())</f>
        <v>#N/A</v>
      </c>
      <c r="CG162" s="51" t="e">
        <f>IF(ISNUMBER('Moyennes ∆Ct et 2^(-∆Ct)'!BA65),'Moyennes ∆Ct et 2^(-∆Ct)'!BA65,NA())</f>
        <v>#N/A</v>
      </c>
      <c r="CH162" s="51" t="e">
        <f>IF(ISNUMBER('Moyennes ∆Ct et 2^(-∆Ct)'!BB65),'Moyennes ∆Ct et 2^(-∆Ct)'!BB65,NA())</f>
        <v>#N/A</v>
      </c>
      <c r="CI162" s="51" t="e">
        <f>IF(ISNUMBER('Moyennes ∆Ct et 2^(-∆Ct)'!BC65),'Moyennes ∆Ct et 2^(-∆Ct)'!BC65,NA())</f>
        <v>#N/A</v>
      </c>
      <c r="CJ162" s="51" t="e">
        <f>IF(ISNUMBER('Moyennes ∆Ct et 2^(-∆Ct)'!BD65),'Moyennes ∆Ct et 2^(-∆Ct)'!BD65,NA())</f>
        <v>#N/A</v>
      </c>
    </row>
    <row r="163" spans="1:88">
      <c r="A163" s="36" t="str">
        <f t="shared" si="126"/>
        <v>F3</v>
      </c>
      <c r="B163" s="37" t="str">
        <f t="shared" si="126"/>
        <v/>
      </c>
      <c r="C163" s="41" t="str">
        <f>IF('Calcul des ∆Ct'!C65="","",POWER(2,-'Calcul des ∆Ct'!C65))</f>
        <v/>
      </c>
      <c r="D163" s="42" t="str">
        <f>IF('Calcul des ∆Ct'!D65="","",POWER(2,-'Calcul des ∆Ct'!D65))</f>
        <v/>
      </c>
      <c r="E163" s="43" t="str">
        <f>IF('Calcul des ∆Ct'!E65="","",POWER(2,-'Calcul des ∆Ct'!E65))</f>
        <v/>
      </c>
      <c r="F163" s="41" t="str">
        <f>IF('Calcul des ∆Ct'!F65="","",POWER(2,-'Calcul des ∆Ct'!F65))</f>
        <v/>
      </c>
      <c r="G163" s="42" t="str">
        <f>IF('Calcul des ∆Ct'!G65="","",POWER(2,-'Calcul des ∆Ct'!G65))</f>
        <v/>
      </c>
      <c r="H163" s="43" t="str">
        <f>IF('Calcul des ∆Ct'!H65="","",POWER(2,-'Calcul des ∆Ct'!H65))</f>
        <v/>
      </c>
      <c r="I163" s="41" t="str">
        <f>IF('Calcul des ∆Ct'!I65="","",POWER(2,-'Calcul des ∆Ct'!I65))</f>
        <v/>
      </c>
      <c r="J163" s="42" t="str">
        <f>IF('Calcul des ∆Ct'!J65="","",POWER(2,-'Calcul des ∆Ct'!J65))</f>
        <v/>
      </c>
      <c r="K163" s="43" t="str">
        <f>IF('Calcul des ∆Ct'!K65="","",POWER(2,-'Calcul des ∆Ct'!K65))</f>
        <v/>
      </c>
      <c r="L163" s="41" t="str">
        <f>IF('Calcul des ∆Ct'!L65="","",POWER(2,-'Calcul des ∆Ct'!L65))</f>
        <v/>
      </c>
      <c r="M163" s="42" t="str">
        <f>IF('Calcul des ∆Ct'!M65="","",POWER(2,-'Calcul des ∆Ct'!M65))</f>
        <v/>
      </c>
      <c r="N163" s="43" t="str">
        <f>IF('Calcul des ∆Ct'!N65="","",POWER(2,-'Calcul des ∆Ct'!N65))</f>
        <v/>
      </c>
      <c r="O163" s="41" t="str">
        <f>IF('Calcul des ∆Ct'!O65="","",POWER(2,-'Calcul des ∆Ct'!O65))</f>
        <v/>
      </c>
      <c r="P163" s="42" t="str">
        <f>IF('Calcul des ∆Ct'!P65="","",POWER(2,-'Calcul des ∆Ct'!P65))</f>
        <v/>
      </c>
      <c r="Q163" s="43" t="str">
        <f>IF('Calcul des ∆Ct'!Q65="","",POWER(2,-'Calcul des ∆Ct'!Q65))</f>
        <v/>
      </c>
      <c r="R163" s="41" t="str">
        <f>IF('Calcul des ∆Ct'!R65="","",POWER(2,-'Calcul des ∆Ct'!R65))</f>
        <v/>
      </c>
      <c r="S163" s="42" t="str">
        <f>IF('Calcul des ∆Ct'!S65="","",POWER(2,-'Calcul des ∆Ct'!S65))</f>
        <v/>
      </c>
      <c r="T163" s="43" t="str">
        <f>IF('Calcul des ∆Ct'!T65="","",POWER(2,-'Calcul des ∆Ct'!T65))</f>
        <v/>
      </c>
      <c r="U163" s="41" t="str">
        <f>IF('Calcul des ∆Ct'!U65="","",POWER(2,-'Calcul des ∆Ct'!U65))</f>
        <v/>
      </c>
      <c r="V163" s="42" t="str">
        <f>IF('Calcul des ∆Ct'!V65="","",POWER(2,-'Calcul des ∆Ct'!V65))</f>
        <v/>
      </c>
      <c r="W163" s="43" t="str">
        <f>IF('Calcul des ∆Ct'!W65="","",POWER(2,-'Calcul des ∆Ct'!W65))</f>
        <v/>
      </c>
      <c r="X163" s="41" t="str">
        <f>IF('Calcul des ∆Ct'!X65="","",POWER(2,-'Calcul des ∆Ct'!X65))</f>
        <v/>
      </c>
      <c r="Y163" s="42" t="str">
        <f>IF('Calcul des ∆Ct'!Y65="","",POWER(2,-'Calcul des ∆Ct'!Y65))</f>
        <v/>
      </c>
      <c r="Z163" s="43" t="str">
        <f>IF('Calcul des ∆Ct'!Z65="","",POWER(2,-'Calcul des ∆Ct'!Z65))</f>
        <v/>
      </c>
      <c r="AA163" s="41" t="str">
        <f>IF('Calcul des ∆Ct'!AA65="","",POWER(2,-'Calcul des ∆Ct'!AA65))</f>
        <v/>
      </c>
      <c r="AB163" s="42" t="str">
        <f>IF('Calcul des ∆Ct'!AB65="","",POWER(2,-'Calcul des ∆Ct'!AB65))</f>
        <v/>
      </c>
      <c r="AC163" s="43" t="str">
        <f>IF('Calcul des ∆Ct'!AC65="","",POWER(2,-'Calcul des ∆Ct'!AC65))</f>
        <v/>
      </c>
      <c r="AD163" s="41" t="str">
        <f>IF('Calcul des ∆Ct'!AD65="","",POWER(2,-'Calcul des ∆Ct'!AD65))</f>
        <v/>
      </c>
      <c r="AE163" s="42" t="str">
        <f>IF('Calcul des ∆Ct'!AE65="","",POWER(2,-'Calcul des ∆Ct'!AE65))</f>
        <v/>
      </c>
      <c r="AF163" s="43" t="str">
        <f>IF('Calcul des ∆Ct'!AF65="","",POWER(2,-'Calcul des ∆Ct'!AF65))</f>
        <v/>
      </c>
      <c r="AG163" s="41" t="str">
        <f>IF('Calcul des ∆Ct'!AG65="","",POWER(2,-'Calcul des ∆Ct'!AG65))</f>
        <v/>
      </c>
      <c r="AH163" s="42" t="str">
        <f>IF('Calcul des ∆Ct'!AH65="","",POWER(2,-'Calcul des ∆Ct'!AH65))</f>
        <v/>
      </c>
      <c r="AI163" s="43" t="str">
        <f>IF('Calcul des ∆Ct'!AI65="","",POWER(2,-'Calcul des ∆Ct'!AI65))</f>
        <v/>
      </c>
      <c r="AJ163" s="603" t="e">
        <f t="shared" si="113"/>
        <v>#N/A</v>
      </c>
      <c r="AK163" s="604"/>
      <c r="AL163" s="605"/>
      <c r="AM163" s="603" t="e">
        <f t="shared" si="115"/>
        <v>#N/A</v>
      </c>
      <c r="AN163" s="604"/>
      <c r="AO163" s="605"/>
      <c r="AP163" s="603" t="e">
        <f t="shared" si="116"/>
        <v>#N/A</v>
      </c>
      <c r="AQ163" s="604"/>
      <c r="AR163" s="605"/>
      <c r="AS163" s="603" t="e">
        <f t="shared" si="117"/>
        <v>#N/A</v>
      </c>
      <c r="AT163" s="604"/>
      <c r="AU163" s="605"/>
      <c r="AV163" s="603" t="e">
        <f t="shared" si="118"/>
        <v>#N/A</v>
      </c>
      <c r="AW163" s="604"/>
      <c r="AX163" s="605"/>
      <c r="AY163" s="603" t="e">
        <f t="shared" si="119"/>
        <v>#N/A</v>
      </c>
      <c r="AZ163" s="604"/>
      <c r="BA163" s="605"/>
      <c r="BB163" s="603" t="e">
        <f t="shared" si="120"/>
        <v>#N/A</v>
      </c>
      <c r="BC163" s="604"/>
      <c r="BD163" s="605"/>
      <c r="BE163" s="603" t="e">
        <f t="shared" si="121"/>
        <v>#N/A</v>
      </c>
      <c r="BF163" s="604"/>
      <c r="BG163" s="605"/>
      <c r="BH163" s="603" t="e">
        <f t="shared" si="122"/>
        <v>#N/A</v>
      </c>
      <c r="BI163" s="604"/>
      <c r="BJ163" s="605"/>
      <c r="BK163" s="603" t="e">
        <f t="shared" si="123"/>
        <v>#N/A</v>
      </c>
      <c r="BL163" s="604"/>
      <c r="BM163" s="605"/>
      <c r="BN163" s="603" t="e">
        <f t="shared" si="124"/>
        <v>#N/A</v>
      </c>
      <c r="BO163" s="604"/>
      <c r="BP163" s="605"/>
      <c r="BQ163" s="51" t="e">
        <f>IF(ISNUMBER('Moyennes ∆Ct et 2^(-∆Ct)'!AK66),'Moyennes ∆Ct et 2^(-∆Ct)'!AK66,NA())</f>
        <v>#N/A</v>
      </c>
      <c r="BR163" s="51" t="e">
        <f>IF(ISNUMBER('Moyennes ∆Ct et 2^(-∆Ct)'!AL66),'Moyennes ∆Ct et 2^(-∆Ct)'!AL66,NA())</f>
        <v>#N/A</v>
      </c>
      <c r="BS163" s="51" t="e">
        <f>IF(ISNUMBER('Moyennes ∆Ct et 2^(-∆Ct)'!AM66),'Moyennes ∆Ct et 2^(-∆Ct)'!AM66,NA())</f>
        <v>#N/A</v>
      </c>
      <c r="BT163" s="51" t="e">
        <f>IF(ISNUMBER('Moyennes ∆Ct et 2^(-∆Ct)'!AN66),'Moyennes ∆Ct et 2^(-∆Ct)'!AN66,NA())</f>
        <v>#N/A</v>
      </c>
      <c r="BU163" s="51" t="e">
        <f>IF(ISNUMBER('Moyennes ∆Ct et 2^(-∆Ct)'!AO66),'Moyennes ∆Ct et 2^(-∆Ct)'!AO66,NA())</f>
        <v>#N/A</v>
      </c>
      <c r="BV163" s="51" t="e">
        <f>IF(ISNUMBER('Moyennes ∆Ct et 2^(-∆Ct)'!AP66),'Moyennes ∆Ct et 2^(-∆Ct)'!AP66,NA())</f>
        <v>#N/A</v>
      </c>
      <c r="BW163" s="51" t="e">
        <f>IF(ISNUMBER('Moyennes ∆Ct et 2^(-∆Ct)'!AQ66),'Moyennes ∆Ct et 2^(-∆Ct)'!AQ66,NA())</f>
        <v>#N/A</v>
      </c>
      <c r="BX163" s="51" t="e">
        <f>IF(ISNUMBER('Moyennes ∆Ct et 2^(-∆Ct)'!AR66),'Moyennes ∆Ct et 2^(-∆Ct)'!AR66,NA())</f>
        <v>#N/A</v>
      </c>
      <c r="BY163" s="51" t="e">
        <f>IF(ISNUMBER('Moyennes ∆Ct et 2^(-∆Ct)'!AS66),'Moyennes ∆Ct et 2^(-∆Ct)'!AS66,NA())</f>
        <v>#N/A</v>
      </c>
      <c r="BZ163" s="51" t="e">
        <f>IF(ISNUMBER('Moyennes ∆Ct et 2^(-∆Ct)'!AT66),'Moyennes ∆Ct et 2^(-∆Ct)'!AT66,NA())</f>
        <v>#N/A</v>
      </c>
      <c r="CA163" s="51" t="e">
        <f>IF(ISNUMBER('Moyennes ∆Ct et 2^(-∆Ct)'!AU66),'Moyennes ∆Ct et 2^(-∆Ct)'!AU66,NA())</f>
        <v>#N/A</v>
      </c>
      <c r="CB163" s="51" t="e">
        <f>IF(ISNUMBER('Moyennes ∆Ct et 2^(-∆Ct)'!AV66),'Moyennes ∆Ct et 2^(-∆Ct)'!AV66,NA())</f>
        <v>#N/A</v>
      </c>
      <c r="CC163" s="51" t="e">
        <f>IF(ISNUMBER('Moyennes ∆Ct et 2^(-∆Ct)'!AW66),'Moyennes ∆Ct et 2^(-∆Ct)'!AW66,NA())</f>
        <v>#N/A</v>
      </c>
      <c r="CD163" s="51" t="e">
        <f>IF(ISNUMBER('Moyennes ∆Ct et 2^(-∆Ct)'!AX66),'Moyennes ∆Ct et 2^(-∆Ct)'!AX66,NA())</f>
        <v>#N/A</v>
      </c>
      <c r="CE163" s="51" t="e">
        <f>IF(ISNUMBER('Moyennes ∆Ct et 2^(-∆Ct)'!AY66),'Moyennes ∆Ct et 2^(-∆Ct)'!AY66,NA())</f>
        <v>#N/A</v>
      </c>
      <c r="CF163" s="51" t="e">
        <f>IF(ISNUMBER('Moyennes ∆Ct et 2^(-∆Ct)'!AZ66),'Moyennes ∆Ct et 2^(-∆Ct)'!AZ66,NA())</f>
        <v>#N/A</v>
      </c>
      <c r="CG163" s="51" t="e">
        <f>IF(ISNUMBER('Moyennes ∆Ct et 2^(-∆Ct)'!BA66),'Moyennes ∆Ct et 2^(-∆Ct)'!BA66,NA())</f>
        <v>#N/A</v>
      </c>
      <c r="CH163" s="51" t="e">
        <f>IF(ISNUMBER('Moyennes ∆Ct et 2^(-∆Ct)'!BB66),'Moyennes ∆Ct et 2^(-∆Ct)'!BB66,NA())</f>
        <v>#N/A</v>
      </c>
      <c r="CI163" s="51" t="e">
        <f>IF(ISNUMBER('Moyennes ∆Ct et 2^(-∆Ct)'!BC66),'Moyennes ∆Ct et 2^(-∆Ct)'!BC66,NA())</f>
        <v>#N/A</v>
      </c>
      <c r="CJ163" s="51" t="e">
        <f>IF(ISNUMBER('Moyennes ∆Ct et 2^(-∆Ct)'!BD66),'Moyennes ∆Ct et 2^(-∆Ct)'!BD66,NA())</f>
        <v>#N/A</v>
      </c>
    </row>
    <row r="164" spans="1:88">
      <c r="A164" s="36" t="str">
        <f t="shared" si="126"/>
        <v>F4</v>
      </c>
      <c r="B164" s="37" t="str">
        <f t="shared" si="126"/>
        <v/>
      </c>
      <c r="C164" s="41" t="str">
        <f>IF('Calcul des ∆Ct'!C66="","",POWER(2,-'Calcul des ∆Ct'!C66))</f>
        <v/>
      </c>
      <c r="D164" s="42" t="str">
        <f>IF('Calcul des ∆Ct'!D66="","",POWER(2,-'Calcul des ∆Ct'!D66))</f>
        <v/>
      </c>
      <c r="E164" s="43" t="str">
        <f>IF('Calcul des ∆Ct'!E66="","",POWER(2,-'Calcul des ∆Ct'!E66))</f>
        <v/>
      </c>
      <c r="F164" s="41" t="str">
        <f>IF('Calcul des ∆Ct'!F66="","",POWER(2,-'Calcul des ∆Ct'!F66))</f>
        <v/>
      </c>
      <c r="G164" s="42" t="str">
        <f>IF('Calcul des ∆Ct'!G66="","",POWER(2,-'Calcul des ∆Ct'!G66))</f>
        <v/>
      </c>
      <c r="H164" s="43" t="str">
        <f>IF('Calcul des ∆Ct'!H66="","",POWER(2,-'Calcul des ∆Ct'!H66))</f>
        <v/>
      </c>
      <c r="I164" s="41" t="str">
        <f>IF('Calcul des ∆Ct'!I66="","",POWER(2,-'Calcul des ∆Ct'!I66))</f>
        <v/>
      </c>
      <c r="J164" s="42" t="str">
        <f>IF('Calcul des ∆Ct'!J66="","",POWER(2,-'Calcul des ∆Ct'!J66))</f>
        <v/>
      </c>
      <c r="K164" s="43" t="str">
        <f>IF('Calcul des ∆Ct'!K66="","",POWER(2,-'Calcul des ∆Ct'!K66))</f>
        <v/>
      </c>
      <c r="L164" s="41" t="str">
        <f>IF('Calcul des ∆Ct'!L66="","",POWER(2,-'Calcul des ∆Ct'!L66))</f>
        <v/>
      </c>
      <c r="M164" s="42" t="str">
        <f>IF('Calcul des ∆Ct'!M66="","",POWER(2,-'Calcul des ∆Ct'!M66))</f>
        <v/>
      </c>
      <c r="N164" s="43" t="str">
        <f>IF('Calcul des ∆Ct'!N66="","",POWER(2,-'Calcul des ∆Ct'!N66))</f>
        <v/>
      </c>
      <c r="O164" s="41" t="str">
        <f>IF('Calcul des ∆Ct'!O66="","",POWER(2,-'Calcul des ∆Ct'!O66))</f>
        <v/>
      </c>
      <c r="P164" s="42" t="str">
        <f>IF('Calcul des ∆Ct'!P66="","",POWER(2,-'Calcul des ∆Ct'!P66))</f>
        <v/>
      </c>
      <c r="Q164" s="43" t="str">
        <f>IF('Calcul des ∆Ct'!Q66="","",POWER(2,-'Calcul des ∆Ct'!Q66))</f>
        <v/>
      </c>
      <c r="R164" s="41" t="str">
        <f>IF('Calcul des ∆Ct'!R66="","",POWER(2,-'Calcul des ∆Ct'!R66))</f>
        <v/>
      </c>
      <c r="S164" s="42" t="str">
        <f>IF('Calcul des ∆Ct'!S66="","",POWER(2,-'Calcul des ∆Ct'!S66))</f>
        <v/>
      </c>
      <c r="T164" s="43" t="str">
        <f>IF('Calcul des ∆Ct'!T66="","",POWER(2,-'Calcul des ∆Ct'!T66))</f>
        <v/>
      </c>
      <c r="U164" s="41" t="str">
        <f>IF('Calcul des ∆Ct'!U66="","",POWER(2,-'Calcul des ∆Ct'!U66))</f>
        <v/>
      </c>
      <c r="V164" s="42" t="str">
        <f>IF('Calcul des ∆Ct'!V66="","",POWER(2,-'Calcul des ∆Ct'!V66))</f>
        <v/>
      </c>
      <c r="W164" s="43" t="str">
        <f>IF('Calcul des ∆Ct'!W66="","",POWER(2,-'Calcul des ∆Ct'!W66))</f>
        <v/>
      </c>
      <c r="X164" s="41" t="str">
        <f>IF('Calcul des ∆Ct'!X66="","",POWER(2,-'Calcul des ∆Ct'!X66))</f>
        <v/>
      </c>
      <c r="Y164" s="42" t="str">
        <f>IF('Calcul des ∆Ct'!Y66="","",POWER(2,-'Calcul des ∆Ct'!Y66))</f>
        <v/>
      </c>
      <c r="Z164" s="43" t="str">
        <f>IF('Calcul des ∆Ct'!Z66="","",POWER(2,-'Calcul des ∆Ct'!Z66))</f>
        <v/>
      </c>
      <c r="AA164" s="41" t="str">
        <f>IF('Calcul des ∆Ct'!AA66="","",POWER(2,-'Calcul des ∆Ct'!AA66))</f>
        <v/>
      </c>
      <c r="AB164" s="42" t="str">
        <f>IF('Calcul des ∆Ct'!AB66="","",POWER(2,-'Calcul des ∆Ct'!AB66))</f>
        <v/>
      </c>
      <c r="AC164" s="43" t="str">
        <f>IF('Calcul des ∆Ct'!AC66="","",POWER(2,-'Calcul des ∆Ct'!AC66))</f>
        <v/>
      </c>
      <c r="AD164" s="41" t="str">
        <f>IF('Calcul des ∆Ct'!AD66="","",POWER(2,-'Calcul des ∆Ct'!AD66))</f>
        <v/>
      </c>
      <c r="AE164" s="42" t="str">
        <f>IF('Calcul des ∆Ct'!AE66="","",POWER(2,-'Calcul des ∆Ct'!AE66))</f>
        <v/>
      </c>
      <c r="AF164" s="43" t="str">
        <f>IF('Calcul des ∆Ct'!AF66="","",POWER(2,-'Calcul des ∆Ct'!AF66))</f>
        <v/>
      </c>
      <c r="AG164" s="41" t="str">
        <f>IF('Calcul des ∆Ct'!AG66="","",POWER(2,-'Calcul des ∆Ct'!AG66))</f>
        <v/>
      </c>
      <c r="AH164" s="42" t="str">
        <f>IF('Calcul des ∆Ct'!AH66="","",POWER(2,-'Calcul des ∆Ct'!AH66))</f>
        <v/>
      </c>
      <c r="AI164" s="43" t="str">
        <f>IF('Calcul des ∆Ct'!AI66="","",POWER(2,-'Calcul des ∆Ct'!AI66))</f>
        <v/>
      </c>
      <c r="AJ164" s="603" t="e">
        <f t="shared" si="113"/>
        <v>#N/A</v>
      </c>
      <c r="AK164" s="604"/>
      <c r="AL164" s="605"/>
      <c r="AM164" s="603" t="e">
        <f t="shared" ref="AM164:AM183" si="127">IF(ISNUMBER(POWER(2,-AM67)),POWER(2,-AM67),NA())</f>
        <v>#N/A</v>
      </c>
      <c r="AN164" s="604"/>
      <c r="AO164" s="605"/>
      <c r="AP164" s="603" t="e">
        <f t="shared" ref="AP164:AP183" si="128">IF(ISNUMBER(POWER(2,-AP67)),POWER(2,-AP67),NA())</f>
        <v>#N/A</v>
      </c>
      <c r="AQ164" s="604"/>
      <c r="AR164" s="605"/>
      <c r="AS164" s="603" t="e">
        <f t="shared" ref="AS164:AS183" si="129">IF(ISNUMBER(POWER(2,-AS67)),POWER(2,-AS67),NA())</f>
        <v>#N/A</v>
      </c>
      <c r="AT164" s="604"/>
      <c r="AU164" s="605"/>
      <c r="AV164" s="603" t="e">
        <f t="shared" ref="AV164:AV183" si="130">IF(ISNUMBER(POWER(2,-AV67)),POWER(2,-AV67),NA())</f>
        <v>#N/A</v>
      </c>
      <c r="AW164" s="604"/>
      <c r="AX164" s="605"/>
      <c r="AY164" s="603" t="e">
        <f t="shared" ref="AY164:AY183" si="131">IF(ISNUMBER(POWER(2,-AY67)),POWER(2,-AY67),NA())</f>
        <v>#N/A</v>
      </c>
      <c r="AZ164" s="604"/>
      <c r="BA164" s="605"/>
      <c r="BB164" s="603" t="e">
        <f t="shared" ref="BB164:BB183" si="132">IF(ISNUMBER(POWER(2,-BB67)),POWER(2,-BB67),NA())</f>
        <v>#N/A</v>
      </c>
      <c r="BC164" s="604"/>
      <c r="BD164" s="605"/>
      <c r="BE164" s="603" t="e">
        <f t="shared" ref="BE164:BE183" si="133">IF(ISNUMBER(POWER(2,-BE67)),POWER(2,-BE67),NA())</f>
        <v>#N/A</v>
      </c>
      <c r="BF164" s="604"/>
      <c r="BG164" s="605"/>
      <c r="BH164" s="603" t="e">
        <f t="shared" ref="BH164:BH183" si="134">IF(ISNUMBER(POWER(2,-BH67)),POWER(2,-BH67),NA())</f>
        <v>#N/A</v>
      </c>
      <c r="BI164" s="604"/>
      <c r="BJ164" s="605"/>
      <c r="BK164" s="603" t="e">
        <f t="shared" ref="BK164:BK183" si="135">IF(ISNUMBER(POWER(2,-BK67)),POWER(2,-BK67),NA())</f>
        <v>#N/A</v>
      </c>
      <c r="BL164" s="604"/>
      <c r="BM164" s="605"/>
      <c r="BN164" s="603" t="e">
        <f t="shared" ref="BN164:BN183" si="136">IF(ISNUMBER(POWER(2,-BN67)),POWER(2,-BN67),NA())</f>
        <v>#N/A</v>
      </c>
      <c r="BO164" s="604"/>
      <c r="BP164" s="605"/>
      <c r="BQ164" s="51" t="e">
        <f>IF(ISNUMBER('Moyennes ∆Ct et 2^(-∆Ct)'!AK67),'Moyennes ∆Ct et 2^(-∆Ct)'!AK67,NA())</f>
        <v>#N/A</v>
      </c>
      <c r="BR164" s="51" t="e">
        <f>IF(ISNUMBER('Moyennes ∆Ct et 2^(-∆Ct)'!AL67),'Moyennes ∆Ct et 2^(-∆Ct)'!AL67,NA())</f>
        <v>#N/A</v>
      </c>
      <c r="BS164" s="51" t="e">
        <f>IF(ISNUMBER('Moyennes ∆Ct et 2^(-∆Ct)'!AM67),'Moyennes ∆Ct et 2^(-∆Ct)'!AM67,NA())</f>
        <v>#N/A</v>
      </c>
      <c r="BT164" s="51" t="e">
        <f>IF(ISNUMBER('Moyennes ∆Ct et 2^(-∆Ct)'!AN67),'Moyennes ∆Ct et 2^(-∆Ct)'!AN67,NA())</f>
        <v>#N/A</v>
      </c>
      <c r="BU164" s="51" t="e">
        <f>IF(ISNUMBER('Moyennes ∆Ct et 2^(-∆Ct)'!AO67),'Moyennes ∆Ct et 2^(-∆Ct)'!AO67,NA())</f>
        <v>#N/A</v>
      </c>
      <c r="BV164" s="51" t="e">
        <f>IF(ISNUMBER('Moyennes ∆Ct et 2^(-∆Ct)'!AP67),'Moyennes ∆Ct et 2^(-∆Ct)'!AP67,NA())</f>
        <v>#N/A</v>
      </c>
      <c r="BW164" s="51" t="e">
        <f>IF(ISNUMBER('Moyennes ∆Ct et 2^(-∆Ct)'!AQ67),'Moyennes ∆Ct et 2^(-∆Ct)'!AQ67,NA())</f>
        <v>#N/A</v>
      </c>
      <c r="BX164" s="51" t="e">
        <f>IF(ISNUMBER('Moyennes ∆Ct et 2^(-∆Ct)'!AR67),'Moyennes ∆Ct et 2^(-∆Ct)'!AR67,NA())</f>
        <v>#N/A</v>
      </c>
      <c r="BY164" s="51" t="e">
        <f>IF(ISNUMBER('Moyennes ∆Ct et 2^(-∆Ct)'!AS67),'Moyennes ∆Ct et 2^(-∆Ct)'!AS67,NA())</f>
        <v>#N/A</v>
      </c>
      <c r="BZ164" s="51" t="e">
        <f>IF(ISNUMBER('Moyennes ∆Ct et 2^(-∆Ct)'!AT67),'Moyennes ∆Ct et 2^(-∆Ct)'!AT67,NA())</f>
        <v>#N/A</v>
      </c>
      <c r="CA164" s="51" t="e">
        <f>IF(ISNUMBER('Moyennes ∆Ct et 2^(-∆Ct)'!AU67),'Moyennes ∆Ct et 2^(-∆Ct)'!AU67,NA())</f>
        <v>#N/A</v>
      </c>
      <c r="CB164" s="51" t="e">
        <f>IF(ISNUMBER('Moyennes ∆Ct et 2^(-∆Ct)'!AV67),'Moyennes ∆Ct et 2^(-∆Ct)'!AV67,NA())</f>
        <v>#N/A</v>
      </c>
      <c r="CC164" s="51" t="e">
        <f>IF(ISNUMBER('Moyennes ∆Ct et 2^(-∆Ct)'!AW67),'Moyennes ∆Ct et 2^(-∆Ct)'!AW67,NA())</f>
        <v>#N/A</v>
      </c>
      <c r="CD164" s="51" t="e">
        <f>IF(ISNUMBER('Moyennes ∆Ct et 2^(-∆Ct)'!AX67),'Moyennes ∆Ct et 2^(-∆Ct)'!AX67,NA())</f>
        <v>#N/A</v>
      </c>
      <c r="CE164" s="51" t="e">
        <f>IF(ISNUMBER('Moyennes ∆Ct et 2^(-∆Ct)'!AY67),'Moyennes ∆Ct et 2^(-∆Ct)'!AY67,NA())</f>
        <v>#N/A</v>
      </c>
      <c r="CF164" s="51" t="e">
        <f>IF(ISNUMBER('Moyennes ∆Ct et 2^(-∆Ct)'!AZ67),'Moyennes ∆Ct et 2^(-∆Ct)'!AZ67,NA())</f>
        <v>#N/A</v>
      </c>
      <c r="CG164" s="51" t="e">
        <f>IF(ISNUMBER('Moyennes ∆Ct et 2^(-∆Ct)'!BA67),'Moyennes ∆Ct et 2^(-∆Ct)'!BA67,NA())</f>
        <v>#N/A</v>
      </c>
      <c r="CH164" s="51" t="e">
        <f>IF(ISNUMBER('Moyennes ∆Ct et 2^(-∆Ct)'!BB67),'Moyennes ∆Ct et 2^(-∆Ct)'!BB67,NA())</f>
        <v>#N/A</v>
      </c>
      <c r="CI164" s="51" t="e">
        <f>IF(ISNUMBER('Moyennes ∆Ct et 2^(-∆Ct)'!BC67),'Moyennes ∆Ct et 2^(-∆Ct)'!BC67,NA())</f>
        <v>#N/A</v>
      </c>
      <c r="CJ164" s="51" t="e">
        <f>IF(ISNUMBER('Moyennes ∆Ct et 2^(-∆Ct)'!BD67),'Moyennes ∆Ct et 2^(-∆Ct)'!BD67,NA())</f>
        <v>#N/A</v>
      </c>
    </row>
    <row r="165" spans="1:88">
      <c r="A165" s="36" t="str">
        <f t="shared" si="126"/>
        <v>F5</v>
      </c>
      <c r="B165" s="37" t="str">
        <f t="shared" si="126"/>
        <v/>
      </c>
      <c r="C165" s="41" t="str">
        <f>IF('Calcul des ∆Ct'!C67="","",POWER(2,-'Calcul des ∆Ct'!C67))</f>
        <v/>
      </c>
      <c r="D165" s="42" t="str">
        <f>IF('Calcul des ∆Ct'!D67="","",POWER(2,-'Calcul des ∆Ct'!D67))</f>
        <v/>
      </c>
      <c r="E165" s="43" t="str">
        <f>IF('Calcul des ∆Ct'!E67="","",POWER(2,-'Calcul des ∆Ct'!E67))</f>
        <v/>
      </c>
      <c r="F165" s="41" t="str">
        <f>IF('Calcul des ∆Ct'!F67="","",POWER(2,-'Calcul des ∆Ct'!F67))</f>
        <v/>
      </c>
      <c r="G165" s="42" t="str">
        <f>IF('Calcul des ∆Ct'!G67="","",POWER(2,-'Calcul des ∆Ct'!G67))</f>
        <v/>
      </c>
      <c r="H165" s="43" t="str">
        <f>IF('Calcul des ∆Ct'!H67="","",POWER(2,-'Calcul des ∆Ct'!H67))</f>
        <v/>
      </c>
      <c r="I165" s="41" t="str">
        <f>IF('Calcul des ∆Ct'!I67="","",POWER(2,-'Calcul des ∆Ct'!I67))</f>
        <v/>
      </c>
      <c r="J165" s="42" t="str">
        <f>IF('Calcul des ∆Ct'!J67="","",POWER(2,-'Calcul des ∆Ct'!J67))</f>
        <v/>
      </c>
      <c r="K165" s="43" t="str">
        <f>IF('Calcul des ∆Ct'!K67="","",POWER(2,-'Calcul des ∆Ct'!K67))</f>
        <v/>
      </c>
      <c r="L165" s="41" t="str">
        <f>IF('Calcul des ∆Ct'!L67="","",POWER(2,-'Calcul des ∆Ct'!L67))</f>
        <v/>
      </c>
      <c r="M165" s="42" t="str">
        <f>IF('Calcul des ∆Ct'!M67="","",POWER(2,-'Calcul des ∆Ct'!M67))</f>
        <v/>
      </c>
      <c r="N165" s="43" t="str">
        <f>IF('Calcul des ∆Ct'!N67="","",POWER(2,-'Calcul des ∆Ct'!N67))</f>
        <v/>
      </c>
      <c r="O165" s="41" t="str">
        <f>IF('Calcul des ∆Ct'!O67="","",POWER(2,-'Calcul des ∆Ct'!O67))</f>
        <v/>
      </c>
      <c r="P165" s="42" t="str">
        <f>IF('Calcul des ∆Ct'!P67="","",POWER(2,-'Calcul des ∆Ct'!P67))</f>
        <v/>
      </c>
      <c r="Q165" s="43" t="str">
        <f>IF('Calcul des ∆Ct'!Q67="","",POWER(2,-'Calcul des ∆Ct'!Q67))</f>
        <v/>
      </c>
      <c r="R165" s="41" t="str">
        <f>IF('Calcul des ∆Ct'!R67="","",POWER(2,-'Calcul des ∆Ct'!R67))</f>
        <v/>
      </c>
      <c r="S165" s="42" t="str">
        <f>IF('Calcul des ∆Ct'!S67="","",POWER(2,-'Calcul des ∆Ct'!S67))</f>
        <v/>
      </c>
      <c r="T165" s="43" t="str">
        <f>IF('Calcul des ∆Ct'!T67="","",POWER(2,-'Calcul des ∆Ct'!T67))</f>
        <v/>
      </c>
      <c r="U165" s="41" t="str">
        <f>IF('Calcul des ∆Ct'!U67="","",POWER(2,-'Calcul des ∆Ct'!U67))</f>
        <v/>
      </c>
      <c r="V165" s="42" t="str">
        <f>IF('Calcul des ∆Ct'!V67="","",POWER(2,-'Calcul des ∆Ct'!V67))</f>
        <v/>
      </c>
      <c r="W165" s="43" t="str">
        <f>IF('Calcul des ∆Ct'!W67="","",POWER(2,-'Calcul des ∆Ct'!W67))</f>
        <v/>
      </c>
      <c r="X165" s="41" t="str">
        <f>IF('Calcul des ∆Ct'!X67="","",POWER(2,-'Calcul des ∆Ct'!X67))</f>
        <v/>
      </c>
      <c r="Y165" s="42" t="str">
        <f>IF('Calcul des ∆Ct'!Y67="","",POWER(2,-'Calcul des ∆Ct'!Y67))</f>
        <v/>
      </c>
      <c r="Z165" s="43" t="str">
        <f>IF('Calcul des ∆Ct'!Z67="","",POWER(2,-'Calcul des ∆Ct'!Z67))</f>
        <v/>
      </c>
      <c r="AA165" s="41" t="str">
        <f>IF('Calcul des ∆Ct'!AA67="","",POWER(2,-'Calcul des ∆Ct'!AA67))</f>
        <v/>
      </c>
      <c r="AB165" s="42" t="str">
        <f>IF('Calcul des ∆Ct'!AB67="","",POWER(2,-'Calcul des ∆Ct'!AB67))</f>
        <v/>
      </c>
      <c r="AC165" s="43" t="str">
        <f>IF('Calcul des ∆Ct'!AC67="","",POWER(2,-'Calcul des ∆Ct'!AC67))</f>
        <v/>
      </c>
      <c r="AD165" s="41" t="str">
        <f>IF('Calcul des ∆Ct'!AD67="","",POWER(2,-'Calcul des ∆Ct'!AD67))</f>
        <v/>
      </c>
      <c r="AE165" s="42" t="str">
        <f>IF('Calcul des ∆Ct'!AE67="","",POWER(2,-'Calcul des ∆Ct'!AE67))</f>
        <v/>
      </c>
      <c r="AF165" s="43" t="str">
        <f>IF('Calcul des ∆Ct'!AF67="","",POWER(2,-'Calcul des ∆Ct'!AF67))</f>
        <v/>
      </c>
      <c r="AG165" s="41" t="str">
        <f>IF('Calcul des ∆Ct'!AG67="","",POWER(2,-'Calcul des ∆Ct'!AG67))</f>
        <v/>
      </c>
      <c r="AH165" s="42" t="str">
        <f>IF('Calcul des ∆Ct'!AH67="","",POWER(2,-'Calcul des ∆Ct'!AH67))</f>
        <v/>
      </c>
      <c r="AI165" s="43" t="str">
        <f>IF('Calcul des ∆Ct'!AI67="","",POWER(2,-'Calcul des ∆Ct'!AI67))</f>
        <v/>
      </c>
      <c r="AJ165" s="603" t="e">
        <f t="shared" ref="AJ165:AJ183" si="137">IF(ISNUMBER(POWER(2,-AJ68)),POWER(2,-AJ68),NA())</f>
        <v>#N/A</v>
      </c>
      <c r="AK165" s="604"/>
      <c r="AL165" s="605"/>
      <c r="AM165" s="603" t="e">
        <f t="shared" si="127"/>
        <v>#N/A</v>
      </c>
      <c r="AN165" s="604"/>
      <c r="AO165" s="605"/>
      <c r="AP165" s="603" t="e">
        <f t="shared" si="128"/>
        <v>#N/A</v>
      </c>
      <c r="AQ165" s="604"/>
      <c r="AR165" s="605"/>
      <c r="AS165" s="603" t="e">
        <f t="shared" si="129"/>
        <v>#N/A</v>
      </c>
      <c r="AT165" s="604"/>
      <c r="AU165" s="605"/>
      <c r="AV165" s="603" t="e">
        <f t="shared" si="130"/>
        <v>#N/A</v>
      </c>
      <c r="AW165" s="604"/>
      <c r="AX165" s="605"/>
      <c r="AY165" s="603" t="e">
        <f t="shared" si="131"/>
        <v>#N/A</v>
      </c>
      <c r="AZ165" s="604"/>
      <c r="BA165" s="605"/>
      <c r="BB165" s="603" t="e">
        <f t="shared" si="132"/>
        <v>#N/A</v>
      </c>
      <c r="BC165" s="604"/>
      <c r="BD165" s="605"/>
      <c r="BE165" s="603" t="e">
        <f t="shared" si="133"/>
        <v>#N/A</v>
      </c>
      <c r="BF165" s="604"/>
      <c r="BG165" s="605"/>
      <c r="BH165" s="603" t="e">
        <f t="shared" si="134"/>
        <v>#N/A</v>
      </c>
      <c r="BI165" s="604"/>
      <c r="BJ165" s="605"/>
      <c r="BK165" s="603" t="e">
        <f t="shared" si="135"/>
        <v>#N/A</v>
      </c>
      <c r="BL165" s="604"/>
      <c r="BM165" s="605"/>
      <c r="BN165" s="603" t="e">
        <f t="shared" si="136"/>
        <v>#N/A</v>
      </c>
      <c r="BO165" s="604"/>
      <c r="BP165" s="605"/>
      <c r="BQ165" s="51" t="e">
        <f>IF(ISNUMBER('Moyennes ∆Ct et 2^(-∆Ct)'!AK68),'Moyennes ∆Ct et 2^(-∆Ct)'!AK68,NA())</f>
        <v>#N/A</v>
      </c>
      <c r="BR165" s="51" t="e">
        <f>IF(ISNUMBER('Moyennes ∆Ct et 2^(-∆Ct)'!AL68),'Moyennes ∆Ct et 2^(-∆Ct)'!AL68,NA())</f>
        <v>#N/A</v>
      </c>
      <c r="BS165" s="51" t="e">
        <f>IF(ISNUMBER('Moyennes ∆Ct et 2^(-∆Ct)'!AM68),'Moyennes ∆Ct et 2^(-∆Ct)'!AM68,NA())</f>
        <v>#N/A</v>
      </c>
      <c r="BT165" s="51" t="e">
        <f>IF(ISNUMBER('Moyennes ∆Ct et 2^(-∆Ct)'!AN68),'Moyennes ∆Ct et 2^(-∆Ct)'!AN68,NA())</f>
        <v>#N/A</v>
      </c>
      <c r="BU165" s="51" t="e">
        <f>IF(ISNUMBER('Moyennes ∆Ct et 2^(-∆Ct)'!AO68),'Moyennes ∆Ct et 2^(-∆Ct)'!AO68,NA())</f>
        <v>#N/A</v>
      </c>
      <c r="BV165" s="51" t="e">
        <f>IF(ISNUMBER('Moyennes ∆Ct et 2^(-∆Ct)'!AP68),'Moyennes ∆Ct et 2^(-∆Ct)'!AP68,NA())</f>
        <v>#N/A</v>
      </c>
      <c r="BW165" s="51" t="e">
        <f>IF(ISNUMBER('Moyennes ∆Ct et 2^(-∆Ct)'!AQ68),'Moyennes ∆Ct et 2^(-∆Ct)'!AQ68,NA())</f>
        <v>#N/A</v>
      </c>
      <c r="BX165" s="51" t="e">
        <f>IF(ISNUMBER('Moyennes ∆Ct et 2^(-∆Ct)'!AR68),'Moyennes ∆Ct et 2^(-∆Ct)'!AR68,NA())</f>
        <v>#N/A</v>
      </c>
      <c r="BY165" s="51" t="e">
        <f>IF(ISNUMBER('Moyennes ∆Ct et 2^(-∆Ct)'!AS68),'Moyennes ∆Ct et 2^(-∆Ct)'!AS68,NA())</f>
        <v>#N/A</v>
      </c>
      <c r="BZ165" s="51" t="e">
        <f>IF(ISNUMBER('Moyennes ∆Ct et 2^(-∆Ct)'!AT68),'Moyennes ∆Ct et 2^(-∆Ct)'!AT68,NA())</f>
        <v>#N/A</v>
      </c>
      <c r="CA165" s="51" t="e">
        <f>IF(ISNUMBER('Moyennes ∆Ct et 2^(-∆Ct)'!AU68),'Moyennes ∆Ct et 2^(-∆Ct)'!AU68,NA())</f>
        <v>#N/A</v>
      </c>
      <c r="CB165" s="51" t="e">
        <f>IF(ISNUMBER('Moyennes ∆Ct et 2^(-∆Ct)'!AV68),'Moyennes ∆Ct et 2^(-∆Ct)'!AV68,NA())</f>
        <v>#N/A</v>
      </c>
      <c r="CC165" s="51" t="e">
        <f>IF(ISNUMBER('Moyennes ∆Ct et 2^(-∆Ct)'!AW68),'Moyennes ∆Ct et 2^(-∆Ct)'!AW68,NA())</f>
        <v>#N/A</v>
      </c>
      <c r="CD165" s="51" t="e">
        <f>IF(ISNUMBER('Moyennes ∆Ct et 2^(-∆Ct)'!AX68),'Moyennes ∆Ct et 2^(-∆Ct)'!AX68,NA())</f>
        <v>#N/A</v>
      </c>
      <c r="CE165" s="51" t="e">
        <f>IF(ISNUMBER('Moyennes ∆Ct et 2^(-∆Ct)'!AY68),'Moyennes ∆Ct et 2^(-∆Ct)'!AY68,NA())</f>
        <v>#N/A</v>
      </c>
      <c r="CF165" s="51" t="e">
        <f>IF(ISNUMBER('Moyennes ∆Ct et 2^(-∆Ct)'!AZ68),'Moyennes ∆Ct et 2^(-∆Ct)'!AZ68,NA())</f>
        <v>#N/A</v>
      </c>
      <c r="CG165" s="51" t="e">
        <f>IF(ISNUMBER('Moyennes ∆Ct et 2^(-∆Ct)'!BA68),'Moyennes ∆Ct et 2^(-∆Ct)'!BA68,NA())</f>
        <v>#N/A</v>
      </c>
      <c r="CH165" s="51" t="e">
        <f>IF(ISNUMBER('Moyennes ∆Ct et 2^(-∆Ct)'!BB68),'Moyennes ∆Ct et 2^(-∆Ct)'!BB68,NA())</f>
        <v>#N/A</v>
      </c>
      <c r="CI165" s="51" t="e">
        <f>IF(ISNUMBER('Moyennes ∆Ct et 2^(-∆Ct)'!BC68),'Moyennes ∆Ct et 2^(-∆Ct)'!BC68,NA())</f>
        <v>#N/A</v>
      </c>
      <c r="CJ165" s="51" t="e">
        <f>IF(ISNUMBER('Moyennes ∆Ct et 2^(-∆Ct)'!BD68),'Moyennes ∆Ct et 2^(-∆Ct)'!BD68,NA())</f>
        <v>#N/A</v>
      </c>
    </row>
    <row r="166" spans="1:88">
      <c r="A166" s="36" t="str">
        <f t="shared" si="126"/>
        <v>F6</v>
      </c>
      <c r="B166" s="37" t="str">
        <f t="shared" si="126"/>
        <v/>
      </c>
      <c r="C166" s="41" t="str">
        <f>IF('Calcul des ∆Ct'!C68="","",POWER(2,-'Calcul des ∆Ct'!C68))</f>
        <v/>
      </c>
      <c r="D166" s="42" t="str">
        <f>IF('Calcul des ∆Ct'!D68="","",POWER(2,-'Calcul des ∆Ct'!D68))</f>
        <v/>
      </c>
      <c r="E166" s="43" t="str">
        <f>IF('Calcul des ∆Ct'!E68="","",POWER(2,-'Calcul des ∆Ct'!E68))</f>
        <v/>
      </c>
      <c r="F166" s="41" t="str">
        <f>IF('Calcul des ∆Ct'!F68="","",POWER(2,-'Calcul des ∆Ct'!F68))</f>
        <v/>
      </c>
      <c r="G166" s="42" t="str">
        <f>IF('Calcul des ∆Ct'!G68="","",POWER(2,-'Calcul des ∆Ct'!G68))</f>
        <v/>
      </c>
      <c r="H166" s="43" t="str">
        <f>IF('Calcul des ∆Ct'!H68="","",POWER(2,-'Calcul des ∆Ct'!H68))</f>
        <v/>
      </c>
      <c r="I166" s="41" t="str">
        <f>IF('Calcul des ∆Ct'!I68="","",POWER(2,-'Calcul des ∆Ct'!I68))</f>
        <v/>
      </c>
      <c r="J166" s="42" t="str">
        <f>IF('Calcul des ∆Ct'!J68="","",POWER(2,-'Calcul des ∆Ct'!J68))</f>
        <v/>
      </c>
      <c r="K166" s="43" t="str">
        <f>IF('Calcul des ∆Ct'!K68="","",POWER(2,-'Calcul des ∆Ct'!K68))</f>
        <v/>
      </c>
      <c r="L166" s="41" t="str">
        <f>IF('Calcul des ∆Ct'!L68="","",POWER(2,-'Calcul des ∆Ct'!L68))</f>
        <v/>
      </c>
      <c r="M166" s="42" t="str">
        <f>IF('Calcul des ∆Ct'!M68="","",POWER(2,-'Calcul des ∆Ct'!M68))</f>
        <v/>
      </c>
      <c r="N166" s="43" t="str">
        <f>IF('Calcul des ∆Ct'!N68="","",POWER(2,-'Calcul des ∆Ct'!N68))</f>
        <v/>
      </c>
      <c r="O166" s="41" t="str">
        <f>IF('Calcul des ∆Ct'!O68="","",POWER(2,-'Calcul des ∆Ct'!O68))</f>
        <v/>
      </c>
      <c r="P166" s="42" t="str">
        <f>IF('Calcul des ∆Ct'!P68="","",POWER(2,-'Calcul des ∆Ct'!P68))</f>
        <v/>
      </c>
      <c r="Q166" s="43" t="str">
        <f>IF('Calcul des ∆Ct'!Q68="","",POWER(2,-'Calcul des ∆Ct'!Q68))</f>
        <v/>
      </c>
      <c r="R166" s="41" t="str">
        <f>IF('Calcul des ∆Ct'!R68="","",POWER(2,-'Calcul des ∆Ct'!R68))</f>
        <v/>
      </c>
      <c r="S166" s="42" t="str">
        <f>IF('Calcul des ∆Ct'!S68="","",POWER(2,-'Calcul des ∆Ct'!S68))</f>
        <v/>
      </c>
      <c r="T166" s="43" t="str">
        <f>IF('Calcul des ∆Ct'!T68="","",POWER(2,-'Calcul des ∆Ct'!T68))</f>
        <v/>
      </c>
      <c r="U166" s="41" t="str">
        <f>IF('Calcul des ∆Ct'!U68="","",POWER(2,-'Calcul des ∆Ct'!U68))</f>
        <v/>
      </c>
      <c r="V166" s="42" t="str">
        <f>IF('Calcul des ∆Ct'!V68="","",POWER(2,-'Calcul des ∆Ct'!V68))</f>
        <v/>
      </c>
      <c r="W166" s="43" t="str">
        <f>IF('Calcul des ∆Ct'!W68="","",POWER(2,-'Calcul des ∆Ct'!W68))</f>
        <v/>
      </c>
      <c r="X166" s="41" t="str">
        <f>IF('Calcul des ∆Ct'!X68="","",POWER(2,-'Calcul des ∆Ct'!X68))</f>
        <v/>
      </c>
      <c r="Y166" s="42" t="str">
        <f>IF('Calcul des ∆Ct'!Y68="","",POWER(2,-'Calcul des ∆Ct'!Y68))</f>
        <v/>
      </c>
      <c r="Z166" s="43" t="str">
        <f>IF('Calcul des ∆Ct'!Z68="","",POWER(2,-'Calcul des ∆Ct'!Z68))</f>
        <v/>
      </c>
      <c r="AA166" s="41" t="str">
        <f>IF('Calcul des ∆Ct'!AA68="","",POWER(2,-'Calcul des ∆Ct'!AA68))</f>
        <v/>
      </c>
      <c r="AB166" s="42" t="str">
        <f>IF('Calcul des ∆Ct'!AB68="","",POWER(2,-'Calcul des ∆Ct'!AB68))</f>
        <v/>
      </c>
      <c r="AC166" s="43" t="str">
        <f>IF('Calcul des ∆Ct'!AC68="","",POWER(2,-'Calcul des ∆Ct'!AC68))</f>
        <v/>
      </c>
      <c r="AD166" s="41" t="str">
        <f>IF('Calcul des ∆Ct'!AD68="","",POWER(2,-'Calcul des ∆Ct'!AD68))</f>
        <v/>
      </c>
      <c r="AE166" s="42" t="str">
        <f>IF('Calcul des ∆Ct'!AE68="","",POWER(2,-'Calcul des ∆Ct'!AE68))</f>
        <v/>
      </c>
      <c r="AF166" s="43" t="str">
        <f>IF('Calcul des ∆Ct'!AF68="","",POWER(2,-'Calcul des ∆Ct'!AF68))</f>
        <v/>
      </c>
      <c r="AG166" s="41" t="str">
        <f>IF('Calcul des ∆Ct'!AG68="","",POWER(2,-'Calcul des ∆Ct'!AG68))</f>
        <v/>
      </c>
      <c r="AH166" s="42" t="str">
        <f>IF('Calcul des ∆Ct'!AH68="","",POWER(2,-'Calcul des ∆Ct'!AH68))</f>
        <v/>
      </c>
      <c r="AI166" s="43" t="str">
        <f>IF('Calcul des ∆Ct'!AI68="","",POWER(2,-'Calcul des ∆Ct'!AI68))</f>
        <v/>
      </c>
      <c r="AJ166" s="603" t="e">
        <f t="shared" si="137"/>
        <v>#N/A</v>
      </c>
      <c r="AK166" s="604"/>
      <c r="AL166" s="605"/>
      <c r="AM166" s="603" t="e">
        <f t="shared" si="127"/>
        <v>#N/A</v>
      </c>
      <c r="AN166" s="604"/>
      <c r="AO166" s="605"/>
      <c r="AP166" s="603" t="e">
        <f t="shared" si="128"/>
        <v>#N/A</v>
      </c>
      <c r="AQ166" s="604"/>
      <c r="AR166" s="605"/>
      <c r="AS166" s="603" t="e">
        <f t="shared" si="129"/>
        <v>#N/A</v>
      </c>
      <c r="AT166" s="604"/>
      <c r="AU166" s="605"/>
      <c r="AV166" s="603" t="e">
        <f t="shared" si="130"/>
        <v>#N/A</v>
      </c>
      <c r="AW166" s="604"/>
      <c r="AX166" s="605"/>
      <c r="AY166" s="603" t="e">
        <f t="shared" si="131"/>
        <v>#N/A</v>
      </c>
      <c r="AZ166" s="604"/>
      <c r="BA166" s="605"/>
      <c r="BB166" s="603" t="e">
        <f t="shared" si="132"/>
        <v>#N/A</v>
      </c>
      <c r="BC166" s="604"/>
      <c r="BD166" s="605"/>
      <c r="BE166" s="603" t="e">
        <f t="shared" si="133"/>
        <v>#N/A</v>
      </c>
      <c r="BF166" s="604"/>
      <c r="BG166" s="605"/>
      <c r="BH166" s="603" t="e">
        <f t="shared" si="134"/>
        <v>#N/A</v>
      </c>
      <c r="BI166" s="604"/>
      <c r="BJ166" s="605"/>
      <c r="BK166" s="603" t="e">
        <f t="shared" si="135"/>
        <v>#N/A</v>
      </c>
      <c r="BL166" s="604"/>
      <c r="BM166" s="605"/>
      <c r="BN166" s="603" t="e">
        <f t="shared" si="136"/>
        <v>#N/A</v>
      </c>
      <c r="BO166" s="604"/>
      <c r="BP166" s="605"/>
      <c r="BQ166" s="51" t="e">
        <f>IF(ISNUMBER('Moyennes ∆Ct et 2^(-∆Ct)'!AK69),'Moyennes ∆Ct et 2^(-∆Ct)'!AK69,NA())</f>
        <v>#N/A</v>
      </c>
      <c r="BR166" s="51" t="e">
        <f>IF(ISNUMBER('Moyennes ∆Ct et 2^(-∆Ct)'!AL69),'Moyennes ∆Ct et 2^(-∆Ct)'!AL69,NA())</f>
        <v>#N/A</v>
      </c>
      <c r="BS166" s="51" t="e">
        <f>IF(ISNUMBER('Moyennes ∆Ct et 2^(-∆Ct)'!AM69),'Moyennes ∆Ct et 2^(-∆Ct)'!AM69,NA())</f>
        <v>#N/A</v>
      </c>
      <c r="BT166" s="51" t="e">
        <f>IF(ISNUMBER('Moyennes ∆Ct et 2^(-∆Ct)'!AN69),'Moyennes ∆Ct et 2^(-∆Ct)'!AN69,NA())</f>
        <v>#N/A</v>
      </c>
      <c r="BU166" s="51" t="e">
        <f>IF(ISNUMBER('Moyennes ∆Ct et 2^(-∆Ct)'!AO69),'Moyennes ∆Ct et 2^(-∆Ct)'!AO69,NA())</f>
        <v>#N/A</v>
      </c>
      <c r="BV166" s="51" t="e">
        <f>IF(ISNUMBER('Moyennes ∆Ct et 2^(-∆Ct)'!AP69),'Moyennes ∆Ct et 2^(-∆Ct)'!AP69,NA())</f>
        <v>#N/A</v>
      </c>
      <c r="BW166" s="51" t="e">
        <f>IF(ISNUMBER('Moyennes ∆Ct et 2^(-∆Ct)'!AQ69),'Moyennes ∆Ct et 2^(-∆Ct)'!AQ69,NA())</f>
        <v>#N/A</v>
      </c>
      <c r="BX166" s="51" t="e">
        <f>IF(ISNUMBER('Moyennes ∆Ct et 2^(-∆Ct)'!AR69),'Moyennes ∆Ct et 2^(-∆Ct)'!AR69,NA())</f>
        <v>#N/A</v>
      </c>
      <c r="BY166" s="51" t="e">
        <f>IF(ISNUMBER('Moyennes ∆Ct et 2^(-∆Ct)'!AS69),'Moyennes ∆Ct et 2^(-∆Ct)'!AS69,NA())</f>
        <v>#N/A</v>
      </c>
      <c r="BZ166" s="51" t="e">
        <f>IF(ISNUMBER('Moyennes ∆Ct et 2^(-∆Ct)'!AT69),'Moyennes ∆Ct et 2^(-∆Ct)'!AT69,NA())</f>
        <v>#N/A</v>
      </c>
      <c r="CA166" s="51" t="e">
        <f>IF(ISNUMBER('Moyennes ∆Ct et 2^(-∆Ct)'!AU69),'Moyennes ∆Ct et 2^(-∆Ct)'!AU69,NA())</f>
        <v>#N/A</v>
      </c>
      <c r="CB166" s="51" t="e">
        <f>IF(ISNUMBER('Moyennes ∆Ct et 2^(-∆Ct)'!AV69),'Moyennes ∆Ct et 2^(-∆Ct)'!AV69,NA())</f>
        <v>#N/A</v>
      </c>
      <c r="CC166" s="51" t="e">
        <f>IF(ISNUMBER('Moyennes ∆Ct et 2^(-∆Ct)'!AW69),'Moyennes ∆Ct et 2^(-∆Ct)'!AW69,NA())</f>
        <v>#N/A</v>
      </c>
      <c r="CD166" s="51" t="e">
        <f>IF(ISNUMBER('Moyennes ∆Ct et 2^(-∆Ct)'!AX69),'Moyennes ∆Ct et 2^(-∆Ct)'!AX69,NA())</f>
        <v>#N/A</v>
      </c>
      <c r="CE166" s="51" t="e">
        <f>IF(ISNUMBER('Moyennes ∆Ct et 2^(-∆Ct)'!AY69),'Moyennes ∆Ct et 2^(-∆Ct)'!AY69,NA())</f>
        <v>#N/A</v>
      </c>
      <c r="CF166" s="51" t="e">
        <f>IF(ISNUMBER('Moyennes ∆Ct et 2^(-∆Ct)'!AZ69),'Moyennes ∆Ct et 2^(-∆Ct)'!AZ69,NA())</f>
        <v>#N/A</v>
      </c>
      <c r="CG166" s="51" t="e">
        <f>IF(ISNUMBER('Moyennes ∆Ct et 2^(-∆Ct)'!BA69),'Moyennes ∆Ct et 2^(-∆Ct)'!BA69,NA())</f>
        <v>#N/A</v>
      </c>
      <c r="CH166" s="51" t="e">
        <f>IF(ISNUMBER('Moyennes ∆Ct et 2^(-∆Ct)'!BB69),'Moyennes ∆Ct et 2^(-∆Ct)'!BB69,NA())</f>
        <v>#N/A</v>
      </c>
      <c r="CI166" s="51" t="e">
        <f>IF(ISNUMBER('Moyennes ∆Ct et 2^(-∆Ct)'!BC69),'Moyennes ∆Ct et 2^(-∆Ct)'!BC69,NA())</f>
        <v>#N/A</v>
      </c>
      <c r="CJ166" s="51" t="e">
        <f>IF(ISNUMBER('Moyennes ∆Ct et 2^(-∆Ct)'!BD69),'Moyennes ∆Ct et 2^(-∆Ct)'!BD69,NA())</f>
        <v>#N/A</v>
      </c>
    </row>
    <row r="167" spans="1:88">
      <c r="A167" s="36" t="str">
        <f t="shared" si="126"/>
        <v>F7</v>
      </c>
      <c r="B167" s="37" t="str">
        <f t="shared" si="126"/>
        <v/>
      </c>
      <c r="C167" s="41" t="str">
        <f>IF('Calcul des ∆Ct'!C69="","",POWER(2,-'Calcul des ∆Ct'!C69))</f>
        <v/>
      </c>
      <c r="D167" s="42" t="str">
        <f>IF('Calcul des ∆Ct'!D69="","",POWER(2,-'Calcul des ∆Ct'!D69))</f>
        <v/>
      </c>
      <c r="E167" s="43" t="str">
        <f>IF('Calcul des ∆Ct'!E69="","",POWER(2,-'Calcul des ∆Ct'!E69))</f>
        <v/>
      </c>
      <c r="F167" s="41" t="str">
        <f>IF('Calcul des ∆Ct'!F69="","",POWER(2,-'Calcul des ∆Ct'!F69))</f>
        <v/>
      </c>
      <c r="G167" s="42" t="str">
        <f>IF('Calcul des ∆Ct'!G69="","",POWER(2,-'Calcul des ∆Ct'!G69))</f>
        <v/>
      </c>
      <c r="H167" s="43" t="str">
        <f>IF('Calcul des ∆Ct'!H69="","",POWER(2,-'Calcul des ∆Ct'!H69))</f>
        <v/>
      </c>
      <c r="I167" s="41" t="str">
        <f>IF('Calcul des ∆Ct'!I69="","",POWER(2,-'Calcul des ∆Ct'!I69))</f>
        <v/>
      </c>
      <c r="J167" s="42" t="str">
        <f>IF('Calcul des ∆Ct'!J69="","",POWER(2,-'Calcul des ∆Ct'!J69))</f>
        <v/>
      </c>
      <c r="K167" s="43" t="str">
        <f>IF('Calcul des ∆Ct'!K69="","",POWER(2,-'Calcul des ∆Ct'!K69))</f>
        <v/>
      </c>
      <c r="L167" s="41" t="str">
        <f>IF('Calcul des ∆Ct'!L69="","",POWER(2,-'Calcul des ∆Ct'!L69))</f>
        <v/>
      </c>
      <c r="M167" s="42" t="str">
        <f>IF('Calcul des ∆Ct'!M69="","",POWER(2,-'Calcul des ∆Ct'!M69))</f>
        <v/>
      </c>
      <c r="N167" s="43" t="str">
        <f>IF('Calcul des ∆Ct'!N69="","",POWER(2,-'Calcul des ∆Ct'!N69))</f>
        <v/>
      </c>
      <c r="O167" s="41" t="str">
        <f>IF('Calcul des ∆Ct'!O69="","",POWER(2,-'Calcul des ∆Ct'!O69))</f>
        <v/>
      </c>
      <c r="P167" s="42" t="str">
        <f>IF('Calcul des ∆Ct'!P69="","",POWER(2,-'Calcul des ∆Ct'!P69))</f>
        <v/>
      </c>
      <c r="Q167" s="43" t="str">
        <f>IF('Calcul des ∆Ct'!Q69="","",POWER(2,-'Calcul des ∆Ct'!Q69))</f>
        <v/>
      </c>
      <c r="R167" s="41" t="str">
        <f>IF('Calcul des ∆Ct'!R69="","",POWER(2,-'Calcul des ∆Ct'!R69))</f>
        <v/>
      </c>
      <c r="S167" s="42" t="str">
        <f>IF('Calcul des ∆Ct'!S69="","",POWER(2,-'Calcul des ∆Ct'!S69))</f>
        <v/>
      </c>
      <c r="T167" s="43" t="str">
        <f>IF('Calcul des ∆Ct'!T69="","",POWER(2,-'Calcul des ∆Ct'!T69))</f>
        <v/>
      </c>
      <c r="U167" s="41" t="str">
        <f>IF('Calcul des ∆Ct'!U69="","",POWER(2,-'Calcul des ∆Ct'!U69))</f>
        <v/>
      </c>
      <c r="V167" s="42" t="str">
        <f>IF('Calcul des ∆Ct'!V69="","",POWER(2,-'Calcul des ∆Ct'!V69))</f>
        <v/>
      </c>
      <c r="W167" s="43" t="str">
        <f>IF('Calcul des ∆Ct'!W69="","",POWER(2,-'Calcul des ∆Ct'!W69))</f>
        <v/>
      </c>
      <c r="X167" s="41" t="str">
        <f>IF('Calcul des ∆Ct'!X69="","",POWER(2,-'Calcul des ∆Ct'!X69))</f>
        <v/>
      </c>
      <c r="Y167" s="42" t="str">
        <f>IF('Calcul des ∆Ct'!Y69="","",POWER(2,-'Calcul des ∆Ct'!Y69))</f>
        <v/>
      </c>
      <c r="Z167" s="43" t="str">
        <f>IF('Calcul des ∆Ct'!Z69="","",POWER(2,-'Calcul des ∆Ct'!Z69))</f>
        <v/>
      </c>
      <c r="AA167" s="41" t="str">
        <f>IF('Calcul des ∆Ct'!AA69="","",POWER(2,-'Calcul des ∆Ct'!AA69))</f>
        <v/>
      </c>
      <c r="AB167" s="42" t="str">
        <f>IF('Calcul des ∆Ct'!AB69="","",POWER(2,-'Calcul des ∆Ct'!AB69))</f>
        <v/>
      </c>
      <c r="AC167" s="43" t="str">
        <f>IF('Calcul des ∆Ct'!AC69="","",POWER(2,-'Calcul des ∆Ct'!AC69))</f>
        <v/>
      </c>
      <c r="AD167" s="41" t="str">
        <f>IF('Calcul des ∆Ct'!AD69="","",POWER(2,-'Calcul des ∆Ct'!AD69))</f>
        <v/>
      </c>
      <c r="AE167" s="42" t="str">
        <f>IF('Calcul des ∆Ct'!AE69="","",POWER(2,-'Calcul des ∆Ct'!AE69))</f>
        <v/>
      </c>
      <c r="AF167" s="43" t="str">
        <f>IF('Calcul des ∆Ct'!AF69="","",POWER(2,-'Calcul des ∆Ct'!AF69))</f>
        <v/>
      </c>
      <c r="AG167" s="41" t="str">
        <f>IF('Calcul des ∆Ct'!AG69="","",POWER(2,-'Calcul des ∆Ct'!AG69))</f>
        <v/>
      </c>
      <c r="AH167" s="42" t="str">
        <f>IF('Calcul des ∆Ct'!AH69="","",POWER(2,-'Calcul des ∆Ct'!AH69))</f>
        <v/>
      </c>
      <c r="AI167" s="43" t="str">
        <f>IF('Calcul des ∆Ct'!AI69="","",POWER(2,-'Calcul des ∆Ct'!AI69))</f>
        <v/>
      </c>
      <c r="AJ167" s="603" t="e">
        <f t="shared" si="137"/>
        <v>#N/A</v>
      </c>
      <c r="AK167" s="604"/>
      <c r="AL167" s="605"/>
      <c r="AM167" s="603" t="e">
        <f t="shared" si="127"/>
        <v>#N/A</v>
      </c>
      <c r="AN167" s="604"/>
      <c r="AO167" s="605"/>
      <c r="AP167" s="603" t="e">
        <f t="shared" si="128"/>
        <v>#N/A</v>
      </c>
      <c r="AQ167" s="604"/>
      <c r="AR167" s="605"/>
      <c r="AS167" s="603" t="e">
        <f t="shared" si="129"/>
        <v>#N/A</v>
      </c>
      <c r="AT167" s="604"/>
      <c r="AU167" s="605"/>
      <c r="AV167" s="603" t="e">
        <f t="shared" si="130"/>
        <v>#N/A</v>
      </c>
      <c r="AW167" s="604"/>
      <c r="AX167" s="605"/>
      <c r="AY167" s="603" t="e">
        <f t="shared" si="131"/>
        <v>#N/A</v>
      </c>
      <c r="AZ167" s="604"/>
      <c r="BA167" s="605"/>
      <c r="BB167" s="603" t="e">
        <f t="shared" si="132"/>
        <v>#N/A</v>
      </c>
      <c r="BC167" s="604"/>
      <c r="BD167" s="605"/>
      <c r="BE167" s="603" t="e">
        <f t="shared" si="133"/>
        <v>#N/A</v>
      </c>
      <c r="BF167" s="604"/>
      <c r="BG167" s="605"/>
      <c r="BH167" s="603" t="e">
        <f t="shared" si="134"/>
        <v>#N/A</v>
      </c>
      <c r="BI167" s="604"/>
      <c r="BJ167" s="605"/>
      <c r="BK167" s="603" t="e">
        <f t="shared" si="135"/>
        <v>#N/A</v>
      </c>
      <c r="BL167" s="604"/>
      <c r="BM167" s="605"/>
      <c r="BN167" s="603" t="e">
        <f t="shared" si="136"/>
        <v>#N/A</v>
      </c>
      <c r="BO167" s="604"/>
      <c r="BP167" s="605"/>
      <c r="BQ167" s="51" t="e">
        <f>IF(ISNUMBER('Moyennes ∆Ct et 2^(-∆Ct)'!AK70),'Moyennes ∆Ct et 2^(-∆Ct)'!AK70,NA())</f>
        <v>#N/A</v>
      </c>
      <c r="BR167" s="51" t="e">
        <f>IF(ISNUMBER('Moyennes ∆Ct et 2^(-∆Ct)'!AL70),'Moyennes ∆Ct et 2^(-∆Ct)'!AL70,NA())</f>
        <v>#N/A</v>
      </c>
      <c r="BS167" s="51" t="e">
        <f>IF(ISNUMBER('Moyennes ∆Ct et 2^(-∆Ct)'!AM70),'Moyennes ∆Ct et 2^(-∆Ct)'!AM70,NA())</f>
        <v>#N/A</v>
      </c>
      <c r="BT167" s="51" t="e">
        <f>IF(ISNUMBER('Moyennes ∆Ct et 2^(-∆Ct)'!AN70),'Moyennes ∆Ct et 2^(-∆Ct)'!AN70,NA())</f>
        <v>#N/A</v>
      </c>
      <c r="BU167" s="51" t="e">
        <f>IF(ISNUMBER('Moyennes ∆Ct et 2^(-∆Ct)'!AO70),'Moyennes ∆Ct et 2^(-∆Ct)'!AO70,NA())</f>
        <v>#N/A</v>
      </c>
      <c r="BV167" s="51" t="e">
        <f>IF(ISNUMBER('Moyennes ∆Ct et 2^(-∆Ct)'!AP70),'Moyennes ∆Ct et 2^(-∆Ct)'!AP70,NA())</f>
        <v>#N/A</v>
      </c>
      <c r="BW167" s="51" t="e">
        <f>IF(ISNUMBER('Moyennes ∆Ct et 2^(-∆Ct)'!AQ70),'Moyennes ∆Ct et 2^(-∆Ct)'!AQ70,NA())</f>
        <v>#N/A</v>
      </c>
      <c r="BX167" s="51" t="e">
        <f>IF(ISNUMBER('Moyennes ∆Ct et 2^(-∆Ct)'!AR70),'Moyennes ∆Ct et 2^(-∆Ct)'!AR70,NA())</f>
        <v>#N/A</v>
      </c>
      <c r="BY167" s="51" t="e">
        <f>IF(ISNUMBER('Moyennes ∆Ct et 2^(-∆Ct)'!AS70),'Moyennes ∆Ct et 2^(-∆Ct)'!AS70,NA())</f>
        <v>#N/A</v>
      </c>
      <c r="BZ167" s="51" t="e">
        <f>IF(ISNUMBER('Moyennes ∆Ct et 2^(-∆Ct)'!AT70),'Moyennes ∆Ct et 2^(-∆Ct)'!AT70,NA())</f>
        <v>#N/A</v>
      </c>
      <c r="CA167" s="51" t="e">
        <f>IF(ISNUMBER('Moyennes ∆Ct et 2^(-∆Ct)'!AU70),'Moyennes ∆Ct et 2^(-∆Ct)'!AU70,NA())</f>
        <v>#N/A</v>
      </c>
      <c r="CB167" s="51" t="e">
        <f>IF(ISNUMBER('Moyennes ∆Ct et 2^(-∆Ct)'!AV70),'Moyennes ∆Ct et 2^(-∆Ct)'!AV70,NA())</f>
        <v>#N/A</v>
      </c>
      <c r="CC167" s="51" t="e">
        <f>IF(ISNUMBER('Moyennes ∆Ct et 2^(-∆Ct)'!AW70),'Moyennes ∆Ct et 2^(-∆Ct)'!AW70,NA())</f>
        <v>#N/A</v>
      </c>
      <c r="CD167" s="51" t="e">
        <f>IF(ISNUMBER('Moyennes ∆Ct et 2^(-∆Ct)'!AX70),'Moyennes ∆Ct et 2^(-∆Ct)'!AX70,NA())</f>
        <v>#N/A</v>
      </c>
      <c r="CE167" s="51" t="e">
        <f>IF(ISNUMBER('Moyennes ∆Ct et 2^(-∆Ct)'!AY70),'Moyennes ∆Ct et 2^(-∆Ct)'!AY70,NA())</f>
        <v>#N/A</v>
      </c>
      <c r="CF167" s="51" t="e">
        <f>IF(ISNUMBER('Moyennes ∆Ct et 2^(-∆Ct)'!AZ70),'Moyennes ∆Ct et 2^(-∆Ct)'!AZ70,NA())</f>
        <v>#N/A</v>
      </c>
      <c r="CG167" s="51" t="e">
        <f>IF(ISNUMBER('Moyennes ∆Ct et 2^(-∆Ct)'!BA70),'Moyennes ∆Ct et 2^(-∆Ct)'!BA70,NA())</f>
        <v>#N/A</v>
      </c>
      <c r="CH167" s="51" t="e">
        <f>IF(ISNUMBER('Moyennes ∆Ct et 2^(-∆Ct)'!BB70),'Moyennes ∆Ct et 2^(-∆Ct)'!BB70,NA())</f>
        <v>#N/A</v>
      </c>
      <c r="CI167" s="51" t="e">
        <f>IF(ISNUMBER('Moyennes ∆Ct et 2^(-∆Ct)'!BC70),'Moyennes ∆Ct et 2^(-∆Ct)'!BC70,NA())</f>
        <v>#N/A</v>
      </c>
      <c r="CJ167" s="51" t="e">
        <f>IF(ISNUMBER('Moyennes ∆Ct et 2^(-∆Ct)'!BD70),'Moyennes ∆Ct et 2^(-∆Ct)'!BD70,NA())</f>
        <v>#N/A</v>
      </c>
    </row>
    <row r="168" spans="1:88">
      <c r="A168" s="36" t="str">
        <f t="shared" si="126"/>
        <v>F8</v>
      </c>
      <c r="B168" s="37" t="str">
        <f t="shared" si="126"/>
        <v/>
      </c>
      <c r="C168" s="41" t="str">
        <f>IF('Calcul des ∆Ct'!C70="","",POWER(2,-'Calcul des ∆Ct'!C70))</f>
        <v/>
      </c>
      <c r="D168" s="42" t="str">
        <f>IF('Calcul des ∆Ct'!D70="","",POWER(2,-'Calcul des ∆Ct'!D70))</f>
        <v/>
      </c>
      <c r="E168" s="43" t="str">
        <f>IF('Calcul des ∆Ct'!E70="","",POWER(2,-'Calcul des ∆Ct'!E70))</f>
        <v/>
      </c>
      <c r="F168" s="41" t="str">
        <f>IF('Calcul des ∆Ct'!F70="","",POWER(2,-'Calcul des ∆Ct'!F70))</f>
        <v/>
      </c>
      <c r="G168" s="42" t="str">
        <f>IF('Calcul des ∆Ct'!G70="","",POWER(2,-'Calcul des ∆Ct'!G70))</f>
        <v/>
      </c>
      <c r="H168" s="43" t="str">
        <f>IF('Calcul des ∆Ct'!H70="","",POWER(2,-'Calcul des ∆Ct'!H70))</f>
        <v/>
      </c>
      <c r="I168" s="41" t="str">
        <f>IF('Calcul des ∆Ct'!I70="","",POWER(2,-'Calcul des ∆Ct'!I70))</f>
        <v/>
      </c>
      <c r="J168" s="42" t="str">
        <f>IF('Calcul des ∆Ct'!J70="","",POWER(2,-'Calcul des ∆Ct'!J70))</f>
        <v/>
      </c>
      <c r="K168" s="43" t="str">
        <f>IF('Calcul des ∆Ct'!K70="","",POWER(2,-'Calcul des ∆Ct'!K70))</f>
        <v/>
      </c>
      <c r="L168" s="41" t="str">
        <f>IF('Calcul des ∆Ct'!L70="","",POWER(2,-'Calcul des ∆Ct'!L70))</f>
        <v/>
      </c>
      <c r="M168" s="42" t="str">
        <f>IF('Calcul des ∆Ct'!M70="","",POWER(2,-'Calcul des ∆Ct'!M70))</f>
        <v/>
      </c>
      <c r="N168" s="43" t="str">
        <f>IF('Calcul des ∆Ct'!N70="","",POWER(2,-'Calcul des ∆Ct'!N70))</f>
        <v/>
      </c>
      <c r="O168" s="41" t="str">
        <f>IF('Calcul des ∆Ct'!O70="","",POWER(2,-'Calcul des ∆Ct'!O70))</f>
        <v/>
      </c>
      <c r="P168" s="42" t="str">
        <f>IF('Calcul des ∆Ct'!P70="","",POWER(2,-'Calcul des ∆Ct'!P70))</f>
        <v/>
      </c>
      <c r="Q168" s="43" t="str">
        <f>IF('Calcul des ∆Ct'!Q70="","",POWER(2,-'Calcul des ∆Ct'!Q70))</f>
        <v/>
      </c>
      <c r="R168" s="41" t="str">
        <f>IF('Calcul des ∆Ct'!R70="","",POWER(2,-'Calcul des ∆Ct'!R70))</f>
        <v/>
      </c>
      <c r="S168" s="42" t="str">
        <f>IF('Calcul des ∆Ct'!S70="","",POWER(2,-'Calcul des ∆Ct'!S70))</f>
        <v/>
      </c>
      <c r="T168" s="43" t="str">
        <f>IF('Calcul des ∆Ct'!T70="","",POWER(2,-'Calcul des ∆Ct'!T70))</f>
        <v/>
      </c>
      <c r="U168" s="41" t="str">
        <f>IF('Calcul des ∆Ct'!U70="","",POWER(2,-'Calcul des ∆Ct'!U70))</f>
        <v/>
      </c>
      <c r="V168" s="42" t="str">
        <f>IF('Calcul des ∆Ct'!V70="","",POWER(2,-'Calcul des ∆Ct'!V70))</f>
        <v/>
      </c>
      <c r="W168" s="43" t="str">
        <f>IF('Calcul des ∆Ct'!W70="","",POWER(2,-'Calcul des ∆Ct'!W70))</f>
        <v/>
      </c>
      <c r="X168" s="41" t="str">
        <f>IF('Calcul des ∆Ct'!X70="","",POWER(2,-'Calcul des ∆Ct'!X70))</f>
        <v/>
      </c>
      <c r="Y168" s="42" t="str">
        <f>IF('Calcul des ∆Ct'!Y70="","",POWER(2,-'Calcul des ∆Ct'!Y70))</f>
        <v/>
      </c>
      <c r="Z168" s="43" t="str">
        <f>IF('Calcul des ∆Ct'!Z70="","",POWER(2,-'Calcul des ∆Ct'!Z70))</f>
        <v/>
      </c>
      <c r="AA168" s="41" t="str">
        <f>IF('Calcul des ∆Ct'!AA70="","",POWER(2,-'Calcul des ∆Ct'!AA70))</f>
        <v/>
      </c>
      <c r="AB168" s="42" t="str">
        <f>IF('Calcul des ∆Ct'!AB70="","",POWER(2,-'Calcul des ∆Ct'!AB70))</f>
        <v/>
      </c>
      <c r="AC168" s="43" t="str">
        <f>IF('Calcul des ∆Ct'!AC70="","",POWER(2,-'Calcul des ∆Ct'!AC70))</f>
        <v/>
      </c>
      <c r="AD168" s="41" t="str">
        <f>IF('Calcul des ∆Ct'!AD70="","",POWER(2,-'Calcul des ∆Ct'!AD70))</f>
        <v/>
      </c>
      <c r="AE168" s="42" t="str">
        <f>IF('Calcul des ∆Ct'!AE70="","",POWER(2,-'Calcul des ∆Ct'!AE70))</f>
        <v/>
      </c>
      <c r="AF168" s="43" t="str">
        <f>IF('Calcul des ∆Ct'!AF70="","",POWER(2,-'Calcul des ∆Ct'!AF70))</f>
        <v/>
      </c>
      <c r="AG168" s="41" t="str">
        <f>IF('Calcul des ∆Ct'!AG70="","",POWER(2,-'Calcul des ∆Ct'!AG70))</f>
        <v/>
      </c>
      <c r="AH168" s="42" t="str">
        <f>IF('Calcul des ∆Ct'!AH70="","",POWER(2,-'Calcul des ∆Ct'!AH70))</f>
        <v/>
      </c>
      <c r="AI168" s="43" t="str">
        <f>IF('Calcul des ∆Ct'!AI70="","",POWER(2,-'Calcul des ∆Ct'!AI70))</f>
        <v/>
      </c>
      <c r="AJ168" s="603" t="e">
        <f t="shared" si="137"/>
        <v>#N/A</v>
      </c>
      <c r="AK168" s="604"/>
      <c r="AL168" s="605"/>
      <c r="AM168" s="603" t="e">
        <f t="shared" si="127"/>
        <v>#N/A</v>
      </c>
      <c r="AN168" s="604"/>
      <c r="AO168" s="605"/>
      <c r="AP168" s="603" t="e">
        <f t="shared" si="128"/>
        <v>#N/A</v>
      </c>
      <c r="AQ168" s="604"/>
      <c r="AR168" s="605"/>
      <c r="AS168" s="603" t="e">
        <f t="shared" si="129"/>
        <v>#N/A</v>
      </c>
      <c r="AT168" s="604"/>
      <c r="AU168" s="605"/>
      <c r="AV168" s="603" t="e">
        <f t="shared" si="130"/>
        <v>#N/A</v>
      </c>
      <c r="AW168" s="604"/>
      <c r="AX168" s="605"/>
      <c r="AY168" s="603" t="e">
        <f t="shared" si="131"/>
        <v>#N/A</v>
      </c>
      <c r="AZ168" s="604"/>
      <c r="BA168" s="605"/>
      <c r="BB168" s="603" t="e">
        <f t="shared" si="132"/>
        <v>#N/A</v>
      </c>
      <c r="BC168" s="604"/>
      <c r="BD168" s="605"/>
      <c r="BE168" s="603" t="e">
        <f t="shared" si="133"/>
        <v>#N/A</v>
      </c>
      <c r="BF168" s="604"/>
      <c r="BG168" s="605"/>
      <c r="BH168" s="603" t="e">
        <f t="shared" si="134"/>
        <v>#N/A</v>
      </c>
      <c r="BI168" s="604"/>
      <c r="BJ168" s="605"/>
      <c r="BK168" s="603" t="e">
        <f t="shared" si="135"/>
        <v>#N/A</v>
      </c>
      <c r="BL168" s="604"/>
      <c r="BM168" s="605"/>
      <c r="BN168" s="603" t="e">
        <f t="shared" si="136"/>
        <v>#N/A</v>
      </c>
      <c r="BO168" s="604"/>
      <c r="BP168" s="605"/>
      <c r="BQ168" s="51" t="e">
        <f>IF(ISNUMBER('Moyennes ∆Ct et 2^(-∆Ct)'!AK71),'Moyennes ∆Ct et 2^(-∆Ct)'!AK71,NA())</f>
        <v>#N/A</v>
      </c>
      <c r="BR168" s="51" t="e">
        <f>IF(ISNUMBER('Moyennes ∆Ct et 2^(-∆Ct)'!AL71),'Moyennes ∆Ct et 2^(-∆Ct)'!AL71,NA())</f>
        <v>#N/A</v>
      </c>
      <c r="BS168" s="51" t="e">
        <f>IF(ISNUMBER('Moyennes ∆Ct et 2^(-∆Ct)'!AM71),'Moyennes ∆Ct et 2^(-∆Ct)'!AM71,NA())</f>
        <v>#N/A</v>
      </c>
      <c r="BT168" s="51" t="e">
        <f>IF(ISNUMBER('Moyennes ∆Ct et 2^(-∆Ct)'!AN71),'Moyennes ∆Ct et 2^(-∆Ct)'!AN71,NA())</f>
        <v>#N/A</v>
      </c>
      <c r="BU168" s="51" t="e">
        <f>IF(ISNUMBER('Moyennes ∆Ct et 2^(-∆Ct)'!AO71),'Moyennes ∆Ct et 2^(-∆Ct)'!AO71,NA())</f>
        <v>#N/A</v>
      </c>
      <c r="BV168" s="51" t="e">
        <f>IF(ISNUMBER('Moyennes ∆Ct et 2^(-∆Ct)'!AP71),'Moyennes ∆Ct et 2^(-∆Ct)'!AP71,NA())</f>
        <v>#N/A</v>
      </c>
      <c r="BW168" s="51" t="e">
        <f>IF(ISNUMBER('Moyennes ∆Ct et 2^(-∆Ct)'!AQ71),'Moyennes ∆Ct et 2^(-∆Ct)'!AQ71,NA())</f>
        <v>#N/A</v>
      </c>
      <c r="BX168" s="51" t="e">
        <f>IF(ISNUMBER('Moyennes ∆Ct et 2^(-∆Ct)'!AR71),'Moyennes ∆Ct et 2^(-∆Ct)'!AR71,NA())</f>
        <v>#N/A</v>
      </c>
      <c r="BY168" s="51" t="e">
        <f>IF(ISNUMBER('Moyennes ∆Ct et 2^(-∆Ct)'!AS71),'Moyennes ∆Ct et 2^(-∆Ct)'!AS71,NA())</f>
        <v>#N/A</v>
      </c>
      <c r="BZ168" s="51" t="e">
        <f>IF(ISNUMBER('Moyennes ∆Ct et 2^(-∆Ct)'!AT71),'Moyennes ∆Ct et 2^(-∆Ct)'!AT71,NA())</f>
        <v>#N/A</v>
      </c>
      <c r="CA168" s="51" t="e">
        <f>IF(ISNUMBER('Moyennes ∆Ct et 2^(-∆Ct)'!AU71),'Moyennes ∆Ct et 2^(-∆Ct)'!AU71,NA())</f>
        <v>#N/A</v>
      </c>
      <c r="CB168" s="51" t="e">
        <f>IF(ISNUMBER('Moyennes ∆Ct et 2^(-∆Ct)'!AV71),'Moyennes ∆Ct et 2^(-∆Ct)'!AV71,NA())</f>
        <v>#N/A</v>
      </c>
      <c r="CC168" s="51" t="e">
        <f>IF(ISNUMBER('Moyennes ∆Ct et 2^(-∆Ct)'!AW71),'Moyennes ∆Ct et 2^(-∆Ct)'!AW71,NA())</f>
        <v>#N/A</v>
      </c>
      <c r="CD168" s="51" t="e">
        <f>IF(ISNUMBER('Moyennes ∆Ct et 2^(-∆Ct)'!AX71),'Moyennes ∆Ct et 2^(-∆Ct)'!AX71,NA())</f>
        <v>#N/A</v>
      </c>
      <c r="CE168" s="51" t="e">
        <f>IF(ISNUMBER('Moyennes ∆Ct et 2^(-∆Ct)'!AY71),'Moyennes ∆Ct et 2^(-∆Ct)'!AY71,NA())</f>
        <v>#N/A</v>
      </c>
      <c r="CF168" s="51" t="e">
        <f>IF(ISNUMBER('Moyennes ∆Ct et 2^(-∆Ct)'!AZ71),'Moyennes ∆Ct et 2^(-∆Ct)'!AZ71,NA())</f>
        <v>#N/A</v>
      </c>
      <c r="CG168" s="51" t="e">
        <f>IF(ISNUMBER('Moyennes ∆Ct et 2^(-∆Ct)'!BA71),'Moyennes ∆Ct et 2^(-∆Ct)'!BA71,NA())</f>
        <v>#N/A</v>
      </c>
      <c r="CH168" s="51" t="e">
        <f>IF(ISNUMBER('Moyennes ∆Ct et 2^(-∆Ct)'!BB71),'Moyennes ∆Ct et 2^(-∆Ct)'!BB71,NA())</f>
        <v>#N/A</v>
      </c>
      <c r="CI168" s="51" t="e">
        <f>IF(ISNUMBER('Moyennes ∆Ct et 2^(-∆Ct)'!BC71),'Moyennes ∆Ct et 2^(-∆Ct)'!BC71,NA())</f>
        <v>#N/A</v>
      </c>
      <c r="CJ168" s="51" t="e">
        <f>IF(ISNUMBER('Moyennes ∆Ct et 2^(-∆Ct)'!BD71),'Moyennes ∆Ct et 2^(-∆Ct)'!BD71,NA())</f>
        <v>#N/A</v>
      </c>
    </row>
    <row r="169" spans="1:88">
      <c r="A169" s="36" t="str">
        <f t="shared" si="126"/>
        <v>F9</v>
      </c>
      <c r="B169" s="37" t="str">
        <f t="shared" si="126"/>
        <v/>
      </c>
      <c r="C169" s="41" t="str">
        <f>IF('Calcul des ∆Ct'!C71="","",POWER(2,-'Calcul des ∆Ct'!C71))</f>
        <v/>
      </c>
      <c r="D169" s="42" t="str">
        <f>IF('Calcul des ∆Ct'!D71="","",POWER(2,-'Calcul des ∆Ct'!D71))</f>
        <v/>
      </c>
      <c r="E169" s="43" t="str">
        <f>IF('Calcul des ∆Ct'!E71="","",POWER(2,-'Calcul des ∆Ct'!E71))</f>
        <v/>
      </c>
      <c r="F169" s="41" t="str">
        <f>IF('Calcul des ∆Ct'!F71="","",POWER(2,-'Calcul des ∆Ct'!F71))</f>
        <v/>
      </c>
      <c r="G169" s="42" t="str">
        <f>IF('Calcul des ∆Ct'!G71="","",POWER(2,-'Calcul des ∆Ct'!G71))</f>
        <v/>
      </c>
      <c r="H169" s="43" t="str">
        <f>IF('Calcul des ∆Ct'!H71="","",POWER(2,-'Calcul des ∆Ct'!H71))</f>
        <v/>
      </c>
      <c r="I169" s="41" t="str">
        <f>IF('Calcul des ∆Ct'!I71="","",POWER(2,-'Calcul des ∆Ct'!I71))</f>
        <v/>
      </c>
      <c r="J169" s="42" t="str">
        <f>IF('Calcul des ∆Ct'!J71="","",POWER(2,-'Calcul des ∆Ct'!J71))</f>
        <v/>
      </c>
      <c r="K169" s="43" t="str">
        <f>IF('Calcul des ∆Ct'!K71="","",POWER(2,-'Calcul des ∆Ct'!K71))</f>
        <v/>
      </c>
      <c r="L169" s="41" t="str">
        <f>IF('Calcul des ∆Ct'!L71="","",POWER(2,-'Calcul des ∆Ct'!L71))</f>
        <v/>
      </c>
      <c r="M169" s="42" t="str">
        <f>IF('Calcul des ∆Ct'!M71="","",POWER(2,-'Calcul des ∆Ct'!M71))</f>
        <v/>
      </c>
      <c r="N169" s="43" t="str">
        <f>IF('Calcul des ∆Ct'!N71="","",POWER(2,-'Calcul des ∆Ct'!N71))</f>
        <v/>
      </c>
      <c r="O169" s="41" t="str">
        <f>IF('Calcul des ∆Ct'!O71="","",POWER(2,-'Calcul des ∆Ct'!O71))</f>
        <v/>
      </c>
      <c r="P169" s="42" t="str">
        <f>IF('Calcul des ∆Ct'!P71="","",POWER(2,-'Calcul des ∆Ct'!P71))</f>
        <v/>
      </c>
      <c r="Q169" s="43" t="str">
        <f>IF('Calcul des ∆Ct'!Q71="","",POWER(2,-'Calcul des ∆Ct'!Q71))</f>
        <v/>
      </c>
      <c r="R169" s="41" t="str">
        <f>IF('Calcul des ∆Ct'!R71="","",POWER(2,-'Calcul des ∆Ct'!R71))</f>
        <v/>
      </c>
      <c r="S169" s="42" t="str">
        <f>IF('Calcul des ∆Ct'!S71="","",POWER(2,-'Calcul des ∆Ct'!S71))</f>
        <v/>
      </c>
      <c r="T169" s="43" t="str">
        <f>IF('Calcul des ∆Ct'!T71="","",POWER(2,-'Calcul des ∆Ct'!T71))</f>
        <v/>
      </c>
      <c r="U169" s="41" t="str">
        <f>IF('Calcul des ∆Ct'!U71="","",POWER(2,-'Calcul des ∆Ct'!U71))</f>
        <v/>
      </c>
      <c r="V169" s="42" t="str">
        <f>IF('Calcul des ∆Ct'!V71="","",POWER(2,-'Calcul des ∆Ct'!V71))</f>
        <v/>
      </c>
      <c r="W169" s="43" t="str">
        <f>IF('Calcul des ∆Ct'!W71="","",POWER(2,-'Calcul des ∆Ct'!W71))</f>
        <v/>
      </c>
      <c r="X169" s="41" t="str">
        <f>IF('Calcul des ∆Ct'!X71="","",POWER(2,-'Calcul des ∆Ct'!X71))</f>
        <v/>
      </c>
      <c r="Y169" s="42" t="str">
        <f>IF('Calcul des ∆Ct'!Y71="","",POWER(2,-'Calcul des ∆Ct'!Y71))</f>
        <v/>
      </c>
      <c r="Z169" s="43" t="str">
        <f>IF('Calcul des ∆Ct'!Z71="","",POWER(2,-'Calcul des ∆Ct'!Z71))</f>
        <v/>
      </c>
      <c r="AA169" s="41" t="str">
        <f>IF('Calcul des ∆Ct'!AA71="","",POWER(2,-'Calcul des ∆Ct'!AA71))</f>
        <v/>
      </c>
      <c r="AB169" s="42" t="str">
        <f>IF('Calcul des ∆Ct'!AB71="","",POWER(2,-'Calcul des ∆Ct'!AB71))</f>
        <v/>
      </c>
      <c r="AC169" s="43" t="str">
        <f>IF('Calcul des ∆Ct'!AC71="","",POWER(2,-'Calcul des ∆Ct'!AC71))</f>
        <v/>
      </c>
      <c r="AD169" s="41" t="str">
        <f>IF('Calcul des ∆Ct'!AD71="","",POWER(2,-'Calcul des ∆Ct'!AD71))</f>
        <v/>
      </c>
      <c r="AE169" s="42" t="str">
        <f>IF('Calcul des ∆Ct'!AE71="","",POWER(2,-'Calcul des ∆Ct'!AE71))</f>
        <v/>
      </c>
      <c r="AF169" s="43" t="str">
        <f>IF('Calcul des ∆Ct'!AF71="","",POWER(2,-'Calcul des ∆Ct'!AF71))</f>
        <v/>
      </c>
      <c r="AG169" s="41" t="str">
        <f>IF('Calcul des ∆Ct'!AG71="","",POWER(2,-'Calcul des ∆Ct'!AG71))</f>
        <v/>
      </c>
      <c r="AH169" s="42" t="str">
        <f>IF('Calcul des ∆Ct'!AH71="","",POWER(2,-'Calcul des ∆Ct'!AH71))</f>
        <v/>
      </c>
      <c r="AI169" s="43" t="str">
        <f>IF('Calcul des ∆Ct'!AI71="","",POWER(2,-'Calcul des ∆Ct'!AI71))</f>
        <v/>
      </c>
      <c r="AJ169" s="603" t="e">
        <f t="shared" si="137"/>
        <v>#N/A</v>
      </c>
      <c r="AK169" s="604"/>
      <c r="AL169" s="605"/>
      <c r="AM169" s="603" t="e">
        <f t="shared" si="127"/>
        <v>#N/A</v>
      </c>
      <c r="AN169" s="604"/>
      <c r="AO169" s="605"/>
      <c r="AP169" s="603" t="e">
        <f t="shared" si="128"/>
        <v>#N/A</v>
      </c>
      <c r="AQ169" s="604"/>
      <c r="AR169" s="605"/>
      <c r="AS169" s="603" t="e">
        <f t="shared" si="129"/>
        <v>#N/A</v>
      </c>
      <c r="AT169" s="604"/>
      <c r="AU169" s="605"/>
      <c r="AV169" s="603" t="e">
        <f t="shared" si="130"/>
        <v>#N/A</v>
      </c>
      <c r="AW169" s="604"/>
      <c r="AX169" s="605"/>
      <c r="AY169" s="603" t="e">
        <f t="shared" si="131"/>
        <v>#N/A</v>
      </c>
      <c r="AZ169" s="604"/>
      <c r="BA169" s="605"/>
      <c r="BB169" s="603" t="e">
        <f t="shared" si="132"/>
        <v>#N/A</v>
      </c>
      <c r="BC169" s="604"/>
      <c r="BD169" s="605"/>
      <c r="BE169" s="603" t="e">
        <f t="shared" si="133"/>
        <v>#N/A</v>
      </c>
      <c r="BF169" s="604"/>
      <c r="BG169" s="605"/>
      <c r="BH169" s="603" t="e">
        <f t="shared" si="134"/>
        <v>#N/A</v>
      </c>
      <c r="BI169" s="604"/>
      <c r="BJ169" s="605"/>
      <c r="BK169" s="603" t="e">
        <f t="shared" si="135"/>
        <v>#N/A</v>
      </c>
      <c r="BL169" s="604"/>
      <c r="BM169" s="605"/>
      <c r="BN169" s="603" t="e">
        <f t="shared" si="136"/>
        <v>#N/A</v>
      </c>
      <c r="BO169" s="604"/>
      <c r="BP169" s="605"/>
      <c r="BQ169" s="51" t="e">
        <f>IF(ISNUMBER('Moyennes ∆Ct et 2^(-∆Ct)'!AK72),'Moyennes ∆Ct et 2^(-∆Ct)'!AK72,NA())</f>
        <v>#N/A</v>
      </c>
      <c r="BR169" s="51" t="e">
        <f>IF(ISNUMBER('Moyennes ∆Ct et 2^(-∆Ct)'!AL72),'Moyennes ∆Ct et 2^(-∆Ct)'!AL72,NA())</f>
        <v>#N/A</v>
      </c>
      <c r="BS169" s="51" t="e">
        <f>IF(ISNUMBER('Moyennes ∆Ct et 2^(-∆Ct)'!AM72),'Moyennes ∆Ct et 2^(-∆Ct)'!AM72,NA())</f>
        <v>#N/A</v>
      </c>
      <c r="BT169" s="51" t="e">
        <f>IF(ISNUMBER('Moyennes ∆Ct et 2^(-∆Ct)'!AN72),'Moyennes ∆Ct et 2^(-∆Ct)'!AN72,NA())</f>
        <v>#N/A</v>
      </c>
      <c r="BU169" s="51" t="e">
        <f>IF(ISNUMBER('Moyennes ∆Ct et 2^(-∆Ct)'!AO72),'Moyennes ∆Ct et 2^(-∆Ct)'!AO72,NA())</f>
        <v>#N/A</v>
      </c>
      <c r="BV169" s="51" t="e">
        <f>IF(ISNUMBER('Moyennes ∆Ct et 2^(-∆Ct)'!AP72),'Moyennes ∆Ct et 2^(-∆Ct)'!AP72,NA())</f>
        <v>#N/A</v>
      </c>
      <c r="BW169" s="51" t="e">
        <f>IF(ISNUMBER('Moyennes ∆Ct et 2^(-∆Ct)'!AQ72),'Moyennes ∆Ct et 2^(-∆Ct)'!AQ72,NA())</f>
        <v>#N/A</v>
      </c>
      <c r="BX169" s="51" t="e">
        <f>IF(ISNUMBER('Moyennes ∆Ct et 2^(-∆Ct)'!AR72),'Moyennes ∆Ct et 2^(-∆Ct)'!AR72,NA())</f>
        <v>#N/A</v>
      </c>
      <c r="BY169" s="51" t="e">
        <f>IF(ISNUMBER('Moyennes ∆Ct et 2^(-∆Ct)'!AS72),'Moyennes ∆Ct et 2^(-∆Ct)'!AS72,NA())</f>
        <v>#N/A</v>
      </c>
      <c r="BZ169" s="51" t="e">
        <f>IF(ISNUMBER('Moyennes ∆Ct et 2^(-∆Ct)'!AT72),'Moyennes ∆Ct et 2^(-∆Ct)'!AT72,NA())</f>
        <v>#N/A</v>
      </c>
      <c r="CA169" s="51" t="e">
        <f>IF(ISNUMBER('Moyennes ∆Ct et 2^(-∆Ct)'!AU72),'Moyennes ∆Ct et 2^(-∆Ct)'!AU72,NA())</f>
        <v>#N/A</v>
      </c>
      <c r="CB169" s="51" t="e">
        <f>IF(ISNUMBER('Moyennes ∆Ct et 2^(-∆Ct)'!AV72),'Moyennes ∆Ct et 2^(-∆Ct)'!AV72,NA())</f>
        <v>#N/A</v>
      </c>
      <c r="CC169" s="51" t="e">
        <f>IF(ISNUMBER('Moyennes ∆Ct et 2^(-∆Ct)'!AW72),'Moyennes ∆Ct et 2^(-∆Ct)'!AW72,NA())</f>
        <v>#N/A</v>
      </c>
      <c r="CD169" s="51" t="e">
        <f>IF(ISNUMBER('Moyennes ∆Ct et 2^(-∆Ct)'!AX72),'Moyennes ∆Ct et 2^(-∆Ct)'!AX72,NA())</f>
        <v>#N/A</v>
      </c>
      <c r="CE169" s="51" t="e">
        <f>IF(ISNUMBER('Moyennes ∆Ct et 2^(-∆Ct)'!AY72),'Moyennes ∆Ct et 2^(-∆Ct)'!AY72,NA())</f>
        <v>#N/A</v>
      </c>
      <c r="CF169" s="51" t="e">
        <f>IF(ISNUMBER('Moyennes ∆Ct et 2^(-∆Ct)'!AZ72),'Moyennes ∆Ct et 2^(-∆Ct)'!AZ72,NA())</f>
        <v>#N/A</v>
      </c>
      <c r="CG169" s="51" t="e">
        <f>IF(ISNUMBER('Moyennes ∆Ct et 2^(-∆Ct)'!BA72),'Moyennes ∆Ct et 2^(-∆Ct)'!BA72,NA())</f>
        <v>#N/A</v>
      </c>
      <c r="CH169" s="51" t="e">
        <f>IF(ISNUMBER('Moyennes ∆Ct et 2^(-∆Ct)'!BB72),'Moyennes ∆Ct et 2^(-∆Ct)'!BB72,NA())</f>
        <v>#N/A</v>
      </c>
      <c r="CI169" s="51" t="e">
        <f>IF(ISNUMBER('Moyennes ∆Ct et 2^(-∆Ct)'!BC72),'Moyennes ∆Ct et 2^(-∆Ct)'!BC72,NA())</f>
        <v>#N/A</v>
      </c>
      <c r="CJ169" s="51" t="e">
        <f>IF(ISNUMBER('Moyennes ∆Ct et 2^(-∆Ct)'!BD72),'Moyennes ∆Ct et 2^(-∆Ct)'!BD72,NA())</f>
        <v>#N/A</v>
      </c>
    </row>
    <row r="170" spans="1:88">
      <c r="A170" s="36" t="str">
        <f t="shared" si="126"/>
        <v>F10</v>
      </c>
      <c r="B170" s="37" t="str">
        <f t="shared" si="126"/>
        <v/>
      </c>
      <c r="C170" s="41" t="str">
        <f>IF('Calcul des ∆Ct'!C72="","",POWER(2,-'Calcul des ∆Ct'!C72))</f>
        <v/>
      </c>
      <c r="D170" s="42" t="str">
        <f>IF('Calcul des ∆Ct'!D72="","",POWER(2,-'Calcul des ∆Ct'!D72))</f>
        <v/>
      </c>
      <c r="E170" s="43" t="str">
        <f>IF('Calcul des ∆Ct'!E72="","",POWER(2,-'Calcul des ∆Ct'!E72))</f>
        <v/>
      </c>
      <c r="F170" s="41" t="str">
        <f>IF('Calcul des ∆Ct'!F72="","",POWER(2,-'Calcul des ∆Ct'!F72))</f>
        <v/>
      </c>
      <c r="G170" s="42" t="str">
        <f>IF('Calcul des ∆Ct'!G72="","",POWER(2,-'Calcul des ∆Ct'!G72))</f>
        <v/>
      </c>
      <c r="H170" s="43" t="str">
        <f>IF('Calcul des ∆Ct'!H72="","",POWER(2,-'Calcul des ∆Ct'!H72))</f>
        <v/>
      </c>
      <c r="I170" s="41" t="str">
        <f>IF('Calcul des ∆Ct'!I72="","",POWER(2,-'Calcul des ∆Ct'!I72))</f>
        <v/>
      </c>
      <c r="J170" s="42" t="str">
        <f>IF('Calcul des ∆Ct'!J72="","",POWER(2,-'Calcul des ∆Ct'!J72))</f>
        <v/>
      </c>
      <c r="K170" s="43" t="str">
        <f>IF('Calcul des ∆Ct'!K72="","",POWER(2,-'Calcul des ∆Ct'!K72))</f>
        <v/>
      </c>
      <c r="L170" s="41" t="str">
        <f>IF('Calcul des ∆Ct'!L72="","",POWER(2,-'Calcul des ∆Ct'!L72))</f>
        <v/>
      </c>
      <c r="M170" s="42" t="str">
        <f>IF('Calcul des ∆Ct'!M72="","",POWER(2,-'Calcul des ∆Ct'!M72))</f>
        <v/>
      </c>
      <c r="N170" s="43" t="str">
        <f>IF('Calcul des ∆Ct'!N72="","",POWER(2,-'Calcul des ∆Ct'!N72))</f>
        <v/>
      </c>
      <c r="O170" s="41" t="str">
        <f>IF('Calcul des ∆Ct'!O72="","",POWER(2,-'Calcul des ∆Ct'!O72))</f>
        <v/>
      </c>
      <c r="P170" s="42" t="str">
        <f>IF('Calcul des ∆Ct'!P72="","",POWER(2,-'Calcul des ∆Ct'!P72))</f>
        <v/>
      </c>
      <c r="Q170" s="43" t="str">
        <f>IF('Calcul des ∆Ct'!Q72="","",POWER(2,-'Calcul des ∆Ct'!Q72))</f>
        <v/>
      </c>
      <c r="R170" s="41" t="str">
        <f>IF('Calcul des ∆Ct'!R72="","",POWER(2,-'Calcul des ∆Ct'!R72))</f>
        <v/>
      </c>
      <c r="S170" s="42" t="str">
        <f>IF('Calcul des ∆Ct'!S72="","",POWER(2,-'Calcul des ∆Ct'!S72))</f>
        <v/>
      </c>
      <c r="T170" s="43" t="str">
        <f>IF('Calcul des ∆Ct'!T72="","",POWER(2,-'Calcul des ∆Ct'!T72))</f>
        <v/>
      </c>
      <c r="U170" s="41" t="str">
        <f>IF('Calcul des ∆Ct'!U72="","",POWER(2,-'Calcul des ∆Ct'!U72))</f>
        <v/>
      </c>
      <c r="V170" s="42" t="str">
        <f>IF('Calcul des ∆Ct'!V72="","",POWER(2,-'Calcul des ∆Ct'!V72))</f>
        <v/>
      </c>
      <c r="W170" s="43" t="str">
        <f>IF('Calcul des ∆Ct'!W72="","",POWER(2,-'Calcul des ∆Ct'!W72))</f>
        <v/>
      </c>
      <c r="X170" s="41" t="str">
        <f>IF('Calcul des ∆Ct'!X72="","",POWER(2,-'Calcul des ∆Ct'!X72))</f>
        <v/>
      </c>
      <c r="Y170" s="42" t="str">
        <f>IF('Calcul des ∆Ct'!Y72="","",POWER(2,-'Calcul des ∆Ct'!Y72))</f>
        <v/>
      </c>
      <c r="Z170" s="43" t="str">
        <f>IF('Calcul des ∆Ct'!Z72="","",POWER(2,-'Calcul des ∆Ct'!Z72))</f>
        <v/>
      </c>
      <c r="AA170" s="41" t="str">
        <f>IF('Calcul des ∆Ct'!AA72="","",POWER(2,-'Calcul des ∆Ct'!AA72))</f>
        <v/>
      </c>
      <c r="AB170" s="42" t="str">
        <f>IF('Calcul des ∆Ct'!AB72="","",POWER(2,-'Calcul des ∆Ct'!AB72))</f>
        <v/>
      </c>
      <c r="AC170" s="43" t="str">
        <f>IF('Calcul des ∆Ct'!AC72="","",POWER(2,-'Calcul des ∆Ct'!AC72))</f>
        <v/>
      </c>
      <c r="AD170" s="41" t="str">
        <f>IF('Calcul des ∆Ct'!AD72="","",POWER(2,-'Calcul des ∆Ct'!AD72))</f>
        <v/>
      </c>
      <c r="AE170" s="42" t="str">
        <f>IF('Calcul des ∆Ct'!AE72="","",POWER(2,-'Calcul des ∆Ct'!AE72))</f>
        <v/>
      </c>
      <c r="AF170" s="43" t="str">
        <f>IF('Calcul des ∆Ct'!AF72="","",POWER(2,-'Calcul des ∆Ct'!AF72))</f>
        <v/>
      </c>
      <c r="AG170" s="41" t="str">
        <f>IF('Calcul des ∆Ct'!AG72="","",POWER(2,-'Calcul des ∆Ct'!AG72))</f>
        <v/>
      </c>
      <c r="AH170" s="42" t="str">
        <f>IF('Calcul des ∆Ct'!AH72="","",POWER(2,-'Calcul des ∆Ct'!AH72))</f>
        <v/>
      </c>
      <c r="AI170" s="43" t="str">
        <f>IF('Calcul des ∆Ct'!AI72="","",POWER(2,-'Calcul des ∆Ct'!AI72))</f>
        <v/>
      </c>
      <c r="AJ170" s="603" t="e">
        <f t="shared" si="137"/>
        <v>#N/A</v>
      </c>
      <c r="AK170" s="604"/>
      <c r="AL170" s="605"/>
      <c r="AM170" s="603" t="e">
        <f t="shared" si="127"/>
        <v>#N/A</v>
      </c>
      <c r="AN170" s="604"/>
      <c r="AO170" s="605"/>
      <c r="AP170" s="603" t="e">
        <f t="shared" si="128"/>
        <v>#N/A</v>
      </c>
      <c r="AQ170" s="604"/>
      <c r="AR170" s="605"/>
      <c r="AS170" s="603" t="e">
        <f t="shared" si="129"/>
        <v>#N/A</v>
      </c>
      <c r="AT170" s="604"/>
      <c r="AU170" s="605"/>
      <c r="AV170" s="603" t="e">
        <f t="shared" si="130"/>
        <v>#N/A</v>
      </c>
      <c r="AW170" s="604"/>
      <c r="AX170" s="605"/>
      <c r="AY170" s="603" t="e">
        <f t="shared" si="131"/>
        <v>#N/A</v>
      </c>
      <c r="AZ170" s="604"/>
      <c r="BA170" s="605"/>
      <c r="BB170" s="603" t="e">
        <f t="shared" si="132"/>
        <v>#N/A</v>
      </c>
      <c r="BC170" s="604"/>
      <c r="BD170" s="605"/>
      <c r="BE170" s="603" t="e">
        <f t="shared" si="133"/>
        <v>#N/A</v>
      </c>
      <c r="BF170" s="604"/>
      <c r="BG170" s="605"/>
      <c r="BH170" s="603" t="e">
        <f t="shared" si="134"/>
        <v>#N/A</v>
      </c>
      <c r="BI170" s="604"/>
      <c r="BJ170" s="605"/>
      <c r="BK170" s="603" t="e">
        <f t="shared" si="135"/>
        <v>#N/A</v>
      </c>
      <c r="BL170" s="604"/>
      <c r="BM170" s="605"/>
      <c r="BN170" s="603" t="e">
        <f t="shared" si="136"/>
        <v>#N/A</v>
      </c>
      <c r="BO170" s="604"/>
      <c r="BP170" s="605"/>
      <c r="BQ170" s="51" t="e">
        <f>IF(ISNUMBER('Moyennes ∆Ct et 2^(-∆Ct)'!AK73),'Moyennes ∆Ct et 2^(-∆Ct)'!AK73,NA())</f>
        <v>#N/A</v>
      </c>
      <c r="BR170" s="51" t="e">
        <f>IF(ISNUMBER('Moyennes ∆Ct et 2^(-∆Ct)'!AL73),'Moyennes ∆Ct et 2^(-∆Ct)'!AL73,NA())</f>
        <v>#N/A</v>
      </c>
      <c r="BS170" s="51" t="e">
        <f>IF(ISNUMBER('Moyennes ∆Ct et 2^(-∆Ct)'!AM73),'Moyennes ∆Ct et 2^(-∆Ct)'!AM73,NA())</f>
        <v>#N/A</v>
      </c>
      <c r="BT170" s="51" t="e">
        <f>IF(ISNUMBER('Moyennes ∆Ct et 2^(-∆Ct)'!AN73),'Moyennes ∆Ct et 2^(-∆Ct)'!AN73,NA())</f>
        <v>#N/A</v>
      </c>
      <c r="BU170" s="51" t="e">
        <f>IF(ISNUMBER('Moyennes ∆Ct et 2^(-∆Ct)'!AO73),'Moyennes ∆Ct et 2^(-∆Ct)'!AO73,NA())</f>
        <v>#N/A</v>
      </c>
      <c r="BV170" s="51" t="e">
        <f>IF(ISNUMBER('Moyennes ∆Ct et 2^(-∆Ct)'!AP73),'Moyennes ∆Ct et 2^(-∆Ct)'!AP73,NA())</f>
        <v>#N/A</v>
      </c>
      <c r="BW170" s="51" t="e">
        <f>IF(ISNUMBER('Moyennes ∆Ct et 2^(-∆Ct)'!AQ73),'Moyennes ∆Ct et 2^(-∆Ct)'!AQ73,NA())</f>
        <v>#N/A</v>
      </c>
      <c r="BX170" s="51" t="e">
        <f>IF(ISNUMBER('Moyennes ∆Ct et 2^(-∆Ct)'!AR73),'Moyennes ∆Ct et 2^(-∆Ct)'!AR73,NA())</f>
        <v>#N/A</v>
      </c>
      <c r="BY170" s="51" t="e">
        <f>IF(ISNUMBER('Moyennes ∆Ct et 2^(-∆Ct)'!AS73),'Moyennes ∆Ct et 2^(-∆Ct)'!AS73,NA())</f>
        <v>#N/A</v>
      </c>
      <c r="BZ170" s="51" t="e">
        <f>IF(ISNUMBER('Moyennes ∆Ct et 2^(-∆Ct)'!AT73),'Moyennes ∆Ct et 2^(-∆Ct)'!AT73,NA())</f>
        <v>#N/A</v>
      </c>
      <c r="CA170" s="51" t="e">
        <f>IF(ISNUMBER('Moyennes ∆Ct et 2^(-∆Ct)'!AU73),'Moyennes ∆Ct et 2^(-∆Ct)'!AU73,NA())</f>
        <v>#N/A</v>
      </c>
      <c r="CB170" s="51" t="e">
        <f>IF(ISNUMBER('Moyennes ∆Ct et 2^(-∆Ct)'!AV73),'Moyennes ∆Ct et 2^(-∆Ct)'!AV73,NA())</f>
        <v>#N/A</v>
      </c>
      <c r="CC170" s="51" t="e">
        <f>IF(ISNUMBER('Moyennes ∆Ct et 2^(-∆Ct)'!AW73),'Moyennes ∆Ct et 2^(-∆Ct)'!AW73,NA())</f>
        <v>#N/A</v>
      </c>
      <c r="CD170" s="51" t="e">
        <f>IF(ISNUMBER('Moyennes ∆Ct et 2^(-∆Ct)'!AX73),'Moyennes ∆Ct et 2^(-∆Ct)'!AX73,NA())</f>
        <v>#N/A</v>
      </c>
      <c r="CE170" s="51" t="e">
        <f>IF(ISNUMBER('Moyennes ∆Ct et 2^(-∆Ct)'!AY73),'Moyennes ∆Ct et 2^(-∆Ct)'!AY73,NA())</f>
        <v>#N/A</v>
      </c>
      <c r="CF170" s="51" t="e">
        <f>IF(ISNUMBER('Moyennes ∆Ct et 2^(-∆Ct)'!AZ73),'Moyennes ∆Ct et 2^(-∆Ct)'!AZ73,NA())</f>
        <v>#N/A</v>
      </c>
      <c r="CG170" s="51" t="e">
        <f>IF(ISNUMBER('Moyennes ∆Ct et 2^(-∆Ct)'!BA73),'Moyennes ∆Ct et 2^(-∆Ct)'!BA73,NA())</f>
        <v>#N/A</v>
      </c>
      <c r="CH170" s="51" t="e">
        <f>IF(ISNUMBER('Moyennes ∆Ct et 2^(-∆Ct)'!BB73),'Moyennes ∆Ct et 2^(-∆Ct)'!BB73,NA())</f>
        <v>#N/A</v>
      </c>
      <c r="CI170" s="51" t="e">
        <f>IF(ISNUMBER('Moyennes ∆Ct et 2^(-∆Ct)'!BC73),'Moyennes ∆Ct et 2^(-∆Ct)'!BC73,NA())</f>
        <v>#N/A</v>
      </c>
      <c r="CJ170" s="51" t="e">
        <f>IF(ISNUMBER('Moyennes ∆Ct et 2^(-∆Ct)'!BD73),'Moyennes ∆Ct et 2^(-∆Ct)'!BD73,NA())</f>
        <v>#N/A</v>
      </c>
    </row>
    <row r="171" spans="1:88">
      <c r="A171" s="36" t="str">
        <f t="shared" si="126"/>
        <v>F11</v>
      </c>
      <c r="B171" s="37" t="str">
        <f t="shared" si="126"/>
        <v/>
      </c>
      <c r="C171" s="41" t="str">
        <f>IF('Calcul des ∆Ct'!C73="","",POWER(2,-'Calcul des ∆Ct'!C73))</f>
        <v/>
      </c>
      <c r="D171" s="42" t="str">
        <f>IF('Calcul des ∆Ct'!D73="","",POWER(2,-'Calcul des ∆Ct'!D73))</f>
        <v/>
      </c>
      <c r="E171" s="43" t="str">
        <f>IF('Calcul des ∆Ct'!E73="","",POWER(2,-'Calcul des ∆Ct'!E73))</f>
        <v/>
      </c>
      <c r="F171" s="41" t="str">
        <f>IF('Calcul des ∆Ct'!F73="","",POWER(2,-'Calcul des ∆Ct'!F73))</f>
        <v/>
      </c>
      <c r="G171" s="42" t="str">
        <f>IF('Calcul des ∆Ct'!G73="","",POWER(2,-'Calcul des ∆Ct'!G73))</f>
        <v/>
      </c>
      <c r="H171" s="43" t="str">
        <f>IF('Calcul des ∆Ct'!H73="","",POWER(2,-'Calcul des ∆Ct'!H73))</f>
        <v/>
      </c>
      <c r="I171" s="41" t="str">
        <f>IF('Calcul des ∆Ct'!I73="","",POWER(2,-'Calcul des ∆Ct'!I73))</f>
        <v/>
      </c>
      <c r="J171" s="42" t="str">
        <f>IF('Calcul des ∆Ct'!J73="","",POWER(2,-'Calcul des ∆Ct'!J73))</f>
        <v/>
      </c>
      <c r="K171" s="43" t="str">
        <f>IF('Calcul des ∆Ct'!K73="","",POWER(2,-'Calcul des ∆Ct'!K73))</f>
        <v/>
      </c>
      <c r="L171" s="41" t="str">
        <f>IF('Calcul des ∆Ct'!L73="","",POWER(2,-'Calcul des ∆Ct'!L73))</f>
        <v/>
      </c>
      <c r="M171" s="42" t="str">
        <f>IF('Calcul des ∆Ct'!M73="","",POWER(2,-'Calcul des ∆Ct'!M73))</f>
        <v/>
      </c>
      <c r="N171" s="43" t="str">
        <f>IF('Calcul des ∆Ct'!N73="","",POWER(2,-'Calcul des ∆Ct'!N73))</f>
        <v/>
      </c>
      <c r="O171" s="41" t="str">
        <f>IF('Calcul des ∆Ct'!O73="","",POWER(2,-'Calcul des ∆Ct'!O73))</f>
        <v/>
      </c>
      <c r="P171" s="42" t="str">
        <f>IF('Calcul des ∆Ct'!P73="","",POWER(2,-'Calcul des ∆Ct'!P73))</f>
        <v/>
      </c>
      <c r="Q171" s="43" t="str">
        <f>IF('Calcul des ∆Ct'!Q73="","",POWER(2,-'Calcul des ∆Ct'!Q73))</f>
        <v/>
      </c>
      <c r="R171" s="41" t="str">
        <f>IF('Calcul des ∆Ct'!R73="","",POWER(2,-'Calcul des ∆Ct'!R73))</f>
        <v/>
      </c>
      <c r="S171" s="42" t="str">
        <f>IF('Calcul des ∆Ct'!S73="","",POWER(2,-'Calcul des ∆Ct'!S73))</f>
        <v/>
      </c>
      <c r="T171" s="43" t="str">
        <f>IF('Calcul des ∆Ct'!T73="","",POWER(2,-'Calcul des ∆Ct'!T73))</f>
        <v/>
      </c>
      <c r="U171" s="41" t="str">
        <f>IF('Calcul des ∆Ct'!U73="","",POWER(2,-'Calcul des ∆Ct'!U73))</f>
        <v/>
      </c>
      <c r="V171" s="42" t="str">
        <f>IF('Calcul des ∆Ct'!V73="","",POWER(2,-'Calcul des ∆Ct'!V73))</f>
        <v/>
      </c>
      <c r="W171" s="43" t="str">
        <f>IF('Calcul des ∆Ct'!W73="","",POWER(2,-'Calcul des ∆Ct'!W73))</f>
        <v/>
      </c>
      <c r="X171" s="41" t="str">
        <f>IF('Calcul des ∆Ct'!X73="","",POWER(2,-'Calcul des ∆Ct'!X73))</f>
        <v/>
      </c>
      <c r="Y171" s="42" t="str">
        <f>IF('Calcul des ∆Ct'!Y73="","",POWER(2,-'Calcul des ∆Ct'!Y73))</f>
        <v/>
      </c>
      <c r="Z171" s="43" t="str">
        <f>IF('Calcul des ∆Ct'!Z73="","",POWER(2,-'Calcul des ∆Ct'!Z73))</f>
        <v/>
      </c>
      <c r="AA171" s="41" t="str">
        <f>IF('Calcul des ∆Ct'!AA73="","",POWER(2,-'Calcul des ∆Ct'!AA73))</f>
        <v/>
      </c>
      <c r="AB171" s="42" t="str">
        <f>IF('Calcul des ∆Ct'!AB73="","",POWER(2,-'Calcul des ∆Ct'!AB73))</f>
        <v/>
      </c>
      <c r="AC171" s="43" t="str">
        <f>IF('Calcul des ∆Ct'!AC73="","",POWER(2,-'Calcul des ∆Ct'!AC73))</f>
        <v/>
      </c>
      <c r="AD171" s="41" t="str">
        <f>IF('Calcul des ∆Ct'!AD73="","",POWER(2,-'Calcul des ∆Ct'!AD73))</f>
        <v/>
      </c>
      <c r="AE171" s="42" t="str">
        <f>IF('Calcul des ∆Ct'!AE73="","",POWER(2,-'Calcul des ∆Ct'!AE73))</f>
        <v/>
      </c>
      <c r="AF171" s="43" t="str">
        <f>IF('Calcul des ∆Ct'!AF73="","",POWER(2,-'Calcul des ∆Ct'!AF73))</f>
        <v/>
      </c>
      <c r="AG171" s="41" t="str">
        <f>IF('Calcul des ∆Ct'!AG73="","",POWER(2,-'Calcul des ∆Ct'!AG73))</f>
        <v/>
      </c>
      <c r="AH171" s="42" t="str">
        <f>IF('Calcul des ∆Ct'!AH73="","",POWER(2,-'Calcul des ∆Ct'!AH73))</f>
        <v/>
      </c>
      <c r="AI171" s="43" t="str">
        <f>IF('Calcul des ∆Ct'!AI73="","",POWER(2,-'Calcul des ∆Ct'!AI73))</f>
        <v/>
      </c>
      <c r="AJ171" s="603" t="e">
        <f t="shared" si="137"/>
        <v>#N/A</v>
      </c>
      <c r="AK171" s="604"/>
      <c r="AL171" s="605"/>
      <c r="AM171" s="603" t="e">
        <f t="shared" si="127"/>
        <v>#N/A</v>
      </c>
      <c r="AN171" s="604"/>
      <c r="AO171" s="605"/>
      <c r="AP171" s="603" t="e">
        <f t="shared" si="128"/>
        <v>#N/A</v>
      </c>
      <c r="AQ171" s="604"/>
      <c r="AR171" s="605"/>
      <c r="AS171" s="603" t="e">
        <f t="shared" si="129"/>
        <v>#N/A</v>
      </c>
      <c r="AT171" s="604"/>
      <c r="AU171" s="605"/>
      <c r="AV171" s="603" t="e">
        <f t="shared" si="130"/>
        <v>#N/A</v>
      </c>
      <c r="AW171" s="604"/>
      <c r="AX171" s="605"/>
      <c r="AY171" s="603" t="e">
        <f t="shared" si="131"/>
        <v>#N/A</v>
      </c>
      <c r="AZ171" s="604"/>
      <c r="BA171" s="605"/>
      <c r="BB171" s="603" t="e">
        <f t="shared" si="132"/>
        <v>#N/A</v>
      </c>
      <c r="BC171" s="604"/>
      <c r="BD171" s="605"/>
      <c r="BE171" s="603" t="e">
        <f t="shared" si="133"/>
        <v>#N/A</v>
      </c>
      <c r="BF171" s="604"/>
      <c r="BG171" s="605"/>
      <c r="BH171" s="603" t="e">
        <f t="shared" si="134"/>
        <v>#N/A</v>
      </c>
      <c r="BI171" s="604"/>
      <c r="BJ171" s="605"/>
      <c r="BK171" s="603" t="e">
        <f t="shared" si="135"/>
        <v>#N/A</v>
      </c>
      <c r="BL171" s="604"/>
      <c r="BM171" s="605"/>
      <c r="BN171" s="603" t="e">
        <f t="shared" si="136"/>
        <v>#N/A</v>
      </c>
      <c r="BO171" s="604"/>
      <c r="BP171" s="605"/>
      <c r="BQ171" s="51" t="e">
        <f>IF(ISNUMBER('Moyennes ∆Ct et 2^(-∆Ct)'!AK74),'Moyennes ∆Ct et 2^(-∆Ct)'!AK74,NA())</f>
        <v>#N/A</v>
      </c>
      <c r="BR171" s="51" t="e">
        <f>IF(ISNUMBER('Moyennes ∆Ct et 2^(-∆Ct)'!AL74),'Moyennes ∆Ct et 2^(-∆Ct)'!AL74,NA())</f>
        <v>#N/A</v>
      </c>
      <c r="BS171" s="51" t="e">
        <f>IF(ISNUMBER('Moyennes ∆Ct et 2^(-∆Ct)'!AM74),'Moyennes ∆Ct et 2^(-∆Ct)'!AM74,NA())</f>
        <v>#N/A</v>
      </c>
      <c r="BT171" s="51" t="e">
        <f>IF(ISNUMBER('Moyennes ∆Ct et 2^(-∆Ct)'!AN74),'Moyennes ∆Ct et 2^(-∆Ct)'!AN74,NA())</f>
        <v>#N/A</v>
      </c>
      <c r="BU171" s="51" t="e">
        <f>IF(ISNUMBER('Moyennes ∆Ct et 2^(-∆Ct)'!AO74),'Moyennes ∆Ct et 2^(-∆Ct)'!AO74,NA())</f>
        <v>#N/A</v>
      </c>
      <c r="BV171" s="51" t="e">
        <f>IF(ISNUMBER('Moyennes ∆Ct et 2^(-∆Ct)'!AP74),'Moyennes ∆Ct et 2^(-∆Ct)'!AP74,NA())</f>
        <v>#N/A</v>
      </c>
      <c r="BW171" s="51" t="e">
        <f>IF(ISNUMBER('Moyennes ∆Ct et 2^(-∆Ct)'!AQ74),'Moyennes ∆Ct et 2^(-∆Ct)'!AQ74,NA())</f>
        <v>#N/A</v>
      </c>
      <c r="BX171" s="51" t="e">
        <f>IF(ISNUMBER('Moyennes ∆Ct et 2^(-∆Ct)'!AR74),'Moyennes ∆Ct et 2^(-∆Ct)'!AR74,NA())</f>
        <v>#N/A</v>
      </c>
      <c r="BY171" s="51" t="e">
        <f>IF(ISNUMBER('Moyennes ∆Ct et 2^(-∆Ct)'!AS74),'Moyennes ∆Ct et 2^(-∆Ct)'!AS74,NA())</f>
        <v>#N/A</v>
      </c>
      <c r="BZ171" s="51" t="e">
        <f>IF(ISNUMBER('Moyennes ∆Ct et 2^(-∆Ct)'!AT74),'Moyennes ∆Ct et 2^(-∆Ct)'!AT74,NA())</f>
        <v>#N/A</v>
      </c>
      <c r="CA171" s="51" t="e">
        <f>IF(ISNUMBER('Moyennes ∆Ct et 2^(-∆Ct)'!AU74),'Moyennes ∆Ct et 2^(-∆Ct)'!AU74,NA())</f>
        <v>#N/A</v>
      </c>
      <c r="CB171" s="51" t="e">
        <f>IF(ISNUMBER('Moyennes ∆Ct et 2^(-∆Ct)'!AV74),'Moyennes ∆Ct et 2^(-∆Ct)'!AV74,NA())</f>
        <v>#N/A</v>
      </c>
      <c r="CC171" s="51" t="e">
        <f>IF(ISNUMBER('Moyennes ∆Ct et 2^(-∆Ct)'!AW74),'Moyennes ∆Ct et 2^(-∆Ct)'!AW74,NA())</f>
        <v>#N/A</v>
      </c>
      <c r="CD171" s="51" t="e">
        <f>IF(ISNUMBER('Moyennes ∆Ct et 2^(-∆Ct)'!AX74),'Moyennes ∆Ct et 2^(-∆Ct)'!AX74,NA())</f>
        <v>#N/A</v>
      </c>
      <c r="CE171" s="51" t="e">
        <f>IF(ISNUMBER('Moyennes ∆Ct et 2^(-∆Ct)'!AY74),'Moyennes ∆Ct et 2^(-∆Ct)'!AY74,NA())</f>
        <v>#N/A</v>
      </c>
      <c r="CF171" s="51" t="e">
        <f>IF(ISNUMBER('Moyennes ∆Ct et 2^(-∆Ct)'!AZ74),'Moyennes ∆Ct et 2^(-∆Ct)'!AZ74,NA())</f>
        <v>#N/A</v>
      </c>
      <c r="CG171" s="51" t="e">
        <f>IF(ISNUMBER('Moyennes ∆Ct et 2^(-∆Ct)'!BA74),'Moyennes ∆Ct et 2^(-∆Ct)'!BA74,NA())</f>
        <v>#N/A</v>
      </c>
      <c r="CH171" s="51" t="e">
        <f>IF(ISNUMBER('Moyennes ∆Ct et 2^(-∆Ct)'!BB74),'Moyennes ∆Ct et 2^(-∆Ct)'!BB74,NA())</f>
        <v>#N/A</v>
      </c>
      <c r="CI171" s="51" t="e">
        <f>IF(ISNUMBER('Moyennes ∆Ct et 2^(-∆Ct)'!BC74),'Moyennes ∆Ct et 2^(-∆Ct)'!BC74,NA())</f>
        <v>#N/A</v>
      </c>
      <c r="CJ171" s="51" t="e">
        <f>IF(ISNUMBER('Moyennes ∆Ct et 2^(-∆Ct)'!BD74),'Moyennes ∆Ct et 2^(-∆Ct)'!BD74,NA())</f>
        <v>#N/A</v>
      </c>
    </row>
    <row r="172" spans="1:88">
      <c r="A172" s="36" t="str">
        <f t="shared" si="126"/>
        <v>F12</v>
      </c>
      <c r="B172" s="37" t="str">
        <f t="shared" si="126"/>
        <v/>
      </c>
      <c r="C172" s="41" t="str">
        <f>IF('Calcul des ∆Ct'!C74="","",POWER(2,-'Calcul des ∆Ct'!C74))</f>
        <v/>
      </c>
      <c r="D172" s="42" t="str">
        <f>IF('Calcul des ∆Ct'!D74="","",POWER(2,-'Calcul des ∆Ct'!D74))</f>
        <v/>
      </c>
      <c r="E172" s="43" t="str">
        <f>IF('Calcul des ∆Ct'!E74="","",POWER(2,-'Calcul des ∆Ct'!E74))</f>
        <v/>
      </c>
      <c r="F172" s="41" t="str">
        <f>IF('Calcul des ∆Ct'!F74="","",POWER(2,-'Calcul des ∆Ct'!F74))</f>
        <v/>
      </c>
      <c r="G172" s="42" t="str">
        <f>IF('Calcul des ∆Ct'!G74="","",POWER(2,-'Calcul des ∆Ct'!G74))</f>
        <v/>
      </c>
      <c r="H172" s="43" t="str">
        <f>IF('Calcul des ∆Ct'!H74="","",POWER(2,-'Calcul des ∆Ct'!H74))</f>
        <v/>
      </c>
      <c r="I172" s="41" t="str">
        <f>IF('Calcul des ∆Ct'!I74="","",POWER(2,-'Calcul des ∆Ct'!I74))</f>
        <v/>
      </c>
      <c r="J172" s="42" t="str">
        <f>IF('Calcul des ∆Ct'!J74="","",POWER(2,-'Calcul des ∆Ct'!J74))</f>
        <v/>
      </c>
      <c r="K172" s="43" t="str">
        <f>IF('Calcul des ∆Ct'!K74="","",POWER(2,-'Calcul des ∆Ct'!K74))</f>
        <v/>
      </c>
      <c r="L172" s="41" t="str">
        <f>IF('Calcul des ∆Ct'!L74="","",POWER(2,-'Calcul des ∆Ct'!L74))</f>
        <v/>
      </c>
      <c r="M172" s="42" t="str">
        <f>IF('Calcul des ∆Ct'!M74="","",POWER(2,-'Calcul des ∆Ct'!M74))</f>
        <v/>
      </c>
      <c r="N172" s="43" t="str">
        <f>IF('Calcul des ∆Ct'!N74="","",POWER(2,-'Calcul des ∆Ct'!N74))</f>
        <v/>
      </c>
      <c r="O172" s="41" t="str">
        <f>IF('Calcul des ∆Ct'!O74="","",POWER(2,-'Calcul des ∆Ct'!O74))</f>
        <v/>
      </c>
      <c r="P172" s="42" t="str">
        <f>IF('Calcul des ∆Ct'!P74="","",POWER(2,-'Calcul des ∆Ct'!P74))</f>
        <v/>
      </c>
      <c r="Q172" s="43" t="str">
        <f>IF('Calcul des ∆Ct'!Q74="","",POWER(2,-'Calcul des ∆Ct'!Q74))</f>
        <v/>
      </c>
      <c r="R172" s="41" t="str">
        <f>IF('Calcul des ∆Ct'!R74="","",POWER(2,-'Calcul des ∆Ct'!R74))</f>
        <v/>
      </c>
      <c r="S172" s="42" t="str">
        <f>IF('Calcul des ∆Ct'!S74="","",POWER(2,-'Calcul des ∆Ct'!S74))</f>
        <v/>
      </c>
      <c r="T172" s="43" t="str">
        <f>IF('Calcul des ∆Ct'!T74="","",POWER(2,-'Calcul des ∆Ct'!T74))</f>
        <v/>
      </c>
      <c r="U172" s="41" t="str">
        <f>IF('Calcul des ∆Ct'!U74="","",POWER(2,-'Calcul des ∆Ct'!U74))</f>
        <v/>
      </c>
      <c r="V172" s="42" t="str">
        <f>IF('Calcul des ∆Ct'!V74="","",POWER(2,-'Calcul des ∆Ct'!V74))</f>
        <v/>
      </c>
      <c r="W172" s="43" t="str">
        <f>IF('Calcul des ∆Ct'!W74="","",POWER(2,-'Calcul des ∆Ct'!W74))</f>
        <v/>
      </c>
      <c r="X172" s="41" t="str">
        <f>IF('Calcul des ∆Ct'!X74="","",POWER(2,-'Calcul des ∆Ct'!X74))</f>
        <v/>
      </c>
      <c r="Y172" s="42" t="str">
        <f>IF('Calcul des ∆Ct'!Y74="","",POWER(2,-'Calcul des ∆Ct'!Y74))</f>
        <v/>
      </c>
      <c r="Z172" s="43" t="str">
        <f>IF('Calcul des ∆Ct'!Z74="","",POWER(2,-'Calcul des ∆Ct'!Z74))</f>
        <v/>
      </c>
      <c r="AA172" s="41" t="str">
        <f>IF('Calcul des ∆Ct'!AA74="","",POWER(2,-'Calcul des ∆Ct'!AA74))</f>
        <v/>
      </c>
      <c r="AB172" s="42" t="str">
        <f>IF('Calcul des ∆Ct'!AB74="","",POWER(2,-'Calcul des ∆Ct'!AB74))</f>
        <v/>
      </c>
      <c r="AC172" s="43" t="str">
        <f>IF('Calcul des ∆Ct'!AC74="","",POWER(2,-'Calcul des ∆Ct'!AC74))</f>
        <v/>
      </c>
      <c r="AD172" s="41" t="str">
        <f>IF('Calcul des ∆Ct'!AD74="","",POWER(2,-'Calcul des ∆Ct'!AD74))</f>
        <v/>
      </c>
      <c r="AE172" s="42" t="str">
        <f>IF('Calcul des ∆Ct'!AE74="","",POWER(2,-'Calcul des ∆Ct'!AE74))</f>
        <v/>
      </c>
      <c r="AF172" s="43" t="str">
        <f>IF('Calcul des ∆Ct'!AF74="","",POWER(2,-'Calcul des ∆Ct'!AF74))</f>
        <v/>
      </c>
      <c r="AG172" s="41" t="str">
        <f>IF('Calcul des ∆Ct'!AG74="","",POWER(2,-'Calcul des ∆Ct'!AG74))</f>
        <v/>
      </c>
      <c r="AH172" s="42" t="str">
        <f>IF('Calcul des ∆Ct'!AH74="","",POWER(2,-'Calcul des ∆Ct'!AH74))</f>
        <v/>
      </c>
      <c r="AI172" s="43" t="str">
        <f>IF('Calcul des ∆Ct'!AI74="","",POWER(2,-'Calcul des ∆Ct'!AI74))</f>
        <v/>
      </c>
      <c r="AJ172" s="603" t="e">
        <f t="shared" si="137"/>
        <v>#N/A</v>
      </c>
      <c r="AK172" s="604"/>
      <c r="AL172" s="605"/>
      <c r="AM172" s="603" t="e">
        <f t="shared" si="127"/>
        <v>#N/A</v>
      </c>
      <c r="AN172" s="604"/>
      <c r="AO172" s="605"/>
      <c r="AP172" s="603" t="e">
        <f t="shared" si="128"/>
        <v>#N/A</v>
      </c>
      <c r="AQ172" s="604"/>
      <c r="AR172" s="605"/>
      <c r="AS172" s="603" t="e">
        <f t="shared" si="129"/>
        <v>#N/A</v>
      </c>
      <c r="AT172" s="604"/>
      <c r="AU172" s="605"/>
      <c r="AV172" s="603" t="e">
        <f t="shared" si="130"/>
        <v>#N/A</v>
      </c>
      <c r="AW172" s="604"/>
      <c r="AX172" s="605"/>
      <c r="AY172" s="603" t="e">
        <f t="shared" si="131"/>
        <v>#N/A</v>
      </c>
      <c r="AZ172" s="604"/>
      <c r="BA172" s="605"/>
      <c r="BB172" s="603" t="e">
        <f t="shared" si="132"/>
        <v>#N/A</v>
      </c>
      <c r="BC172" s="604"/>
      <c r="BD172" s="605"/>
      <c r="BE172" s="603" t="e">
        <f t="shared" si="133"/>
        <v>#N/A</v>
      </c>
      <c r="BF172" s="604"/>
      <c r="BG172" s="605"/>
      <c r="BH172" s="603" t="e">
        <f t="shared" si="134"/>
        <v>#N/A</v>
      </c>
      <c r="BI172" s="604"/>
      <c r="BJ172" s="605"/>
      <c r="BK172" s="603" t="e">
        <f t="shared" si="135"/>
        <v>#N/A</v>
      </c>
      <c r="BL172" s="604"/>
      <c r="BM172" s="605"/>
      <c r="BN172" s="603" t="e">
        <f t="shared" si="136"/>
        <v>#N/A</v>
      </c>
      <c r="BO172" s="604"/>
      <c r="BP172" s="605"/>
      <c r="BQ172" s="51" t="e">
        <f>IF(ISNUMBER('Moyennes ∆Ct et 2^(-∆Ct)'!AK75),'Moyennes ∆Ct et 2^(-∆Ct)'!AK75,NA())</f>
        <v>#N/A</v>
      </c>
      <c r="BR172" s="51" t="e">
        <f>IF(ISNUMBER('Moyennes ∆Ct et 2^(-∆Ct)'!AL75),'Moyennes ∆Ct et 2^(-∆Ct)'!AL75,NA())</f>
        <v>#N/A</v>
      </c>
      <c r="BS172" s="51" t="e">
        <f>IF(ISNUMBER('Moyennes ∆Ct et 2^(-∆Ct)'!AM75),'Moyennes ∆Ct et 2^(-∆Ct)'!AM75,NA())</f>
        <v>#N/A</v>
      </c>
      <c r="BT172" s="51" t="e">
        <f>IF(ISNUMBER('Moyennes ∆Ct et 2^(-∆Ct)'!AN75),'Moyennes ∆Ct et 2^(-∆Ct)'!AN75,NA())</f>
        <v>#N/A</v>
      </c>
      <c r="BU172" s="51" t="e">
        <f>IF(ISNUMBER('Moyennes ∆Ct et 2^(-∆Ct)'!AO75),'Moyennes ∆Ct et 2^(-∆Ct)'!AO75,NA())</f>
        <v>#N/A</v>
      </c>
      <c r="BV172" s="51" t="e">
        <f>IF(ISNUMBER('Moyennes ∆Ct et 2^(-∆Ct)'!AP75),'Moyennes ∆Ct et 2^(-∆Ct)'!AP75,NA())</f>
        <v>#N/A</v>
      </c>
      <c r="BW172" s="51" t="e">
        <f>IF(ISNUMBER('Moyennes ∆Ct et 2^(-∆Ct)'!AQ75),'Moyennes ∆Ct et 2^(-∆Ct)'!AQ75,NA())</f>
        <v>#N/A</v>
      </c>
      <c r="BX172" s="51" t="e">
        <f>IF(ISNUMBER('Moyennes ∆Ct et 2^(-∆Ct)'!AR75),'Moyennes ∆Ct et 2^(-∆Ct)'!AR75,NA())</f>
        <v>#N/A</v>
      </c>
      <c r="BY172" s="51" t="e">
        <f>IF(ISNUMBER('Moyennes ∆Ct et 2^(-∆Ct)'!AS75),'Moyennes ∆Ct et 2^(-∆Ct)'!AS75,NA())</f>
        <v>#N/A</v>
      </c>
      <c r="BZ172" s="51" t="e">
        <f>IF(ISNUMBER('Moyennes ∆Ct et 2^(-∆Ct)'!AT75),'Moyennes ∆Ct et 2^(-∆Ct)'!AT75,NA())</f>
        <v>#N/A</v>
      </c>
      <c r="CA172" s="51" t="e">
        <f>IF(ISNUMBER('Moyennes ∆Ct et 2^(-∆Ct)'!AU75),'Moyennes ∆Ct et 2^(-∆Ct)'!AU75,NA())</f>
        <v>#N/A</v>
      </c>
      <c r="CB172" s="51" t="e">
        <f>IF(ISNUMBER('Moyennes ∆Ct et 2^(-∆Ct)'!AV75),'Moyennes ∆Ct et 2^(-∆Ct)'!AV75,NA())</f>
        <v>#N/A</v>
      </c>
      <c r="CC172" s="51" t="e">
        <f>IF(ISNUMBER('Moyennes ∆Ct et 2^(-∆Ct)'!AW75),'Moyennes ∆Ct et 2^(-∆Ct)'!AW75,NA())</f>
        <v>#N/A</v>
      </c>
      <c r="CD172" s="51" t="e">
        <f>IF(ISNUMBER('Moyennes ∆Ct et 2^(-∆Ct)'!AX75),'Moyennes ∆Ct et 2^(-∆Ct)'!AX75,NA())</f>
        <v>#N/A</v>
      </c>
      <c r="CE172" s="51" t="e">
        <f>IF(ISNUMBER('Moyennes ∆Ct et 2^(-∆Ct)'!AY75),'Moyennes ∆Ct et 2^(-∆Ct)'!AY75,NA())</f>
        <v>#N/A</v>
      </c>
      <c r="CF172" s="51" t="e">
        <f>IF(ISNUMBER('Moyennes ∆Ct et 2^(-∆Ct)'!AZ75),'Moyennes ∆Ct et 2^(-∆Ct)'!AZ75,NA())</f>
        <v>#N/A</v>
      </c>
      <c r="CG172" s="51" t="e">
        <f>IF(ISNUMBER('Moyennes ∆Ct et 2^(-∆Ct)'!BA75),'Moyennes ∆Ct et 2^(-∆Ct)'!BA75,NA())</f>
        <v>#N/A</v>
      </c>
      <c r="CH172" s="51" t="e">
        <f>IF(ISNUMBER('Moyennes ∆Ct et 2^(-∆Ct)'!BB75),'Moyennes ∆Ct et 2^(-∆Ct)'!BB75,NA())</f>
        <v>#N/A</v>
      </c>
      <c r="CI172" s="51" t="e">
        <f>IF(ISNUMBER('Moyennes ∆Ct et 2^(-∆Ct)'!BC75),'Moyennes ∆Ct et 2^(-∆Ct)'!BC75,NA())</f>
        <v>#N/A</v>
      </c>
      <c r="CJ172" s="51" t="e">
        <f>IF(ISNUMBER('Moyennes ∆Ct et 2^(-∆Ct)'!BD75),'Moyennes ∆Ct et 2^(-∆Ct)'!BD75,NA())</f>
        <v>#N/A</v>
      </c>
    </row>
    <row r="173" spans="1:88">
      <c r="A173" s="36" t="str">
        <f t="shared" si="126"/>
        <v>G1</v>
      </c>
      <c r="B173" s="37" t="str">
        <f t="shared" si="126"/>
        <v/>
      </c>
      <c r="C173" s="41" t="str">
        <f>IF('Calcul des ∆Ct'!C75="","",POWER(2,-'Calcul des ∆Ct'!C75))</f>
        <v/>
      </c>
      <c r="D173" s="42" t="str">
        <f>IF('Calcul des ∆Ct'!D75="","",POWER(2,-'Calcul des ∆Ct'!D75))</f>
        <v/>
      </c>
      <c r="E173" s="43" t="str">
        <f>IF('Calcul des ∆Ct'!E75="","",POWER(2,-'Calcul des ∆Ct'!E75))</f>
        <v/>
      </c>
      <c r="F173" s="41" t="str">
        <f>IF('Calcul des ∆Ct'!F75="","",POWER(2,-'Calcul des ∆Ct'!F75))</f>
        <v/>
      </c>
      <c r="G173" s="42" t="str">
        <f>IF('Calcul des ∆Ct'!G75="","",POWER(2,-'Calcul des ∆Ct'!G75))</f>
        <v/>
      </c>
      <c r="H173" s="43" t="str">
        <f>IF('Calcul des ∆Ct'!H75="","",POWER(2,-'Calcul des ∆Ct'!H75))</f>
        <v/>
      </c>
      <c r="I173" s="41" t="str">
        <f>IF('Calcul des ∆Ct'!I75="","",POWER(2,-'Calcul des ∆Ct'!I75))</f>
        <v/>
      </c>
      <c r="J173" s="42" t="str">
        <f>IF('Calcul des ∆Ct'!J75="","",POWER(2,-'Calcul des ∆Ct'!J75))</f>
        <v/>
      </c>
      <c r="K173" s="43" t="str">
        <f>IF('Calcul des ∆Ct'!K75="","",POWER(2,-'Calcul des ∆Ct'!K75))</f>
        <v/>
      </c>
      <c r="L173" s="41" t="str">
        <f>IF('Calcul des ∆Ct'!L75="","",POWER(2,-'Calcul des ∆Ct'!L75))</f>
        <v/>
      </c>
      <c r="M173" s="42" t="str">
        <f>IF('Calcul des ∆Ct'!M75="","",POWER(2,-'Calcul des ∆Ct'!M75))</f>
        <v/>
      </c>
      <c r="N173" s="43" t="str">
        <f>IF('Calcul des ∆Ct'!N75="","",POWER(2,-'Calcul des ∆Ct'!N75))</f>
        <v/>
      </c>
      <c r="O173" s="41" t="str">
        <f>IF('Calcul des ∆Ct'!O75="","",POWER(2,-'Calcul des ∆Ct'!O75))</f>
        <v/>
      </c>
      <c r="P173" s="42" t="str">
        <f>IF('Calcul des ∆Ct'!P75="","",POWER(2,-'Calcul des ∆Ct'!P75))</f>
        <v/>
      </c>
      <c r="Q173" s="43" t="str">
        <f>IF('Calcul des ∆Ct'!Q75="","",POWER(2,-'Calcul des ∆Ct'!Q75))</f>
        <v/>
      </c>
      <c r="R173" s="41" t="str">
        <f>IF('Calcul des ∆Ct'!R75="","",POWER(2,-'Calcul des ∆Ct'!R75))</f>
        <v/>
      </c>
      <c r="S173" s="42" t="str">
        <f>IF('Calcul des ∆Ct'!S75="","",POWER(2,-'Calcul des ∆Ct'!S75))</f>
        <v/>
      </c>
      <c r="T173" s="43" t="str">
        <f>IF('Calcul des ∆Ct'!T75="","",POWER(2,-'Calcul des ∆Ct'!T75))</f>
        <v/>
      </c>
      <c r="U173" s="41" t="str">
        <f>IF('Calcul des ∆Ct'!U75="","",POWER(2,-'Calcul des ∆Ct'!U75))</f>
        <v/>
      </c>
      <c r="V173" s="42" t="str">
        <f>IF('Calcul des ∆Ct'!V75="","",POWER(2,-'Calcul des ∆Ct'!V75))</f>
        <v/>
      </c>
      <c r="W173" s="43" t="str">
        <f>IF('Calcul des ∆Ct'!W75="","",POWER(2,-'Calcul des ∆Ct'!W75))</f>
        <v/>
      </c>
      <c r="X173" s="41" t="str">
        <f>IF('Calcul des ∆Ct'!X75="","",POWER(2,-'Calcul des ∆Ct'!X75))</f>
        <v/>
      </c>
      <c r="Y173" s="42" t="str">
        <f>IF('Calcul des ∆Ct'!Y75="","",POWER(2,-'Calcul des ∆Ct'!Y75))</f>
        <v/>
      </c>
      <c r="Z173" s="43" t="str">
        <f>IF('Calcul des ∆Ct'!Z75="","",POWER(2,-'Calcul des ∆Ct'!Z75))</f>
        <v/>
      </c>
      <c r="AA173" s="41" t="str">
        <f>IF('Calcul des ∆Ct'!AA75="","",POWER(2,-'Calcul des ∆Ct'!AA75))</f>
        <v/>
      </c>
      <c r="AB173" s="42" t="str">
        <f>IF('Calcul des ∆Ct'!AB75="","",POWER(2,-'Calcul des ∆Ct'!AB75))</f>
        <v/>
      </c>
      <c r="AC173" s="43" t="str">
        <f>IF('Calcul des ∆Ct'!AC75="","",POWER(2,-'Calcul des ∆Ct'!AC75))</f>
        <v/>
      </c>
      <c r="AD173" s="41" t="str">
        <f>IF('Calcul des ∆Ct'!AD75="","",POWER(2,-'Calcul des ∆Ct'!AD75))</f>
        <v/>
      </c>
      <c r="AE173" s="42" t="str">
        <f>IF('Calcul des ∆Ct'!AE75="","",POWER(2,-'Calcul des ∆Ct'!AE75))</f>
        <v/>
      </c>
      <c r="AF173" s="43" t="str">
        <f>IF('Calcul des ∆Ct'!AF75="","",POWER(2,-'Calcul des ∆Ct'!AF75))</f>
        <v/>
      </c>
      <c r="AG173" s="41" t="str">
        <f>IF('Calcul des ∆Ct'!AG75="","",POWER(2,-'Calcul des ∆Ct'!AG75))</f>
        <v/>
      </c>
      <c r="AH173" s="42" t="str">
        <f>IF('Calcul des ∆Ct'!AH75="","",POWER(2,-'Calcul des ∆Ct'!AH75))</f>
        <v/>
      </c>
      <c r="AI173" s="43" t="str">
        <f>IF('Calcul des ∆Ct'!AI75="","",POWER(2,-'Calcul des ∆Ct'!AI75))</f>
        <v/>
      </c>
      <c r="AJ173" s="603" t="e">
        <f t="shared" si="137"/>
        <v>#N/A</v>
      </c>
      <c r="AK173" s="604"/>
      <c r="AL173" s="605"/>
      <c r="AM173" s="603" t="e">
        <f t="shared" si="127"/>
        <v>#N/A</v>
      </c>
      <c r="AN173" s="604"/>
      <c r="AO173" s="605"/>
      <c r="AP173" s="603" t="e">
        <f t="shared" si="128"/>
        <v>#N/A</v>
      </c>
      <c r="AQ173" s="604"/>
      <c r="AR173" s="605"/>
      <c r="AS173" s="603" t="e">
        <f t="shared" si="129"/>
        <v>#N/A</v>
      </c>
      <c r="AT173" s="604"/>
      <c r="AU173" s="605"/>
      <c r="AV173" s="603" t="e">
        <f t="shared" si="130"/>
        <v>#N/A</v>
      </c>
      <c r="AW173" s="604"/>
      <c r="AX173" s="605"/>
      <c r="AY173" s="603" t="e">
        <f t="shared" si="131"/>
        <v>#N/A</v>
      </c>
      <c r="AZ173" s="604"/>
      <c r="BA173" s="605"/>
      <c r="BB173" s="603" t="e">
        <f t="shared" si="132"/>
        <v>#N/A</v>
      </c>
      <c r="BC173" s="604"/>
      <c r="BD173" s="605"/>
      <c r="BE173" s="603" t="e">
        <f t="shared" si="133"/>
        <v>#N/A</v>
      </c>
      <c r="BF173" s="604"/>
      <c r="BG173" s="605"/>
      <c r="BH173" s="603" t="e">
        <f t="shared" si="134"/>
        <v>#N/A</v>
      </c>
      <c r="BI173" s="604"/>
      <c r="BJ173" s="605"/>
      <c r="BK173" s="603" t="e">
        <f t="shared" si="135"/>
        <v>#N/A</v>
      </c>
      <c r="BL173" s="604"/>
      <c r="BM173" s="605"/>
      <c r="BN173" s="603" t="e">
        <f t="shared" si="136"/>
        <v>#N/A</v>
      </c>
      <c r="BO173" s="604"/>
      <c r="BP173" s="605"/>
      <c r="BQ173" s="51" t="e">
        <f>IF(ISNUMBER('Moyennes ∆Ct et 2^(-∆Ct)'!AK76),'Moyennes ∆Ct et 2^(-∆Ct)'!AK76,NA())</f>
        <v>#N/A</v>
      </c>
      <c r="BR173" s="51" t="e">
        <f>IF(ISNUMBER('Moyennes ∆Ct et 2^(-∆Ct)'!AL76),'Moyennes ∆Ct et 2^(-∆Ct)'!AL76,NA())</f>
        <v>#N/A</v>
      </c>
      <c r="BS173" s="51" t="e">
        <f>IF(ISNUMBER('Moyennes ∆Ct et 2^(-∆Ct)'!AM76),'Moyennes ∆Ct et 2^(-∆Ct)'!AM76,NA())</f>
        <v>#N/A</v>
      </c>
      <c r="BT173" s="51" t="e">
        <f>IF(ISNUMBER('Moyennes ∆Ct et 2^(-∆Ct)'!AN76),'Moyennes ∆Ct et 2^(-∆Ct)'!AN76,NA())</f>
        <v>#N/A</v>
      </c>
      <c r="BU173" s="51" t="e">
        <f>IF(ISNUMBER('Moyennes ∆Ct et 2^(-∆Ct)'!AO76),'Moyennes ∆Ct et 2^(-∆Ct)'!AO76,NA())</f>
        <v>#N/A</v>
      </c>
      <c r="BV173" s="51" t="e">
        <f>IF(ISNUMBER('Moyennes ∆Ct et 2^(-∆Ct)'!AP76),'Moyennes ∆Ct et 2^(-∆Ct)'!AP76,NA())</f>
        <v>#N/A</v>
      </c>
      <c r="BW173" s="51" t="e">
        <f>IF(ISNUMBER('Moyennes ∆Ct et 2^(-∆Ct)'!AQ76),'Moyennes ∆Ct et 2^(-∆Ct)'!AQ76,NA())</f>
        <v>#N/A</v>
      </c>
      <c r="BX173" s="51" t="e">
        <f>IF(ISNUMBER('Moyennes ∆Ct et 2^(-∆Ct)'!AR76),'Moyennes ∆Ct et 2^(-∆Ct)'!AR76,NA())</f>
        <v>#N/A</v>
      </c>
      <c r="BY173" s="51" t="e">
        <f>IF(ISNUMBER('Moyennes ∆Ct et 2^(-∆Ct)'!AS76),'Moyennes ∆Ct et 2^(-∆Ct)'!AS76,NA())</f>
        <v>#N/A</v>
      </c>
      <c r="BZ173" s="51" t="e">
        <f>IF(ISNUMBER('Moyennes ∆Ct et 2^(-∆Ct)'!AT76),'Moyennes ∆Ct et 2^(-∆Ct)'!AT76,NA())</f>
        <v>#N/A</v>
      </c>
      <c r="CA173" s="51" t="e">
        <f>IF(ISNUMBER('Moyennes ∆Ct et 2^(-∆Ct)'!AU76),'Moyennes ∆Ct et 2^(-∆Ct)'!AU76,NA())</f>
        <v>#N/A</v>
      </c>
      <c r="CB173" s="51" t="e">
        <f>IF(ISNUMBER('Moyennes ∆Ct et 2^(-∆Ct)'!AV76),'Moyennes ∆Ct et 2^(-∆Ct)'!AV76,NA())</f>
        <v>#N/A</v>
      </c>
      <c r="CC173" s="51" t="e">
        <f>IF(ISNUMBER('Moyennes ∆Ct et 2^(-∆Ct)'!AW76),'Moyennes ∆Ct et 2^(-∆Ct)'!AW76,NA())</f>
        <v>#N/A</v>
      </c>
      <c r="CD173" s="51" t="e">
        <f>IF(ISNUMBER('Moyennes ∆Ct et 2^(-∆Ct)'!AX76),'Moyennes ∆Ct et 2^(-∆Ct)'!AX76,NA())</f>
        <v>#N/A</v>
      </c>
      <c r="CE173" s="51" t="e">
        <f>IF(ISNUMBER('Moyennes ∆Ct et 2^(-∆Ct)'!AY76),'Moyennes ∆Ct et 2^(-∆Ct)'!AY76,NA())</f>
        <v>#N/A</v>
      </c>
      <c r="CF173" s="51" t="e">
        <f>IF(ISNUMBER('Moyennes ∆Ct et 2^(-∆Ct)'!AZ76),'Moyennes ∆Ct et 2^(-∆Ct)'!AZ76,NA())</f>
        <v>#N/A</v>
      </c>
      <c r="CG173" s="51" t="e">
        <f>IF(ISNUMBER('Moyennes ∆Ct et 2^(-∆Ct)'!BA76),'Moyennes ∆Ct et 2^(-∆Ct)'!BA76,NA())</f>
        <v>#N/A</v>
      </c>
      <c r="CH173" s="51" t="e">
        <f>IF(ISNUMBER('Moyennes ∆Ct et 2^(-∆Ct)'!BB76),'Moyennes ∆Ct et 2^(-∆Ct)'!BB76,NA())</f>
        <v>#N/A</v>
      </c>
      <c r="CI173" s="51" t="e">
        <f>IF(ISNUMBER('Moyennes ∆Ct et 2^(-∆Ct)'!BC76),'Moyennes ∆Ct et 2^(-∆Ct)'!BC76,NA())</f>
        <v>#N/A</v>
      </c>
      <c r="CJ173" s="51" t="e">
        <f>IF(ISNUMBER('Moyennes ∆Ct et 2^(-∆Ct)'!BD76),'Moyennes ∆Ct et 2^(-∆Ct)'!BD76,NA())</f>
        <v>#N/A</v>
      </c>
    </row>
    <row r="174" spans="1:88">
      <c r="A174" s="36" t="str">
        <f t="shared" si="126"/>
        <v>G2</v>
      </c>
      <c r="B174" s="37" t="str">
        <f t="shared" si="126"/>
        <v/>
      </c>
      <c r="C174" s="41" t="str">
        <f>IF('Calcul des ∆Ct'!C76="","",POWER(2,-'Calcul des ∆Ct'!C76))</f>
        <v/>
      </c>
      <c r="D174" s="42" t="str">
        <f>IF('Calcul des ∆Ct'!D76="","",POWER(2,-'Calcul des ∆Ct'!D76))</f>
        <v/>
      </c>
      <c r="E174" s="43" t="str">
        <f>IF('Calcul des ∆Ct'!E76="","",POWER(2,-'Calcul des ∆Ct'!E76))</f>
        <v/>
      </c>
      <c r="F174" s="41" t="str">
        <f>IF('Calcul des ∆Ct'!F76="","",POWER(2,-'Calcul des ∆Ct'!F76))</f>
        <v/>
      </c>
      <c r="G174" s="42" t="str">
        <f>IF('Calcul des ∆Ct'!G76="","",POWER(2,-'Calcul des ∆Ct'!G76))</f>
        <v/>
      </c>
      <c r="H174" s="43" t="str">
        <f>IF('Calcul des ∆Ct'!H76="","",POWER(2,-'Calcul des ∆Ct'!H76))</f>
        <v/>
      </c>
      <c r="I174" s="41" t="str">
        <f>IF('Calcul des ∆Ct'!I76="","",POWER(2,-'Calcul des ∆Ct'!I76))</f>
        <v/>
      </c>
      <c r="J174" s="42" t="str">
        <f>IF('Calcul des ∆Ct'!J76="","",POWER(2,-'Calcul des ∆Ct'!J76))</f>
        <v/>
      </c>
      <c r="K174" s="43" t="str">
        <f>IF('Calcul des ∆Ct'!K76="","",POWER(2,-'Calcul des ∆Ct'!K76))</f>
        <v/>
      </c>
      <c r="L174" s="41" t="str">
        <f>IF('Calcul des ∆Ct'!L76="","",POWER(2,-'Calcul des ∆Ct'!L76))</f>
        <v/>
      </c>
      <c r="M174" s="42" t="str">
        <f>IF('Calcul des ∆Ct'!M76="","",POWER(2,-'Calcul des ∆Ct'!M76))</f>
        <v/>
      </c>
      <c r="N174" s="43" t="str">
        <f>IF('Calcul des ∆Ct'!N76="","",POWER(2,-'Calcul des ∆Ct'!N76))</f>
        <v/>
      </c>
      <c r="O174" s="41" t="str">
        <f>IF('Calcul des ∆Ct'!O76="","",POWER(2,-'Calcul des ∆Ct'!O76))</f>
        <v/>
      </c>
      <c r="P174" s="42" t="str">
        <f>IF('Calcul des ∆Ct'!P76="","",POWER(2,-'Calcul des ∆Ct'!P76))</f>
        <v/>
      </c>
      <c r="Q174" s="43" t="str">
        <f>IF('Calcul des ∆Ct'!Q76="","",POWER(2,-'Calcul des ∆Ct'!Q76))</f>
        <v/>
      </c>
      <c r="R174" s="41" t="str">
        <f>IF('Calcul des ∆Ct'!R76="","",POWER(2,-'Calcul des ∆Ct'!R76))</f>
        <v/>
      </c>
      <c r="S174" s="42" t="str">
        <f>IF('Calcul des ∆Ct'!S76="","",POWER(2,-'Calcul des ∆Ct'!S76))</f>
        <v/>
      </c>
      <c r="T174" s="43" t="str">
        <f>IF('Calcul des ∆Ct'!T76="","",POWER(2,-'Calcul des ∆Ct'!T76))</f>
        <v/>
      </c>
      <c r="U174" s="41" t="str">
        <f>IF('Calcul des ∆Ct'!U76="","",POWER(2,-'Calcul des ∆Ct'!U76))</f>
        <v/>
      </c>
      <c r="V174" s="42" t="str">
        <f>IF('Calcul des ∆Ct'!V76="","",POWER(2,-'Calcul des ∆Ct'!V76))</f>
        <v/>
      </c>
      <c r="W174" s="43" t="str">
        <f>IF('Calcul des ∆Ct'!W76="","",POWER(2,-'Calcul des ∆Ct'!W76))</f>
        <v/>
      </c>
      <c r="X174" s="41" t="str">
        <f>IF('Calcul des ∆Ct'!X76="","",POWER(2,-'Calcul des ∆Ct'!X76))</f>
        <v/>
      </c>
      <c r="Y174" s="42" t="str">
        <f>IF('Calcul des ∆Ct'!Y76="","",POWER(2,-'Calcul des ∆Ct'!Y76))</f>
        <v/>
      </c>
      <c r="Z174" s="43" t="str">
        <f>IF('Calcul des ∆Ct'!Z76="","",POWER(2,-'Calcul des ∆Ct'!Z76))</f>
        <v/>
      </c>
      <c r="AA174" s="41" t="str">
        <f>IF('Calcul des ∆Ct'!AA76="","",POWER(2,-'Calcul des ∆Ct'!AA76))</f>
        <v/>
      </c>
      <c r="AB174" s="42" t="str">
        <f>IF('Calcul des ∆Ct'!AB76="","",POWER(2,-'Calcul des ∆Ct'!AB76))</f>
        <v/>
      </c>
      <c r="AC174" s="43" t="str">
        <f>IF('Calcul des ∆Ct'!AC76="","",POWER(2,-'Calcul des ∆Ct'!AC76))</f>
        <v/>
      </c>
      <c r="AD174" s="41" t="str">
        <f>IF('Calcul des ∆Ct'!AD76="","",POWER(2,-'Calcul des ∆Ct'!AD76))</f>
        <v/>
      </c>
      <c r="AE174" s="42" t="str">
        <f>IF('Calcul des ∆Ct'!AE76="","",POWER(2,-'Calcul des ∆Ct'!AE76))</f>
        <v/>
      </c>
      <c r="AF174" s="43" t="str">
        <f>IF('Calcul des ∆Ct'!AF76="","",POWER(2,-'Calcul des ∆Ct'!AF76))</f>
        <v/>
      </c>
      <c r="AG174" s="41" t="str">
        <f>IF('Calcul des ∆Ct'!AG76="","",POWER(2,-'Calcul des ∆Ct'!AG76))</f>
        <v/>
      </c>
      <c r="AH174" s="42" t="str">
        <f>IF('Calcul des ∆Ct'!AH76="","",POWER(2,-'Calcul des ∆Ct'!AH76))</f>
        <v/>
      </c>
      <c r="AI174" s="43" t="str">
        <f>IF('Calcul des ∆Ct'!AI76="","",POWER(2,-'Calcul des ∆Ct'!AI76))</f>
        <v/>
      </c>
      <c r="AJ174" s="603" t="e">
        <f t="shared" si="137"/>
        <v>#N/A</v>
      </c>
      <c r="AK174" s="604"/>
      <c r="AL174" s="605"/>
      <c r="AM174" s="603" t="e">
        <f t="shared" si="127"/>
        <v>#N/A</v>
      </c>
      <c r="AN174" s="604"/>
      <c r="AO174" s="605"/>
      <c r="AP174" s="603" t="e">
        <f t="shared" si="128"/>
        <v>#N/A</v>
      </c>
      <c r="AQ174" s="604"/>
      <c r="AR174" s="605"/>
      <c r="AS174" s="603" t="e">
        <f t="shared" si="129"/>
        <v>#N/A</v>
      </c>
      <c r="AT174" s="604"/>
      <c r="AU174" s="605"/>
      <c r="AV174" s="603" t="e">
        <f t="shared" si="130"/>
        <v>#N/A</v>
      </c>
      <c r="AW174" s="604"/>
      <c r="AX174" s="605"/>
      <c r="AY174" s="603" t="e">
        <f t="shared" si="131"/>
        <v>#N/A</v>
      </c>
      <c r="AZ174" s="604"/>
      <c r="BA174" s="605"/>
      <c r="BB174" s="603" t="e">
        <f t="shared" si="132"/>
        <v>#N/A</v>
      </c>
      <c r="BC174" s="604"/>
      <c r="BD174" s="605"/>
      <c r="BE174" s="603" t="e">
        <f t="shared" si="133"/>
        <v>#N/A</v>
      </c>
      <c r="BF174" s="604"/>
      <c r="BG174" s="605"/>
      <c r="BH174" s="603" t="e">
        <f t="shared" si="134"/>
        <v>#N/A</v>
      </c>
      <c r="BI174" s="604"/>
      <c r="BJ174" s="605"/>
      <c r="BK174" s="603" t="e">
        <f t="shared" si="135"/>
        <v>#N/A</v>
      </c>
      <c r="BL174" s="604"/>
      <c r="BM174" s="605"/>
      <c r="BN174" s="603" t="e">
        <f t="shared" si="136"/>
        <v>#N/A</v>
      </c>
      <c r="BO174" s="604"/>
      <c r="BP174" s="605"/>
      <c r="BQ174" s="51" t="e">
        <f>IF(ISNUMBER('Moyennes ∆Ct et 2^(-∆Ct)'!AK77),'Moyennes ∆Ct et 2^(-∆Ct)'!AK77,NA())</f>
        <v>#N/A</v>
      </c>
      <c r="BR174" s="51" t="e">
        <f>IF(ISNUMBER('Moyennes ∆Ct et 2^(-∆Ct)'!AL77),'Moyennes ∆Ct et 2^(-∆Ct)'!AL77,NA())</f>
        <v>#N/A</v>
      </c>
      <c r="BS174" s="51" t="e">
        <f>IF(ISNUMBER('Moyennes ∆Ct et 2^(-∆Ct)'!AM77),'Moyennes ∆Ct et 2^(-∆Ct)'!AM77,NA())</f>
        <v>#N/A</v>
      </c>
      <c r="BT174" s="51" t="e">
        <f>IF(ISNUMBER('Moyennes ∆Ct et 2^(-∆Ct)'!AN77),'Moyennes ∆Ct et 2^(-∆Ct)'!AN77,NA())</f>
        <v>#N/A</v>
      </c>
      <c r="BU174" s="51" t="e">
        <f>IF(ISNUMBER('Moyennes ∆Ct et 2^(-∆Ct)'!AO77),'Moyennes ∆Ct et 2^(-∆Ct)'!AO77,NA())</f>
        <v>#N/A</v>
      </c>
      <c r="BV174" s="51" t="e">
        <f>IF(ISNUMBER('Moyennes ∆Ct et 2^(-∆Ct)'!AP77),'Moyennes ∆Ct et 2^(-∆Ct)'!AP77,NA())</f>
        <v>#N/A</v>
      </c>
      <c r="BW174" s="51" t="e">
        <f>IF(ISNUMBER('Moyennes ∆Ct et 2^(-∆Ct)'!AQ77),'Moyennes ∆Ct et 2^(-∆Ct)'!AQ77,NA())</f>
        <v>#N/A</v>
      </c>
      <c r="BX174" s="51" t="e">
        <f>IF(ISNUMBER('Moyennes ∆Ct et 2^(-∆Ct)'!AR77),'Moyennes ∆Ct et 2^(-∆Ct)'!AR77,NA())</f>
        <v>#N/A</v>
      </c>
      <c r="BY174" s="51" t="e">
        <f>IF(ISNUMBER('Moyennes ∆Ct et 2^(-∆Ct)'!AS77),'Moyennes ∆Ct et 2^(-∆Ct)'!AS77,NA())</f>
        <v>#N/A</v>
      </c>
      <c r="BZ174" s="51" t="e">
        <f>IF(ISNUMBER('Moyennes ∆Ct et 2^(-∆Ct)'!AT77),'Moyennes ∆Ct et 2^(-∆Ct)'!AT77,NA())</f>
        <v>#N/A</v>
      </c>
      <c r="CA174" s="51" t="e">
        <f>IF(ISNUMBER('Moyennes ∆Ct et 2^(-∆Ct)'!AU77),'Moyennes ∆Ct et 2^(-∆Ct)'!AU77,NA())</f>
        <v>#N/A</v>
      </c>
      <c r="CB174" s="51" t="e">
        <f>IF(ISNUMBER('Moyennes ∆Ct et 2^(-∆Ct)'!AV77),'Moyennes ∆Ct et 2^(-∆Ct)'!AV77,NA())</f>
        <v>#N/A</v>
      </c>
      <c r="CC174" s="51" t="e">
        <f>IF(ISNUMBER('Moyennes ∆Ct et 2^(-∆Ct)'!AW77),'Moyennes ∆Ct et 2^(-∆Ct)'!AW77,NA())</f>
        <v>#N/A</v>
      </c>
      <c r="CD174" s="51" t="e">
        <f>IF(ISNUMBER('Moyennes ∆Ct et 2^(-∆Ct)'!AX77),'Moyennes ∆Ct et 2^(-∆Ct)'!AX77,NA())</f>
        <v>#N/A</v>
      </c>
      <c r="CE174" s="51" t="e">
        <f>IF(ISNUMBER('Moyennes ∆Ct et 2^(-∆Ct)'!AY77),'Moyennes ∆Ct et 2^(-∆Ct)'!AY77,NA())</f>
        <v>#N/A</v>
      </c>
      <c r="CF174" s="51" t="e">
        <f>IF(ISNUMBER('Moyennes ∆Ct et 2^(-∆Ct)'!AZ77),'Moyennes ∆Ct et 2^(-∆Ct)'!AZ77,NA())</f>
        <v>#N/A</v>
      </c>
      <c r="CG174" s="51" t="e">
        <f>IF(ISNUMBER('Moyennes ∆Ct et 2^(-∆Ct)'!BA77),'Moyennes ∆Ct et 2^(-∆Ct)'!BA77,NA())</f>
        <v>#N/A</v>
      </c>
      <c r="CH174" s="51" t="e">
        <f>IF(ISNUMBER('Moyennes ∆Ct et 2^(-∆Ct)'!BB77),'Moyennes ∆Ct et 2^(-∆Ct)'!BB77,NA())</f>
        <v>#N/A</v>
      </c>
      <c r="CI174" s="51" t="e">
        <f>IF(ISNUMBER('Moyennes ∆Ct et 2^(-∆Ct)'!BC77),'Moyennes ∆Ct et 2^(-∆Ct)'!BC77,NA())</f>
        <v>#N/A</v>
      </c>
      <c r="CJ174" s="51" t="e">
        <f>IF(ISNUMBER('Moyennes ∆Ct et 2^(-∆Ct)'!BD77),'Moyennes ∆Ct et 2^(-∆Ct)'!BD77,NA())</f>
        <v>#N/A</v>
      </c>
    </row>
    <row r="175" spans="1:88">
      <c r="A175" s="36" t="str">
        <f t="shared" si="126"/>
        <v>G3</v>
      </c>
      <c r="B175" s="37" t="str">
        <f t="shared" si="126"/>
        <v/>
      </c>
      <c r="C175" s="41" t="str">
        <f>IF('Calcul des ∆Ct'!C77="","",POWER(2,-'Calcul des ∆Ct'!C77))</f>
        <v/>
      </c>
      <c r="D175" s="42" t="str">
        <f>IF('Calcul des ∆Ct'!D77="","",POWER(2,-'Calcul des ∆Ct'!D77))</f>
        <v/>
      </c>
      <c r="E175" s="43" t="str">
        <f>IF('Calcul des ∆Ct'!E77="","",POWER(2,-'Calcul des ∆Ct'!E77))</f>
        <v/>
      </c>
      <c r="F175" s="41" t="str">
        <f>IF('Calcul des ∆Ct'!F77="","",POWER(2,-'Calcul des ∆Ct'!F77))</f>
        <v/>
      </c>
      <c r="G175" s="42" t="str">
        <f>IF('Calcul des ∆Ct'!G77="","",POWER(2,-'Calcul des ∆Ct'!G77))</f>
        <v/>
      </c>
      <c r="H175" s="43" t="str">
        <f>IF('Calcul des ∆Ct'!H77="","",POWER(2,-'Calcul des ∆Ct'!H77))</f>
        <v/>
      </c>
      <c r="I175" s="41" t="str">
        <f>IF('Calcul des ∆Ct'!I77="","",POWER(2,-'Calcul des ∆Ct'!I77))</f>
        <v/>
      </c>
      <c r="J175" s="42" t="str">
        <f>IF('Calcul des ∆Ct'!J77="","",POWER(2,-'Calcul des ∆Ct'!J77))</f>
        <v/>
      </c>
      <c r="K175" s="43" t="str">
        <f>IF('Calcul des ∆Ct'!K77="","",POWER(2,-'Calcul des ∆Ct'!K77))</f>
        <v/>
      </c>
      <c r="L175" s="41" t="str">
        <f>IF('Calcul des ∆Ct'!L77="","",POWER(2,-'Calcul des ∆Ct'!L77))</f>
        <v/>
      </c>
      <c r="M175" s="42" t="str">
        <f>IF('Calcul des ∆Ct'!M77="","",POWER(2,-'Calcul des ∆Ct'!M77))</f>
        <v/>
      </c>
      <c r="N175" s="43" t="str">
        <f>IF('Calcul des ∆Ct'!N77="","",POWER(2,-'Calcul des ∆Ct'!N77))</f>
        <v/>
      </c>
      <c r="O175" s="41" t="str">
        <f>IF('Calcul des ∆Ct'!O77="","",POWER(2,-'Calcul des ∆Ct'!O77))</f>
        <v/>
      </c>
      <c r="P175" s="42" t="str">
        <f>IF('Calcul des ∆Ct'!P77="","",POWER(2,-'Calcul des ∆Ct'!P77))</f>
        <v/>
      </c>
      <c r="Q175" s="43" t="str">
        <f>IF('Calcul des ∆Ct'!Q77="","",POWER(2,-'Calcul des ∆Ct'!Q77))</f>
        <v/>
      </c>
      <c r="R175" s="41" t="str">
        <f>IF('Calcul des ∆Ct'!R77="","",POWER(2,-'Calcul des ∆Ct'!R77))</f>
        <v/>
      </c>
      <c r="S175" s="42" t="str">
        <f>IF('Calcul des ∆Ct'!S77="","",POWER(2,-'Calcul des ∆Ct'!S77))</f>
        <v/>
      </c>
      <c r="T175" s="43" t="str">
        <f>IF('Calcul des ∆Ct'!T77="","",POWER(2,-'Calcul des ∆Ct'!T77))</f>
        <v/>
      </c>
      <c r="U175" s="41" t="str">
        <f>IF('Calcul des ∆Ct'!U77="","",POWER(2,-'Calcul des ∆Ct'!U77))</f>
        <v/>
      </c>
      <c r="V175" s="42" t="str">
        <f>IF('Calcul des ∆Ct'!V77="","",POWER(2,-'Calcul des ∆Ct'!V77))</f>
        <v/>
      </c>
      <c r="W175" s="43" t="str">
        <f>IF('Calcul des ∆Ct'!W77="","",POWER(2,-'Calcul des ∆Ct'!W77))</f>
        <v/>
      </c>
      <c r="X175" s="41" t="str">
        <f>IF('Calcul des ∆Ct'!X77="","",POWER(2,-'Calcul des ∆Ct'!X77))</f>
        <v/>
      </c>
      <c r="Y175" s="42" t="str">
        <f>IF('Calcul des ∆Ct'!Y77="","",POWER(2,-'Calcul des ∆Ct'!Y77))</f>
        <v/>
      </c>
      <c r="Z175" s="43" t="str">
        <f>IF('Calcul des ∆Ct'!Z77="","",POWER(2,-'Calcul des ∆Ct'!Z77))</f>
        <v/>
      </c>
      <c r="AA175" s="41" t="str">
        <f>IF('Calcul des ∆Ct'!AA77="","",POWER(2,-'Calcul des ∆Ct'!AA77))</f>
        <v/>
      </c>
      <c r="AB175" s="42" t="str">
        <f>IF('Calcul des ∆Ct'!AB77="","",POWER(2,-'Calcul des ∆Ct'!AB77))</f>
        <v/>
      </c>
      <c r="AC175" s="43" t="str">
        <f>IF('Calcul des ∆Ct'!AC77="","",POWER(2,-'Calcul des ∆Ct'!AC77))</f>
        <v/>
      </c>
      <c r="AD175" s="41" t="str">
        <f>IF('Calcul des ∆Ct'!AD77="","",POWER(2,-'Calcul des ∆Ct'!AD77))</f>
        <v/>
      </c>
      <c r="AE175" s="42" t="str">
        <f>IF('Calcul des ∆Ct'!AE77="","",POWER(2,-'Calcul des ∆Ct'!AE77))</f>
        <v/>
      </c>
      <c r="AF175" s="43" t="str">
        <f>IF('Calcul des ∆Ct'!AF77="","",POWER(2,-'Calcul des ∆Ct'!AF77))</f>
        <v/>
      </c>
      <c r="AG175" s="41" t="str">
        <f>IF('Calcul des ∆Ct'!AG77="","",POWER(2,-'Calcul des ∆Ct'!AG77))</f>
        <v/>
      </c>
      <c r="AH175" s="42" t="str">
        <f>IF('Calcul des ∆Ct'!AH77="","",POWER(2,-'Calcul des ∆Ct'!AH77))</f>
        <v/>
      </c>
      <c r="AI175" s="43" t="str">
        <f>IF('Calcul des ∆Ct'!AI77="","",POWER(2,-'Calcul des ∆Ct'!AI77))</f>
        <v/>
      </c>
      <c r="AJ175" s="603" t="e">
        <f t="shared" si="137"/>
        <v>#N/A</v>
      </c>
      <c r="AK175" s="604"/>
      <c r="AL175" s="605"/>
      <c r="AM175" s="603" t="e">
        <f t="shared" si="127"/>
        <v>#N/A</v>
      </c>
      <c r="AN175" s="604"/>
      <c r="AO175" s="605"/>
      <c r="AP175" s="603" t="e">
        <f t="shared" si="128"/>
        <v>#N/A</v>
      </c>
      <c r="AQ175" s="604"/>
      <c r="AR175" s="605"/>
      <c r="AS175" s="603" t="e">
        <f t="shared" si="129"/>
        <v>#N/A</v>
      </c>
      <c r="AT175" s="604"/>
      <c r="AU175" s="605"/>
      <c r="AV175" s="603" t="e">
        <f t="shared" si="130"/>
        <v>#N/A</v>
      </c>
      <c r="AW175" s="604"/>
      <c r="AX175" s="605"/>
      <c r="AY175" s="603" t="e">
        <f t="shared" si="131"/>
        <v>#N/A</v>
      </c>
      <c r="AZ175" s="604"/>
      <c r="BA175" s="605"/>
      <c r="BB175" s="603" t="e">
        <f t="shared" si="132"/>
        <v>#N/A</v>
      </c>
      <c r="BC175" s="604"/>
      <c r="BD175" s="605"/>
      <c r="BE175" s="603" t="e">
        <f t="shared" si="133"/>
        <v>#N/A</v>
      </c>
      <c r="BF175" s="604"/>
      <c r="BG175" s="605"/>
      <c r="BH175" s="603" t="e">
        <f t="shared" si="134"/>
        <v>#N/A</v>
      </c>
      <c r="BI175" s="604"/>
      <c r="BJ175" s="605"/>
      <c r="BK175" s="603" t="e">
        <f t="shared" si="135"/>
        <v>#N/A</v>
      </c>
      <c r="BL175" s="604"/>
      <c r="BM175" s="605"/>
      <c r="BN175" s="603" t="e">
        <f t="shared" si="136"/>
        <v>#N/A</v>
      </c>
      <c r="BO175" s="604"/>
      <c r="BP175" s="605"/>
      <c r="BQ175" s="51" t="e">
        <f>IF(ISNUMBER('Moyennes ∆Ct et 2^(-∆Ct)'!AK78),'Moyennes ∆Ct et 2^(-∆Ct)'!AK78,NA())</f>
        <v>#N/A</v>
      </c>
      <c r="BR175" s="51" t="e">
        <f>IF(ISNUMBER('Moyennes ∆Ct et 2^(-∆Ct)'!AL78),'Moyennes ∆Ct et 2^(-∆Ct)'!AL78,NA())</f>
        <v>#N/A</v>
      </c>
      <c r="BS175" s="51" t="e">
        <f>IF(ISNUMBER('Moyennes ∆Ct et 2^(-∆Ct)'!AM78),'Moyennes ∆Ct et 2^(-∆Ct)'!AM78,NA())</f>
        <v>#N/A</v>
      </c>
      <c r="BT175" s="51" t="e">
        <f>IF(ISNUMBER('Moyennes ∆Ct et 2^(-∆Ct)'!AN78),'Moyennes ∆Ct et 2^(-∆Ct)'!AN78,NA())</f>
        <v>#N/A</v>
      </c>
      <c r="BU175" s="51" t="e">
        <f>IF(ISNUMBER('Moyennes ∆Ct et 2^(-∆Ct)'!AO78),'Moyennes ∆Ct et 2^(-∆Ct)'!AO78,NA())</f>
        <v>#N/A</v>
      </c>
      <c r="BV175" s="51" t="e">
        <f>IF(ISNUMBER('Moyennes ∆Ct et 2^(-∆Ct)'!AP78),'Moyennes ∆Ct et 2^(-∆Ct)'!AP78,NA())</f>
        <v>#N/A</v>
      </c>
      <c r="BW175" s="51" t="e">
        <f>IF(ISNUMBER('Moyennes ∆Ct et 2^(-∆Ct)'!AQ78),'Moyennes ∆Ct et 2^(-∆Ct)'!AQ78,NA())</f>
        <v>#N/A</v>
      </c>
      <c r="BX175" s="51" t="e">
        <f>IF(ISNUMBER('Moyennes ∆Ct et 2^(-∆Ct)'!AR78),'Moyennes ∆Ct et 2^(-∆Ct)'!AR78,NA())</f>
        <v>#N/A</v>
      </c>
      <c r="BY175" s="51" t="e">
        <f>IF(ISNUMBER('Moyennes ∆Ct et 2^(-∆Ct)'!AS78),'Moyennes ∆Ct et 2^(-∆Ct)'!AS78,NA())</f>
        <v>#N/A</v>
      </c>
      <c r="BZ175" s="51" t="e">
        <f>IF(ISNUMBER('Moyennes ∆Ct et 2^(-∆Ct)'!AT78),'Moyennes ∆Ct et 2^(-∆Ct)'!AT78,NA())</f>
        <v>#N/A</v>
      </c>
      <c r="CA175" s="51" t="e">
        <f>IF(ISNUMBER('Moyennes ∆Ct et 2^(-∆Ct)'!AU78),'Moyennes ∆Ct et 2^(-∆Ct)'!AU78,NA())</f>
        <v>#N/A</v>
      </c>
      <c r="CB175" s="51" t="e">
        <f>IF(ISNUMBER('Moyennes ∆Ct et 2^(-∆Ct)'!AV78),'Moyennes ∆Ct et 2^(-∆Ct)'!AV78,NA())</f>
        <v>#N/A</v>
      </c>
      <c r="CC175" s="51" t="e">
        <f>IF(ISNUMBER('Moyennes ∆Ct et 2^(-∆Ct)'!AW78),'Moyennes ∆Ct et 2^(-∆Ct)'!AW78,NA())</f>
        <v>#N/A</v>
      </c>
      <c r="CD175" s="51" t="e">
        <f>IF(ISNUMBER('Moyennes ∆Ct et 2^(-∆Ct)'!AX78),'Moyennes ∆Ct et 2^(-∆Ct)'!AX78,NA())</f>
        <v>#N/A</v>
      </c>
      <c r="CE175" s="51" t="e">
        <f>IF(ISNUMBER('Moyennes ∆Ct et 2^(-∆Ct)'!AY78),'Moyennes ∆Ct et 2^(-∆Ct)'!AY78,NA())</f>
        <v>#N/A</v>
      </c>
      <c r="CF175" s="51" t="e">
        <f>IF(ISNUMBER('Moyennes ∆Ct et 2^(-∆Ct)'!AZ78),'Moyennes ∆Ct et 2^(-∆Ct)'!AZ78,NA())</f>
        <v>#N/A</v>
      </c>
      <c r="CG175" s="51" t="e">
        <f>IF(ISNUMBER('Moyennes ∆Ct et 2^(-∆Ct)'!BA78),'Moyennes ∆Ct et 2^(-∆Ct)'!BA78,NA())</f>
        <v>#N/A</v>
      </c>
      <c r="CH175" s="51" t="e">
        <f>IF(ISNUMBER('Moyennes ∆Ct et 2^(-∆Ct)'!BB78),'Moyennes ∆Ct et 2^(-∆Ct)'!BB78,NA())</f>
        <v>#N/A</v>
      </c>
      <c r="CI175" s="51" t="e">
        <f>IF(ISNUMBER('Moyennes ∆Ct et 2^(-∆Ct)'!BC78),'Moyennes ∆Ct et 2^(-∆Ct)'!BC78,NA())</f>
        <v>#N/A</v>
      </c>
      <c r="CJ175" s="51" t="e">
        <f>IF(ISNUMBER('Moyennes ∆Ct et 2^(-∆Ct)'!BD78),'Moyennes ∆Ct et 2^(-∆Ct)'!BD78,NA())</f>
        <v>#N/A</v>
      </c>
    </row>
    <row r="176" spans="1:88">
      <c r="A176" s="36" t="str">
        <f t="shared" si="126"/>
        <v>G4</v>
      </c>
      <c r="B176" s="37" t="str">
        <f t="shared" si="126"/>
        <v/>
      </c>
      <c r="C176" s="41" t="str">
        <f>IF('Calcul des ∆Ct'!C78="","",POWER(2,-'Calcul des ∆Ct'!C78))</f>
        <v/>
      </c>
      <c r="D176" s="42" t="str">
        <f>IF('Calcul des ∆Ct'!D78="","",POWER(2,-'Calcul des ∆Ct'!D78))</f>
        <v/>
      </c>
      <c r="E176" s="43" t="str">
        <f>IF('Calcul des ∆Ct'!E78="","",POWER(2,-'Calcul des ∆Ct'!E78))</f>
        <v/>
      </c>
      <c r="F176" s="41" t="str">
        <f>IF('Calcul des ∆Ct'!F78="","",POWER(2,-'Calcul des ∆Ct'!F78))</f>
        <v/>
      </c>
      <c r="G176" s="42" t="str">
        <f>IF('Calcul des ∆Ct'!G78="","",POWER(2,-'Calcul des ∆Ct'!G78))</f>
        <v/>
      </c>
      <c r="H176" s="43" t="str">
        <f>IF('Calcul des ∆Ct'!H78="","",POWER(2,-'Calcul des ∆Ct'!H78))</f>
        <v/>
      </c>
      <c r="I176" s="41" t="str">
        <f>IF('Calcul des ∆Ct'!I78="","",POWER(2,-'Calcul des ∆Ct'!I78))</f>
        <v/>
      </c>
      <c r="J176" s="42" t="str">
        <f>IF('Calcul des ∆Ct'!J78="","",POWER(2,-'Calcul des ∆Ct'!J78))</f>
        <v/>
      </c>
      <c r="K176" s="43" t="str">
        <f>IF('Calcul des ∆Ct'!K78="","",POWER(2,-'Calcul des ∆Ct'!K78))</f>
        <v/>
      </c>
      <c r="L176" s="41" t="str">
        <f>IF('Calcul des ∆Ct'!L78="","",POWER(2,-'Calcul des ∆Ct'!L78))</f>
        <v/>
      </c>
      <c r="M176" s="42" t="str">
        <f>IF('Calcul des ∆Ct'!M78="","",POWER(2,-'Calcul des ∆Ct'!M78))</f>
        <v/>
      </c>
      <c r="N176" s="43" t="str">
        <f>IF('Calcul des ∆Ct'!N78="","",POWER(2,-'Calcul des ∆Ct'!N78))</f>
        <v/>
      </c>
      <c r="O176" s="41" t="str">
        <f>IF('Calcul des ∆Ct'!O78="","",POWER(2,-'Calcul des ∆Ct'!O78))</f>
        <v/>
      </c>
      <c r="P176" s="42" t="str">
        <f>IF('Calcul des ∆Ct'!P78="","",POWER(2,-'Calcul des ∆Ct'!P78))</f>
        <v/>
      </c>
      <c r="Q176" s="43" t="str">
        <f>IF('Calcul des ∆Ct'!Q78="","",POWER(2,-'Calcul des ∆Ct'!Q78))</f>
        <v/>
      </c>
      <c r="R176" s="41" t="str">
        <f>IF('Calcul des ∆Ct'!R78="","",POWER(2,-'Calcul des ∆Ct'!R78))</f>
        <v/>
      </c>
      <c r="S176" s="42" t="str">
        <f>IF('Calcul des ∆Ct'!S78="","",POWER(2,-'Calcul des ∆Ct'!S78))</f>
        <v/>
      </c>
      <c r="T176" s="43" t="str">
        <f>IF('Calcul des ∆Ct'!T78="","",POWER(2,-'Calcul des ∆Ct'!T78))</f>
        <v/>
      </c>
      <c r="U176" s="41" t="str">
        <f>IF('Calcul des ∆Ct'!U78="","",POWER(2,-'Calcul des ∆Ct'!U78))</f>
        <v/>
      </c>
      <c r="V176" s="42" t="str">
        <f>IF('Calcul des ∆Ct'!V78="","",POWER(2,-'Calcul des ∆Ct'!V78))</f>
        <v/>
      </c>
      <c r="W176" s="43" t="str">
        <f>IF('Calcul des ∆Ct'!W78="","",POWER(2,-'Calcul des ∆Ct'!W78))</f>
        <v/>
      </c>
      <c r="X176" s="41" t="str">
        <f>IF('Calcul des ∆Ct'!X78="","",POWER(2,-'Calcul des ∆Ct'!X78))</f>
        <v/>
      </c>
      <c r="Y176" s="42" t="str">
        <f>IF('Calcul des ∆Ct'!Y78="","",POWER(2,-'Calcul des ∆Ct'!Y78))</f>
        <v/>
      </c>
      <c r="Z176" s="43" t="str">
        <f>IF('Calcul des ∆Ct'!Z78="","",POWER(2,-'Calcul des ∆Ct'!Z78))</f>
        <v/>
      </c>
      <c r="AA176" s="41" t="str">
        <f>IF('Calcul des ∆Ct'!AA78="","",POWER(2,-'Calcul des ∆Ct'!AA78))</f>
        <v/>
      </c>
      <c r="AB176" s="42" t="str">
        <f>IF('Calcul des ∆Ct'!AB78="","",POWER(2,-'Calcul des ∆Ct'!AB78))</f>
        <v/>
      </c>
      <c r="AC176" s="43" t="str">
        <f>IF('Calcul des ∆Ct'!AC78="","",POWER(2,-'Calcul des ∆Ct'!AC78))</f>
        <v/>
      </c>
      <c r="AD176" s="41" t="str">
        <f>IF('Calcul des ∆Ct'!AD78="","",POWER(2,-'Calcul des ∆Ct'!AD78))</f>
        <v/>
      </c>
      <c r="AE176" s="42" t="str">
        <f>IF('Calcul des ∆Ct'!AE78="","",POWER(2,-'Calcul des ∆Ct'!AE78))</f>
        <v/>
      </c>
      <c r="AF176" s="43" t="str">
        <f>IF('Calcul des ∆Ct'!AF78="","",POWER(2,-'Calcul des ∆Ct'!AF78))</f>
        <v/>
      </c>
      <c r="AG176" s="41" t="str">
        <f>IF('Calcul des ∆Ct'!AG78="","",POWER(2,-'Calcul des ∆Ct'!AG78))</f>
        <v/>
      </c>
      <c r="AH176" s="42" t="str">
        <f>IF('Calcul des ∆Ct'!AH78="","",POWER(2,-'Calcul des ∆Ct'!AH78))</f>
        <v/>
      </c>
      <c r="AI176" s="43" t="str">
        <f>IF('Calcul des ∆Ct'!AI78="","",POWER(2,-'Calcul des ∆Ct'!AI78))</f>
        <v/>
      </c>
      <c r="AJ176" s="603" t="e">
        <f t="shared" si="137"/>
        <v>#N/A</v>
      </c>
      <c r="AK176" s="604"/>
      <c r="AL176" s="605"/>
      <c r="AM176" s="603" t="e">
        <f t="shared" si="127"/>
        <v>#N/A</v>
      </c>
      <c r="AN176" s="604"/>
      <c r="AO176" s="605"/>
      <c r="AP176" s="603" t="e">
        <f t="shared" si="128"/>
        <v>#N/A</v>
      </c>
      <c r="AQ176" s="604"/>
      <c r="AR176" s="605"/>
      <c r="AS176" s="603" t="e">
        <f t="shared" si="129"/>
        <v>#N/A</v>
      </c>
      <c r="AT176" s="604"/>
      <c r="AU176" s="605"/>
      <c r="AV176" s="603" t="e">
        <f t="shared" si="130"/>
        <v>#N/A</v>
      </c>
      <c r="AW176" s="604"/>
      <c r="AX176" s="605"/>
      <c r="AY176" s="603" t="e">
        <f t="shared" si="131"/>
        <v>#N/A</v>
      </c>
      <c r="AZ176" s="604"/>
      <c r="BA176" s="605"/>
      <c r="BB176" s="603" t="e">
        <f t="shared" si="132"/>
        <v>#N/A</v>
      </c>
      <c r="BC176" s="604"/>
      <c r="BD176" s="605"/>
      <c r="BE176" s="603" t="e">
        <f t="shared" si="133"/>
        <v>#N/A</v>
      </c>
      <c r="BF176" s="604"/>
      <c r="BG176" s="605"/>
      <c r="BH176" s="603" t="e">
        <f t="shared" si="134"/>
        <v>#N/A</v>
      </c>
      <c r="BI176" s="604"/>
      <c r="BJ176" s="605"/>
      <c r="BK176" s="603" t="e">
        <f t="shared" si="135"/>
        <v>#N/A</v>
      </c>
      <c r="BL176" s="604"/>
      <c r="BM176" s="605"/>
      <c r="BN176" s="603" t="e">
        <f t="shared" si="136"/>
        <v>#N/A</v>
      </c>
      <c r="BO176" s="604"/>
      <c r="BP176" s="605"/>
      <c r="BQ176" s="51" t="e">
        <f>IF(ISNUMBER('Moyennes ∆Ct et 2^(-∆Ct)'!AK79),'Moyennes ∆Ct et 2^(-∆Ct)'!AK79,NA())</f>
        <v>#N/A</v>
      </c>
      <c r="BR176" s="51" t="e">
        <f>IF(ISNUMBER('Moyennes ∆Ct et 2^(-∆Ct)'!AL79),'Moyennes ∆Ct et 2^(-∆Ct)'!AL79,NA())</f>
        <v>#N/A</v>
      </c>
      <c r="BS176" s="51" t="e">
        <f>IF(ISNUMBER('Moyennes ∆Ct et 2^(-∆Ct)'!AM79),'Moyennes ∆Ct et 2^(-∆Ct)'!AM79,NA())</f>
        <v>#N/A</v>
      </c>
      <c r="BT176" s="51" t="e">
        <f>IF(ISNUMBER('Moyennes ∆Ct et 2^(-∆Ct)'!AN79),'Moyennes ∆Ct et 2^(-∆Ct)'!AN79,NA())</f>
        <v>#N/A</v>
      </c>
      <c r="BU176" s="51" t="e">
        <f>IF(ISNUMBER('Moyennes ∆Ct et 2^(-∆Ct)'!AO79),'Moyennes ∆Ct et 2^(-∆Ct)'!AO79,NA())</f>
        <v>#N/A</v>
      </c>
      <c r="BV176" s="51" t="e">
        <f>IF(ISNUMBER('Moyennes ∆Ct et 2^(-∆Ct)'!AP79),'Moyennes ∆Ct et 2^(-∆Ct)'!AP79,NA())</f>
        <v>#N/A</v>
      </c>
      <c r="BW176" s="51" t="e">
        <f>IF(ISNUMBER('Moyennes ∆Ct et 2^(-∆Ct)'!AQ79),'Moyennes ∆Ct et 2^(-∆Ct)'!AQ79,NA())</f>
        <v>#N/A</v>
      </c>
      <c r="BX176" s="51" t="e">
        <f>IF(ISNUMBER('Moyennes ∆Ct et 2^(-∆Ct)'!AR79),'Moyennes ∆Ct et 2^(-∆Ct)'!AR79,NA())</f>
        <v>#N/A</v>
      </c>
      <c r="BY176" s="51" t="e">
        <f>IF(ISNUMBER('Moyennes ∆Ct et 2^(-∆Ct)'!AS79),'Moyennes ∆Ct et 2^(-∆Ct)'!AS79,NA())</f>
        <v>#N/A</v>
      </c>
      <c r="BZ176" s="51" t="e">
        <f>IF(ISNUMBER('Moyennes ∆Ct et 2^(-∆Ct)'!AT79),'Moyennes ∆Ct et 2^(-∆Ct)'!AT79,NA())</f>
        <v>#N/A</v>
      </c>
      <c r="CA176" s="51" t="e">
        <f>IF(ISNUMBER('Moyennes ∆Ct et 2^(-∆Ct)'!AU79),'Moyennes ∆Ct et 2^(-∆Ct)'!AU79,NA())</f>
        <v>#N/A</v>
      </c>
      <c r="CB176" s="51" t="e">
        <f>IF(ISNUMBER('Moyennes ∆Ct et 2^(-∆Ct)'!AV79),'Moyennes ∆Ct et 2^(-∆Ct)'!AV79,NA())</f>
        <v>#N/A</v>
      </c>
      <c r="CC176" s="51" t="e">
        <f>IF(ISNUMBER('Moyennes ∆Ct et 2^(-∆Ct)'!AW79),'Moyennes ∆Ct et 2^(-∆Ct)'!AW79,NA())</f>
        <v>#N/A</v>
      </c>
      <c r="CD176" s="51" t="e">
        <f>IF(ISNUMBER('Moyennes ∆Ct et 2^(-∆Ct)'!AX79),'Moyennes ∆Ct et 2^(-∆Ct)'!AX79,NA())</f>
        <v>#N/A</v>
      </c>
      <c r="CE176" s="51" t="e">
        <f>IF(ISNUMBER('Moyennes ∆Ct et 2^(-∆Ct)'!AY79),'Moyennes ∆Ct et 2^(-∆Ct)'!AY79,NA())</f>
        <v>#N/A</v>
      </c>
      <c r="CF176" s="51" t="e">
        <f>IF(ISNUMBER('Moyennes ∆Ct et 2^(-∆Ct)'!AZ79),'Moyennes ∆Ct et 2^(-∆Ct)'!AZ79,NA())</f>
        <v>#N/A</v>
      </c>
      <c r="CG176" s="51" t="e">
        <f>IF(ISNUMBER('Moyennes ∆Ct et 2^(-∆Ct)'!BA79),'Moyennes ∆Ct et 2^(-∆Ct)'!BA79,NA())</f>
        <v>#N/A</v>
      </c>
      <c r="CH176" s="51" t="e">
        <f>IF(ISNUMBER('Moyennes ∆Ct et 2^(-∆Ct)'!BB79),'Moyennes ∆Ct et 2^(-∆Ct)'!BB79,NA())</f>
        <v>#N/A</v>
      </c>
      <c r="CI176" s="51" t="e">
        <f>IF(ISNUMBER('Moyennes ∆Ct et 2^(-∆Ct)'!BC79),'Moyennes ∆Ct et 2^(-∆Ct)'!BC79,NA())</f>
        <v>#N/A</v>
      </c>
      <c r="CJ176" s="51" t="e">
        <f>IF(ISNUMBER('Moyennes ∆Ct et 2^(-∆Ct)'!BD79),'Moyennes ∆Ct et 2^(-∆Ct)'!BD79,NA())</f>
        <v>#N/A</v>
      </c>
    </row>
    <row r="177" spans="1:88">
      <c r="A177" s="36" t="str">
        <f t="shared" si="126"/>
        <v>G5</v>
      </c>
      <c r="B177" s="37" t="str">
        <f t="shared" si="126"/>
        <v/>
      </c>
      <c r="C177" s="41" t="str">
        <f>IF('Calcul des ∆Ct'!C79="","",POWER(2,-'Calcul des ∆Ct'!C79))</f>
        <v/>
      </c>
      <c r="D177" s="42" t="str">
        <f>IF('Calcul des ∆Ct'!D79="","",POWER(2,-'Calcul des ∆Ct'!D79))</f>
        <v/>
      </c>
      <c r="E177" s="43" t="str">
        <f>IF('Calcul des ∆Ct'!E79="","",POWER(2,-'Calcul des ∆Ct'!E79))</f>
        <v/>
      </c>
      <c r="F177" s="41" t="str">
        <f>IF('Calcul des ∆Ct'!F79="","",POWER(2,-'Calcul des ∆Ct'!F79))</f>
        <v/>
      </c>
      <c r="G177" s="42" t="str">
        <f>IF('Calcul des ∆Ct'!G79="","",POWER(2,-'Calcul des ∆Ct'!G79))</f>
        <v/>
      </c>
      <c r="H177" s="43" t="str">
        <f>IF('Calcul des ∆Ct'!H79="","",POWER(2,-'Calcul des ∆Ct'!H79))</f>
        <v/>
      </c>
      <c r="I177" s="41" t="str">
        <f>IF('Calcul des ∆Ct'!I79="","",POWER(2,-'Calcul des ∆Ct'!I79))</f>
        <v/>
      </c>
      <c r="J177" s="42" t="str">
        <f>IF('Calcul des ∆Ct'!J79="","",POWER(2,-'Calcul des ∆Ct'!J79))</f>
        <v/>
      </c>
      <c r="K177" s="43" t="str">
        <f>IF('Calcul des ∆Ct'!K79="","",POWER(2,-'Calcul des ∆Ct'!K79))</f>
        <v/>
      </c>
      <c r="L177" s="41" t="str">
        <f>IF('Calcul des ∆Ct'!L79="","",POWER(2,-'Calcul des ∆Ct'!L79))</f>
        <v/>
      </c>
      <c r="M177" s="42" t="str">
        <f>IF('Calcul des ∆Ct'!M79="","",POWER(2,-'Calcul des ∆Ct'!M79))</f>
        <v/>
      </c>
      <c r="N177" s="43" t="str">
        <f>IF('Calcul des ∆Ct'!N79="","",POWER(2,-'Calcul des ∆Ct'!N79))</f>
        <v/>
      </c>
      <c r="O177" s="41" t="str">
        <f>IF('Calcul des ∆Ct'!O79="","",POWER(2,-'Calcul des ∆Ct'!O79))</f>
        <v/>
      </c>
      <c r="P177" s="42" t="str">
        <f>IF('Calcul des ∆Ct'!P79="","",POWER(2,-'Calcul des ∆Ct'!P79))</f>
        <v/>
      </c>
      <c r="Q177" s="43" t="str">
        <f>IF('Calcul des ∆Ct'!Q79="","",POWER(2,-'Calcul des ∆Ct'!Q79))</f>
        <v/>
      </c>
      <c r="R177" s="41" t="str">
        <f>IF('Calcul des ∆Ct'!R79="","",POWER(2,-'Calcul des ∆Ct'!R79))</f>
        <v/>
      </c>
      <c r="S177" s="42" t="str">
        <f>IF('Calcul des ∆Ct'!S79="","",POWER(2,-'Calcul des ∆Ct'!S79))</f>
        <v/>
      </c>
      <c r="T177" s="43" t="str">
        <f>IF('Calcul des ∆Ct'!T79="","",POWER(2,-'Calcul des ∆Ct'!T79))</f>
        <v/>
      </c>
      <c r="U177" s="41" t="str">
        <f>IF('Calcul des ∆Ct'!U79="","",POWER(2,-'Calcul des ∆Ct'!U79))</f>
        <v/>
      </c>
      <c r="V177" s="42" t="str">
        <f>IF('Calcul des ∆Ct'!V79="","",POWER(2,-'Calcul des ∆Ct'!V79))</f>
        <v/>
      </c>
      <c r="W177" s="43" t="str">
        <f>IF('Calcul des ∆Ct'!W79="","",POWER(2,-'Calcul des ∆Ct'!W79))</f>
        <v/>
      </c>
      <c r="X177" s="41" t="str">
        <f>IF('Calcul des ∆Ct'!X79="","",POWER(2,-'Calcul des ∆Ct'!X79))</f>
        <v/>
      </c>
      <c r="Y177" s="42" t="str">
        <f>IF('Calcul des ∆Ct'!Y79="","",POWER(2,-'Calcul des ∆Ct'!Y79))</f>
        <v/>
      </c>
      <c r="Z177" s="43" t="str">
        <f>IF('Calcul des ∆Ct'!Z79="","",POWER(2,-'Calcul des ∆Ct'!Z79))</f>
        <v/>
      </c>
      <c r="AA177" s="41" t="str">
        <f>IF('Calcul des ∆Ct'!AA79="","",POWER(2,-'Calcul des ∆Ct'!AA79))</f>
        <v/>
      </c>
      <c r="AB177" s="42" t="str">
        <f>IF('Calcul des ∆Ct'!AB79="","",POWER(2,-'Calcul des ∆Ct'!AB79))</f>
        <v/>
      </c>
      <c r="AC177" s="43" t="str">
        <f>IF('Calcul des ∆Ct'!AC79="","",POWER(2,-'Calcul des ∆Ct'!AC79))</f>
        <v/>
      </c>
      <c r="AD177" s="41" t="str">
        <f>IF('Calcul des ∆Ct'!AD79="","",POWER(2,-'Calcul des ∆Ct'!AD79))</f>
        <v/>
      </c>
      <c r="AE177" s="42" t="str">
        <f>IF('Calcul des ∆Ct'!AE79="","",POWER(2,-'Calcul des ∆Ct'!AE79))</f>
        <v/>
      </c>
      <c r="AF177" s="43" t="str">
        <f>IF('Calcul des ∆Ct'!AF79="","",POWER(2,-'Calcul des ∆Ct'!AF79))</f>
        <v/>
      </c>
      <c r="AG177" s="41" t="str">
        <f>IF('Calcul des ∆Ct'!AG79="","",POWER(2,-'Calcul des ∆Ct'!AG79))</f>
        <v/>
      </c>
      <c r="AH177" s="42" t="str">
        <f>IF('Calcul des ∆Ct'!AH79="","",POWER(2,-'Calcul des ∆Ct'!AH79))</f>
        <v/>
      </c>
      <c r="AI177" s="43" t="str">
        <f>IF('Calcul des ∆Ct'!AI79="","",POWER(2,-'Calcul des ∆Ct'!AI79))</f>
        <v/>
      </c>
      <c r="AJ177" s="603" t="e">
        <f t="shared" si="137"/>
        <v>#N/A</v>
      </c>
      <c r="AK177" s="604"/>
      <c r="AL177" s="605"/>
      <c r="AM177" s="603" t="e">
        <f t="shared" si="127"/>
        <v>#N/A</v>
      </c>
      <c r="AN177" s="604"/>
      <c r="AO177" s="605"/>
      <c r="AP177" s="603" t="e">
        <f t="shared" si="128"/>
        <v>#N/A</v>
      </c>
      <c r="AQ177" s="604"/>
      <c r="AR177" s="605"/>
      <c r="AS177" s="603" t="e">
        <f t="shared" si="129"/>
        <v>#N/A</v>
      </c>
      <c r="AT177" s="604"/>
      <c r="AU177" s="605"/>
      <c r="AV177" s="603" t="e">
        <f t="shared" si="130"/>
        <v>#N/A</v>
      </c>
      <c r="AW177" s="604"/>
      <c r="AX177" s="605"/>
      <c r="AY177" s="603" t="e">
        <f t="shared" si="131"/>
        <v>#N/A</v>
      </c>
      <c r="AZ177" s="604"/>
      <c r="BA177" s="605"/>
      <c r="BB177" s="603" t="e">
        <f t="shared" si="132"/>
        <v>#N/A</v>
      </c>
      <c r="BC177" s="604"/>
      <c r="BD177" s="605"/>
      <c r="BE177" s="603" t="e">
        <f t="shared" si="133"/>
        <v>#N/A</v>
      </c>
      <c r="BF177" s="604"/>
      <c r="BG177" s="605"/>
      <c r="BH177" s="603" t="e">
        <f t="shared" si="134"/>
        <v>#N/A</v>
      </c>
      <c r="BI177" s="604"/>
      <c r="BJ177" s="605"/>
      <c r="BK177" s="603" t="e">
        <f t="shared" si="135"/>
        <v>#N/A</v>
      </c>
      <c r="BL177" s="604"/>
      <c r="BM177" s="605"/>
      <c r="BN177" s="603" t="e">
        <f t="shared" si="136"/>
        <v>#N/A</v>
      </c>
      <c r="BO177" s="604"/>
      <c r="BP177" s="605"/>
      <c r="BQ177" s="51" t="e">
        <f>IF(ISNUMBER('Moyennes ∆Ct et 2^(-∆Ct)'!AK80),'Moyennes ∆Ct et 2^(-∆Ct)'!AK80,NA())</f>
        <v>#N/A</v>
      </c>
      <c r="BR177" s="51" t="e">
        <f>IF(ISNUMBER('Moyennes ∆Ct et 2^(-∆Ct)'!AL80),'Moyennes ∆Ct et 2^(-∆Ct)'!AL80,NA())</f>
        <v>#N/A</v>
      </c>
      <c r="BS177" s="51" t="e">
        <f>IF(ISNUMBER('Moyennes ∆Ct et 2^(-∆Ct)'!AM80),'Moyennes ∆Ct et 2^(-∆Ct)'!AM80,NA())</f>
        <v>#N/A</v>
      </c>
      <c r="BT177" s="51" t="e">
        <f>IF(ISNUMBER('Moyennes ∆Ct et 2^(-∆Ct)'!AN80),'Moyennes ∆Ct et 2^(-∆Ct)'!AN80,NA())</f>
        <v>#N/A</v>
      </c>
      <c r="BU177" s="51" t="e">
        <f>IF(ISNUMBER('Moyennes ∆Ct et 2^(-∆Ct)'!AO80),'Moyennes ∆Ct et 2^(-∆Ct)'!AO80,NA())</f>
        <v>#N/A</v>
      </c>
      <c r="BV177" s="51" t="e">
        <f>IF(ISNUMBER('Moyennes ∆Ct et 2^(-∆Ct)'!AP80),'Moyennes ∆Ct et 2^(-∆Ct)'!AP80,NA())</f>
        <v>#N/A</v>
      </c>
      <c r="BW177" s="51" t="e">
        <f>IF(ISNUMBER('Moyennes ∆Ct et 2^(-∆Ct)'!AQ80),'Moyennes ∆Ct et 2^(-∆Ct)'!AQ80,NA())</f>
        <v>#N/A</v>
      </c>
      <c r="BX177" s="51" t="e">
        <f>IF(ISNUMBER('Moyennes ∆Ct et 2^(-∆Ct)'!AR80),'Moyennes ∆Ct et 2^(-∆Ct)'!AR80,NA())</f>
        <v>#N/A</v>
      </c>
      <c r="BY177" s="51" t="e">
        <f>IF(ISNUMBER('Moyennes ∆Ct et 2^(-∆Ct)'!AS80),'Moyennes ∆Ct et 2^(-∆Ct)'!AS80,NA())</f>
        <v>#N/A</v>
      </c>
      <c r="BZ177" s="51" t="e">
        <f>IF(ISNUMBER('Moyennes ∆Ct et 2^(-∆Ct)'!AT80),'Moyennes ∆Ct et 2^(-∆Ct)'!AT80,NA())</f>
        <v>#N/A</v>
      </c>
      <c r="CA177" s="51" t="e">
        <f>IF(ISNUMBER('Moyennes ∆Ct et 2^(-∆Ct)'!AU80),'Moyennes ∆Ct et 2^(-∆Ct)'!AU80,NA())</f>
        <v>#N/A</v>
      </c>
      <c r="CB177" s="51" t="e">
        <f>IF(ISNUMBER('Moyennes ∆Ct et 2^(-∆Ct)'!AV80),'Moyennes ∆Ct et 2^(-∆Ct)'!AV80,NA())</f>
        <v>#N/A</v>
      </c>
      <c r="CC177" s="51" t="e">
        <f>IF(ISNUMBER('Moyennes ∆Ct et 2^(-∆Ct)'!AW80),'Moyennes ∆Ct et 2^(-∆Ct)'!AW80,NA())</f>
        <v>#N/A</v>
      </c>
      <c r="CD177" s="51" t="e">
        <f>IF(ISNUMBER('Moyennes ∆Ct et 2^(-∆Ct)'!AX80),'Moyennes ∆Ct et 2^(-∆Ct)'!AX80,NA())</f>
        <v>#N/A</v>
      </c>
      <c r="CE177" s="51" t="e">
        <f>IF(ISNUMBER('Moyennes ∆Ct et 2^(-∆Ct)'!AY80),'Moyennes ∆Ct et 2^(-∆Ct)'!AY80,NA())</f>
        <v>#N/A</v>
      </c>
      <c r="CF177" s="51" t="e">
        <f>IF(ISNUMBER('Moyennes ∆Ct et 2^(-∆Ct)'!AZ80),'Moyennes ∆Ct et 2^(-∆Ct)'!AZ80,NA())</f>
        <v>#N/A</v>
      </c>
      <c r="CG177" s="51" t="e">
        <f>IF(ISNUMBER('Moyennes ∆Ct et 2^(-∆Ct)'!BA80),'Moyennes ∆Ct et 2^(-∆Ct)'!BA80,NA())</f>
        <v>#N/A</v>
      </c>
      <c r="CH177" s="51" t="e">
        <f>IF(ISNUMBER('Moyennes ∆Ct et 2^(-∆Ct)'!BB80),'Moyennes ∆Ct et 2^(-∆Ct)'!BB80,NA())</f>
        <v>#N/A</v>
      </c>
      <c r="CI177" s="51" t="e">
        <f>IF(ISNUMBER('Moyennes ∆Ct et 2^(-∆Ct)'!BC80),'Moyennes ∆Ct et 2^(-∆Ct)'!BC80,NA())</f>
        <v>#N/A</v>
      </c>
      <c r="CJ177" s="51" t="e">
        <f>IF(ISNUMBER('Moyennes ∆Ct et 2^(-∆Ct)'!BD80),'Moyennes ∆Ct et 2^(-∆Ct)'!BD80,NA())</f>
        <v>#N/A</v>
      </c>
    </row>
    <row r="178" spans="1:88">
      <c r="A178" s="36" t="str">
        <f t="shared" si="126"/>
        <v>G6</v>
      </c>
      <c r="B178" s="37" t="str">
        <f t="shared" si="126"/>
        <v/>
      </c>
      <c r="C178" s="41" t="str">
        <f>IF('Calcul des ∆Ct'!C80="","",POWER(2,-'Calcul des ∆Ct'!C80))</f>
        <v/>
      </c>
      <c r="D178" s="42" t="str">
        <f>IF('Calcul des ∆Ct'!D80="","",POWER(2,-'Calcul des ∆Ct'!D80))</f>
        <v/>
      </c>
      <c r="E178" s="43" t="str">
        <f>IF('Calcul des ∆Ct'!E80="","",POWER(2,-'Calcul des ∆Ct'!E80))</f>
        <v/>
      </c>
      <c r="F178" s="41" t="str">
        <f>IF('Calcul des ∆Ct'!F80="","",POWER(2,-'Calcul des ∆Ct'!F80))</f>
        <v/>
      </c>
      <c r="G178" s="42" t="str">
        <f>IF('Calcul des ∆Ct'!G80="","",POWER(2,-'Calcul des ∆Ct'!G80))</f>
        <v/>
      </c>
      <c r="H178" s="43" t="str">
        <f>IF('Calcul des ∆Ct'!H80="","",POWER(2,-'Calcul des ∆Ct'!H80))</f>
        <v/>
      </c>
      <c r="I178" s="41" t="str">
        <f>IF('Calcul des ∆Ct'!I80="","",POWER(2,-'Calcul des ∆Ct'!I80))</f>
        <v/>
      </c>
      <c r="J178" s="42" t="str">
        <f>IF('Calcul des ∆Ct'!J80="","",POWER(2,-'Calcul des ∆Ct'!J80))</f>
        <v/>
      </c>
      <c r="K178" s="43" t="str">
        <f>IF('Calcul des ∆Ct'!K80="","",POWER(2,-'Calcul des ∆Ct'!K80))</f>
        <v/>
      </c>
      <c r="L178" s="41" t="str">
        <f>IF('Calcul des ∆Ct'!L80="","",POWER(2,-'Calcul des ∆Ct'!L80))</f>
        <v/>
      </c>
      <c r="M178" s="42" t="str">
        <f>IF('Calcul des ∆Ct'!M80="","",POWER(2,-'Calcul des ∆Ct'!M80))</f>
        <v/>
      </c>
      <c r="N178" s="43" t="str">
        <f>IF('Calcul des ∆Ct'!N80="","",POWER(2,-'Calcul des ∆Ct'!N80))</f>
        <v/>
      </c>
      <c r="O178" s="41" t="str">
        <f>IF('Calcul des ∆Ct'!O80="","",POWER(2,-'Calcul des ∆Ct'!O80))</f>
        <v/>
      </c>
      <c r="P178" s="42" t="str">
        <f>IF('Calcul des ∆Ct'!P80="","",POWER(2,-'Calcul des ∆Ct'!P80))</f>
        <v/>
      </c>
      <c r="Q178" s="43" t="str">
        <f>IF('Calcul des ∆Ct'!Q80="","",POWER(2,-'Calcul des ∆Ct'!Q80))</f>
        <v/>
      </c>
      <c r="R178" s="41" t="str">
        <f>IF('Calcul des ∆Ct'!R80="","",POWER(2,-'Calcul des ∆Ct'!R80))</f>
        <v/>
      </c>
      <c r="S178" s="42" t="str">
        <f>IF('Calcul des ∆Ct'!S80="","",POWER(2,-'Calcul des ∆Ct'!S80))</f>
        <v/>
      </c>
      <c r="T178" s="43" t="str">
        <f>IF('Calcul des ∆Ct'!T80="","",POWER(2,-'Calcul des ∆Ct'!T80))</f>
        <v/>
      </c>
      <c r="U178" s="41" t="str">
        <f>IF('Calcul des ∆Ct'!U80="","",POWER(2,-'Calcul des ∆Ct'!U80))</f>
        <v/>
      </c>
      <c r="V178" s="42" t="str">
        <f>IF('Calcul des ∆Ct'!V80="","",POWER(2,-'Calcul des ∆Ct'!V80))</f>
        <v/>
      </c>
      <c r="W178" s="43" t="str">
        <f>IF('Calcul des ∆Ct'!W80="","",POWER(2,-'Calcul des ∆Ct'!W80))</f>
        <v/>
      </c>
      <c r="X178" s="41" t="str">
        <f>IF('Calcul des ∆Ct'!X80="","",POWER(2,-'Calcul des ∆Ct'!X80))</f>
        <v/>
      </c>
      <c r="Y178" s="42" t="str">
        <f>IF('Calcul des ∆Ct'!Y80="","",POWER(2,-'Calcul des ∆Ct'!Y80))</f>
        <v/>
      </c>
      <c r="Z178" s="43" t="str">
        <f>IF('Calcul des ∆Ct'!Z80="","",POWER(2,-'Calcul des ∆Ct'!Z80))</f>
        <v/>
      </c>
      <c r="AA178" s="41" t="str">
        <f>IF('Calcul des ∆Ct'!AA80="","",POWER(2,-'Calcul des ∆Ct'!AA80))</f>
        <v/>
      </c>
      <c r="AB178" s="42" t="str">
        <f>IF('Calcul des ∆Ct'!AB80="","",POWER(2,-'Calcul des ∆Ct'!AB80))</f>
        <v/>
      </c>
      <c r="AC178" s="43" t="str">
        <f>IF('Calcul des ∆Ct'!AC80="","",POWER(2,-'Calcul des ∆Ct'!AC80))</f>
        <v/>
      </c>
      <c r="AD178" s="41" t="str">
        <f>IF('Calcul des ∆Ct'!AD80="","",POWER(2,-'Calcul des ∆Ct'!AD80))</f>
        <v/>
      </c>
      <c r="AE178" s="42" t="str">
        <f>IF('Calcul des ∆Ct'!AE80="","",POWER(2,-'Calcul des ∆Ct'!AE80))</f>
        <v/>
      </c>
      <c r="AF178" s="43" t="str">
        <f>IF('Calcul des ∆Ct'!AF80="","",POWER(2,-'Calcul des ∆Ct'!AF80))</f>
        <v/>
      </c>
      <c r="AG178" s="41" t="str">
        <f>IF('Calcul des ∆Ct'!AG80="","",POWER(2,-'Calcul des ∆Ct'!AG80))</f>
        <v/>
      </c>
      <c r="AH178" s="42" t="str">
        <f>IF('Calcul des ∆Ct'!AH80="","",POWER(2,-'Calcul des ∆Ct'!AH80))</f>
        <v/>
      </c>
      <c r="AI178" s="43" t="str">
        <f>IF('Calcul des ∆Ct'!AI80="","",POWER(2,-'Calcul des ∆Ct'!AI80))</f>
        <v/>
      </c>
      <c r="AJ178" s="603" t="e">
        <f t="shared" si="137"/>
        <v>#N/A</v>
      </c>
      <c r="AK178" s="604"/>
      <c r="AL178" s="605"/>
      <c r="AM178" s="603" t="e">
        <f t="shared" si="127"/>
        <v>#N/A</v>
      </c>
      <c r="AN178" s="604"/>
      <c r="AO178" s="605"/>
      <c r="AP178" s="603" t="e">
        <f t="shared" si="128"/>
        <v>#N/A</v>
      </c>
      <c r="AQ178" s="604"/>
      <c r="AR178" s="605"/>
      <c r="AS178" s="603" t="e">
        <f t="shared" si="129"/>
        <v>#N/A</v>
      </c>
      <c r="AT178" s="604"/>
      <c r="AU178" s="605"/>
      <c r="AV178" s="603" t="e">
        <f t="shared" si="130"/>
        <v>#N/A</v>
      </c>
      <c r="AW178" s="604"/>
      <c r="AX178" s="605"/>
      <c r="AY178" s="603" t="e">
        <f t="shared" si="131"/>
        <v>#N/A</v>
      </c>
      <c r="AZ178" s="604"/>
      <c r="BA178" s="605"/>
      <c r="BB178" s="603" t="e">
        <f t="shared" si="132"/>
        <v>#N/A</v>
      </c>
      <c r="BC178" s="604"/>
      <c r="BD178" s="605"/>
      <c r="BE178" s="603" t="e">
        <f t="shared" si="133"/>
        <v>#N/A</v>
      </c>
      <c r="BF178" s="604"/>
      <c r="BG178" s="605"/>
      <c r="BH178" s="603" t="e">
        <f t="shared" si="134"/>
        <v>#N/A</v>
      </c>
      <c r="BI178" s="604"/>
      <c r="BJ178" s="605"/>
      <c r="BK178" s="603" t="e">
        <f t="shared" si="135"/>
        <v>#N/A</v>
      </c>
      <c r="BL178" s="604"/>
      <c r="BM178" s="605"/>
      <c r="BN178" s="603" t="e">
        <f t="shared" si="136"/>
        <v>#N/A</v>
      </c>
      <c r="BO178" s="604"/>
      <c r="BP178" s="605"/>
      <c r="BQ178" s="51" t="e">
        <f>IF(ISNUMBER('Moyennes ∆Ct et 2^(-∆Ct)'!AK81),'Moyennes ∆Ct et 2^(-∆Ct)'!AK81,NA())</f>
        <v>#N/A</v>
      </c>
      <c r="BR178" s="51" t="e">
        <f>IF(ISNUMBER('Moyennes ∆Ct et 2^(-∆Ct)'!AL81),'Moyennes ∆Ct et 2^(-∆Ct)'!AL81,NA())</f>
        <v>#N/A</v>
      </c>
      <c r="BS178" s="51" t="e">
        <f>IF(ISNUMBER('Moyennes ∆Ct et 2^(-∆Ct)'!AM81),'Moyennes ∆Ct et 2^(-∆Ct)'!AM81,NA())</f>
        <v>#N/A</v>
      </c>
      <c r="BT178" s="51" t="e">
        <f>IF(ISNUMBER('Moyennes ∆Ct et 2^(-∆Ct)'!AN81),'Moyennes ∆Ct et 2^(-∆Ct)'!AN81,NA())</f>
        <v>#N/A</v>
      </c>
      <c r="BU178" s="51" t="e">
        <f>IF(ISNUMBER('Moyennes ∆Ct et 2^(-∆Ct)'!AO81),'Moyennes ∆Ct et 2^(-∆Ct)'!AO81,NA())</f>
        <v>#N/A</v>
      </c>
      <c r="BV178" s="51" t="e">
        <f>IF(ISNUMBER('Moyennes ∆Ct et 2^(-∆Ct)'!AP81),'Moyennes ∆Ct et 2^(-∆Ct)'!AP81,NA())</f>
        <v>#N/A</v>
      </c>
      <c r="BW178" s="51" t="e">
        <f>IF(ISNUMBER('Moyennes ∆Ct et 2^(-∆Ct)'!AQ81),'Moyennes ∆Ct et 2^(-∆Ct)'!AQ81,NA())</f>
        <v>#N/A</v>
      </c>
      <c r="BX178" s="51" t="e">
        <f>IF(ISNUMBER('Moyennes ∆Ct et 2^(-∆Ct)'!AR81),'Moyennes ∆Ct et 2^(-∆Ct)'!AR81,NA())</f>
        <v>#N/A</v>
      </c>
      <c r="BY178" s="51" t="e">
        <f>IF(ISNUMBER('Moyennes ∆Ct et 2^(-∆Ct)'!AS81),'Moyennes ∆Ct et 2^(-∆Ct)'!AS81,NA())</f>
        <v>#N/A</v>
      </c>
      <c r="BZ178" s="51" t="e">
        <f>IF(ISNUMBER('Moyennes ∆Ct et 2^(-∆Ct)'!AT81),'Moyennes ∆Ct et 2^(-∆Ct)'!AT81,NA())</f>
        <v>#N/A</v>
      </c>
      <c r="CA178" s="51" t="e">
        <f>IF(ISNUMBER('Moyennes ∆Ct et 2^(-∆Ct)'!AU81),'Moyennes ∆Ct et 2^(-∆Ct)'!AU81,NA())</f>
        <v>#N/A</v>
      </c>
      <c r="CB178" s="51" t="e">
        <f>IF(ISNUMBER('Moyennes ∆Ct et 2^(-∆Ct)'!AV81),'Moyennes ∆Ct et 2^(-∆Ct)'!AV81,NA())</f>
        <v>#N/A</v>
      </c>
      <c r="CC178" s="51" t="e">
        <f>IF(ISNUMBER('Moyennes ∆Ct et 2^(-∆Ct)'!AW81),'Moyennes ∆Ct et 2^(-∆Ct)'!AW81,NA())</f>
        <v>#N/A</v>
      </c>
      <c r="CD178" s="51" t="e">
        <f>IF(ISNUMBER('Moyennes ∆Ct et 2^(-∆Ct)'!AX81),'Moyennes ∆Ct et 2^(-∆Ct)'!AX81,NA())</f>
        <v>#N/A</v>
      </c>
      <c r="CE178" s="51" t="e">
        <f>IF(ISNUMBER('Moyennes ∆Ct et 2^(-∆Ct)'!AY81),'Moyennes ∆Ct et 2^(-∆Ct)'!AY81,NA())</f>
        <v>#N/A</v>
      </c>
      <c r="CF178" s="51" t="e">
        <f>IF(ISNUMBER('Moyennes ∆Ct et 2^(-∆Ct)'!AZ81),'Moyennes ∆Ct et 2^(-∆Ct)'!AZ81,NA())</f>
        <v>#N/A</v>
      </c>
      <c r="CG178" s="51" t="e">
        <f>IF(ISNUMBER('Moyennes ∆Ct et 2^(-∆Ct)'!BA81),'Moyennes ∆Ct et 2^(-∆Ct)'!BA81,NA())</f>
        <v>#N/A</v>
      </c>
      <c r="CH178" s="51" t="e">
        <f>IF(ISNUMBER('Moyennes ∆Ct et 2^(-∆Ct)'!BB81),'Moyennes ∆Ct et 2^(-∆Ct)'!BB81,NA())</f>
        <v>#N/A</v>
      </c>
      <c r="CI178" s="51" t="e">
        <f>IF(ISNUMBER('Moyennes ∆Ct et 2^(-∆Ct)'!BC81),'Moyennes ∆Ct et 2^(-∆Ct)'!BC81,NA())</f>
        <v>#N/A</v>
      </c>
      <c r="CJ178" s="51" t="e">
        <f>IF(ISNUMBER('Moyennes ∆Ct et 2^(-∆Ct)'!BD81),'Moyennes ∆Ct et 2^(-∆Ct)'!BD81,NA())</f>
        <v>#N/A</v>
      </c>
    </row>
    <row r="179" spans="1:88">
      <c r="A179" s="36" t="str">
        <f t="shared" si="126"/>
        <v>G7</v>
      </c>
      <c r="B179" s="37" t="str">
        <f t="shared" si="126"/>
        <v/>
      </c>
      <c r="C179" s="41" t="str">
        <f>IF('Calcul des ∆Ct'!C81="","",POWER(2,-'Calcul des ∆Ct'!C81))</f>
        <v/>
      </c>
      <c r="D179" s="42" t="str">
        <f>IF('Calcul des ∆Ct'!D81="","",POWER(2,-'Calcul des ∆Ct'!D81))</f>
        <v/>
      </c>
      <c r="E179" s="43" t="str">
        <f>IF('Calcul des ∆Ct'!E81="","",POWER(2,-'Calcul des ∆Ct'!E81))</f>
        <v/>
      </c>
      <c r="F179" s="41" t="str">
        <f>IF('Calcul des ∆Ct'!F81="","",POWER(2,-'Calcul des ∆Ct'!F81))</f>
        <v/>
      </c>
      <c r="G179" s="42" t="str">
        <f>IF('Calcul des ∆Ct'!G81="","",POWER(2,-'Calcul des ∆Ct'!G81))</f>
        <v/>
      </c>
      <c r="H179" s="43" t="str">
        <f>IF('Calcul des ∆Ct'!H81="","",POWER(2,-'Calcul des ∆Ct'!H81))</f>
        <v/>
      </c>
      <c r="I179" s="41" t="str">
        <f>IF('Calcul des ∆Ct'!I81="","",POWER(2,-'Calcul des ∆Ct'!I81))</f>
        <v/>
      </c>
      <c r="J179" s="42" t="str">
        <f>IF('Calcul des ∆Ct'!J81="","",POWER(2,-'Calcul des ∆Ct'!J81))</f>
        <v/>
      </c>
      <c r="K179" s="43" t="str">
        <f>IF('Calcul des ∆Ct'!K81="","",POWER(2,-'Calcul des ∆Ct'!K81))</f>
        <v/>
      </c>
      <c r="L179" s="41" t="str">
        <f>IF('Calcul des ∆Ct'!L81="","",POWER(2,-'Calcul des ∆Ct'!L81))</f>
        <v/>
      </c>
      <c r="M179" s="42" t="str">
        <f>IF('Calcul des ∆Ct'!M81="","",POWER(2,-'Calcul des ∆Ct'!M81))</f>
        <v/>
      </c>
      <c r="N179" s="43" t="str">
        <f>IF('Calcul des ∆Ct'!N81="","",POWER(2,-'Calcul des ∆Ct'!N81))</f>
        <v/>
      </c>
      <c r="O179" s="41" t="str">
        <f>IF('Calcul des ∆Ct'!O81="","",POWER(2,-'Calcul des ∆Ct'!O81))</f>
        <v/>
      </c>
      <c r="P179" s="42" t="str">
        <f>IF('Calcul des ∆Ct'!P81="","",POWER(2,-'Calcul des ∆Ct'!P81))</f>
        <v/>
      </c>
      <c r="Q179" s="43" t="str">
        <f>IF('Calcul des ∆Ct'!Q81="","",POWER(2,-'Calcul des ∆Ct'!Q81))</f>
        <v/>
      </c>
      <c r="R179" s="41" t="str">
        <f>IF('Calcul des ∆Ct'!R81="","",POWER(2,-'Calcul des ∆Ct'!R81))</f>
        <v/>
      </c>
      <c r="S179" s="42" t="str">
        <f>IF('Calcul des ∆Ct'!S81="","",POWER(2,-'Calcul des ∆Ct'!S81))</f>
        <v/>
      </c>
      <c r="T179" s="43" t="str">
        <f>IF('Calcul des ∆Ct'!T81="","",POWER(2,-'Calcul des ∆Ct'!T81))</f>
        <v/>
      </c>
      <c r="U179" s="41" t="str">
        <f>IF('Calcul des ∆Ct'!U81="","",POWER(2,-'Calcul des ∆Ct'!U81))</f>
        <v/>
      </c>
      <c r="V179" s="42" t="str">
        <f>IF('Calcul des ∆Ct'!V81="","",POWER(2,-'Calcul des ∆Ct'!V81))</f>
        <v/>
      </c>
      <c r="W179" s="43" t="str">
        <f>IF('Calcul des ∆Ct'!W81="","",POWER(2,-'Calcul des ∆Ct'!W81))</f>
        <v/>
      </c>
      <c r="X179" s="41" t="str">
        <f>IF('Calcul des ∆Ct'!X81="","",POWER(2,-'Calcul des ∆Ct'!X81))</f>
        <v/>
      </c>
      <c r="Y179" s="42" t="str">
        <f>IF('Calcul des ∆Ct'!Y81="","",POWER(2,-'Calcul des ∆Ct'!Y81))</f>
        <v/>
      </c>
      <c r="Z179" s="43" t="str">
        <f>IF('Calcul des ∆Ct'!Z81="","",POWER(2,-'Calcul des ∆Ct'!Z81))</f>
        <v/>
      </c>
      <c r="AA179" s="41" t="str">
        <f>IF('Calcul des ∆Ct'!AA81="","",POWER(2,-'Calcul des ∆Ct'!AA81))</f>
        <v/>
      </c>
      <c r="AB179" s="42" t="str">
        <f>IF('Calcul des ∆Ct'!AB81="","",POWER(2,-'Calcul des ∆Ct'!AB81))</f>
        <v/>
      </c>
      <c r="AC179" s="43" t="str">
        <f>IF('Calcul des ∆Ct'!AC81="","",POWER(2,-'Calcul des ∆Ct'!AC81))</f>
        <v/>
      </c>
      <c r="AD179" s="41" t="str">
        <f>IF('Calcul des ∆Ct'!AD81="","",POWER(2,-'Calcul des ∆Ct'!AD81))</f>
        <v/>
      </c>
      <c r="AE179" s="42" t="str">
        <f>IF('Calcul des ∆Ct'!AE81="","",POWER(2,-'Calcul des ∆Ct'!AE81))</f>
        <v/>
      </c>
      <c r="AF179" s="43" t="str">
        <f>IF('Calcul des ∆Ct'!AF81="","",POWER(2,-'Calcul des ∆Ct'!AF81))</f>
        <v/>
      </c>
      <c r="AG179" s="41" t="str">
        <f>IF('Calcul des ∆Ct'!AG81="","",POWER(2,-'Calcul des ∆Ct'!AG81))</f>
        <v/>
      </c>
      <c r="AH179" s="42" t="str">
        <f>IF('Calcul des ∆Ct'!AH81="","",POWER(2,-'Calcul des ∆Ct'!AH81))</f>
        <v/>
      </c>
      <c r="AI179" s="43" t="str">
        <f>IF('Calcul des ∆Ct'!AI81="","",POWER(2,-'Calcul des ∆Ct'!AI81))</f>
        <v/>
      </c>
      <c r="AJ179" s="603" t="e">
        <f t="shared" si="137"/>
        <v>#N/A</v>
      </c>
      <c r="AK179" s="604"/>
      <c r="AL179" s="605"/>
      <c r="AM179" s="603" t="e">
        <f t="shared" si="127"/>
        <v>#N/A</v>
      </c>
      <c r="AN179" s="604"/>
      <c r="AO179" s="605"/>
      <c r="AP179" s="603" t="e">
        <f t="shared" si="128"/>
        <v>#N/A</v>
      </c>
      <c r="AQ179" s="604"/>
      <c r="AR179" s="605"/>
      <c r="AS179" s="603" t="e">
        <f t="shared" si="129"/>
        <v>#N/A</v>
      </c>
      <c r="AT179" s="604"/>
      <c r="AU179" s="605"/>
      <c r="AV179" s="603" t="e">
        <f t="shared" si="130"/>
        <v>#N/A</v>
      </c>
      <c r="AW179" s="604"/>
      <c r="AX179" s="605"/>
      <c r="AY179" s="603" t="e">
        <f t="shared" si="131"/>
        <v>#N/A</v>
      </c>
      <c r="AZ179" s="604"/>
      <c r="BA179" s="605"/>
      <c r="BB179" s="603" t="e">
        <f t="shared" si="132"/>
        <v>#N/A</v>
      </c>
      <c r="BC179" s="604"/>
      <c r="BD179" s="605"/>
      <c r="BE179" s="603" t="e">
        <f t="shared" si="133"/>
        <v>#N/A</v>
      </c>
      <c r="BF179" s="604"/>
      <c r="BG179" s="605"/>
      <c r="BH179" s="603" t="e">
        <f t="shared" si="134"/>
        <v>#N/A</v>
      </c>
      <c r="BI179" s="604"/>
      <c r="BJ179" s="605"/>
      <c r="BK179" s="603" t="e">
        <f t="shared" si="135"/>
        <v>#N/A</v>
      </c>
      <c r="BL179" s="604"/>
      <c r="BM179" s="605"/>
      <c r="BN179" s="603" t="e">
        <f t="shared" si="136"/>
        <v>#N/A</v>
      </c>
      <c r="BO179" s="604"/>
      <c r="BP179" s="605"/>
      <c r="BQ179" s="51" t="e">
        <f>IF(ISNUMBER('Moyennes ∆Ct et 2^(-∆Ct)'!AK82),'Moyennes ∆Ct et 2^(-∆Ct)'!AK82,NA())</f>
        <v>#N/A</v>
      </c>
      <c r="BR179" s="51" t="e">
        <f>IF(ISNUMBER('Moyennes ∆Ct et 2^(-∆Ct)'!AL82),'Moyennes ∆Ct et 2^(-∆Ct)'!AL82,NA())</f>
        <v>#N/A</v>
      </c>
      <c r="BS179" s="51" t="e">
        <f>IF(ISNUMBER('Moyennes ∆Ct et 2^(-∆Ct)'!AM82),'Moyennes ∆Ct et 2^(-∆Ct)'!AM82,NA())</f>
        <v>#N/A</v>
      </c>
      <c r="BT179" s="51" t="e">
        <f>IF(ISNUMBER('Moyennes ∆Ct et 2^(-∆Ct)'!AN82),'Moyennes ∆Ct et 2^(-∆Ct)'!AN82,NA())</f>
        <v>#N/A</v>
      </c>
      <c r="BU179" s="51" t="e">
        <f>IF(ISNUMBER('Moyennes ∆Ct et 2^(-∆Ct)'!AO82),'Moyennes ∆Ct et 2^(-∆Ct)'!AO82,NA())</f>
        <v>#N/A</v>
      </c>
      <c r="BV179" s="51" t="e">
        <f>IF(ISNUMBER('Moyennes ∆Ct et 2^(-∆Ct)'!AP82),'Moyennes ∆Ct et 2^(-∆Ct)'!AP82,NA())</f>
        <v>#N/A</v>
      </c>
      <c r="BW179" s="51" t="e">
        <f>IF(ISNUMBER('Moyennes ∆Ct et 2^(-∆Ct)'!AQ82),'Moyennes ∆Ct et 2^(-∆Ct)'!AQ82,NA())</f>
        <v>#N/A</v>
      </c>
      <c r="BX179" s="51" t="e">
        <f>IF(ISNUMBER('Moyennes ∆Ct et 2^(-∆Ct)'!AR82),'Moyennes ∆Ct et 2^(-∆Ct)'!AR82,NA())</f>
        <v>#N/A</v>
      </c>
      <c r="BY179" s="51" t="e">
        <f>IF(ISNUMBER('Moyennes ∆Ct et 2^(-∆Ct)'!AS82),'Moyennes ∆Ct et 2^(-∆Ct)'!AS82,NA())</f>
        <v>#N/A</v>
      </c>
      <c r="BZ179" s="51" t="e">
        <f>IF(ISNUMBER('Moyennes ∆Ct et 2^(-∆Ct)'!AT82),'Moyennes ∆Ct et 2^(-∆Ct)'!AT82,NA())</f>
        <v>#N/A</v>
      </c>
      <c r="CA179" s="51" t="e">
        <f>IF(ISNUMBER('Moyennes ∆Ct et 2^(-∆Ct)'!AU82),'Moyennes ∆Ct et 2^(-∆Ct)'!AU82,NA())</f>
        <v>#N/A</v>
      </c>
      <c r="CB179" s="51" t="e">
        <f>IF(ISNUMBER('Moyennes ∆Ct et 2^(-∆Ct)'!AV82),'Moyennes ∆Ct et 2^(-∆Ct)'!AV82,NA())</f>
        <v>#N/A</v>
      </c>
      <c r="CC179" s="51" t="e">
        <f>IF(ISNUMBER('Moyennes ∆Ct et 2^(-∆Ct)'!AW82),'Moyennes ∆Ct et 2^(-∆Ct)'!AW82,NA())</f>
        <v>#N/A</v>
      </c>
      <c r="CD179" s="51" t="e">
        <f>IF(ISNUMBER('Moyennes ∆Ct et 2^(-∆Ct)'!AX82),'Moyennes ∆Ct et 2^(-∆Ct)'!AX82,NA())</f>
        <v>#N/A</v>
      </c>
      <c r="CE179" s="51" t="e">
        <f>IF(ISNUMBER('Moyennes ∆Ct et 2^(-∆Ct)'!AY82),'Moyennes ∆Ct et 2^(-∆Ct)'!AY82,NA())</f>
        <v>#N/A</v>
      </c>
      <c r="CF179" s="51" t="e">
        <f>IF(ISNUMBER('Moyennes ∆Ct et 2^(-∆Ct)'!AZ82),'Moyennes ∆Ct et 2^(-∆Ct)'!AZ82,NA())</f>
        <v>#N/A</v>
      </c>
      <c r="CG179" s="51" t="e">
        <f>IF(ISNUMBER('Moyennes ∆Ct et 2^(-∆Ct)'!BA82),'Moyennes ∆Ct et 2^(-∆Ct)'!BA82,NA())</f>
        <v>#N/A</v>
      </c>
      <c r="CH179" s="51" t="e">
        <f>IF(ISNUMBER('Moyennes ∆Ct et 2^(-∆Ct)'!BB82),'Moyennes ∆Ct et 2^(-∆Ct)'!BB82,NA())</f>
        <v>#N/A</v>
      </c>
      <c r="CI179" s="51" t="e">
        <f>IF(ISNUMBER('Moyennes ∆Ct et 2^(-∆Ct)'!BC82),'Moyennes ∆Ct et 2^(-∆Ct)'!BC82,NA())</f>
        <v>#N/A</v>
      </c>
      <c r="CJ179" s="51" t="e">
        <f>IF(ISNUMBER('Moyennes ∆Ct et 2^(-∆Ct)'!BD82),'Moyennes ∆Ct et 2^(-∆Ct)'!BD82,NA())</f>
        <v>#N/A</v>
      </c>
    </row>
    <row r="180" spans="1:88">
      <c r="A180" s="36" t="str">
        <f t="shared" si="126"/>
        <v>G8</v>
      </c>
      <c r="B180" s="37" t="str">
        <f t="shared" si="126"/>
        <v/>
      </c>
      <c r="C180" s="41" t="str">
        <f>IF('Calcul des ∆Ct'!C82="","",POWER(2,-'Calcul des ∆Ct'!C82))</f>
        <v/>
      </c>
      <c r="D180" s="42" t="str">
        <f>IF('Calcul des ∆Ct'!D82="","",POWER(2,-'Calcul des ∆Ct'!D82))</f>
        <v/>
      </c>
      <c r="E180" s="43" t="str">
        <f>IF('Calcul des ∆Ct'!E82="","",POWER(2,-'Calcul des ∆Ct'!E82))</f>
        <v/>
      </c>
      <c r="F180" s="41" t="str">
        <f>IF('Calcul des ∆Ct'!F82="","",POWER(2,-'Calcul des ∆Ct'!F82))</f>
        <v/>
      </c>
      <c r="G180" s="42" t="str">
        <f>IF('Calcul des ∆Ct'!G82="","",POWER(2,-'Calcul des ∆Ct'!G82))</f>
        <v/>
      </c>
      <c r="H180" s="43" t="str">
        <f>IF('Calcul des ∆Ct'!H82="","",POWER(2,-'Calcul des ∆Ct'!H82))</f>
        <v/>
      </c>
      <c r="I180" s="41" t="str">
        <f>IF('Calcul des ∆Ct'!I82="","",POWER(2,-'Calcul des ∆Ct'!I82))</f>
        <v/>
      </c>
      <c r="J180" s="42" t="str">
        <f>IF('Calcul des ∆Ct'!J82="","",POWER(2,-'Calcul des ∆Ct'!J82))</f>
        <v/>
      </c>
      <c r="K180" s="43" t="str">
        <f>IF('Calcul des ∆Ct'!K82="","",POWER(2,-'Calcul des ∆Ct'!K82))</f>
        <v/>
      </c>
      <c r="L180" s="41" t="str">
        <f>IF('Calcul des ∆Ct'!L82="","",POWER(2,-'Calcul des ∆Ct'!L82))</f>
        <v/>
      </c>
      <c r="M180" s="42" t="str">
        <f>IF('Calcul des ∆Ct'!M82="","",POWER(2,-'Calcul des ∆Ct'!M82))</f>
        <v/>
      </c>
      <c r="N180" s="43" t="str">
        <f>IF('Calcul des ∆Ct'!N82="","",POWER(2,-'Calcul des ∆Ct'!N82))</f>
        <v/>
      </c>
      <c r="O180" s="41" t="str">
        <f>IF('Calcul des ∆Ct'!O82="","",POWER(2,-'Calcul des ∆Ct'!O82))</f>
        <v/>
      </c>
      <c r="P180" s="42" t="str">
        <f>IF('Calcul des ∆Ct'!P82="","",POWER(2,-'Calcul des ∆Ct'!P82))</f>
        <v/>
      </c>
      <c r="Q180" s="43" t="str">
        <f>IF('Calcul des ∆Ct'!Q82="","",POWER(2,-'Calcul des ∆Ct'!Q82))</f>
        <v/>
      </c>
      <c r="R180" s="41" t="str">
        <f>IF('Calcul des ∆Ct'!R82="","",POWER(2,-'Calcul des ∆Ct'!R82))</f>
        <v/>
      </c>
      <c r="S180" s="42" t="str">
        <f>IF('Calcul des ∆Ct'!S82="","",POWER(2,-'Calcul des ∆Ct'!S82))</f>
        <v/>
      </c>
      <c r="T180" s="43" t="str">
        <f>IF('Calcul des ∆Ct'!T82="","",POWER(2,-'Calcul des ∆Ct'!T82))</f>
        <v/>
      </c>
      <c r="U180" s="41" t="str">
        <f>IF('Calcul des ∆Ct'!U82="","",POWER(2,-'Calcul des ∆Ct'!U82))</f>
        <v/>
      </c>
      <c r="V180" s="42" t="str">
        <f>IF('Calcul des ∆Ct'!V82="","",POWER(2,-'Calcul des ∆Ct'!V82))</f>
        <v/>
      </c>
      <c r="W180" s="43" t="str">
        <f>IF('Calcul des ∆Ct'!W82="","",POWER(2,-'Calcul des ∆Ct'!W82))</f>
        <v/>
      </c>
      <c r="X180" s="41" t="str">
        <f>IF('Calcul des ∆Ct'!X82="","",POWER(2,-'Calcul des ∆Ct'!X82))</f>
        <v/>
      </c>
      <c r="Y180" s="42" t="str">
        <f>IF('Calcul des ∆Ct'!Y82="","",POWER(2,-'Calcul des ∆Ct'!Y82))</f>
        <v/>
      </c>
      <c r="Z180" s="43" t="str">
        <f>IF('Calcul des ∆Ct'!Z82="","",POWER(2,-'Calcul des ∆Ct'!Z82))</f>
        <v/>
      </c>
      <c r="AA180" s="41" t="str">
        <f>IF('Calcul des ∆Ct'!AA82="","",POWER(2,-'Calcul des ∆Ct'!AA82))</f>
        <v/>
      </c>
      <c r="AB180" s="42" t="str">
        <f>IF('Calcul des ∆Ct'!AB82="","",POWER(2,-'Calcul des ∆Ct'!AB82))</f>
        <v/>
      </c>
      <c r="AC180" s="43" t="str">
        <f>IF('Calcul des ∆Ct'!AC82="","",POWER(2,-'Calcul des ∆Ct'!AC82))</f>
        <v/>
      </c>
      <c r="AD180" s="41" t="str">
        <f>IF('Calcul des ∆Ct'!AD82="","",POWER(2,-'Calcul des ∆Ct'!AD82))</f>
        <v/>
      </c>
      <c r="AE180" s="42" t="str">
        <f>IF('Calcul des ∆Ct'!AE82="","",POWER(2,-'Calcul des ∆Ct'!AE82))</f>
        <v/>
      </c>
      <c r="AF180" s="43" t="str">
        <f>IF('Calcul des ∆Ct'!AF82="","",POWER(2,-'Calcul des ∆Ct'!AF82))</f>
        <v/>
      </c>
      <c r="AG180" s="41" t="str">
        <f>IF('Calcul des ∆Ct'!AG82="","",POWER(2,-'Calcul des ∆Ct'!AG82))</f>
        <v/>
      </c>
      <c r="AH180" s="42" t="str">
        <f>IF('Calcul des ∆Ct'!AH82="","",POWER(2,-'Calcul des ∆Ct'!AH82))</f>
        <v/>
      </c>
      <c r="AI180" s="43" t="str">
        <f>IF('Calcul des ∆Ct'!AI82="","",POWER(2,-'Calcul des ∆Ct'!AI82))</f>
        <v/>
      </c>
      <c r="AJ180" s="603" t="e">
        <f t="shared" si="137"/>
        <v>#N/A</v>
      </c>
      <c r="AK180" s="604"/>
      <c r="AL180" s="605"/>
      <c r="AM180" s="603" t="e">
        <f t="shared" si="127"/>
        <v>#N/A</v>
      </c>
      <c r="AN180" s="604"/>
      <c r="AO180" s="605"/>
      <c r="AP180" s="603" t="e">
        <f t="shared" si="128"/>
        <v>#N/A</v>
      </c>
      <c r="AQ180" s="604"/>
      <c r="AR180" s="605"/>
      <c r="AS180" s="603" t="e">
        <f t="shared" si="129"/>
        <v>#N/A</v>
      </c>
      <c r="AT180" s="604"/>
      <c r="AU180" s="605"/>
      <c r="AV180" s="603" t="e">
        <f t="shared" si="130"/>
        <v>#N/A</v>
      </c>
      <c r="AW180" s="604"/>
      <c r="AX180" s="605"/>
      <c r="AY180" s="603" t="e">
        <f t="shared" si="131"/>
        <v>#N/A</v>
      </c>
      <c r="AZ180" s="604"/>
      <c r="BA180" s="605"/>
      <c r="BB180" s="603" t="e">
        <f t="shared" si="132"/>
        <v>#N/A</v>
      </c>
      <c r="BC180" s="604"/>
      <c r="BD180" s="605"/>
      <c r="BE180" s="603" t="e">
        <f t="shared" si="133"/>
        <v>#N/A</v>
      </c>
      <c r="BF180" s="604"/>
      <c r="BG180" s="605"/>
      <c r="BH180" s="603" t="e">
        <f t="shared" si="134"/>
        <v>#N/A</v>
      </c>
      <c r="BI180" s="604"/>
      <c r="BJ180" s="605"/>
      <c r="BK180" s="603" t="e">
        <f t="shared" si="135"/>
        <v>#N/A</v>
      </c>
      <c r="BL180" s="604"/>
      <c r="BM180" s="605"/>
      <c r="BN180" s="603" t="e">
        <f t="shared" si="136"/>
        <v>#N/A</v>
      </c>
      <c r="BO180" s="604"/>
      <c r="BP180" s="605"/>
      <c r="BQ180" s="51" t="e">
        <f>IF(ISNUMBER('Moyennes ∆Ct et 2^(-∆Ct)'!AK83),'Moyennes ∆Ct et 2^(-∆Ct)'!AK83,NA())</f>
        <v>#N/A</v>
      </c>
      <c r="BR180" s="51" t="e">
        <f>IF(ISNUMBER('Moyennes ∆Ct et 2^(-∆Ct)'!AL83),'Moyennes ∆Ct et 2^(-∆Ct)'!AL83,NA())</f>
        <v>#N/A</v>
      </c>
      <c r="BS180" s="51" t="e">
        <f>IF(ISNUMBER('Moyennes ∆Ct et 2^(-∆Ct)'!AM83),'Moyennes ∆Ct et 2^(-∆Ct)'!AM83,NA())</f>
        <v>#N/A</v>
      </c>
      <c r="BT180" s="51" t="e">
        <f>IF(ISNUMBER('Moyennes ∆Ct et 2^(-∆Ct)'!AN83),'Moyennes ∆Ct et 2^(-∆Ct)'!AN83,NA())</f>
        <v>#N/A</v>
      </c>
      <c r="BU180" s="51" t="e">
        <f>IF(ISNUMBER('Moyennes ∆Ct et 2^(-∆Ct)'!AO83),'Moyennes ∆Ct et 2^(-∆Ct)'!AO83,NA())</f>
        <v>#N/A</v>
      </c>
      <c r="BV180" s="51" t="e">
        <f>IF(ISNUMBER('Moyennes ∆Ct et 2^(-∆Ct)'!AP83),'Moyennes ∆Ct et 2^(-∆Ct)'!AP83,NA())</f>
        <v>#N/A</v>
      </c>
      <c r="BW180" s="51" t="e">
        <f>IF(ISNUMBER('Moyennes ∆Ct et 2^(-∆Ct)'!AQ83),'Moyennes ∆Ct et 2^(-∆Ct)'!AQ83,NA())</f>
        <v>#N/A</v>
      </c>
      <c r="BX180" s="51" t="e">
        <f>IF(ISNUMBER('Moyennes ∆Ct et 2^(-∆Ct)'!AR83),'Moyennes ∆Ct et 2^(-∆Ct)'!AR83,NA())</f>
        <v>#N/A</v>
      </c>
      <c r="BY180" s="51" t="e">
        <f>IF(ISNUMBER('Moyennes ∆Ct et 2^(-∆Ct)'!AS83),'Moyennes ∆Ct et 2^(-∆Ct)'!AS83,NA())</f>
        <v>#N/A</v>
      </c>
      <c r="BZ180" s="51" t="e">
        <f>IF(ISNUMBER('Moyennes ∆Ct et 2^(-∆Ct)'!AT83),'Moyennes ∆Ct et 2^(-∆Ct)'!AT83,NA())</f>
        <v>#N/A</v>
      </c>
      <c r="CA180" s="51" t="e">
        <f>IF(ISNUMBER('Moyennes ∆Ct et 2^(-∆Ct)'!AU83),'Moyennes ∆Ct et 2^(-∆Ct)'!AU83,NA())</f>
        <v>#N/A</v>
      </c>
      <c r="CB180" s="51" t="e">
        <f>IF(ISNUMBER('Moyennes ∆Ct et 2^(-∆Ct)'!AV83),'Moyennes ∆Ct et 2^(-∆Ct)'!AV83,NA())</f>
        <v>#N/A</v>
      </c>
      <c r="CC180" s="51" t="e">
        <f>IF(ISNUMBER('Moyennes ∆Ct et 2^(-∆Ct)'!AW83),'Moyennes ∆Ct et 2^(-∆Ct)'!AW83,NA())</f>
        <v>#N/A</v>
      </c>
      <c r="CD180" s="51" t="e">
        <f>IF(ISNUMBER('Moyennes ∆Ct et 2^(-∆Ct)'!AX83),'Moyennes ∆Ct et 2^(-∆Ct)'!AX83,NA())</f>
        <v>#N/A</v>
      </c>
      <c r="CE180" s="51" t="e">
        <f>IF(ISNUMBER('Moyennes ∆Ct et 2^(-∆Ct)'!AY83),'Moyennes ∆Ct et 2^(-∆Ct)'!AY83,NA())</f>
        <v>#N/A</v>
      </c>
      <c r="CF180" s="51" t="e">
        <f>IF(ISNUMBER('Moyennes ∆Ct et 2^(-∆Ct)'!AZ83),'Moyennes ∆Ct et 2^(-∆Ct)'!AZ83,NA())</f>
        <v>#N/A</v>
      </c>
      <c r="CG180" s="51" t="e">
        <f>IF(ISNUMBER('Moyennes ∆Ct et 2^(-∆Ct)'!BA83),'Moyennes ∆Ct et 2^(-∆Ct)'!BA83,NA())</f>
        <v>#N/A</v>
      </c>
      <c r="CH180" s="51" t="e">
        <f>IF(ISNUMBER('Moyennes ∆Ct et 2^(-∆Ct)'!BB83),'Moyennes ∆Ct et 2^(-∆Ct)'!BB83,NA())</f>
        <v>#N/A</v>
      </c>
      <c r="CI180" s="51" t="e">
        <f>IF(ISNUMBER('Moyennes ∆Ct et 2^(-∆Ct)'!BC83),'Moyennes ∆Ct et 2^(-∆Ct)'!BC83,NA())</f>
        <v>#N/A</v>
      </c>
      <c r="CJ180" s="51" t="e">
        <f>IF(ISNUMBER('Moyennes ∆Ct et 2^(-∆Ct)'!BD83),'Moyennes ∆Ct et 2^(-∆Ct)'!BD83,NA())</f>
        <v>#N/A</v>
      </c>
    </row>
    <row r="181" spans="1:88">
      <c r="A181" s="36" t="str">
        <f t="shared" ref="A181:B184" si="138">A83</f>
        <v>G9</v>
      </c>
      <c r="B181" s="37" t="str">
        <f t="shared" si="138"/>
        <v/>
      </c>
      <c r="C181" s="41" t="str">
        <f>IF('Calcul des ∆Ct'!C83="","",POWER(2,-'Calcul des ∆Ct'!C83))</f>
        <v/>
      </c>
      <c r="D181" s="42" t="str">
        <f>IF('Calcul des ∆Ct'!D83="","",POWER(2,-'Calcul des ∆Ct'!D83))</f>
        <v/>
      </c>
      <c r="E181" s="43" t="str">
        <f>IF('Calcul des ∆Ct'!E83="","",POWER(2,-'Calcul des ∆Ct'!E83))</f>
        <v/>
      </c>
      <c r="F181" s="41" t="str">
        <f>IF('Calcul des ∆Ct'!F83="","",POWER(2,-'Calcul des ∆Ct'!F83))</f>
        <v/>
      </c>
      <c r="G181" s="42" t="str">
        <f>IF('Calcul des ∆Ct'!G83="","",POWER(2,-'Calcul des ∆Ct'!G83))</f>
        <v/>
      </c>
      <c r="H181" s="43" t="str">
        <f>IF('Calcul des ∆Ct'!H83="","",POWER(2,-'Calcul des ∆Ct'!H83))</f>
        <v/>
      </c>
      <c r="I181" s="41" t="str">
        <f>IF('Calcul des ∆Ct'!I83="","",POWER(2,-'Calcul des ∆Ct'!I83))</f>
        <v/>
      </c>
      <c r="J181" s="42" t="str">
        <f>IF('Calcul des ∆Ct'!J83="","",POWER(2,-'Calcul des ∆Ct'!J83))</f>
        <v/>
      </c>
      <c r="K181" s="43" t="str">
        <f>IF('Calcul des ∆Ct'!K83="","",POWER(2,-'Calcul des ∆Ct'!K83))</f>
        <v/>
      </c>
      <c r="L181" s="41" t="str">
        <f>IF('Calcul des ∆Ct'!L83="","",POWER(2,-'Calcul des ∆Ct'!L83))</f>
        <v/>
      </c>
      <c r="M181" s="42" t="str">
        <f>IF('Calcul des ∆Ct'!M83="","",POWER(2,-'Calcul des ∆Ct'!M83))</f>
        <v/>
      </c>
      <c r="N181" s="43" t="str">
        <f>IF('Calcul des ∆Ct'!N83="","",POWER(2,-'Calcul des ∆Ct'!N83))</f>
        <v/>
      </c>
      <c r="O181" s="41" t="str">
        <f>IF('Calcul des ∆Ct'!O83="","",POWER(2,-'Calcul des ∆Ct'!O83))</f>
        <v/>
      </c>
      <c r="P181" s="42" t="str">
        <f>IF('Calcul des ∆Ct'!P83="","",POWER(2,-'Calcul des ∆Ct'!P83))</f>
        <v/>
      </c>
      <c r="Q181" s="43" t="str">
        <f>IF('Calcul des ∆Ct'!Q83="","",POWER(2,-'Calcul des ∆Ct'!Q83))</f>
        <v/>
      </c>
      <c r="R181" s="41" t="str">
        <f>IF('Calcul des ∆Ct'!R83="","",POWER(2,-'Calcul des ∆Ct'!R83))</f>
        <v/>
      </c>
      <c r="S181" s="42" t="str">
        <f>IF('Calcul des ∆Ct'!S83="","",POWER(2,-'Calcul des ∆Ct'!S83))</f>
        <v/>
      </c>
      <c r="T181" s="43" t="str">
        <f>IF('Calcul des ∆Ct'!T83="","",POWER(2,-'Calcul des ∆Ct'!T83))</f>
        <v/>
      </c>
      <c r="U181" s="41" t="str">
        <f>IF('Calcul des ∆Ct'!U83="","",POWER(2,-'Calcul des ∆Ct'!U83))</f>
        <v/>
      </c>
      <c r="V181" s="42" t="str">
        <f>IF('Calcul des ∆Ct'!V83="","",POWER(2,-'Calcul des ∆Ct'!V83))</f>
        <v/>
      </c>
      <c r="W181" s="43" t="str">
        <f>IF('Calcul des ∆Ct'!W83="","",POWER(2,-'Calcul des ∆Ct'!W83))</f>
        <v/>
      </c>
      <c r="X181" s="41" t="str">
        <f>IF('Calcul des ∆Ct'!X83="","",POWER(2,-'Calcul des ∆Ct'!X83))</f>
        <v/>
      </c>
      <c r="Y181" s="42" t="str">
        <f>IF('Calcul des ∆Ct'!Y83="","",POWER(2,-'Calcul des ∆Ct'!Y83))</f>
        <v/>
      </c>
      <c r="Z181" s="43" t="str">
        <f>IF('Calcul des ∆Ct'!Z83="","",POWER(2,-'Calcul des ∆Ct'!Z83))</f>
        <v/>
      </c>
      <c r="AA181" s="41" t="str">
        <f>IF('Calcul des ∆Ct'!AA83="","",POWER(2,-'Calcul des ∆Ct'!AA83))</f>
        <v/>
      </c>
      <c r="AB181" s="42" t="str">
        <f>IF('Calcul des ∆Ct'!AB83="","",POWER(2,-'Calcul des ∆Ct'!AB83))</f>
        <v/>
      </c>
      <c r="AC181" s="43" t="str">
        <f>IF('Calcul des ∆Ct'!AC83="","",POWER(2,-'Calcul des ∆Ct'!AC83))</f>
        <v/>
      </c>
      <c r="AD181" s="41" t="str">
        <f>IF('Calcul des ∆Ct'!AD83="","",POWER(2,-'Calcul des ∆Ct'!AD83))</f>
        <v/>
      </c>
      <c r="AE181" s="42" t="str">
        <f>IF('Calcul des ∆Ct'!AE83="","",POWER(2,-'Calcul des ∆Ct'!AE83))</f>
        <v/>
      </c>
      <c r="AF181" s="43" t="str">
        <f>IF('Calcul des ∆Ct'!AF83="","",POWER(2,-'Calcul des ∆Ct'!AF83))</f>
        <v/>
      </c>
      <c r="AG181" s="41" t="str">
        <f>IF('Calcul des ∆Ct'!AG83="","",POWER(2,-'Calcul des ∆Ct'!AG83))</f>
        <v/>
      </c>
      <c r="AH181" s="42" t="str">
        <f>IF('Calcul des ∆Ct'!AH83="","",POWER(2,-'Calcul des ∆Ct'!AH83))</f>
        <v/>
      </c>
      <c r="AI181" s="43" t="str">
        <f>IF('Calcul des ∆Ct'!AI83="","",POWER(2,-'Calcul des ∆Ct'!AI83))</f>
        <v/>
      </c>
      <c r="AJ181" s="603" t="e">
        <f t="shared" si="137"/>
        <v>#N/A</v>
      </c>
      <c r="AK181" s="604"/>
      <c r="AL181" s="605"/>
      <c r="AM181" s="603" t="e">
        <f t="shared" si="127"/>
        <v>#N/A</v>
      </c>
      <c r="AN181" s="604"/>
      <c r="AO181" s="605"/>
      <c r="AP181" s="603" t="e">
        <f t="shared" si="128"/>
        <v>#N/A</v>
      </c>
      <c r="AQ181" s="604"/>
      <c r="AR181" s="605"/>
      <c r="AS181" s="603" t="e">
        <f t="shared" si="129"/>
        <v>#N/A</v>
      </c>
      <c r="AT181" s="604"/>
      <c r="AU181" s="605"/>
      <c r="AV181" s="603" t="e">
        <f t="shared" si="130"/>
        <v>#N/A</v>
      </c>
      <c r="AW181" s="604"/>
      <c r="AX181" s="605"/>
      <c r="AY181" s="603" t="e">
        <f t="shared" si="131"/>
        <v>#N/A</v>
      </c>
      <c r="AZ181" s="604"/>
      <c r="BA181" s="605"/>
      <c r="BB181" s="603" t="e">
        <f t="shared" si="132"/>
        <v>#N/A</v>
      </c>
      <c r="BC181" s="604"/>
      <c r="BD181" s="605"/>
      <c r="BE181" s="603" t="e">
        <f t="shared" si="133"/>
        <v>#N/A</v>
      </c>
      <c r="BF181" s="604"/>
      <c r="BG181" s="605"/>
      <c r="BH181" s="603" t="e">
        <f t="shared" si="134"/>
        <v>#N/A</v>
      </c>
      <c r="BI181" s="604"/>
      <c r="BJ181" s="605"/>
      <c r="BK181" s="603" t="e">
        <f t="shared" si="135"/>
        <v>#N/A</v>
      </c>
      <c r="BL181" s="604"/>
      <c r="BM181" s="605"/>
      <c r="BN181" s="603" t="e">
        <f t="shared" si="136"/>
        <v>#N/A</v>
      </c>
      <c r="BO181" s="604"/>
      <c r="BP181" s="605"/>
      <c r="BQ181" s="51" t="e">
        <f>IF(ISNUMBER('Moyennes ∆Ct et 2^(-∆Ct)'!AK84),'Moyennes ∆Ct et 2^(-∆Ct)'!AK84,NA())</f>
        <v>#N/A</v>
      </c>
      <c r="BR181" s="51" t="e">
        <f>IF(ISNUMBER('Moyennes ∆Ct et 2^(-∆Ct)'!AL84),'Moyennes ∆Ct et 2^(-∆Ct)'!AL84,NA())</f>
        <v>#N/A</v>
      </c>
      <c r="BS181" s="51" t="e">
        <f>IF(ISNUMBER('Moyennes ∆Ct et 2^(-∆Ct)'!AM84),'Moyennes ∆Ct et 2^(-∆Ct)'!AM84,NA())</f>
        <v>#N/A</v>
      </c>
      <c r="BT181" s="51" t="e">
        <f>IF(ISNUMBER('Moyennes ∆Ct et 2^(-∆Ct)'!AN84),'Moyennes ∆Ct et 2^(-∆Ct)'!AN84,NA())</f>
        <v>#N/A</v>
      </c>
      <c r="BU181" s="51" t="e">
        <f>IF(ISNUMBER('Moyennes ∆Ct et 2^(-∆Ct)'!AO84),'Moyennes ∆Ct et 2^(-∆Ct)'!AO84,NA())</f>
        <v>#N/A</v>
      </c>
      <c r="BV181" s="51" t="e">
        <f>IF(ISNUMBER('Moyennes ∆Ct et 2^(-∆Ct)'!AP84),'Moyennes ∆Ct et 2^(-∆Ct)'!AP84,NA())</f>
        <v>#N/A</v>
      </c>
      <c r="BW181" s="51" t="e">
        <f>IF(ISNUMBER('Moyennes ∆Ct et 2^(-∆Ct)'!AQ84),'Moyennes ∆Ct et 2^(-∆Ct)'!AQ84,NA())</f>
        <v>#N/A</v>
      </c>
      <c r="BX181" s="51" t="e">
        <f>IF(ISNUMBER('Moyennes ∆Ct et 2^(-∆Ct)'!AR84),'Moyennes ∆Ct et 2^(-∆Ct)'!AR84,NA())</f>
        <v>#N/A</v>
      </c>
      <c r="BY181" s="51" t="e">
        <f>IF(ISNUMBER('Moyennes ∆Ct et 2^(-∆Ct)'!AS84),'Moyennes ∆Ct et 2^(-∆Ct)'!AS84,NA())</f>
        <v>#N/A</v>
      </c>
      <c r="BZ181" s="51" t="e">
        <f>IF(ISNUMBER('Moyennes ∆Ct et 2^(-∆Ct)'!AT84),'Moyennes ∆Ct et 2^(-∆Ct)'!AT84,NA())</f>
        <v>#N/A</v>
      </c>
      <c r="CA181" s="51" t="e">
        <f>IF(ISNUMBER('Moyennes ∆Ct et 2^(-∆Ct)'!AU84),'Moyennes ∆Ct et 2^(-∆Ct)'!AU84,NA())</f>
        <v>#N/A</v>
      </c>
      <c r="CB181" s="51" t="e">
        <f>IF(ISNUMBER('Moyennes ∆Ct et 2^(-∆Ct)'!AV84),'Moyennes ∆Ct et 2^(-∆Ct)'!AV84,NA())</f>
        <v>#N/A</v>
      </c>
      <c r="CC181" s="51" t="e">
        <f>IF(ISNUMBER('Moyennes ∆Ct et 2^(-∆Ct)'!AW84),'Moyennes ∆Ct et 2^(-∆Ct)'!AW84,NA())</f>
        <v>#N/A</v>
      </c>
      <c r="CD181" s="51" t="e">
        <f>IF(ISNUMBER('Moyennes ∆Ct et 2^(-∆Ct)'!AX84),'Moyennes ∆Ct et 2^(-∆Ct)'!AX84,NA())</f>
        <v>#N/A</v>
      </c>
      <c r="CE181" s="51" t="e">
        <f>IF(ISNUMBER('Moyennes ∆Ct et 2^(-∆Ct)'!AY84),'Moyennes ∆Ct et 2^(-∆Ct)'!AY84,NA())</f>
        <v>#N/A</v>
      </c>
      <c r="CF181" s="51" t="e">
        <f>IF(ISNUMBER('Moyennes ∆Ct et 2^(-∆Ct)'!AZ84),'Moyennes ∆Ct et 2^(-∆Ct)'!AZ84,NA())</f>
        <v>#N/A</v>
      </c>
      <c r="CG181" s="51" t="e">
        <f>IF(ISNUMBER('Moyennes ∆Ct et 2^(-∆Ct)'!BA84),'Moyennes ∆Ct et 2^(-∆Ct)'!BA84,NA())</f>
        <v>#N/A</v>
      </c>
      <c r="CH181" s="51" t="e">
        <f>IF(ISNUMBER('Moyennes ∆Ct et 2^(-∆Ct)'!BB84),'Moyennes ∆Ct et 2^(-∆Ct)'!BB84,NA())</f>
        <v>#N/A</v>
      </c>
      <c r="CI181" s="51" t="e">
        <f>IF(ISNUMBER('Moyennes ∆Ct et 2^(-∆Ct)'!BC84),'Moyennes ∆Ct et 2^(-∆Ct)'!BC84,NA())</f>
        <v>#N/A</v>
      </c>
      <c r="CJ181" s="51" t="e">
        <f>IF(ISNUMBER('Moyennes ∆Ct et 2^(-∆Ct)'!BD84),'Moyennes ∆Ct et 2^(-∆Ct)'!BD84,NA())</f>
        <v>#N/A</v>
      </c>
    </row>
    <row r="182" spans="1:88">
      <c r="A182" s="36" t="str">
        <f t="shared" si="138"/>
        <v>G10</v>
      </c>
      <c r="B182" s="37" t="str">
        <f t="shared" si="138"/>
        <v/>
      </c>
      <c r="C182" s="41" t="str">
        <f>IF('Calcul des ∆Ct'!C84="","",POWER(2,-'Calcul des ∆Ct'!C84))</f>
        <v/>
      </c>
      <c r="D182" s="42" t="str">
        <f>IF('Calcul des ∆Ct'!D84="","",POWER(2,-'Calcul des ∆Ct'!D84))</f>
        <v/>
      </c>
      <c r="E182" s="43" t="str">
        <f>IF('Calcul des ∆Ct'!E84="","",POWER(2,-'Calcul des ∆Ct'!E84))</f>
        <v/>
      </c>
      <c r="F182" s="41" t="str">
        <f>IF('Calcul des ∆Ct'!F84="","",POWER(2,-'Calcul des ∆Ct'!F84))</f>
        <v/>
      </c>
      <c r="G182" s="42" t="str">
        <f>IF('Calcul des ∆Ct'!G84="","",POWER(2,-'Calcul des ∆Ct'!G84))</f>
        <v/>
      </c>
      <c r="H182" s="43" t="str">
        <f>IF('Calcul des ∆Ct'!H84="","",POWER(2,-'Calcul des ∆Ct'!H84))</f>
        <v/>
      </c>
      <c r="I182" s="41" t="str">
        <f>IF('Calcul des ∆Ct'!I84="","",POWER(2,-'Calcul des ∆Ct'!I84))</f>
        <v/>
      </c>
      <c r="J182" s="42" t="str">
        <f>IF('Calcul des ∆Ct'!J84="","",POWER(2,-'Calcul des ∆Ct'!J84))</f>
        <v/>
      </c>
      <c r="K182" s="43" t="str">
        <f>IF('Calcul des ∆Ct'!K84="","",POWER(2,-'Calcul des ∆Ct'!K84))</f>
        <v/>
      </c>
      <c r="L182" s="41" t="str">
        <f>IF('Calcul des ∆Ct'!L84="","",POWER(2,-'Calcul des ∆Ct'!L84))</f>
        <v/>
      </c>
      <c r="M182" s="42" t="str">
        <f>IF('Calcul des ∆Ct'!M84="","",POWER(2,-'Calcul des ∆Ct'!M84))</f>
        <v/>
      </c>
      <c r="N182" s="43" t="str">
        <f>IF('Calcul des ∆Ct'!N84="","",POWER(2,-'Calcul des ∆Ct'!N84))</f>
        <v/>
      </c>
      <c r="O182" s="41" t="str">
        <f>IF('Calcul des ∆Ct'!O84="","",POWER(2,-'Calcul des ∆Ct'!O84))</f>
        <v/>
      </c>
      <c r="P182" s="42" t="str">
        <f>IF('Calcul des ∆Ct'!P84="","",POWER(2,-'Calcul des ∆Ct'!P84))</f>
        <v/>
      </c>
      <c r="Q182" s="43" t="str">
        <f>IF('Calcul des ∆Ct'!Q84="","",POWER(2,-'Calcul des ∆Ct'!Q84))</f>
        <v/>
      </c>
      <c r="R182" s="41" t="str">
        <f>IF('Calcul des ∆Ct'!R84="","",POWER(2,-'Calcul des ∆Ct'!R84))</f>
        <v/>
      </c>
      <c r="S182" s="42" t="str">
        <f>IF('Calcul des ∆Ct'!S84="","",POWER(2,-'Calcul des ∆Ct'!S84))</f>
        <v/>
      </c>
      <c r="T182" s="43" t="str">
        <f>IF('Calcul des ∆Ct'!T84="","",POWER(2,-'Calcul des ∆Ct'!T84))</f>
        <v/>
      </c>
      <c r="U182" s="41" t="str">
        <f>IF('Calcul des ∆Ct'!U84="","",POWER(2,-'Calcul des ∆Ct'!U84))</f>
        <v/>
      </c>
      <c r="V182" s="42" t="str">
        <f>IF('Calcul des ∆Ct'!V84="","",POWER(2,-'Calcul des ∆Ct'!V84))</f>
        <v/>
      </c>
      <c r="W182" s="43" t="str">
        <f>IF('Calcul des ∆Ct'!W84="","",POWER(2,-'Calcul des ∆Ct'!W84))</f>
        <v/>
      </c>
      <c r="X182" s="41" t="str">
        <f>IF('Calcul des ∆Ct'!X84="","",POWER(2,-'Calcul des ∆Ct'!X84))</f>
        <v/>
      </c>
      <c r="Y182" s="42" t="str">
        <f>IF('Calcul des ∆Ct'!Y84="","",POWER(2,-'Calcul des ∆Ct'!Y84))</f>
        <v/>
      </c>
      <c r="Z182" s="43" t="str">
        <f>IF('Calcul des ∆Ct'!Z84="","",POWER(2,-'Calcul des ∆Ct'!Z84))</f>
        <v/>
      </c>
      <c r="AA182" s="41" t="str">
        <f>IF('Calcul des ∆Ct'!AA84="","",POWER(2,-'Calcul des ∆Ct'!AA84))</f>
        <v/>
      </c>
      <c r="AB182" s="42" t="str">
        <f>IF('Calcul des ∆Ct'!AB84="","",POWER(2,-'Calcul des ∆Ct'!AB84))</f>
        <v/>
      </c>
      <c r="AC182" s="43" t="str">
        <f>IF('Calcul des ∆Ct'!AC84="","",POWER(2,-'Calcul des ∆Ct'!AC84))</f>
        <v/>
      </c>
      <c r="AD182" s="41" t="str">
        <f>IF('Calcul des ∆Ct'!AD84="","",POWER(2,-'Calcul des ∆Ct'!AD84))</f>
        <v/>
      </c>
      <c r="AE182" s="42" t="str">
        <f>IF('Calcul des ∆Ct'!AE84="","",POWER(2,-'Calcul des ∆Ct'!AE84))</f>
        <v/>
      </c>
      <c r="AF182" s="43" t="str">
        <f>IF('Calcul des ∆Ct'!AF84="","",POWER(2,-'Calcul des ∆Ct'!AF84))</f>
        <v/>
      </c>
      <c r="AG182" s="41" t="str">
        <f>IF('Calcul des ∆Ct'!AG84="","",POWER(2,-'Calcul des ∆Ct'!AG84))</f>
        <v/>
      </c>
      <c r="AH182" s="42" t="str">
        <f>IF('Calcul des ∆Ct'!AH84="","",POWER(2,-'Calcul des ∆Ct'!AH84))</f>
        <v/>
      </c>
      <c r="AI182" s="43" t="str">
        <f>IF('Calcul des ∆Ct'!AI84="","",POWER(2,-'Calcul des ∆Ct'!AI84))</f>
        <v/>
      </c>
      <c r="AJ182" s="603" t="e">
        <f t="shared" si="137"/>
        <v>#N/A</v>
      </c>
      <c r="AK182" s="604"/>
      <c r="AL182" s="605"/>
      <c r="AM182" s="603" t="e">
        <f t="shared" si="127"/>
        <v>#N/A</v>
      </c>
      <c r="AN182" s="604"/>
      <c r="AO182" s="605"/>
      <c r="AP182" s="603" t="e">
        <f t="shared" si="128"/>
        <v>#N/A</v>
      </c>
      <c r="AQ182" s="604"/>
      <c r="AR182" s="605"/>
      <c r="AS182" s="603" t="e">
        <f t="shared" si="129"/>
        <v>#N/A</v>
      </c>
      <c r="AT182" s="604"/>
      <c r="AU182" s="605"/>
      <c r="AV182" s="603" t="e">
        <f t="shared" si="130"/>
        <v>#N/A</v>
      </c>
      <c r="AW182" s="604"/>
      <c r="AX182" s="605"/>
      <c r="AY182" s="603" t="e">
        <f t="shared" si="131"/>
        <v>#N/A</v>
      </c>
      <c r="AZ182" s="604"/>
      <c r="BA182" s="605"/>
      <c r="BB182" s="603" t="e">
        <f t="shared" si="132"/>
        <v>#N/A</v>
      </c>
      <c r="BC182" s="604"/>
      <c r="BD182" s="605"/>
      <c r="BE182" s="603" t="e">
        <f t="shared" si="133"/>
        <v>#N/A</v>
      </c>
      <c r="BF182" s="604"/>
      <c r="BG182" s="605"/>
      <c r="BH182" s="603" t="e">
        <f t="shared" si="134"/>
        <v>#N/A</v>
      </c>
      <c r="BI182" s="604"/>
      <c r="BJ182" s="605"/>
      <c r="BK182" s="603" t="e">
        <f t="shared" si="135"/>
        <v>#N/A</v>
      </c>
      <c r="BL182" s="604"/>
      <c r="BM182" s="605"/>
      <c r="BN182" s="603" t="e">
        <f t="shared" si="136"/>
        <v>#N/A</v>
      </c>
      <c r="BO182" s="604"/>
      <c r="BP182" s="605"/>
      <c r="BQ182" s="51" t="e">
        <f>IF(ISNUMBER('Moyennes ∆Ct et 2^(-∆Ct)'!AK85),'Moyennes ∆Ct et 2^(-∆Ct)'!AK85,NA())</f>
        <v>#N/A</v>
      </c>
      <c r="BR182" s="51" t="e">
        <f>IF(ISNUMBER('Moyennes ∆Ct et 2^(-∆Ct)'!AL85),'Moyennes ∆Ct et 2^(-∆Ct)'!AL85,NA())</f>
        <v>#N/A</v>
      </c>
      <c r="BS182" s="51" t="e">
        <f>IF(ISNUMBER('Moyennes ∆Ct et 2^(-∆Ct)'!AM85),'Moyennes ∆Ct et 2^(-∆Ct)'!AM85,NA())</f>
        <v>#N/A</v>
      </c>
      <c r="BT182" s="51" t="e">
        <f>IF(ISNUMBER('Moyennes ∆Ct et 2^(-∆Ct)'!AN85),'Moyennes ∆Ct et 2^(-∆Ct)'!AN85,NA())</f>
        <v>#N/A</v>
      </c>
      <c r="BU182" s="51" t="e">
        <f>IF(ISNUMBER('Moyennes ∆Ct et 2^(-∆Ct)'!AO85),'Moyennes ∆Ct et 2^(-∆Ct)'!AO85,NA())</f>
        <v>#N/A</v>
      </c>
      <c r="BV182" s="51" t="e">
        <f>IF(ISNUMBER('Moyennes ∆Ct et 2^(-∆Ct)'!AP85),'Moyennes ∆Ct et 2^(-∆Ct)'!AP85,NA())</f>
        <v>#N/A</v>
      </c>
      <c r="BW182" s="51" t="e">
        <f>IF(ISNUMBER('Moyennes ∆Ct et 2^(-∆Ct)'!AQ85),'Moyennes ∆Ct et 2^(-∆Ct)'!AQ85,NA())</f>
        <v>#N/A</v>
      </c>
      <c r="BX182" s="51" t="e">
        <f>IF(ISNUMBER('Moyennes ∆Ct et 2^(-∆Ct)'!AR85),'Moyennes ∆Ct et 2^(-∆Ct)'!AR85,NA())</f>
        <v>#N/A</v>
      </c>
      <c r="BY182" s="51" t="e">
        <f>IF(ISNUMBER('Moyennes ∆Ct et 2^(-∆Ct)'!AS85),'Moyennes ∆Ct et 2^(-∆Ct)'!AS85,NA())</f>
        <v>#N/A</v>
      </c>
      <c r="BZ182" s="51" t="e">
        <f>IF(ISNUMBER('Moyennes ∆Ct et 2^(-∆Ct)'!AT85),'Moyennes ∆Ct et 2^(-∆Ct)'!AT85,NA())</f>
        <v>#N/A</v>
      </c>
      <c r="CA182" s="51" t="e">
        <f>IF(ISNUMBER('Moyennes ∆Ct et 2^(-∆Ct)'!AU85),'Moyennes ∆Ct et 2^(-∆Ct)'!AU85,NA())</f>
        <v>#N/A</v>
      </c>
      <c r="CB182" s="51" t="e">
        <f>IF(ISNUMBER('Moyennes ∆Ct et 2^(-∆Ct)'!AV85),'Moyennes ∆Ct et 2^(-∆Ct)'!AV85,NA())</f>
        <v>#N/A</v>
      </c>
      <c r="CC182" s="51" t="e">
        <f>IF(ISNUMBER('Moyennes ∆Ct et 2^(-∆Ct)'!AW85),'Moyennes ∆Ct et 2^(-∆Ct)'!AW85,NA())</f>
        <v>#N/A</v>
      </c>
      <c r="CD182" s="51" t="e">
        <f>IF(ISNUMBER('Moyennes ∆Ct et 2^(-∆Ct)'!AX85),'Moyennes ∆Ct et 2^(-∆Ct)'!AX85,NA())</f>
        <v>#N/A</v>
      </c>
      <c r="CE182" s="51" t="e">
        <f>IF(ISNUMBER('Moyennes ∆Ct et 2^(-∆Ct)'!AY85),'Moyennes ∆Ct et 2^(-∆Ct)'!AY85,NA())</f>
        <v>#N/A</v>
      </c>
      <c r="CF182" s="51" t="e">
        <f>IF(ISNUMBER('Moyennes ∆Ct et 2^(-∆Ct)'!AZ85),'Moyennes ∆Ct et 2^(-∆Ct)'!AZ85,NA())</f>
        <v>#N/A</v>
      </c>
      <c r="CG182" s="51" t="e">
        <f>IF(ISNUMBER('Moyennes ∆Ct et 2^(-∆Ct)'!BA85),'Moyennes ∆Ct et 2^(-∆Ct)'!BA85,NA())</f>
        <v>#N/A</v>
      </c>
      <c r="CH182" s="51" t="e">
        <f>IF(ISNUMBER('Moyennes ∆Ct et 2^(-∆Ct)'!BB85),'Moyennes ∆Ct et 2^(-∆Ct)'!BB85,NA())</f>
        <v>#N/A</v>
      </c>
      <c r="CI182" s="51" t="e">
        <f>IF(ISNUMBER('Moyennes ∆Ct et 2^(-∆Ct)'!BC85),'Moyennes ∆Ct et 2^(-∆Ct)'!BC85,NA())</f>
        <v>#N/A</v>
      </c>
      <c r="CJ182" s="51" t="e">
        <f>IF(ISNUMBER('Moyennes ∆Ct et 2^(-∆Ct)'!BD85),'Moyennes ∆Ct et 2^(-∆Ct)'!BD85,NA())</f>
        <v>#N/A</v>
      </c>
    </row>
    <row r="183" spans="1:88">
      <c r="A183" s="36" t="str">
        <f t="shared" si="138"/>
        <v>G11</v>
      </c>
      <c r="B183" s="37" t="str">
        <f t="shared" si="138"/>
        <v/>
      </c>
      <c r="C183" s="41" t="str">
        <f>IF('Calcul des ∆Ct'!C85="","",POWER(2,-'Calcul des ∆Ct'!C85))</f>
        <v/>
      </c>
      <c r="D183" s="42" t="str">
        <f>IF('Calcul des ∆Ct'!D85="","",POWER(2,-'Calcul des ∆Ct'!D85))</f>
        <v/>
      </c>
      <c r="E183" s="43" t="str">
        <f>IF('Calcul des ∆Ct'!E85="","",POWER(2,-'Calcul des ∆Ct'!E85))</f>
        <v/>
      </c>
      <c r="F183" s="41" t="str">
        <f>IF('Calcul des ∆Ct'!F85="","",POWER(2,-'Calcul des ∆Ct'!F85))</f>
        <v/>
      </c>
      <c r="G183" s="42" t="str">
        <f>IF('Calcul des ∆Ct'!G85="","",POWER(2,-'Calcul des ∆Ct'!G85))</f>
        <v/>
      </c>
      <c r="H183" s="43" t="str">
        <f>IF('Calcul des ∆Ct'!H85="","",POWER(2,-'Calcul des ∆Ct'!H85))</f>
        <v/>
      </c>
      <c r="I183" s="41" t="str">
        <f>IF('Calcul des ∆Ct'!I85="","",POWER(2,-'Calcul des ∆Ct'!I85))</f>
        <v/>
      </c>
      <c r="J183" s="42" t="str">
        <f>IF('Calcul des ∆Ct'!J85="","",POWER(2,-'Calcul des ∆Ct'!J85))</f>
        <v/>
      </c>
      <c r="K183" s="43" t="str">
        <f>IF('Calcul des ∆Ct'!K85="","",POWER(2,-'Calcul des ∆Ct'!K85))</f>
        <v/>
      </c>
      <c r="L183" s="41" t="str">
        <f>IF('Calcul des ∆Ct'!L85="","",POWER(2,-'Calcul des ∆Ct'!L85))</f>
        <v/>
      </c>
      <c r="M183" s="42" t="str">
        <f>IF('Calcul des ∆Ct'!M85="","",POWER(2,-'Calcul des ∆Ct'!M85))</f>
        <v/>
      </c>
      <c r="N183" s="43" t="str">
        <f>IF('Calcul des ∆Ct'!N85="","",POWER(2,-'Calcul des ∆Ct'!N85))</f>
        <v/>
      </c>
      <c r="O183" s="41" t="str">
        <f>IF('Calcul des ∆Ct'!O85="","",POWER(2,-'Calcul des ∆Ct'!O85))</f>
        <v/>
      </c>
      <c r="P183" s="42" t="str">
        <f>IF('Calcul des ∆Ct'!P85="","",POWER(2,-'Calcul des ∆Ct'!P85))</f>
        <v/>
      </c>
      <c r="Q183" s="43" t="str">
        <f>IF('Calcul des ∆Ct'!Q85="","",POWER(2,-'Calcul des ∆Ct'!Q85))</f>
        <v/>
      </c>
      <c r="R183" s="41" t="str">
        <f>IF('Calcul des ∆Ct'!R85="","",POWER(2,-'Calcul des ∆Ct'!R85))</f>
        <v/>
      </c>
      <c r="S183" s="42" t="str">
        <f>IF('Calcul des ∆Ct'!S85="","",POWER(2,-'Calcul des ∆Ct'!S85))</f>
        <v/>
      </c>
      <c r="T183" s="43" t="str">
        <f>IF('Calcul des ∆Ct'!T85="","",POWER(2,-'Calcul des ∆Ct'!T85))</f>
        <v/>
      </c>
      <c r="U183" s="41" t="str">
        <f>IF('Calcul des ∆Ct'!U85="","",POWER(2,-'Calcul des ∆Ct'!U85))</f>
        <v/>
      </c>
      <c r="V183" s="42" t="str">
        <f>IF('Calcul des ∆Ct'!V85="","",POWER(2,-'Calcul des ∆Ct'!V85))</f>
        <v/>
      </c>
      <c r="W183" s="43" t="str">
        <f>IF('Calcul des ∆Ct'!W85="","",POWER(2,-'Calcul des ∆Ct'!W85))</f>
        <v/>
      </c>
      <c r="X183" s="41" t="str">
        <f>IF('Calcul des ∆Ct'!X85="","",POWER(2,-'Calcul des ∆Ct'!X85))</f>
        <v/>
      </c>
      <c r="Y183" s="42" t="str">
        <f>IF('Calcul des ∆Ct'!Y85="","",POWER(2,-'Calcul des ∆Ct'!Y85))</f>
        <v/>
      </c>
      <c r="Z183" s="43" t="str">
        <f>IF('Calcul des ∆Ct'!Z85="","",POWER(2,-'Calcul des ∆Ct'!Z85))</f>
        <v/>
      </c>
      <c r="AA183" s="41" t="str">
        <f>IF('Calcul des ∆Ct'!AA85="","",POWER(2,-'Calcul des ∆Ct'!AA85))</f>
        <v/>
      </c>
      <c r="AB183" s="42" t="str">
        <f>IF('Calcul des ∆Ct'!AB85="","",POWER(2,-'Calcul des ∆Ct'!AB85))</f>
        <v/>
      </c>
      <c r="AC183" s="43" t="str">
        <f>IF('Calcul des ∆Ct'!AC85="","",POWER(2,-'Calcul des ∆Ct'!AC85))</f>
        <v/>
      </c>
      <c r="AD183" s="41" t="str">
        <f>IF('Calcul des ∆Ct'!AD85="","",POWER(2,-'Calcul des ∆Ct'!AD85))</f>
        <v/>
      </c>
      <c r="AE183" s="42" t="str">
        <f>IF('Calcul des ∆Ct'!AE85="","",POWER(2,-'Calcul des ∆Ct'!AE85))</f>
        <v/>
      </c>
      <c r="AF183" s="43" t="str">
        <f>IF('Calcul des ∆Ct'!AF85="","",POWER(2,-'Calcul des ∆Ct'!AF85))</f>
        <v/>
      </c>
      <c r="AG183" s="41" t="str">
        <f>IF('Calcul des ∆Ct'!AG85="","",POWER(2,-'Calcul des ∆Ct'!AG85))</f>
        <v/>
      </c>
      <c r="AH183" s="42" t="str">
        <f>IF('Calcul des ∆Ct'!AH85="","",POWER(2,-'Calcul des ∆Ct'!AH85))</f>
        <v/>
      </c>
      <c r="AI183" s="43" t="str">
        <f>IF('Calcul des ∆Ct'!AI85="","",POWER(2,-'Calcul des ∆Ct'!AI85))</f>
        <v/>
      </c>
      <c r="AJ183" s="603" t="e">
        <f t="shared" si="137"/>
        <v>#N/A</v>
      </c>
      <c r="AK183" s="604"/>
      <c r="AL183" s="605"/>
      <c r="AM183" s="603" t="e">
        <f t="shared" si="127"/>
        <v>#N/A</v>
      </c>
      <c r="AN183" s="604"/>
      <c r="AO183" s="605"/>
      <c r="AP183" s="603" t="e">
        <f t="shared" si="128"/>
        <v>#N/A</v>
      </c>
      <c r="AQ183" s="604"/>
      <c r="AR183" s="605"/>
      <c r="AS183" s="603" t="e">
        <f t="shared" si="129"/>
        <v>#N/A</v>
      </c>
      <c r="AT183" s="604"/>
      <c r="AU183" s="605"/>
      <c r="AV183" s="603" t="e">
        <f t="shared" si="130"/>
        <v>#N/A</v>
      </c>
      <c r="AW183" s="604"/>
      <c r="AX183" s="605"/>
      <c r="AY183" s="603" t="e">
        <f t="shared" si="131"/>
        <v>#N/A</v>
      </c>
      <c r="AZ183" s="604"/>
      <c r="BA183" s="605"/>
      <c r="BB183" s="603" t="e">
        <f t="shared" si="132"/>
        <v>#N/A</v>
      </c>
      <c r="BC183" s="604"/>
      <c r="BD183" s="605"/>
      <c r="BE183" s="603" t="e">
        <f t="shared" si="133"/>
        <v>#N/A</v>
      </c>
      <c r="BF183" s="604"/>
      <c r="BG183" s="605"/>
      <c r="BH183" s="603" t="e">
        <f t="shared" si="134"/>
        <v>#N/A</v>
      </c>
      <c r="BI183" s="604"/>
      <c r="BJ183" s="605"/>
      <c r="BK183" s="603" t="e">
        <f t="shared" si="135"/>
        <v>#N/A</v>
      </c>
      <c r="BL183" s="604"/>
      <c r="BM183" s="605"/>
      <c r="BN183" s="603" t="e">
        <f t="shared" si="136"/>
        <v>#N/A</v>
      </c>
      <c r="BO183" s="604"/>
      <c r="BP183" s="605"/>
      <c r="BQ183" s="51" t="e">
        <f>IF(ISNUMBER('Moyennes ∆Ct et 2^(-∆Ct)'!AK86),'Moyennes ∆Ct et 2^(-∆Ct)'!AK86,NA())</f>
        <v>#N/A</v>
      </c>
      <c r="BR183" s="51" t="e">
        <f>IF(ISNUMBER('Moyennes ∆Ct et 2^(-∆Ct)'!AL86),'Moyennes ∆Ct et 2^(-∆Ct)'!AL86,NA())</f>
        <v>#N/A</v>
      </c>
      <c r="BS183" s="51" t="e">
        <f>IF(ISNUMBER('Moyennes ∆Ct et 2^(-∆Ct)'!AM86),'Moyennes ∆Ct et 2^(-∆Ct)'!AM86,NA())</f>
        <v>#N/A</v>
      </c>
      <c r="BT183" s="51" t="e">
        <f>IF(ISNUMBER('Moyennes ∆Ct et 2^(-∆Ct)'!AN86),'Moyennes ∆Ct et 2^(-∆Ct)'!AN86,NA())</f>
        <v>#N/A</v>
      </c>
      <c r="BU183" s="51" t="e">
        <f>IF(ISNUMBER('Moyennes ∆Ct et 2^(-∆Ct)'!AO86),'Moyennes ∆Ct et 2^(-∆Ct)'!AO86,NA())</f>
        <v>#N/A</v>
      </c>
      <c r="BV183" s="51" t="e">
        <f>IF(ISNUMBER('Moyennes ∆Ct et 2^(-∆Ct)'!AP86),'Moyennes ∆Ct et 2^(-∆Ct)'!AP86,NA())</f>
        <v>#N/A</v>
      </c>
      <c r="BW183" s="51" t="e">
        <f>IF(ISNUMBER('Moyennes ∆Ct et 2^(-∆Ct)'!AQ86),'Moyennes ∆Ct et 2^(-∆Ct)'!AQ86,NA())</f>
        <v>#N/A</v>
      </c>
      <c r="BX183" s="51" t="e">
        <f>IF(ISNUMBER('Moyennes ∆Ct et 2^(-∆Ct)'!AR86),'Moyennes ∆Ct et 2^(-∆Ct)'!AR86,NA())</f>
        <v>#N/A</v>
      </c>
      <c r="BY183" s="51" t="e">
        <f>IF(ISNUMBER('Moyennes ∆Ct et 2^(-∆Ct)'!AS86),'Moyennes ∆Ct et 2^(-∆Ct)'!AS86,NA())</f>
        <v>#N/A</v>
      </c>
      <c r="BZ183" s="51" t="e">
        <f>IF(ISNUMBER('Moyennes ∆Ct et 2^(-∆Ct)'!AT86),'Moyennes ∆Ct et 2^(-∆Ct)'!AT86,NA())</f>
        <v>#N/A</v>
      </c>
      <c r="CA183" s="51" t="e">
        <f>IF(ISNUMBER('Moyennes ∆Ct et 2^(-∆Ct)'!AU86),'Moyennes ∆Ct et 2^(-∆Ct)'!AU86,NA())</f>
        <v>#N/A</v>
      </c>
      <c r="CB183" s="51" t="e">
        <f>IF(ISNUMBER('Moyennes ∆Ct et 2^(-∆Ct)'!AV86),'Moyennes ∆Ct et 2^(-∆Ct)'!AV86,NA())</f>
        <v>#N/A</v>
      </c>
      <c r="CC183" s="51" t="e">
        <f>IF(ISNUMBER('Moyennes ∆Ct et 2^(-∆Ct)'!AW86),'Moyennes ∆Ct et 2^(-∆Ct)'!AW86,NA())</f>
        <v>#N/A</v>
      </c>
      <c r="CD183" s="51" t="e">
        <f>IF(ISNUMBER('Moyennes ∆Ct et 2^(-∆Ct)'!AX86),'Moyennes ∆Ct et 2^(-∆Ct)'!AX86,NA())</f>
        <v>#N/A</v>
      </c>
      <c r="CE183" s="51" t="e">
        <f>IF(ISNUMBER('Moyennes ∆Ct et 2^(-∆Ct)'!AY86),'Moyennes ∆Ct et 2^(-∆Ct)'!AY86,NA())</f>
        <v>#N/A</v>
      </c>
      <c r="CF183" s="51" t="e">
        <f>IF(ISNUMBER('Moyennes ∆Ct et 2^(-∆Ct)'!AZ86),'Moyennes ∆Ct et 2^(-∆Ct)'!AZ86,NA())</f>
        <v>#N/A</v>
      </c>
      <c r="CG183" s="51" t="e">
        <f>IF(ISNUMBER('Moyennes ∆Ct et 2^(-∆Ct)'!BA86),'Moyennes ∆Ct et 2^(-∆Ct)'!BA86,NA())</f>
        <v>#N/A</v>
      </c>
      <c r="CH183" s="51" t="e">
        <f>IF(ISNUMBER('Moyennes ∆Ct et 2^(-∆Ct)'!BB86),'Moyennes ∆Ct et 2^(-∆Ct)'!BB86,NA())</f>
        <v>#N/A</v>
      </c>
      <c r="CI183" s="51" t="e">
        <f>IF(ISNUMBER('Moyennes ∆Ct et 2^(-∆Ct)'!BC86),'Moyennes ∆Ct et 2^(-∆Ct)'!BC86,NA())</f>
        <v>#N/A</v>
      </c>
      <c r="CJ183" s="51" t="e">
        <f>IF(ISNUMBER('Moyennes ∆Ct et 2^(-∆Ct)'!BD86),'Moyennes ∆Ct et 2^(-∆Ct)'!BD86,NA())</f>
        <v>#N/A</v>
      </c>
    </row>
    <row r="184" spans="1:88">
      <c r="A184" s="36" t="str">
        <f t="shared" si="138"/>
        <v>G12</v>
      </c>
      <c r="B184" s="37" t="str">
        <f t="shared" si="138"/>
        <v/>
      </c>
      <c r="C184" s="41" t="str">
        <f>IF('Calcul des ∆Ct'!C86="","",POWER(2,-'Calcul des ∆Ct'!C86))</f>
        <v/>
      </c>
      <c r="D184" s="42" t="str">
        <f>IF('Calcul des ∆Ct'!D86="","",POWER(2,-'Calcul des ∆Ct'!D86))</f>
        <v/>
      </c>
      <c r="E184" s="43" t="str">
        <f>IF('Calcul des ∆Ct'!E86="","",POWER(2,-'Calcul des ∆Ct'!E86))</f>
        <v/>
      </c>
      <c r="F184" s="41" t="str">
        <f>IF('Calcul des ∆Ct'!F86="","",POWER(2,-'Calcul des ∆Ct'!F86))</f>
        <v/>
      </c>
      <c r="G184" s="42" t="str">
        <f>IF('Calcul des ∆Ct'!G86="","",POWER(2,-'Calcul des ∆Ct'!G86))</f>
        <v/>
      </c>
      <c r="H184" s="43" t="str">
        <f>IF('Calcul des ∆Ct'!H86="","",POWER(2,-'Calcul des ∆Ct'!H86))</f>
        <v/>
      </c>
      <c r="I184" s="41" t="str">
        <f>IF('Calcul des ∆Ct'!I86="","",POWER(2,-'Calcul des ∆Ct'!I86))</f>
        <v/>
      </c>
      <c r="J184" s="42" t="str">
        <f>IF('Calcul des ∆Ct'!J86="","",POWER(2,-'Calcul des ∆Ct'!J86))</f>
        <v/>
      </c>
      <c r="K184" s="43" t="str">
        <f>IF('Calcul des ∆Ct'!K86="","",POWER(2,-'Calcul des ∆Ct'!K86))</f>
        <v/>
      </c>
      <c r="L184" s="41" t="str">
        <f>IF('Calcul des ∆Ct'!L86="","",POWER(2,-'Calcul des ∆Ct'!L86))</f>
        <v/>
      </c>
      <c r="M184" s="42" t="str">
        <f>IF('Calcul des ∆Ct'!M86="","",POWER(2,-'Calcul des ∆Ct'!M86))</f>
        <v/>
      </c>
      <c r="N184" s="43" t="str">
        <f>IF('Calcul des ∆Ct'!N86="","",POWER(2,-'Calcul des ∆Ct'!N86))</f>
        <v/>
      </c>
      <c r="O184" s="41" t="str">
        <f>IF('Calcul des ∆Ct'!O86="","",POWER(2,-'Calcul des ∆Ct'!O86))</f>
        <v/>
      </c>
      <c r="P184" s="42" t="str">
        <f>IF('Calcul des ∆Ct'!P86="","",POWER(2,-'Calcul des ∆Ct'!P86))</f>
        <v/>
      </c>
      <c r="Q184" s="43" t="str">
        <f>IF('Calcul des ∆Ct'!Q86="","",POWER(2,-'Calcul des ∆Ct'!Q86))</f>
        <v/>
      </c>
      <c r="R184" s="41" t="str">
        <f>IF('Calcul des ∆Ct'!R86="","",POWER(2,-'Calcul des ∆Ct'!R86))</f>
        <v/>
      </c>
      <c r="S184" s="42" t="str">
        <f>IF('Calcul des ∆Ct'!S86="","",POWER(2,-'Calcul des ∆Ct'!S86))</f>
        <v/>
      </c>
      <c r="T184" s="43" t="str">
        <f>IF('Calcul des ∆Ct'!T86="","",POWER(2,-'Calcul des ∆Ct'!T86))</f>
        <v/>
      </c>
      <c r="U184" s="41" t="str">
        <f>IF('Calcul des ∆Ct'!U86="","",POWER(2,-'Calcul des ∆Ct'!U86))</f>
        <v/>
      </c>
      <c r="V184" s="42" t="str">
        <f>IF('Calcul des ∆Ct'!V86="","",POWER(2,-'Calcul des ∆Ct'!V86))</f>
        <v/>
      </c>
      <c r="W184" s="43" t="str">
        <f>IF('Calcul des ∆Ct'!W86="","",POWER(2,-'Calcul des ∆Ct'!W86))</f>
        <v/>
      </c>
      <c r="X184" s="41" t="str">
        <f>IF('Calcul des ∆Ct'!X86="","",POWER(2,-'Calcul des ∆Ct'!X86))</f>
        <v/>
      </c>
      <c r="Y184" s="42" t="str">
        <f>IF('Calcul des ∆Ct'!Y86="","",POWER(2,-'Calcul des ∆Ct'!Y86))</f>
        <v/>
      </c>
      <c r="Z184" s="43" t="str">
        <f>IF('Calcul des ∆Ct'!Z86="","",POWER(2,-'Calcul des ∆Ct'!Z86))</f>
        <v/>
      </c>
      <c r="AA184" s="41" t="str">
        <f>IF('Calcul des ∆Ct'!AA86="","",POWER(2,-'Calcul des ∆Ct'!AA86))</f>
        <v/>
      </c>
      <c r="AB184" s="42" t="str">
        <f>IF('Calcul des ∆Ct'!AB86="","",POWER(2,-'Calcul des ∆Ct'!AB86))</f>
        <v/>
      </c>
      <c r="AC184" s="43" t="str">
        <f>IF('Calcul des ∆Ct'!AC86="","",POWER(2,-'Calcul des ∆Ct'!AC86))</f>
        <v/>
      </c>
      <c r="AD184" s="41" t="str">
        <f>IF('Calcul des ∆Ct'!AD86="","",POWER(2,-'Calcul des ∆Ct'!AD86))</f>
        <v/>
      </c>
      <c r="AE184" s="42" t="str">
        <f>IF('Calcul des ∆Ct'!AE86="","",POWER(2,-'Calcul des ∆Ct'!AE86))</f>
        <v/>
      </c>
      <c r="AF184" s="43" t="str">
        <f>IF('Calcul des ∆Ct'!AF86="","",POWER(2,-'Calcul des ∆Ct'!AF86))</f>
        <v/>
      </c>
      <c r="AG184" s="41" t="str">
        <f>IF('Calcul des ∆Ct'!AG86="","",POWER(2,-'Calcul des ∆Ct'!AG86))</f>
        <v/>
      </c>
      <c r="AH184" s="42" t="str">
        <f>IF('Calcul des ∆Ct'!AH86="","",POWER(2,-'Calcul des ∆Ct'!AH86))</f>
        <v/>
      </c>
      <c r="AI184" s="43" t="str">
        <f>IF('Calcul des ∆Ct'!AI86="","",POWER(2,-'Calcul des ∆Ct'!AI86))</f>
        <v/>
      </c>
      <c r="AJ184" s="44"/>
    </row>
  </sheetData>
  <mergeCells count="7722">
    <mergeCell ref="B98:B100"/>
    <mergeCell ref="A98:A100"/>
    <mergeCell ref="C98:AI98"/>
    <mergeCell ref="C99:E99"/>
    <mergeCell ref="F99:H99"/>
    <mergeCell ref="I99:K99"/>
    <mergeCell ref="L99:N99"/>
    <mergeCell ref="O99:Q99"/>
    <mergeCell ref="R99:T99"/>
    <mergeCell ref="U99:W99"/>
    <mergeCell ref="X99:Z99"/>
    <mergeCell ref="AA99:AC99"/>
    <mergeCell ref="AD99:AF99"/>
    <mergeCell ref="AG99:AI99"/>
    <mergeCell ref="BW86:BY86"/>
    <mergeCell ref="BZ86:CB86"/>
    <mergeCell ref="CC86:CE86"/>
    <mergeCell ref="AS86:AU86"/>
    <mergeCell ref="AV86:AX86"/>
    <mergeCell ref="AY86:BA86"/>
    <mergeCell ref="BB86:BD86"/>
    <mergeCell ref="BE86:BG86"/>
    <mergeCell ref="BH86:BJ86"/>
    <mergeCell ref="BK86:BM86"/>
    <mergeCell ref="AA87:AC87"/>
    <mergeCell ref="AA88:AC88"/>
    <mergeCell ref="AA89:AC89"/>
    <mergeCell ref="AA90:AC90"/>
    <mergeCell ref="AA91:AC91"/>
    <mergeCell ref="AA92:AC92"/>
    <mergeCell ref="AA93:AC93"/>
    <mergeCell ref="AA94:AC94"/>
    <mergeCell ref="CF86:CH86"/>
    <mergeCell ref="CI86:CK86"/>
    <mergeCell ref="CL86:CN86"/>
    <mergeCell ref="CO86:CQ86"/>
    <mergeCell ref="BW83:BY83"/>
    <mergeCell ref="BZ83:CB83"/>
    <mergeCell ref="CC83:CE83"/>
    <mergeCell ref="CF83:CH83"/>
    <mergeCell ref="CI83:CK83"/>
    <mergeCell ref="CL83:CN83"/>
    <mergeCell ref="CO83:CQ83"/>
    <mergeCell ref="BW84:BY84"/>
    <mergeCell ref="BZ84:CB84"/>
    <mergeCell ref="CC84:CE84"/>
    <mergeCell ref="CF84:CH84"/>
    <mergeCell ref="CI84:CK84"/>
    <mergeCell ref="CL84:CN84"/>
    <mergeCell ref="CO84:CQ84"/>
    <mergeCell ref="BW85:BY85"/>
    <mergeCell ref="BZ85:CB85"/>
    <mergeCell ref="CC85:CE85"/>
    <mergeCell ref="CF85:CH85"/>
    <mergeCell ref="CI85:CK85"/>
    <mergeCell ref="CL85:CN85"/>
    <mergeCell ref="CO85:CQ85"/>
    <mergeCell ref="BW80:BY80"/>
    <mergeCell ref="BZ80:CB80"/>
    <mergeCell ref="CC80:CE80"/>
    <mergeCell ref="CF80:CH80"/>
    <mergeCell ref="CI80:CK80"/>
    <mergeCell ref="CL80:CN80"/>
    <mergeCell ref="CO80:CQ80"/>
    <mergeCell ref="BW81:BY81"/>
    <mergeCell ref="BZ81:CB81"/>
    <mergeCell ref="CC81:CE81"/>
    <mergeCell ref="CF81:CH81"/>
    <mergeCell ref="CI81:CK81"/>
    <mergeCell ref="CL81:CN81"/>
    <mergeCell ref="CO81:CQ81"/>
    <mergeCell ref="BW82:BY82"/>
    <mergeCell ref="BZ82:CB82"/>
    <mergeCell ref="CC82:CE82"/>
    <mergeCell ref="CF82:CH82"/>
    <mergeCell ref="CI82:CK82"/>
    <mergeCell ref="CL82:CN82"/>
    <mergeCell ref="CO82:CQ82"/>
    <mergeCell ref="BW77:BY77"/>
    <mergeCell ref="BZ77:CB77"/>
    <mergeCell ref="CC77:CE77"/>
    <mergeCell ref="CF77:CH77"/>
    <mergeCell ref="CI77:CK77"/>
    <mergeCell ref="CL77:CN77"/>
    <mergeCell ref="CO77:CQ77"/>
    <mergeCell ref="BW78:BY78"/>
    <mergeCell ref="BZ78:CB78"/>
    <mergeCell ref="CC78:CE78"/>
    <mergeCell ref="CF78:CH78"/>
    <mergeCell ref="CI78:CK78"/>
    <mergeCell ref="CL78:CN78"/>
    <mergeCell ref="CO78:CQ78"/>
    <mergeCell ref="BW79:BY79"/>
    <mergeCell ref="BZ79:CB79"/>
    <mergeCell ref="CC79:CE79"/>
    <mergeCell ref="CF79:CH79"/>
    <mergeCell ref="CI79:CK79"/>
    <mergeCell ref="CL79:CN79"/>
    <mergeCell ref="CO79:CQ79"/>
    <mergeCell ref="BW74:BY74"/>
    <mergeCell ref="BZ74:CB74"/>
    <mergeCell ref="CC74:CE74"/>
    <mergeCell ref="CF74:CH74"/>
    <mergeCell ref="CI74:CK74"/>
    <mergeCell ref="CL74:CN74"/>
    <mergeCell ref="CO74:CQ74"/>
    <mergeCell ref="BW75:BY75"/>
    <mergeCell ref="BZ75:CB75"/>
    <mergeCell ref="CC75:CE75"/>
    <mergeCell ref="CF75:CH75"/>
    <mergeCell ref="CI75:CK75"/>
    <mergeCell ref="CL75:CN75"/>
    <mergeCell ref="CO75:CQ75"/>
    <mergeCell ref="BW76:BY76"/>
    <mergeCell ref="BZ76:CB76"/>
    <mergeCell ref="CC76:CE76"/>
    <mergeCell ref="CF76:CH76"/>
    <mergeCell ref="CI76:CK76"/>
    <mergeCell ref="CL76:CN76"/>
    <mergeCell ref="CO76:CQ76"/>
    <mergeCell ref="BW71:BY71"/>
    <mergeCell ref="BZ71:CB71"/>
    <mergeCell ref="CC71:CE71"/>
    <mergeCell ref="CF71:CH71"/>
    <mergeCell ref="CI71:CK71"/>
    <mergeCell ref="CL71:CN71"/>
    <mergeCell ref="CO71:CQ71"/>
    <mergeCell ref="BW72:BY72"/>
    <mergeCell ref="BZ72:CB72"/>
    <mergeCell ref="CC72:CE72"/>
    <mergeCell ref="CF72:CH72"/>
    <mergeCell ref="CI72:CK72"/>
    <mergeCell ref="CL72:CN72"/>
    <mergeCell ref="CO72:CQ72"/>
    <mergeCell ref="BW73:BY73"/>
    <mergeCell ref="BZ73:CB73"/>
    <mergeCell ref="CC73:CE73"/>
    <mergeCell ref="CF73:CH73"/>
    <mergeCell ref="CI73:CK73"/>
    <mergeCell ref="CL73:CN73"/>
    <mergeCell ref="CO73:CQ73"/>
    <mergeCell ref="BW68:BY68"/>
    <mergeCell ref="BZ68:CB68"/>
    <mergeCell ref="CC68:CE68"/>
    <mergeCell ref="CF68:CH68"/>
    <mergeCell ref="CI68:CK68"/>
    <mergeCell ref="CL68:CN68"/>
    <mergeCell ref="CO68:CQ68"/>
    <mergeCell ref="BW69:BY69"/>
    <mergeCell ref="BZ69:CB69"/>
    <mergeCell ref="CC69:CE69"/>
    <mergeCell ref="CF69:CH69"/>
    <mergeCell ref="CI69:CK69"/>
    <mergeCell ref="CL69:CN69"/>
    <mergeCell ref="CO69:CQ69"/>
    <mergeCell ref="BW70:BY70"/>
    <mergeCell ref="BZ70:CB70"/>
    <mergeCell ref="CC70:CE70"/>
    <mergeCell ref="CF70:CH70"/>
    <mergeCell ref="CI70:CK70"/>
    <mergeCell ref="CL70:CN70"/>
    <mergeCell ref="CO70:CQ70"/>
    <mergeCell ref="BW65:BY65"/>
    <mergeCell ref="BZ65:CB65"/>
    <mergeCell ref="CC65:CE65"/>
    <mergeCell ref="CF65:CH65"/>
    <mergeCell ref="CI65:CK65"/>
    <mergeCell ref="CL65:CN65"/>
    <mergeCell ref="CO65:CQ65"/>
    <mergeCell ref="BW66:BY66"/>
    <mergeCell ref="BZ66:CB66"/>
    <mergeCell ref="CC66:CE66"/>
    <mergeCell ref="CF66:CH66"/>
    <mergeCell ref="CI66:CK66"/>
    <mergeCell ref="CL66:CN66"/>
    <mergeCell ref="CO66:CQ66"/>
    <mergeCell ref="BW67:BY67"/>
    <mergeCell ref="BZ67:CB67"/>
    <mergeCell ref="CC67:CE67"/>
    <mergeCell ref="CF67:CH67"/>
    <mergeCell ref="CI67:CK67"/>
    <mergeCell ref="CL67:CN67"/>
    <mergeCell ref="CO67:CQ67"/>
    <mergeCell ref="BW62:BY62"/>
    <mergeCell ref="BZ62:CB62"/>
    <mergeCell ref="CC62:CE62"/>
    <mergeCell ref="CF62:CH62"/>
    <mergeCell ref="CI62:CK62"/>
    <mergeCell ref="CL62:CN62"/>
    <mergeCell ref="CO62:CQ62"/>
    <mergeCell ref="BW63:BY63"/>
    <mergeCell ref="BZ63:CB63"/>
    <mergeCell ref="CC63:CE63"/>
    <mergeCell ref="CF63:CH63"/>
    <mergeCell ref="CI63:CK63"/>
    <mergeCell ref="CL63:CN63"/>
    <mergeCell ref="CO63:CQ63"/>
    <mergeCell ref="BW64:BY64"/>
    <mergeCell ref="BZ64:CB64"/>
    <mergeCell ref="CC64:CE64"/>
    <mergeCell ref="CF64:CH64"/>
    <mergeCell ref="CI64:CK64"/>
    <mergeCell ref="CL64:CN64"/>
    <mergeCell ref="CO64:CQ64"/>
    <mergeCell ref="BW59:BY59"/>
    <mergeCell ref="BZ59:CB59"/>
    <mergeCell ref="CC59:CE59"/>
    <mergeCell ref="CF59:CH59"/>
    <mergeCell ref="CI59:CK59"/>
    <mergeCell ref="CL59:CN59"/>
    <mergeCell ref="CO59:CQ59"/>
    <mergeCell ref="BW60:BY60"/>
    <mergeCell ref="BZ60:CB60"/>
    <mergeCell ref="CC60:CE60"/>
    <mergeCell ref="CF60:CH60"/>
    <mergeCell ref="CI60:CK60"/>
    <mergeCell ref="CL60:CN60"/>
    <mergeCell ref="CO60:CQ60"/>
    <mergeCell ref="BW61:BY61"/>
    <mergeCell ref="BZ61:CB61"/>
    <mergeCell ref="CC61:CE61"/>
    <mergeCell ref="CF61:CH61"/>
    <mergeCell ref="CI61:CK61"/>
    <mergeCell ref="CL61:CN61"/>
    <mergeCell ref="CO61:CQ61"/>
    <mergeCell ref="BW56:BY56"/>
    <mergeCell ref="BZ56:CB56"/>
    <mergeCell ref="CC56:CE56"/>
    <mergeCell ref="CF56:CH56"/>
    <mergeCell ref="CI56:CK56"/>
    <mergeCell ref="CL56:CN56"/>
    <mergeCell ref="CO56:CQ56"/>
    <mergeCell ref="BW57:BY57"/>
    <mergeCell ref="BZ57:CB57"/>
    <mergeCell ref="CC57:CE57"/>
    <mergeCell ref="CF57:CH57"/>
    <mergeCell ref="CI57:CK57"/>
    <mergeCell ref="CL57:CN57"/>
    <mergeCell ref="CO57:CQ57"/>
    <mergeCell ref="BW58:BY58"/>
    <mergeCell ref="BZ58:CB58"/>
    <mergeCell ref="CC58:CE58"/>
    <mergeCell ref="CF58:CH58"/>
    <mergeCell ref="CI58:CK58"/>
    <mergeCell ref="CL58:CN58"/>
    <mergeCell ref="CO58:CQ58"/>
    <mergeCell ref="BW53:BY53"/>
    <mergeCell ref="BZ53:CB53"/>
    <mergeCell ref="CC53:CE53"/>
    <mergeCell ref="CF53:CH53"/>
    <mergeCell ref="CI53:CK53"/>
    <mergeCell ref="CL53:CN53"/>
    <mergeCell ref="CO53:CQ53"/>
    <mergeCell ref="BW54:BY54"/>
    <mergeCell ref="BZ54:CB54"/>
    <mergeCell ref="CC54:CE54"/>
    <mergeCell ref="CF54:CH54"/>
    <mergeCell ref="CI54:CK54"/>
    <mergeCell ref="CL54:CN54"/>
    <mergeCell ref="CO54:CQ54"/>
    <mergeCell ref="BW55:BY55"/>
    <mergeCell ref="BZ55:CB55"/>
    <mergeCell ref="CC55:CE55"/>
    <mergeCell ref="CF55:CH55"/>
    <mergeCell ref="CI55:CK55"/>
    <mergeCell ref="CL55:CN55"/>
    <mergeCell ref="CO55:CQ55"/>
    <mergeCell ref="BW50:BY50"/>
    <mergeCell ref="BZ50:CB50"/>
    <mergeCell ref="CC50:CE50"/>
    <mergeCell ref="CF50:CH50"/>
    <mergeCell ref="CI50:CK50"/>
    <mergeCell ref="CL50:CN50"/>
    <mergeCell ref="CO50:CQ50"/>
    <mergeCell ref="BW51:BY51"/>
    <mergeCell ref="BZ51:CB51"/>
    <mergeCell ref="CC51:CE51"/>
    <mergeCell ref="CF51:CH51"/>
    <mergeCell ref="CI51:CK51"/>
    <mergeCell ref="CL51:CN51"/>
    <mergeCell ref="CO51:CQ51"/>
    <mergeCell ref="BW52:BY52"/>
    <mergeCell ref="BZ52:CB52"/>
    <mergeCell ref="CC52:CE52"/>
    <mergeCell ref="CF52:CH52"/>
    <mergeCell ref="CI52:CK52"/>
    <mergeCell ref="CL52:CN52"/>
    <mergeCell ref="CO52:CQ52"/>
    <mergeCell ref="BW47:BY47"/>
    <mergeCell ref="BZ47:CB47"/>
    <mergeCell ref="CC47:CE47"/>
    <mergeCell ref="CF47:CH47"/>
    <mergeCell ref="CI47:CK47"/>
    <mergeCell ref="CL47:CN47"/>
    <mergeCell ref="CO47:CQ47"/>
    <mergeCell ref="BW48:BY48"/>
    <mergeCell ref="BZ48:CB48"/>
    <mergeCell ref="CC48:CE48"/>
    <mergeCell ref="CF48:CH48"/>
    <mergeCell ref="CI48:CK48"/>
    <mergeCell ref="CL48:CN48"/>
    <mergeCell ref="CO48:CQ48"/>
    <mergeCell ref="BW49:BY49"/>
    <mergeCell ref="BZ49:CB49"/>
    <mergeCell ref="CC49:CE49"/>
    <mergeCell ref="CF49:CH49"/>
    <mergeCell ref="CI49:CK49"/>
    <mergeCell ref="CL49:CN49"/>
    <mergeCell ref="CO49:CQ49"/>
    <mergeCell ref="BW44:BY44"/>
    <mergeCell ref="BZ44:CB44"/>
    <mergeCell ref="CC44:CE44"/>
    <mergeCell ref="CF44:CH44"/>
    <mergeCell ref="CI44:CK44"/>
    <mergeCell ref="CL44:CN44"/>
    <mergeCell ref="CO44:CQ44"/>
    <mergeCell ref="BW45:BY45"/>
    <mergeCell ref="BZ45:CB45"/>
    <mergeCell ref="CC45:CE45"/>
    <mergeCell ref="CF45:CH45"/>
    <mergeCell ref="CI45:CK45"/>
    <mergeCell ref="CL45:CN45"/>
    <mergeCell ref="CO45:CQ45"/>
    <mergeCell ref="BW46:BY46"/>
    <mergeCell ref="BZ46:CB46"/>
    <mergeCell ref="CC46:CE46"/>
    <mergeCell ref="CF46:CH46"/>
    <mergeCell ref="CI46:CK46"/>
    <mergeCell ref="CL46:CN46"/>
    <mergeCell ref="CO46:CQ46"/>
    <mergeCell ref="BW41:BY41"/>
    <mergeCell ref="BZ41:CB41"/>
    <mergeCell ref="CC41:CE41"/>
    <mergeCell ref="CF41:CH41"/>
    <mergeCell ref="CI41:CK41"/>
    <mergeCell ref="CL41:CN41"/>
    <mergeCell ref="CO41:CQ41"/>
    <mergeCell ref="BW42:BY42"/>
    <mergeCell ref="BZ42:CB42"/>
    <mergeCell ref="CC42:CE42"/>
    <mergeCell ref="CF42:CH42"/>
    <mergeCell ref="CI42:CK42"/>
    <mergeCell ref="CL42:CN42"/>
    <mergeCell ref="CO42:CQ42"/>
    <mergeCell ref="BW43:BY43"/>
    <mergeCell ref="BZ43:CB43"/>
    <mergeCell ref="CC43:CE43"/>
    <mergeCell ref="CF43:CH43"/>
    <mergeCell ref="CI43:CK43"/>
    <mergeCell ref="CL43:CN43"/>
    <mergeCell ref="CO43:CQ43"/>
    <mergeCell ref="BW38:BY38"/>
    <mergeCell ref="BZ38:CB38"/>
    <mergeCell ref="CC38:CE38"/>
    <mergeCell ref="CF38:CH38"/>
    <mergeCell ref="CI38:CK38"/>
    <mergeCell ref="CL38:CN38"/>
    <mergeCell ref="CO38:CQ38"/>
    <mergeCell ref="BW39:BY39"/>
    <mergeCell ref="BZ39:CB39"/>
    <mergeCell ref="CC39:CE39"/>
    <mergeCell ref="CF39:CH39"/>
    <mergeCell ref="CI39:CK39"/>
    <mergeCell ref="CL39:CN39"/>
    <mergeCell ref="CO39:CQ39"/>
    <mergeCell ref="BW40:BY40"/>
    <mergeCell ref="BZ40:CB40"/>
    <mergeCell ref="CC40:CE40"/>
    <mergeCell ref="CF40:CH40"/>
    <mergeCell ref="CI40:CK40"/>
    <mergeCell ref="CL40:CN40"/>
    <mergeCell ref="CO40:CQ40"/>
    <mergeCell ref="BW35:BY35"/>
    <mergeCell ref="BZ35:CB35"/>
    <mergeCell ref="CC35:CE35"/>
    <mergeCell ref="CF35:CH35"/>
    <mergeCell ref="CI35:CK35"/>
    <mergeCell ref="CL35:CN35"/>
    <mergeCell ref="CO35:CQ35"/>
    <mergeCell ref="BW36:BY36"/>
    <mergeCell ref="BZ36:CB36"/>
    <mergeCell ref="CC36:CE36"/>
    <mergeCell ref="CF36:CH36"/>
    <mergeCell ref="CI36:CK36"/>
    <mergeCell ref="CL36:CN36"/>
    <mergeCell ref="CO36:CQ36"/>
    <mergeCell ref="BW37:BY37"/>
    <mergeCell ref="BZ37:CB37"/>
    <mergeCell ref="CC37:CE37"/>
    <mergeCell ref="CF37:CH37"/>
    <mergeCell ref="CI37:CK37"/>
    <mergeCell ref="CL37:CN37"/>
    <mergeCell ref="CO37:CQ37"/>
    <mergeCell ref="BW32:BY32"/>
    <mergeCell ref="BZ32:CB32"/>
    <mergeCell ref="CC32:CE32"/>
    <mergeCell ref="CF32:CH32"/>
    <mergeCell ref="CI32:CK32"/>
    <mergeCell ref="CL32:CN32"/>
    <mergeCell ref="CO32:CQ32"/>
    <mergeCell ref="BW33:BY33"/>
    <mergeCell ref="BZ33:CB33"/>
    <mergeCell ref="CC33:CE33"/>
    <mergeCell ref="CF33:CH33"/>
    <mergeCell ref="CI33:CK33"/>
    <mergeCell ref="CL33:CN33"/>
    <mergeCell ref="CO33:CQ33"/>
    <mergeCell ref="BW34:BY34"/>
    <mergeCell ref="BZ34:CB34"/>
    <mergeCell ref="CC34:CE34"/>
    <mergeCell ref="CF34:CH34"/>
    <mergeCell ref="CI34:CK34"/>
    <mergeCell ref="CL34:CN34"/>
    <mergeCell ref="CO34:CQ34"/>
    <mergeCell ref="BW29:BY29"/>
    <mergeCell ref="BZ29:CB29"/>
    <mergeCell ref="CC29:CE29"/>
    <mergeCell ref="CF29:CH29"/>
    <mergeCell ref="CI29:CK29"/>
    <mergeCell ref="CL29:CN29"/>
    <mergeCell ref="CO29:CQ29"/>
    <mergeCell ref="BW30:BY30"/>
    <mergeCell ref="BZ30:CB30"/>
    <mergeCell ref="CC30:CE30"/>
    <mergeCell ref="CF30:CH30"/>
    <mergeCell ref="CI30:CK30"/>
    <mergeCell ref="CL30:CN30"/>
    <mergeCell ref="CO30:CQ30"/>
    <mergeCell ref="BW31:BY31"/>
    <mergeCell ref="BZ31:CB31"/>
    <mergeCell ref="CC31:CE31"/>
    <mergeCell ref="CF31:CH31"/>
    <mergeCell ref="CI31:CK31"/>
    <mergeCell ref="CL31:CN31"/>
    <mergeCell ref="CO31:CQ31"/>
    <mergeCell ref="BW26:BY26"/>
    <mergeCell ref="BZ26:CB26"/>
    <mergeCell ref="CC26:CE26"/>
    <mergeCell ref="CF26:CH26"/>
    <mergeCell ref="CI26:CK26"/>
    <mergeCell ref="CL26:CN26"/>
    <mergeCell ref="CO26:CQ26"/>
    <mergeCell ref="BW27:BY27"/>
    <mergeCell ref="BZ27:CB27"/>
    <mergeCell ref="CC27:CE27"/>
    <mergeCell ref="CF27:CH27"/>
    <mergeCell ref="CI27:CK27"/>
    <mergeCell ref="CL27:CN27"/>
    <mergeCell ref="CO27:CQ27"/>
    <mergeCell ref="BW28:BY28"/>
    <mergeCell ref="BZ28:CB28"/>
    <mergeCell ref="CC28:CE28"/>
    <mergeCell ref="CF28:CH28"/>
    <mergeCell ref="CI28:CK28"/>
    <mergeCell ref="CL28:CN28"/>
    <mergeCell ref="CO28:CQ28"/>
    <mergeCell ref="BW23:BY23"/>
    <mergeCell ref="BZ23:CB23"/>
    <mergeCell ref="CC23:CE23"/>
    <mergeCell ref="CF23:CH23"/>
    <mergeCell ref="CI23:CK23"/>
    <mergeCell ref="CL23:CN23"/>
    <mergeCell ref="CO23:CQ23"/>
    <mergeCell ref="BW24:BY24"/>
    <mergeCell ref="BZ24:CB24"/>
    <mergeCell ref="CC24:CE24"/>
    <mergeCell ref="CF24:CH24"/>
    <mergeCell ref="CI24:CK24"/>
    <mergeCell ref="CL24:CN24"/>
    <mergeCell ref="CO24:CQ24"/>
    <mergeCell ref="BW25:BY25"/>
    <mergeCell ref="BZ25:CB25"/>
    <mergeCell ref="CC25:CE25"/>
    <mergeCell ref="CF25:CH25"/>
    <mergeCell ref="CI25:CK25"/>
    <mergeCell ref="CL25:CN25"/>
    <mergeCell ref="CO25:CQ25"/>
    <mergeCell ref="BW20:BY20"/>
    <mergeCell ref="BZ20:CB20"/>
    <mergeCell ref="CC20:CE20"/>
    <mergeCell ref="CF20:CH20"/>
    <mergeCell ref="CI20:CK20"/>
    <mergeCell ref="CL20:CN20"/>
    <mergeCell ref="CO20:CQ20"/>
    <mergeCell ref="BW21:BY21"/>
    <mergeCell ref="BZ21:CB21"/>
    <mergeCell ref="CC21:CE21"/>
    <mergeCell ref="CF21:CH21"/>
    <mergeCell ref="CI21:CK21"/>
    <mergeCell ref="CL21:CN21"/>
    <mergeCell ref="CO21:CQ21"/>
    <mergeCell ref="BW22:BY22"/>
    <mergeCell ref="BZ22:CB22"/>
    <mergeCell ref="CC22:CE22"/>
    <mergeCell ref="CF22:CH22"/>
    <mergeCell ref="CI22:CK22"/>
    <mergeCell ref="CL22:CN22"/>
    <mergeCell ref="CO22:CQ22"/>
    <mergeCell ref="BW17:BY17"/>
    <mergeCell ref="BZ17:CB17"/>
    <mergeCell ref="CC17:CE17"/>
    <mergeCell ref="CF17:CH17"/>
    <mergeCell ref="CI17:CK17"/>
    <mergeCell ref="CL17:CN17"/>
    <mergeCell ref="CO17:CQ17"/>
    <mergeCell ref="BW18:BY18"/>
    <mergeCell ref="BZ18:CB18"/>
    <mergeCell ref="CC18:CE18"/>
    <mergeCell ref="CF18:CH18"/>
    <mergeCell ref="CI18:CK18"/>
    <mergeCell ref="CL18:CN18"/>
    <mergeCell ref="CO18:CQ18"/>
    <mergeCell ref="BW19:BY19"/>
    <mergeCell ref="BZ19:CB19"/>
    <mergeCell ref="CC19:CE19"/>
    <mergeCell ref="CF19:CH19"/>
    <mergeCell ref="CI19:CK19"/>
    <mergeCell ref="CL19:CN19"/>
    <mergeCell ref="CO19:CQ19"/>
    <mergeCell ref="BW14:BY14"/>
    <mergeCell ref="BZ14:CB14"/>
    <mergeCell ref="CC14:CE14"/>
    <mergeCell ref="CF14:CH14"/>
    <mergeCell ref="CI14:CK14"/>
    <mergeCell ref="CL14:CN14"/>
    <mergeCell ref="CO14:CQ14"/>
    <mergeCell ref="BW15:BY15"/>
    <mergeCell ref="BZ15:CB15"/>
    <mergeCell ref="CC15:CE15"/>
    <mergeCell ref="CF15:CH15"/>
    <mergeCell ref="CI15:CK15"/>
    <mergeCell ref="CL15:CN15"/>
    <mergeCell ref="CO15:CQ15"/>
    <mergeCell ref="BW16:BY16"/>
    <mergeCell ref="BZ16:CB16"/>
    <mergeCell ref="CC16:CE16"/>
    <mergeCell ref="CF16:CH16"/>
    <mergeCell ref="CI16:CK16"/>
    <mergeCell ref="CL16:CN16"/>
    <mergeCell ref="CO16:CQ16"/>
    <mergeCell ref="BW11:BY11"/>
    <mergeCell ref="BZ11:CB11"/>
    <mergeCell ref="CC11:CE11"/>
    <mergeCell ref="CF11:CH11"/>
    <mergeCell ref="CI11:CK11"/>
    <mergeCell ref="CL11:CN11"/>
    <mergeCell ref="CO11:CQ11"/>
    <mergeCell ref="BW12:BY12"/>
    <mergeCell ref="BZ12:CB12"/>
    <mergeCell ref="CC12:CE12"/>
    <mergeCell ref="CF12:CH12"/>
    <mergeCell ref="CI12:CK12"/>
    <mergeCell ref="CL12:CN12"/>
    <mergeCell ref="CO12:CQ12"/>
    <mergeCell ref="BW13:BY13"/>
    <mergeCell ref="BZ13:CB13"/>
    <mergeCell ref="CC13:CE13"/>
    <mergeCell ref="CF13:CH13"/>
    <mergeCell ref="CI13:CK13"/>
    <mergeCell ref="CL13:CN13"/>
    <mergeCell ref="CO13:CQ13"/>
    <mergeCell ref="BW8:BY8"/>
    <mergeCell ref="BZ8:CB8"/>
    <mergeCell ref="CC8:CE8"/>
    <mergeCell ref="CF8:CH8"/>
    <mergeCell ref="CI8:CK8"/>
    <mergeCell ref="CL8:CN8"/>
    <mergeCell ref="CO8:CQ8"/>
    <mergeCell ref="BW9:BY9"/>
    <mergeCell ref="BZ9:CB9"/>
    <mergeCell ref="CC9:CE9"/>
    <mergeCell ref="CF9:CH9"/>
    <mergeCell ref="CI9:CK9"/>
    <mergeCell ref="CL9:CN9"/>
    <mergeCell ref="CO9:CQ9"/>
    <mergeCell ref="BW10:BY10"/>
    <mergeCell ref="BZ10:CB10"/>
    <mergeCell ref="CC10:CE10"/>
    <mergeCell ref="CF10:CH10"/>
    <mergeCell ref="CI10:CK10"/>
    <mergeCell ref="CL10:CN10"/>
    <mergeCell ref="CO10:CQ10"/>
    <mergeCell ref="CI5:CK5"/>
    <mergeCell ref="CL5:CN5"/>
    <mergeCell ref="CO5:CQ5"/>
    <mergeCell ref="BW6:BY6"/>
    <mergeCell ref="BZ6:CB6"/>
    <mergeCell ref="CC6:CE6"/>
    <mergeCell ref="CF6:CH6"/>
    <mergeCell ref="CI6:CK6"/>
    <mergeCell ref="CL6:CN6"/>
    <mergeCell ref="CO6:CQ6"/>
    <mergeCell ref="BW7:BY7"/>
    <mergeCell ref="BZ7:CB7"/>
    <mergeCell ref="CC7:CE7"/>
    <mergeCell ref="CF7:CH7"/>
    <mergeCell ref="CI7:CK7"/>
    <mergeCell ref="CL7:CN7"/>
    <mergeCell ref="CO7:CQ7"/>
    <mergeCell ref="BW5:BY5"/>
    <mergeCell ref="BZ5:CB5"/>
    <mergeCell ref="CC5:CE5"/>
    <mergeCell ref="CF5:CH5"/>
    <mergeCell ref="BW2:BY2"/>
    <mergeCell ref="BZ2:CB2"/>
    <mergeCell ref="CC2:CE2"/>
    <mergeCell ref="CF2:CH2"/>
    <mergeCell ref="CI2:CK2"/>
    <mergeCell ref="CL2:CN2"/>
    <mergeCell ref="CO2:CQ2"/>
    <mergeCell ref="BW3:BY3"/>
    <mergeCell ref="BZ3:CB3"/>
    <mergeCell ref="CC3:CE3"/>
    <mergeCell ref="CF3:CH3"/>
    <mergeCell ref="CI3:CK3"/>
    <mergeCell ref="CL3:CN3"/>
    <mergeCell ref="CO3:CQ3"/>
    <mergeCell ref="BW4:BY4"/>
    <mergeCell ref="BZ4:CB4"/>
    <mergeCell ref="CC4:CE4"/>
    <mergeCell ref="CF4:CH4"/>
    <mergeCell ref="CI4:CK4"/>
    <mergeCell ref="CL4:CN4"/>
    <mergeCell ref="CO4:CQ4"/>
    <mergeCell ref="AS83:AU83"/>
    <mergeCell ref="AV83:AX83"/>
    <mergeCell ref="AY83:BA83"/>
    <mergeCell ref="BB83:BD83"/>
    <mergeCell ref="BE83:BG83"/>
    <mergeCell ref="BH83:BJ83"/>
    <mergeCell ref="BK83:BM83"/>
    <mergeCell ref="AS84:AU84"/>
    <mergeCell ref="AV84:AX84"/>
    <mergeCell ref="AY84:BA84"/>
    <mergeCell ref="BB84:BD84"/>
    <mergeCell ref="BE84:BG84"/>
    <mergeCell ref="BH84:BJ84"/>
    <mergeCell ref="BK84:BM84"/>
    <mergeCell ref="AS85:AU85"/>
    <mergeCell ref="AV85:AX85"/>
    <mergeCell ref="AY85:BA85"/>
    <mergeCell ref="BB85:BD85"/>
    <mergeCell ref="BE85:BG85"/>
    <mergeCell ref="BH85:BJ85"/>
    <mergeCell ref="BK85:BM85"/>
    <mergeCell ref="AS80:AU80"/>
    <mergeCell ref="AV80:AX80"/>
    <mergeCell ref="AY80:BA80"/>
    <mergeCell ref="BB80:BD80"/>
    <mergeCell ref="BE80:BG80"/>
    <mergeCell ref="BH80:BJ80"/>
    <mergeCell ref="BK80:BM80"/>
    <mergeCell ref="AS81:AU81"/>
    <mergeCell ref="AV81:AX81"/>
    <mergeCell ref="AY81:BA81"/>
    <mergeCell ref="BB81:BD81"/>
    <mergeCell ref="BE81:BG81"/>
    <mergeCell ref="BH81:BJ81"/>
    <mergeCell ref="BK81:BM81"/>
    <mergeCell ref="AS82:AU82"/>
    <mergeCell ref="AV82:AX82"/>
    <mergeCell ref="AY82:BA82"/>
    <mergeCell ref="BB82:BD82"/>
    <mergeCell ref="BE82:BG82"/>
    <mergeCell ref="BH82:BJ82"/>
    <mergeCell ref="BK82:BM82"/>
    <mergeCell ref="AS77:AU77"/>
    <mergeCell ref="AV77:AX77"/>
    <mergeCell ref="AY77:BA77"/>
    <mergeCell ref="BB77:BD77"/>
    <mergeCell ref="BE77:BG77"/>
    <mergeCell ref="BH77:BJ77"/>
    <mergeCell ref="BK77:BM77"/>
    <mergeCell ref="AS78:AU78"/>
    <mergeCell ref="AV78:AX78"/>
    <mergeCell ref="AY78:BA78"/>
    <mergeCell ref="BB78:BD78"/>
    <mergeCell ref="BE78:BG78"/>
    <mergeCell ref="BH78:BJ78"/>
    <mergeCell ref="BK78:BM78"/>
    <mergeCell ref="AS79:AU79"/>
    <mergeCell ref="AV79:AX79"/>
    <mergeCell ref="AY79:BA79"/>
    <mergeCell ref="BB79:BD79"/>
    <mergeCell ref="BE79:BG79"/>
    <mergeCell ref="BH79:BJ79"/>
    <mergeCell ref="BK79:BM79"/>
    <mergeCell ref="AS74:AU74"/>
    <mergeCell ref="AV74:AX74"/>
    <mergeCell ref="AY74:BA74"/>
    <mergeCell ref="BB74:BD74"/>
    <mergeCell ref="BE74:BG74"/>
    <mergeCell ref="BH74:BJ74"/>
    <mergeCell ref="BK74:BM74"/>
    <mergeCell ref="AS75:AU75"/>
    <mergeCell ref="AV75:AX75"/>
    <mergeCell ref="AY75:BA75"/>
    <mergeCell ref="BB75:BD75"/>
    <mergeCell ref="BE75:BG75"/>
    <mergeCell ref="BH75:BJ75"/>
    <mergeCell ref="BK75:BM75"/>
    <mergeCell ref="AS76:AU76"/>
    <mergeCell ref="AV76:AX76"/>
    <mergeCell ref="AY76:BA76"/>
    <mergeCell ref="BB76:BD76"/>
    <mergeCell ref="BE76:BG76"/>
    <mergeCell ref="BH76:BJ76"/>
    <mergeCell ref="BK76:BM76"/>
    <mergeCell ref="AS71:AU71"/>
    <mergeCell ref="AV71:AX71"/>
    <mergeCell ref="AY71:BA71"/>
    <mergeCell ref="BB71:BD71"/>
    <mergeCell ref="BE71:BG71"/>
    <mergeCell ref="BH71:BJ71"/>
    <mergeCell ref="BK71:BM71"/>
    <mergeCell ref="AS72:AU72"/>
    <mergeCell ref="AV72:AX72"/>
    <mergeCell ref="AY72:BA72"/>
    <mergeCell ref="BB72:BD72"/>
    <mergeCell ref="BE72:BG72"/>
    <mergeCell ref="BH72:BJ72"/>
    <mergeCell ref="BK72:BM72"/>
    <mergeCell ref="AS73:AU73"/>
    <mergeCell ref="AV73:AX73"/>
    <mergeCell ref="AY73:BA73"/>
    <mergeCell ref="BB73:BD73"/>
    <mergeCell ref="BE73:BG73"/>
    <mergeCell ref="BH73:BJ73"/>
    <mergeCell ref="BK73:BM73"/>
    <mergeCell ref="AS68:AU68"/>
    <mergeCell ref="AV68:AX68"/>
    <mergeCell ref="AY68:BA68"/>
    <mergeCell ref="BB68:BD68"/>
    <mergeCell ref="BE68:BG68"/>
    <mergeCell ref="BH68:BJ68"/>
    <mergeCell ref="BK68:BM68"/>
    <mergeCell ref="AS69:AU69"/>
    <mergeCell ref="AV69:AX69"/>
    <mergeCell ref="AY69:BA69"/>
    <mergeCell ref="BB69:BD69"/>
    <mergeCell ref="BE69:BG69"/>
    <mergeCell ref="BH69:BJ69"/>
    <mergeCell ref="BK69:BM69"/>
    <mergeCell ref="AS70:AU70"/>
    <mergeCell ref="AV70:AX70"/>
    <mergeCell ref="AY70:BA70"/>
    <mergeCell ref="BB70:BD70"/>
    <mergeCell ref="BE70:BG70"/>
    <mergeCell ref="BH70:BJ70"/>
    <mergeCell ref="BK70:BM70"/>
    <mergeCell ref="AS65:AU65"/>
    <mergeCell ref="AV65:AX65"/>
    <mergeCell ref="AY65:BA65"/>
    <mergeCell ref="BB65:BD65"/>
    <mergeCell ref="BE65:BG65"/>
    <mergeCell ref="BH65:BJ65"/>
    <mergeCell ref="BK65:BM65"/>
    <mergeCell ref="AS66:AU66"/>
    <mergeCell ref="AV66:AX66"/>
    <mergeCell ref="AY66:BA66"/>
    <mergeCell ref="BB66:BD66"/>
    <mergeCell ref="BE66:BG66"/>
    <mergeCell ref="BH66:BJ66"/>
    <mergeCell ref="BK66:BM66"/>
    <mergeCell ref="AS67:AU67"/>
    <mergeCell ref="AV67:AX67"/>
    <mergeCell ref="AY67:BA67"/>
    <mergeCell ref="BB67:BD67"/>
    <mergeCell ref="BE67:BG67"/>
    <mergeCell ref="BH67:BJ67"/>
    <mergeCell ref="BK67:BM67"/>
    <mergeCell ref="AS62:AU62"/>
    <mergeCell ref="AV62:AX62"/>
    <mergeCell ref="AY62:BA62"/>
    <mergeCell ref="BB62:BD62"/>
    <mergeCell ref="BE62:BG62"/>
    <mergeCell ref="BH62:BJ62"/>
    <mergeCell ref="BK62:BM62"/>
    <mergeCell ref="AS63:AU63"/>
    <mergeCell ref="AV63:AX63"/>
    <mergeCell ref="AY63:BA63"/>
    <mergeCell ref="BB63:BD63"/>
    <mergeCell ref="BE63:BG63"/>
    <mergeCell ref="BH63:BJ63"/>
    <mergeCell ref="BK63:BM63"/>
    <mergeCell ref="AS64:AU64"/>
    <mergeCell ref="AV64:AX64"/>
    <mergeCell ref="AY64:BA64"/>
    <mergeCell ref="BB64:BD64"/>
    <mergeCell ref="BE64:BG64"/>
    <mergeCell ref="BH64:BJ64"/>
    <mergeCell ref="BK64:BM64"/>
    <mergeCell ref="AS59:AU59"/>
    <mergeCell ref="AV59:AX59"/>
    <mergeCell ref="AY59:BA59"/>
    <mergeCell ref="BB59:BD59"/>
    <mergeCell ref="BE59:BG59"/>
    <mergeCell ref="BH59:BJ59"/>
    <mergeCell ref="BK59:BM59"/>
    <mergeCell ref="AS60:AU60"/>
    <mergeCell ref="AV60:AX60"/>
    <mergeCell ref="AY60:BA60"/>
    <mergeCell ref="BB60:BD60"/>
    <mergeCell ref="BE60:BG60"/>
    <mergeCell ref="BH60:BJ60"/>
    <mergeCell ref="BK60:BM60"/>
    <mergeCell ref="AS61:AU61"/>
    <mergeCell ref="AV61:AX61"/>
    <mergeCell ref="AY61:BA61"/>
    <mergeCell ref="BB61:BD61"/>
    <mergeCell ref="BE61:BG61"/>
    <mergeCell ref="BH61:BJ61"/>
    <mergeCell ref="BK61:BM61"/>
    <mergeCell ref="AS56:AU56"/>
    <mergeCell ref="AV56:AX56"/>
    <mergeCell ref="AY56:BA56"/>
    <mergeCell ref="BB56:BD56"/>
    <mergeCell ref="BE56:BG56"/>
    <mergeCell ref="BH56:BJ56"/>
    <mergeCell ref="BK56:BM56"/>
    <mergeCell ref="AS57:AU57"/>
    <mergeCell ref="AV57:AX57"/>
    <mergeCell ref="AY57:BA57"/>
    <mergeCell ref="BB57:BD57"/>
    <mergeCell ref="BE57:BG57"/>
    <mergeCell ref="BH57:BJ57"/>
    <mergeCell ref="BK57:BM57"/>
    <mergeCell ref="AS58:AU58"/>
    <mergeCell ref="AV58:AX58"/>
    <mergeCell ref="AY58:BA58"/>
    <mergeCell ref="BB58:BD58"/>
    <mergeCell ref="BE58:BG58"/>
    <mergeCell ref="BH58:BJ58"/>
    <mergeCell ref="BK58:BM58"/>
    <mergeCell ref="AS53:AU53"/>
    <mergeCell ref="AV53:AX53"/>
    <mergeCell ref="AY53:BA53"/>
    <mergeCell ref="BB53:BD53"/>
    <mergeCell ref="BE53:BG53"/>
    <mergeCell ref="BH53:BJ53"/>
    <mergeCell ref="BK53:BM53"/>
    <mergeCell ref="AS54:AU54"/>
    <mergeCell ref="AV54:AX54"/>
    <mergeCell ref="AY54:BA54"/>
    <mergeCell ref="BB54:BD54"/>
    <mergeCell ref="BE54:BG54"/>
    <mergeCell ref="BH54:BJ54"/>
    <mergeCell ref="BK54:BM54"/>
    <mergeCell ref="AS55:AU55"/>
    <mergeCell ref="AV55:AX55"/>
    <mergeCell ref="AY55:BA55"/>
    <mergeCell ref="BB55:BD55"/>
    <mergeCell ref="BE55:BG55"/>
    <mergeCell ref="BH55:BJ55"/>
    <mergeCell ref="BK55:BM55"/>
    <mergeCell ref="AS50:AU50"/>
    <mergeCell ref="AV50:AX50"/>
    <mergeCell ref="AY50:BA50"/>
    <mergeCell ref="BB50:BD50"/>
    <mergeCell ref="BE50:BG50"/>
    <mergeCell ref="BH50:BJ50"/>
    <mergeCell ref="BK50:BM50"/>
    <mergeCell ref="AS51:AU51"/>
    <mergeCell ref="AV51:AX51"/>
    <mergeCell ref="AY51:BA51"/>
    <mergeCell ref="BB51:BD51"/>
    <mergeCell ref="BE51:BG51"/>
    <mergeCell ref="BH51:BJ51"/>
    <mergeCell ref="BK51:BM51"/>
    <mergeCell ref="AS52:AU52"/>
    <mergeCell ref="AV52:AX52"/>
    <mergeCell ref="AY52:BA52"/>
    <mergeCell ref="BB52:BD52"/>
    <mergeCell ref="BE52:BG52"/>
    <mergeCell ref="BH52:BJ52"/>
    <mergeCell ref="BK52:BM52"/>
    <mergeCell ref="AS47:AU47"/>
    <mergeCell ref="AV47:AX47"/>
    <mergeCell ref="AY47:BA47"/>
    <mergeCell ref="BB47:BD47"/>
    <mergeCell ref="BE47:BG47"/>
    <mergeCell ref="BH47:BJ47"/>
    <mergeCell ref="BK47:BM47"/>
    <mergeCell ref="AS48:AU48"/>
    <mergeCell ref="AV48:AX48"/>
    <mergeCell ref="AY48:BA48"/>
    <mergeCell ref="BB48:BD48"/>
    <mergeCell ref="BE48:BG48"/>
    <mergeCell ref="BH48:BJ48"/>
    <mergeCell ref="BK48:BM48"/>
    <mergeCell ref="AS49:AU49"/>
    <mergeCell ref="AV49:AX49"/>
    <mergeCell ref="AY49:BA49"/>
    <mergeCell ref="BB49:BD49"/>
    <mergeCell ref="BE49:BG49"/>
    <mergeCell ref="BH49:BJ49"/>
    <mergeCell ref="BK49:BM49"/>
    <mergeCell ref="AS44:AU44"/>
    <mergeCell ref="AV44:AX44"/>
    <mergeCell ref="AY44:BA44"/>
    <mergeCell ref="BB44:BD44"/>
    <mergeCell ref="BE44:BG44"/>
    <mergeCell ref="BH44:BJ44"/>
    <mergeCell ref="BK44:BM44"/>
    <mergeCell ref="AS45:AU45"/>
    <mergeCell ref="AV45:AX45"/>
    <mergeCell ref="AY45:BA45"/>
    <mergeCell ref="BB45:BD45"/>
    <mergeCell ref="BE45:BG45"/>
    <mergeCell ref="BH45:BJ45"/>
    <mergeCell ref="BK45:BM45"/>
    <mergeCell ref="AS46:AU46"/>
    <mergeCell ref="AV46:AX46"/>
    <mergeCell ref="AY46:BA46"/>
    <mergeCell ref="BB46:BD46"/>
    <mergeCell ref="BE46:BG46"/>
    <mergeCell ref="BH46:BJ46"/>
    <mergeCell ref="BK46:BM46"/>
    <mergeCell ref="AS41:AU41"/>
    <mergeCell ref="AV41:AX41"/>
    <mergeCell ref="AY41:BA41"/>
    <mergeCell ref="BB41:BD41"/>
    <mergeCell ref="BE41:BG41"/>
    <mergeCell ref="BH41:BJ41"/>
    <mergeCell ref="BK41:BM41"/>
    <mergeCell ref="AS42:AU42"/>
    <mergeCell ref="AV42:AX42"/>
    <mergeCell ref="AY42:BA42"/>
    <mergeCell ref="BB42:BD42"/>
    <mergeCell ref="BE42:BG42"/>
    <mergeCell ref="BH42:BJ42"/>
    <mergeCell ref="BK42:BM42"/>
    <mergeCell ref="AS43:AU43"/>
    <mergeCell ref="AV43:AX43"/>
    <mergeCell ref="AY43:BA43"/>
    <mergeCell ref="BB43:BD43"/>
    <mergeCell ref="BE43:BG43"/>
    <mergeCell ref="BH43:BJ43"/>
    <mergeCell ref="BK43:BM43"/>
    <mergeCell ref="AS38:AU38"/>
    <mergeCell ref="AV38:AX38"/>
    <mergeCell ref="AY38:BA38"/>
    <mergeCell ref="BB38:BD38"/>
    <mergeCell ref="BE38:BG38"/>
    <mergeCell ref="BH38:BJ38"/>
    <mergeCell ref="BK38:BM38"/>
    <mergeCell ref="AS39:AU39"/>
    <mergeCell ref="AV39:AX39"/>
    <mergeCell ref="AY39:BA39"/>
    <mergeCell ref="BB39:BD39"/>
    <mergeCell ref="BE39:BG39"/>
    <mergeCell ref="BH39:BJ39"/>
    <mergeCell ref="BK39:BM39"/>
    <mergeCell ref="AS40:AU40"/>
    <mergeCell ref="AV40:AX40"/>
    <mergeCell ref="AY40:BA40"/>
    <mergeCell ref="BB40:BD40"/>
    <mergeCell ref="BE40:BG40"/>
    <mergeCell ref="BH40:BJ40"/>
    <mergeCell ref="BK40:BM40"/>
    <mergeCell ref="AS35:AU35"/>
    <mergeCell ref="AV35:AX35"/>
    <mergeCell ref="AY35:BA35"/>
    <mergeCell ref="BB35:BD35"/>
    <mergeCell ref="BE35:BG35"/>
    <mergeCell ref="BH35:BJ35"/>
    <mergeCell ref="BK35:BM35"/>
    <mergeCell ref="AS36:AU36"/>
    <mergeCell ref="AV36:AX36"/>
    <mergeCell ref="AY36:BA36"/>
    <mergeCell ref="BB36:BD36"/>
    <mergeCell ref="BE36:BG36"/>
    <mergeCell ref="BH36:BJ36"/>
    <mergeCell ref="BK36:BM36"/>
    <mergeCell ref="AS37:AU37"/>
    <mergeCell ref="AV37:AX37"/>
    <mergeCell ref="AY37:BA37"/>
    <mergeCell ref="BB37:BD37"/>
    <mergeCell ref="BE37:BG37"/>
    <mergeCell ref="BH37:BJ37"/>
    <mergeCell ref="BK37:BM37"/>
    <mergeCell ref="AS32:AU32"/>
    <mergeCell ref="AV32:AX32"/>
    <mergeCell ref="AY32:BA32"/>
    <mergeCell ref="BB32:BD32"/>
    <mergeCell ref="BE32:BG32"/>
    <mergeCell ref="BH32:BJ32"/>
    <mergeCell ref="BK32:BM32"/>
    <mergeCell ref="AS33:AU33"/>
    <mergeCell ref="AV33:AX33"/>
    <mergeCell ref="AY33:BA33"/>
    <mergeCell ref="BB33:BD33"/>
    <mergeCell ref="BE33:BG33"/>
    <mergeCell ref="BH33:BJ33"/>
    <mergeCell ref="BK33:BM33"/>
    <mergeCell ref="AS34:AU34"/>
    <mergeCell ref="AV34:AX34"/>
    <mergeCell ref="AY34:BA34"/>
    <mergeCell ref="BB34:BD34"/>
    <mergeCell ref="BE34:BG34"/>
    <mergeCell ref="BH34:BJ34"/>
    <mergeCell ref="BK34:BM34"/>
    <mergeCell ref="AS29:AU29"/>
    <mergeCell ref="AV29:AX29"/>
    <mergeCell ref="AY29:BA29"/>
    <mergeCell ref="BB29:BD29"/>
    <mergeCell ref="BE29:BG29"/>
    <mergeCell ref="BH29:BJ29"/>
    <mergeCell ref="BK29:BM29"/>
    <mergeCell ref="AS30:AU30"/>
    <mergeCell ref="AV30:AX30"/>
    <mergeCell ref="AY30:BA30"/>
    <mergeCell ref="BB30:BD30"/>
    <mergeCell ref="BE30:BG30"/>
    <mergeCell ref="BH30:BJ30"/>
    <mergeCell ref="BK30:BM30"/>
    <mergeCell ref="AS31:AU31"/>
    <mergeCell ref="AV31:AX31"/>
    <mergeCell ref="AY31:BA31"/>
    <mergeCell ref="BB31:BD31"/>
    <mergeCell ref="BE31:BG31"/>
    <mergeCell ref="BH31:BJ31"/>
    <mergeCell ref="BK31:BM31"/>
    <mergeCell ref="AS26:AU26"/>
    <mergeCell ref="AV26:AX26"/>
    <mergeCell ref="AY26:BA26"/>
    <mergeCell ref="BB26:BD26"/>
    <mergeCell ref="BE26:BG26"/>
    <mergeCell ref="BH26:BJ26"/>
    <mergeCell ref="BK26:BM26"/>
    <mergeCell ref="AS27:AU27"/>
    <mergeCell ref="AV27:AX27"/>
    <mergeCell ref="AY27:BA27"/>
    <mergeCell ref="BB27:BD27"/>
    <mergeCell ref="BE27:BG27"/>
    <mergeCell ref="BH27:BJ27"/>
    <mergeCell ref="BK27:BM27"/>
    <mergeCell ref="AS28:AU28"/>
    <mergeCell ref="AV28:AX28"/>
    <mergeCell ref="AY28:BA28"/>
    <mergeCell ref="BB28:BD28"/>
    <mergeCell ref="BE28:BG28"/>
    <mergeCell ref="BH28:BJ28"/>
    <mergeCell ref="BK28:BM28"/>
    <mergeCell ref="AS23:AU23"/>
    <mergeCell ref="AV23:AX23"/>
    <mergeCell ref="AY23:BA23"/>
    <mergeCell ref="BB23:BD23"/>
    <mergeCell ref="BE23:BG23"/>
    <mergeCell ref="BH23:BJ23"/>
    <mergeCell ref="BK23:BM23"/>
    <mergeCell ref="AS24:AU24"/>
    <mergeCell ref="AV24:AX24"/>
    <mergeCell ref="AY24:BA24"/>
    <mergeCell ref="BB24:BD24"/>
    <mergeCell ref="BE24:BG24"/>
    <mergeCell ref="BH24:BJ24"/>
    <mergeCell ref="BK24:BM24"/>
    <mergeCell ref="AS25:AU25"/>
    <mergeCell ref="AV25:AX25"/>
    <mergeCell ref="AY25:BA25"/>
    <mergeCell ref="BB25:BD25"/>
    <mergeCell ref="BE25:BG25"/>
    <mergeCell ref="BH25:BJ25"/>
    <mergeCell ref="BK25:BM25"/>
    <mergeCell ref="AS20:AU20"/>
    <mergeCell ref="AV20:AX20"/>
    <mergeCell ref="AY20:BA20"/>
    <mergeCell ref="BB20:BD20"/>
    <mergeCell ref="BE20:BG20"/>
    <mergeCell ref="BH20:BJ20"/>
    <mergeCell ref="BK20:BM20"/>
    <mergeCell ref="AS21:AU21"/>
    <mergeCell ref="AV21:AX21"/>
    <mergeCell ref="AY21:BA21"/>
    <mergeCell ref="BB21:BD21"/>
    <mergeCell ref="BE21:BG21"/>
    <mergeCell ref="BH21:BJ21"/>
    <mergeCell ref="BK21:BM21"/>
    <mergeCell ref="AS22:AU22"/>
    <mergeCell ref="AV22:AX22"/>
    <mergeCell ref="AY22:BA22"/>
    <mergeCell ref="BB22:BD22"/>
    <mergeCell ref="BE22:BG22"/>
    <mergeCell ref="BH22:BJ22"/>
    <mergeCell ref="BK22:BM22"/>
    <mergeCell ref="AS17:AU17"/>
    <mergeCell ref="AV17:AX17"/>
    <mergeCell ref="AY17:BA17"/>
    <mergeCell ref="BB17:BD17"/>
    <mergeCell ref="BE17:BG17"/>
    <mergeCell ref="BH17:BJ17"/>
    <mergeCell ref="BK17:BM17"/>
    <mergeCell ref="AS18:AU18"/>
    <mergeCell ref="AV18:AX18"/>
    <mergeCell ref="AY18:BA18"/>
    <mergeCell ref="BB18:BD18"/>
    <mergeCell ref="BE18:BG18"/>
    <mergeCell ref="BH18:BJ18"/>
    <mergeCell ref="BK18:BM18"/>
    <mergeCell ref="AS19:AU19"/>
    <mergeCell ref="AV19:AX19"/>
    <mergeCell ref="AY19:BA19"/>
    <mergeCell ref="BB19:BD19"/>
    <mergeCell ref="BE19:BG19"/>
    <mergeCell ref="BH19:BJ19"/>
    <mergeCell ref="BK19:BM19"/>
    <mergeCell ref="AS14:AU14"/>
    <mergeCell ref="AV14:AX14"/>
    <mergeCell ref="AY14:BA14"/>
    <mergeCell ref="BB14:BD14"/>
    <mergeCell ref="BE14:BG14"/>
    <mergeCell ref="BH14:BJ14"/>
    <mergeCell ref="BK14:BM14"/>
    <mergeCell ref="AS15:AU15"/>
    <mergeCell ref="AV15:AX15"/>
    <mergeCell ref="AY15:BA15"/>
    <mergeCell ref="BB15:BD15"/>
    <mergeCell ref="BE15:BG15"/>
    <mergeCell ref="BH15:BJ15"/>
    <mergeCell ref="BK15:BM15"/>
    <mergeCell ref="AS16:AU16"/>
    <mergeCell ref="AV16:AX16"/>
    <mergeCell ref="AY16:BA16"/>
    <mergeCell ref="BB16:BD16"/>
    <mergeCell ref="BE16:BG16"/>
    <mergeCell ref="BH16:BJ16"/>
    <mergeCell ref="BK16:BM16"/>
    <mergeCell ref="AS11:AU11"/>
    <mergeCell ref="AV11:AX11"/>
    <mergeCell ref="AY11:BA11"/>
    <mergeCell ref="BB11:BD11"/>
    <mergeCell ref="BE11:BG11"/>
    <mergeCell ref="BH11:BJ11"/>
    <mergeCell ref="BK11:BM11"/>
    <mergeCell ref="AS12:AU12"/>
    <mergeCell ref="AV12:AX12"/>
    <mergeCell ref="AY12:BA12"/>
    <mergeCell ref="BB12:BD12"/>
    <mergeCell ref="BE12:BG12"/>
    <mergeCell ref="BH12:BJ12"/>
    <mergeCell ref="BK12:BM12"/>
    <mergeCell ref="AS13:AU13"/>
    <mergeCell ref="AV13:AX13"/>
    <mergeCell ref="AY13:BA13"/>
    <mergeCell ref="BB13:BD13"/>
    <mergeCell ref="BE13:BG13"/>
    <mergeCell ref="BH13:BJ13"/>
    <mergeCell ref="BK13:BM13"/>
    <mergeCell ref="AS8:AU8"/>
    <mergeCell ref="AV8:AX8"/>
    <mergeCell ref="AY8:BA8"/>
    <mergeCell ref="BB8:BD8"/>
    <mergeCell ref="BE8:BG8"/>
    <mergeCell ref="BH8:BJ8"/>
    <mergeCell ref="BK8:BM8"/>
    <mergeCell ref="AS9:AU9"/>
    <mergeCell ref="AV9:AX9"/>
    <mergeCell ref="AY9:BA9"/>
    <mergeCell ref="BB9:BD9"/>
    <mergeCell ref="BE9:BG9"/>
    <mergeCell ref="BH9:BJ9"/>
    <mergeCell ref="BK9:BM9"/>
    <mergeCell ref="AS10:AU10"/>
    <mergeCell ref="AV10:AX10"/>
    <mergeCell ref="AY10:BA10"/>
    <mergeCell ref="BB10:BD10"/>
    <mergeCell ref="BE10:BG10"/>
    <mergeCell ref="BH10:BJ10"/>
    <mergeCell ref="BK10:BM10"/>
    <mergeCell ref="BE5:BG5"/>
    <mergeCell ref="BH5:BJ5"/>
    <mergeCell ref="BK5:BM5"/>
    <mergeCell ref="AS6:AU6"/>
    <mergeCell ref="AV6:AX6"/>
    <mergeCell ref="AY6:BA6"/>
    <mergeCell ref="BB6:BD6"/>
    <mergeCell ref="BE6:BG6"/>
    <mergeCell ref="BH6:BJ6"/>
    <mergeCell ref="BK6:BM6"/>
    <mergeCell ref="AS7:AU7"/>
    <mergeCell ref="AV7:AX7"/>
    <mergeCell ref="AY7:BA7"/>
    <mergeCell ref="BB7:BD7"/>
    <mergeCell ref="BE7:BG7"/>
    <mergeCell ref="BH7:BJ7"/>
    <mergeCell ref="BK7:BM7"/>
    <mergeCell ref="AD88:AF88"/>
    <mergeCell ref="AD89:AF89"/>
    <mergeCell ref="AD90:AF90"/>
    <mergeCell ref="AD91:AF91"/>
    <mergeCell ref="AD92:AF92"/>
    <mergeCell ref="AD93:AF93"/>
    <mergeCell ref="AD94:AF94"/>
    <mergeCell ref="AS2:AU2"/>
    <mergeCell ref="AV2:AX2"/>
    <mergeCell ref="AY2:BA2"/>
    <mergeCell ref="BB2:BD2"/>
    <mergeCell ref="BE2:BG2"/>
    <mergeCell ref="BH2:BJ2"/>
    <mergeCell ref="BK2:BM2"/>
    <mergeCell ref="AS3:AU3"/>
    <mergeCell ref="AV3:AX3"/>
    <mergeCell ref="AY3:BA3"/>
    <mergeCell ref="BB3:BD3"/>
    <mergeCell ref="BE3:BG3"/>
    <mergeCell ref="BH3:BJ3"/>
    <mergeCell ref="BK3:BM3"/>
    <mergeCell ref="AS4:AU4"/>
    <mergeCell ref="AV4:AX4"/>
    <mergeCell ref="AY4:BA4"/>
    <mergeCell ref="BB4:BD4"/>
    <mergeCell ref="BE4:BG4"/>
    <mergeCell ref="BH4:BJ4"/>
    <mergeCell ref="BK4:BM4"/>
    <mergeCell ref="AS5:AU5"/>
    <mergeCell ref="AV5:AX5"/>
    <mergeCell ref="AY5:BA5"/>
    <mergeCell ref="BB5:BD5"/>
    <mergeCell ref="AD71:AF71"/>
    <mergeCell ref="AD72:AF72"/>
    <mergeCell ref="AD73:AF73"/>
    <mergeCell ref="AD74:AF74"/>
    <mergeCell ref="AD75:AF75"/>
    <mergeCell ref="AD76:AF76"/>
    <mergeCell ref="AD77:AF77"/>
    <mergeCell ref="AD78:AF78"/>
    <mergeCell ref="AD79:AF79"/>
    <mergeCell ref="AD80:AF80"/>
    <mergeCell ref="AD81:AF81"/>
    <mergeCell ref="AD82:AF82"/>
    <mergeCell ref="AD83:AF83"/>
    <mergeCell ref="AD84:AF84"/>
    <mergeCell ref="AD85:AF85"/>
    <mergeCell ref="AD86:AF86"/>
    <mergeCell ref="AD87:AF87"/>
    <mergeCell ref="AD54:AF54"/>
    <mergeCell ref="AD55:AF55"/>
    <mergeCell ref="AD56:AF56"/>
    <mergeCell ref="AD57:AF57"/>
    <mergeCell ref="AD58:AF58"/>
    <mergeCell ref="AD59:AF59"/>
    <mergeCell ref="AD60:AF60"/>
    <mergeCell ref="AD61:AF61"/>
    <mergeCell ref="AD62:AF62"/>
    <mergeCell ref="AD63:AF63"/>
    <mergeCell ref="AD64:AF64"/>
    <mergeCell ref="AD65:AF65"/>
    <mergeCell ref="AD66:AF66"/>
    <mergeCell ref="AD67:AF67"/>
    <mergeCell ref="AD68:AF68"/>
    <mergeCell ref="AD69:AF69"/>
    <mergeCell ref="AD70:AF70"/>
    <mergeCell ref="AD37:AF37"/>
    <mergeCell ref="AD38:AF38"/>
    <mergeCell ref="AD39:AF39"/>
    <mergeCell ref="AD40:AF40"/>
    <mergeCell ref="AD41:AF41"/>
    <mergeCell ref="AD42:AF42"/>
    <mergeCell ref="AD43:AF43"/>
    <mergeCell ref="AD44:AF44"/>
    <mergeCell ref="AD45:AF45"/>
    <mergeCell ref="AD46:AF46"/>
    <mergeCell ref="AD47:AF47"/>
    <mergeCell ref="AD48:AF48"/>
    <mergeCell ref="AD49:AF49"/>
    <mergeCell ref="AD50:AF50"/>
    <mergeCell ref="AD51:AF51"/>
    <mergeCell ref="AD52:AF52"/>
    <mergeCell ref="AD53:AF53"/>
    <mergeCell ref="AD13:AF13"/>
    <mergeCell ref="AD14:AF14"/>
    <mergeCell ref="AD15:AF15"/>
    <mergeCell ref="AD16:AF16"/>
    <mergeCell ref="AD17:AF17"/>
    <mergeCell ref="AD18:AF18"/>
    <mergeCell ref="AD19:AF19"/>
    <mergeCell ref="AD27:AF27"/>
    <mergeCell ref="AD28:AF28"/>
    <mergeCell ref="AD29:AF29"/>
    <mergeCell ref="AD30:AF30"/>
    <mergeCell ref="AD31:AF31"/>
    <mergeCell ref="AD32:AF32"/>
    <mergeCell ref="AD33:AF33"/>
    <mergeCell ref="AD34:AF34"/>
    <mergeCell ref="AD35:AF35"/>
    <mergeCell ref="AD36:AF36"/>
    <mergeCell ref="AD20:AF20"/>
    <mergeCell ref="AD21:AF21"/>
    <mergeCell ref="AD22:AF22"/>
    <mergeCell ref="AD23:AF23"/>
    <mergeCell ref="AD24:AF24"/>
    <mergeCell ref="AD25:AF25"/>
    <mergeCell ref="AD26:AF26"/>
    <mergeCell ref="AA78:AC78"/>
    <mergeCell ref="AA79:AC79"/>
    <mergeCell ref="AA36:AC36"/>
    <mergeCell ref="AA37:AC37"/>
    <mergeCell ref="AA38:AC38"/>
    <mergeCell ref="AA39:AC39"/>
    <mergeCell ref="AA40:AC40"/>
    <mergeCell ref="AA41:AC41"/>
    <mergeCell ref="AA42:AC42"/>
    <mergeCell ref="AA43:AC43"/>
    <mergeCell ref="AA44:AC44"/>
    <mergeCell ref="AA45:AC45"/>
    <mergeCell ref="AA46:AC46"/>
    <mergeCell ref="AA47:AC47"/>
    <mergeCell ref="AA48:AC48"/>
    <mergeCell ref="AA49:AC49"/>
    <mergeCell ref="AA50:AC50"/>
    <mergeCell ref="AA51:AC51"/>
    <mergeCell ref="AA52:AC52"/>
    <mergeCell ref="AA80:AC80"/>
    <mergeCell ref="AA81:AC81"/>
    <mergeCell ref="AA82:AC82"/>
    <mergeCell ref="AA83:AC83"/>
    <mergeCell ref="AA84:AC84"/>
    <mergeCell ref="AA85:AC85"/>
    <mergeCell ref="AA86:AC86"/>
    <mergeCell ref="AA53:AC53"/>
    <mergeCell ref="AA54:AC54"/>
    <mergeCell ref="AA55:AC55"/>
    <mergeCell ref="AA56:AC56"/>
    <mergeCell ref="AA57:AC57"/>
    <mergeCell ref="AA58:AC58"/>
    <mergeCell ref="AA59:AC59"/>
    <mergeCell ref="AA60:AC60"/>
    <mergeCell ref="AA61:AC61"/>
    <mergeCell ref="AA62:AC62"/>
    <mergeCell ref="AA63:AC63"/>
    <mergeCell ref="AA64:AC64"/>
    <mergeCell ref="AA65:AC65"/>
    <mergeCell ref="AA66:AC66"/>
    <mergeCell ref="AA67:AC67"/>
    <mergeCell ref="AA68:AC68"/>
    <mergeCell ref="AA69:AC69"/>
    <mergeCell ref="AA70:AC70"/>
    <mergeCell ref="AA71:AC71"/>
    <mergeCell ref="AA72:AC72"/>
    <mergeCell ref="AA73:AC73"/>
    <mergeCell ref="AA74:AC74"/>
    <mergeCell ref="AA75:AC75"/>
    <mergeCell ref="AA76:AC76"/>
    <mergeCell ref="AA77:AC77"/>
    <mergeCell ref="AA19:AC19"/>
    <mergeCell ref="AA20:AC20"/>
    <mergeCell ref="AA21:AC21"/>
    <mergeCell ref="AA22:AC22"/>
    <mergeCell ref="AA23:AC23"/>
    <mergeCell ref="AA24:AC24"/>
    <mergeCell ref="AA25:AC25"/>
    <mergeCell ref="AA26:AC26"/>
    <mergeCell ref="AA27:AC27"/>
    <mergeCell ref="AA28:AC28"/>
    <mergeCell ref="AA29:AC29"/>
    <mergeCell ref="AA30:AC30"/>
    <mergeCell ref="AA31:AC31"/>
    <mergeCell ref="AA32:AC32"/>
    <mergeCell ref="AA33:AC33"/>
    <mergeCell ref="AA34:AC34"/>
    <mergeCell ref="AA35:AC35"/>
    <mergeCell ref="X79:Z79"/>
    <mergeCell ref="X80:Z80"/>
    <mergeCell ref="X81:Z81"/>
    <mergeCell ref="X82:Z82"/>
    <mergeCell ref="X83:Z83"/>
    <mergeCell ref="X84:Z84"/>
    <mergeCell ref="X85:Z85"/>
    <mergeCell ref="X86:Z86"/>
    <mergeCell ref="X87:Z87"/>
    <mergeCell ref="X88:Z88"/>
    <mergeCell ref="X89:Z89"/>
    <mergeCell ref="X90:Z90"/>
    <mergeCell ref="X91:Z91"/>
    <mergeCell ref="X92:Z92"/>
    <mergeCell ref="X93:Z93"/>
    <mergeCell ref="X94:Z94"/>
    <mergeCell ref="AA3:AC3"/>
    <mergeCell ref="AA4:AC4"/>
    <mergeCell ref="AA5:AC5"/>
    <mergeCell ref="AA6:AC6"/>
    <mergeCell ref="AA7:AC7"/>
    <mergeCell ref="AA8:AC8"/>
    <mergeCell ref="AA9:AC9"/>
    <mergeCell ref="AA10:AC10"/>
    <mergeCell ref="AA11:AC11"/>
    <mergeCell ref="AA12:AC12"/>
    <mergeCell ref="AA13:AC13"/>
    <mergeCell ref="AA14:AC14"/>
    <mergeCell ref="AA15:AC15"/>
    <mergeCell ref="AA16:AC16"/>
    <mergeCell ref="AA17:AC17"/>
    <mergeCell ref="AA18:AC18"/>
    <mergeCell ref="X62:Z62"/>
    <mergeCell ref="X63:Z63"/>
    <mergeCell ref="X64:Z64"/>
    <mergeCell ref="X65:Z65"/>
    <mergeCell ref="X66:Z66"/>
    <mergeCell ref="X67:Z67"/>
    <mergeCell ref="X68:Z68"/>
    <mergeCell ref="X69:Z69"/>
    <mergeCell ref="X70:Z70"/>
    <mergeCell ref="X71:Z71"/>
    <mergeCell ref="X72:Z72"/>
    <mergeCell ref="X73:Z73"/>
    <mergeCell ref="X74:Z74"/>
    <mergeCell ref="X75:Z75"/>
    <mergeCell ref="X76:Z76"/>
    <mergeCell ref="X77:Z77"/>
    <mergeCell ref="X78:Z78"/>
    <mergeCell ref="X45:Z45"/>
    <mergeCell ref="X46:Z46"/>
    <mergeCell ref="X47:Z47"/>
    <mergeCell ref="X48:Z48"/>
    <mergeCell ref="X49:Z49"/>
    <mergeCell ref="X50:Z50"/>
    <mergeCell ref="X51:Z51"/>
    <mergeCell ref="X52:Z52"/>
    <mergeCell ref="X53:Z53"/>
    <mergeCell ref="X54:Z54"/>
    <mergeCell ref="X55:Z55"/>
    <mergeCell ref="X56:Z56"/>
    <mergeCell ref="X57:Z57"/>
    <mergeCell ref="X58:Z58"/>
    <mergeCell ref="X59:Z59"/>
    <mergeCell ref="X60:Z60"/>
    <mergeCell ref="X61:Z61"/>
    <mergeCell ref="X28:Z28"/>
    <mergeCell ref="X29:Z29"/>
    <mergeCell ref="X30:Z30"/>
    <mergeCell ref="X31:Z31"/>
    <mergeCell ref="X32:Z32"/>
    <mergeCell ref="X33:Z33"/>
    <mergeCell ref="X34:Z34"/>
    <mergeCell ref="X35:Z35"/>
    <mergeCell ref="X36:Z36"/>
    <mergeCell ref="X37:Z37"/>
    <mergeCell ref="X38:Z38"/>
    <mergeCell ref="X39:Z39"/>
    <mergeCell ref="X40:Z40"/>
    <mergeCell ref="X41:Z41"/>
    <mergeCell ref="X42:Z42"/>
    <mergeCell ref="X43:Z43"/>
    <mergeCell ref="X44:Z44"/>
    <mergeCell ref="U88:W88"/>
    <mergeCell ref="U89:W89"/>
    <mergeCell ref="U90:W90"/>
    <mergeCell ref="U91:W91"/>
    <mergeCell ref="U92:W92"/>
    <mergeCell ref="U93:W93"/>
    <mergeCell ref="U94:W94"/>
    <mergeCell ref="X3:Z3"/>
    <mergeCell ref="X4:Z4"/>
    <mergeCell ref="X5:Z5"/>
    <mergeCell ref="X6:Z6"/>
    <mergeCell ref="X7:Z7"/>
    <mergeCell ref="X8:Z8"/>
    <mergeCell ref="X9:Z9"/>
    <mergeCell ref="X10:Z10"/>
    <mergeCell ref="X11:Z11"/>
    <mergeCell ref="X12:Z12"/>
    <mergeCell ref="X13:Z13"/>
    <mergeCell ref="X14:Z14"/>
    <mergeCell ref="X15:Z15"/>
    <mergeCell ref="X16:Z16"/>
    <mergeCell ref="X17:Z17"/>
    <mergeCell ref="X18:Z18"/>
    <mergeCell ref="X19:Z19"/>
    <mergeCell ref="X20:Z20"/>
    <mergeCell ref="X21:Z21"/>
    <mergeCell ref="X22:Z22"/>
    <mergeCell ref="X23:Z23"/>
    <mergeCell ref="X24:Z24"/>
    <mergeCell ref="X25:Z25"/>
    <mergeCell ref="X26:Z26"/>
    <mergeCell ref="X27:Z27"/>
    <mergeCell ref="U71:W71"/>
    <mergeCell ref="U72:W72"/>
    <mergeCell ref="U73:W73"/>
    <mergeCell ref="U74:W74"/>
    <mergeCell ref="U75:W75"/>
    <mergeCell ref="U76:W76"/>
    <mergeCell ref="U77:W77"/>
    <mergeCell ref="U78:W78"/>
    <mergeCell ref="U79:W79"/>
    <mergeCell ref="U80:W80"/>
    <mergeCell ref="U81:W81"/>
    <mergeCell ref="U82:W82"/>
    <mergeCell ref="U83:W83"/>
    <mergeCell ref="U84:W84"/>
    <mergeCell ref="U85:W85"/>
    <mergeCell ref="U86:W86"/>
    <mergeCell ref="U87:W87"/>
    <mergeCell ref="U54:W54"/>
    <mergeCell ref="U55:W55"/>
    <mergeCell ref="U56:W56"/>
    <mergeCell ref="U57:W57"/>
    <mergeCell ref="U58:W58"/>
    <mergeCell ref="U59:W59"/>
    <mergeCell ref="U60:W60"/>
    <mergeCell ref="U61:W61"/>
    <mergeCell ref="U62:W62"/>
    <mergeCell ref="U63:W63"/>
    <mergeCell ref="U64:W64"/>
    <mergeCell ref="U65:W65"/>
    <mergeCell ref="U66:W66"/>
    <mergeCell ref="U67:W67"/>
    <mergeCell ref="U68:W68"/>
    <mergeCell ref="U69:W69"/>
    <mergeCell ref="U70:W70"/>
    <mergeCell ref="U37:W37"/>
    <mergeCell ref="U38:W38"/>
    <mergeCell ref="U39:W39"/>
    <mergeCell ref="U40:W40"/>
    <mergeCell ref="U41:W41"/>
    <mergeCell ref="U42:W42"/>
    <mergeCell ref="U43:W43"/>
    <mergeCell ref="U44:W44"/>
    <mergeCell ref="U45:W45"/>
    <mergeCell ref="U46:W46"/>
    <mergeCell ref="U47:W47"/>
    <mergeCell ref="U48:W48"/>
    <mergeCell ref="U49:W49"/>
    <mergeCell ref="U50:W50"/>
    <mergeCell ref="U51:W51"/>
    <mergeCell ref="U52:W52"/>
    <mergeCell ref="U53:W53"/>
    <mergeCell ref="U20:W20"/>
    <mergeCell ref="U21:W21"/>
    <mergeCell ref="U22:W22"/>
    <mergeCell ref="U23:W23"/>
    <mergeCell ref="U24:W24"/>
    <mergeCell ref="U25:W25"/>
    <mergeCell ref="U26:W26"/>
    <mergeCell ref="U27:W27"/>
    <mergeCell ref="U28:W28"/>
    <mergeCell ref="U29:W29"/>
    <mergeCell ref="U30:W30"/>
    <mergeCell ref="U31:W31"/>
    <mergeCell ref="U32:W32"/>
    <mergeCell ref="U33:W33"/>
    <mergeCell ref="U34:W34"/>
    <mergeCell ref="U35:W35"/>
    <mergeCell ref="U36:W36"/>
    <mergeCell ref="R80:T80"/>
    <mergeCell ref="R81:T81"/>
    <mergeCell ref="R82:T82"/>
    <mergeCell ref="R83:T83"/>
    <mergeCell ref="R84:T84"/>
    <mergeCell ref="R85:T85"/>
    <mergeCell ref="R86:T86"/>
    <mergeCell ref="R87:T87"/>
    <mergeCell ref="R88:T88"/>
    <mergeCell ref="R89:T89"/>
    <mergeCell ref="R90:T90"/>
    <mergeCell ref="R91:T91"/>
    <mergeCell ref="R92:T92"/>
    <mergeCell ref="R93:T93"/>
    <mergeCell ref="R94:T94"/>
    <mergeCell ref="U3:W3"/>
    <mergeCell ref="U4:W4"/>
    <mergeCell ref="U5:W5"/>
    <mergeCell ref="U6:W6"/>
    <mergeCell ref="U7:W7"/>
    <mergeCell ref="U8:W8"/>
    <mergeCell ref="U9:W9"/>
    <mergeCell ref="U10:W10"/>
    <mergeCell ref="U11:W11"/>
    <mergeCell ref="U12:W12"/>
    <mergeCell ref="U13:W13"/>
    <mergeCell ref="U14:W14"/>
    <mergeCell ref="U15:W15"/>
    <mergeCell ref="U16:W16"/>
    <mergeCell ref="U17:W17"/>
    <mergeCell ref="U18:W18"/>
    <mergeCell ref="U19:W19"/>
    <mergeCell ref="R63:T63"/>
    <mergeCell ref="R64:T64"/>
    <mergeCell ref="R65:T65"/>
    <mergeCell ref="R66:T66"/>
    <mergeCell ref="R67:T67"/>
    <mergeCell ref="R68:T68"/>
    <mergeCell ref="R69:T69"/>
    <mergeCell ref="R70:T70"/>
    <mergeCell ref="R71:T71"/>
    <mergeCell ref="R72:T72"/>
    <mergeCell ref="R73:T73"/>
    <mergeCell ref="R74:T74"/>
    <mergeCell ref="R75:T75"/>
    <mergeCell ref="R76:T76"/>
    <mergeCell ref="R77:T77"/>
    <mergeCell ref="R78:T78"/>
    <mergeCell ref="R79:T79"/>
    <mergeCell ref="R46:T46"/>
    <mergeCell ref="R47:T47"/>
    <mergeCell ref="R48:T48"/>
    <mergeCell ref="R49:T49"/>
    <mergeCell ref="R50:T50"/>
    <mergeCell ref="R51:T51"/>
    <mergeCell ref="R52:T52"/>
    <mergeCell ref="R53:T53"/>
    <mergeCell ref="R54:T54"/>
    <mergeCell ref="R55:T55"/>
    <mergeCell ref="R56:T56"/>
    <mergeCell ref="R57:T57"/>
    <mergeCell ref="R58:T58"/>
    <mergeCell ref="R59:T59"/>
    <mergeCell ref="R60:T60"/>
    <mergeCell ref="R61:T61"/>
    <mergeCell ref="R62:T62"/>
    <mergeCell ref="R29:T29"/>
    <mergeCell ref="R30:T30"/>
    <mergeCell ref="R31:T31"/>
    <mergeCell ref="R32:T32"/>
    <mergeCell ref="R33:T33"/>
    <mergeCell ref="R34:T34"/>
    <mergeCell ref="R35:T35"/>
    <mergeCell ref="R36:T36"/>
    <mergeCell ref="R37:T37"/>
    <mergeCell ref="R38:T38"/>
    <mergeCell ref="R39:T39"/>
    <mergeCell ref="R40:T40"/>
    <mergeCell ref="R41:T41"/>
    <mergeCell ref="R42:T42"/>
    <mergeCell ref="R43:T43"/>
    <mergeCell ref="R44:T44"/>
    <mergeCell ref="R45:T45"/>
    <mergeCell ref="O89:Q89"/>
    <mergeCell ref="O90:Q90"/>
    <mergeCell ref="O91:Q91"/>
    <mergeCell ref="O92:Q92"/>
    <mergeCell ref="O93:Q93"/>
    <mergeCell ref="O94:Q94"/>
    <mergeCell ref="R3:T3"/>
    <mergeCell ref="R4:T4"/>
    <mergeCell ref="R5:T5"/>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1:T21"/>
    <mergeCell ref="R22:T22"/>
    <mergeCell ref="R23:T23"/>
    <mergeCell ref="R24:T24"/>
    <mergeCell ref="R25:T25"/>
    <mergeCell ref="R26:T26"/>
    <mergeCell ref="R27:T27"/>
    <mergeCell ref="R28:T28"/>
    <mergeCell ref="O72:Q72"/>
    <mergeCell ref="O73:Q73"/>
    <mergeCell ref="O74:Q74"/>
    <mergeCell ref="O75:Q75"/>
    <mergeCell ref="O76:Q76"/>
    <mergeCell ref="O77:Q77"/>
    <mergeCell ref="O78:Q78"/>
    <mergeCell ref="O79:Q79"/>
    <mergeCell ref="O80:Q80"/>
    <mergeCell ref="O81:Q81"/>
    <mergeCell ref="O82:Q82"/>
    <mergeCell ref="O83:Q83"/>
    <mergeCell ref="O84:Q84"/>
    <mergeCell ref="O85:Q85"/>
    <mergeCell ref="O86:Q86"/>
    <mergeCell ref="O87:Q87"/>
    <mergeCell ref="O88:Q88"/>
    <mergeCell ref="O55:Q55"/>
    <mergeCell ref="O56:Q56"/>
    <mergeCell ref="O57:Q57"/>
    <mergeCell ref="O58:Q58"/>
    <mergeCell ref="O59:Q59"/>
    <mergeCell ref="O60:Q60"/>
    <mergeCell ref="O61:Q61"/>
    <mergeCell ref="O62:Q62"/>
    <mergeCell ref="O63:Q63"/>
    <mergeCell ref="O64:Q64"/>
    <mergeCell ref="O65:Q65"/>
    <mergeCell ref="O66:Q66"/>
    <mergeCell ref="O67:Q67"/>
    <mergeCell ref="O68:Q68"/>
    <mergeCell ref="O69:Q69"/>
    <mergeCell ref="O70:Q70"/>
    <mergeCell ref="O71:Q71"/>
    <mergeCell ref="O38:Q38"/>
    <mergeCell ref="O39:Q39"/>
    <mergeCell ref="O40:Q40"/>
    <mergeCell ref="O41:Q41"/>
    <mergeCell ref="O42:Q42"/>
    <mergeCell ref="O43:Q43"/>
    <mergeCell ref="O44:Q44"/>
    <mergeCell ref="O45:Q45"/>
    <mergeCell ref="O46:Q46"/>
    <mergeCell ref="O47:Q47"/>
    <mergeCell ref="O48:Q48"/>
    <mergeCell ref="O49:Q49"/>
    <mergeCell ref="O50:Q50"/>
    <mergeCell ref="O51:Q51"/>
    <mergeCell ref="O52:Q52"/>
    <mergeCell ref="O53:Q53"/>
    <mergeCell ref="O54:Q54"/>
    <mergeCell ref="O21:Q21"/>
    <mergeCell ref="O22:Q22"/>
    <mergeCell ref="O23:Q23"/>
    <mergeCell ref="O24:Q24"/>
    <mergeCell ref="O25:Q25"/>
    <mergeCell ref="O26:Q26"/>
    <mergeCell ref="O27:Q27"/>
    <mergeCell ref="O28:Q28"/>
    <mergeCell ref="O29:Q29"/>
    <mergeCell ref="O30:Q30"/>
    <mergeCell ref="O31:Q31"/>
    <mergeCell ref="O32:Q32"/>
    <mergeCell ref="O33:Q33"/>
    <mergeCell ref="O34:Q34"/>
    <mergeCell ref="O35:Q35"/>
    <mergeCell ref="O36:Q36"/>
    <mergeCell ref="O37:Q37"/>
    <mergeCell ref="L81:N81"/>
    <mergeCell ref="L82:N82"/>
    <mergeCell ref="L83:N83"/>
    <mergeCell ref="L84:N84"/>
    <mergeCell ref="L85:N85"/>
    <mergeCell ref="L86:N86"/>
    <mergeCell ref="L87:N87"/>
    <mergeCell ref="L88:N88"/>
    <mergeCell ref="L89:N89"/>
    <mergeCell ref="L90:N90"/>
    <mergeCell ref="L91:N91"/>
    <mergeCell ref="L92:N92"/>
    <mergeCell ref="L93:N93"/>
    <mergeCell ref="L94:N94"/>
    <mergeCell ref="O3:Q3"/>
    <mergeCell ref="O4:Q4"/>
    <mergeCell ref="O5:Q5"/>
    <mergeCell ref="O6:Q6"/>
    <mergeCell ref="O7:Q7"/>
    <mergeCell ref="O8:Q8"/>
    <mergeCell ref="O9:Q9"/>
    <mergeCell ref="O10:Q10"/>
    <mergeCell ref="O11:Q11"/>
    <mergeCell ref="O12:Q12"/>
    <mergeCell ref="O13:Q13"/>
    <mergeCell ref="O14:Q14"/>
    <mergeCell ref="O15:Q15"/>
    <mergeCell ref="O16:Q16"/>
    <mergeCell ref="O17:Q17"/>
    <mergeCell ref="O18:Q18"/>
    <mergeCell ref="O19:Q19"/>
    <mergeCell ref="O20:Q20"/>
    <mergeCell ref="L64:N64"/>
    <mergeCell ref="L65:N65"/>
    <mergeCell ref="L66:N66"/>
    <mergeCell ref="L67:N67"/>
    <mergeCell ref="L68:N68"/>
    <mergeCell ref="L69:N69"/>
    <mergeCell ref="L70:N70"/>
    <mergeCell ref="L71:N71"/>
    <mergeCell ref="L72:N72"/>
    <mergeCell ref="L73:N73"/>
    <mergeCell ref="L74:N74"/>
    <mergeCell ref="L75:N75"/>
    <mergeCell ref="L76:N76"/>
    <mergeCell ref="L77:N77"/>
    <mergeCell ref="L78:N78"/>
    <mergeCell ref="L79:N79"/>
    <mergeCell ref="L80:N80"/>
    <mergeCell ref="L47:N47"/>
    <mergeCell ref="L48:N48"/>
    <mergeCell ref="L49:N49"/>
    <mergeCell ref="L50:N50"/>
    <mergeCell ref="L51:N51"/>
    <mergeCell ref="L52:N52"/>
    <mergeCell ref="L53:N53"/>
    <mergeCell ref="L54:N54"/>
    <mergeCell ref="L55:N55"/>
    <mergeCell ref="L56:N56"/>
    <mergeCell ref="L57:N57"/>
    <mergeCell ref="L58:N58"/>
    <mergeCell ref="L59:N59"/>
    <mergeCell ref="L60:N60"/>
    <mergeCell ref="L61:N61"/>
    <mergeCell ref="L62:N62"/>
    <mergeCell ref="L63:N63"/>
    <mergeCell ref="L30:N30"/>
    <mergeCell ref="L31:N31"/>
    <mergeCell ref="L32:N32"/>
    <mergeCell ref="L33:N33"/>
    <mergeCell ref="L34:N34"/>
    <mergeCell ref="L35:N35"/>
    <mergeCell ref="L36:N36"/>
    <mergeCell ref="L37:N37"/>
    <mergeCell ref="L38:N38"/>
    <mergeCell ref="L39:N39"/>
    <mergeCell ref="L40:N40"/>
    <mergeCell ref="L41:N41"/>
    <mergeCell ref="L42:N42"/>
    <mergeCell ref="L43:N43"/>
    <mergeCell ref="L44:N44"/>
    <mergeCell ref="L45:N45"/>
    <mergeCell ref="L46:N46"/>
    <mergeCell ref="L13:N13"/>
    <mergeCell ref="L14:N14"/>
    <mergeCell ref="L15:N15"/>
    <mergeCell ref="L16:N16"/>
    <mergeCell ref="L17:N17"/>
    <mergeCell ref="L18:N18"/>
    <mergeCell ref="L19:N19"/>
    <mergeCell ref="L20:N20"/>
    <mergeCell ref="L21:N21"/>
    <mergeCell ref="L22:N22"/>
    <mergeCell ref="L23:N23"/>
    <mergeCell ref="L24:N24"/>
    <mergeCell ref="L25:N25"/>
    <mergeCell ref="L26:N26"/>
    <mergeCell ref="L27:N27"/>
    <mergeCell ref="L28:N28"/>
    <mergeCell ref="L29:N29"/>
    <mergeCell ref="R2:T2"/>
    <mergeCell ref="U2:W2"/>
    <mergeCell ref="X2:Z2"/>
    <mergeCell ref="AA2:AC2"/>
    <mergeCell ref="AD2:AF2"/>
    <mergeCell ref="L2:N2"/>
    <mergeCell ref="O2:Q2"/>
    <mergeCell ref="L3:N3"/>
    <mergeCell ref="L4:N4"/>
    <mergeCell ref="L5:N5"/>
    <mergeCell ref="L6:N6"/>
    <mergeCell ref="L7:N7"/>
    <mergeCell ref="L8:N8"/>
    <mergeCell ref="L9:N9"/>
    <mergeCell ref="L10:N10"/>
    <mergeCell ref="L11:N11"/>
    <mergeCell ref="L12:N12"/>
    <mergeCell ref="AD3:AF3"/>
    <mergeCell ref="AD4:AF4"/>
    <mergeCell ref="AD5:AF5"/>
    <mergeCell ref="AD6:AF6"/>
    <mergeCell ref="AD7:AF7"/>
    <mergeCell ref="AD8:AF8"/>
    <mergeCell ref="AD9:AF9"/>
    <mergeCell ref="AD10:AF10"/>
    <mergeCell ref="AD11:AF11"/>
    <mergeCell ref="AD12:AF12"/>
    <mergeCell ref="I16:K16"/>
    <mergeCell ref="F4:H4"/>
    <mergeCell ref="F5:H5"/>
    <mergeCell ref="F6:H6"/>
    <mergeCell ref="F7:H7"/>
    <mergeCell ref="F8:H8"/>
    <mergeCell ref="F9:H9"/>
    <mergeCell ref="F10:H10"/>
    <mergeCell ref="F11:H11"/>
    <mergeCell ref="F12:H12"/>
    <mergeCell ref="F13:H13"/>
    <mergeCell ref="F14:H14"/>
    <mergeCell ref="F15:H15"/>
    <mergeCell ref="A1:A2"/>
    <mergeCell ref="B1:B2"/>
    <mergeCell ref="C13:E13"/>
    <mergeCell ref="C14:E14"/>
    <mergeCell ref="C15:E15"/>
    <mergeCell ref="EE1:FK1"/>
    <mergeCell ref="EE2:EG2"/>
    <mergeCell ref="EH2:EJ2"/>
    <mergeCell ref="EK2:EM2"/>
    <mergeCell ref="FI2:FK2"/>
    <mergeCell ref="EE3:EG3"/>
    <mergeCell ref="EH3:EJ3"/>
    <mergeCell ref="DD2:DF2"/>
    <mergeCell ref="EB2:ED2"/>
    <mergeCell ref="EK3:EM3"/>
    <mergeCell ref="FI3:FK3"/>
    <mergeCell ref="C16:E16"/>
    <mergeCell ref="C17:E17"/>
    <mergeCell ref="C8:E8"/>
    <mergeCell ref="C9:E9"/>
    <mergeCell ref="C10:E10"/>
    <mergeCell ref="C11:E11"/>
    <mergeCell ref="C12:E12"/>
    <mergeCell ref="C3:E3"/>
    <mergeCell ref="C4:E4"/>
    <mergeCell ref="C5:E5"/>
    <mergeCell ref="C6:E6"/>
    <mergeCell ref="C7:E7"/>
    <mergeCell ref="C1:AI1"/>
    <mergeCell ref="C2:E2"/>
    <mergeCell ref="F2:H2"/>
    <mergeCell ref="I2:K2"/>
    <mergeCell ref="AG2:AI2"/>
    <mergeCell ref="F16:H16"/>
    <mergeCell ref="F17:H17"/>
    <mergeCell ref="I4:K4"/>
    <mergeCell ref="I5:K5"/>
    <mergeCell ref="F34:H34"/>
    <mergeCell ref="F35:H35"/>
    <mergeCell ref="F36:H36"/>
    <mergeCell ref="F37:H37"/>
    <mergeCell ref="F28:H28"/>
    <mergeCell ref="F29:H29"/>
    <mergeCell ref="F30:H30"/>
    <mergeCell ref="F31:H31"/>
    <mergeCell ref="BT2:BV2"/>
    <mergeCell ref="CR2:CT2"/>
    <mergeCell ref="CU2:CW2"/>
    <mergeCell ref="CX2:CZ2"/>
    <mergeCell ref="DA2:DC2"/>
    <mergeCell ref="CX1:ED1"/>
    <mergeCell ref="F3:H3"/>
    <mergeCell ref="I3:K3"/>
    <mergeCell ref="AG3:AI3"/>
    <mergeCell ref="AJ3:AL3"/>
    <mergeCell ref="AM3:AO3"/>
    <mergeCell ref="AJ1:BP1"/>
    <mergeCell ref="BQ1:CW1"/>
    <mergeCell ref="BT3:BV3"/>
    <mergeCell ref="I6:K6"/>
    <mergeCell ref="I7:K7"/>
    <mergeCell ref="I8:K8"/>
    <mergeCell ref="I9:K9"/>
    <mergeCell ref="I10:K10"/>
    <mergeCell ref="I11:K11"/>
    <mergeCell ref="I12:K12"/>
    <mergeCell ref="I13:K13"/>
    <mergeCell ref="I14:K14"/>
    <mergeCell ref="I15:K15"/>
    <mergeCell ref="C33:E33"/>
    <mergeCell ref="C34:E34"/>
    <mergeCell ref="C35:E35"/>
    <mergeCell ref="C36:E36"/>
    <mergeCell ref="C37:E37"/>
    <mergeCell ref="C28:E28"/>
    <mergeCell ref="C29:E29"/>
    <mergeCell ref="C30:E30"/>
    <mergeCell ref="C31:E31"/>
    <mergeCell ref="C32:E32"/>
    <mergeCell ref="C23:E23"/>
    <mergeCell ref="C24:E24"/>
    <mergeCell ref="C25:E25"/>
    <mergeCell ref="C26:E26"/>
    <mergeCell ref="C27:E27"/>
    <mergeCell ref="C18:E18"/>
    <mergeCell ref="C19:E19"/>
    <mergeCell ref="C20:E20"/>
    <mergeCell ref="C21:E21"/>
    <mergeCell ref="C22:E22"/>
    <mergeCell ref="C53:E53"/>
    <mergeCell ref="C54:E54"/>
    <mergeCell ref="C55:E55"/>
    <mergeCell ref="C56:E56"/>
    <mergeCell ref="C57:E57"/>
    <mergeCell ref="C48:E48"/>
    <mergeCell ref="C49:E49"/>
    <mergeCell ref="C50:E50"/>
    <mergeCell ref="C51:E51"/>
    <mergeCell ref="C52:E52"/>
    <mergeCell ref="C43:E43"/>
    <mergeCell ref="C44:E44"/>
    <mergeCell ref="C45:E45"/>
    <mergeCell ref="C46:E46"/>
    <mergeCell ref="C47:E47"/>
    <mergeCell ref="C38:E38"/>
    <mergeCell ref="C39:E39"/>
    <mergeCell ref="C40:E40"/>
    <mergeCell ref="C41:E41"/>
    <mergeCell ref="C42:E42"/>
    <mergeCell ref="C73:E73"/>
    <mergeCell ref="C74:E74"/>
    <mergeCell ref="C75:E75"/>
    <mergeCell ref="C76:E76"/>
    <mergeCell ref="C77:E77"/>
    <mergeCell ref="C68:E68"/>
    <mergeCell ref="C69:E69"/>
    <mergeCell ref="C70:E70"/>
    <mergeCell ref="C71:E71"/>
    <mergeCell ref="C72:E72"/>
    <mergeCell ref="C63:E63"/>
    <mergeCell ref="C64:E64"/>
    <mergeCell ref="C65:E65"/>
    <mergeCell ref="C66:E66"/>
    <mergeCell ref="C67:E67"/>
    <mergeCell ref="C58:E58"/>
    <mergeCell ref="C59:E59"/>
    <mergeCell ref="C60:E60"/>
    <mergeCell ref="C61:E61"/>
    <mergeCell ref="C62:E62"/>
    <mergeCell ref="C93:E93"/>
    <mergeCell ref="C94:E94"/>
    <mergeCell ref="C88:E88"/>
    <mergeCell ref="C89:E89"/>
    <mergeCell ref="C90:E90"/>
    <mergeCell ref="C91:E91"/>
    <mergeCell ref="C92:E92"/>
    <mergeCell ref="C83:E83"/>
    <mergeCell ref="C84:E84"/>
    <mergeCell ref="C85:E85"/>
    <mergeCell ref="C86:E86"/>
    <mergeCell ref="C87:E87"/>
    <mergeCell ref="C78:E78"/>
    <mergeCell ref="C79:E79"/>
    <mergeCell ref="C80:E80"/>
    <mergeCell ref="C81:E81"/>
    <mergeCell ref="C82:E82"/>
    <mergeCell ref="F32:H32"/>
    <mergeCell ref="F23:H23"/>
    <mergeCell ref="F24:H24"/>
    <mergeCell ref="F25:H25"/>
    <mergeCell ref="F26:H26"/>
    <mergeCell ref="F27:H27"/>
    <mergeCell ref="F18:H18"/>
    <mergeCell ref="F19:H19"/>
    <mergeCell ref="F20:H20"/>
    <mergeCell ref="F21:H21"/>
    <mergeCell ref="F22:H22"/>
    <mergeCell ref="F53:H53"/>
    <mergeCell ref="F54:H54"/>
    <mergeCell ref="F55:H55"/>
    <mergeCell ref="F56:H56"/>
    <mergeCell ref="F57:H57"/>
    <mergeCell ref="F48:H48"/>
    <mergeCell ref="F49:H49"/>
    <mergeCell ref="F50:H50"/>
    <mergeCell ref="F51:H51"/>
    <mergeCell ref="F52:H52"/>
    <mergeCell ref="F43:H43"/>
    <mergeCell ref="F44:H44"/>
    <mergeCell ref="F45:H45"/>
    <mergeCell ref="F46:H46"/>
    <mergeCell ref="F47:H47"/>
    <mergeCell ref="F38:H38"/>
    <mergeCell ref="F39:H39"/>
    <mergeCell ref="F40:H40"/>
    <mergeCell ref="F41:H41"/>
    <mergeCell ref="F42:H42"/>
    <mergeCell ref="F33:H33"/>
    <mergeCell ref="F73:H73"/>
    <mergeCell ref="F74:H74"/>
    <mergeCell ref="F75:H75"/>
    <mergeCell ref="F76:H76"/>
    <mergeCell ref="F77:H77"/>
    <mergeCell ref="F68:H68"/>
    <mergeCell ref="F69:H69"/>
    <mergeCell ref="F70:H70"/>
    <mergeCell ref="F71:H71"/>
    <mergeCell ref="F72:H72"/>
    <mergeCell ref="F63:H63"/>
    <mergeCell ref="F64:H64"/>
    <mergeCell ref="F65:H65"/>
    <mergeCell ref="F66:H66"/>
    <mergeCell ref="F67:H67"/>
    <mergeCell ref="F58:H58"/>
    <mergeCell ref="F59:H59"/>
    <mergeCell ref="F60:H60"/>
    <mergeCell ref="F61:H61"/>
    <mergeCell ref="F62:H62"/>
    <mergeCell ref="I17:K17"/>
    <mergeCell ref="F93:H93"/>
    <mergeCell ref="F94:H94"/>
    <mergeCell ref="F88:H88"/>
    <mergeCell ref="F89:H89"/>
    <mergeCell ref="F90:H90"/>
    <mergeCell ref="F91:H91"/>
    <mergeCell ref="F92:H92"/>
    <mergeCell ref="F83:H83"/>
    <mergeCell ref="F84:H84"/>
    <mergeCell ref="F85:H85"/>
    <mergeCell ref="F86:H86"/>
    <mergeCell ref="F87:H87"/>
    <mergeCell ref="F78:H78"/>
    <mergeCell ref="F79:H79"/>
    <mergeCell ref="F80:H80"/>
    <mergeCell ref="F81:H81"/>
    <mergeCell ref="F82:H82"/>
    <mergeCell ref="I33:K33"/>
    <mergeCell ref="I34:K34"/>
    <mergeCell ref="I35:K35"/>
    <mergeCell ref="I36:K36"/>
    <mergeCell ref="I37:K37"/>
    <mergeCell ref="I28:K28"/>
    <mergeCell ref="I29:K29"/>
    <mergeCell ref="I30:K30"/>
    <mergeCell ref="I31:K31"/>
    <mergeCell ref="I32:K32"/>
    <mergeCell ref="I23:K23"/>
    <mergeCell ref="I24:K24"/>
    <mergeCell ref="I25:K25"/>
    <mergeCell ref="I26:K26"/>
    <mergeCell ref="I27:K27"/>
    <mergeCell ref="I18:K18"/>
    <mergeCell ref="I19:K19"/>
    <mergeCell ref="I20:K20"/>
    <mergeCell ref="I21:K21"/>
    <mergeCell ref="I22:K22"/>
    <mergeCell ref="I53:K53"/>
    <mergeCell ref="I54:K54"/>
    <mergeCell ref="I55:K55"/>
    <mergeCell ref="I56:K56"/>
    <mergeCell ref="I57:K57"/>
    <mergeCell ref="I48:K48"/>
    <mergeCell ref="I49:K49"/>
    <mergeCell ref="I50:K50"/>
    <mergeCell ref="I51:K51"/>
    <mergeCell ref="I52:K52"/>
    <mergeCell ref="I43:K43"/>
    <mergeCell ref="I44:K44"/>
    <mergeCell ref="I45:K45"/>
    <mergeCell ref="I46:K46"/>
    <mergeCell ref="I47:K47"/>
    <mergeCell ref="I38:K38"/>
    <mergeCell ref="I39:K39"/>
    <mergeCell ref="I40:K40"/>
    <mergeCell ref="I41:K41"/>
    <mergeCell ref="I42:K42"/>
    <mergeCell ref="I73:K73"/>
    <mergeCell ref="I74:K74"/>
    <mergeCell ref="I75:K75"/>
    <mergeCell ref="I76:K76"/>
    <mergeCell ref="I77:K77"/>
    <mergeCell ref="I68:K68"/>
    <mergeCell ref="I69:K69"/>
    <mergeCell ref="I70:K70"/>
    <mergeCell ref="I71:K71"/>
    <mergeCell ref="I72:K72"/>
    <mergeCell ref="I63:K63"/>
    <mergeCell ref="I64:K64"/>
    <mergeCell ref="I65:K65"/>
    <mergeCell ref="I66:K66"/>
    <mergeCell ref="I67:K67"/>
    <mergeCell ref="I58:K58"/>
    <mergeCell ref="I59:K59"/>
    <mergeCell ref="I60:K60"/>
    <mergeCell ref="I61:K61"/>
    <mergeCell ref="I62:K62"/>
    <mergeCell ref="I93:K93"/>
    <mergeCell ref="I94:K94"/>
    <mergeCell ref="I88:K88"/>
    <mergeCell ref="I89:K89"/>
    <mergeCell ref="I90:K90"/>
    <mergeCell ref="I91:K91"/>
    <mergeCell ref="I92:K92"/>
    <mergeCell ref="I83:K83"/>
    <mergeCell ref="I84:K84"/>
    <mergeCell ref="I85:K85"/>
    <mergeCell ref="I86:K86"/>
    <mergeCell ref="I87:K87"/>
    <mergeCell ref="I78:K78"/>
    <mergeCell ref="I79:K79"/>
    <mergeCell ref="I80:K80"/>
    <mergeCell ref="I81:K81"/>
    <mergeCell ref="I82:K82"/>
    <mergeCell ref="AG23:AI23"/>
    <mergeCell ref="AG24:AI24"/>
    <mergeCell ref="AG25:AI25"/>
    <mergeCell ref="AG26:AI26"/>
    <mergeCell ref="AG27:AI27"/>
    <mergeCell ref="AG18:AI18"/>
    <mergeCell ref="AG19:AI19"/>
    <mergeCell ref="AG20:AI20"/>
    <mergeCell ref="AG21:AI21"/>
    <mergeCell ref="AG22:AI22"/>
    <mergeCell ref="AG4:AI4"/>
    <mergeCell ref="AG5:AI5"/>
    <mergeCell ref="AG6:AI6"/>
    <mergeCell ref="AG7:AI7"/>
    <mergeCell ref="AG8:AI8"/>
    <mergeCell ref="AG9:AI9"/>
    <mergeCell ref="AG10:AI10"/>
    <mergeCell ref="AG11:AI11"/>
    <mergeCell ref="AG12:AI12"/>
    <mergeCell ref="AG13:AI13"/>
    <mergeCell ref="AG14:AI14"/>
    <mergeCell ref="AG15:AI15"/>
    <mergeCell ref="AG16:AI16"/>
    <mergeCell ref="AG17:AI17"/>
    <mergeCell ref="AG44:AI44"/>
    <mergeCell ref="AG45:AI45"/>
    <mergeCell ref="AG46:AI46"/>
    <mergeCell ref="AG47:AI47"/>
    <mergeCell ref="AG38:AI38"/>
    <mergeCell ref="AG39:AI39"/>
    <mergeCell ref="AG40:AI40"/>
    <mergeCell ref="AG41:AI41"/>
    <mergeCell ref="AG42:AI42"/>
    <mergeCell ref="AG34:AI34"/>
    <mergeCell ref="AG35:AI35"/>
    <mergeCell ref="AG36:AI36"/>
    <mergeCell ref="AG37:AI37"/>
    <mergeCell ref="AG28:AI28"/>
    <mergeCell ref="AG29:AI29"/>
    <mergeCell ref="AG30:AI30"/>
    <mergeCell ref="AG31:AI31"/>
    <mergeCell ref="AG32:AI32"/>
    <mergeCell ref="AG33:AI33"/>
    <mergeCell ref="AG73:AI73"/>
    <mergeCell ref="AG74:AI74"/>
    <mergeCell ref="AJ31:AL31"/>
    <mergeCell ref="AG75:AI75"/>
    <mergeCell ref="AG76:AI76"/>
    <mergeCell ref="AG77:AI77"/>
    <mergeCell ref="AG68:AI68"/>
    <mergeCell ref="AG69:AI69"/>
    <mergeCell ref="AG70:AI70"/>
    <mergeCell ref="AG71:AI71"/>
    <mergeCell ref="AG72:AI72"/>
    <mergeCell ref="AG63:AI63"/>
    <mergeCell ref="AG64:AI64"/>
    <mergeCell ref="AG65:AI65"/>
    <mergeCell ref="AG66:AI66"/>
    <mergeCell ref="AG67:AI67"/>
    <mergeCell ref="AG58:AI58"/>
    <mergeCell ref="AG59:AI59"/>
    <mergeCell ref="AG60:AI60"/>
    <mergeCell ref="AG61:AI61"/>
    <mergeCell ref="AG62:AI62"/>
    <mergeCell ref="AG53:AI53"/>
    <mergeCell ref="AG54:AI54"/>
    <mergeCell ref="AG55:AI55"/>
    <mergeCell ref="AG56:AI56"/>
    <mergeCell ref="AG57:AI57"/>
    <mergeCell ref="AG48:AI48"/>
    <mergeCell ref="AG49:AI49"/>
    <mergeCell ref="AG50:AI50"/>
    <mergeCell ref="AG51:AI51"/>
    <mergeCell ref="AG52:AI52"/>
    <mergeCell ref="AG43:AI43"/>
    <mergeCell ref="AG93:AI93"/>
    <mergeCell ref="AG94:AI94"/>
    <mergeCell ref="AG88:AI88"/>
    <mergeCell ref="AG89:AI89"/>
    <mergeCell ref="AG90:AI90"/>
    <mergeCell ref="AG91:AI91"/>
    <mergeCell ref="AG92:AI92"/>
    <mergeCell ref="AG83:AI83"/>
    <mergeCell ref="AG84:AI84"/>
    <mergeCell ref="AG85:AI85"/>
    <mergeCell ref="AG86:AI86"/>
    <mergeCell ref="AG87:AI87"/>
    <mergeCell ref="AG78:AI78"/>
    <mergeCell ref="AG79:AI79"/>
    <mergeCell ref="AG80:AI80"/>
    <mergeCell ref="AG81:AI81"/>
    <mergeCell ref="AG82:AI82"/>
    <mergeCell ref="AJ26:AL26"/>
    <mergeCell ref="AJ27:AL27"/>
    <mergeCell ref="AJ28:AL28"/>
    <mergeCell ref="AJ29:AL29"/>
    <mergeCell ref="AJ30:AL30"/>
    <mergeCell ref="AJ21:AL21"/>
    <mergeCell ref="AJ22:AL22"/>
    <mergeCell ref="AJ23:AL23"/>
    <mergeCell ref="AJ24:AL24"/>
    <mergeCell ref="AJ25:AL25"/>
    <mergeCell ref="AJ16:AL16"/>
    <mergeCell ref="AJ17:AL17"/>
    <mergeCell ref="AJ18:AL18"/>
    <mergeCell ref="AJ19:AL19"/>
    <mergeCell ref="AJ20:AL20"/>
    <mergeCell ref="AJ4:AL4"/>
    <mergeCell ref="AJ5:AL5"/>
    <mergeCell ref="AJ6:AL6"/>
    <mergeCell ref="AJ7:AL7"/>
    <mergeCell ref="AJ8:AL8"/>
    <mergeCell ref="AJ9:AL9"/>
    <mergeCell ref="AJ10:AL10"/>
    <mergeCell ref="AJ11:AL11"/>
    <mergeCell ref="AJ12:AL12"/>
    <mergeCell ref="AJ13:AL13"/>
    <mergeCell ref="AJ14:AL14"/>
    <mergeCell ref="AJ15:AL15"/>
    <mergeCell ref="AJ46:AL46"/>
    <mergeCell ref="AJ47:AL47"/>
    <mergeCell ref="AJ48:AL48"/>
    <mergeCell ref="AJ49:AL49"/>
    <mergeCell ref="AJ50:AL50"/>
    <mergeCell ref="AJ41:AL41"/>
    <mergeCell ref="AJ42:AL42"/>
    <mergeCell ref="AJ43:AL43"/>
    <mergeCell ref="AJ44:AL44"/>
    <mergeCell ref="AJ45:AL45"/>
    <mergeCell ref="AJ36:AL36"/>
    <mergeCell ref="AJ37:AL37"/>
    <mergeCell ref="AJ38:AL38"/>
    <mergeCell ref="AJ39:AL39"/>
    <mergeCell ref="AJ40:AL40"/>
    <mergeCell ref="AJ32:AL32"/>
    <mergeCell ref="AJ33:AL33"/>
    <mergeCell ref="AJ34:AL34"/>
    <mergeCell ref="AJ35:AL35"/>
    <mergeCell ref="AJ67:AL67"/>
    <mergeCell ref="AJ68:AL68"/>
    <mergeCell ref="AJ69:AL69"/>
    <mergeCell ref="AJ70:AL70"/>
    <mergeCell ref="AJ61:AL61"/>
    <mergeCell ref="AJ62:AL62"/>
    <mergeCell ref="AJ63:AL63"/>
    <mergeCell ref="AJ64:AL64"/>
    <mergeCell ref="AJ65:AL65"/>
    <mergeCell ref="AJ56:AL56"/>
    <mergeCell ref="AJ57:AL57"/>
    <mergeCell ref="AJ58:AL58"/>
    <mergeCell ref="AJ59:AL59"/>
    <mergeCell ref="AJ60:AL60"/>
    <mergeCell ref="AJ51:AL51"/>
    <mergeCell ref="AJ52:AL52"/>
    <mergeCell ref="AJ53:AL53"/>
    <mergeCell ref="AJ54:AL54"/>
    <mergeCell ref="AJ55:AL55"/>
    <mergeCell ref="AM10:AO10"/>
    <mergeCell ref="AM11:AO11"/>
    <mergeCell ref="AM12:AO12"/>
    <mergeCell ref="AM13:AO13"/>
    <mergeCell ref="AM14:AO14"/>
    <mergeCell ref="AM15:AO15"/>
    <mergeCell ref="AJ91:AL91"/>
    <mergeCell ref="AJ92:AL92"/>
    <mergeCell ref="AJ93:AL93"/>
    <mergeCell ref="AJ94:AL94"/>
    <mergeCell ref="AJ86:AL86"/>
    <mergeCell ref="AJ87:AL87"/>
    <mergeCell ref="AJ88:AL88"/>
    <mergeCell ref="AJ89:AL89"/>
    <mergeCell ref="AJ90:AL90"/>
    <mergeCell ref="AJ81:AL81"/>
    <mergeCell ref="AJ82:AL82"/>
    <mergeCell ref="AJ83:AL83"/>
    <mergeCell ref="AJ84:AL84"/>
    <mergeCell ref="AJ85:AL85"/>
    <mergeCell ref="AJ76:AL76"/>
    <mergeCell ref="AJ77:AL77"/>
    <mergeCell ref="AJ78:AL78"/>
    <mergeCell ref="AJ79:AL79"/>
    <mergeCell ref="AJ80:AL80"/>
    <mergeCell ref="AM31:AO31"/>
    <mergeCell ref="AJ71:AL71"/>
    <mergeCell ref="AJ72:AL72"/>
    <mergeCell ref="AJ73:AL73"/>
    <mergeCell ref="AJ74:AL74"/>
    <mergeCell ref="AJ75:AL75"/>
    <mergeCell ref="AJ66:AL66"/>
    <mergeCell ref="AM32:AO32"/>
    <mergeCell ref="AM33:AO33"/>
    <mergeCell ref="AM34:AO34"/>
    <mergeCell ref="AM35:AO35"/>
    <mergeCell ref="AM26:AO26"/>
    <mergeCell ref="AM27:AO27"/>
    <mergeCell ref="AM28:AO28"/>
    <mergeCell ref="AM29:AO29"/>
    <mergeCell ref="AM30:AO30"/>
    <mergeCell ref="AM21:AO21"/>
    <mergeCell ref="AM22:AO22"/>
    <mergeCell ref="AM23:AO23"/>
    <mergeCell ref="AM24:AO24"/>
    <mergeCell ref="AM25:AO25"/>
    <mergeCell ref="AM16:AO16"/>
    <mergeCell ref="AM17:AO17"/>
    <mergeCell ref="AM18:AO18"/>
    <mergeCell ref="AM19:AO19"/>
    <mergeCell ref="AM20:AO20"/>
    <mergeCell ref="AM51:AO51"/>
    <mergeCell ref="AM52:AO52"/>
    <mergeCell ref="AM53:AO53"/>
    <mergeCell ref="AM54:AO54"/>
    <mergeCell ref="AM55:AO55"/>
    <mergeCell ref="AM46:AO46"/>
    <mergeCell ref="AM47:AO47"/>
    <mergeCell ref="AM48:AO48"/>
    <mergeCell ref="AM49:AO49"/>
    <mergeCell ref="AM50:AO50"/>
    <mergeCell ref="AM41:AO41"/>
    <mergeCell ref="AM42:AO42"/>
    <mergeCell ref="AM43:AO43"/>
    <mergeCell ref="AM44:AO44"/>
    <mergeCell ref="AM45:AO45"/>
    <mergeCell ref="AM36:AO36"/>
    <mergeCell ref="AM37:AO37"/>
    <mergeCell ref="AM38:AO38"/>
    <mergeCell ref="AM39:AO39"/>
    <mergeCell ref="AM40:AO40"/>
    <mergeCell ref="AM71:AO71"/>
    <mergeCell ref="AM72:AO72"/>
    <mergeCell ref="AM73:AO73"/>
    <mergeCell ref="AM74:AO74"/>
    <mergeCell ref="AM75:AO75"/>
    <mergeCell ref="AM66:AO66"/>
    <mergeCell ref="AM67:AO67"/>
    <mergeCell ref="AM68:AO68"/>
    <mergeCell ref="AM69:AO69"/>
    <mergeCell ref="AM70:AO70"/>
    <mergeCell ref="AM61:AO61"/>
    <mergeCell ref="AM62:AO62"/>
    <mergeCell ref="AM63:AO63"/>
    <mergeCell ref="AM64:AO64"/>
    <mergeCell ref="AM65:AO65"/>
    <mergeCell ref="AM56:AO56"/>
    <mergeCell ref="AM57:AO57"/>
    <mergeCell ref="AM58:AO58"/>
    <mergeCell ref="AM59:AO59"/>
    <mergeCell ref="AM60:AO60"/>
    <mergeCell ref="AM91:AO91"/>
    <mergeCell ref="AM92:AO92"/>
    <mergeCell ref="AM93:AO93"/>
    <mergeCell ref="AM94:AO94"/>
    <mergeCell ref="AM86:AO86"/>
    <mergeCell ref="AM87:AO87"/>
    <mergeCell ref="AM88:AO88"/>
    <mergeCell ref="AM89:AO89"/>
    <mergeCell ref="AM90:AO90"/>
    <mergeCell ref="AM81:AO81"/>
    <mergeCell ref="AM82:AO82"/>
    <mergeCell ref="AM83:AO83"/>
    <mergeCell ref="AM84:AO84"/>
    <mergeCell ref="AM85:AO85"/>
    <mergeCell ref="AM76:AO76"/>
    <mergeCell ref="AM77:AO77"/>
    <mergeCell ref="AM78:AO78"/>
    <mergeCell ref="AM79:AO79"/>
    <mergeCell ref="AM80:AO80"/>
    <mergeCell ref="AP21:AR21"/>
    <mergeCell ref="AP22:AR22"/>
    <mergeCell ref="AP23:AR23"/>
    <mergeCell ref="AP24:AR24"/>
    <mergeCell ref="AP25:AR25"/>
    <mergeCell ref="AP16:AR16"/>
    <mergeCell ref="AP17:AR17"/>
    <mergeCell ref="AP18:AR18"/>
    <mergeCell ref="AP19:AR19"/>
    <mergeCell ref="AP20:AR20"/>
    <mergeCell ref="AP3:AR3"/>
    <mergeCell ref="AP4:AR4"/>
    <mergeCell ref="AP5:AR5"/>
    <mergeCell ref="AP6:AR6"/>
    <mergeCell ref="AP7:AR7"/>
    <mergeCell ref="AP8:AR8"/>
    <mergeCell ref="AP9:AR9"/>
    <mergeCell ref="AP10:AR10"/>
    <mergeCell ref="AP11:AR11"/>
    <mergeCell ref="AP12:AR12"/>
    <mergeCell ref="AP13:AR13"/>
    <mergeCell ref="AP14:AR14"/>
    <mergeCell ref="AP15:AR15"/>
    <mergeCell ref="AP41:AR41"/>
    <mergeCell ref="AP42:AR42"/>
    <mergeCell ref="AP43:AR43"/>
    <mergeCell ref="AP44:AR44"/>
    <mergeCell ref="AP45:AR45"/>
    <mergeCell ref="AP36:AR36"/>
    <mergeCell ref="AP37:AR37"/>
    <mergeCell ref="AP38:AR38"/>
    <mergeCell ref="AP39:AR39"/>
    <mergeCell ref="AP40:AR40"/>
    <mergeCell ref="AP31:AR31"/>
    <mergeCell ref="AP32:AR32"/>
    <mergeCell ref="AP33:AR33"/>
    <mergeCell ref="AP34:AR34"/>
    <mergeCell ref="AP35:AR35"/>
    <mergeCell ref="AP26:AR26"/>
    <mergeCell ref="AP27:AR27"/>
    <mergeCell ref="AP28:AR28"/>
    <mergeCell ref="AP29:AR29"/>
    <mergeCell ref="AP30:AR30"/>
    <mergeCell ref="AP63:AR63"/>
    <mergeCell ref="AP64:AR64"/>
    <mergeCell ref="AP65:AR65"/>
    <mergeCell ref="AP56:AR56"/>
    <mergeCell ref="AP57:AR57"/>
    <mergeCell ref="AP58:AR58"/>
    <mergeCell ref="AP59:AR59"/>
    <mergeCell ref="AP60:AR60"/>
    <mergeCell ref="AP51:AR51"/>
    <mergeCell ref="AP52:AR52"/>
    <mergeCell ref="AP53:AR53"/>
    <mergeCell ref="AP54:AR54"/>
    <mergeCell ref="AP55:AR55"/>
    <mergeCell ref="AP46:AR46"/>
    <mergeCell ref="AP47:AR47"/>
    <mergeCell ref="AP48:AR48"/>
    <mergeCell ref="AP49:AR49"/>
    <mergeCell ref="AP50:AR50"/>
    <mergeCell ref="BN15:BP15"/>
    <mergeCell ref="AP91:AR91"/>
    <mergeCell ref="AP92:AR92"/>
    <mergeCell ref="AP93:AR93"/>
    <mergeCell ref="AP94:AR94"/>
    <mergeCell ref="AP86:AR86"/>
    <mergeCell ref="AP87:AR87"/>
    <mergeCell ref="AP88:AR88"/>
    <mergeCell ref="AP89:AR89"/>
    <mergeCell ref="AP90:AR90"/>
    <mergeCell ref="AP81:AR81"/>
    <mergeCell ref="AP82:AR82"/>
    <mergeCell ref="AP83:AR83"/>
    <mergeCell ref="AP84:AR84"/>
    <mergeCell ref="AP85:AR85"/>
    <mergeCell ref="AP76:AR76"/>
    <mergeCell ref="AP77:AR77"/>
    <mergeCell ref="AP78:AR78"/>
    <mergeCell ref="AP79:AR79"/>
    <mergeCell ref="AP80:AR80"/>
    <mergeCell ref="AP71:AR71"/>
    <mergeCell ref="AP72:AR72"/>
    <mergeCell ref="AP73:AR73"/>
    <mergeCell ref="AP74:AR74"/>
    <mergeCell ref="AP75:AR75"/>
    <mergeCell ref="AP66:AR66"/>
    <mergeCell ref="AP67:AR67"/>
    <mergeCell ref="AP68:AR68"/>
    <mergeCell ref="AP69:AR69"/>
    <mergeCell ref="AP70:AR70"/>
    <mergeCell ref="AP61:AR61"/>
    <mergeCell ref="AP62:AR62"/>
    <mergeCell ref="BN31:BP31"/>
    <mergeCell ref="BN32:BP32"/>
    <mergeCell ref="BN33:BP33"/>
    <mergeCell ref="BN34:BP34"/>
    <mergeCell ref="BN35:BP35"/>
    <mergeCell ref="BN26:BP26"/>
    <mergeCell ref="BN27:BP27"/>
    <mergeCell ref="BN28:BP28"/>
    <mergeCell ref="BN29:BP29"/>
    <mergeCell ref="BN30:BP30"/>
    <mergeCell ref="BN21:BP21"/>
    <mergeCell ref="BN22:BP22"/>
    <mergeCell ref="BN23:BP23"/>
    <mergeCell ref="BN24:BP24"/>
    <mergeCell ref="BN25:BP25"/>
    <mergeCell ref="BN16:BP16"/>
    <mergeCell ref="BN17:BP17"/>
    <mergeCell ref="BN18:BP18"/>
    <mergeCell ref="BN19:BP19"/>
    <mergeCell ref="BN20:BP20"/>
    <mergeCell ref="BN51:BP51"/>
    <mergeCell ref="BN52:BP52"/>
    <mergeCell ref="BN53:BP53"/>
    <mergeCell ref="BN54:BP54"/>
    <mergeCell ref="BN55:BP55"/>
    <mergeCell ref="BN46:BP46"/>
    <mergeCell ref="BN47:BP47"/>
    <mergeCell ref="BN48:BP48"/>
    <mergeCell ref="BN49:BP49"/>
    <mergeCell ref="BN50:BP50"/>
    <mergeCell ref="BN41:BP41"/>
    <mergeCell ref="BN42:BP42"/>
    <mergeCell ref="BN43:BP43"/>
    <mergeCell ref="BN44:BP44"/>
    <mergeCell ref="BN45:BP45"/>
    <mergeCell ref="BN36:BP36"/>
    <mergeCell ref="BN37:BP37"/>
    <mergeCell ref="BN38:BP38"/>
    <mergeCell ref="BN39:BP39"/>
    <mergeCell ref="BN40:BP40"/>
    <mergeCell ref="BN71:BP71"/>
    <mergeCell ref="BN72:BP72"/>
    <mergeCell ref="BN73:BP73"/>
    <mergeCell ref="BN74:BP74"/>
    <mergeCell ref="BN75:BP75"/>
    <mergeCell ref="BN66:BP66"/>
    <mergeCell ref="BN67:BP67"/>
    <mergeCell ref="BN68:BP68"/>
    <mergeCell ref="BN69:BP69"/>
    <mergeCell ref="BN70:BP70"/>
    <mergeCell ref="BN61:BP61"/>
    <mergeCell ref="BN62:BP62"/>
    <mergeCell ref="BN63:BP63"/>
    <mergeCell ref="BN64:BP64"/>
    <mergeCell ref="BN65:BP65"/>
    <mergeCell ref="BN56:BP56"/>
    <mergeCell ref="BN57:BP57"/>
    <mergeCell ref="BN58:BP58"/>
    <mergeCell ref="BN59:BP59"/>
    <mergeCell ref="BN60:BP60"/>
    <mergeCell ref="BN91:BP91"/>
    <mergeCell ref="BN92:BP92"/>
    <mergeCell ref="BN93:BP93"/>
    <mergeCell ref="BN94:BP94"/>
    <mergeCell ref="BN86:BP86"/>
    <mergeCell ref="BN87:BP87"/>
    <mergeCell ref="BN88:BP88"/>
    <mergeCell ref="BN89:BP89"/>
    <mergeCell ref="BN90:BP90"/>
    <mergeCell ref="BN81:BP81"/>
    <mergeCell ref="BN82:BP82"/>
    <mergeCell ref="BN83:BP83"/>
    <mergeCell ref="BN84:BP84"/>
    <mergeCell ref="BN85:BP85"/>
    <mergeCell ref="BN76:BP76"/>
    <mergeCell ref="BN77:BP77"/>
    <mergeCell ref="BN78:BP78"/>
    <mergeCell ref="BN79:BP79"/>
    <mergeCell ref="BN80:BP80"/>
    <mergeCell ref="BQ21:BS21"/>
    <mergeCell ref="BQ22:BS22"/>
    <mergeCell ref="BQ23:BS23"/>
    <mergeCell ref="BQ24:BS24"/>
    <mergeCell ref="BQ25:BS25"/>
    <mergeCell ref="BQ16:BS16"/>
    <mergeCell ref="BQ17:BS17"/>
    <mergeCell ref="BQ18:BS18"/>
    <mergeCell ref="BQ19:BS19"/>
    <mergeCell ref="BQ20:BS20"/>
    <mergeCell ref="BQ3:BS3"/>
    <mergeCell ref="BQ4:BS4"/>
    <mergeCell ref="BQ5:BS5"/>
    <mergeCell ref="BQ6:BS6"/>
    <mergeCell ref="BQ7:BS7"/>
    <mergeCell ref="BQ8:BS8"/>
    <mergeCell ref="BQ9:BS9"/>
    <mergeCell ref="BQ10:BS10"/>
    <mergeCell ref="BQ11:BS11"/>
    <mergeCell ref="BQ12:BS12"/>
    <mergeCell ref="BQ13:BS13"/>
    <mergeCell ref="BQ14:BS14"/>
    <mergeCell ref="BQ15:BS15"/>
    <mergeCell ref="BQ41:BS41"/>
    <mergeCell ref="BQ42:BS42"/>
    <mergeCell ref="BQ43:BS43"/>
    <mergeCell ref="BQ44:BS44"/>
    <mergeCell ref="BQ45:BS45"/>
    <mergeCell ref="BQ36:BS36"/>
    <mergeCell ref="BQ37:BS37"/>
    <mergeCell ref="BQ38:BS38"/>
    <mergeCell ref="BQ39:BS39"/>
    <mergeCell ref="BQ40:BS40"/>
    <mergeCell ref="BQ31:BS31"/>
    <mergeCell ref="BQ32:BS32"/>
    <mergeCell ref="BQ33:BS33"/>
    <mergeCell ref="BQ34:BS34"/>
    <mergeCell ref="BQ35:BS35"/>
    <mergeCell ref="BQ26:BS26"/>
    <mergeCell ref="BQ27:BS27"/>
    <mergeCell ref="BQ28:BS28"/>
    <mergeCell ref="BQ29:BS29"/>
    <mergeCell ref="BQ30:BS30"/>
    <mergeCell ref="BQ61:BS61"/>
    <mergeCell ref="BQ62:BS62"/>
    <mergeCell ref="BQ63:BS63"/>
    <mergeCell ref="BQ64:BS64"/>
    <mergeCell ref="BQ65:BS65"/>
    <mergeCell ref="BQ56:BS56"/>
    <mergeCell ref="BQ57:BS57"/>
    <mergeCell ref="BQ58:BS58"/>
    <mergeCell ref="BQ59:BS59"/>
    <mergeCell ref="BQ60:BS60"/>
    <mergeCell ref="BQ51:BS51"/>
    <mergeCell ref="BQ52:BS52"/>
    <mergeCell ref="BQ53:BS53"/>
    <mergeCell ref="BQ54:BS54"/>
    <mergeCell ref="BQ55:BS55"/>
    <mergeCell ref="BQ46:BS46"/>
    <mergeCell ref="BQ47:BS47"/>
    <mergeCell ref="BQ48:BS48"/>
    <mergeCell ref="BQ49:BS49"/>
    <mergeCell ref="BQ50:BS50"/>
    <mergeCell ref="BQ91:BS91"/>
    <mergeCell ref="BQ92:BS92"/>
    <mergeCell ref="BQ93:BS93"/>
    <mergeCell ref="BQ94:BS94"/>
    <mergeCell ref="BQ86:BS86"/>
    <mergeCell ref="BQ87:BS87"/>
    <mergeCell ref="BQ88:BS88"/>
    <mergeCell ref="BQ89:BS89"/>
    <mergeCell ref="BQ90:BS90"/>
    <mergeCell ref="BQ81:BS81"/>
    <mergeCell ref="BQ82:BS82"/>
    <mergeCell ref="BQ83:BS83"/>
    <mergeCell ref="BQ84:BS84"/>
    <mergeCell ref="BQ85:BS85"/>
    <mergeCell ref="BQ76:BS76"/>
    <mergeCell ref="BQ77:BS77"/>
    <mergeCell ref="BQ78:BS78"/>
    <mergeCell ref="BQ79:BS79"/>
    <mergeCell ref="BQ80:BS80"/>
    <mergeCell ref="BQ71:BS71"/>
    <mergeCell ref="BQ72:BS72"/>
    <mergeCell ref="BQ73:BS73"/>
    <mergeCell ref="BQ74:BS74"/>
    <mergeCell ref="BQ75:BS75"/>
    <mergeCell ref="BQ66:BS66"/>
    <mergeCell ref="BQ67:BS67"/>
    <mergeCell ref="BQ68:BS68"/>
    <mergeCell ref="BQ69:BS69"/>
    <mergeCell ref="BQ70:BS70"/>
    <mergeCell ref="CX14:CZ14"/>
    <mergeCell ref="CX15:CZ15"/>
    <mergeCell ref="CX16:CZ16"/>
    <mergeCell ref="CX17:CZ17"/>
    <mergeCell ref="CX18:CZ18"/>
    <mergeCell ref="CX9:CZ9"/>
    <mergeCell ref="CX10:CZ10"/>
    <mergeCell ref="CX11:CZ11"/>
    <mergeCell ref="CX12:CZ12"/>
    <mergeCell ref="CX13:CZ13"/>
    <mergeCell ref="CX54:CZ54"/>
    <mergeCell ref="CX55:CZ55"/>
    <mergeCell ref="CX56:CZ56"/>
    <mergeCell ref="CX57:CZ57"/>
    <mergeCell ref="CX58:CZ58"/>
    <mergeCell ref="CX49:CZ49"/>
    <mergeCell ref="CX50:CZ50"/>
    <mergeCell ref="CX51:CZ51"/>
    <mergeCell ref="CX52:CZ52"/>
    <mergeCell ref="CX53:CZ53"/>
    <mergeCell ref="CX44:CZ44"/>
    <mergeCell ref="CX45:CZ45"/>
    <mergeCell ref="CX4:CZ4"/>
    <mergeCell ref="CX5:CZ5"/>
    <mergeCell ref="CX6:CZ6"/>
    <mergeCell ref="CX7:CZ7"/>
    <mergeCell ref="CX8:CZ8"/>
    <mergeCell ref="AJ2:AL2"/>
    <mergeCell ref="AM2:AO2"/>
    <mergeCell ref="AP2:AR2"/>
    <mergeCell ref="BN2:BP2"/>
    <mergeCell ref="BQ2:BS2"/>
    <mergeCell ref="BN3:BP3"/>
    <mergeCell ref="BN4:BP4"/>
    <mergeCell ref="BN5:BP5"/>
    <mergeCell ref="BN6:BP6"/>
    <mergeCell ref="BN7:BP7"/>
    <mergeCell ref="BN8:BP8"/>
    <mergeCell ref="BN9:BP9"/>
    <mergeCell ref="BT9:BV9"/>
    <mergeCell ref="CU3:CW3"/>
    <mergeCell ref="CU4:CW4"/>
    <mergeCell ref="CU5:CW5"/>
    <mergeCell ref="CU6:CW6"/>
    <mergeCell ref="CU7:CW7"/>
    <mergeCell ref="CU8:CW8"/>
    <mergeCell ref="CU9:CW9"/>
    <mergeCell ref="AM4:AO4"/>
    <mergeCell ref="AM5:AO5"/>
    <mergeCell ref="AM6:AO6"/>
    <mergeCell ref="AM7:AO7"/>
    <mergeCell ref="AM8:AO8"/>
    <mergeCell ref="AM9:AO9"/>
    <mergeCell ref="CX3:CZ3"/>
    <mergeCell ref="BN10:BP10"/>
    <mergeCell ref="BN11:BP11"/>
    <mergeCell ref="BN12:BP12"/>
    <mergeCell ref="BN13:BP13"/>
    <mergeCell ref="BN14:BP14"/>
    <mergeCell ref="CX34:CZ34"/>
    <mergeCell ref="CX35:CZ35"/>
    <mergeCell ref="CX36:CZ36"/>
    <mergeCell ref="CX37:CZ37"/>
    <mergeCell ref="CX38:CZ38"/>
    <mergeCell ref="CX29:CZ29"/>
    <mergeCell ref="CX30:CZ30"/>
    <mergeCell ref="CX31:CZ31"/>
    <mergeCell ref="CX32:CZ32"/>
    <mergeCell ref="CX33:CZ33"/>
    <mergeCell ref="CX24:CZ24"/>
    <mergeCell ref="CX25:CZ25"/>
    <mergeCell ref="CX26:CZ26"/>
    <mergeCell ref="CX27:CZ27"/>
    <mergeCell ref="CX28:CZ28"/>
    <mergeCell ref="CX19:CZ19"/>
    <mergeCell ref="CX20:CZ20"/>
    <mergeCell ref="CX21:CZ21"/>
    <mergeCell ref="CX22:CZ22"/>
    <mergeCell ref="CX23:CZ23"/>
    <mergeCell ref="BT14:BV14"/>
    <mergeCell ref="BT15:BV15"/>
    <mergeCell ref="BT16:BV16"/>
    <mergeCell ref="BT17:BV17"/>
    <mergeCell ref="BT18:BV18"/>
    <mergeCell ref="BT10:BV10"/>
    <mergeCell ref="BT11:BV11"/>
    <mergeCell ref="CX46:CZ46"/>
    <mergeCell ref="CX47:CZ47"/>
    <mergeCell ref="CX48:CZ48"/>
    <mergeCell ref="CX39:CZ39"/>
    <mergeCell ref="CX40:CZ40"/>
    <mergeCell ref="CX41:CZ41"/>
    <mergeCell ref="CX42:CZ42"/>
    <mergeCell ref="CX43:CZ43"/>
    <mergeCell ref="CX75:CZ75"/>
    <mergeCell ref="CX76:CZ76"/>
    <mergeCell ref="CX77:CZ77"/>
    <mergeCell ref="CX78:CZ78"/>
    <mergeCell ref="CX69:CZ69"/>
    <mergeCell ref="CX70:CZ70"/>
    <mergeCell ref="CX71:CZ71"/>
    <mergeCell ref="CX72:CZ72"/>
    <mergeCell ref="CX73:CZ73"/>
    <mergeCell ref="CX64:CZ64"/>
    <mergeCell ref="CX65:CZ65"/>
    <mergeCell ref="CX66:CZ66"/>
    <mergeCell ref="CX67:CZ67"/>
    <mergeCell ref="CX68:CZ68"/>
    <mergeCell ref="CX59:CZ59"/>
    <mergeCell ref="CX60:CZ60"/>
    <mergeCell ref="CX61:CZ61"/>
    <mergeCell ref="CX62:CZ62"/>
    <mergeCell ref="CX63:CZ63"/>
    <mergeCell ref="BT12:BV12"/>
    <mergeCell ref="BT13:BV13"/>
    <mergeCell ref="BT4:BV4"/>
    <mergeCell ref="BT5:BV5"/>
    <mergeCell ref="BT6:BV6"/>
    <mergeCell ref="BT7:BV7"/>
    <mergeCell ref="BT8:BV8"/>
    <mergeCell ref="CX94:CZ94"/>
    <mergeCell ref="CX89:CZ89"/>
    <mergeCell ref="CX90:CZ90"/>
    <mergeCell ref="CX91:CZ91"/>
    <mergeCell ref="CX92:CZ92"/>
    <mergeCell ref="CX93:CZ93"/>
    <mergeCell ref="CX84:CZ84"/>
    <mergeCell ref="CX85:CZ85"/>
    <mergeCell ref="CX86:CZ86"/>
    <mergeCell ref="CX87:CZ87"/>
    <mergeCell ref="CX88:CZ88"/>
    <mergeCell ref="CX79:CZ79"/>
    <mergeCell ref="CX80:CZ80"/>
    <mergeCell ref="CX81:CZ81"/>
    <mergeCell ref="CX82:CZ82"/>
    <mergeCell ref="CX83:CZ83"/>
    <mergeCell ref="CX74:CZ74"/>
    <mergeCell ref="BT34:BV34"/>
    <mergeCell ref="BT35:BV35"/>
    <mergeCell ref="BT36:BV36"/>
    <mergeCell ref="BT37:BV37"/>
    <mergeCell ref="BT38:BV38"/>
    <mergeCell ref="BT29:BV29"/>
    <mergeCell ref="BT30:BV30"/>
    <mergeCell ref="BT31:BV31"/>
    <mergeCell ref="BT32:BV32"/>
    <mergeCell ref="BT33:BV33"/>
    <mergeCell ref="BT24:BV24"/>
    <mergeCell ref="BT25:BV25"/>
    <mergeCell ref="BT26:BV26"/>
    <mergeCell ref="BT27:BV27"/>
    <mergeCell ref="BT28:BV28"/>
    <mergeCell ref="BT19:BV19"/>
    <mergeCell ref="BT20:BV20"/>
    <mergeCell ref="BT21:BV21"/>
    <mergeCell ref="BT22:BV22"/>
    <mergeCell ref="BT23:BV23"/>
    <mergeCell ref="BT54:BV54"/>
    <mergeCell ref="BT55:BV55"/>
    <mergeCell ref="BT56:BV56"/>
    <mergeCell ref="BT57:BV57"/>
    <mergeCell ref="BT58:BV58"/>
    <mergeCell ref="BT49:BV49"/>
    <mergeCell ref="BT50:BV50"/>
    <mergeCell ref="BT51:BV51"/>
    <mergeCell ref="BT52:BV52"/>
    <mergeCell ref="BT53:BV53"/>
    <mergeCell ref="BT44:BV44"/>
    <mergeCell ref="BT45:BV45"/>
    <mergeCell ref="BT46:BV46"/>
    <mergeCell ref="BT47:BV47"/>
    <mergeCell ref="BT48:BV48"/>
    <mergeCell ref="BT39:BV39"/>
    <mergeCell ref="BT40:BV40"/>
    <mergeCell ref="BT41:BV41"/>
    <mergeCell ref="BT42:BV42"/>
    <mergeCell ref="BT43:BV43"/>
    <mergeCell ref="BT75:BV75"/>
    <mergeCell ref="BT76:BV76"/>
    <mergeCell ref="BT77:BV77"/>
    <mergeCell ref="BT78:BV78"/>
    <mergeCell ref="BT69:BV69"/>
    <mergeCell ref="BT70:BV70"/>
    <mergeCell ref="BT71:BV71"/>
    <mergeCell ref="BT72:BV72"/>
    <mergeCell ref="BT73:BV73"/>
    <mergeCell ref="BT64:BV64"/>
    <mergeCell ref="BT65:BV65"/>
    <mergeCell ref="BT66:BV66"/>
    <mergeCell ref="BT67:BV67"/>
    <mergeCell ref="BT68:BV68"/>
    <mergeCell ref="BT59:BV59"/>
    <mergeCell ref="BT60:BV60"/>
    <mergeCell ref="BT61:BV61"/>
    <mergeCell ref="BT62:BV62"/>
    <mergeCell ref="BT63:BV63"/>
    <mergeCell ref="CR13:CT13"/>
    <mergeCell ref="CR14:CT14"/>
    <mergeCell ref="CR15:CT15"/>
    <mergeCell ref="CR16:CT16"/>
    <mergeCell ref="CR17:CT17"/>
    <mergeCell ref="CR8:CT8"/>
    <mergeCell ref="CR9:CT9"/>
    <mergeCell ref="CR10:CT10"/>
    <mergeCell ref="CR11:CT11"/>
    <mergeCell ref="CR12:CT12"/>
    <mergeCell ref="CR3:CT3"/>
    <mergeCell ref="CR4:CT4"/>
    <mergeCell ref="CR5:CT5"/>
    <mergeCell ref="CR6:CT6"/>
    <mergeCell ref="CR7:CT7"/>
    <mergeCell ref="BT94:BV94"/>
    <mergeCell ref="BT89:BV89"/>
    <mergeCell ref="BT90:BV90"/>
    <mergeCell ref="BT91:BV91"/>
    <mergeCell ref="BT92:BV92"/>
    <mergeCell ref="BT93:BV93"/>
    <mergeCell ref="BT84:BV84"/>
    <mergeCell ref="BT85:BV85"/>
    <mergeCell ref="BT86:BV86"/>
    <mergeCell ref="BT87:BV87"/>
    <mergeCell ref="BT88:BV88"/>
    <mergeCell ref="BT79:BV79"/>
    <mergeCell ref="BT80:BV80"/>
    <mergeCell ref="BT81:BV81"/>
    <mergeCell ref="BT82:BV82"/>
    <mergeCell ref="BT83:BV83"/>
    <mergeCell ref="BT74:BV74"/>
    <mergeCell ref="CR33:CT33"/>
    <mergeCell ref="CR34:CT34"/>
    <mergeCell ref="CR35:CT35"/>
    <mergeCell ref="CR36:CT36"/>
    <mergeCell ref="CR37:CT37"/>
    <mergeCell ref="CR28:CT28"/>
    <mergeCell ref="CR29:CT29"/>
    <mergeCell ref="CR30:CT30"/>
    <mergeCell ref="CR31:CT31"/>
    <mergeCell ref="CR32:CT32"/>
    <mergeCell ref="CR23:CT23"/>
    <mergeCell ref="CR24:CT24"/>
    <mergeCell ref="CR25:CT25"/>
    <mergeCell ref="CR26:CT26"/>
    <mergeCell ref="CR27:CT27"/>
    <mergeCell ref="CR18:CT18"/>
    <mergeCell ref="CR19:CT19"/>
    <mergeCell ref="CR20:CT20"/>
    <mergeCell ref="CR21:CT21"/>
    <mergeCell ref="CR22:CT22"/>
    <mergeCell ref="CR53:CT53"/>
    <mergeCell ref="CR54:CT54"/>
    <mergeCell ref="CR55:CT55"/>
    <mergeCell ref="CR56:CT56"/>
    <mergeCell ref="CR57:CT57"/>
    <mergeCell ref="CR48:CT48"/>
    <mergeCell ref="CR49:CT49"/>
    <mergeCell ref="CR50:CT50"/>
    <mergeCell ref="CR51:CT51"/>
    <mergeCell ref="CR52:CT52"/>
    <mergeCell ref="CR43:CT43"/>
    <mergeCell ref="CR44:CT44"/>
    <mergeCell ref="CR45:CT45"/>
    <mergeCell ref="CR46:CT46"/>
    <mergeCell ref="CR47:CT47"/>
    <mergeCell ref="CR38:CT38"/>
    <mergeCell ref="CR39:CT39"/>
    <mergeCell ref="CR40:CT40"/>
    <mergeCell ref="CR41:CT41"/>
    <mergeCell ref="CR42:CT42"/>
    <mergeCell ref="CR73:CT73"/>
    <mergeCell ref="CR74:CT74"/>
    <mergeCell ref="CR75:CT75"/>
    <mergeCell ref="CR76:CT76"/>
    <mergeCell ref="CR77:CT77"/>
    <mergeCell ref="CR68:CT68"/>
    <mergeCell ref="CR69:CT69"/>
    <mergeCell ref="CR70:CT70"/>
    <mergeCell ref="CR71:CT71"/>
    <mergeCell ref="CR72:CT72"/>
    <mergeCell ref="CR63:CT63"/>
    <mergeCell ref="CR64:CT64"/>
    <mergeCell ref="CR65:CT65"/>
    <mergeCell ref="CR66:CT66"/>
    <mergeCell ref="CR67:CT67"/>
    <mergeCell ref="CR58:CT58"/>
    <mergeCell ref="CR59:CT59"/>
    <mergeCell ref="CR60:CT60"/>
    <mergeCell ref="CR61:CT61"/>
    <mergeCell ref="CR62:CT62"/>
    <mergeCell ref="CU10:CW10"/>
    <mergeCell ref="CU11:CW11"/>
    <mergeCell ref="CU12:CW12"/>
    <mergeCell ref="CU13:CW13"/>
    <mergeCell ref="CU14:CW14"/>
    <mergeCell ref="CU15:CW15"/>
    <mergeCell ref="CU16:CW16"/>
    <mergeCell ref="CU17:CW17"/>
    <mergeCell ref="CR93:CT93"/>
    <mergeCell ref="CR94:CT94"/>
    <mergeCell ref="CR88:CT88"/>
    <mergeCell ref="CR89:CT89"/>
    <mergeCell ref="CR90:CT90"/>
    <mergeCell ref="CR91:CT91"/>
    <mergeCell ref="CR92:CT92"/>
    <mergeCell ref="CR83:CT83"/>
    <mergeCell ref="CR84:CT84"/>
    <mergeCell ref="CR85:CT85"/>
    <mergeCell ref="CR86:CT86"/>
    <mergeCell ref="CR87:CT87"/>
    <mergeCell ref="CR78:CT78"/>
    <mergeCell ref="CR79:CT79"/>
    <mergeCell ref="CR80:CT80"/>
    <mergeCell ref="CR81:CT81"/>
    <mergeCell ref="CR82:CT82"/>
    <mergeCell ref="CU33:CW33"/>
    <mergeCell ref="CU34:CW34"/>
    <mergeCell ref="CU35:CW35"/>
    <mergeCell ref="CU36:CW36"/>
    <mergeCell ref="CU37:CW37"/>
    <mergeCell ref="CU28:CW28"/>
    <mergeCell ref="CU29:CW29"/>
    <mergeCell ref="CU30:CW30"/>
    <mergeCell ref="CU31:CW31"/>
    <mergeCell ref="CU32:CW32"/>
    <mergeCell ref="CU23:CW23"/>
    <mergeCell ref="CU24:CW24"/>
    <mergeCell ref="CU25:CW25"/>
    <mergeCell ref="CU26:CW26"/>
    <mergeCell ref="CU27:CW27"/>
    <mergeCell ref="CU18:CW18"/>
    <mergeCell ref="CU19:CW19"/>
    <mergeCell ref="CU20:CW20"/>
    <mergeCell ref="CU21:CW21"/>
    <mergeCell ref="CU22:CW22"/>
    <mergeCell ref="CU53:CW53"/>
    <mergeCell ref="CU54:CW54"/>
    <mergeCell ref="CU55:CW55"/>
    <mergeCell ref="CU56:CW56"/>
    <mergeCell ref="CU57:CW57"/>
    <mergeCell ref="CU48:CW48"/>
    <mergeCell ref="CU49:CW49"/>
    <mergeCell ref="CU50:CW50"/>
    <mergeCell ref="CU51:CW51"/>
    <mergeCell ref="CU52:CW52"/>
    <mergeCell ref="CU43:CW43"/>
    <mergeCell ref="CU44:CW44"/>
    <mergeCell ref="CU45:CW45"/>
    <mergeCell ref="CU46:CW46"/>
    <mergeCell ref="CU47:CW47"/>
    <mergeCell ref="CU38:CW38"/>
    <mergeCell ref="CU39:CW39"/>
    <mergeCell ref="CU40:CW40"/>
    <mergeCell ref="CU41:CW41"/>
    <mergeCell ref="CU42:CW42"/>
    <mergeCell ref="CU73:CW73"/>
    <mergeCell ref="CU74:CW74"/>
    <mergeCell ref="CU75:CW75"/>
    <mergeCell ref="CU76:CW76"/>
    <mergeCell ref="CU77:CW77"/>
    <mergeCell ref="CU68:CW68"/>
    <mergeCell ref="CU69:CW69"/>
    <mergeCell ref="CU70:CW70"/>
    <mergeCell ref="CU71:CW71"/>
    <mergeCell ref="CU72:CW72"/>
    <mergeCell ref="CU63:CW63"/>
    <mergeCell ref="CU64:CW64"/>
    <mergeCell ref="CU65:CW65"/>
    <mergeCell ref="CU66:CW66"/>
    <mergeCell ref="CU67:CW67"/>
    <mergeCell ref="CU58:CW58"/>
    <mergeCell ref="CU59:CW59"/>
    <mergeCell ref="CU60:CW60"/>
    <mergeCell ref="CU61:CW61"/>
    <mergeCell ref="CU62:CW62"/>
    <mergeCell ref="CU93:CW93"/>
    <mergeCell ref="CU94:CW94"/>
    <mergeCell ref="CU88:CW88"/>
    <mergeCell ref="CU89:CW89"/>
    <mergeCell ref="CU90:CW90"/>
    <mergeCell ref="CU91:CW91"/>
    <mergeCell ref="CU92:CW92"/>
    <mergeCell ref="CU83:CW83"/>
    <mergeCell ref="CU84:CW84"/>
    <mergeCell ref="CU85:CW85"/>
    <mergeCell ref="CU86:CW86"/>
    <mergeCell ref="CU87:CW87"/>
    <mergeCell ref="CU78:CW78"/>
    <mergeCell ref="CU79:CW79"/>
    <mergeCell ref="CU80:CW80"/>
    <mergeCell ref="CU81:CW81"/>
    <mergeCell ref="CU82:CW82"/>
    <mergeCell ref="DA8:DC8"/>
    <mergeCell ref="DD8:DF8"/>
    <mergeCell ref="EB8:ED8"/>
    <mergeCell ref="DA9:DC9"/>
    <mergeCell ref="DD9:DF9"/>
    <mergeCell ref="EB9:ED9"/>
    <mergeCell ref="DA3:DC3"/>
    <mergeCell ref="DD3:DF3"/>
    <mergeCell ref="EB3:ED3"/>
    <mergeCell ref="DA4:DC4"/>
    <mergeCell ref="DD4:DF4"/>
    <mergeCell ref="EB4:ED4"/>
    <mergeCell ref="DA5:DC5"/>
    <mergeCell ref="DD5:DF5"/>
    <mergeCell ref="EB5:ED5"/>
    <mergeCell ref="DA6:DC6"/>
    <mergeCell ref="DD6:DF6"/>
    <mergeCell ref="EB6:ED6"/>
    <mergeCell ref="DA7:DC7"/>
    <mergeCell ref="DD7:DF7"/>
    <mergeCell ref="EB7:ED7"/>
    <mergeCell ref="DG5:DI5"/>
    <mergeCell ref="DJ5:DL5"/>
    <mergeCell ref="DM5:DO5"/>
    <mergeCell ref="DP5:DR5"/>
    <mergeCell ref="DS5:DU5"/>
    <mergeCell ref="DV5:DX5"/>
    <mergeCell ref="DY5:EA5"/>
    <mergeCell ref="DG6:DI6"/>
    <mergeCell ref="DJ6:DL6"/>
    <mergeCell ref="DM6:DO6"/>
    <mergeCell ref="DP6:DR6"/>
    <mergeCell ref="DA14:DC14"/>
    <mergeCell ref="DD14:DF14"/>
    <mergeCell ref="EB14:ED14"/>
    <mergeCell ref="DA15:DC15"/>
    <mergeCell ref="DD15:DF15"/>
    <mergeCell ref="EB15:ED15"/>
    <mergeCell ref="DA12:DC12"/>
    <mergeCell ref="DD12:DF12"/>
    <mergeCell ref="EB12:ED12"/>
    <mergeCell ref="DA13:DC13"/>
    <mergeCell ref="DD13:DF13"/>
    <mergeCell ref="EB13:ED13"/>
    <mergeCell ref="DA10:DC10"/>
    <mergeCell ref="DD10:DF10"/>
    <mergeCell ref="EB10:ED10"/>
    <mergeCell ref="DA11:DC11"/>
    <mergeCell ref="DD11:DF11"/>
    <mergeCell ref="EB11:ED11"/>
    <mergeCell ref="DG12:DI12"/>
    <mergeCell ref="DJ12:DL12"/>
    <mergeCell ref="DM12:DO12"/>
    <mergeCell ref="DP12:DR12"/>
    <mergeCell ref="DS12:DU12"/>
    <mergeCell ref="DV12:DX12"/>
    <mergeCell ref="DY12:EA12"/>
    <mergeCell ref="DG13:DI13"/>
    <mergeCell ref="DJ13:DL13"/>
    <mergeCell ref="DM13:DO13"/>
    <mergeCell ref="DP13:DR13"/>
    <mergeCell ref="DS13:DU13"/>
    <mergeCell ref="DV13:DX13"/>
    <mergeCell ref="DY13:EA13"/>
    <mergeCell ref="DA20:DC20"/>
    <mergeCell ref="DD20:DF20"/>
    <mergeCell ref="EB20:ED20"/>
    <mergeCell ref="DA21:DC21"/>
    <mergeCell ref="DD21:DF21"/>
    <mergeCell ref="EB21:ED21"/>
    <mergeCell ref="DA18:DC18"/>
    <mergeCell ref="DD18:DF18"/>
    <mergeCell ref="EB18:ED18"/>
    <mergeCell ref="DA19:DC19"/>
    <mergeCell ref="DD19:DF19"/>
    <mergeCell ref="EB19:ED19"/>
    <mergeCell ref="DA16:DC16"/>
    <mergeCell ref="DD16:DF16"/>
    <mergeCell ref="EB16:ED16"/>
    <mergeCell ref="DA17:DC17"/>
    <mergeCell ref="DD17:DF17"/>
    <mergeCell ref="EB17:ED17"/>
    <mergeCell ref="DG17:DI17"/>
    <mergeCell ref="DJ17:DL17"/>
    <mergeCell ref="DM17:DO17"/>
    <mergeCell ref="DP17:DR17"/>
    <mergeCell ref="DS17:DU17"/>
    <mergeCell ref="DV17:DX17"/>
    <mergeCell ref="DY17:EA17"/>
    <mergeCell ref="DG18:DI18"/>
    <mergeCell ref="DJ18:DL18"/>
    <mergeCell ref="DM18:DO18"/>
    <mergeCell ref="DP18:DR18"/>
    <mergeCell ref="DS18:DU18"/>
    <mergeCell ref="DV18:DX18"/>
    <mergeCell ref="DY18:EA18"/>
    <mergeCell ref="DA26:DC26"/>
    <mergeCell ref="DD26:DF26"/>
    <mergeCell ref="EB26:ED26"/>
    <mergeCell ref="DA27:DC27"/>
    <mergeCell ref="DD27:DF27"/>
    <mergeCell ref="EB27:ED27"/>
    <mergeCell ref="DA24:DC24"/>
    <mergeCell ref="DD24:DF24"/>
    <mergeCell ref="EB24:ED24"/>
    <mergeCell ref="DA25:DC25"/>
    <mergeCell ref="DD25:DF25"/>
    <mergeCell ref="EB25:ED25"/>
    <mergeCell ref="DA22:DC22"/>
    <mergeCell ref="DD22:DF22"/>
    <mergeCell ref="EB22:ED22"/>
    <mergeCell ref="DA23:DC23"/>
    <mergeCell ref="DD23:DF23"/>
    <mergeCell ref="EB23:ED23"/>
    <mergeCell ref="DG22:DI22"/>
    <mergeCell ref="DJ22:DL22"/>
    <mergeCell ref="DM22:DO22"/>
    <mergeCell ref="DP22:DR22"/>
    <mergeCell ref="DS22:DU22"/>
    <mergeCell ref="DV22:DX22"/>
    <mergeCell ref="DY22:EA22"/>
    <mergeCell ref="DG23:DI23"/>
    <mergeCell ref="DJ23:DL23"/>
    <mergeCell ref="DM23:DO23"/>
    <mergeCell ref="DP23:DR23"/>
    <mergeCell ref="DS23:DU23"/>
    <mergeCell ref="DV23:DX23"/>
    <mergeCell ref="DY23:EA23"/>
    <mergeCell ref="DA32:DC32"/>
    <mergeCell ref="DD32:DF32"/>
    <mergeCell ref="EB32:ED32"/>
    <mergeCell ref="DA33:DC33"/>
    <mergeCell ref="DD33:DF33"/>
    <mergeCell ref="EB33:ED33"/>
    <mergeCell ref="DA30:DC30"/>
    <mergeCell ref="DD30:DF30"/>
    <mergeCell ref="EB30:ED30"/>
    <mergeCell ref="DA31:DC31"/>
    <mergeCell ref="DD31:DF31"/>
    <mergeCell ref="EB31:ED31"/>
    <mergeCell ref="DA28:DC28"/>
    <mergeCell ref="DD28:DF28"/>
    <mergeCell ref="EB28:ED28"/>
    <mergeCell ref="DA29:DC29"/>
    <mergeCell ref="DD29:DF29"/>
    <mergeCell ref="EB29:ED29"/>
    <mergeCell ref="DG30:DI30"/>
    <mergeCell ref="DJ30:DL30"/>
    <mergeCell ref="DM30:DO30"/>
    <mergeCell ref="DP30:DR30"/>
    <mergeCell ref="DS30:DU30"/>
    <mergeCell ref="DV30:DX30"/>
    <mergeCell ref="DY30:EA30"/>
    <mergeCell ref="DG31:DI31"/>
    <mergeCell ref="DJ31:DL31"/>
    <mergeCell ref="DM31:DO31"/>
    <mergeCell ref="DP31:DR31"/>
    <mergeCell ref="DS31:DU31"/>
    <mergeCell ref="DV31:DX31"/>
    <mergeCell ref="DY31:EA31"/>
    <mergeCell ref="DA38:DC38"/>
    <mergeCell ref="DD38:DF38"/>
    <mergeCell ref="EB38:ED38"/>
    <mergeCell ref="DA39:DC39"/>
    <mergeCell ref="DD39:DF39"/>
    <mergeCell ref="EB39:ED39"/>
    <mergeCell ref="DA36:DC36"/>
    <mergeCell ref="DD36:DF36"/>
    <mergeCell ref="EB36:ED36"/>
    <mergeCell ref="DA37:DC37"/>
    <mergeCell ref="DD37:DF37"/>
    <mergeCell ref="EB37:ED37"/>
    <mergeCell ref="DA34:DC34"/>
    <mergeCell ref="DD34:DF34"/>
    <mergeCell ref="EB34:ED34"/>
    <mergeCell ref="DA35:DC35"/>
    <mergeCell ref="DD35:DF35"/>
    <mergeCell ref="EB35:ED35"/>
    <mergeCell ref="DG35:DI35"/>
    <mergeCell ref="DJ35:DL35"/>
    <mergeCell ref="DM35:DO35"/>
    <mergeCell ref="DP35:DR35"/>
    <mergeCell ref="DS35:DU35"/>
    <mergeCell ref="DV35:DX35"/>
    <mergeCell ref="DY35:EA35"/>
    <mergeCell ref="DG36:DI36"/>
    <mergeCell ref="DJ36:DL36"/>
    <mergeCell ref="DM36:DO36"/>
    <mergeCell ref="DP36:DR36"/>
    <mergeCell ref="DS36:DU36"/>
    <mergeCell ref="DV36:DX36"/>
    <mergeCell ref="DY36:EA36"/>
    <mergeCell ref="DA44:DC44"/>
    <mergeCell ref="DD44:DF44"/>
    <mergeCell ref="EB44:ED44"/>
    <mergeCell ref="DA45:DC45"/>
    <mergeCell ref="DD45:DF45"/>
    <mergeCell ref="EB45:ED45"/>
    <mergeCell ref="DA42:DC42"/>
    <mergeCell ref="DD42:DF42"/>
    <mergeCell ref="EB42:ED42"/>
    <mergeCell ref="DA43:DC43"/>
    <mergeCell ref="DD43:DF43"/>
    <mergeCell ref="EB43:ED43"/>
    <mergeCell ref="DA40:DC40"/>
    <mergeCell ref="DD40:DF40"/>
    <mergeCell ref="EB40:ED40"/>
    <mergeCell ref="DA41:DC41"/>
    <mergeCell ref="DD41:DF41"/>
    <mergeCell ref="EB41:ED41"/>
    <mergeCell ref="DG40:DI40"/>
    <mergeCell ref="DJ40:DL40"/>
    <mergeCell ref="DM40:DO40"/>
    <mergeCell ref="DP40:DR40"/>
    <mergeCell ref="DS40:DU40"/>
    <mergeCell ref="DV40:DX40"/>
    <mergeCell ref="DY40:EA40"/>
    <mergeCell ref="DG41:DI41"/>
    <mergeCell ref="DJ41:DL41"/>
    <mergeCell ref="DM41:DO41"/>
    <mergeCell ref="DP41:DR41"/>
    <mergeCell ref="DS41:DU41"/>
    <mergeCell ref="DV41:DX41"/>
    <mergeCell ref="DY41:EA41"/>
    <mergeCell ref="DA50:DC50"/>
    <mergeCell ref="DD50:DF50"/>
    <mergeCell ref="EB50:ED50"/>
    <mergeCell ref="DA51:DC51"/>
    <mergeCell ref="DD51:DF51"/>
    <mergeCell ref="EB51:ED51"/>
    <mergeCell ref="DA48:DC48"/>
    <mergeCell ref="DD48:DF48"/>
    <mergeCell ref="EB48:ED48"/>
    <mergeCell ref="DA49:DC49"/>
    <mergeCell ref="DD49:DF49"/>
    <mergeCell ref="EB49:ED49"/>
    <mergeCell ref="DA46:DC46"/>
    <mergeCell ref="DD46:DF46"/>
    <mergeCell ref="EB46:ED46"/>
    <mergeCell ref="DA47:DC47"/>
    <mergeCell ref="DD47:DF47"/>
    <mergeCell ref="EB47:ED47"/>
    <mergeCell ref="DG48:DI48"/>
    <mergeCell ref="DJ48:DL48"/>
    <mergeCell ref="DM48:DO48"/>
    <mergeCell ref="DP48:DR48"/>
    <mergeCell ref="DS48:DU48"/>
    <mergeCell ref="DV48:DX48"/>
    <mergeCell ref="DY48:EA48"/>
    <mergeCell ref="DG49:DI49"/>
    <mergeCell ref="DJ49:DL49"/>
    <mergeCell ref="DM49:DO49"/>
    <mergeCell ref="DP49:DR49"/>
    <mergeCell ref="DS49:DU49"/>
    <mergeCell ref="DV49:DX49"/>
    <mergeCell ref="DY49:EA49"/>
    <mergeCell ref="DA56:DC56"/>
    <mergeCell ref="DD56:DF56"/>
    <mergeCell ref="EB56:ED56"/>
    <mergeCell ref="DA57:DC57"/>
    <mergeCell ref="DD57:DF57"/>
    <mergeCell ref="EB57:ED57"/>
    <mergeCell ref="DA54:DC54"/>
    <mergeCell ref="DD54:DF54"/>
    <mergeCell ref="EB54:ED54"/>
    <mergeCell ref="DA55:DC55"/>
    <mergeCell ref="DD55:DF55"/>
    <mergeCell ref="EB55:ED55"/>
    <mergeCell ref="DA52:DC52"/>
    <mergeCell ref="DD52:DF52"/>
    <mergeCell ref="EB52:ED52"/>
    <mergeCell ref="DA53:DC53"/>
    <mergeCell ref="DD53:DF53"/>
    <mergeCell ref="EB53:ED53"/>
    <mergeCell ref="DG53:DI53"/>
    <mergeCell ref="DJ53:DL53"/>
    <mergeCell ref="DM53:DO53"/>
    <mergeCell ref="DP53:DR53"/>
    <mergeCell ref="DS53:DU53"/>
    <mergeCell ref="DV53:DX53"/>
    <mergeCell ref="DY53:EA53"/>
    <mergeCell ref="DG54:DI54"/>
    <mergeCell ref="DJ54:DL54"/>
    <mergeCell ref="DM54:DO54"/>
    <mergeCell ref="DP54:DR54"/>
    <mergeCell ref="DS54:DU54"/>
    <mergeCell ref="DV54:DX54"/>
    <mergeCell ref="DY54:EA54"/>
    <mergeCell ref="DA62:DC62"/>
    <mergeCell ref="DD62:DF62"/>
    <mergeCell ref="EB62:ED62"/>
    <mergeCell ref="DA63:DC63"/>
    <mergeCell ref="DD63:DF63"/>
    <mergeCell ref="EB63:ED63"/>
    <mergeCell ref="DA60:DC60"/>
    <mergeCell ref="DD60:DF60"/>
    <mergeCell ref="EB60:ED60"/>
    <mergeCell ref="DA61:DC61"/>
    <mergeCell ref="DD61:DF61"/>
    <mergeCell ref="EB61:ED61"/>
    <mergeCell ref="DA58:DC58"/>
    <mergeCell ref="DD58:DF58"/>
    <mergeCell ref="EB58:ED58"/>
    <mergeCell ref="DA59:DC59"/>
    <mergeCell ref="DD59:DF59"/>
    <mergeCell ref="EB59:ED59"/>
    <mergeCell ref="DG58:DI58"/>
    <mergeCell ref="DJ58:DL58"/>
    <mergeCell ref="DM58:DO58"/>
    <mergeCell ref="DP58:DR58"/>
    <mergeCell ref="DS58:DU58"/>
    <mergeCell ref="DV58:DX58"/>
    <mergeCell ref="DY58:EA58"/>
    <mergeCell ref="DG59:DI59"/>
    <mergeCell ref="DJ59:DL59"/>
    <mergeCell ref="DM59:DO59"/>
    <mergeCell ref="DP59:DR59"/>
    <mergeCell ref="DS59:DU59"/>
    <mergeCell ref="DV59:DX59"/>
    <mergeCell ref="DY59:EA59"/>
    <mergeCell ref="DA68:DC68"/>
    <mergeCell ref="DD68:DF68"/>
    <mergeCell ref="EB68:ED68"/>
    <mergeCell ref="DA69:DC69"/>
    <mergeCell ref="DD69:DF69"/>
    <mergeCell ref="EB69:ED69"/>
    <mergeCell ref="DA66:DC66"/>
    <mergeCell ref="DD66:DF66"/>
    <mergeCell ref="EB66:ED66"/>
    <mergeCell ref="DA67:DC67"/>
    <mergeCell ref="DD67:DF67"/>
    <mergeCell ref="EB67:ED67"/>
    <mergeCell ref="DA64:DC64"/>
    <mergeCell ref="DD64:DF64"/>
    <mergeCell ref="EB64:ED64"/>
    <mergeCell ref="DA65:DC65"/>
    <mergeCell ref="DD65:DF65"/>
    <mergeCell ref="EB65:ED65"/>
    <mergeCell ref="DG66:DI66"/>
    <mergeCell ref="DJ66:DL66"/>
    <mergeCell ref="DM66:DO66"/>
    <mergeCell ref="DP66:DR66"/>
    <mergeCell ref="DS66:DU66"/>
    <mergeCell ref="DV66:DX66"/>
    <mergeCell ref="DY66:EA66"/>
    <mergeCell ref="DG67:DI67"/>
    <mergeCell ref="DJ67:DL67"/>
    <mergeCell ref="DM67:DO67"/>
    <mergeCell ref="DP67:DR67"/>
    <mergeCell ref="DS67:DU67"/>
    <mergeCell ref="DV67:DX67"/>
    <mergeCell ref="DY67:EA67"/>
    <mergeCell ref="DA74:DC74"/>
    <mergeCell ref="DD74:DF74"/>
    <mergeCell ref="EB74:ED74"/>
    <mergeCell ref="DA75:DC75"/>
    <mergeCell ref="DD75:DF75"/>
    <mergeCell ref="EB75:ED75"/>
    <mergeCell ref="DA72:DC72"/>
    <mergeCell ref="DD72:DF72"/>
    <mergeCell ref="EB72:ED72"/>
    <mergeCell ref="DA73:DC73"/>
    <mergeCell ref="DD73:DF73"/>
    <mergeCell ref="EB73:ED73"/>
    <mergeCell ref="DA70:DC70"/>
    <mergeCell ref="DD70:DF70"/>
    <mergeCell ref="EB70:ED70"/>
    <mergeCell ref="DA71:DC71"/>
    <mergeCell ref="DD71:DF71"/>
    <mergeCell ref="EB71:ED71"/>
    <mergeCell ref="DG71:DI71"/>
    <mergeCell ref="DJ71:DL71"/>
    <mergeCell ref="DM71:DO71"/>
    <mergeCell ref="DP71:DR71"/>
    <mergeCell ref="DS71:DU71"/>
    <mergeCell ref="DV71:DX71"/>
    <mergeCell ref="DY71:EA71"/>
    <mergeCell ref="DG72:DI72"/>
    <mergeCell ref="DJ72:DL72"/>
    <mergeCell ref="DM72:DO72"/>
    <mergeCell ref="DP72:DR72"/>
    <mergeCell ref="DS72:DU72"/>
    <mergeCell ref="DV72:DX72"/>
    <mergeCell ref="DY72:EA72"/>
    <mergeCell ref="DA80:DC80"/>
    <mergeCell ref="DD80:DF80"/>
    <mergeCell ref="EB80:ED80"/>
    <mergeCell ref="DA81:DC81"/>
    <mergeCell ref="DD81:DF81"/>
    <mergeCell ref="EB81:ED81"/>
    <mergeCell ref="DA78:DC78"/>
    <mergeCell ref="DD78:DF78"/>
    <mergeCell ref="EB78:ED78"/>
    <mergeCell ref="DA79:DC79"/>
    <mergeCell ref="DD79:DF79"/>
    <mergeCell ref="EB79:ED79"/>
    <mergeCell ref="DA76:DC76"/>
    <mergeCell ref="DD76:DF76"/>
    <mergeCell ref="EB76:ED76"/>
    <mergeCell ref="DA77:DC77"/>
    <mergeCell ref="DD77:DF77"/>
    <mergeCell ref="EB77:ED77"/>
    <mergeCell ref="DG76:DI76"/>
    <mergeCell ref="DJ76:DL76"/>
    <mergeCell ref="DM76:DO76"/>
    <mergeCell ref="DP76:DR76"/>
    <mergeCell ref="DS76:DU76"/>
    <mergeCell ref="DV76:DX76"/>
    <mergeCell ref="DY76:EA76"/>
    <mergeCell ref="DG77:DI77"/>
    <mergeCell ref="DJ77:DL77"/>
    <mergeCell ref="DM77:DO77"/>
    <mergeCell ref="DP77:DR77"/>
    <mergeCell ref="DS77:DU77"/>
    <mergeCell ref="DV77:DX77"/>
    <mergeCell ref="DY77:EA77"/>
    <mergeCell ref="DD89:DF89"/>
    <mergeCell ref="EB89:ED89"/>
    <mergeCell ref="DA86:DC86"/>
    <mergeCell ref="DD86:DF86"/>
    <mergeCell ref="EB86:ED86"/>
    <mergeCell ref="DA87:DC87"/>
    <mergeCell ref="DD87:DF87"/>
    <mergeCell ref="EB87:ED87"/>
    <mergeCell ref="DA84:DC84"/>
    <mergeCell ref="DD84:DF84"/>
    <mergeCell ref="EB84:ED84"/>
    <mergeCell ref="DA85:DC85"/>
    <mergeCell ref="DD85:DF85"/>
    <mergeCell ref="EB85:ED85"/>
    <mergeCell ref="DA82:DC82"/>
    <mergeCell ref="DD82:DF82"/>
    <mergeCell ref="EB82:ED82"/>
    <mergeCell ref="DA83:DC83"/>
    <mergeCell ref="DD83:DF83"/>
    <mergeCell ref="EB83:ED83"/>
    <mergeCell ref="DG84:DI84"/>
    <mergeCell ref="DJ84:DL84"/>
    <mergeCell ref="DM84:DO84"/>
    <mergeCell ref="DP84:DR84"/>
    <mergeCell ref="DS84:DU84"/>
    <mergeCell ref="DV84:DX84"/>
    <mergeCell ref="DY84:EA84"/>
    <mergeCell ref="DG85:DI85"/>
    <mergeCell ref="DJ85:DL85"/>
    <mergeCell ref="DM85:DO85"/>
    <mergeCell ref="DP85:DR85"/>
    <mergeCell ref="DS85:DU85"/>
    <mergeCell ref="EE4:EG4"/>
    <mergeCell ref="EH4:EJ4"/>
    <mergeCell ref="EK4:EM4"/>
    <mergeCell ref="FI4:FK4"/>
    <mergeCell ref="DA94:DC94"/>
    <mergeCell ref="DD94:DF94"/>
    <mergeCell ref="EB94:ED94"/>
    <mergeCell ref="DA92:DC92"/>
    <mergeCell ref="DD92:DF92"/>
    <mergeCell ref="EB92:ED92"/>
    <mergeCell ref="DA93:DC93"/>
    <mergeCell ref="DD93:DF93"/>
    <mergeCell ref="EB93:ED93"/>
    <mergeCell ref="DA90:DC90"/>
    <mergeCell ref="DD90:DF90"/>
    <mergeCell ref="EB90:ED90"/>
    <mergeCell ref="DA91:DC91"/>
    <mergeCell ref="DD91:DF91"/>
    <mergeCell ref="EB91:ED91"/>
    <mergeCell ref="DA88:DC88"/>
    <mergeCell ref="DD88:DF88"/>
    <mergeCell ref="EB88:ED88"/>
    <mergeCell ref="DA89:DC89"/>
    <mergeCell ref="EE9:EG9"/>
    <mergeCell ref="EH9:EJ9"/>
    <mergeCell ref="EK9:EM9"/>
    <mergeCell ref="FI9:FK9"/>
    <mergeCell ref="EE10:EG10"/>
    <mergeCell ref="EH10:EJ10"/>
    <mergeCell ref="EK10:EM10"/>
    <mergeCell ref="FI10:FK10"/>
    <mergeCell ref="EE7:EG7"/>
    <mergeCell ref="EH7:EJ7"/>
    <mergeCell ref="EK7:EM7"/>
    <mergeCell ref="FI7:FK7"/>
    <mergeCell ref="EE8:EG8"/>
    <mergeCell ref="EH8:EJ8"/>
    <mergeCell ref="EK8:EM8"/>
    <mergeCell ref="FI8:FK8"/>
    <mergeCell ref="EE5:EG5"/>
    <mergeCell ref="EH5:EJ5"/>
    <mergeCell ref="EK5:EM5"/>
    <mergeCell ref="FI5:FK5"/>
    <mergeCell ref="EE6:EG6"/>
    <mergeCell ref="EH6:EJ6"/>
    <mergeCell ref="EK6:EM6"/>
    <mergeCell ref="FI6:FK6"/>
    <mergeCell ref="EE15:EG15"/>
    <mergeCell ref="EH15:EJ15"/>
    <mergeCell ref="EK15:EM15"/>
    <mergeCell ref="FI15:FK15"/>
    <mergeCell ref="EW5:EY5"/>
    <mergeCell ref="EZ5:FB5"/>
    <mergeCell ref="FC5:FE5"/>
    <mergeCell ref="FF5:FH5"/>
    <mergeCell ref="EN6:EP6"/>
    <mergeCell ref="EQ6:ES6"/>
    <mergeCell ref="ET6:EV6"/>
    <mergeCell ref="EW6:EY6"/>
    <mergeCell ref="EZ6:FB6"/>
    <mergeCell ref="FC6:FE6"/>
    <mergeCell ref="FF6:FH6"/>
    <mergeCell ref="EN7:EP7"/>
    <mergeCell ref="EQ7:ES7"/>
    <mergeCell ref="EE16:EG16"/>
    <mergeCell ref="EH16:EJ16"/>
    <mergeCell ref="EK16:EM16"/>
    <mergeCell ref="FI16:FK16"/>
    <mergeCell ref="EE13:EG13"/>
    <mergeCell ref="EH13:EJ13"/>
    <mergeCell ref="EK13:EM13"/>
    <mergeCell ref="FI13:FK13"/>
    <mergeCell ref="EE14:EG14"/>
    <mergeCell ref="EH14:EJ14"/>
    <mergeCell ref="EK14:EM14"/>
    <mergeCell ref="FI14:FK14"/>
    <mergeCell ref="EE11:EG11"/>
    <mergeCell ref="EH11:EJ11"/>
    <mergeCell ref="EK11:EM11"/>
    <mergeCell ref="FI11:FK11"/>
    <mergeCell ref="EE12:EG12"/>
    <mergeCell ref="EH12:EJ12"/>
    <mergeCell ref="EK12:EM12"/>
    <mergeCell ref="FI12:FK12"/>
    <mergeCell ref="EN13:EP13"/>
    <mergeCell ref="EQ13:ES13"/>
    <mergeCell ref="ET13:EV13"/>
    <mergeCell ref="EW13:EY13"/>
    <mergeCell ref="EZ13:FB13"/>
    <mergeCell ref="FC13:FE13"/>
    <mergeCell ref="FF13:FH13"/>
    <mergeCell ref="EN14:EP14"/>
    <mergeCell ref="EQ14:ES14"/>
    <mergeCell ref="ET14:EV14"/>
    <mergeCell ref="EW14:EY14"/>
    <mergeCell ref="EZ14:FB14"/>
    <mergeCell ref="EE21:EG21"/>
    <mergeCell ref="EH21:EJ21"/>
    <mergeCell ref="EK21:EM21"/>
    <mergeCell ref="FI21:FK21"/>
    <mergeCell ref="EE22:EG22"/>
    <mergeCell ref="EH22:EJ22"/>
    <mergeCell ref="EK22:EM22"/>
    <mergeCell ref="FI22:FK22"/>
    <mergeCell ref="EE19:EG19"/>
    <mergeCell ref="EH19:EJ19"/>
    <mergeCell ref="EK19:EM19"/>
    <mergeCell ref="FI19:FK19"/>
    <mergeCell ref="EE20:EG20"/>
    <mergeCell ref="EH20:EJ20"/>
    <mergeCell ref="EK20:EM20"/>
    <mergeCell ref="FI20:FK20"/>
    <mergeCell ref="EE17:EG17"/>
    <mergeCell ref="EH17:EJ17"/>
    <mergeCell ref="EK17:EM17"/>
    <mergeCell ref="FI17:FK17"/>
    <mergeCell ref="EE18:EG18"/>
    <mergeCell ref="EH18:EJ18"/>
    <mergeCell ref="EK18:EM18"/>
    <mergeCell ref="FI18:FK18"/>
    <mergeCell ref="EN18:EP18"/>
    <mergeCell ref="EQ18:ES18"/>
    <mergeCell ref="ET18:EV18"/>
    <mergeCell ref="EW18:EY18"/>
    <mergeCell ref="EZ18:FB18"/>
    <mergeCell ref="FC18:FE18"/>
    <mergeCell ref="FF18:FH18"/>
    <mergeCell ref="EN19:EP19"/>
    <mergeCell ref="EE27:EG27"/>
    <mergeCell ref="EH27:EJ27"/>
    <mergeCell ref="EK27:EM27"/>
    <mergeCell ref="FI27:FK27"/>
    <mergeCell ref="EE28:EG28"/>
    <mergeCell ref="EH28:EJ28"/>
    <mergeCell ref="EK28:EM28"/>
    <mergeCell ref="FI28:FK28"/>
    <mergeCell ref="EE25:EG25"/>
    <mergeCell ref="EH25:EJ25"/>
    <mergeCell ref="EK25:EM25"/>
    <mergeCell ref="FI25:FK25"/>
    <mergeCell ref="EE26:EG26"/>
    <mergeCell ref="EH26:EJ26"/>
    <mergeCell ref="EK26:EM26"/>
    <mergeCell ref="FI26:FK26"/>
    <mergeCell ref="EE23:EG23"/>
    <mergeCell ref="EH23:EJ23"/>
    <mergeCell ref="EK23:EM23"/>
    <mergeCell ref="FI23:FK23"/>
    <mergeCell ref="EE24:EG24"/>
    <mergeCell ref="EH24:EJ24"/>
    <mergeCell ref="EK24:EM24"/>
    <mergeCell ref="FI24:FK24"/>
    <mergeCell ref="EN25:EP25"/>
    <mergeCell ref="EQ25:ES25"/>
    <mergeCell ref="ET25:EV25"/>
    <mergeCell ref="EW25:EY25"/>
    <mergeCell ref="EZ25:FB25"/>
    <mergeCell ref="FC25:FE25"/>
    <mergeCell ref="FF25:FH25"/>
    <mergeCell ref="EN26:EP26"/>
    <mergeCell ref="EE33:EG33"/>
    <mergeCell ref="EH33:EJ33"/>
    <mergeCell ref="EK33:EM33"/>
    <mergeCell ref="FI33:FK33"/>
    <mergeCell ref="EE34:EG34"/>
    <mergeCell ref="EH34:EJ34"/>
    <mergeCell ref="EK34:EM34"/>
    <mergeCell ref="FI34:FK34"/>
    <mergeCell ref="EE31:EG31"/>
    <mergeCell ref="EH31:EJ31"/>
    <mergeCell ref="EK31:EM31"/>
    <mergeCell ref="FI31:FK31"/>
    <mergeCell ref="EE32:EG32"/>
    <mergeCell ref="EH32:EJ32"/>
    <mergeCell ref="EK32:EM32"/>
    <mergeCell ref="FI32:FK32"/>
    <mergeCell ref="EE29:EG29"/>
    <mergeCell ref="EH29:EJ29"/>
    <mergeCell ref="EK29:EM29"/>
    <mergeCell ref="FI29:FK29"/>
    <mergeCell ref="EE30:EG30"/>
    <mergeCell ref="EH30:EJ30"/>
    <mergeCell ref="EK30:EM30"/>
    <mergeCell ref="FI30:FK30"/>
    <mergeCell ref="EN29:EP29"/>
    <mergeCell ref="EQ29:ES29"/>
    <mergeCell ref="ET29:EV29"/>
    <mergeCell ref="EW29:EY29"/>
    <mergeCell ref="EZ29:FB29"/>
    <mergeCell ref="FC29:FE29"/>
    <mergeCell ref="FF29:FH29"/>
    <mergeCell ref="EN30:EP30"/>
    <mergeCell ref="EE39:EG39"/>
    <mergeCell ref="EH39:EJ39"/>
    <mergeCell ref="EK39:EM39"/>
    <mergeCell ref="FI39:FK39"/>
    <mergeCell ref="EE40:EG40"/>
    <mergeCell ref="EH40:EJ40"/>
    <mergeCell ref="EK40:EM40"/>
    <mergeCell ref="FI40:FK40"/>
    <mergeCell ref="EE37:EG37"/>
    <mergeCell ref="EH37:EJ37"/>
    <mergeCell ref="EK37:EM37"/>
    <mergeCell ref="FI37:FK37"/>
    <mergeCell ref="EE38:EG38"/>
    <mergeCell ref="EH38:EJ38"/>
    <mergeCell ref="EK38:EM38"/>
    <mergeCell ref="FI38:FK38"/>
    <mergeCell ref="EE35:EG35"/>
    <mergeCell ref="EH35:EJ35"/>
    <mergeCell ref="EK35:EM35"/>
    <mergeCell ref="FI35:FK35"/>
    <mergeCell ref="EE36:EG36"/>
    <mergeCell ref="EH36:EJ36"/>
    <mergeCell ref="EK36:EM36"/>
    <mergeCell ref="FI36:FK36"/>
    <mergeCell ref="EN36:EP36"/>
    <mergeCell ref="EQ36:ES36"/>
    <mergeCell ref="ET36:EV36"/>
    <mergeCell ref="EW36:EY36"/>
    <mergeCell ref="EZ36:FB36"/>
    <mergeCell ref="FC36:FE36"/>
    <mergeCell ref="FF36:FH36"/>
    <mergeCell ref="EN37:EP37"/>
    <mergeCell ref="EE45:EG45"/>
    <mergeCell ref="EH45:EJ45"/>
    <mergeCell ref="EK45:EM45"/>
    <mergeCell ref="FI45:FK45"/>
    <mergeCell ref="EE46:EG46"/>
    <mergeCell ref="EH46:EJ46"/>
    <mergeCell ref="EK46:EM46"/>
    <mergeCell ref="FI46:FK46"/>
    <mergeCell ref="EE43:EG43"/>
    <mergeCell ref="EH43:EJ43"/>
    <mergeCell ref="EK43:EM43"/>
    <mergeCell ref="FI43:FK43"/>
    <mergeCell ref="EE44:EG44"/>
    <mergeCell ref="EH44:EJ44"/>
    <mergeCell ref="EK44:EM44"/>
    <mergeCell ref="FI44:FK44"/>
    <mergeCell ref="EE41:EG41"/>
    <mergeCell ref="EH41:EJ41"/>
    <mergeCell ref="EK41:EM41"/>
    <mergeCell ref="FI41:FK41"/>
    <mergeCell ref="EE42:EG42"/>
    <mergeCell ref="EH42:EJ42"/>
    <mergeCell ref="EK42:EM42"/>
    <mergeCell ref="FI42:FK42"/>
    <mergeCell ref="EN43:EP43"/>
    <mergeCell ref="EQ43:ES43"/>
    <mergeCell ref="ET43:EV43"/>
    <mergeCell ref="EW43:EY43"/>
    <mergeCell ref="EZ43:FB43"/>
    <mergeCell ref="FC43:FE43"/>
    <mergeCell ref="FF43:FH43"/>
    <mergeCell ref="EN44:EP44"/>
    <mergeCell ref="EE51:EG51"/>
    <mergeCell ref="EH51:EJ51"/>
    <mergeCell ref="EK51:EM51"/>
    <mergeCell ref="FI51:FK51"/>
    <mergeCell ref="EE52:EG52"/>
    <mergeCell ref="EH52:EJ52"/>
    <mergeCell ref="EK52:EM52"/>
    <mergeCell ref="FI52:FK52"/>
    <mergeCell ref="EE49:EG49"/>
    <mergeCell ref="EH49:EJ49"/>
    <mergeCell ref="EK49:EM49"/>
    <mergeCell ref="FI49:FK49"/>
    <mergeCell ref="EE50:EG50"/>
    <mergeCell ref="EH50:EJ50"/>
    <mergeCell ref="EK50:EM50"/>
    <mergeCell ref="FI50:FK50"/>
    <mergeCell ref="EE47:EG47"/>
    <mergeCell ref="EH47:EJ47"/>
    <mergeCell ref="EK47:EM47"/>
    <mergeCell ref="FI47:FK47"/>
    <mergeCell ref="EE48:EG48"/>
    <mergeCell ref="EH48:EJ48"/>
    <mergeCell ref="EK48:EM48"/>
    <mergeCell ref="FI48:FK48"/>
    <mergeCell ref="EN47:EP47"/>
    <mergeCell ref="EQ47:ES47"/>
    <mergeCell ref="ET47:EV47"/>
    <mergeCell ref="EW47:EY47"/>
    <mergeCell ref="EZ47:FB47"/>
    <mergeCell ref="FC47:FE47"/>
    <mergeCell ref="FF47:FH47"/>
    <mergeCell ref="EN48:EP48"/>
    <mergeCell ref="EE57:EG57"/>
    <mergeCell ref="EH57:EJ57"/>
    <mergeCell ref="EK57:EM57"/>
    <mergeCell ref="FI57:FK57"/>
    <mergeCell ref="EE58:EG58"/>
    <mergeCell ref="EH58:EJ58"/>
    <mergeCell ref="EK58:EM58"/>
    <mergeCell ref="FI58:FK58"/>
    <mergeCell ref="EE55:EG55"/>
    <mergeCell ref="EH55:EJ55"/>
    <mergeCell ref="EK55:EM55"/>
    <mergeCell ref="FI55:FK55"/>
    <mergeCell ref="EE56:EG56"/>
    <mergeCell ref="EH56:EJ56"/>
    <mergeCell ref="EK56:EM56"/>
    <mergeCell ref="FI56:FK56"/>
    <mergeCell ref="EE53:EG53"/>
    <mergeCell ref="EH53:EJ53"/>
    <mergeCell ref="EK53:EM53"/>
    <mergeCell ref="FI53:FK53"/>
    <mergeCell ref="EE54:EG54"/>
    <mergeCell ref="EH54:EJ54"/>
    <mergeCell ref="EK54:EM54"/>
    <mergeCell ref="FI54:FK54"/>
    <mergeCell ref="EN54:EP54"/>
    <mergeCell ref="EQ54:ES54"/>
    <mergeCell ref="ET54:EV54"/>
    <mergeCell ref="EW54:EY54"/>
    <mergeCell ref="EZ54:FB54"/>
    <mergeCell ref="FC54:FE54"/>
    <mergeCell ref="FF54:FH54"/>
    <mergeCell ref="EN55:EP55"/>
    <mergeCell ref="EE63:EG63"/>
    <mergeCell ref="EH63:EJ63"/>
    <mergeCell ref="EK63:EM63"/>
    <mergeCell ref="FI63:FK63"/>
    <mergeCell ref="EE64:EG64"/>
    <mergeCell ref="EH64:EJ64"/>
    <mergeCell ref="EK64:EM64"/>
    <mergeCell ref="FI64:FK64"/>
    <mergeCell ref="EE61:EG61"/>
    <mergeCell ref="EH61:EJ61"/>
    <mergeCell ref="EK61:EM61"/>
    <mergeCell ref="FI61:FK61"/>
    <mergeCell ref="EE62:EG62"/>
    <mergeCell ref="EH62:EJ62"/>
    <mergeCell ref="EK62:EM62"/>
    <mergeCell ref="FI62:FK62"/>
    <mergeCell ref="EE59:EG59"/>
    <mergeCell ref="EH59:EJ59"/>
    <mergeCell ref="EK59:EM59"/>
    <mergeCell ref="FI59:FK59"/>
    <mergeCell ref="EE60:EG60"/>
    <mergeCell ref="EH60:EJ60"/>
    <mergeCell ref="EK60:EM60"/>
    <mergeCell ref="FI60:FK60"/>
    <mergeCell ref="EN61:EP61"/>
    <mergeCell ref="EQ61:ES61"/>
    <mergeCell ref="ET61:EV61"/>
    <mergeCell ref="EW61:EY61"/>
    <mergeCell ref="EZ61:FB61"/>
    <mergeCell ref="FC61:FE61"/>
    <mergeCell ref="FF61:FH61"/>
    <mergeCell ref="EN62:EP62"/>
    <mergeCell ref="EE69:EG69"/>
    <mergeCell ref="EH69:EJ69"/>
    <mergeCell ref="EK69:EM69"/>
    <mergeCell ref="FI69:FK69"/>
    <mergeCell ref="EE70:EG70"/>
    <mergeCell ref="EH70:EJ70"/>
    <mergeCell ref="EK70:EM70"/>
    <mergeCell ref="FI70:FK70"/>
    <mergeCell ref="EE67:EG67"/>
    <mergeCell ref="EH67:EJ67"/>
    <mergeCell ref="EK67:EM67"/>
    <mergeCell ref="FI67:FK67"/>
    <mergeCell ref="EE68:EG68"/>
    <mergeCell ref="EH68:EJ68"/>
    <mergeCell ref="EK68:EM68"/>
    <mergeCell ref="FI68:FK68"/>
    <mergeCell ref="EE65:EG65"/>
    <mergeCell ref="EH65:EJ65"/>
    <mergeCell ref="EK65:EM65"/>
    <mergeCell ref="FI65:FK65"/>
    <mergeCell ref="EE66:EG66"/>
    <mergeCell ref="EH66:EJ66"/>
    <mergeCell ref="EK66:EM66"/>
    <mergeCell ref="FI66:FK66"/>
    <mergeCell ref="EN65:EP65"/>
    <mergeCell ref="EQ65:ES65"/>
    <mergeCell ref="ET65:EV65"/>
    <mergeCell ref="EW65:EY65"/>
    <mergeCell ref="EZ65:FB65"/>
    <mergeCell ref="FC65:FE65"/>
    <mergeCell ref="FF65:FH65"/>
    <mergeCell ref="EN66:EP66"/>
    <mergeCell ref="EE75:EG75"/>
    <mergeCell ref="EH75:EJ75"/>
    <mergeCell ref="EK75:EM75"/>
    <mergeCell ref="FI75:FK75"/>
    <mergeCell ref="EE76:EG76"/>
    <mergeCell ref="EH76:EJ76"/>
    <mergeCell ref="EK76:EM76"/>
    <mergeCell ref="FI76:FK76"/>
    <mergeCell ref="EE73:EG73"/>
    <mergeCell ref="EH73:EJ73"/>
    <mergeCell ref="EK73:EM73"/>
    <mergeCell ref="FI73:FK73"/>
    <mergeCell ref="EE74:EG74"/>
    <mergeCell ref="EH74:EJ74"/>
    <mergeCell ref="EK74:EM74"/>
    <mergeCell ref="FI74:FK74"/>
    <mergeCell ref="EE71:EG71"/>
    <mergeCell ref="EH71:EJ71"/>
    <mergeCell ref="EK71:EM71"/>
    <mergeCell ref="FI71:FK71"/>
    <mergeCell ref="EE72:EG72"/>
    <mergeCell ref="EH72:EJ72"/>
    <mergeCell ref="EK72:EM72"/>
    <mergeCell ref="FI72:FK72"/>
    <mergeCell ref="EN72:EP72"/>
    <mergeCell ref="EQ72:ES72"/>
    <mergeCell ref="ET72:EV72"/>
    <mergeCell ref="EW72:EY72"/>
    <mergeCell ref="EZ72:FB72"/>
    <mergeCell ref="FC72:FE72"/>
    <mergeCell ref="FF72:FH72"/>
    <mergeCell ref="EN73:EP73"/>
    <mergeCell ref="EE81:EG81"/>
    <mergeCell ref="EH81:EJ81"/>
    <mergeCell ref="EK81:EM81"/>
    <mergeCell ref="FI81:FK81"/>
    <mergeCell ref="EE82:EG82"/>
    <mergeCell ref="EH82:EJ82"/>
    <mergeCell ref="EK82:EM82"/>
    <mergeCell ref="FI82:FK82"/>
    <mergeCell ref="EE79:EG79"/>
    <mergeCell ref="EH79:EJ79"/>
    <mergeCell ref="EK79:EM79"/>
    <mergeCell ref="FI79:FK79"/>
    <mergeCell ref="EE80:EG80"/>
    <mergeCell ref="EH80:EJ80"/>
    <mergeCell ref="EK80:EM80"/>
    <mergeCell ref="FI80:FK80"/>
    <mergeCell ref="EE77:EG77"/>
    <mergeCell ref="EH77:EJ77"/>
    <mergeCell ref="EK77:EM77"/>
    <mergeCell ref="FI77:FK77"/>
    <mergeCell ref="EE78:EG78"/>
    <mergeCell ref="EH78:EJ78"/>
    <mergeCell ref="EK78:EM78"/>
    <mergeCell ref="FI78:FK78"/>
    <mergeCell ref="EN79:EP79"/>
    <mergeCell ref="EQ79:ES79"/>
    <mergeCell ref="ET79:EV79"/>
    <mergeCell ref="EW79:EY79"/>
    <mergeCell ref="EZ79:FB79"/>
    <mergeCell ref="FC79:FE79"/>
    <mergeCell ref="FF79:FH79"/>
    <mergeCell ref="EN80:EP80"/>
    <mergeCell ref="EE87:EG87"/>
    <mergeCell ref="EH87:EJ87"/>
    <mergeCell ref="EK87:EM87"/>
    <mergeCell ref="FI87:FK87"/>
    <mergeCell ref="EE88:EG88"/>
    <mergeCell ref="EH88:EJ88"/>
    <mergeCell ref="EK88:EM88"/>
    <mergeCell ref="FI88:FK88"/>
    <mergeCell ref="EE85:EG85"/>
    <mergeCell ref="EH85:EJ85"/>
    <mergeCell ref="EK85:EM85"/>
    <mergeCell ref="FI85:FK85"/>
    <mergeCell ref="EE86:EG86"/>
    <mergeCell ref="EH86:EJ86"/>
    <mergeCell ref="EK86:EM86"/>
    <mergeCell ref="FI86:FK86"/>
    <mergeCell ref="EE83:EG83"/>
    <mergeCell ref="EH83:EJ83"/>
    <mergeCell ref="EK83:EM83"/>
    <mergeCell ref="FI83:FK83"/>
    <mergeCell ref="EE84:EG84"/>
    <mergeCell ref="EH84:EJ84"/>
    <mergeCell ref="EK84:EM84"/>
    <mergeCell ref="FI84:FK84"/>
    <mergeCell ref="EN83:EP83"/>
    <mergeCell ref="EQ83:ES83"/>
    <mergeCell ref="ET83:EV83"/>
    <mergeCell ref="EW83:EY83"/>
    <mergeCell ref="EZ83:FB83"/>
    <mergeCell ref="FC83:FE83"/>
    <mergeCell ref="FF83:FH83"/>
    <mergeCell ref="EN84:EP84"/>
    <mergeCell ref="EE93:EG93"/>
    <mergeCell ref="EH93:EJ93"/>
    <mergeCell ref="EK93:EM93"/>
    <mergeCell ref="FI93:FK93"/>
    <mergeCell ref="EE94:EG94"/>
    <mergeCell ref="EH94:EJ94"/>
    <mergeCell ref="EK94:EM94"/>
    <mergeCell ref="FI94:FK94"/>
    <mergeCell ref="EE91:EG91"/>
    <mergeCell ref="EH91:EJ91"/>
    <mergeCell ref="EK91:EM91"/>
    <mergeCell ref="FI91:FK91"/>
    <mergeCell ref="EE92:EG92"/>
    <mergeCell ref="EH92:EJ92"/>
    <mergeCell ref="EK92:EM92"/>
    <mergeCell ref="FI92:FK92"/>
    <mergeCell ref="EE89:EG89"/>
    <mergeCell ref="EH89:EJ89"/>
    <mergeCell ref="EK89:EM89"/>
    <mergeCell ref="FI89:FK89"/>
    <mergeCell ref="EE90:EG90"/>
    <mergeCell ref="EH90:EJ90"/>
    <mergeCell ref="EK90:EM90"/>
    <mergeCell ref="FI90:FK90"/>
    <mergeCell ref="EZ93:FB93"/>
    <mergeCell ref="FC93:FE93"/>
    <mergeCell ref="FF93:FH93"/>
    <mergeCell ref="EZ94:FB94"/>
    <mergeCell ref="FC94:FE94"/>
    <mergeCell ref="FF94:FH94"/>
    <mergeCell ref="HQ2:HS2"/>
    <mergeCell ref="FL3:FN3"/>
    <mergeCell ref="GP3:GR3"/>
    <mergeCell ref="GS3:GU3"/>
    <mergeCell ref="HQ3:HS3"/>
    <mergeCell ref="GP4:GR4"/>
    <mergeCell ref="GP5:GR5"/>
    <mergeCell ref="GP1:HS1"/>
    <mergeCell ref="GS4:GU4"/>
    <mergeCell ref="HQ4:HS4"/>
    <mergeCell ref="GS5:GU5"/>
    <mergeCell ref="HQ5:HS5"/>
    <mergeCell ref="GP6:GR6"/>
    <mergeCell ref="GS6:GU6"/>
    <mergeCell ref="HQ6:HS6"/>
    <mergeCell ref="GP8:GR8"/>
    <mergeCell ref="GS8:GU8"/>
    <mergeCell ref="HQ8:HS8"/>
    <mergeCell ref="GP7:GR7"/>
    <mergeCell ref="GS7:GU7"/>
    <mergeCell ref="HQ7:HS7"/>
    <mergeCell ref="FL2:FN2"/>
    <mergeCell ref="GP2:GR2"/>
    <mergeCell ref="GS2:GU2"/>
    <mergeCell ref="FR2:FT2"/>
    <mergeCell ref="FU2:FW2"/>
    <mergeCell ref="FX2:FZ2"/>
    <mergeCell ref="GA2:GC2"/>
    <mergeCell ref="GD2:GF2"/>
    <mergeCell ref="GG2:GI2"/>
    <mergeCell ref="GJ2:GL2"/>
    <mergeCell ref="FR3:FT3"/>
    <mergeCell ref="GP9:GR9"/>
    <mergeCell ref="GS9:GU9"/>
    <mergeCell ref="HQ9:HS9"/>
    <mergeCell ref="GP10:GR10"/>
    <mergeCell ref="GS10:GU10"/>
    <mergeCell ref="HQ10:HS10"/>
    <mergeCell ref="GP11:GR11"/>
    <mergeCell ref="GS11:GU11"/>
    <mergeCell ref="HQ11:HS11"/>
    <mergeCell ref="GP12:GR12"/>
    <mergeCell ref="GS12:GU12"/>
    <mergeCell ref="HQ12:HS12"/>
    <mergeCell ref="GP13:GR13"/>
    <mergeCell ref="GS13:GU13"/>
    <mergeCell ref="HQ13:HS13"/>
    <mergeCell ref="GP14:GR14"/>
    <mergeCell ref="GS14:GU14"/>
    <mergeCell ref="HQ14:HS14"/>
    <mergeCell ref="GV9:GX9"/>
    <mergeCell ref="GY9:HA9"/>
    <mergeCell ref="HB9:HD9"/>
    <mergeCell ref="HE9:HG9"/>
    <mergeCell ref="HH9:HJ9"/>
    <mergeCell ref="HK9:HM9"/>
    <mergeCell ref="HN9:HP9"/>
    <mergeCell ref="GV10:GX10"/>
    <mergeCell ref="GY10:HA10"/>
    <mergeCell ref="HB10:HD10"/>
    <mergeCell ref="HE10:HG10"/>
    <mergeCell ref="HH10:HJ10"/>
    <mergeCell ref="HK10:HM10"/>
    <mergeCell ref="HN10:HP10"/>
    <mergeCell ref="GP15:GR15"/>
    <mergeCell ref="GS15:GU15"/>
    <mergeCell ref="HQ15:HS15"/>
    <mergeCell ref="GP16:GR16"/>
    <mergeCell ref="GS16:GU16"/>
    <mergeCell ref="HQ16:HS16"/>
    <mergeCell ref="GP17:GR17"/>
    <mergeCell ref="GS17:GU17"/>
    <mergeCell ref="HQ17:HS17"/>
    <mergeCell ref="GP18:GR18"/>
    <mergeCell ref="GS18:GU18"/>
    <mergeCell ref="HQ18:HS18"/>
    <mergeCell ref="GP19:GR19"/>
    <mergeCell ref="GS19:GU19"/>
    <mergeCell ref="HQ19:HS19"/>
    <mergeCell ref="GS20:GU20"/>
    <mergeCell ref="HQ20:HS20"/>
    <mergeCell ref="GP20:GR20"/>
    <mergeCell ref="GV17:GX17"/>
    <mergeCell ref="GY17:HA17"/>
    <mergeCell ref="HB17:HD17"/>
    <mergeCell ref="HE17:HG17"/>
    <mergeCell ref="HH17:HJ17"/>
    <mergeCell ref="HK17:HM17"/>
    <mergeCell ref="HN17:HP17"/>
    <mergeCell ref="GV18:GX18"/>
    <mergeCell ref="GY18:HA18"/>
    <mergeCell ref="HB18:HD18"/>
    <mergeCell ref="HE18:HG18"/>
    <mergeCell ref="HH18:HJ18"/>
    <mergeCell ref="HK18:HM18"/>
    <mergeCell ref="HN18:HP18"/>
    <mergeCell ref="GS21:GU21"/>
    <mergeCell ref="HQ21:HS21"/>
    <mergeCell ref="GP22:GR22"/>
    <mergeCell ref="GS22:GU22"/>
    <mergeCell ref="HQ22:HS22"/>
    <mergeCell ref="GP23:GR23"/>
    <mergeCell ref="GS23:GU23"/>
    <mergeCell ref="HQ23:HS23"/>
    <mergeCell ref="GP24:GR24"/>
    <mergeCell ref="GS24:GU24"/>
    <mergeCell ref="HQ24:HS24"/>
    <mergeCell ref="GP25:GR25"/>
    <mergeCell ref="GS25:GU25"/>
    <mergeCell ref="HQ25:HS25"/>
    <mergeCell ref="GS26:GU26"/>
    <mergeCell ref="HQ26:HS26"/>
    <mergeCell ref="GP27:GR27"/>
    <mergeCell ref="GS27:GU27"/>
    <mergeCell ref="HQ27:HS27"/>
    <mergeCell ref="GP26:GR26"/>
    <mergeCell ref="GP21:GR21"/>
    <mergeCell ref="GV22:GX22"/>
    <mergeCell ref="GY22:HA22"/>
    <mergeCell ref="HB22:HD22"/>
    <mergeCell ref="HE22:HG22"/>
    <mergeCell ref="HH22:HJ22"/>
    <mergeCell ref="HK22:HM22"/>
    <mergeCell ref="HN22:HP22"/>
    <mergeCell ref="GV23:GX23"/>
    <mergeCell ref="GY23:HA23"/>
    <mergeCell ref="HB23:HD23"/>
    <mergeCell ref="HE23:HG23"/>
    <mergeCell ref="GP28:GR28"/>
    <mergeCell ref="GS28:GU28"/>
    <mergeCell ref="HQ28:HS28"/>
    <mergeCell ref="GP29:GR29"/>
    <mergeCell ref="GS29:GU29"/>
    <mergeCell ref="HQ29:HS29"/>
    <mergeCell ref="GP30:GR30"/>
    <mergeCell ref="GS30:GU30"/>
    <mergeCell ref="HQ30:HS30"/>
    <mergeCell ref="GP31:GR31"/>
    <mergeCell ref="GS31:GU31"/>
    <mergeCell ref="HQ31:HS31"/>
    <mergeCell ref="GS32:GU32"/>
    <mergeCell ref="HQ32:HS32"/>
    <mergeCell ref="GP33:GR33"/>
    <mergeCell ref="GS33:GU33"/>
    <mergeCell ref="HQ33:HS33"/>
    <mergeCell ref="GP32:GR32"/>
    <mergeCell ref="GV29:GX29"/>
    <mergeCell ref="GY29:HA29"/>
    <mergeCell ref="HB29:HD29"/>
    <mergeCell ref="HE29:HG29"/>
    <mergeCell ref="HH29:HJ29"/>
    <mergeCell ref="HK29:HM29"/>
    <mergeCell ref="HN29:HP29"/>
    <mergeCell ref="GV30:GX30"/>
    <mergeCell ref="GY30:HA30"/>
    <mergeCell ref="HB30:HD30"/>
    <mergeCell ref="HE30:HG30"/>
    <mergeCell ref="HH30:HJ30"/>
    <mergeCell ref="HK30:HM30"/>
    <mergeCell ref="HN30:HP30"/>
    <mergeCell ref="GP34:GR34"/>
    <mergeCell ref="GS34:GU34"/>
    <mergeCell ref="HQ34:HS34"/>
    <mergeCell ref="GP35:GR35"/>
    <mergeCell ref="GS35:GU35"/>
    <mergeCell ref="HQ35:HS35"/>
    <mergeCell ref="GP36:GR36"/>
    <mergeCell ref="GS36:GU36"/>
    <mergeCell ref="HQ36:HS36"/>
    <mergeCell ref="GP37:GR37"/>
    <mergeCell ref="GS37:GU37"/>
    <mergeCell ref="HQ37:HS37"/>
    <mergeCell ref="GS38:GU38"/>
    <mergeCell ref="HQ38:HS38"/>
    <mergeCell ref="GP39:GR39"/>
    <mergeCell ref="GS39:GU39"/>
    <mergeCell ref="HQ39:HS39"/>
    <mergeCell ref="GP38:GR38"/>
    <mergeCell ref="GV34:GX34"/>
    <mergeCell ref="GY34:HA34"/>
    <mergeCell ref="HB34:HD34"/>
    <mergeCell ref="HE34:HG34"/>
    <mergeCell ref="HH34:HJ34"/>
    <mergeCell ref="HK34:HM34"/>
    <mergeCell ref="HN34:HP34"/>
    <mergeCell ref="GV35:GX35"/>
    <mergeCell ref="GY35:HA35"/>
    <mergeCell ref="HB35:HD35"/>
    <mergeCell ref="HE35:HG35"/>
    <mergeCell ref="HH35:HJ35"/>
    <mergeCell ref="HK35:HM35"/>
    <mergeCell ref="HN35:HP35"/>
    <mergeCell ref="GP40:GR40"/>
    <mergeCell ref="GS40:GU40"/>
    <mergeCell ref="HQ40:HS40"/>
    <mergeCell ref="GP41:GR41"/>
    <mergeCell ref="GS41:GU41"/>
    <mergeCell ref="HQ41:HS41"/>
    <mergeCell ref="GP42:GR42"/>
    <mergeCell ref="GS42:GU42"/>
    <mergeCell ref="HQ42:HS42"/>
    <mergeCell ref="GP43:GR43"/>
    <mergeCell ref="GS43:GU43"/>
    <mergeCell ref="HQ43:HS43"/>
    <mergeCell ref="GS44:GU44"/>
    <mergeCell ref="HQ44:HS44"/>
    <mergeCell ref="GP45:GR45"/>
    <mergeCell ref="GS45:GU45"/>
    <mergeCell ref="HQ45:HS45"/>
    <mergeCell ref="GP44:GR44"/>
    <mergeCell ref="GV42:GX42"/>
    <mergeCell ref="GY42:HA42"/>
    <mergeCell ref="HB42:HD42"/>
    <mergeCell ref="HE42:HG42"/>
    <mergeCell ref="HH42:HJ42"/>
    <mergeCell ref="HK42:HM42"/>
    <mergeCell ref="HN42:HP42"/>
    <mergeCell ref="GV43:GX43"/>
    <mergeCell ref="GY43:HA43"/>
    <mergeCell ref="HB43:HD43"/>
    <mergeCell ref="HE43:HG43"/>
    <mergeCell ref="HH43:HJ43"/>
    <mergeCell ref="HK43:HM43"/>
    <mergeCell ref="HN43:HP43"/>
    <mergeCell ref="GP46:GR46"/>
    <mergeCell ref="GS46:GU46"/>
    <mergeCell ref="HQ46:HS46"/>
    <mergeCell ref="GP47:GR47"/>
    <mergeCell ref="GS47:GU47"/>
    <mergeCell ref="HQ47:HS47"/>
    <mergeCell ref="GP48:GR48"/>
    <mergeCell ref="GS48:GU48"/>
    <mergeCell ref="HQ48:HS48"/>
    <mergeCell ref="GP49:GR49"/>
    <mergeCell ref="GS49:GU49"/>
    <mergeCell ref="HQ49:HS49"/>
    <mergeCell ref="GS50:GU50"/>
    <mergeCell ref="HQ50:HS50"/>
    <mergeCell ref="GP51:GR51"/>
    <mergeCell ref="GS51:GU51"/>
    <mergeCell ref="HQ51:HS51"/>
    <mergeCell ref="GP50:GR50"/>
    <mergeCell ref="GV47:GX47"/>
    <mergeCell ref="GY47:HA47"/>
    <mergeCell ref="HB47:HD47"/>
    <mergeCell ref="HE47:HG47"/>
    <mergeCell ref="HH47:HJ47"/>
    <mergeCell ref="HK47:HM47"/>
    <mergeCell ref="HN47:HP47"/>
    <mergeCell ref="GV48:GX48"/>
    <mergeCell ref="GY48:HA48"/>
    <mergeCell ref="HB48:HD48"/>
    <mergeCell ref="HE48:HG48"/>
    <mergeCell ref="HH48:HJ48"/>
    <mergeCell ref="HK48:HM48"/>
    <mergeCell ref="HN48:HP48"/>
    <mergeCell ref="GP52:GR52"/>
    <mergeCell ref="GS52:GU52"/>
    <mergeCell ref="HQ52:HS52"/>
    <mergeCell ref="GP53:GR53"/>
    <mergeCell ref="GS53:GU53"/>
    <mergeCell ref="HQ53:HS53"/>
    <mergeCell ref="GP54:GR54"/>
    <mergeCell ref="GS54:GU54"/>
    <mergeCell ref="HQ54:HS54"/>
    <mergeCell ref="GP55:GR55"/>
    <mergeCell ref="GS55:GU55"/>
    <mergeCell ref="HQ55:HS55"/>
    <mergeCell ref="GS56:GU56"/>
    <mergeCell ref="HQ56:HS56"/>
    <mergeCell ref="GP57:GR57"/>
    <mergeCell ref="GS57:GU57"/>
    <mergeCell ref="HQ57:HS57"/>
    <mergeCell ref="GP56:GR56"/>
    <mergeCell ref="GV52:GX52"/>
    <mergeCell ref="GY52:HA52"/>
    <mergeCell ref="HB52:HD52"/>
    <mergeCell ref="HE52:HG52"/>
    <mergeCell ref="HH52:HJ52"/>
    <mergeCell ref="HK52:HM52"/>
    <mergeCell ref="HN52:HP52"/>
    <mergeCell ref="GV53:GX53"/>
    <mergeCell ref="GY53:HA53"/>
    <mergeCell ref="HB53:HD53"/>
    <mergeCell ref="HE53:HG53"/>
    <mergeCell ref="HH53:HJ53"/>
    <mergeCell ref="HK53:HM53"/>
    <mergeCell ref="HN53:HP53"/>
    <mergeCell ref="GP58:GR58"/>
    <mergeCell ref="GS58:GU58"/>
    <mergeCell ref="HQ58:HS58"/>
    <mergeCell ref="GP59:GR59"/>
    <mergeCell ref="GS59:GU59"/>
    <mergeCell ref="HQ59:HS59"/>
    <mergeCell ref="GP60:GR60"/>
    <mergeCell ref="GS60:GU60"/>
    <mergeCell ref="HQ60:HS60"/>
    <mergeCell ref="GP61:GR61"/>
    <mergeCell ref="GS61:GU61"/>
    <mergeCell ref="HQ61:HS61"/>
    <mergeCell ref="GS62:GU62"/>
    <mergeCell ref="HQ62:HS62"/>
    <mergeCell ref="GP63:GR63"/>
    <mergeCell ref="GS63:GU63"/>
    <mergeCell ref="HQ63:HS63"/>
    <mergeCell ref="GP62:GR62"/>
    <mergeCell ref="GV60:GX60"/>
    <mergeCell ref="GY60:HA60"/>
    <mergeCell ref="HB60:HD60"/>
    <mergeCell ref="HE60:HG60"/>
    <mergeCell ref="HH60:HJ60"/>
    <mergeCell ref="HK60:HM60"/>
    <mergeCell ref="HN60:HP60"/>
    <mergeCell ref="GV61:GX61"/>
    <mergeCell ref="GY61:HA61"/>
    <mergeCell ref="HB61:HD61"/>
    <mergeCell ref="HE61:HG61"/>
    <mergeCell ref="HH61:HJ61"/>
    <mergeCell ref="HK61:HM61"/>
    <mergeCell ref="HN61:HP61"/>
    <mergeCell ref="GP64:GR64"/>
    <mergeCell ref="GS64:GU64"/>
    <mergeCell ref="HQ64:HS64"/>
    <mergeCell ref="GP65:GR65"/>
    <mergeCell ref="GS65:GU65"/>
    <mergeCell ref="HQ65:HS65"/>
    <mergeCell ref="GP66:GR66"/>
    <mergeCell ref="GS66:GU66"/>
    <mergeCell ref="HQ66:HS66"/>
    <mergeCell ref="GP67:GR67"/>
    <mergeCell ref="GS67:GU67"/>
    <mergeCell ref="HQ67:HS67"/>
    <mergeCell ref="GS68:GU68"/>
    <mergeCell ref="HQ68:HS68"/>
    <mergeCell ref="GP69:GR69"/>
    <mergeCell ref="GS69:GU69"/>
    <mergeCell ref="HQ69:HS69"/>
    <mergeCell ref="GP68:GR68"/>
    <mergeCell ref="GV65:GX65"/>
    <mergeCell ref="GY65:HA65"/>
    <mergeCell ref="HB65:HD65"/>
    <mergeCell ref="HE65:HG65"/>
    <mergeCell ref="HH65:HJ65"/>
    <mergeCell ref="HK65:HM65"/>
    <mergeCell ref="HN65:HP65"/>
    <mergeCell ref="GV66:GX66"/>
    <mergeCell ref="GY66:HA66"/>
    <mergeCell ref="HB66:HD66"/>
    <mergeCell ref="HE66:HG66"/>
    <mergeCell ref="HH66:HJ66"/>
    <mergeCell ref="HK66:HM66"/>
    <mergeCell ref="HN66:HP66"/>
    <mergeCell ref="GP70:GR70"/>
    <mergeCell ref="GS70:GU70"/>
    <mergeCell ref="HQ70:HS70"/>
    <mergeCell ref="GP71:GR71"/>
    <mergeCell ref="GS71:GU71"/>
    <mergeCell ref="HQ71:HS71"/>
    <mergeCell ref="GP72:GR72"/>
    <mergeCell ref="GS72:GU72"/>
    <mergeCell ref="HQ72:HS72"/>
    <mergeCell ref="GP73:GR73"/>
    <mergeCell ref="GS73:GU73"/>
    <mergeCell ref="HQ73:HS73"/>
    <mergeCell ref="GS74:GU74"/>
    <mergeCell ref="HQ74:HS74"/>
    <mergeCell ref="GP75:GR75"/>
    <mergeCell ref="GS75:GU75"/>
    <mergeCell ref="HQ75:HS75"/>
    <mergeCell ref="GP74:GR74"/>
    <mergeCell ref="GV70:GX70"/>
    <mergeCell ref="GY70:HA70"/>
    <mergeCell ref="HB70:HD70"/>
    <mergeCell ref="HE70:HG70"/>
    <mergeCell ref="HH70:HJ70"/>
    <mergeCell ref="HK70:HM70"/>
    <mergeCell ref="HN70:HP70"/>
    <mergeCell ref="GV71:GX71"/>
    <mergeCell ref="GY71:HA71"/>
    <mergeCell ref="HB71:HD71"/>
    <mergeCell ref="HE71:HG71"/>
    <mergeCell ref="HH71:HJ71"/>
    <mergeCell ref="HK71:HM71"/>
    <mergeCell ref="HN71:HP71"/>
    <mergeCell ref="GP76:GR76"/>
    <mergeCell ref="GS76:GU76"/>
    <mergeCell ref="HQ76:HS76"/>
    <mergeCell ref="GP77:GR77"/>
    <mergeCell ref="GS77:GU77"/>
    <mergeCell ref="HQ77:HS77"/>
    <mergeCell ref="GP78:GR78"/>
    <mergeCell ref="GS78:GU78"/>
    <mergeCell ref="HQ78:HS78"/>
    <mergeCell ref="GP79:GR79"/>
    <mergeCell ref="GS79:GU79"/>
    <mergeCell ref="HQ79:HS79"/>
    <mergeCell ref="GS80:GU80"/>
    <mergeCell ref="HQ80:HS80"/>
    <mergeCell ref="GP81:GR81"/>
    <mergeCell ref="GS81:GU81"/>
    <mergeCell ref="HQ81:HS81"/>
    <mergeCell ref="GP80:GR80"/>
    <mergeCell ref="GV78:GX78"/>
    <mergeCell ref="GY78:HA78"/>
    <mergeCell ref="HB78:HD78"/>
    <mergeCell ref="HE78:HG78"/>
    <mergeCell ref="HH78:HJ78"/>
    <mergeCell ref="HK78:HM78"/>
    <mergeCell ref="HN78:HP78"/>
    <mergeCell ref="GV79:GX79"/>
    <mergeCell ref="GY79:HA79"/>
    <mergeCell ref="HB79:HD79"/>
    <mergeCell ref="HE79:HG79"/>
    <mergeCell ref="HH79:HJ79"/>
    <mergeCell ref="HK79:HM79"/>
    <mergeCell ref="HN79:HP79"/>
    <mergeCell ref="GP82:GR82"/>
    <mergeCell ref="GS82:GU82"/>
    <mergeCell ref="HQ82:HS82"/>
    <mergeCell ref="GP83:GR83"/>
    <mergeCell ref="GS83:GU83"/>
    <mergeCell ref="HQ83:HS83"/>
    <mergeCell ref="GP84:GR84"/>
    <mergeCell ref="GS84:GU84"/>
    <mergeCell ref="HQ84:HS84"/>
    <mergeCell ref="GP85:GR85"/>
    <mergeCell ref="GS85:GU85"/>
    <mergeCell ref="HQ85:HS85"/>
    <mergeCell ref="GP86:GR86"/>
    <mergeCell ref="GS86:GU86"/>
    <mergeCell ref="HQ86:HS86"/>
    <mergeCell ref="GP87:GR87"/>
    <mergeCell ref="GS87:GU87"/>
    <mergeCell ref="HQ87:HS87"/>
    <mergeCell ref="GV83:GX83"/>
    <mergeCell ref="GY83:HA83"/>
    <mergeCell ref="HB83:HD83"/>
    <mergeCell ref="HE83:HG83"/>
    <mergeCell ref="HH83:HJ83"/>
    <mergeCell ref="HK83:HM83"/>
    <mergeCell ref="HN83:HP83"/>
    <mergeCell ref="GV84:GX84"/>
    <mergeCell ref="GY84:HA84"/>
    <mergeCell ref="HB84:HD84"/>
    <mergeCell ref="HE84:HG84"/>
    <mergeCell ref="HH84:HJ84"/>
    <mergeCell ref="HK84:HM84"/>
    <mergeCell ref="HN84:HP84"/>
    <mergeCell ref="GP88:GR88"/>
    <mergeCell ref="GS88:GU88"/>
    <mergeCell ref="HQ88:HS88"/>
    <mergeCell ref="GP89:GR89"/>
    <mergeCell ref="GS89:GU89"/>
    <mergeCell ref="HQ89:HS89"/>
    <mergeCell ref="GP90:GR90"/>
    <mergeCell ref="GS90:GU90"/>
    <mergeCell ref="HQ90:HS90"/>
    <mergeCell ref="GP91:GR91"/>
    <mergeCell ref="GS91:GU91"/>
    <mergeCell ref="HQ91:HS91"/>
    <mergeCell ref="GP92:GR92"/>
    <mergeCell ref="GS92:GU92"/>
    <mergeCell ref="HQ92:HS92"/>
    <mergeCell ref="GP93:GR93"/>
    <mergeCell ref="GS93:GU93"/>
    <mergeCell ref="HQ93:HS93"/>
    <mergeCell ref="HE88:HG88"/>
    <mergeCell ref="HH88:HJ88"/>
    <mergeCell ref="HK88:HM88"/>
    <mergeCell ref="HN88:HP88"/>
    <mergeCell ref="HE89:HG89"/>
    <mergeCell ref="HH89:HJ89"/>
    <mergeCell ref="HK89:HM89"/>
    <mergeCell ref="HN89:HP89"/>
    <mergeCell ref="HE90:HG90"/>
    <mergeCell ref="HH90:HJ90"/>
    <mergeCell ref="HK90:HM90"/>
    <mergeCell ref="HN90:HP90"/>
    <mergeCell ref="HE91:HG91"/>
    <mergeCell ref="HH91:HJ91"/>
    <mergeCell ref="GP94:GR94"/>
    <mergeCell ref="GS94:GU94"/>
    <mergeCell ref="HQ94:HS94"/>
    <mergeCell ref="FL1:GO1"/>
    <mergeCell ref="FO2:FQ2"/>
    <mergeCell ref="GM2:GO2"/>
    <mergeCell ref="FO3:FQ3"/>
    <mergeCell ref="GM3:GO3"/>
    <mergeCell ref="FL4:FN4"/>
    <mergeCell ref="FO4:FQ4"/>
    <mergeCell ref="GM4:GO4"/>
    <mergeCell ref="FL5:FN5"/>
    <mergeCell ref="FO5:FQ5"/>
    <mergeCell ref="GM5:GO5"/>
    <mergeCell ref="FL6:FN6"/>
    <mergeCell ref="FO6:FQ6"/>
    <mergeCell ref="GM6:GO6"/>
    <mergeCell ref="FL7:FN7"/>
    <mergeCell ref="FO7:FQ7"/>
    <mergeCell ref="GM7:GO7"/>
    <mergeCell ref="FL8:FN8"/>
    <mergeCell ref="FO8:FQ8"/>
    <mergeCell ref="GM8:GO8"/>
    <mergeCell ref="FL9:FN9"/>
    <mergeCell ref="FO9:FQ9"/>
    <mergeCell ref="GM9:GO9"/>
    <mergeCell ref="FL10:FN10"/>
    <mergeCell ref="FO10:FQ10"/>
    <mergeCell ref="GM10:GO10"/>
    <mergeCell ref="FL11:FN11"/>
    <mergeCell ref="FO11:FQ11"/>
    <mergeCell ref="GM11:GO11"/>
    <mergeCell ref="FL12:FN12"/>
    <mergeCell ref="FO12:FQ12"/>
    <mergeCell ref="GM12:GO12"/>
    <mergeCell ref="FL13:FN13"/>
    <mergeCell ref="FO13:FQ13"/>
    <mergeCell ref="GM13:GO13"/>
    <mergeCell ref="FL14:FN14"/>
    <mergeCell ref="FO14:FQ14"/>
    <mergeCell ref="GM14:GO14"/>
    <mergeCell ref="FL15:FN15"/>
    <mergeCell ref="FO15:FQ15"/>
    <mergeCell ref="GM15:GO15"/>
    <mergeCell ref="FL16:FN16"/>
    <mergeCell ref="FO16:FQ16"/>
    <mergeCell ref="GM16:GO16"/>
    <mergeCell ref="FL17:FN17"/>
    <mergeCell ref="FO17:FQ17"/>
    <mergeCell ref="GM17:GO17"/>
    <mergeCell ref="FR12:FT12"/>
    <mergeCell ref="FU12:FW12"/>
    <mergeCell ref="FX12:FZ12"/>
    <mergeCell ref="GA12:GC12"/>
    <mergeCell ref="GD12:GF12"/>
    <mergeCell ref="GG12:GI12"/>
    <mergeCell ref="GJ12:GL12"/>
    <mergeCell ref="FR13:FT13"/>
    <mergeCell ref="FU13:FW13"/>
    <mergeCell ref="FX13:FZ13"/>
    <mergeCell ref="GA13:GC13"/>
    <mergeCell ref="GD13:GF13"/>
    <mergeCell ref="GG13:GI13"/>
    <mergeCell ref="GJ13:GL13"/>
    <mergeCell ref="FL18:FN18"/>
    <mergeCell ref="FO18:FQ18"/>
    <mergeCell ref="GM18:GO18"/>
    <mergeCell ref="FL19:FN19"/>
    <mergeCell ref="FO19:FQ19"/>
    <mergeCell ref="GM19:GO19"/>
    <mergeCell ref="FL20:FN20"/>
    <mergeCell ref="FO20:FQ20"/>
    <mergeCell ref="GM20:GO20"/>
    <mergeCell ref="FL21:FN21"/>
    <mergeCell ref="FO21:FQ21"/>
    <mergeCell ref="GM21:GO21"/>
    <mergeCell ref="FL26:FN26"/>
    <mergeCell ref="FO26:FQ26"/>
    <mergeCell ref="GM26:GO26"/>
    <mergeCell ref="FL27:FN27"/>
    <mergeCell ref="FO27:FQ27"/>
    <mergeCell ref="GM27:GO27"/>
    <mergeCell ref="FL22:FN22"/>
    <mergeCell ref="FO22:FQ22"/>
    <mergeCell ref="GM22:GO22"/>
    <mergeCell ref="FL23:FN23"/>
    <mergeCell ref="FO23:FQ23"/>
    <mergeCell ref="GM23:GO23"/>
    <mergeCell ref="FL24:FN24"/>
    <mergeCell ref="FO24:FQ24"/>
    <mergeCell ref="GM24:GO24"/>
    <mergeCell ref="FL25:FN25"/>
    <mergeCell ref="FO25:FQ25"/>
    <mergeCell ref="GM25:GO25"/>
    <mergeCell ref="FR20:FT20"/>
    <mergeCell ref="FU20:FW20"/>
    <mergeCell ref="FL28:FN28"/>
    <mergeCell ref="FO28:FQ28"/>
    <mergeCell ref="GM28:GO28"/>
    <mergeCell ref="FL29:FN29"/>
    <mergeCell ref="FO29:FQ29"/>
    <mergeCell ref="GM29:GO29"/>
    <mergeCell ref="FL30:FN30"/>
    <mergeCell ref="FO30:FQ30"/>
    <mergeCell ref="GM30:GO30"/>
    <mergeCell ref="FL31:FN31"/>
    <mergeCell ref="FO31:FQ31"/>
    <mergeCell ref="GM31:GO31"/>
    <mergeCell ref="FL32:FN32"/>
    <mergeCell ref="FO32:FQ32"/>
    <mergeCell ref="GM32:GO32"/>
    <mergeCell ref="FL33:FN33"/>
    <mergeCell ref="FO33:FQ33"/>
    <mergeCell ref="GM33:GO33"/>
    <mergeCell ref="FR29:FT29"/>
    <mergeCell ref="FU29:FW29"/>
    <mergeCell ref="FX29:FZ29"/>
    <mergeCell ref="GA29:GC29"/>
    <mergeCell ref="GD29:GF29"/>
    <mergeCell ref="GG29:GI29"/>
    <mergeCell ref="GJ29:GL29"/>
    <mergeCell ref="FR30:FT30"/>
    <mergeCell ref="FU30:FW30"/>
    <mergeCell ref="FX30:FZ30"/>
    <mergeCell ref="GA30:GC30"/>
    <mergeCell ref="GD30:GF30"/>
    <mergeCell ref="GG30:GI30"/>
    <mergeCell ref="GJ30:GL30"/>
    <mergeCell ref="FL34:FN34"/>
    <mergeCell ref="FO34:FQ34"/>
    <mergeCell ref="GM34:GO34"/>
    <mergeCell ref="FL35:FN35"/>
    <mergeCell ref="FO35:FQ35"/>
    <mergeCell ref="GM35:GO35"/>
    <mergeCell ref="FL36:FN36"/>
    <mergeCell ref="FO36:FQ36"/>
    <mergeCell ref="GM36:GO36"/>
    <mergeCell ref="FL37:FN37"/>
    <mergeCell ref="FO37:FQ37"/>
    <mergeCell ref="GM37:GO37"/>
    <mergeCell ref="FL42:FN42"/>
    <mergeCell ref="FO42:FQ42"/>
    <mergeCell ref="GM42:GO42"/>
    <mergeCell ref="FL43:FN43"/>
    <mergeCell ref="FO43:FQ43"/>
    <mergeCell ref="GM43:GO43"/>
    <mergeCell ref="FL38:FN38"/>
    <mergeCell ref="FO38:FQ38"/>
    <mergeCell ref="GM38:GO38"/>
    <mergeCell ref="FL39:FN39"/>
    <mergeCell ref="FO39:FQ39"/>
    <mergeCell ref="GM39:GO39"/>
    <mergeCell ref="FL40:FN40"/>
    <mergeCell ref="FO40:FQ40"/>
    <mergeCell ref="GM40:GO40"/>
    <mergeCell ref="FL41:FN41"/>
    <mergeCell ref="FO41:FQ41"/>
    <mergeCell ref="GM41:GO41"/>
    <mergeCell ref="FR34:FT34"/>
    <mergeCell ref="FU34:FW34"/>
    <mergeCell ref="FL44:FN44"/>
    <mergeCell ref="FO44:FQ44"/>
    <mergeCell ref="GM44:GO44"/>
    <mergeCell ref="FL45:FN45"/>
    <mergeCell ref="FO45:FQ45"/>
    <mergeCell ref="GM45:GO45"/>
    <mergeCell ref="FL46:FN46"/>
    <mergeCell ref="FO46:FQ46"/>
    <mergeCell ref="GM46:GO46"/>
    <mergeCell ref="FL47:FN47"/>
    <mergeCell ref="FO47:FQ47"/>
    <mergeCell ref="GM47:GO47"/>
    <mergeCell ref="FL48:FN48"/>
    <mergeCell ref="FO48:FQ48"/>
    <mergeCell ref="GM48:GO48"/>
    <mergeCell ref="FL49:FN49"/>
    <mergeCell ref="FO49:FQ49"/>
    <mergeCell ref="GM49:GO49"/>
    <mergeCell ref="FR46:FT46"/>
    <mergeCell ref="FU46:FW46"/>
    <mergeCell ref="FX46:FZ46"/>
    <mergeCell ref="GA46:GC46"/>
    <mergeCell ref="GD46:GF46"/>
    <mergeCell ref="GG46:GI46"/>
    <mergeCell ref="GJ46:GL46"/>
    <mergeCell ref="FR47:FT47"/>
    <mergeCell ref="FU47:FW47"/>
    <mergeCell ref="FX47:FZ47"/>
    <mergeCell ref="GA47:GC47"/>
    <mergeCell ref="GD47:GF47"/>
    <mergeCell ref="GG47:GI47"/>
    <mergeCell ref="GJ47:GL47"/>
    <mergeCell ref="FL50:FN50"/>
    <mergeCell ref="FO50:FQ50"/>
    <mergeCell ref="GM50:GO50"/>
    <mergeCell ref="FL51:FN51"/>
    <mergeCell ref="FO51:FQ51"/>
    <mergeCell ref="GM51:GO51"/>
    <mergeCell ref="FL52:FN52"/>
    <mergeCell ref="FO52:FQ52"/>
    <mergeCell ref="GM52:GO52"/>
    <mergeCell ref="FL53:FN53"/>
    <mergeCell ref="FO53:FQ53"/>
    <mergeCell ref="GM53:GO53"/>
    <mergeCell ref="FL58:FN58"/>
    <mergeCell ref="FO58:FQ58"/>
    <mergeCell ref="GM58:GO58"/>
    <mergeCell ref="FL59:FN59"/>
    <mergeCell ref="FO59:FQ59"/>
    <mergeCell ref="GM59:GO59"/>
    <mergeCell ref="FL54:FN54"/>
    <mergeCell ref="FO54:FQ54"/>
    <mergeCell ref="GM54:GO54"/>
    <mergeCell ref="FL55:FN55"/>
    <mergeCell ref="FO55:FQ55"/>
    <mergeCell ref="GM55:GO55"/>
    <mergeCell ref="FL56:FN56"/>
    <mergeCell ref="FO56:FQ56"/>
    <mergeCell ref="GM56:GO56"/>
    <mergeCell ref="FL57:FN57"/>
    <mergeCell ref="FO57:FQ57"/>
    <mergeCell ref="GM57:GO57"/>
    <mergeCell ref="FR51:FT51"/>
    <mergeCell ref="FU51:FW51"/>
    <mergeCell ref="FL60:FN60"/>
    <mergeCell ref="FO60:FQ60"/>
    <mergeCell ref="GM60:GO60"/>
    <mergeCell ref="FL61:FN61"/>
    <mergeCell ref="FO61:FQ61"/>
    <mergeCell ref="GM61:GO61"/>
    <mergeCell ref="FL62:FN62"/>
    <mergeCell ref="FO62:FQ62"/>
    <mergeCell ref="GM62:GO62"/>
    <mergeCell ref="FL63:FN63"/>
    <mergeCell ref="FO63:FQ63"/>
    <mergeCell ref="GM63:GO63"/>
    <mergeCell ref="FL64:FN64"/>
    <mergeCell ref="FO64:FQ64"/>
    <mergeCell ref="GM64:GO64"/>
    <mergeCell ref="FL65:FN65"/>
    <mergeCell ref="FO65:FQ65"/>
    <mergeCell ref="GM65:GO65"/>
    <mergeCell ref="FR60:FT60"/>
    <mergeCell ref="FU60:FW60"/>
    <mergeCell ref="FX60:FZ60"/>
    <mergeCell ref="GA60:GC60"/>
    <mergeCell ref="GD60:GF60"/>
    <mergeCell ref="GG60:GI60"/>
    <mergeCell ref="GJ60:GL60"/>
    <mergeCell ref="FR61:FT61"/>
    <mergeCell ref="FU61:FW61"/>
    <mergeCell ref="FX61:FZ61"/>
    <mergeCell ref="GA61:GC61"/>
    <mergeCell ref="GD61:GF61"/>
    <mergeCell ref="GG61:GI61"/>
    <mergeCell ref="GJ61:GL61"/>
    <mergeCell ref="FL66:FN66"/>
    <mergeCell ref="FO66:FQ66"/>
    <mergeCell ref="GM66:GO66"/>
    <mergeCell ref="FL67:FN67"/>
    <mergeCell ref="FO67:FQ67"/>
    <mergeCell ref="GM67:GO67"/>
    <mergeCell ref="FL68:FN68"/>
    <mergeCell ref="FO68:FQ68"/>
    <mergeCell ref="GM68:GO68"/>
    <mergeCell ref="FL69:FN69"/>
    <mergeCell ref="FO69:FQ69"/>
    <mergeCell ref="GM69:GO69"/>
    <mergeCell ref="FO74:FQ74"/>
    <mergeCell ref="GM74:GO74"/>
    <mergeCell ref="FL75:FN75"/>
    <mergeCell ref="FO75:FQ75"/>
    <mergeCell ref="GM75:GO75"/>
    <mergeCell ref="FL70:FN70"/>
    <mergeCell ref="FO70:FQ70"/>
    <mergeCell ref="GM70:GO70"/>
    <mergeCell ref="FL71:FN71"/>
    <mergeCell ref="FO71:FQ71"/>
    <mergeCell ref="GM71:GO71"/>
    <mergeCell ref="FL72:FN72"/>
    <mergeCell ref="FO72:FQ72"/>
    <mergeCell ref="GM72:GO72"/>
    <mergeCell ref="FL73:FN73"/>
    <mergeCell ref="FO73:FQ73"/>
    <mergeCell ref="GM73:GO73"/>
    <mergeCell ref="FL74:FN74"/>
    <mergeCell ref="FR68:FT68"/>
    <mergeCell ref="FU68:FW68"/>
    <mergeCell ref="FL76:FN76"/>
    <mergeCell ref="FO76:FQ76"/>
    <mergeCell ref="GM76:GO76"/>
    <mergeCell ref="FL77:FN77"/>
    <mergeCell ref="FO77:FQ77"/>
    <mergeCell ref="GM77:GO77"/>
    <mergeCell ref="FL78:FN78"/>
    <mergeCell ref="FO78:FQ78"/>
    <mergeCell ref="GM78:GO78"/>
    <mergeCell ref="FL79:FN79"/>
    <mergeCell ref="FO79:FQ79"/>
    <mergeCell ref="GM79:GO79"/>
    <mergeCell ref="FL80:FN80"/>
    <mergeCell ref="FO80:FQ80"/>
    <mergeCell ref="GM80:GO80"/>
    <mergeCell ref="FL81:FN81"/>
    <mergeCell ref="FO81:FQ81"/>
    <mergeCell ref="GM81:GO81"/>
    <mergeCell ref="FR77:FT77"/>
    <mergeCell ref="FU77:FW77"/>
    <mergeCell ref="FX77:FZ77"/>
    <mergeCell ref="GA77:GC77"/>
    <mergeCell ref="GD77:GF77"/>
    <mergeCell ref="GG77:GI77"/>
    <mergeCell ref="GJ77:GL77"/>
    <mergeCell ref="FR78:FT78"/>
    <mergeCell ref="FU78:FW78"/>
    <mergeCell ref="FX78:FZ78"/>
    <mergeCell ref="GA78:GC78"/>
    <mergeCell ref="GD78:GF78"/>
    <mergeCell ref="GG78:GI78"/>
    <mergeCell ref="GJ78:GL78"/>
    <mergeCell ref="FL82:FN82"/>
    <mergeCell ref="FO82:FQ82"/>
    <mergeCell ref="GM82:GO82"/>
    <mergeCell ref="FL83:FN83"/>
    <mergeCell ref="FO83:FQ83"/>
    <mergeCell ref="GM83:GO83"/>
    <mergeCell ref="FL84:FN84"/>
    <mergeCell ref="FO84:FQ84"/>
    <mergeCell ref="GM84:GO84"/>
    <mergeCell ref="FL85:FN85"/>
    <mergeCell ref="FO85:FQ85"/>
    <mergeCell ref="GM85:GO85"/>
    <mergeCell ref="FL92:FN92"/>
    <mergeCell ref="FO92:FQ92"/>
    <mergeCell ref="GM92:GO92"/>
    <mergeCell ref="FL93:FN93"/>
    <mergeCell ref="FO93:FQ93"/>
    <mergeCell ref="GM93:GO93"/>
    <mergeCell ref="FR82:FT82"/>
    <mergeCell ref="FU82:FW82"/>
    <mergeCell ref="FX82:FZ82"/>
    <mergeCell ref="GA82:GC82"/>
    <mergeCell ref="GD82:GF82"/>
    <mergeCell ref="GG82:GI82"/>
    <mergeCell ref="GJ82:GL82"/>
    <mergeCell ref="FR83:FT83"/>
    <mergeCell ref="FU83:FW83"/>
    <mergeCell ref="FX83:FZ83"/>
    <mergeCell ref="GA83:GC83"/>
    <mergeCell ref="GD83:GF83"/>
    <mergeCell ref="GG83:GI83"/>
    <mergeCell ref="GJ83:GL83"/>
    <mergeCell ref="FL94:FN94"/>
    <mergeCell ref="FO94:FQ94"/>
    <mergeCell ref="GM94:GO94"/>
    <mergeCell ref="FL86:FN86"/>
    <mergeCell ref="FO86:FQ86"/>
    <mergeCell ref="GM86:GO86"/>
    <mergeCell ref="FL87:FN87"/>
    <mergeCell ref="FO87:FQ87"/>
    <mergeCell ref="GM87:GO87"/>
    <mergeCell ref="FL88:FN88"/>
    <mergeCell ref="FO88:FQ88"/>
    <mergeCell ref="GM88:GO88"/>
    <mergeCell ref="FL89:FN89"/>
    <mergeCell ref="FO89:FQ89"/>
    <mergeCell ref="GM89:GO89"/>
    <mergeCell ref="FL90:FN90"/>
    <mergeCell ref="FO90:FQ90"/>
    <mergeCell ref="GM90:GO90"/>
    <mergeCell ref="FL91:FN91"/>
    <mergeCell ref="FO91:FQ91"/>
    <mergeCell ref="GM91:GO91"/>
    <mergeCell ref="GA87:GC87"/>
    <mergeCell ref="GD87:GF87"/>
    <mergeCell ref="GG87:GI87"/>
    <mergeCell ref="GJ87:GL87"/>
    <mergeCell ref="GA88:GC88"/>
    <mergeCell ref="GD88:GF88"/>
    <mergeCell ref="GG88:GI88"/>
    <mergeCell ref="GJ88:GL88"/>
    <mergeCell ref="GA89:GC89"/>
    <mergeCell ref="GD89:GF89"/>
    <mergeCell ref="GG89:GI89"/>
    <mergeCell ref="DG2:DI2"/>
    <mergeCell ref="DJ2:DL2"/>
    <mergeCell ref="DM2:DO2"/>
    <mergeCell ref="DP2:DR2"/>
    <mergeCell ref="DS2:DU2"/>
    <mergeCell ref="DV2:DX2"/>
    <mergeCell ref="DY2:EA2"/>
    <mergeCell ref="DG3:DI3"/>
    <mergeCell ref="DJ3:DL3"/>
    <mergeCell ref="DM3:DO3"/>
    <mergeCell ref="DP3:DR3"/>
    <mergeCell ref="DS3:DU3"/>
    <mergeCell ref="DV3:DX3"/>
    <mergeCell ref="DY3:EA3"/>
    <mergeCell ref="DG4:DI4"/>
    <mergeCell ref="DJ4:DL4"/>
    <mergeCell ref="DM4:DO4"/>
    <mergeCell ref="DP4:DR4"/>
    <mergeCell ref="DS4:DU4"/>
    <mergeCell ref="DV4:DX4"/>
    <mergeCell ref="DY4:EA4"/>
    <mergeCell ref="DS6:DU6"/>
    <mergeCell ref="DV6:DX6"/>
    <mergeCell ref="DY6:EA6"/>
    <mergeCell ref="DG7:DI7"/>
    <mergeCell ref="DJ7:DL7"/>
    <mergeCell ref="DM7:DO7"/>
    <mergeCell ref="DP7:DR7"/>
    <mergeCell ref="DS7:DU7"/>
    <mergeCell ref="DV7:DX7"/>
    <mergeCell ref="DY7:EA7"/>
    <mergeCell ref="DG8:DI8"/>
    <mergeCell ref="DJ8:DL8"/>
    <mergeCell ref="DM8:DO8"/>
    <mergeCell ref="DP8:DR8"/>
    <mergeCell ref="DS8:DU8"/>
    <mergeCell ref="DV8:DX8"/>
    <mergeCell ref="DY8:EA8"/>
    <mergeCell ref="DG9:DI9"/>
    <mergeCell ref="DJ9:DL9"/>
    <mergeCell ref="DM9:DO9"/>
    <mergeCell ref="DP9:DR9"/>
    <mergeCell ref="DS9:DU9"/>
    <mergeCell ref="DV9:DX9"/>
    <mergeCell ref="DY9:EA9"/>
    <mergeCell ref="DG10:DI10"/>
    <mergeCell ref="DJ10:DL10"/>
    <mergeCell ref="DM10:DO10"/>
    <mergeCell ref="DP10:DR10"/>
    <mergeCell ref="DS10:DU10"/>
    <mergeCell ref="DV10:DX10"/>
    <mergeCell ref="DY10:EA10"/>
    <mergeCell ref="DG11:DI11"/>
    <mergeCell ref="DJ11:DL11"/>
    <mergeCell ref="DM11:DO11"/>
    <mergeCell ref="DP11:DR11"/>
    <mergeCell ref="DS11:DU11"/>
    <mergeCell ref="DV11:DX11"/>
    <mergeCell ref="DY11:EA11"/>
    <mergeCell ref="DG14:DI14"/>
    <mergeCell ref="DJ14:DL14"/>
    <mergeCell ref="DM14:DO14"/>
    <mergeCell ref="DP14:DR14"/>
    <mergeCell ref="DS14:DU14"/>
    <mergeCell ref="DV14:DX14"/>
    <mergeCell ref="DY14:EA14"/>
    <mergeCell ref="DG15:DI15"/>
    <mergeCell ref="DJ15:DL15"/>
    <mergeCell ref="DM15:DO15"/>
    <mergeCell ref="DP15:DR15"/>
    <mergeCell ref="DS15:DU15"/>
    <mergeCell ref="DV15:DX15"/>
    <mergeCell ref="DY15:EA15"/>
    <mergeCell ref="DG16:DI16"/>
    <mergeCell ref="DJ16:DL16"/>
    <mergeCell ref="DM16:DO16"/>
    <mergeCell ref="DP16:DR16"/>
    <mergeCell ref="DS16:DU16"/>
    <mergeCell ref="DV16:DX16"/>
    <mergeCell ref="DY16:EA16"/>
    <mergeCell ref="DG19:DI19"/>
    <mergeCell ref="DJ19:DL19"/>
    <mergeCell ref="DM19:DO19"/>
    <mergeCell ref="DP19:DR19"/>
    <mergeCell ref="DS19:DU19"/>
    <mergeCell ref="DV19:DX19"/>
    <mergeCell ref="DY19:EA19"/>
    <mergeCell ref="DG20:DI20"/>
    <mergeCell ref="DJ20:DL20"/>
    <mergeCell ref="DM20:DO20"/>
    <mergeCell ref="DP20:DR20"/>
    <mergeCell ref="DS20:DU20"/>
    <mergeCell ref="DV20:DX20"/>
    <mergeCell ref="DY20:EA20"/>
    <mergeCell ref="DG21:DI21"/>
    <mergeCell ref="DJ21:DL21"/>
    <mergeCell ref="DM21:DO21"/>
    <mergeCell ref="DP21:DR21"/>
    <mergeCell ref="DS21:DU21"/>
    <mergeCell ref="DV21:DX21"/>
    <mergeCell ref="DY21:EA21"/>
    <mergeCell ref="DG24:DI24"/>
    <mergeCell ref="DJ24:DL24"/>
    <mergeCell ref="DM24:DO24"/>
    <mergeCell ref="DP24:DR24"/>
    <mergeCell ref="DS24:DU24"/>
    <mergeCell ref="DV24:DX24"/>
    <mergeCell ref="DY24:EA24"/>
    <mergeCell ref="DG25:DI25"/>
    <mergeCell ref="DJ25:DL25"/>
    <mergeCell ref="DM25:DO25"/>
    <mergeCell ref="DP25:DR25"/>
    <mergeCell ref="DS25:DU25"/>
    <mergeCell ref="DV25:DX25"/>
    <mergeCell ref="DY25:EA25"/>
    <mergeCell ref="DG26:DI26"/>
    <mergeCell ref="DJ26:DL26"/>
    <mergeCell ref="DM26:DO26"/>
    <mergeCell ref="DP26:DR26"/>
    <mergeCell ref="DS26:DU26"/>
    <mergeCell ref="DV26:DX26"/>
    <mergeCell ref="DY26:EA26"/>
    <mergeCell ref="DG27:DI27"/>
    <mergeCell ref="DJ27:DL27"/>
    <mergeCell ref="DM27:DO27"/>
    <mergeCell ref="DP27:DR27"/>
    <mergeCell ref="DS27:DU27"/>
    <mergeCell ref="DV27:DX27"/>
    <mergeCell ref="DY27:EA27"/>
    <mergeCell ref="DG28:DI28"/>
    <mergeCell ref="DJ28:DL28"/>
    <mergeCell ref="DM28:DO28"/>
    <mergeCell ref="DP28:DR28"/>
    <mergeCell ref="DS28:DU28"/>
    <mergeCell ref="DV28:DX28"/>
    <mergeCell ref="DY28:EA28"/>
    <mergeCell ref="DG29:DI29"/>
    <mergeCell ref="DJ29:DL29"/>
    <mergeCell ref="DM29:DO29"/>
    <mergeCell ref="DP29:DR29"/>
    <mergeCell ref="DS29:DU29"/>
    <mergeCell ref="DV29:DX29"/>
    <mergeCell ref="DY29:EA29"/>
    <mergeCell ref="DG32:DI32"/>
    <mergeCell ref="DJ32:DL32"/>
    <mergeCell ref="DM32:DO32"/>
    <mergeCell ref="DP32:DR32"/>
    <mergeCell ref="DS32:DU32"/>
    <mergeCell ref="DV32:DX32"/>
    <mergeCell ref="DY32:EA32"/>
    <mergeCell ref="DG33:DI33"/>
    <mergeCell ref="DJ33:DL33"/>
    <mergeCell ref="DM33:DO33"/>
    <mergeCell ref="DP33:DR33"/>
    <mergeCell ref="DS33:DU33"/>
    <mergeCell ref="DV33:DX33"/>
    <mergeCell ref="DY33:EA33"/>
    <mergeCell ref="DG34:DI34"/>
    <mergeCell ref="DJ34:DL34"/>
    <mergeCell ref="DM34:DO34"/>
    <mergeCell ref="DP34:DR34"/>
    <mergeCell ref="DS34:DU34"/>
    <mergeCell ref="DV34:DX34"/>
    <mergeCell ref="DY34:EA34"/>
    <mergeCell ref="DG37:DI37"/>
    <mergeCell ref="DJ37:DL37"/>
    <mergeCell ref="DM37:DO37"/>
    <mergeCell ref="DP37:DR37"/>
    <mergeCell ref="DS37:DU37"/>
    <mergeCell ref="DV37:DX37"/>
    <mergeCell ref="DY37:EA37"/>
    <mergeCell ref="DG38:DI38"/>
    <mergeCell ref="DJ38:DL38"/>
    <mergeCell ref="DM38:DO38"/>
    <mergeCell ref="DP38:DR38"/>
    <mergeCell ref="DS38:DU38"/>
    <mergeCell ref="DV38:DX38"/>
    <mergeCell ref="DY38:EA38"/>
    <mergeCell ref="DG39:DI39"/>
    <mergeCell ref="DJ39:DL39"/>
    <mergeCell ref="DM39:DO39"/>
    <mergeCell ref="DP39:DR39"/>
    <mergeCell ref="DS39:DU39"/>
    <mergeCell ref="DV39:DX39"/>
    <mergeCell ref="DY39:EA39"/>
    <mergeCell ref="DG42:DI42"/>
    <mergeCell ref="DJ42:DL42"/>
    <mergeCell ref="DM42:DO42"/>
    <mergeCell ref="DP42:DR42"/>
    <mergeCell ref="DS42:DU42"/>
    <mergeCell ref="DV42:DX42"/>
    <mergeCell ref="DY42:EA42"/>
    <mergeCell ref="DG43:DI43"/>
    <mergeCell ref="DJ43:DL43"/>
    <mergeCell ref="DM43:DO43"/>
    <mergeCell ref="DP43:DR43"/>
    <mergeCell ref="DS43:DU43"/>
    <mergeCell ref="DV43:DX43"/>
    <mergeCell ref="DY43:EA43"/>
    <mergeCell ref="DG44:DI44"/>
    <mergeCell ref="DJ44:DL44"/>
    <mergeCell ref="DM44:DO44"/>
    <mergeCell ref="DP44:DR44"/>
    <mergeCell ref="DS44:DU44"/>
    <mergeCell ref="DV44:DX44"/>
    <mergeCell ref="DY44:EA44"/>
    <mergeCell ref="DG45:DI45"/>
    <mergeCell ref="DJ45:DL45"/>
    <mergeCell ref="DM45:DO45"/>
    <mergeCell ref="DP45:DR45"/>
    <mergeCell ref="DS45:DU45"/>
    <mergeCell ref="DV45:DX45"/>
    <mergeCell ref="DY45:EA45"/>
    <mergeCell ref="DG46:DI46"/>
    <mergeCell ref="DJ46:DL46"/>
    <mergeCell ref="DM46:DO46"/>
    <mergeCell ref="DP46:DR46"/>
    <mergeCell ref="DS46:DU46"/>
    <mergeCell ref="DV46:DX46"/>
    <mergeCell ref="DY46:EA46"/>
    <mergeCell ref="DG47:DI47"/>
    <mergeCell ref="DJ47:DL47"/>
    <mergeCell ref="DM47:DO47"/>
    <mergeCell ref="DP47:DR47"/>
    <mergeCell ref="DS47:DU47"/>
    <mergeCell ref="DV47:DX47"/>
    <mergeCell ref="DY47:EA47"/>
    <mergeCell ref="DG50:DI50"/>
    <mergeCell ref="DJ50:DL50"/>
    <mergeCell ref="DM50:DO50"/>
    <mergeCell ref="DP50:DR50"/>
    <mergeCell ref="DS50:DU50"/>
    <mergeCell ref="DV50:DX50"/>
    <mergeCell ref="DY50:EA50"/>
    <mergeCell ref="DG51:DI51"/>
    <mergeCell ref="DJ51:DL51"/>
    <mergeCell ref="DM51:DO51"/>
    <mergeCell ref="DP51:DR51"/>
    <mergeCell ref="DS51:DU51"/>
    <mergeCell ref="DV51:DX51"/>
    <mergeCell ref="DY51:EA51"/>
    <mergeCell ref="DG52:DI52"/>
    <mergeCell ref="DJ52:DL52"/>
    <mergeCell ref="DM52:DO52"/>
    <mergeCell ref="DP52:DR52"/>
    <mergeCell ref="DS52:DU52"/>
    <mergeCell ref="DV52:DX52"/>
    <mergeCell ref="DY52:EA52"/>
    <mergeCell ref="DG55:DI55"/>
    <mergeCell ref="DJ55:DL55"/>
    <mergeCell ref="DM55:DO55"/>
    <mergeCell ref="DP55:DR55"/>
    <mergeCell ref="DS55:DU55"/>
    <mergeCell ref="DV55:DX55"/>
    <mergeCell ref="DY55:EA55"/>
    <mergeCell ref="DG56:DI56"/>
    <mergeCell ref="DJ56:DL56"/>
    <mergeCell ref="DM56:DO56"/>
    <mergeCell ref="DP56:DR56"/>
    <mergeCell ref="DS56:DU56"/>
    <mergeCell ref="DV56:DX56"/>
    <mergeCell ref="DY56:EA56"/>
    <mergeCell ref="DG57:DI57"/>
    <mergeCell ref="DJ57:DL57"/>
    <mergeCell ref="DM57:DO57"/>
    <mergeCell ref="DP57:DR57"/>
    <mergeCell ref="DS57:DU57"/>
    <mergeCell ref="DV57:DX57"/>
    <mergeCell ref="DY57:EA57"/>
    <mergeCell ref="DG60:DI60"/>
    <mergeCell ref="DJ60:DL60"/>
    <mergeCell ref="DM60:DO60"/>
    <mergeCell ref="DP60:DR60"/>
    <mergeCell ref="DS60:DU60"/>
    <mergeCell ref="DV60:DX60"/>
    <mergeCell ref="DY60:EA60"/>
    <mergeCell ref="DG61:DI61"/>
    <mergeCell ref="DJ61:DL61"/>
    <mergeCell ref="DM61:DO61"/>
    <mergeCell ref="DP61:DR61"/>
    <mergeCell ref="DS61:DU61"/>
    <mergeCell ref="DV61:DX61"/>
    <mergeCell ref="DY61:EA61"/>
    <mergeCell ref="DG62:DI62"/>
    <mergeCell ref="DJ62:DL62"/>
    <mergeCell ref="DM62:DO62"/>
    <mergeCell ref="DP62:DR62"/>
    <mergeCell ref="DS62:DU62"/>
    <mergeCell ref="DV62:DX62"/>
    <mergeCell ref="DY62:EA62"/>
    <mergeCell ref="DG63:DI63"/>
    <mergeCell ref="DJ63:DL63"/>
    <mergeCell ref="DM63:DO63"/>
    <mergeCell ref="DP63:DR63"/>
    <mergeCell ref="DS63:DU63"/>
    <mergeCell ref="DV63:DX63"/>
    <mergeCell ref="DY63:EA63"/>
    <mergeCell ref="DG64:DI64"/>
    <mergeCell ref="DJ64:DL64"/>
    <mergeCell ref="DM64:DO64"/>
    <mergeCell ref="DP64:DR64"/>
    <mergeCell ref="DS64:DU64"/>
    <mergeCell ref="DV64:DX64"/>
    <mergeCell ref="DY64:EA64"/>
    <mergeCell ref="DG65:DI65"/>
    <mergeCell ref="DJ65:DL65"/>
    <mergeCell ref="DM65:DO65"/>
    <mergeCell ref="DP65:DR65"/>
    <mergeCell ref="DS65:DU65"/>
    <mergeCell ref="DV65:DX65"/>
    <mergeCell ref="DY65:EA65"/>
    <mergeCell ref="DG68:DI68"/>
    <mergeCell ref="DJ68:DL68"/>
    <mergeCell ref="DM68:DO68"/>
    <mergeCell ref="DP68:DR68"/>
    <mergeCell ref="DS68:DU68"/>
    <mergeCell ref="DV68:DX68"/>
    <mergeCell ref="DY68:EA68"/>
    <mergeCell ref="DG69:DI69"/>
    <mergeCell ref="DJ69:DL69"/>
    <mergeCell ref="DM69:DO69"/>
    <mergeCell ref="DP69:DR69"/>
    <mergeCell ref="DS69:DU69"/>
    <mergeCell ref="DV69:DX69"/>
    <mergeCell ref="DY69:EA69"/>
    <mergeCell ref="DG70:DI70"/>
    <mergeCell ref="DJ70:DL70"/>
    <mergeCell ref="DM70:DO70"/>
    <mergeCell ref="DP70:DR70"/>
    <mergeCell ref="DS70:DU70"/>
    <mergeCell ref="DV70:DX70"/>
    <mergeCell ref="DY70:EA70"/>
    <mergeCell ref="DG73:DI73"/>
    <mergeCell ref="DJ73:DL73"/>
    <mergeCell ref="DM73:DO73"/>
    <mergeCell ref="DP73:DR73"/>
    <mergeCell ref="DS73:DU73"/>
    <mergeCell ref="DV73:DX73"/>
    <mergeCell ref="DY73:EA73"/>
    <mergeCell ref="DG74:DI74"/>
    <mergeCell ref="DJ74:DL74"/>
    <mergeCell ref="DM74:DO74"/>
    <mergeCell ref="DP74:DR74"/>
    <mergeCell ref="DS74:DU74"/>
    <mergeCell ref="DV74:DX74"/>
    <mergeCell ref="DY74:EA74"/>
    <mergeCell ref="DG75:DI75"/>
    <mergeCell ref="DJ75:DL75"/>
    <mergeCell ref="DM75:DO75"/>
    <mergeCell ref="DP75:DR75"/>
    <mergeCell ref="DS75:DU75"/>
    <mergeCell ref="DV75:DX75"/>
    <mergeCell ref="DY75:EA75"/>
    <mergeCell ref="DG78:DI78"/>
    <mergeCell ref="DJ78:DL78"/>
    <mergeCell ref="DM78:DO78"/>
    <mergeCell ref="DP78:DR78"/>
    <mergeCell ref="DS78:DU78"/>
    <mergeCell ref="DV78:DX78"/>
    <mergeCell ref="DY78:EA78"/>
    <mergeCell ref="DG79:DI79"/>
    <mergeCell ref="DJ79:DL79"/>
    <mergeCell ref="DM79:DO79"/>
    <mergeCell ref="DP79:DR79"/>
    <mergeCell ref="DS79:DU79"/>
    <mergeCell ref="DV79:DX79"/>
    <mergeCell ref="DY79:EA79"/>
    <mergeCell ref="DG80:DI80"/>
    <mergeCell ref="DJ80:DL80"/>
    <mergeCell ref="DM80:DO80"/>
    <mergeCell ref="DP80:DR80"/>
    <mergeCell ref="DS80:DU80"/>
    <mergeCell ref="DV80:DX80"/>
    <mergeCell ref="DY80:EA80"/>
    <mergeCell ref="DG81:DI81"/>
    <mergeCell ref="DJ81:DL81"/>
    <mergeCell ref="DM81:DO81"/>
    <mergeCell ref="DP81:DR81"/>
    <mergeCell ref="DS81:DU81"/>
    <mergeCell ref="DV81:DX81"/>
    <mergeCell ref="DY81:EA81"/>
    <mergeCell ref="DG82:DI82"/>
    <mergeCell ref="DJ82:DL82"/>
    <mergeCell ref="DM82:DO82"/>
    <mergeCell ref="DP82:DR82"/>
    <mergeCell ref="DS82:DU82"/>
    <mergeCell ref="DV82:DX82"/>
    <mergeCell ref="DY82:EA82"/>
    <mergeCell ref="DG83:DI83"/>
    <mergeCell ref="DJ83:DL83"/>
    <mergeCell ref="DM83:DO83"/>
    <mergeCell ref="DP83:DR83"/>
    <mergeCell ref="DS83:DU83"/>
    <mergeCell ref="DV83:DX83"/>
    <mergeCell ref="DY83:EA83"/>
    <mergeCell ref="DV85:DX85"/>
    <mergeCell ref="DY85:EA85"/>
    <mergeCell ref="DG86:DI86"/>
    <mergeCell ref="DJ86:DL86"/>
    <mergeCell ref="DM86:DO86"/>
    <mergeCell ref="DP86:DR86"/>
    <mergeCell ref="DS86:DU86"/>
    <mergeCell ref="DV86:DX86"/>
    <mergeCell ref="DY86:EA86"/>
    <mergeCell ref="DV87:DX87"/>
    <mergeCell ref="DY87:EA87"/>
    <mergeCell ref="DV88:DX88"/>
    <mergeCell ref="DY88:EA88"/>
    <mergeCell ref="DV89:DX89"/>
    <mergeCell ref="DY89:EA89"/>
    <mergeCell ref="DV90:DX90"/>
    <mergeCell ref="DY90:EA90"/>
    <mergeCell ref="DV91:DX91"/>
    <mergeCell ref="DY91:EA91"/>
    <mergeCell ref="DV92:DX92"/>
    <mergeCell ref="DY92:EA92"/>
    <mergeCell ref="DV93:DX93"/>
    <mergeCell ref="DY93:EA93"/>
    <mergeCell ref="DV94:DX94"/>
    <mergeCell ref="DY94:EA94"/>
    <mergeCell ref="EN2:EP2"/>
    <mergeCell ref="EQ2:ES2"/>
    <mergeCell ref="ET2:EV2"/>
    <mergeCell ref="EW2:EY2"/>
    <mergeCell ref="EZ2:FB2"/>
    <mergeCell ref="FC2:FE2"/>
    <mergeCell ref="FF2:FH2"/>
    <mergeCell ref="EN3:EP3"/>
    <mergeCell ref="EQ3:ES3"/>
    <mergeCell ref="ET3:EV3"/>
    <mergeCell ref="EW3:EY3"/>
    <mergeCell ref="EZ3:FB3"/>
    <mergeCell ref="FC3:FE3"/>
    <mergeCell ref="FF3:FH3"/>
    <mergeCell ref="EN4:EP4"/>
    <mergeCell ref="EQ4:ES4"/>
    <mergeCell ref="ET4:EV4"/>
    <mergeCell ref="EW4:EY4"/>
    <mergeCell ref="EZ4:FB4"/>
    <mergeCell ref="FC4:FE4"/>
    <mergeCell ref="FF4:FH4"/>
    <mergeCell ref="EN5:EP5"/>
    <mergeCell ref="EQ5:ES5"/>
    <mergeCell ref="ET5:EV5"/>
    <mergeCell ref="ET7:EV7"/>
    <mergeCell ref="EW7:EY7"/>
    <mergeCell ref="EZ7:FB7"/>
    <mergeCell ref="FC7:FE7"/>
    <mergeCell ref="FF7:FH7"/>
    <mergeCell ref="EN8:EP8"/>
    <mergeCell ref="EQ8:ES8"/>
    <mergeCell ref="ET8:EV8"/>
    <mergeCell ref="EW8:EY8"/>
    <mergeCell ref="EZ8:FB8"/>
    <mergeCell ref="FC8:FE8"/>
    <mergeCell ref="FF8:FH8"/>
    <mergeCell ref="EN9:EP9"/>
    <mergeCell ref="EQ9:ES9"/>
    <mergeCell ref="ET9:EV9"/>
    <mergeCell ref="EW9:EY9"/>
    <mergeCell ref="EZ9:FB9"/>
    <mergeCell ref="FC9:FE9"/>
    <mergeCell ref="FF9:FH9"/>
    <mergeCell ref="EN10:EP10"/>
    <mergeCell ref="EQ10:ES10"/>
    <mergeCell ref="ET10:EV10"/>
    <mergeCell ref="EW10:EY10"/>
    <mergeCell ref="EZ10:FB10"/>
    <mergeCell ref="FC10:FE10"/>
    <mergeCell ref="FF10:FH10"/>
    <mergeCell ref="EN11:EP11"/>
    <mergeCell ref="EQ11:ES11"/>
    <mergeCell ref="ET11:EV11"/>
    <mergeCell ref="EW11:EY11"/>
    <mergeCell ref="EZ11:FB11"/>
    <mergeCell ref="FC11:FE11"/>
    <mergeCell ref="FF11:FH11"/>
    <mergeCell ref="EN12:EP12"/>
    <mergeCell ref="EQ12:ES12"/>
    <mergeCell ref="ET12:EV12"/>
    <mergeCell ref="EW12:EY12"/>
    <mergeCell ref="EZ12:FB12"/>
    <mergeCell ref="FC12:FE12"/>
    <mergeCell ref="FF12:FH12"/>
    <mergeCell ref="FC14:FE14"/>
    <mergeCell ref="FF14:FH14"/>
    <mergeCell ref="EN15:EP15"/>
    <mergeCell ref="EQ15:ES15"/>
    <mergeCell ref="ET15:EV15"/>
    <mergeCell ref="EW15:EY15"/>
    <mergeCell ref="EZ15:FB15"/>
    <mergeCell ref="FC15:FE15"/>
    <mergeCell ref="FF15:FH15"/>
    <mergeCell ref="EN16:EP16"/>
    <mergeCell ref="EQ16:ES16"/>
    <mergeCell ref="ET16:EV16"/>
    <mergeCell ref="EW16:EY16"/>
    <mergeCell ref="EZ16:FB16"/>
    <mergeCell ref="FC16:FE16"/>
    <mergeCell ref="FF16:FH16"/>
    <mergeCell ref="EN17:EP17"/>
    <mergeCell ref="EQ17:ES17"/>
    <mergeCell ref="ET17:EV17"/>
    <mergeCell ref="EW17:EY17"/>
    <mergeCell ref="EZ17:FB17"/>
    <mergeCell ref="FC17:FE17"/>
    <mergeCell ref="FF17:FH17"/>
    <mergeCell ref="EQ19:ES19"/>
    <mergeCell ref="ET19:EV19"/>
    <mergeCell ref="EW19:EY19"/>
    <mergeCell ref="EZ19:FB19"/>
    <mergeCell ref="FC19:FE19"/>
    <mergeCell ref="FF19:FH19"/>
    <mergeCell ref="EN20:EP20"/>
    <mergeCell ref="EQ20:ES20"/>
    <mergeCell ref="ET20:EV20"/>
    <mergeCell ref="EW20:EY20"/>
    <mergeCell ref="EZ20:FB20"/>
    <mergeCell ref="FC20:FE20"/>
    <mergeCell ref="FF20:FH20"/>
    <mergeCell ref="EN21:EP21"/>
    <mergeCell ref="EQ21:ES21"/>
    <mergeCell ref="ET21:EV21"/>
    <mergeCell ref="EW21:EY21"/>
    <mergeCell ref="EZ21:FB21"/>
    <mergeCell ref="FC21:FE21"/>
    <mergeCell ref="FF21:FH21"/>
    <mergeCell ref="EN22:EP22"/>
    <mergeCell ref="EQ22:ES22"/>
    <mergeCell ref="ET22:EV22"/>
    <mergeCell ref="EW22:EY22"/>
    <mergeCell ref="EZ22:FB22"/>
    <mergeCell ref="FC22:FE22"/>
    <mergeCell ref="FF22:FH22"/>
    <mergeCell ref="EN23:EP23"/>
    <mergeCell ref="EQ23:ES23"/>
    <mergeCell ref="ET23:EV23"/>
    <mergeCell ref="EW23:EY23"/>
    <mergeCell ref="EZ23:FB23"/>
    <mergeCell ref="FC23:FE23"/>
    <mergeCell ref="FF23:FH23"/>
    <mergeCell ref="EN24:EP24"/>
    <mergeCell ref="EQ24:ES24"/>
    <mergeCell ref="ET24:EV24"/>
    <mergeCell ref="EW24:EY24"/>
    <mergeCell ref="EZ24:FB24"/>
    <mergeCell ref="FC24:FE24"/>
    <mergeCell ref="FF24:FH24"/>
    <mergeCell ref="EQ26:ES26"/>
    <mergeCell ref="ET26:EV26"/>
    <mergeCell ref="EW26:EY26"/>
    <mergeCell ref="EZ26:FB26"/>
    <mergeCell ref="FC26:FE26"/>
    <mergeCell ref="FF26:FH26"/>
    <mergeCell ref="EN27:EP27"/>
    <mergeCell ref="EQ27:ES27"/>
    <mergeCell ref="ET27:EV27"/>
    <mergeCell ref="EW27:EY27"/>
    <mergeCell ref="EZ27:FB27"/>
    <mergeCell ref="FC27:FE27"/>
    <mergeCell ref="FF27:FH27"/>
    <mergeCell ref="EN28:EP28"/>
    <mergeCell ref="EQ28:ES28"/>
    <mergeCell ref="ET28:EV28"/>
    <mergeCell ref="EW28:EY28"/>
    <mergeCell ref="EZ28:FB28"/>
    <mergeCell ref="FC28:FE28"/>
    <mergeCell ref="FF28:FH28"/>
    <mergeCell ref="EQ30:ES30"/>
    <mergeCell ref="ET30:EV30"/>
    <mergeCell ref="EW30:EY30"/>
    <mergeCell ref="EZ30:FB30"/>
    <mergeCell ref="FC30:FE30"/>
    <mergeCell ref="FF30:FH30"/>
    <mergeCell ref="EN31:EP31"/>
    <mergeCell ref="EQ31:ES31"/>
    <mergeCell ref="ET31:EV31"/>
    <mergeCell ref="EW31:EY31"/>
    <mergeCell ref="EZ31:FB31"/>
    <mergeCell ref="FC31:FE31"/>
    <mergeCell ref="FF31:FH31"/>
    <mergeCell ref="EN32:EP32"/>
    <mergeCell ref="EQ32:ES32"/>
    <mergeCell ref="ET32:EV32"/>
    <mergeCell ref="EW32:EY32"/>
    <mergeCell ref="EZ32:FB32"/>
    <mergeCell ref="FC32:FE32"/>
    <mergeCell ref="FF32:FH32"/>
    <mergeCell ref="EN33:EP33"/>
    <mergeCell ref="EQ33:ES33"/>
    <mergeCell ref="ET33:EV33"/>
    <mergeCell ref="EW33:EY33"/>
    <mergeCell ref="EZ33:FB33"/>
    <mergeCell ref="FC33:FE33"/>
    <mergeCell ref="FF33:FH33"/>
    <mergeCell ref="EN34:EP34"/>
    <mergeCell ref="EQ34:ES34"/>
    <mergeCell ref="ET34:EV34"/>
    <mergeCell ref="EW34:EY34"/>
    <mergeCell ref="EZ34:FB34"/>
    <mergeCell ref="FC34:FE34"/>
    <mergeCell ref="FF34:FH34"/>
    <mergeCell ref="EN35:EP35"/>
    <mergeCell ref="EQ35:ES35"/>
    <mergeCell ref="ET35:EV35"/>
    <mergeCell ref="EW35:EY35"/>
    <mergeCell ref="EZ35:FB35"/>
    <mergeCell ref="FC35:FE35"/>
    <mergeCell ref="FF35:FH35"/>
    <mergeCell ref="EQ37:ES37"/>
    <mergeCell ref="ET37:EV37"/>
    <mergeCell ref="EW37:EY37"/>
    <mergeCell ref="EZ37:FB37"/>
    <mergeCell ref="FC37:FE37"/>
    <mergeCell ref="FF37:FH37"/>
    <mergeCell ref="EN38:EP38"/>
    <mergeCell ref="EQ38:ES38"/>
    <mergeCell ref="ET38:EV38"/>
    <mergeCell ref="EW38:EY38"/>
    <mergeCell ref="EZ38:FB38"/>
    <mergeCell ref="FC38:FE38"/>
    <mergeCell ref="FF38:FH38"/>
    <mergeCell ref="EN39:EP39"/>
    <mergeCell ref="EQ39:ES39"/>
    <mergeCell ref="ET39:EV39"/>
    <mergeCell ref="EW39:EY39"/>
    <mergeCell ref="EZ39:FB39"/>
    <mergeCell ref="FC39:FE39"/>
    <mergeCell ref="FF39:FH39"/>
    <mergeCell ref="EN40:EP40"/>
    <mergeCell ref="EQ40:ES40"/>
    <mergeCell ref="ET40:EV40"/>
    <mergeCell ref="EW40:EY40"/>
    <mergeCell ref="EZ40:FB40"/>
    <mergeCell ref="FC40:FE40"/>
    <mergeCell ref="FF40:FH40"/>
    <mergeCell ref="EN41:EP41"/>
    <mergeCell ref="EQ41:ES41"/>
    <mergeCell ref="ET41:EV41"/>
    <mergeCell ref="EW41:EY41"/>
    <mergeCell ref="EZ41:FB41"/>
    <mergeCell ref="FC41:FE41"/>
    <mergeCell ref="FF41:FH41"/>
    <mergeCell ref="EN42:EP42"/>
    <mergeCell ref="EQ42:ES42"/>
    <mergeCell ref="ET42:EV42"/>
    <mergeCell ref="EW42:EY42"/>
    <mergeCell ref="EZ42:FB42"/>
    <mergeCell ref="FC42:FE42"/>
    <mergeCell ref="FF42:FH42"/>
    <mergeCell ref="EQ44:ES44"/>
    <mergeCell ref="ET44:EV44"/>
    <mergeCell ref="EW44:EY44"/>
    <mergeCell ref="EZ44:FB44"/>
    <mergeCell ref="FC44:FE44"/>
    <mergeCell ref="FF44:FH44"/>
    <mergeCell ref="EN45:EP45"/>
    <mergeCell ref="EQ45:ES45"/>
    <mergeCell ref="ET45:EV45"/>
    <mergeCell ref="EW45:EY45"/>
    <mergeCell ref="EZ45:FB45"/>
    <mergeCell ref="FC45:FE45"/>
    <mergeCell ref="FF45:FH45"/>
    <mergeCell ref="EN46:EP46"/>
    <mergeCell ref="EQ46:ES46"/>
    <mergeCell ref="ET46:EV46"/>
    <mergeCell ref="EW46:EY46"/>
    <mergeCell ref="EZ46:FB46"/>
    <mergeCell ref="FC46:FE46"/>
    <mergeCell ref="FF46:FH46"/>
    <mergeCell ref="EQ48:ES48"/>
    <mergeCell ref="ET48:EV48"/>
    <mergeCell ref="EW48:EY48"/>
    <mergeCell ref="EZ48:FB48"/>
    <mergeCell ref="FC48:FE48"/>
    <mergeCell ref="FF48:FH48"/>
    <mergeCell ref="EN49:EP49"/>
    <mergeCell ref="EQ49:ES49"/>
    <mergeCell ref="ET49:EV49"/>
    <mergeCell ref="EW49:EY49"/>
    <mergeCell ref="EZ49:FB49"/>
    <mergeCell ref="FC49:FE49"/>
    <mergeCell ref="FF49:FH49"/>
    <mergeCell ref="EN50:EP50"/>
    <mergeCell ref="EQ50:ES50"/>
    <mergeCell ref="ET50:EV50"/>
    <mergeCell ref="EW50:EY50"/>
    <mergeCell ref="EZ50:FB50"/>
    <mergeCell ref="FC50:FE50"/>
    <mergeCell ref="FF50:FH50"/>
    <mergeCell ref="EN51:EP51"/>
    <mergeCell ref="EQ51:ES51"/>
    <mergeCell ref="ET51:EV51"/>
    <mergeCell ref="EW51:EY51"/>
    <mergeCell ref="EZ51:FB51"/>
    <mergeCell ref="FC51:FE51"/>
    <mergeCell ref="FF51:FH51"/>
    <mergeCell ref="EN52:EP52"/>
    <mergeCell ref="EQ52:ES52"/>
    <mergeCell ref="ET52:EV52"/>
    <mergeCell ref="EW52:EY52"/>
    <mergeCell ref="EZ52:FB52"/>
    <mergeCell ref="FC52:FE52"/>
    <mergeCell ref="FF52:FH52"/>
    <mergeCell ref="EN53:EP53"/>
    <mergeCell ref="EQ53:ES53"/>
    <mergeCell ref="ET53:EV53"/>
    <mergeCell ref="EW53:EY53"/>
    <mergeCell ref="EZ53:FB53"/>
    <mergeCell ref="FC53:FE53"/>
    <mergeCell ref="FF53:FH53"/>
    <mergeCell ref="EQ55:ES55"/>
    <mergeCell ref="ET55:EV55"/>
    <mergeCell ref="EW55:EY55"/>
    <mergeCell ref="EZ55:FB55"/>
    <mergeCell ref="FC55:FE55"/>
    <mergeCell ref="FF55:FH55"/>
    <mergeCell ref="EN56:EP56"/>
    <mergeCell ref="EQ56:ES56"/>
    <mergeCell ref="ET56:EV56"/>
    <mergeCell ref="EW56:EY56"/>
    <mergeCell ref="EZ56:FB56"/>
    <mergeCell ref="FC56:FE56"/>
    <mergeCell ref="FF56:FH56"/>
    <mergeCell ref="EN57:EP57"/>
    <mergeCell ref="EQ57:ES57"/>
    <mergeCell ref="ET57:EV57"/>
    <mergeCell ref="EW57:EY57"/>
    <mergeCell ref="EZ57:FB57"/>
    <mergeCell ref="FC57:FE57"/>
    <mergeCell ref="FF57:FH57"/>
    <mergeCell ref="EN58:EP58"/>
    <mergeCell ref="EQ58:ES58"/>
    <mergeCell ref="ET58:EV58"/>
    <mergeCell ref="EW58:EY58"/>
    <mergeCell ref="EZ58:FB58"/>
    <mergeCell ref="FC58:FE58"/>
    <mergeCell ref="FF58:FH58"/>
    <mergeCell ref="EN59:EP59"/>
    <mergeCell ref="EQ59:ES59"/>
    <mergeCell ref="ET59:EV59"/>
    <mergeCell ref="EW59:EY59"/>
    <mergeCell ref="EZ59:FB59"/>
    <mergeCell ref="FC59:FE59"/>
    <mergeCell ref="FF59:FH59"/>
    <mergeCell ref="EN60:EP60"/>
    <mergeCell ref="EQ60:ES60"/>
    <mergeCell ref="ET60:EV60"/>
    <mergeCell ref="EW60:EY60"/>
    <mergeCell ref="EZ60:FB60"/>
    <mergeCell ref="FC60:FE60"/>
    <mergeCell ref="FF60:FH60"/>
    <mergeCell ref="EQ62:ES62"/>
    <mergeCell ref="ET62:EV62"/>
    <mergeCell ref="EW62:EY62"/>
    <mergeCell ref="EZ62:FB62"/>
    <mergeCell ref="FC62:FE62"/>
    <mergeCell ref="FF62:FH62"/>
    <mergeCell ref="EN63:EP63"/>
    <mergeCell ref="EQ63:ES63"/>
    <mergeCell ref="ET63:EV63"/>
    <mergeCell ref="EW63:EY63"/>
    <mergeCell ref="EZ63:FB63"/>
    <mergeCell ref="FC63:FE63"/>
    <mergeCell ref="FF63:FH63"/>
    <mergeCell ref="EN64:EP64"/>
    <mergeCell ref="EQ64:ES64"/>
    <mergeCell ref="ET64:EV64"/>
    <mergeCell ref="EW64:EY64"/>
    <mergeCell ref="EZ64:FB64"/>
    <mergeCell ref="FC64:FE64"/>
    <mergeCell ref="FF64:FH64"/>
    <mergeCell ref="EQ66:ES66"/>
    <mergeCell ref="ET66:EV66"/>
    <mergeCell ref="EW66:EY66"/>
    <mergeCell ref="EZ66:FB66"/>
    <mergeCell ref="FC66:FE66"/>
    <mergeCell ref="FF66:FH66"/>
    <mergeCell ref="EN67:EP67"/>
    <mergeCell ref="EQ67:ES67"/>
    <mergeCell ref="ET67:EV67"/>
    <mergeCell ref="EW67:EY67"/>
    <mergeCell ref="EZ67:FB67"/>
    <mergeCell ref="FC67:FE67"/>
    <mergeCell ref="FF67:FH67"/>
    <mergeCell ref="EN68:EP68"/>
    <mergeCell ref="EQ68:ES68"/>
    <mergeCell ref="ET68:EV68"/>
    <mergeCell ref="EW68:EY68"/>
    <mergeCell ref="EZ68:FB68"/>
    <mergeCell ref="FC68:FE68"/>
    <mergeCell ref="FF68:FH68"/>
    <mergeCell ref="EN69:EP69"/>
    <mergeCell ref="EQ69:ES69"/>
    <mergeCell ref="ET69:EV69"/>
    <mergeCell ref="EW69:EY69"/>
    <mergeCell ref="EZ69:FB69"/>
    <mergeCell ref="FC69:FE69"/>
    <mergeCell ref="FF69:FH69"/>
    <mergeCell ref="EN70:EP70"/>
    <mergeCell ref="EQ70:ES70"/>
    <mergeCell ref="ET70:EV70"/>
    <mergeCell ref="EW70:EY70"/>
    <mergeCell ref="EZ70:FB70"/>
    <mergeCell ref="FC70:FE70"/>
    <mergeCell ref="FF70:FH70"/>
    <mergeCell ref="EN71:EP71"/>
    <mergeCell ref="EQ71:ES71"/>
    <mergeCell ref="ET71:EV71"/>
    <mergeCell ref="EW71:EY71"/>
    <mergeCell ref="EZ71:FB71"/>
    <mergeCell ref="FC71:FE71"/>
    <mergeCell ref="FF71:FH71"/>
    <mergeCell ref="EQ73:ES73"/>
    <mergeCell ref="ET73:EV73"/>
    <mergeCell ref="EW73:EY73"/>
    <mergeCell ref="EZ73:FB73"/>
    <mergeCell ref="FC73:FE73"/>
    <mergeCell ref="FF73:FH73"/>
    <mergeCell ref="EN74:EP74"/>
    <mergeCell ref="EQ74:ES74"/>
    <mergeCell ref="ET74:EV74"/>
    <mergeCell ref="EW74:EY74"/>
    <mergeCell ref="EZ74:FB74"/>
    <mergeCell ref="FC74:FE74"/>
    <mergeCell ref="FF74:FH74"/>
    <mergeCell ref="EN75:EP75"/>
    <mergeCell ref="EQ75:ES75"/>
    <mergeCell ref="ET75:EV75"/>
    <mergeCell ref="EW75:EY75"/>
    <mergeCell ref="EZ75:FB75"/>
    <mergeCell ref="FC75:FE75"/>
    <mergeCell ref="FF75:FH75"/>
    <mergeCell ref="EN76:EP76"/>
    <mergeCell ref="EQ76:ES76"/>
    <mergeCell ref="ET76:EV76"/>
    <mergeCell ref="EW76:EY76"/>
    <mergeCell ref="EZ76:FB76"/>
    <mergeCell ref="FC76:FE76"/>
    <mergeCell ref="FF76:FH76"/>
    <mergeCell ref="EN77:EP77"/>
    <mergeCell ref="EQ77:ES77"/>
    <mergeCell ref="ET77:EV77"/>
    <mergeCell ref="EW77:EY77"/>
    <mergeCell ref="EZ77:FB77"/>
    <mergeCell ref="FC77:FE77"/>
    <mergeCell ref="FF77:FH77"/>
    <mergeCell ref="EN78:EP78"/>
    <mergeCell ref="EQ78:ES78"/>
    <mergeCell ref="ET78:EV78"/>
    <mergeCell ref="EW78:EY78"/>
    <mergeCell ref="EZ78:FB78"/>
    <mergeCell ref="FC78:FE78"/>
    <mergeCell ref="FF78:FH78"/>
    <mergeCell ref="EQ80:ES80"/>
    <mergeCell ref="ET80:EV80"/>
    <mergeCell ref="EW80:EY80"/>
    <mergeCell ref="EZ80:FB80"/>
    <mergeCell ref="FC80:FE80"/>
    <mergeCell ref="FF80:FH80"/>
    <mergeCell ref="EN81:EP81"/>
    <mergeCell ref="EQ81:ES81"/>
    <mergeCell ref="ET81:EV81"/>
    <mergeCell ref="EW81:EY81"/>
    <mergeCell ref="EZ81:FB81"/>
    <mergeCell ref="FC81:FE81"/>
    <mergeCell ref="FF81:FH81"/>
    <mergeCell ref="EN82:EP82"/>
    <mergeCell ref="EQ82:ES82"/>
    <mergeCell ref="ET82:EV82"/>
    <mergeCell ref="EW82:EY82"/>
    <mergeCell ref="EZ82:FB82"/>
    <mergeCell ref="FC82:FE82"/>
    <mergeCell ref="FF82:FH82"/>
    <mergeCell ref="EQ84:ES84"/>
    <mergeCell ref="ET84:EV84"/>
    <mergeCell ref="EW84:EY84"/>
    <mergeCell ref="EZ84:FB84"/>
    <mergeCell ref="FC84:FE84"/>
    <mergeCell ref="FF84:FH84"/>
    <mergeCell ref="EN85:EP85"/>
    <mergeCell ref="EQ85:ES85"/>
    <mergeCell ref="ET85:EV85"/>
    <mergeCell ref="EW85:EY85"/>
    <mergeCell ref="EZ85:FB85"/>
    <mergeCell ref="FC85:FE85"/>
    <mergeCell ref="FF85:FH85"/>
    <mergeCell ref="EN86:EP86"/>
    <mergeCell ref="EQ86:ES86"/>
    <mergeCell ref="ET86:EV86"/>
    <mergeCell ref="EW86:EY86"/>
    <mergeCell ref="EZ86:FB86"/>
    <mergeCell ref="FC86:FE86"/>
    <mergeCell ref="FF86:FH86"/>
    <mergeCell ref="EZ87:FB87"/>
    <mergeCell ref="FC87:FE87"/>
    <mergeCell ref="FF87:FH87"/>
    <mergeCell ref="EZ88:FB88"/>
    <mergeCell ref="FC88:FE88"/>
    <mergeCell ref="FF88:FH88"/>
    <mergeCell ref="EZ89:FB89"/>
    <mergeCell ref="FC89:FE89"/>
    <mergeCell ref="FF89:FH89"/>
    <mergeCell ref="EZ90:FB90"/>
    <mergeCell ref="FC90:FE90"/>
    <mergeCell ref="FF90:FH90"/>
    <mergeCell ref="EZ91:FB91"/>
    <mergeCell ref="FC91:FE91"/>
    <mergeCell ref="FF91:FH91"/>
    <mergeCell ref="EZ92:FB92"/>
    <mergeCell ref="FC92:FE92"/>
    <mergeCell ref="FF92:FH92"/>
    <mergeCell ref="FU3:FW3"/>
    <mergeCell ref="FX3:FZ3"/>
    <mergeCell ref="GA3:GC3"/>
    <mergeCell ref="GD3:GF3"/>
    <mergeCell ref="GG3:GI3"/>
    <mergeCell ref="GJ3:GL3"/>
    <mergeCell ref="FR4:FT4"/>
    <mergeCell ref="FU4:FW4"/>
    <mergeCell ref="FX4:FZ4"/>
    <mergeCell ref="GA4:GC4"/>
    <mergeCell ref="GD4:GF4"/>
    <mergeCell ref="GG4:GI4"/>
    <mergeCell ref="GJ4:GL4"/>
    <mergeCell ref="FR5:FT5"/>
    <mergeCell ref="FU5:FW5"/>
    <mergeCell ref="FX5:FZ5"/>
    <mergeCell ref="GA5:GC5"/>
    <mergeCell ref="GD5:GF5"/>
    <mergeCell ref="GG5:GI5"/>
    <mergeCell ref="GJ5:GL5"/>
    <mergeCell ref="FR6:FT6"/>
    <mergeCell ref="FU6:FW6"/>
    <mergeCell ref="FX6:FZ6"/>
    <mergeCell ref="GA6:GC6"/>
    <mergeCell ref="GD6:GF6"/>
    <mergeCell ref="GG6:GI6"/>
    <mergeCell ref="GJ6:GL6"/>
    <mergeCell ref="FR7:FT7"/>
    <mergeCell ref="FU7:FW7"/>
    <mergeCell ref="FX7:FZ7"/>
    <mergeCell ref="GA7:GC7"/>
    <mergeCell ref="GD7:GF7"/>
    <mergeCell ref="GG7:GI7"/>
    <mergeCell ref="GJ7:GL7"/>
    <mergeCell ref="FR8:FT8"/>
    <mergeCell ref="FU8:FW8"/>
    <mergeCell ref="FX8:FZ8"/>
    <mergeCell ref="GA8:GC8"/>
    <mergeCell ref="GD8:GF8"/>
    <mergeCell ref="GG8:GI8"/>
    <mergeCell ref="GJ8:GL8"/>
    <mergeCell ref="FR9:FT9"/>
    <mergeCell ref="FU9:FW9"/>
    <mergeCell ref="FX9:FZ9"/>
    <mergeCell ref="GA9:GC9"/>
    <mergeCell ref="GD9:GF9"/>
    <mergeCell ref="GG9:GI9"/>
    <mergeCell ref="GJ9:GL9"/>
    <mergeCell ref="FR10:FT10"/>
    <mergeCell ref="FU10:FW10"/>
    <mergeCell ref="FX10:FZ10"/>
    <mergeCell ref="GA10:GC10"/>
    <mergeCell ref="GD10:GF10"/>
    <mergeCell ref="GG10:GI10"/>
    <mergeCell ref="GJ10:GL10"/>
    <mergeCell ref="FR11:FT11"/>
    <mergeCell ref="FU11:FW11"/>
    <mergeCell ref="FX11:FZ11"/>
    <mergeCell ref="GA11:GC11"/>
    <mergeCell ref="GD11:GF11"/>
    <mergeCell ref="GG11:GI11"/>
    <mergeCell ref="GJ11:GL11"/>
    <mergeCell ref="FR14:FT14"/>
    <mergeCell ref="FU14:FW14"/>
    <mergeCell ref="FX14:FZ14"/>
    <mergeCell ref="GA14:GC14"/>
    <mergeCell ref="GD14:GF14"/>
    <mergeCell ref="GG14:GI14"/>
    <mergeCell ref="GJ14:GL14"/>
    <mergeCell ref="FR15:FT15"/>
    <mergeCell ref="FU15:FW15"/>
    <mergeCell ref="FX15:FZ15"/>
    <mergeCell ref="GA15:GC15"/>
    <mergeCell ref="GD15:GF15"/>
    <mergeCell ref="GG15:GI15"/>
    <mergeCell ref="GJ15:GL15"/>
    <mergeCell ref="FR16:FT16"/>
    <mergeCell ref="FU16:FW16"/>
    <mergeCell ref="FX16:FZ16"/>
    <mergeCell ref="GA16:GC16"/>
    <mergeCell ref="GD16:GF16"/>
    <mergeCell ref="GG16:GI16"/>
    <mergeCell ref="GJ16:GL16"/>
    <mergeCell ref="FR17:FT17"/>
    <mergeCell ref="FU17:FW17"/>
    <mergeCell ref="FX17:FZ17"/>
    <mergeCell ref="GA17:GC17"/>
    <mergeCell ref="GD17:GF17"/>
    <mergeCell ref="GG17:GI17"/>
    <mergeCell ref="GJ17:GL17"/>
    <mergeCell ref="FR18:FT18"/>
    <mergeCell ref="FU18:FW18"/>
    <mergeCell ref="FX18:FZ18"/>
    <mergeCell ref="GA18:GC18"/>
    <mergeCell ref="GD18:GF18"/>
    <mergeCell ref="GG18:GI18"/>
    <mergeCell ref="GJ18:GL18"/>
    <mergeCell ref="FR19:FT19"/>
    <mergeCell ref="FU19:FW19"/>
    <mergeCell ref="FX19:FZ19"/>
    <mergeCell ref="GA19:GC19"/>
    <mergeCell ref="GD19:GF19"/>
    <mergeCell ref="GG19:GI19"/>
    <mergeCell ref="GJ19:GL19"/>
    <mergeCell ref="FX20:FZ20"/>
    <mergeCell ref="GA20:GC20"/>
    <mergeCell ref="GD20:GF20"/>
    <mergeCell ref="GG20:GI20"/>
    <mergeCell ref="GJ20:GL20"/>
    <mergeCell ref="FR21:FT21"/>
    <mergeCell ref="FU21:FW21"/>
    <mergeCell ref="FX21:FZ21"/>
    <mergeCell ref="GA21:GC21"/>
    <mergeCell ref="GD21:GF21"/>
    <mergeCell ref="GG21:GI21"/>
    <mergeCell ref="GJ21:GL21"/>
    <mergeCell ref="FR22:FT22"/>
    <mergeCell ref="FU22:FW22"/>
    <mergeCell ref="FX22:FZ22"/>
    <mergeCell ref="GA22:GC22"/>
    <mergeCell ref="GD22:GF22"/>
    <mergeCell ref="GG22:GI22"/>
    <mergeCell ref="GJ22:GL22"/>
    <mergeCell ref="FR23:FT23"/>
    <mergeCell ref="FU23:FW23"/>
    <mergeCell ref="FX23:FZ23"/>
    <mergeCell ref="GA23:GC23"/>
    <mergeCell ref="GD23:GF23"/>
    <mergeCell ref="GG23:GI23"/>
    <mergeCell ref="GJ23:GL23"/>
    <mergeCell ref="FR24:FT24"/>
    <mergeCell ref="FU24:FW24"/>
    <mergeCell ref="FX24:FZ24"/>
    <mergeCell ref="GA24:GC24"/>
    <mergeCell ref="GD24:GF24"/>
    <mergeCell ref="GG24:GI24"/>
    <mergeCell ref="GJ24:GL24"/>
    <mergeCell ref="FR25:FT25"/>
    <mergeCell ref="FU25:FW25"/>
    <mergeCell ref="FX25:FZ25"/>
    <mergeCell ref="GA25:GC25"/>
    <mergeCell ref="GD25:GF25"/>
    <mergeCell ref="GG25:GI25"/>
    <mergeCell ref="GJ25:GL25"/>
    <mergeCell ref="FR26:FT26"/>
    <mergeCell ref="FU26:FW26"/>
    <mergeCell ref="FX26:FZ26"/>
    <mergeCell ref="GA26:GC26"/>
    <mergeCell ref="GD26:GF26"/>
    <mergeCell ref="GG26:GI26"/>
    <mergeCell ref="GJ26:GL26"/>
    <mergeCell ref="FR27:FT27"/>
    <mergeCell ref="FU27:FW27"/>
    <mergeCell ref="FX27:FZ27"/>
    <mergeCell ref="GA27:GC27"/>
    <mergeCell ref="GD27:GF27"/>
    <mergeCell ref="GG27:GI27"/>
    <mergeCell ref="GJ27:GL27"/>
    <mergeCell ref="FR28:FT28"/>
    <mergeCell ref="FU28:FW28"/>
    <mergeCell ref="FX28:FZ28"/>
    <mergeCell ref="GA28:GC28"/>
    <mergeCell ref="GD28:GF28"/>
    <mergeCell ref="GG28:GI28"/>
    <mergeCell ref="GJ28:GL28"/>
    <mergeCell ref="FR31:FT31"/>
    <mergeCell ref="FU31:FW31"/>
    <mergeCell ref="FX31:FZ31"/>
    <mergeCell ref="GA31:GC31"/>
    <mergeCell ref="GD31:GF31"/>
    <mergeCell ref="GG31:GI31"/>
    <mergeCell ref="GJ31:GL31"/>
    <mergeCell ref="FR32:FT32"/>
    <mergeCell ref="FU32:FW32"/>
    <mergeCell ref="FX32:FZ32"/>
    <mergeCell ref="GA32:GC32"/>
    <mergeCell ref="GD32:GF32"/>
    <mergeCell ref="GG32:GI32"/>
    <mergeCell ref="GJ32:GL32"/>
    <mergeCell ref="FR33:FT33"/>
    <mergeCell ref="FU33:FW33"/>
    <mergeCell ref="FX33:FZ33"/>
    <mergeCell ref="GA33:GC33"/>
    <mergeCell ref="GD33:GF33"/>
    <mergeCell ref="GG33:GI33"/>
    <mergeCell ref="GJ33:GL33"/>
    <mergeCell ref="FX34:FZ34"/>
    <mergeCell ref="GA34:GC34"/>
    <mergeCell ref="GD34:GF34"/>
    <mergeCell ref="GG34:GI34"/>
    <mergeCell ref="GJ34:GL34"/>
    <mergeCell ref="FR35:FT35"/>
    <mergeCell ref="FU35:FW35"/>
    <mergeCell ref="FX35:FZ35"/>
    <mergeCell ref="GA35:GC35"/>
    <mergeCell ref="GD35:GF35"/>
    <mergeCell ref="GG35:GI35"/>
    <mergeCell ref="GJ35:GL35"/>
    <mergeCell ref="FR36:FT36"/>
    <mergeCell ref="FU36:FW36"/>
    <mergeCell ref="FX36:FZ36"/>
    <mergeCell ref="GA36:GC36"/>
    <mergeCell ref="GD36:GF36"/>
    <mergeCell ref="GG36:GI36"/>
    <mergeCell ref="GJ36:GL36"/>
    <mergeCell ref="FR37:FT37"/>
    <mergeCell ref="FU37:FW37"/>
    <mergeCell ref="FX37:FZ37"/>
    <mergeCell ref="GA37:GC37"/>
    <mergeCell ref="GD37:GF37"/>
    <mergeCell ref="GG37:GI37"/>
    <mergeCell ref="GJ37:GL37"/>
    <mergeCell ref="FR38:FT38"/>
    <mergeCell ref="FU38:FW38"/>
    <mergeCell ref="FX38:FZ38"/>
    <mergeCell ref="GA38:GC38"/>
    <mergeCell ref="GD38:GF38"/>
    <mergeCell ref="GG38:GI38"/>
    <mergeCell ref="GJ38:GL38"/>
    <mergeCell ref="FR39:FT39"/>
    <mergeCell ref="FU39:FW39"/>
    <mergeCell ref="FX39:FZ39"/>
    <mergeCell ref="GA39:GC39"/>
    <mergeCell ref="GD39:GF39"/>
    <mergeCell ref="GG39:GI39"/>
    <mergeCell ref="GJ39:GL39"/>
    <mergeCell ref="FR40:FT40"/>
    <mergeCell ref="FU40:FW40"/>
    <mergeCell ref="FX40:FZ40"/>
    <mergeCell ref="GA40:GC40"/>
    <mergeCell ref="GD40:GF40"/>
    <mergeCell ref="GG40:GI40"/>
    <mergeCell ref="GJ40:GL40"/>
    <mergeCell ref="FR41:FT41"/>
    <mergeCell ref="FU41:FW41"/>
    <mergeCell ref="FX41:FZ41"/>
    <mergeCell ref="GA41:GC41"/>
    <mergeCell ref="GD41:GF41"/>
    <mergeCell ref="GG41:GI41"/>
    <mergeCell ref="GJ41:GL41"/>
    <mergeCell ref="FR42:FT42"/>
    <mergeCell ref="FU42:FW42"/>
    <mergeCell ref="FX42:FZ42"/>
    <mergeCell ref="GA42:GC42"/>
    <mergeCell ref="GD42:GF42"/>
    <mergeCell ref="GG42:GI42"/>
    <mergeCell ref="GJ42:GL42"/>
    <mergeCell ref="FR43:FT43"/>
    <mergeCell ref="FU43:FW43"/>
    <mergeCell ref="FX43:FZ43"/>
    <mergeCell ref="GA43:GC43"/>
    <mergeCell ref="GD43:GF43"/>
    <mergeCell ref="GG43:GI43"/>
    <mergeCell ref="GJ43:GL43"/>
    <mergeCell ref="FR44:FT44"/>
    <mergeCell ref="FU44:FW44"/>
    <mergeCell ref="FX44:FZ44"/>
    <mergeCell ref="GA44:GC44"/>
    <mergeCell ref="GD44:GF44"/>
    <mergeCell ref="GG44:GI44"/>
    <mergeCell ref="GJ44:GL44"/>
    <mergeCell ref="FR45:FT45"/>
    <mergeCell ref="FU45:FW45"/>
    <mergeCell ref="FX45:FZ45"/>
    <mergeCell ref="GA45:GC45"/>
    <mergeCell ref="GD45:GF45"/>
    <mergeCell ref="GG45:GI45"/>
    <mergeCell ref="GJ45:GL45"/>
    <mergeCell ref="FR48:FT48"/>
    <mergeCell ref="FU48:FW48"/>
    <mergeCell ref="FX48:FZ48"/>
    <mergeCell ref="GA48:GC48"/>
    <mergeCell ref="GD48:GF48"/>
    <mergeCell ref="GG48:GI48"/>
    <mergeCell ref="GJ48:GL48"/>
    <mergeCell ref="FR49:FT49"/>
    <mergeCell ref="FU49:FW49"/>
    <mergeCell ref="FX49:FZ49"/>
    <mergeCell ref="GA49:GC49"/>
    <mergeCell ref="GD49:GF49"/>
    <mergeCell ref="GG49:GI49"/>
    <mergeCell ref="GJ49:GL49"/>
    <mergeCell ref="FR50:FT50"/>
    <mergeCell ref="FU50:FW50"/>
    <mergeCell ref="FX50:FZ50"/>
    <mergeCell ref="GA50:GC50"/>
    <mergeCell ref="GD50:GF50"/>
    <mergeCell ref="GG50:GI50"/>
    <mergeCell ref="GJ50:GL50"/>
    <mergeCell ref="FX51:FZ51"/>
    <mergeCell ref="GA51:GC51"/>
    <mergeCell ref="GD51:GF51"/>
    <mergeCell ref="GG51:GI51"/>
    <mergeCell ref="GJ51:GL51"/>
    <mergeCell ref="FR52:FT52"/>
    <mergeCell ref="FU52:FW52"/>
    <mergeCell ref="FX52:FZ52"/>
    <mergeCell ref="GA52:GC52"/>
    <mergeCell ref="GD52:GF52"/>
    <mergeCell ref="GG52:GI52"/>
    <mergeCell ref="GJ52:GL52"/>
    <mergeCell ref="FR53:FT53"/>
    <mergeCell ref="FU53:FW53"/>
    <mergeCell ref="FX53:FZ53"/>
    <mergeCell ref="GA53:GC53"/>
    <mergeCell ref="GD53:GF53"/>
    <mergeCell ref="GG53:GI53"/>
    <mergeCell ref="GJ53:GL53"/>
    <mergeCell ref="FR54:FT54"/>
    <mergeCell ref="FU54:FW54"/>
    <mergeCell ref="FX54:FZ54"/>
    <mergeCell ref="GA54:GC54"/>
    <mergeCell ref="GD54:GF54"/>
    <mergeCell ref="GG54:GI54"/>
    <mergeCell ref="GJ54:GL54"/>
    <mergeCell ref="FR55:FT55"/>
    <mergeCell ref="FU55:FW55"/>
    <mergeCell ref="FX55:FZ55"/>
    <mergeCell ref="GA55:GC55"/>
    <mergeCell ref="GD55:GF55"/>
    <mergeCell ref="GG55:GI55"/>
    <mergeCell ref="GJ55:GL55"/>
    <mergeCell ref="FR56:FT56"/>
    <mergeCell ref="FU56:FW56"/>
    <mergeCell ref="FX56:FZ56"/>
    <mergeCell ref="GA56:GC56"/>
    <mergeCell ref="GD56:GF56"/>
    <mergeCell ref="GG56:GI56"/>
    <mergeCell ref="GJ56:GL56"/>
    <mergeCell ref="FR57:FT57"/>
    <mergeCell ref="FU57:FW57"/>
    <mergeCell ref="FX57:FZ57"/>
    <mergeCell ref="GA57:GC57"/>
    <mergeCell ref="GD57:GF57"/>
    <mergeCell ref="GG57:GI57"/>
    <mergeCell ref="GJ57:GL57"/>
    <mergeCell ref="FR58:FT58"/>
    <mergeCell ref="FU58:FW58"/>
    <mergeCell ref="FX58:FZ58"/>
    <mergeCell ref="GA58:GC58"/>
    <mergeCell ref="GD58:GF58"/>
    <mergeCell ref="GG58:GI58"/>
    <mergeCell ref="GJ58:GL58"/>
    <mergeCell ref="FR59:FT59"/>
    <mergeCell ref="FU59:FW59"/>
    <mergeCell ref="FX59:FZ59"/>
    <mergeCell ref="GA59:GC59"/>
    <mergeCell ref="GD59:GF59"/>
    <mergeCell ref="GG59:GI59"/>
    <mergeCell ref="GJ59:GL59"/>
    <mergeCell ref="FR62:FT62"/>
    <mergeCell ref="FU62:FW62"/>
    <mergeCell ref="FX62:FZ62"/>
    <mergeCell ref="GA62:GC62"/>
    <mergeCell ref="GD62:GF62"/>
    <mergeCell ref="GG62:GI62"/>
    <mergeCell ref="GJ62:GL62"/>
    <mergeCell ref="FR63:FT63"/>
    <mergeCell ref="FU63:FW63"/>
    <mergeCell ref="FX63:FZ63"/>
    <mergeCell ref="GA63:GC63"/>
    <mergeCell ref="GD63:GF63"/>
    <mergeCell ref="GG63:GI63"/>
    <mergeCell ref="GJ63:GL63"/>
    <mergeCell ref="FR64:FT64"/>
    <mergeCell ref="FU64:FW64"/>
    <mergeCell ref="FX64:FZ64"/>
    <mergeCell ref="GA64:GC64"/>
    <mergeCell ref="GD64:GF64"/>
    <mergeCell ref="GG64:GI64"/>
    <mergeCell ref="GJ64:GL64"/>
    <mergeCell ref="FR65:FT65"/>
    <mergeCell ref="FU65:FW65"/>
    <mergeCell ref="FX65:FZ65"/>
    <mergeCell ref="GA65:GC65"/>
    <mergeCell ref="GD65:GF65"/>
    <mergeCell ref="GG65:GI65"/>
    <mergeCell ref="GJ65:GL65"/>
    <mergeCell ref="FR66:FT66"/>
    <mergeCell ref="FU66:FW66"/>
    <mergeCell ref="FX66:FZ66"/>
    <mergeCell ref="GA66:GC66"/>
    <mergeCell ref="GD66:GF66"/>
    <mergeCell ref="GG66:GI66"/>
    <mergeCell ref="GJ66:GL66"/>
    <mergeCell ref="FR67:FT67"/>
    <mergeCell ref="FU67:FW67"/>
    <mergeCell ref="FX67:FZ67"/>
    <mergeCell ref="GA67:GC67"/>
    <mergeCell ref="GD67:GF67"/>
    <mergeCell ref="GG67:GI67"/>
    <mergeCell ref="GJ67:GL67"/>
    <mergeCell ref="FX68:FZ68"/>
    <mergeCell ref="GA68:GC68"/>
    <mergeCell ref="GD68:GF68"/>
    <mergeCell ref="GG68:GI68"/>
    <mergeCell ref="GJ68:GL68"/>
    <mergeCell ref="FR69:FT69"/>
    <mergeCell ref="FU69:FW69"/>
    <mergeCell ref="FX69:FZ69"/>
    <mergeCell ref="GA69:GC69"/>
    <mergeCell ref="GD69:GF69"/>
    <mergeCell ref="GG69:GI69"/>
    <mergeCell ref="GJ69:GL69"/>
    <mergeCell ref="FR70:FT70"/>
    <mergeCell ref="FU70:FW70"/>
    <mergeCell ref="FX70:FZ70"/>
    <mergeCell ref="GA70:GC70"/>
    <mergeCell ref="GD70:GF70"/>
    <mergeCell ref="GG70:GI70"/>
    <mergeCell ref="GJ70:GL70"/>
    <mergeCell ref="FR71:FT71"/>
    <mergeCell ref="FU71:FW71"/>
    <mergeCell ref="FX71:FZ71"/>
    <mergeCell ref="GA71:GC71"/>
    <mergeCell ref="GD71:GF71"/>
    <mergeCell ref="GG71:GI71"/>
    <mergeCell ref="GJ71:GL71"/>
    <mergeCell ref="FR72:FT72"/>
    <mergeCell ref="FU72:FW72"/>
    <mergeCell ref="FX72:FZ72"/>
    <mergeCell ref="GA72:GC72"/>
    <mergeCell ref="GD72:GF72"/>
    <mergeCell ref="GG72:GI72"/>
    <mergeCell ref="GJ72:GL72"/>
    <mergeCell ref="FR73:FT73"/>
    <mergeCell ref="FU73:FW73"/>
    <mergeCell ref="FX73:FZ73"/>
    <mergeCell ref="GA73:GC73"/>
    <mergeCell ref="GD73:GF73"/>
    <mergeCell ref="GG73:GI73"/>
    <mergeCell ref="GJ73:GL73"/>
    <mergeCell ref="FR74:FT74"/>
    <mergeCell ref="FU74:FW74"/>
    <mergeCell ref="FX74:FZ74"/>
    <mergeCell ref="GA74:GC74"/>
    <mergeCell ref="GD74:GF74"/>
    <mergeCell ref="GG74:GI74"/>
    <mergeCell ref="GJ74:GL74"/>
    <mergeCell ref="FR75:FT75"/>
    <mergeCell ref="FU75:FW75"/>
    <mergeCell ref="FX75:FZ75"/>
    <mergeCell ref="GA75:GC75"/>
    <mergeCell ref="GD75:GF75"/>
    <mergeCell ref="GG75:GI75"/>
    <mergeCell ref="GJ75:GL75"/>
    <mergeCell ref="FR76:FT76"/>
    <mergeCell ref="FU76:FW76"/>
    <mergeCell ref="FX76:FZ76"/>
    <mergeCell ref="GA76:GC76"/>
    <mergeCell ref="GD76:GF76"/>
    <mergeCell ref="GG76:GI76"/>
    <mergeCell ref="GJ76:GL76"/>
    <mergeCell ref="FR79:FT79"/>
    <mergeCell ref="FU79:FW79"/>
    <mergeCell ref="FX79:FZ79"/>
    <mergeCell ref="GA79:GC79"/>
    <mergeCell ref="GD79:GF79"/>
    <mergeCell ref="GG79:GI79"/>
    <mergeCell ref="GJ79:GL79"/>
    <mergeCell ref="FR80:FT80"/>
    <mergeCell ref="FU80:FW80"/>
    <mergeCell ref="FX80:FZ80"/>
    <mergeCell ref="GA80:GC80"/>
    <mergeCell ref="GD80:GF80"/>
    <mergeCell ref="GG80:GI80"/>
    <mergeCell ref="GJ80:GL80"/>
    <mergeCell ref="FR81:FT81"/>
    <mergeCell ref="FU81:FW81"/>
    <mergeCell ref="FX81:FZ81"/>
    <mergeCell ref="GA81:GC81"/>
    <mergeCell ref="GD81:GF81"/>
    <mergeCell ref="GG81:GI81"/>
    <mergeCell ref="GJ81:GL81"/>
    <mergeCell ref="FR84:FT84"/>
    <mergeCell ref="FU84:FW84"/>
    <mergeCell ref="FX84:FZ84"/>
    <mergeCell ref="GA84:GC84"/>
    <mergeCell ref="GD84:GF84"/>
    <mergeCell ref="GG84:GI84"/>
    <mergeCell ref="GJ84:GL84"/>
    <mergeCell ref="FR85:FT85"/>
    <mergeCell ref="FU85:FW85"/>
    <mergeCell ref="FX85:FZ85"/>
    <mergeCell ref="GA85:GC85"/>
    <mergeCell ref="GD85:GF85"/>
    <mergeCell ref="GG85:GI85"/>
    <mergeCell ref="GJ85:GL85"/>
    <mergeCell ref="FR86:FT86"/>
    <mergeCell ref="FU86:FW86"/>
    <mergeCell ref="FX86:FZ86"/>
    <mergeCell ref="GA86:GC86"/>
    <mergeCell ref="GD86:GF86"/>
    <mergeCell ref="GG86:GI86"/>
    <mergeCell ref="GJ86:GL86"/>
    <mergeCell ref="GJ89:GL89"/>
    <mergeCell ref="GA90:GC90"/>
    <mergeCell ref="GD90:GF90"/>
    <mergeCell ref="GG90:GI90"/>
    <mergeCell ref="GJ90:GL90"/>
    <mergeCell ref="GA91:GC91"/>
    <mergeCell ref="GD91:GF91"/>
    <mergeCell ref="GG91:GI91"/>
    <mergeCell ref="GJ91:GL91"/>
    <mergeCell ref="GA92:GC92"/>
    <mergeCell ref="GD92:GF92"/>
    <mergeCell ref="GG92:GI92"/>
    <mergeCell ref="GJ92:GL92"/>
    <mergeCell ref="GA93:GC93"/>
    <mergeCell ref="GD93:GF93"/>
    <mergeCell ref="GG93:GI93"/>
    <mergeCell ref="GJ93:GL93"/>
    <mergeCell ref="GA94:GC94"/>
    <mergeCell ref="GD94:GF94"/>
    <mergeCell ref="GG94:GI94"/>
    <mergeCell ref="GJ94:GL94"/>
    <mergeCell ref="GV2:GX2"/>
    <mergeCell ref="GY2:HA2"/>
    <mergeCell ref="HB2:HD2"/>
    <mergeCell ref="HE2:HG2"/>
    <mergeCell ref="HH2:HJ2"/>
    <mergeCell ref="HK2:HM2"/>
    <mergeCell ref="HN2:HP2"/>
    <mergeCell ref="GV3:GX3"/>
    <mergeCell ref="GY3:HA3"/>
    <mergeCell ref="HB3:HD3"/>
    <mergeCell ref="HE3:HG3"/>
    <mergeCell ref="HH3:HJ3"/>
    <mergeCell ref="HK3:HM3"/>
    <mergeCell ref="HN3:HP3"/>
    <mergeCell ref="GV4:GX4"/>
    <mergeCell ref="GY4:HA4"/>
    <mergeCell ref="HB4:HD4"/>
    <mergeCell ref="HE4:HG4"/>
    <mergeCell ref="HH4:HJ4"/>
    <mergeCell ref="HK4:HM4"/>
    <mergeCell ref="HN4:HP4"/>
    <mergeCell ref="GV5:GX5"/>
    <mergeCell ref="GY5:HA5"/>
    <mergeCell ref="HB5:HD5"/>
    <mergeCell ref="HE5:HG5"/>
    <mergeCell ref="HH5:HJ5"/>
    <mergeCell ref="HK5:HM5"/>
    <mergeCell ref="HN5:HP5"/>
    <mergeCell ref="GV6:GX6"/>
    <mergeCell ref="GY6:HA6"/>
    <mergeCell ref="HB6:HD6"/>
    <mergeCell ref="HE6:HG6"/>
    <mergeCell ref="HH6:HJ6"/>
    <mergeCell ref="HK6:HM6"/>
    <mergeCell ref="HN6:HP6"/>
    <mergeCell ref="GV7:GX7"/>
    <mergeCell ref="GY7:HA7"/>
    <mergeCell ref="HB7:HD7"/>
    <mergeCell ref="HE7:HG7"/>
    <mergeCell ref="HH7:HJ7"/>
    <mergeCell ref="HK7:HM7"/>
    <mergeCell ref="HN7:HP7"/>
    <mergeCell ref="GV8:GX8"/>
    <mergeCell ref="GY8:HA8"/>
    <mergeCell ref="HB8:HD8"/>
    <mergeCell ref="HE8:HG8"/>
    <mergeCell ref="HH8:HJ8"/>
    <mergeCell ref="HK8:HM8"/>
    <mergeCell ref="HN8:HP8"/>
    <mergeCell ref="GV11:GX11"/>
    <mergeCell ref="GY11:HA11"/>
    <mergeCell ref="HB11:HD11"/>
    <mergeCell ref="HE11:HG11"/>
    <mergeCell ref="HH11:HJ11"/>
    <mergeCell ref="HK11:HM11"/>
    <mergeCell ref="HN11:HP11"/>
    <mergeCell ref="GV12:GX12"/>
    <mergeCell ref="GY12:HA12"/>
    <mergeCell ref="HB12:HD12"/>
    <mergeCell ref="HE12:HG12"/>
    <mergeCell ref="HH12:HJ12"/>
    <mergeCell ref="HK12:HM12"/>
    <mergeCell ref="HN12:HP12"/>
    <mergeCell ref="GV13:GX13"/>
    <mergeCell ref="GY13:HA13"/>
    <mergeCell ref="HB13:HD13"/>
    <mergeCell ref="HE13:HG13"/>
    <mergeCell ref="HH13:HJ13"/>
    <mergeCell ref="HK13:HM13"/>
    <mergeCell ref="HN13:HP13"/>
    <mergeCell ref="GV14:GX14"/>
    <mergeCell ref="GY14:HA14"/>
    <mergeCell ref="HB14:HD14"/>
    <mergeCell ref="HE14:HG14"/>
    <mergeCell ref="HH14:HJ14"/>
    <mergeCell ref="HK14:HM14"/>
    <mergeCell ref="HN14:HP14"/>
    <mergeCell ref="GV15:GX15"/>
    <mergeCell ref="GY15:HA15"/>
    <mergeCell ref="HB15:HD15"/>
    <mergeCell ref="HE15:HG15"/>
    <mergeCell ref="HH15:HJ15"/>
    <mergeCell ref="HK15:HM15"/>
    <mergeCell ref="HN15:HP15"/>
    <mergeCell ref="GV16:GX16"/>
    <mergeCell ref="GY16:HA16"/>
    <mergeCell ref="HB16:HD16"/>
    <mergeCell ref="HE16:HG16"/>
    <mergeCell ref="HH16:HJ16"/>
    <mergeCell ref="HK16:HM16"/>
    <mergeCell ref="HN16:HP16"/>
    <mergeCell ref="GV19:GX19"/>
    <mergeCell ref="GY19:HA19"/>
    <mergeCell ref="HB19:HD19"/>
    <mergeCell ref="HE19:HG19"/>
    <mergeCell ref="HH19:HJ19"/>
    <mergeCell ref="HK19:HM19"/>
    <mergeCell ref="HN19:HP19"/>
    <mergeCell ref="GV20:GX20"/>
    <mergeCell ref="GY20:HA20"/>
    <mergeCell ref="HB20:HD20"/>
    <mergeCell ref="HE20:HG20"/>
    <mergeCell ref="HH20:HJ20"/>
    <mergeCell ref="HK20:HM20"/>
    <mergeCell ref="HN20:HP20"/>
    <mergeCell ref="GV21:GX21"/>
    <mergeCell ref="GY21:HA21"/>
    <mergeCell ref="HB21:HD21"/>
    <mergeCell ref="HE21:HG21"/>
    <mergeCell ref="HH21:HJ21"/>
    <mergeCell ref="HK21:HM21"/>
    <mergeCell ref="HN21:HP21"/>
    <mergeCell ref="HH23:HJ23"/>
    <mergeCell ref="HK23:HM23"/>
    <mergeCell ref="HN23:HP23"/>
    <mergeCell ref="GV24:GX24"/>
    <mergeCell ref="GY24:HA24"/>
    <mergeCell ref="HB24:HD24"/>
    <mergeCell ref="HE24:HG24"/>
    <mergeCell ref="HH24:HJ24"/>
    <mergeCell ref="HK24:HM24"/>
    <mergeCell ref="HN24:HP24"/>
    <mergeCell ref="GV25:GX25"/>
    <mergeCell ref="GY25:HA25"/>
    <mergeCell ref="HB25:HD25"/>
    <mergeCell ref="HE25:HG25"/>
    <mergeCell ref="HH25:HJ25"/>
    <mergeCell ref="HK25:HM25"/>
    <mergeCell ref="HN25:HP25"/>
    <mergeCell ref="GV26:GX26"/>
    <mergeCell ref="GY26:HA26"/>
    <mergeCell ref="HB26:HD26"/>
    <mergeCell ref="HE26:HG26"/>
    <mergeCell ref="HH26:HJ26"/>
    <mergeCell ref="HK26:HM26"/>
    <mergeCell ref="HN26:HP26"/>
    <mergeCell ref="GV27:GX27"/>
    <mergeCell ref="GY27:HA27"/>
    <mergeCell ref="HB27:HD27"/>
    <mergeCell ref="HE27:HG27"/>
    <mergeCell ref="HH27:HJ27"/>
    <mergeCell ref="HK27:HM27"/>
    <mergeCell ref="HN27:HP27"/>
    <mergeCell ref="GV28:GX28"/>
    <mergeCell ref="GY28:HA28"/>
    <mergeCell ref="HB28:HD28"/>
    <mergeCell ref="HE28:HG28"/>
    <mergeCell ref="HH28:HJ28"/>
    <mergeCell ref="HK28:HM28"/>
    <mergeCell ref="HN28:HP28"/>
    <mergeCell ref="GV31:GX31"/>
    <mergeCell ref="GY31:HA31"/>
    <mergeCell ref="HB31:HD31"/>
    <mergeCell ref="HE31:HG31"/>
    <mergeCell ref="HH31:HJ31"/>
    <mergeCell ref="HK31:HM31"/>
    <mergeCell ref="HN31:HP31"/>
    <mergeCell ref="GV32:GX32"/>
    <mergeCell ref="GY32:HA32"/>
    <mergeCell ref="HB32:HD32"/>
    <mergeCell ref="HE32:HG32"/>
    <mergeCell ref="HH32:HJ32"/>
    <mergeCell ref="HK32:HM32"/>
    <mergeCell ref="HN32:HP32"/>
    <mergeCell ref="GV33:GX33"/>
    <mergeCell ref="GY33:HA33"/>
    <mergeCell ref="HB33:HD33"/>
    <mergeCell ref="HE33:HG33"/>
    <mergeCell ref="HH33:HJ33"/>
    <mergeCell ref="HK33:HM33"/>
    <mergeCell ref="HN33:HP33"/>
    <mergeCell ref="GV36:GX36"/>
    <mergeCell ref="GY36:HA36"/>
    <mergeCell ref="HB36:HD36"/>
    <mergeCell ref="HE36:HG36"/>
    <mergeCell ref="HH36:HJ36"/>
    <mergeCell ref="HK36:HM36"/>
    <mergeCell ref="HN36:HP36"/>
    <mergeCell ref="GV37:GX37"/>
    <mergeCell ref="GY37:HA37"/>
    <mergeCell ref="HB37:HD37"/>
    <mergeCell ref="HE37:HG37"/>
    <mergeCell ref="HH37:HJ37"/>
    <mergeCell ref="HK37:HM37"/>
    <mergeCell ref="HN37:HP37"/>
    <mergeCell ref="GV38:GX38"/>
    <mergeCell ref="GY38:HA38"/>
    <mergeCell ref="HB38:HD38"/>
    <mergeCell ref="HE38:HG38"/>
    <mergeCell ref="HH38:HJ38"/>
    <mergeCell ref="HK38:HM38"/>
    <mergeCell ref="HN38:HP38"/>
    <mergeCell ref="GV39:GX39"/>
    <mergeCell ref="GY39:HA39"/>
    <mergeCell ref="HB39:HD39"/>
    <mergeCell ref="HE39:HG39"/>
    <mergeCell ref="HH39:HJ39"/>
    <mergeCell ref="HK39:HM39"/>
    <mergeCell ref="HN39:HP39"/>
    <mergeCell ref="GV40:GX40"/>
    <mergeCell ref="GY40:HA40"/>
    <mergeCell ref="HB40:HD40"/>
    <mergeCell ref="HE40:HG40"/>
    <mergeCell ref="HH40:HJ40"/>
    <mergeCell ref="HK40:HM40"/>
    <mergeCell ref="HN40:HP40"/>
    <mergeCell ref="GV41:GX41"/>
    <mergeCell ref="GY41:HA41"/>
    <mergeCell ref="HB41:HD41"/>
    <mergeCell ref="HE41:HG41"/>
    <mergeCell ref="HH41:HJ41"/>
    <mergeCell ref="HK41:HM41"/>
    <mergeCell ref="HN41:HP41"/>
    <mergeCell ref="GV44:GX44"/>
    <mergeCell ref="GY44:HA44"/>
    <mergeCell ref="HB44:HD44"/>
    <mergeCell ref="HE44:HG44"/>
    <mergeCell ref="HH44:HJ44"/>
    <mergeCell ref="HK44:HM44"/>
    <mergeCell ref="HN44:HP44"/>
    <mergeCell ref="GV45:GX45"/>
    <mergeCell ref="GY45:HA45"/>
    <mergeCell ref="HB45:HD45"/>
    <mergeCell ref="HE45:HG45"/>
    <mergeCell ref="HH45:HJ45"/>
    <mergeCell ref="HK45:HM45"/>
    <mergeCell ref="HN45:HP45"/>
    <mergeCell ref="GV46:GX46"/>
    <mergeCell ref="GY46:HA46"/>
    <mergeCell ref="HB46:HD46"/>
    <mergeCell ref="HE46:HG46"/>
    <mergeCell ref="HH46:HJ46"/>
    <mergeCell ref="HK46:HM46"/>
    <mergeCell ref="HN46:HP46"/>
    <mergeCell ref="GV49:GX49"/>
    <mergeCell ref="GY49:HA49"/>
    <mergeCell ref="HB49:HD49"/>
    <mergeCell ref="HE49:HG49"/>
    <mergeCell ref="HH49:HJ49"/>
    <mergeCell ref="HK49:HM49"/>
    <mergeCell ref="HN49:HP49"/>
    <mergeCell ref="GV50:GX50"/>
    <mergeCell ref="GY50:HA50"/>
    <mergeCell ref="HB50:HD50"/>
    <mergeCell ref="HE50:HG50"/>
    <mergeCell ref="HH50:HJ50"/>
    <mergeCell ref="HK50:HM50"/>
    <mergeCell ref="HN50:HP50"/>
    <mergeCell ref="GV51:GX51"/>
    <mergeCell ref="GY51:HA51"/>
    <mergeCell ref="HB51:HD51"/>
    <mergeCell ref="HE51:HG51"/>
    <mergeCell ref="HH51:HJ51"/>
    <mergeCell ref="HK51:HM51"/>
    <mergeCell ref="HN51:HP51"/>
    <mergeCell ref="GV54:GX54"/>
    <mergeCell ref="GY54:HA54"/>
    <mergeCell ref="HB54:HD54"/>
    <mergeCell ref="HE54:HG54"/>
    <mergeCell ref="HH54:HJ54"/>
    <mergeCell ref="HK54:HM54"/>
    <mergeCell ref="HN54:HP54"/>
    <mergeCell ref="GV55:GX55"/>
    <mergeCell ref="GY55:HA55"/>
    <mergeCell ref="HB55:HD55"/>
    <mergeCell ref="HE55:HG55"/>
    <mergeCell ref="HH55:HJ55"/>
    <mergeCell ref="HK55:HM55"/>
    <mergeCell ref="HN55:HP55"/>
    <mergeCell ref="GV56:GX56"/>
    <mergeCell ref="GY56:HA56"/>
    <mergeCell ref="HB56:HD56"/>
    <mergeCell ref="HE56:HG56"/>
    <mergeCell ref="HH56:HJ56"/>
    <mergeCell ref="HK56:HM56"/>
    <mergeCell ref="HN56:HP56"/>
    <mergeCell ref="GV57:GX57"/>
    <mergeCell ref="GY57:HA57"/>
    <mergeCell ref="HB57:HD57"/>
    <mergeCell ref="HE57:HG57"/>
    <mergeCell ref="HH57:HJ57"/>
    <mergeCell ref="HK57:HM57"/>
    <mergeCell ref="HN57:HP57"/>
    <mergeCell ref="GV58:GX58"/>
    <mergeCell ref="GY58:HA58"/>
    <mergeCell ref="HB58:HD58"/>
    <mergeCell ref="HE58:HG58"/>
    <mergeCell ref="HH58:HJ58"/>
    <mergeCell ref="HK58:HM58"/>
    <mergeCell ref="HN58:HP58"/>
    <mergeCell ref="GV59:GX59"/>
    <mergeCell ref="GY59:HA59"/>
    <mergeCell ref="HB59:HD59"/>
    <mergeCell ref="HE59:HG59"/>
    <mergeCell ref="HH59:HJ59"/>
    <mergeCell ref="HK59:HM59"/>
    <mergeCell ref="HN59:HP59"/>
    <mergeCell ref="GV62:GX62"/>
    <mergeCell ref="GY62:HA62"/>
    <mergeCell ref="HB62:HD62"/>
    <mergeCell ref="HE62:HG62"/>
    <mergeCell ref="HH62:HJ62"/>
    <mergeCell ref="HK62:HM62"/>
    <mergeCell ref="HN62:HP62"/>
    <mergeCell ref="GV63:GX63"/>
    <mergeCell ref="GY63:HA63"/>
    <mergeCell ref="HB63:HD63"/>
    <mergeCell ref="HE63:HG63"/>
    <mergeCell ref="HH63:HJ63"/>
    <mergeCell ref="HK63:HM63"/>
    <mergeCell ref="HN63:HP63"/>
    <mergeCell ref="GV64:GX64"/>
    <mergeCell ref="GY64:HA64"/>
    <mergeCell ref="HB64:HD64"/>
    <mergeCell ref="HE64:HG64"/>
    <mergeCell ref="HH64:HJ64"/>
    <mergeCell ref="HK64:HM64"/>
    <mergeCell ref="HN64:HP64"/>
    <mergeCell ref="GV67:GX67"/>
    <mergeCell ref="GY67:HA67"/>
    <mergeCell ref="HB67:HD67"/>
    <mergeCell ref="HE67:HG67"/>
    <mergeCell ref="HH67:HJ67"/>
    <mergeCell ref="HK67:HM67"/>
    <mergeCell ref="HN67:HP67"/>
    <mergeCell ref="GV68:GX68"/>
    <mergeCell ref="GY68:HA68"/>
    <mergeCell ref="HB68:HD68"/>
    <mergeCell ref="HE68:HG68"/>
    <mergeCell ref="HH68:HJ68"/>
    <mergeCell ref="HK68:HM68"/>
    <mergeCell ref="HN68:HP68"/>
    <mergeCell ref="GV69:GX69"/>
    <mergeCell ref="GY69:HA69"/>
    <mergeCell ref="HB69:HD69"/>
    <mergeCell ref="HE69:HG69"/>
    <mergeCell ref="HH69:HJ69"/>
    <mergeCell ref="HK69:HM69"/>
    <mergeCell ref="HN69:HP69"/>
    <mergeCell ref="GV72:GX72"/>
    <mergeCell ref="GY72:HA72"/>
    <mergeCell ref="HB72:HD72"/>
    <mergeCell ref="HE72:HG72"/>
    <mergeCell ref="HH72:HJ72"/>
    <mergeCell ref="HK72:HM72"/>
    <mergeCell ref="HN72:HP72"/>
    <mergeCell ref="GV73:GX73"/>
    <mergeCell ref="GY73:HA73"/>
    <mergeCell ref="HB73:HD73"/>
    <mergeCell ref="HE73:HG73"/>
    <mergeCell ref="HH73:HJ73"/>
    <mergeCell ref="HK73:HM73"/>
    <mergeCell ref="HN73:HP73"/>
    <mergeCell ref="GV74:GX74"/>
    <mergeCell ref="GY74:HA74"/>
    <mergeCell ref="HB74:HD74"/>
    <mergeCell ref="HE74:HG74"/>
    <mergeCell ref="HH74:HJ74"/>
    <mergeCell ref="HK74:HM74"/>
    <mergeCell ref="HN74:HP74"/>
    <mergeCell ref="GV75:GX75"/>
    <mergeCell ref="GY75:HA75"/>
    <mergeCell ref="HB75:HD75"/>
    <mergeCell ref="HE75:HG75"/>
    <mergeCell ref="HH75:HJ75"/>
    <mergeCell ref="HK75:HM75"/>
    <mergeCell ref="HN75:HP75"/>
    <mergeCell ref="GV76:GX76"/>
    <mergeCell ref="GY76:HA76"/>
    <mergeCell ref="HB76:HD76"/>
    <mergeCell ref="HE76:HG76"/>
    <mergeCell ref="HH76:HJ76"/>
    <mergeCell ref="HK76:HM76"/>
    <mergeCell ref="HN76:HP76"/>
    <mergeCell ref="GV77:GX77"/>
    <mergeCell ref="GY77:HA77"/>
    <mergeCell ref="HB77:HD77"/>
    <mergeCell ref="HE77:HG77"/>
    <mergeCell ref="HH77:HJ77"/>
    <mergeCell ref="HK77:HM77"/>
    <mergeCell ref="HN77:HP77"/>
    <mergeCell ref="GV80:GX80"/>
    <mergeCell ref="GY80:HA80"/>
    <mergeCell ref="HB80:HD80"/>
    <mergeCell ref="HE80:HG80"/>
    <mergeCell ref="HH80:HJ80"/>
    <mergeCell ref="HK80:HM80"/>
    <mergeCell ref="HN80:HP80"/>
    <mergeCell ref="GV81:GX81"/>
    <mergeCell ref="GY81:HA81"/>
    <mergeCell ref="HB81:HD81"/>
    <mergeCell ref="HE81:HG81"/>
    <mergeCell ref="HH81:HJ81"/>
    <mergeCell ref="HK81:HM81"/>
    <mergeCell ref="HN81:HP81"/>
    <mergeCell ref="GV82:GX82"/>
    <mergeCell ref="GY82:HA82"/>
    <mergeCell ref="HB82:HD82"/>
    <mergeCell ref="HE82:HG82"/>
    <mergeCell ref="HH82:HJ82"/>
    <mergeCell ref="HK82:HM82"/>
    <mergeCell ref="HN82:HP82"/>
    <mergeCell ref="HK91:HM91"/>
    <mergeCell ref="HN91:HP91"/>
    <mergeCell ref="HE92:HG92"/>
    <mergeCell ref="HH92:HJ92"/>
    <mergeCell ref="HK92:HM92"/>
    <mergeCell ref="HN92:HP92"/>
    <mergeCell ref="HE93:HG93"/>
    <mergeCell ref="HH93:HJ93"/>
    <mergeCell ref="HK93:HM93"/>
    <mergeCell ref="HN93:HP93"/>
    <mergeCell ref="HE94:HG94"/>
    <mergeCell ref="HH94:HJ94"/>
    <mergeCell ref="HK94:HM94"/>
    <mergeCell ref="HN94:HP94"/>
    <mergeCell ref="GV85:GX85"/>
    <mergeCell ref="GY85:HA85"/>
    <mergeCell ref="HB85:HD85"/>
    <mergeCell ref="HE85:HG85"/>
    <mergeCell ref="HH85:HJ85"/>
    <mergeCell ref="HK85:HM85"/>
    <mergeCell ref="HN85:HP85"/>
    <mergeCell ref="GV86:GX86"/>
    <mergeCell ref="GY86:HA86"/>
    <mergeCell ref="HB86:HD86"/>
    <mergeCell ref="HE86:HG86"/>
    <mergeCell ref="HH86:HJ86"/>
    <mergeCell ref="HK86:HM86"/>
    <mergeCell ref="HN86:HP86"/>
    <mergeCell ref="HE87:HG87"/>
    <mergeCell ref="HH87:HJ87"/>
    <mergeCell ref="HK87:HM87"/>
    <mergeCell ref="HN87:HP87"/>
    <mergeCell ref="AJ98:BP98"/>
    <mergeCell ref="AJ99:AL99"/>
    <mergeCell ref="AM99:AO99"/>
    <mergeCell ref="AP99:AR99"/>
    <mergeCell ref="AS99:AU99"/>
    <mergeCell ref="AV99:AX99"/>
    <mergeCell ref="AY99:BA99"/>
    <mergeCell ref="BB99:BD99"/>
    <mergeCell ref="BE99:BG99"/>
    <mergeCell ref="BH99:BJ99"/>
    <mergeCell ref="BK99:BM99"/>
    <mergeCell ref="BN99:BP99"/>
    <mergeCell ref="AJ100:AL100"/>
    <mergeCell ref="AM100:AO100"/>
    <mergeCell ref="AP100:AR100"/>
    <mergeCell ref="AS100:AU100"/>
    <mergeCell ref="AV100:AX100"/>
    <mergeCell ref="AY100:BA100"/>
    <mergeCell ref="BB100:BD100"/>
    <mergeCell ref="BE100:BG100"/>
    <mergeCell ref="BH100:BJ100"/>
    <mergeCell ref="BK100:BM100"/>
    <mergeCell ref="BN100:BP100"/>
    <mergeCell ref="AJ101:AL101"/>
    <mergeCell ref="AM101:AO101"/>
    <mergeCell ref="AP101:AR101"/>
    <mergeCell ref="AS101:AU101"/>
    <mergeCell ref="AV101:AX101"/>
    <mergeCell ref="AY101:BA101"/>
    <mergeCell ref="BB101:BD101"/>
    <mergeCell ref="BE101:BG101"/>
    <mergeCell ref="BH101:BJ101"/>
    <mergeCell ref="BK101:BM101"/>
    <mergeCell ref="BN101:BP101"/>
    <mergeCell ref="AJ102:AL102"/>
    <mergeCell ref="AM102:AO102"/>
    <mergeCell ref="AP102:AR102"/>
    <mergeCell ref="AS102:AU102"/>
    <mergeCell ref="AV102:AX102"/>
    <mergeCell ref="AY102:BA102"/>
    <mergeCell ref="BB102:BD102"/>
    <mergeCell ref="BE102:BG102"/>
    <mergeCell ref="BH102:BJ102"/>
    <mergeCell ref="BK102:BM102"/>
    <mergeCell ref="BN102:BP102"/>
    <mergeCell ref="AJ103:AL103"/>
    <mergeCell ref="AM103:AO103"/>
    <mergeCell ref="AP103:AR103"/>
    <mergeCell ref="AS103:AU103"/>
    <mergeCell ref="AV103:AX103"/>
    <mergeCell ref="AY103:BA103"/>
    <mergeCell ref="BB103:BD103"/>
    <mergeCell ref="BE103:BG103"/>
    <mergeCell ref="BH103:BJ103"/>
    <mergeCell ref="BK103:BM103"/>
    <mergeCell ref="BN103:BP103"/>
    <mergeCell ref="AJ104:AL104"/>
    <mergeCell ref="AM104:AO104"/>
    <mergeCell ref="AP104:AR104"/>
    <mergeCell ref="AS104:AU104"/>
    <mergeCell ref="AV104:AX104"/>
    <mergeCell ref="AY104:BA104"/>
    <mergeCell ref="BB104:BD104"/>
    <mergeCell ref="BE104:BG104"/>
    <mergeCell ref="BH104:BJ104"/>
    <mergeCell ref="BK104:BM104"/>
    <mergeCell ref="BN104:BP104"/>
    <mergeCell ref="AJ105:AL105"/>
    <mergeCell ref="AM105:AO105"/>
    <mergeCell ref="AP105:AR105"/>
    <mergeCell ref="AS105:AU105"/>
    <mergeCell ref="AV105:AX105"/>
    <mergeCell ref="AY105:BA105"/>
    <mergeCell ref="BB105:BD105"/>
    <mergeCell ref="BE105:BG105"/>
    <mergeCell ref="BH105:BJ105"/>
    <mergeCell ref="BK105:BM105"/>
    <mergeCell ref="BN105:BP105"/>
    <mergeCell ref="AJ106:AL106"/>
    <mergeCell ref="AM106:AO106"/>
    <mergeCell ref="AP106:AR106"/>
    <mergeCell ref="AS106:AU106"/>
    <mergeCell ref="AV106:AX106"/>
    <mergeCell ref="AY106:BA106"/>
    <mergeCell ref="BB106:BD106"/>
    <mergeCell ref="BE106:BG106"/>
    <mergeCell ref="BH106:BJ106"/>
    <mergeCell ref="BK106:BM106"/>
    <mergeCell ref="BN106:BP106"/>
    <mergeCell ref="AJ107:AL107"/>
    <mergeCell ref="AM107:AO107"/>
    <mergeCell ref="AP107:AR107"/>
    <mergeCell ref="AS107:AU107"/>
    <mergeCell ref="AV107:AX107"/>
    <mergeCell ref="AY107:BA107"/>
    <mergeCell ref="BB107:BD107"/>
    <mergeCell ref="BE107:BG107"/>
    <mergeCell ref="BH107:BJ107"/>
    <mergeCell ref="BK107:BM107"/>
    <mergeCell ref="BN107:BP107"/>
    <mergeCell ref="AJ108:AL108"/>
    <mergeCell ref="AM108:AO108"/>
    <mergeCell ref="AP108:AR108"/>
    <mergeCell ref="AS108:AU108"/>
    <mergeCell ref="AV108:AX108"/>
    <mergeCell ref="AY108:BA108"/>
    <mergeCell ref="BB108:BD108"/>
    <mergeCell ref="BE108:BG108"/>
    <mergeCell ref="BH108:BJ108"/>
    <mergeCell ref="BK108:BM108"/>
    <mergeCell ref="BN108:BP108"/>
    <mergeCell ref="AJ109:AL109"/>
    <mergeCell ref="AM109:AO109"/>
    <mergeCell ref="AP109:AR109"/>
    <mergeCell ref="AS109:AU109"/>
    <mergeCell ref="AV109:AX109"/>
    <mergeCell ref="AY109:BA109"/>
    <mergeCell ref="BB109:BD109"/>
    <mergeCell ref="BE109:BG109"/>
    <mergeCell ref="BH109:BJ109"/>
    <mergeCell ref="BK109:BM109"/>
    <mergeCell ref="BN109:BP109"/>
    <mergeCell ref="AJ110:AL110"/>
    <mergeCell ref="AM110:AO110"/>
    <mergeCell ref="AP110:AR110"/>
    <mergeCell ref="AS110:AU110"/>
    <mergeCell ref="AV110:AX110"/>
    <mergeCell ref="AY110:BA110"/>
    <mergeCell ref="BB110:BD110"/>
    <mergeCell ref="BE110:BG110"/>
    <mergeCell ref="BH110:BJ110"/>
    <mergeCell ref="BK110:BM110"/>
    <mergeCell ref="BN110:BP110"/>
    <mergeCell ref="AJ111:AL111"/>
    <mergeCell ref="AM111:AO111"/>
    <mergeCell ref="AP111:AR111"/>
    <mergeCell ref="AS111:AU111"/>
    <mergeCell ref="AV111:AX111"/>
    <mergeCell ref="AY111:BA111"/>
    <mergeCell ref="BB111:BD111"/>
    <mergeCell ref="BE111:BG111"/>
    <mergeCell ref="BH111:BJ111"/>
    <mergeCell ref="BK111:BM111"/>
    <mergeCell ref="BN111:BP111"/>
    <mergeCell ref="AJ112:AL112"/>
    <mergeCell ref="AM112:AO112"/>
    <mergeCell ref="AP112:AR112"/>
    <mergeCell ref="AS112:AU112"/>
    <mergeCell ref="AV112:AX112"/>
    <mergeCell ref="AY112:BA112"/>
    <mergeCell ref="BB112:BD112"/>
    <mergeCell ref="BE112:BG112"/>
    <mergeCell ref="BH112:BJ112"/>
    <mergeCell ref="BK112:BM112"/>
    <mergeCell ref="BN112:BP112"/>
    <mergeCell ref="AJ113:AL113"/>
    <mergeCell ref="AM113:AO113"/>
    <mergeCell ref="AP113:AR113"/>
    <mergeCell ref="AS113:AU113"/>
    <mergeCell ref="AV113:AX113"/>
    <mergeCell ref="AY113:BA113"/>
    <mergeCell ref="BB113:BD113"/>
    <mergeCell ref="BE113:BG113"/>
    <mergeCell ref="BH113:BJ113"/>
    <mergeCell ref="BK113:BM113"/>
    <mergeCell ref="BN113:BP113"/>
    <mergeCell ref="AJ114:AL114"/>
    <mergeCell ref="AM114:AO114"/>
    <mergeCell ref="AP114:AR114"/>
    <mergeCell ref="AS114:AU114"/>
    <mergeCell ref="AV114:AX114"/>
    <mergeCell ref="AY114:BA114"/>
    <mergeCell ref="BB114:BD114"/>
    <mergeCell ref="BE114:BG114"/>
    <mergeCell ref="BH114:BJ114"/>
    <mergeCell ref="BK114:BM114"/>
    <mergeCell ref="BN114:BP114"/>
    <mergeCell ref="AJ115:AL115"/>
    <mergeCell ref="AM115:AO115"/>
    <mergeCell ref="AP115:AR115"/>
    <mergeCell ref="AS115:AU115"/>
    <mergeCell ref="AV115:AX115"/>
    <mergeCell ref="AY115:BA115"/>
    <mergeCell ref="BB115:BD115"/>
    <mergeCell ref="BE115:BG115"/>
    <mergeCell ref="BH115:BJ115"/>
    <mergeCell ref="BK115:BM115"/>
    <mergeCell ref="BN115:BP115"/>
    <mergeCell ref="AJ116:AL116"/>
    <mergeCell ref="AM116:AO116"/>
    <mergeCell ref="AP116:AR116"/>
    <mergeCell ref="AS116:AU116"/>
    <mergeCell ref="AV116:AX116"/>
    <mergeCell ref="AY116:BA116"/>
    <mergeCell ref="BB116:BD116"/>
    <mergeCell ref="BE116:BG116"/>
    <mergeCell ref="BH116:BJ116"/>
    <mergeCell ref="BK116:BM116"/>
    <mergeCell ref="BN116:BP116"/>
    <mergeCell ref="AJ117:AL117"/>
    <mergeCell ref="AM117:AO117"/>
    <mergeCell ref="AP117:AR117"/>
    <mergeCell ref="AS117:AU117"/>
    <mergeCell ref="AV117:AX117"/>
    <mergeCell ref="AY117:BA117"/>
    <mergeCell ref="BB117:BD117"/>
    <mergeCell ref="BE117:BG117"/>
    <mergeCell ref="BH117:BJ117"/>
    <mergeCell ref="BK117:BM117"/>
    <mergeCell ref="BN117:BP117"/>
    <mergeCell ref="AJ118:AL118"/>
    <mergeCell ref="AM118:AO118"/>
    <mergeCell ref="AP118:AR118"/>
    <mergeCell ref="AS118:AU118"/>
    <mergeCell ref="AV118:AX118"/>
    <mergeCell ref="AY118:BA118"/>
    <mergeCell ref="BB118:BD118"/>
    <mergeCell ref="BE118:BG118"/>
    <mergeCell ref="BH118:BJ118"/>
    <mergeCell ref="BK118:BM118"/>
    <mergeCell ref="BN118:BP118"/>
    <mergeCell ref="AJ119:AL119"/>
    <mergeCell ref="AM119:AO119"/>
    <mergeCell ref="AP119:AR119"/>
    <mergeCell ref="AS119:AU119"/>
    <mergeCell ref="AV119:AX119"/>
    <mergeCell ref="AY119:BA119"/>
    <mergeCell ref="BB119:BD119"/>
    <mergeCell ref="BE119:BG119"/>
    <mergeCell ref="BH119:BJ119"/>
    <mergeCell ref="BK119:BM119"/>
    <mergeCell ref="BN119:BP119"/>
    <mergeCell ref="AJ120:AL120"/>
    <mergeCell ref="AM120:AO120"/>
    <mergeCell ref="AP120:AR120"/>
    <mergeCell ref="AS120:AU120"/>
    <mergeCell ref="AV120:AX120"/>
    <mergeCell ref="AY120:BA120"/>
    <mergeCell ref="BB120:BD120"/>
    <mergeCell ref="BE120:BG120"/>
    <mergeCell ref="BH120:BJ120"/>
    <mergeCell ref="BK120:BM120"/>
    <mergeCell ref="BN120:BP120"/>
    <mergeCell ref="AJ121:AL121"/>
    <mergeCell ref="AM121:AO121"/>
    <mergeCell ref="AP121:AR121"/>
    <mergeCell ref="AS121:AU121"/>
    <mergeCell ref="AV121:AX121"/>
    <mergeCell ref="AY121:BA121"/>
    <mergeCell ref="BB121:BD121"/>
    <mergeCell ref="BE121:BG121"/>
    <mergeCell ref="BH121:BJ121"/>
    <mergeCell ref="BK121:BM121"/>
    <mergeCell ref="BN121:BP121"/>
    <mergeCell ref="AJ122:AL122"/>
    <mergeCell ref="AM122:AO122"/>
    <mergeCell ref="AP122:AR122"/>
    <mergeCell ref="AS122:AU122"/>
    <mergeCell ref="AV122:AX122"/>
    <mergeCell ref="AY122:BA122"/>
    <mergeCell ref="BB122:BD122"/>
    <mergeCell ref="BE122:BG122"/>
    <mergeCell ref="BH122:BJ122"/>
    <mergeCell ref="BK122:BM122"/>
    <mergeCell ref="BN122:BP122"/>
    <mergeCell ref="AJ123:AL123"/>
    <mergeCell ref="AM123:AO123"/>
    <mergeCell ref="AP123:AR123"/>
    <mergeCell ref="AS123:AU123"/>
    <mergeCell ref="AV123:AX123"/>
    <mergeCell ref="AY123:BA123"/>
    <mergeCell ref="BB123:BD123"/>
    <mergeCell ref="BE123:BG123"/>
    <mergeCell ref="BH123:BJ123"/>
    <mergeCell ref="BK123:BM123"/>
    <mergeCell ref="BN123:BP123"/>
    <mergeCell ref="AJ124:AL124"/>
    <mergeCell ref="AM124:AO124"/>
    <mergeCell ref="AP124:AR124"/>
    <mergeCell ref="AS124:AU124"/>
    <mergeCell ref="AV124:AX124"/>
    <mergeCell ref="AY124:BA124"/>
    <mergeCell ref="BB124:BD124"/>
    <mergeCell ref="BE124:BG124"/>
    <mergeCell ref="BH124:BJ124"/>
    <mergeCell ref="BK124:BM124"/>
    <mergeCell ref="BN124:BP124"/>
    <mergeCell ref="AJ125:AL125"/>
    <mergeCell ref="AM125:AO125"/>
    <mergeCell ref="AP125:AR125"/>
    <mergeCell ref="AS125:AU125"/>
    <mergeCell ref="AV125:AX125"/>
    <mergeCell ref="AY125:BA125"/>
    <mergeCell ref="BB125:BD125"/>
    <mergeCell ref="BE125:BG125"/>
    <mergeCell ref="BH125:BJ125"/>
    <mergeCell ref="BK125:BM125"/>
    <mergeCell ref="BN125:BP125"/>
    <mergeCell ref="AJ126:AL126"/>
    <mergeCell ref="AM126:AO126"/>
    <mergeCell ref="AP126:AR126"/>
    <mergeCell ref="AS126:AU126"/>
    <mergeCell ref="AV126:AX126"/>
    <mergeCell ref="AY126:BA126"/>
    <mergeCell ref="BB126:BD126"/>
    <mergeCell ref="BE126:BG126"/>
    <mergeCell ref="BH126:BJ126"/>
    <mergeCell ref="BK126:BM126"/>
    <mergeCell ref="BN126:BP126"/>
    <mergeCell ref="AJ127:AL127"/>
    <mergeCell ref="AM127:AO127"/>
    <mergeCell ref="AP127:AR127"/>
    <mergeCell ref="AS127:AU127"/>
    <mergeCell ref="AV127:AX127"/>
    <mergeCell ref="AY127:BA127"/>
    <mergeCell ref="BB127:BD127"/>
    <mergeCell ref="BE127:BG127"/>
    <mergeCell ref="BH127:BJ127"/>
    <mergeCell ref="BK127:BM127"/>
    <mergeCell ref="BN127:BP127"/>
    <mergeCell ref="AJ128:AL128"/>
    <mergeCell ref="AM128:AO128"/>
    <mergeCell ref="AP128:AR128"/>
    <mergeCell ref="AS128:AU128"/>
    <mergeCell ref="AV128:AX128"/>
    <mergeCell ref="AY128:BA128"/>
    <mergeCell ref="BB128:BD128"/>
    <mergeCell ref="BE128:BG128"/>
    <mergeCell ref="BH128:BJ128"/>
    <mergeCell ref="BK128:BM128"/>
    <mergeCell ref="BN128:BP128"/>
    <mergeCell ref="AJ129:AL129"/>
    <mergeCell ref="AM129:AO129"/>
    <mergeCell ref="AP129:AR129"/>
    <mergeCell ref="AS129:AU129"/>
    <mergeCell ref="AV129:AX129"/>
    <mergeCell ref="AY129:BA129"/>
    <mergeCell ref="BB129:BD129"/>
    <mergeCell ref="BE129:BG129"/>
    <mergeCell ref="BH129:BJ129"/>
    <mergeCell ref="BK129:BM129"/>
    <mergeCell ref="BN129:BP129"/>
    <mergeCell ref="AJ130:AL130"/>
    <mergeCell ref="AM130:AO130"/>
    <mergeCell ref="AP130:AR130"/>
    <mergeCell ref="AS130:AU130"/>
    <mergeCell ref="AV130:AX130"/>
    <mergeCell ref="AY130:BA130"/>
    <mergeCell ref="BB130:BD130"/>
    <mergeCell ref="BE130:BG130"/>
    <mergeCell ref="BH130:BJ130"/>
    <mergeCell ref="BK130:BM130"/>
    <mergeCell ref="BN130:BP130"/>
    <mergeCell ref="AJ131:AL131"/>
    <mergeCell ref="AM131:AO131"/>
    <mergeCell ref="AP131:AR131"/>
    <mergeCell ref="AS131:AU131"/>
    <mergeCell ref="AV131:AX131"/>
    <mergeCell ref="AY131:BA131"/>
    <mergeCell ref="BB131:BD131"/>
    <mergeCell ref="BE131:BG131"/>
    <mergeCell ref="BH131:BJ131"/>
    <mergeCell ref="BK131:BM131"/>
    <mergeCell ref="BN131:BP131"/>
    <mergeCell ref="AJ132:AL132"/>
    <mergeCell ref="AM132:AO132"/>
    <mergeCell ref="AP132:AR132"/>
    <mergeCell ref="AS132:AU132"/>
    <mergeCell ref="AV132:AX132"/>
    <mergeCell ref="AY132:BA132"/>
    <mergeCell ref="BB132:BD132"/>
    <mergeCell ref="BE132:BG132"/>
    <mergeCell ref="BH132:BJ132"/>
    <mergeCell ref="BK132:BM132"/>
    <mergeCell ref="BN132:BP132"/>
    <mergeCell ref="AJ133:AL133"/>
    <mergeCell ref="AM133:AO133"/>
    <mergeCell ref="AP133:AR133"/>
    <mergeCell ref="AS133:AU133"/>
    <mergeCell ref="AV133:AX133"/>
    <mergeCell ref="AY133:BA133"/>
    <mergeCell ref="BB133:BD133"/>
    <mergeCell ref="BE133:BG133"/>
    <mergeCell ref="BH133:BJ133"/>
    <mergeCell ref="BK133:BM133"/>
    <mergeCell ref="BN133:BP133"/>
    <mergeCell ref="AJ134:AL134"/>
    <mergeCell ref="AM134:AO134"/>
    <mergeCell ref="AP134:AR134"/>
    <mergeCell ref="AS134:AU134"/>
    <mergeCell ref="AV134:AX134"/>
    <mergeCell ref="AY134:BA134"/>
    <mergeCell ref="BB134:BD134"/>
    <mergeCell ref="BE134:BG134"/>
    <mergeCell ref="BH134:BJ134"/>
    <mergeCell ref="BK134:BM134"/>
    <mergeCell ref="BN134:BP134"/>
    <mergeCell ref="AJ135:AL135"/>
    <mergeCell ref="AM135:AO135"/>
    <mergeCell ref="AP135:AR135"/>
    <mergeCell ref="AS135:AU135"/>
    <mergeCell ref="AV135:AX135"/>
    <mergeCell ref="AY135:BA135"/>
    <mergeCell ref="BB135:BD135"/>
    <mergeCell ref="BE135:BG135"/>
    <mergeCell ref="BH135:BJ135"/>
    <mergeCell ref="BK135:BM135"/>
    <mergeCell ref="BN135:BP135"/>
    <mergeCell ref="AJ136:AL136"/>
    <mergeCell ref="AM136:AO136"/>
    <mergeCell ref="AP136:AR136"/>
    <mergeCell ref="AS136:AU136"/>
    <mergeCell ref="AV136:AX136"/>
    <mergeCell ref="AY136:BA136"/>
    <mergeCell ref="BB136:BD136"/>
    <mergeCell ref="BE136:BG136"/>
    <mergeCell ref="BH136:BJ136"/>
    <mergeCell ref="BK136:BM136"/>
    <mergeCell ref="BN136:BP136"/>
    <mergeCell ref="AJ137:AL137"/>
    <mergeCell ref="AM137:AO137"/>
    <mergeCell ref="AP137:AR137"/>
    <mergeCell ref="AS137:AU137"/>
    <mergeCell ref="AV137:AX137"/>
    <mergeCell ref="AY137:BA137"/>
    <mergeCell ref="BB137:BD137"/>
    <mergeCell ref="BE137:BG137"/>
    <mergeCell ref="BH137:BJ137"/>
    <mergeCell ref="BK137:BM137"/>
    <mergeCell ref="BN137:BP137"/>
    <mergeCell ref="AJ138:AL138"/>
    <mergeCell ref="AM138:AO138"/>
    <mergeCell ref="AP138:AR138"/>
    <mergeCell ref="AS138:AU138"/>
    <mergeCell ref="AV138:AX138"/>
    <mergeCell ref="AY138:BA138"/>
    <mergeCell ref="BB138:BD138"/>
    <mergeCell ref="BE138:BG138"/>
    <mergeCell ref="BH138:BJ138"/>
    <mergeCell ref="BK138:BM138"/>
    <mergeCell ref="BN138:BP138"/>
    <mergeCell ref="AJ139:AL139"/>
    <mergeCell ref="AM139:AO139"/>
    <mergeCell ref="AP139:AR139"/>
    <mergeCell ref="AS139:AU139"/>
    <mergeCell ref="AV139:AX139"/>
    <mergeCell ref="AY139:BA139"/>
    <mergeCell ref="BB139:BD139"/>
    <mergeCell ref="BE139:BG139"/>
    <mergeCell ref="BH139:BJ139"/>
    <mergeCell ref="BK139:BM139"/>
    <mergeCell ref="BN139:BP139"/>
    <mergeCell ref="AJ140:AL140"/>
    <mergeCell ref="AM140:AO140"/>
    <mergeCell ref="AP140:AR140"/>
    <mergeCell ref="AS140:AU140"/>
    <mergeCell ref="AV140:AX140"/>
    <mergeCell ref="AY140:BA140"/>
    <mergeCell ref="BB140:BD140"/>
    <mergeCell ref="BE140:BG140"/>
    <mergeCell ref="BH140:BJ140"/>
    <mergeCell ref="BK140:BM140"/>
    <mergeCell ref="BN140:BP140"/>
    <mergeCell ref="AJ141:AL141"/>
    <mergeCell ref="AM141:AO141"/>
    <mergeCell ref="AP141:AR141"/>
    <mergeCell ref="AS141:AU141"/>
    <mergeCell ref="AV141:AX141"/>
    <mergeCell ref="AY141:BA141"/>
    <mergeCell ref="BB141:BD141"/>
    <mergeCell ref="BE141:BG141"/>
    <mergeCell ref="BH141:BJ141"/>
    <mergeCell ref="BK141:BM141"/>
    <mergeCell ref="BN141:BP141"/>
    <mergeCell ref="AJ142:AL142"/>
    <mergeCell ref="AM142:AO142"/>
    <mergeCell ref="AP142:AR142"/>
    <mergeCell ref="AS142:AU142"/>
    <mergeCell ref="AV142:AX142"/>
    <mergeCell ref="AY142:BA142"/>
    <mergeCell ref="BB142:BD142"/>
    <mergeCell ref="BE142:BG142"/>
    <mergeCell ref="BH142:BJ142"/>
    <mergeCell ref="BK142:BM142"/>
    <mergeCell ref="BN142:BP142"/>
    <mergeCell ref="AJ143:AL143"/>
    <mergeCell ref="AM143:AO143"/>
    <mergeCell ref="AP143:AR143"/>
    <mergeCell ref="AS143:AU143"/>
    <mergeCell ref="AV143:AX143"/>
    <mergeCell ref="AY143:BA143"/>
    <mergeCell ref="BB143:BD143"/>
    <mergeCell ref="BE143:BG143"/>
    <mergeCell ref="BH143:BJ143"/>
    <mergeCell ref="BK143:BM143"/>
    <mergeCell ref="BN143:BP143"/>
    <mergeCell ref="AJ144:AL144"/>
    <mergeCell ref="AM144:AO144"/>
    <mergeCell ref="AP144:AR144"/>
    <mergeCell ref="AS144:AU144"/>
    <mergeCell ref="AV144:AX144"/>
    <mergeCell ref="AY144:BA144"/>
    <mergeCell ref="BB144:BD144"/>
    <mergeCell ref="BE144:BG144"/>
    <mergeCell ref="BH144:BJ144"/>
    <mergeCell ref="BK144:BM144"/>
    <mergeCell ref="BN144:BP144"/>
    <mergeCell ref="AJ145:AL145"/>
    <mergeCell ref="AM145:AO145"/>
    <mergeCell ref="AP145:AR145"/>
    <mergeCell ref="AS145:AU145"/>
    <mergeCell ref="AV145:AX145"/>
    <mergeCell ref="AY145:BA145"/>
    <mergeCell ref="BB145:BD145"/>
    <mergeCell ref="BE145:BG145"/>
    <mergeCell ref="BH145:BJ145"/>
    <mergeCell ref="BK145:BM145"/>
    <mergeCell ref="BN145:BP145"/>
    <mergeCell ref="AJ146:AL146"/>
    <mergeCell ref="AM146:AO146"/>
    <mergeCell ref="AP146:AR146"/>
    <mergeCell ref="AS146:AU146"/>
    <mergeCell ref="AV146:AX146"/>
    <mergeCell ref="AY146:BA146"/>
    <mergeCell ref="BB146:BD146"/>
    <mergeCell ref="BE146:BG146"/>
    <mergeCell ref="BH146:BJ146"/>
    <mergeCell ref="BK146:BM146"/>
    <mergeCell ref="BN146:BP146"/>
    <mergeCell ref="AJ147:AL147"/>
    <mergeCell ref="AM147:AO147"/>
    <mergeCell ref="AP147:AR147"/>
    <mergeCell ref="AS147:AU147"/>
    <mergeCell ref="AV147:AX147"/>
    <mergeCell ref="AY147:BA147"/>
    <mergeCell ref="BB147:BD147"/>
    <mergeCell ref="BE147:BG147"/>
    <mergeCell ref="BH147:BJ147"/>
    <mergeCell ref="BK147:BM147"/>
    <mergeCell ref="BN147:BP147"/>
    <mergeCell ref="AJ148:AL148"/>
    <mergeCell ref="AM148:AO148"/>
    <mergeCell ref="AP148:AR148"/>
    <mergeCell ref="AS148:AU148"/>
    <mergeCell ref="AV148:AX148"/>
    <mergeCell ref="AY148:BA148"/>
    <mergeCell ref="BB148:BD148"/>
    <mergeCell ref="BE148:BG148"/>
    <mergeCell ref="BH148:BJ148"/>
    <mergeCell ref="BK148:BM148"/>
    <mergeCell ref="BN148:BP148"/>
    <mergeCell ref="AJ149:AL149"/>
    <mergeCell ref="AM149:AO149"/>
    <mergeCell ref="AP149:AR149"/>
    <mergeCell ref="AS149:AU149"/>
    <mergeCell ref="AV149:AX149"/>
    <mergeCell ref="AY149:BA149"/>
    <mergeCell ref="BB149:BD149"/>
    <mergeCell ref="BE149:BG149"/>
    <mergeCell ref="BH149:BJ149"/>
    <mergeCell ref="BK149:BM149"/>
    <mergeCell ref="BN149:BP149"/>
    <mergeCell ref="AJ150:AL150"/>
    <mergeCell ref="AM150:AO150"/>
    <mergeCell ref="AP150:AR150"/>
    <mergeCell ref="AS150:AU150"/>
    <mergeCell ref="AV150:AX150"/>
    <mergeCell ref="AY150:BA150"/>
    <mergeCell ref="BB150:BD150"/>
    <mergeCell ref="BE150:BG150"/>
    <mergeCell ref="BH150:BJ150"/>
    <mergeCell ref="BK150:BM150"/>
    <mergeCell ref="BN150:BP150"/>
    <mergeCell ref="AJ151:AL151"/>
    <mergeCell ref="AM151:AO151"/>
    <mergeCell ref="AP151:AR151"/>
    <mergeCell ref="AS151:AU151"/>
    <mergeCell ref="AV151:AX151"/>
    <mergeCell ref="AY151:BA151"/>
    <mergeCell ref="BB151:BD151"/>
    <mergeCell ref="BE151:BG151"/>
    <mergeCell ref="BH151:BJ151"/>
    <mergeCell ref="BK151:BM151"/>
    <mergeCell ref="BN151:BP151"/>
    <mergeCell ref="AJ152:AL152"/>
    <mergeCell ref="AM152:AO152"/>
    <mergeCell ref="AP152:AR152"/>
    <mergeCell ref="AS152:AU152"/>
    <mergeCell ref="AV152:AX152"/>
    <mergeCell ref="AY152:BA152"/>
    <mergeCell ref="BB152:BD152"/>
    <mergeCell ref="BE152:BG152"/>
    <mergeCell ref="BH152:BJ152"/>
    <mergeCell ref="BK152:BM152"/>
    <mergeCell ref="BN152:BP152"/>
    <mergeCell ref="AJ153:AL153"/>
    <mergeCell ref="AM153:AO153"/>
    <mergeCell ref="AP153:AR153"/>
    <mergeCell ref="AS153:AU153"/>
    <mergeCell ref="AV153:AX153"/>
    <mergeCell ref="AY153:BA153"/>
    <mergeCell ref="BB153:BD153"/>
    <mergeCell ref="BE153:BG153"/>
    <mergeCell ref="BH153:BJ153"/>
    <mergeCell ref="BK153:BM153"/>
    <mergeCell ref="BN153:BP153"/>
    <mergeCell ref="AJ154:AL154"/>
    <mergeCell ref="AM154:AO154"/>
    <mergeCell ref="AP154:AR154"/>
    <mergeCell ref="AS154:AU154"/>
    <mergeCell ref="AV154:AX154"/>
    <mergeCell ref="AY154:BA154"/>
    <mergeCell ref="BB154:BD154"/>
    <mergeCell ref="BE154:BG154"/>
    <mergeCell ref="BH154:BJ154"/>
    <mergeCell ref="BK154:BM154"/>
    <mergeCell ref="BN154:BP154"/>
    <mergeCell ref="AJ155:AL155"/>
    <mergeCell ref="AM155:AO155"/>
    <mergeCell ref="AP155:AR155"/>
    <mergeCell ref="AS155:AU155"/>
    <mergeCell ref="AV155:AX155"/>
    <mergeCell ref="AY155:BA155"/>
    <mergeCell ref="BB155:BD155"/>
    <mergeCell ref="BE155:BG155"/>
    <mergeCell ref="BH155:BJ155"/>
    <mergeCell ref="BK155:BM155"/>
    <mergeCell ref="BN155:BP155"/>
    <mergeCell ref="AJ156:AL156"/>
    <mergeCell ref="AM156:AO156"/>
    <mergeCell ref="AP156:AR156"/>
    <mergeCell ref="AS156:AU156"/>
    <mergeCell ref="AV156:AX156"/>
    <mergeCell ref="AY156:BA156"/>
    <mergeCell ref="BB156:BD156"/>
    <mergeCell ref="BE156:BG156"/>
    <mergeCell ref="BH156:BJ156"/>
    <mergeCell ref="BK156:BM156"/>
    <mergeCell ref="BN156:BP156"/>
    <mergeCell ref="AJ157:AL157"/>
    <mergeCell ref="AM157:AO157"/>
    <mergeCell ref="AP157:AR157"/>
    <mergeCell ref="AS157:AU157"/>
    <mergeCell ref="AV157:AX157"/>
    <mergeCell ref="AY157:BA157"/>
    <mergeCell ref="BB157:BD157"/>
    <mergeCell ref="BE157:BG157"/>
    <mergeCell ref="BH157:BJ157"/>
    <mergeCell ref="BK157:BM157"/>
    <mergeCell ref="BN157:BP157"/>
    <mergeCell ref="AJ158:AL158"/>
    <mergeCell ref="AM158:AO158"/>
    <mergeCell ref="AP158:AR158"/>
    <mergeCell ref="AS158:AU158"/>
    <mergeCell ref="AV158:AX158"/>
    <mergeCell ref="AY158:BA158"/>
    <mergeCell ref="BB158:BD158"/>
    <mergeCell ref="BE158:BG158"/>
    <mergeCell ref="BH158:BJ158"/>
    <mergeCell ref="BK158:BM158"/>
    <mergeCell ref="BN158:BP158"/>
    <mergeCell ref="AJ159:AL159"/>
    <mergeCell ref="AM159:AO159"/>
    <mergeCell ref="AP159:AR159"/>
    <mergeCell ref="AS159:AU159"/>
    <mergeCell ref="AV159:AX159"/>
    <mergeCell ref="AY159:BA159"/>
    <mergeCell ref="BB159:BD159"/>
    <mergeCell ref="BE159:BG159"/>
    <mergeCell ref="BH159:BJ159"/>
    <mergeCell ref="BK159:BM159"/>
    <mergeCell ref="BN159:BP159"/>
    <mergeCell ref="AJ160:AL160"/>
    <mergeCell ref="AM160:AO160"/>
    <mergeCell ref="AP160:AR160"/>
    <mergeCell ref="AS160:AU160"/>
    <mergeCell ref="AV160:AX160"/>
    <mergeCell ref="AY160:BA160"/>
    <mergeCell ref="BB160:BD160"/>
    <mergeCell ref="BE160:BG160"/>
    <mergeCell ref="BH160:BJ160"/>
    <mergeCell ref="BK160:BM160"/>
    <mergeCell ref="BN160:BP160"/>
    <mergeCell ref="AJ161:AL161"/>
    <mergeCell ref="AM161:AO161"/>
    <mergeCell ref="AP161:AR161"/>
    <mergeCell ref="AS161:AU161"/>
    <mergeCell ref="AV161:AX161"/>
    <mergeCell ref="AY161:BA161"/>
    <mergeCell ref="BB161:BD161"/>
    <mergeCell ref="BE161:BG161"/>
    <mergeCell ref="BH161:BJ161"/>
    <mergeCell ref="BK161:BM161"/>
    <mergeCell ref="BN161:BP161"/>
    <mergeCell ref="AJ162:AL162"/>
    <mergeCell ref="AM162:AO162"/>
    <mergeCell ref="AP162:AR162"/>
    <mergeCell ref="AS162:AU162"/>
    <mergeCell ref="AV162:AX162"/>
    <mergeCell ref="AY162:BA162"/>
    <mergeCell ref="BB162:BD162"/>
    <mergeCell ref="BE162:BG162"/>
    <mergeCell ref="BH162:BJ162"/>
    <mergeCell ref="BK162:BM162"/>
    <mergeCell ref="BN162:BP162"/>
    <mergeCell ref="AJ163:AL163"/>
    <mergeCell ref="AM163:AO163"/>
    <mergeCell ref="AP163:AR163"/>
    <mergeCell ref="AS163:AU163"/>
    <mergeCell ref="AV163:AX163"/>
    <mergeCell ref="AY163:BA163"/>
    <mergeCell ref="BB163:BD163"/>
    <mergeCell ref="BE163:BG163"/>
    <mergeCell ref="BH163:BJ163"/>
    <mergeCell ref="BK163:BM163"/>
    <mergeCell ref="BN163:BP163"/>
    <mergeCell ref="AJ164:AL164"/>
    <mergeCell ref="AM164:AO164"/>
    <mergeCell ref="AP164:AR164"/>
    <mergeCell ref="AS164:AU164"/>
    <mergeCell ref="AV164:AX164"/>
    <mergeCell ref="AY164:BA164"/>
    <mergeCell ref="BB164:BD164"/>
    <mergeCell ref="BE164:BG164"/>
    <mergeCell ref="BH164:BJ164"/>
    <mergeCell ref="BK164:BM164"/>
    <mergeCell ref="BN164:BP164"/>
    <mergeCell ref="AJ165:AL165"/>
    <mergeCell ref="AM165:AO165"/>
    <mergeCell ref="AP165:AR165"/>
    <mergeCell ref="AS165:AU165"/>
    <mergeCell ref="AV165:AX165"/>
    <mergeCell ref="AY165:BA165"/>
    <mergeCell ref="BB165:BD165"/>
    <mergeCell ref="BE165:BG165"/>
    <mergeCell ref="BH165:BJ165"/>
    <mergeCell ref="BK165:BM165"/>
    <mergeCell ref="BN165:BP165"/>
    <mergeCell ref="AJ166:AL166"/>
    <mergeCell ref="AM166:AO166"/>
    <mergeCell ref="AP166:AR166"/>
    <mergeCell ref="AS166:AU166"/>
    <mergeCell ref="AV166:AX166"/>
    <mergeCell ref="AY166:BA166"/>
    <mergeCell ref="BB166:BD166"/>
    <mergeCell ref="BE166:BG166"/>
    <mergeCell ref="BH166:BJ166"/>
    <mergeCell ref="BK166:BM166"/>
    <mergeCell ref="BN166:BP166"/>
    <mergeCell ref="AJ167:AL167"/>
    <mergeCell ref="AM167:AO167"/>
    <mergeCell ref="AP167:AR167"/>
    <mergeCell ref="AS167:AU167"/>
    <mergeCell ref="AV167:AX167"/>
    <mergeCell ref="AY167:BA167"/>
    <mergeCell ref="BB167:BD167"/>
    <mergeCell ref="BE167:BG167"/>
    <mergeCell ref="BH167:BJ167"/>
    <mergeCell ref="BK167:BM167"/>
    <mergeCell ref="BN167:BP167"/>
    <mergeCell ref="AJ168:AL168"/>
    <mergeCell ref="AM168:AO168"/>
    <mergeCell ref="AP168:AR168"/>
    <mergeCell ref="AS168:AU168"/>
    <mergeCell ref="AV168:AX168"/>
    <mergeCell ref="AY168:BA168"/>
    <mergeCell ref="BB168:BD168"/>
    <mergeCell ref="BE168:BG168"/>
    <mergeCell ref="BH168:BJ168"/>
    <mergeCell ref="BK168:BM168"/>
    <mergeCell ref="BN168:BP168"/>
    <mergeCell ref="AJ169:AL169"/>
    <mergeCell ref="AM169:AO169"/>
    <mergeCell ref="AP169:AR169"/>
    <mergeCell ref="AS169:AU169"/>
    <mergeCell ref="AV169:AX169"/>
    <mergeCell ref="AY169:BA169"/>
    <mergeCell ref="BB169:BD169"/>
    <mergeCell ref="BE169:BG169"/>
    <mergeCell ref="BH169:BJ169"/>
    <mergeCell ref="BK169:BM169"/>
    <mergeCell ref="BN169:BP169"/>
    <mergeCell ref="AJ170:AL170"/>
    <mergeCell ref="AM170:AO170"/>
    <mergeCell ref="AP170:AR170"/>
    <mergeCell ref="AS170:AU170"/>
    <mergeCell ref="AV170:AX170"/>
    <mergeCell ref="AY170:BA170"/>
    <mergeCell ref="BB170:BD170"/>
    <mergeCell ref="BE170:BG170"/>
    <mergeCell ref="BH170:BJ170"/>
    <mergeCell ref="BK170:BM170"/>
    <mergeCell ref="BN170:BP170"/>
    <mergeCell ref="AJ171:AL171"/>
    <mergeCell ref="AM171:AO171"/>
    <mergeCell ref="AP171:AR171"/>
    <mergeCell ref="AS171:AU171"/>
    <mergeCell ref="AV171:AX171"/>
    <mergeCell ref="AY171:BA171"/>
    <mergeCell ref="BB171:BD171"/>
    <mergeCell ref="BE171:BG171"/>
    <mergeCell ref="BH171:BJ171"/>
    <mergeCell ref="BK171:BM171"/>
    <mergeCell ref="BN171:BP171"/>
    <mergeCell ref="AJ172:AL172"/>
    <mergeCell ref="AM172:AO172"/>
    <mergeCell ref="AP172:AR172"/>
    <mergeCell ref="AS172:AU172"/>
    <mergeCell ref="AV172:AX172"/>
    <mergeCell ref="AY172:BA172"/>
    <mergeCell ref="BB172:BD172"/>
    <mergeCell ref="BE172:BG172"/>
    <mergeCell ref="BH172:BJ172"/>
    <mergeCell ref="BK172:BM172"/>
    <mergeCell ref="BN172:BP172"/>
    <mergeCell ref="AJ173:AL173"/>
    <mergeCell ref="AM173:AO173"/>
    <mergeCell ref="AP173:AR173"/>
    <mergeCell ref="AS173:AU173"/>
    <mergeCell ref="AV173:AX173"/>
    <mergeCell ref="AY173:BA173"/>
    <mergeCell ref="BB173:BD173"/>
    <mergeCell ref="BE173:BG173"/>
    <mergeCell ref="BH173:BJ173"/>
    <mergeCell ref="BK173:BM173"/>
    <mergeCell ref="BN173:BP173"/>
    <mergeCell ref="AJ174:AL174"/>
    <mergeCell ref="AM174:AO174"/>
    <mergeCell ref="AP174:AR174"/>
    <mergeCell ref="AS174:AU174"/>
    <mergeCell ref="AV174:AX174"/>
    <mergeCell ref="AY174:BA174"/>
    <mergeCell ref="BB174:BD174"/>
    <mergeCell ref="BE174:BG174"/>
    <mergeCell ref="BH174:BJ174"/>
    <mergeCell ref="BK174:BM174"/>
    <mergeCell ref="BN174:BP174"/>
    <mergeCell ref="AJ175:AL175"/>
    <mergeCell ref="AM175:AO175"/>
    <mergeCell ref="AP175:AR175"/>
    <mergeCell ref="AS175:AU175"/>
    <mergeCell ref="AV175:AX175"/>
    <mergeCell ref="AY175:BA175"/>
    <mergeCell ref="BB175:BD175"/>
    <mergeCell ref="BE175:BG175"/>
    <mergeCell ref="BH175:BJ175"/>
    <mergeCell ref="BK175:BM175"/>
    <mergeCell ref="BN175:BP175"/>
    <mergeCell ref="AJ176:AL176"/>
    <mergeCell ref="AM176:AO176"/>
    <mergeCell ref="AP176:AR176"/>
    <mergeCell ref="AS176:AU176"/>
    <mergeCell ref="AV176:AX176"/>
    <mergeCell ref="AY176:BA176"/>
    <mergeCell ref="BB176:BD176"/>
    <mergeCell ref="BE176:BG176"/>
    <mergeCell ref="BH176:BJ176"/>
    <mergeCell ref="BK176:BM176"/>
    <mergeCell ref="BN176:BP176"/>
    <mergeCell ref="AJ177:AL177"/>
    <mergeCell ref="AM177:AO177"/>
    <mergeCell ref="AP177:AR177"/>
    <mergeCell ref="AS177:AU177"/>
    <mergeCell ref="AV177:AX177"/>
    <mergeCell ref="AY177:BA177"/>
    <mergeCell ref="BB177:BD177"/>
    <mergeCell ref="BE177:BG177"/>
    <mergeCell ref="BH177:BJ177"/>
    <mergeCell ref="BK177:BM177"/>
    <mergeCell ref="BN177:BP177"/>
    <mergeCell ref="AJ178:AL178"/>
    <mergeCell ref="AM178:AO178"/>
    <mergeCell ref="AP178:AR178"/>
    <mergeCell ref="AS178:AU178"/>
    <mergeCell ref="AV178:AX178"/>
    <mergeCell ref="AY178:BA178"/>
    <mergeCell ref="BB178:BD178"/>
    <mergeCell ref="BE178:BG178"/>
    <mergeCell ref="BH178:BJ178"/>
    <mergeCell ref="BK178:BM178"/>
    <mergeCell ref="BN178:BP178"/>
    <mergeCell ref="BK182:BM182"/>
    <mergeCell ref="BN182:BP182"/>
    <mergeCell ref="AJ179:AL179"/>
    <mergeCell ref="AM179:AO179"/>
    <mergeCell ref="AP179:AR179"/>
    <mergeCell ref="AS179:AU179"/>
    <mergeCell ref="AV179:AX179"/>
    <mergeCell ref="AY179:BA179"/>
    <mergeCell ref="BB179:BD179"/>
    <mergeCell ref="BE179:BG179"/>
    <mergeCell ref="BH179:BJ179"/>
    <mergeCell ref="BK179:BM179"/>
    <mergeCell ref="BN179:BP179"/>
    <mergeCell ref="AJ180:AL180"/>
    <mergeCell ref="AM180:AO180"/>
    <mergeCell ref="AP180:AR180"/>
    <mergeCell ref="AS180:AU180"/>
    <mergeCell ref="AV180:AX180"/>
    <mergeCell ref="AY180:BA180"/>
    <mergeCell ref="BB180:BD180"/>
    <mergeCell ref="BE180:BG180"/>
    <mergeCell ref="BH180:BJ180"/>
    <mergeCell ref="BK180:BM180"/>
    <mergeCell ref="BN180:BP180"/>
    <mergeCell ref="AJ183:AL183"/>
    <mergeCell ref="AM183:AO183"/>
    <mergeCell ref="AP183:AR183"/>
    <mergeCell ref="AS183:AU183"/>
    <mergeCell ref="AV183:AX183"/>
    <mergeCell ref="AY183:BA183"/>
    <mergeCell ref="BB183:BD183"/>
    <mergeCell ref="BE183:BG183"/>
    <mergeCell ref="BH183:BJ183"/>
    <mergeCell ref="BK183:BM183"/>
    <mergeCell ref="BN183:BP183"/>
    <mergeCell ref="BR98:BR99"/>
    <mergeCell ref="AJ181:AL181"/>
    <mergeCell ref="AM181:AO181"/>
    <mergeCell ref="AP181:AR181"/>
    <mergeCell ref="AS181:AU181"/>
    <mergeCell ref="AV181:AX181"/>
    <mergeCell ref="AY181:BA181"/>
    <mergeCell ref="BB181:BD181"/>
    <mergeCell ref="BE181:BG181"/>
    <mergeCell ref="BH181:BJ181"/>
    <mergeCell ref="BK181:BM181"/>
    <mergeCell ref="BN181:BP181"/>
    <mergeCell ref="AJ182:AL182"/>
    <mergeCell ref="AM182:AO182"/>
    <mergeCell ref="AP182:AR182"/>
    <mergeCell ref="AS182:AU182"/>
    <mergeCell ref="AV182:AX182"/>
    <mergeCell ref="AY182:BA182"/>
    <mergeCell ref="BB182:BD182"/>
    <mergeCell ref="BE182:BG182"/>
    <mergeCell ref="BH182:BJ182"/>
    <mergeCell ref="CI98:CI99"/>
    <mergeCell ref="CJ98:CJ99"/>
    <mergeCell ref="BW98:BW99"/>
    <mergeCell ref="BX98:BX99"/>
    <mergeCell ref="BY98:BY99"/>
    <mergeCell ref="BZ98:BZ99"/>
    <mergeCell ref="CA98:CA99"/>
    <mergeCell ref="BS98:BS99"/>
    <mergeCell ref="BU98:BU99"/>
    <mergeCell ref="BQ98:BQ99"/>
    <mergeCell ref="BT98:BT99"/>
    <mergeCell ref="BV98:BV99"/>
    <mergeCell ref="CB98:CB99"/>
    <mergeCell ref="CC98:CC99"/>
    <mergeCell ref="CD98:CD99"/>
    <mergeCell ref="CE98:CE99"/>
    <mergeCell ref="CF98:CF99"/>
    <mergeCell ref="CG98:CG99"/>
    <mergeCell ref="CH98:CH99"/>
  </mergeCells>
  <conditionalFormatting sqref="EH3:FK86">
    <cfRule type="containsBlanks" dxfId="79" priority="5">
      <formula>LEN(TRIM(EH3))=0</formula>
    </cfRule>
    <cfRule type="cellIs" dxfId="78" priority="15" operator="lessThan">
      <formula>-2</formula>
    </cfRule>
    <cfRule type="cellIs" dxfId="77" priority="16" operator="greaterThan">
      <formula>2</formula>
    </cfRule>
  </conditionalFormatting>
  <conditionalFormatting sqref="GV3:HP86 FL3:GO86">
    <cfRule type="cellIs" dxfId="76" priority="7" operator="lessThan">
      <formula>0.05</formula>
    </cfRule>
  </conditionalFormatting>
  <hyperlinks>
    <hyperlink ref="A1:A2" location="'Indications d''Utilisation'!A29" display="Lien vers Indication d'Utilisation"/>
  </hyperlinks>
  <pageMargins left="0.7" right="0.7" top="0.75" bottom="0.75" header="0.3" footer="0.3"/>
  <pageSetup paperSize="9" orientation="portrait" horizontalDpi="4294967293" verticalDpi="4294967293" r:id="rId1"/>
  <ignoredErrors>
    <ignoredError sqref="GS3" evalError="1"/>
  </ignoredErrors>
</worksheet>
</file>

<file path=xl/worksheets/sheet26.xml><?xml version="1.0" encoding="utf-8"?>
<worksheet xmlns="http://schemas.openxmlformats.org/spreadsheetml/2006/main" xmlns:r="http://schemas.openxmlformats.org/officeDocument/2006/relationships">
  <sheetPr codeName="Feuil17">
    <tabColor rgb="FF17F20C"/>
  </sheetPr>
  <dimension ref="A1:AH144"/>
  <sheetViews>
    <sheetView zoomScaleNormal="100" workbookViewId="0">
      <selection sqref="A1:B2"/>
    </sheetView>
  </sheetViews>
  <sheetFormatPr baseColWidth="10" defaultRowHeight="15"/>
  <cols>
    <col min="1" max="1" width="12" style="45" customWidth="1"/>
    <col min="2" max="11" width="12.7109375" style="45" customWidth="1"/>
    <col min="12" max="12" width="13.28515625" style="45" bestFit="1" customWidth="1"/>
    <col min="13" max="16384" width="11.42578125" style="45"/>
  </cols>
  <sheetData>
    <row r="1" spans="1:34" ht="17.25" customHeight="1">
      <c r="A1" s="650" t="s">
        <v>206</v>
      </c>
      <c r="B1" s="651"/>
      <c r="C1" s="47"/>
      <c r="D1" s="47"/>
      <c r="E1" s="47"/>
      <c r="F1" s="47"/>
      <c r="G1" s="47"/>
      <c r="H1" s="660" t="s">
        <v>192</v>
      </c>
      <c r="I1" s="661"/>
      <c r="J1" s="661"/>
      <c r="K1" s="662"/>
      <c r="L1" s="47"/>
      <c r="M1" s="47"/>
      <c r="N1" s="47"/>
      <c r="O1" s="47"/>
      <c r="P1" s="47"/>
      <c r="Q1" s="47"/>
      <c r="R1" s="47"/>
      <c r="S1" s="47"/>
      <c r="T1" s="658"/>
      <c r="U1" s="658"/>
      <c r="V1" s="658"/>
      <c r="W1" s="658"/>
      <c r="X1" s="658"/>
      <c r="Y1" s="658"/>
      <c r="Z1" s="658"/>
      <c r="AA1" s="658"/>
      <c r="AB1" s="658"/>
      <c r="AC1" s="658"/>
      <c r="AD1" s="658"/>
      <c r="AE1" s="658"/>
      <c r="AF1" s="658"/>
      <c r="AG1" s="658"/>
      <c r="AH1" s="659"/>
    </row>
    <row r="2" spans="1:34" ht="17.25" customHeight="1" thickBot="1">
      <c r="A2" s="652"/>
      <c r="B2" s="653"/>
      <c r="C2" s="48"/>
      <c r="D2" s="48"/>
      <c r="E2" s="48"/>
      <c r="F2" s="48"/>
      <c r="G2" s="48"/>
      <c r="H2" s="663"/>
      <c r="I2" s="664"/>
      <c r="J2" s="664"/>
      <c r="K2" s="665"/>
      <c r="L2" s="48"/>
      <c r="M2" s="48"/>
      <c r="N2" s="48"/>
      <c r="O2" s="48"/>
      <c r="P2" s="48"/>
      <c r="Q2" s="48"/>
      <c r="R2" s="48"/>
      <c r="S2" s="48"/>
      <c r="T2" s="656"/>
      <c r="U2" s="656"/>
      <c r="V2" s="656"/>
      <c r="W2" s="656"/>
      <c r="X2" s="656"/>
      <c r="Y2" s="656"/>
      <c r="Z2" s="656"/>
      <c r="AA2" s="656"/>
      <c r="AB2" s="656"/>
      <c r="AC2" s="656"/>
      <c r="AD2" s="656"/>
      <c r="AE2" s="656"/>
      <c r="AF2" s="656"/>
      <c r="AG2" s="656"/>
      <c r="AH2" s="657"/>
    </row>
    <row r="3" spans="1:34">
      <c r="A3" s="243"/>
      <c r="B3" s="243"/>
      <c r="C3" s="243"/>
      <c r="D3" s="243"/>
      <c r="E3" s="243"/>
      <c r="F3" s="243"/>
      <c r="G3" s="243"/>
      <c r="H3" s="243"/>
      <c r="I3" s="243"/>
      <c r="J3" s="243"/>
      <c r="K3" s="243"/>
      <c r="L3" s="243"/>
      <c r="M3" s="243"/>
      <c r="N3" s="243"/>
      <c r="O3" s="243"/>
      <c r="P3" s="243"/>
      <c r="Q3" s="243"/>
      <c r="R3" s="243"/>
      <c r="S3" s="243"/>
      <c r="T3" s="243"/>
      <c r="U3" s="243"/>
      <c r="V3" s="243"/>
      <c r="W3" s="243"/>
      <c r="X3" s="243"/>
      <c r="Y3" s="243"/>
      <c r="Z3" s="243"/>
      <c r="AA3" s="243"/>
      <c r="AB3" s="243"/>
      <c r="AC3" s="243"/>
      <c r="AD3" s="243"/>
      <c r="AE3" s="243"/>
      <c r="AF3" s="243"/>
      <c r="AG3" s="243"/>
      <c r="AH3" s="243"/>
    </row>
    <row r="4" spans="1:34">
      <c r="A4" s="243"/>
      <c r="B4" s="243"/>
      <c r="C4" s="243"/>
      <c r="D4" s="243"/>
      <c r="E4" s="243"/>
      <c r="F4" s="243"/>
      <c r="G4" s="243"/>
      <c r="H4" s="243"/>
      <c r="I4" s="243"/>
      <c r="J4" s="243"/>
      <c r="K4" s="243"/>
      <c r="L4" s="243"/>
      <c r="M4" s="243"/>
      <c r="N4" s="243"/>
      <c r="O4" s="243"/>
      <c r="P4" s="243"/>
      <c r="Q4" s="243"/>
      <c r="R4" s="243"/>
      <c r="S4" s="243"/>
      <c r="T4" s="243"/>
      <c r="U4" s="243"/>
      <c r="V4" s="243"/>
      <c r="W4" s="243"/>
      <c r="X4" s="243"/>
      <c r="Y4" s="243"/>
      <c r="Z4" s="243"/>
      <c r="AA4" s="243"/>
      <c r="AB4" s="243"/>
      <c r="AC4" s="243"/>
      <c r="AD4" s="243"/>
      <c r="AE4" s="243"/>
      <c r="AF4" s="243"/>
      <c r="AG4" s="243"/>
      <c r="AH4" s="243"/>
    </row>
    <row r="5" spans="1:34">
      <c r="A5" s="487" t="s">
        <v>314</v>
      </c>
      <c r="B5" s="488"/>
      <c r="C5" s="488"/>
      <c r="D5" s="488"/>
      <c r="E5" s="488"/>
      <c r="F5" s="488"/>
      <c r="G5" s="488"/>
      <c r="H5" s="488"/>
      <c r="I5" s="488"/>
      <c r="J5" s="488"/>
      <c r="K5" s="488"/>
      <c r="L5" s="489"/>
      <c r="M5" s="243"/>
      <c r="N5" s="243"/>
      <c r="O5" s="243"/>
      <c r="P5" s="243"/>
      <c r="Q5" s="243"/>
      <c r="R5" s="243"/>
      <c r="S5" s="243"/>
      <c r="T5" s="243"/>
      <c r="U5" s="243"/>
      <c r="V5" s="243"/>
      <c r="W5" s="243"/>
      <c r="X5" s="243"/>
      <c r="Y5" s="243"/>
      <c r="Z5" s="243"/>
      <c r="AA5" s="243"/>
      <c r="AB5" s="243"/>
      <c r="AC5" s="243"/>
      <c r="AD5" s="243"/>
      <c r="AE5" s="243"/>
      <c r="AF5" s="243"/>
      <c r="AG5" s="243"/>
      <c r="AH5" s="243"/>
    </row>
    <row r="6" spans="1:34">
      <c r="A6" s="46" t="s">
        <v>133</v>
      </c>
      <c r="B6" s="179" t="s">
        <v>123</v>
      </c>
      <c r="C6" s="204" t="s">
        <v>213</v>
      </c>
      <c r="D6" s="204" t="s">
        <v>214</v>
      </c>
      <c r="E6" s="204" t="s">
        <v>215</v>
      </c>
      <c r="F6" s="204" t="s">
        <v>216</v>
      </c>
      <c r="G6" s="204" t="s">
        <v>217</v>
      </c>
      <c r="H6" s="204" t="s">
        <v>218</v>
      </c>
      <c r="I6" s="204" t="s">
        <v>219</v>
      </c>
      <c r="J6" s="204" t="s">
        <v>220</v>
      </c>
      <c r="K6" s="204" t="s">
        <v>221</v>
      </c>
      <c r="L6" s="204" t="s">
        <v>222</v>
      </c>
      <c r="M6" s="243"/>
      <c r="N6" s="243"/>
      <c r="O6" s="243"/>
      <c r="P6" s="243"/>
      <c r="Q6" s="243"/>
      <c r="R6" s="243"/>
      <c r="S6" s="243"/>
      <c r="T6" s="243"/>
      <c r="U6" s="243"/>
      <c r="V6" s="243"/>
      <c r="W6" s="243"/>
      <c r="X6" s="243"/>
      <c r="Y6" s="243"/>
      <c r="Z6" s="243"/>
      <c r="AA6" s="243"/>
      <c r="AB6" s="243"/>
      <c r="AC6" s="243"/>
      <c r="AD6" s="243"/>
      <c r="AE6" s="243"/>
      <c r="AF6" s="243"/>
      <c r="AG6" s="243"/>
      <c r="AH6" s="243"/>
    </row>
    <row r="7" spans="1:34">
      <c r="A7" s="46" t="s">
        <v>142</v>
      </c>
      <c r="B7" s="75">
        <f>IF(ISERROR(MIN('Données Echantillon Contrôle'!$C$4:$E$99)),"",MIN('Données Echantillon Contrôle'!$C$4:$E$99))</f>
        <v>0</v>
      </c>
      <c r="C7" s="75">
        <f>IF(ISERROR(MIN('Données Echantillon 1'!$C$4:$E$99)),"",MIN('Données Echantillon 1'!$C$4:$E$99))</f>
        <v>0</v>
      </c>
      <c r="D7" s="75">
        <f>IF(ISERROR(MIN('Données Echantillon 2'!$C$4:$E$99)),"",MIN('Données Echantillon 2'!$C$4:$E$99))</f>
        <v>0</v>
      </c>
      <c r="E7" s="75">
        <f>IF(ISERROR(MIN('Données Echantillon 3'!$C$4:$E$99)),"",MIN('Données Echantillon 3'!$C$4:$E$99))</f>
        <v>0</v>
      </c>
      <c r="F7" s="75">
        <f>IF(ISERROR(MIN('Données Echantillon 4'!$C$4:$E$99)),"",MIN('Données Echantillon 4'!$C$4:$E$99))</f>
        <v>0</v>
      </c>
      <c r="G7" s="75">
        <f>IF(ISERROR(MIN('Données Echantillon 5'!$C$4:$E$99)),"",MIN('Données Echantillon 5'!$C$4:$E$99))</f>
        <v>0</v>
      </c>
      <c r="H7" s="75">
        <f>IF(ISERROR(MIN('Données Echantillon 6'!$C$4:$E$99)),"",MIN('Données Echantillon 6'!$C$4:$E$99))</f>
        <v>0</v>
      </c>
      <c r="I7" s="75">
        <f>IF(ISERROR(MIN('Données Echantillon 7'!$C$4:$E$99)),"",MIN('Données Echantillon 7'!$C$4:$E$99))</f>
        <v>0</v>
      </c>
      <c r="J7" s="75">
        <f>IF(ISERROR(MIN('Données Echantillon 8'!$C$4:$E$99)),"",MIN('Données Echantillon 8'!$C$4:$E$99))</f>
        <v>0</v>
      </c>
      <c r="K7" s="75">
        <f>IF(ISERROR(MIN('Données Echantillon 9'!$C$4:$E$99)),"",MIN('Données Echantillon 9'!$C$4:$E$99))</f>
        <v>0</v>
      </c>
      <c r="L7" s="75">
        <f>IF(ISERROR(MIN('Données Echantillon 10'!$C$4:$E$99)),"",MIN('Données Echantillon 10'!$C$4:$E$99))</f>
        <v>0</v>
      </c>
      <c r="M7" s="243"/>
      <c r="N7" s="243"/>
      <c r="O7" s="243"/>
      <c r="P7" s="243"/>
      <c r="Q7" s="243"/>
      <c r="R7" s="243"/>
      <c r="S7" s="243"/>
      <c r="T7" s="243"/>
      <c r="U7" s="243"/>
      <c r="V7" s="243"/>
      <c r="W7" s="243"/>
      <c r="X7" s="243"/>
      <c r="Y7" s="243"/>
      <c r="Z7" s="243"/>
      <c r="AA7" s="243"/>
      <c r="AB7" s="243"/>
      <c r="AC7" s="243"/>
      <c r="AD7" s="243"/>
      <c r="AE7" s="243"/>
      <c r="AF7" s="243"/>
      <c r="AG7" s="243"/>
      <c r="AH7" s="243"/>
    </row>
    <row r="8" spans="1:34">
      <c r="A8" s="46" t="s">
        <v>143</v>
      </c>
      <c r="B8" s="75" t="str">
        <f>IF(ISERROR(QUARTILE('Données Echantillon Contrôle'!$C$4:$E$99,1)),"",QUARTILE('Données Echantillon Contrôle'!$C$4:$E$99,1))</f>
        <v/>
      </c>
      <c r="C8" s="75" t="str">
        <f>IF(ISERROR(QUARTILE('Données Echantillon 1'!$C$4:$E$99,1)),"",QUARTILE('Données Echantillon 1'!$C$4:$E$99,1))</f>
        <v/>
      </c>
      <c r="D8" s="75" t="str">
        <f>IF(ISERROR(QUARTILE('Données Echantillon 2'!$C$4:$E$99,1)),"",QUARTILE('Données Echantillon 2'!$C$4:$E$99,1))</f>
        <v/>
      </c>
      <c r="E8" s="75" t="str">
        <f>IF(ISERROR(QUARTILE('Données Echantillon 3'!$C$4:$E$99,1)),"",QUARTILE('Données Echantillon 3'!$C$4:$E$99,1))</f>
        <v/>
      </c>
      <c r="F8" s="75" t="str">
        <f>IF(ISERROR(QUARTILE('Données Echantillon 4'!$C$4:$E$99,1)),"",QUARTILE('Données Echantillon 4'!$C$4:$E$99,1))</f>
        <v/>
      </c>
      <c r="G8" s="75" t="str">
        <f>IF(ISERROR(QUARTILE('Données Echantillon 5'!$C$4:$E$99,1)),"",QUARTILE('Données Echantillon 5'!$C$4:$E$99,1))</f>
        <v/>
      </c>
      <c r="H8" s="75" t="str">
        <f>IF(ISERROR(QUARTILE('Données Echantillon 6'!$C$4:$E$99,1)),"",QUARTILE('Données Echantillon 6'!$C$4:$E$99,1))</f>
        <v/>
      </c>
      <c r="I8" s="75" t="str">
        <f>IF(ISERROR(QUARTILE('Données Echantillon 7'!$C$4:$E$99,1)),"",QUARTILE('Données Echantillon 7'!$C$4:$E$99,1))</f>
        <v/>
      </c>
      <c r="J8" s="75" t="str">
        <f>IF(ISERROR(QUARTILE('Données Echantillon 8'!$C$4:$E$99,1)),"",QUARTILE('Données Echantillon 8'!$C$4:$E$99,1))</f>
        <v/>
      </c>
      <c r="K8" s="75" t="str">
        <f>IF(ISERROR(QUARTILE('Données Echantillon 9'!$C$4:$E$99,1)),"",QUARTILE('Données Echantillon 9'!$C$4:$E$99,1))</f>
        <v/>
      </c>
      <c r="L8" s="75" t="str">
        <f>IF(ISERROR(QUARTILE('Données Echantillon 10'!$C$4:$E$99,1)),"",QUARTILE('Données Echantillon 10'!$C$4:$E$99,1))</f>
        <v/>
      </c>
      <c r="M8" s="243"/>
      <c r="N8" s="243"/>
      <c r="O8" s="243"/>
      <c r="P8" s="243"/>
      <c r="Q8" s="243"/>
      <c r="R8" s="243"/>
      <c r="S8" s="243"/>
      <c r="T8" s="243"/>
      <c r="U8" s="243"/>
      <c r="V8" s="243"/>
      <c r="W8" s="243"/>
      <c r="X8" s="243"/>
      <c r="Y8" s="243"/>
      <c r="Z8" s="243"/>
      <c r="AA8" s="243"/>
      <c r="AB8" s="243"/>
      <c r="AC8" s="243"/>
      <c r="AD8" s="243"/>
      <c r="AE8" s="243"/>
      <c r="AF8" s="243"/>
      <c r="AG8" s="243"/>
      <c r="AH8" s="243"/>
    </row>
    <row r="9" spans="1:34">
      <c r="A9" s="46" t="s">
        <v>144</v>
      </c>
      <c r="B9" s="75" t="str">
        <f>IF(ISERROR(MEDIAN('Données Echantillon Contrôle'!A4:E99)),"",MEDIAN('Données Echantillon Contrôle'!A4:E99))</f>
        <v/>
      </c>
      <c r="C9" s="75" t="str">
        <f>IF(ISERROR(MEDIAN('Données Echantillon 1'!B4:E99)),"",MEDIAN('Données Echantillon 1'!B4:E99))</f>
        <v/>
      </c>
      <c r="D9" s="75" t="str">
        <f>IF(ISERROR(MEDIAN('Données Echantillon 2'!$C$4:$E$99)),"",MEDIAN('Données Echantillon 2'!$C$4:$E$99))</f>
        <v/>
      </c>
      <c r="E9" s="75" t="str">
        <f>IF(ISERROR(MEDIAN('Données Echantillon 3'!$C$4:$E$99)),"",MEDIAN('Données Echantillon 3'!$C$4:$E$99))</f>
        <v/>
      </c>
      <c r="F9" s="75" t="str">
        <f>IF(ISERROR(MEDIAN('Données Echantillon 4'!$C$4:$E$99)),"",MEDIAN('Données Echantillon 4'!$C$4:$E$99))</f>
        <v/>
      </c>
      <c r="G9" s="75" t="str">
        <f>IF(ISERROR(MEDIAN('Données Echantillon 5'!$C$4:$E$99)),"",MEDIAN('Données Echantillon 5'!$C$4:$E$99))</f>
        <v/>
      </c>
      <c r="H9" s="75" t="str">
        <f>IF(ISERROR(MEDIAN('Données Echantillon 6'!$C$4:$E$99)),"",MEDIAN('Données Echantillon 6'!$C$4:$E$99))</f>
        <v/>
      </c>
      <c r="I9" s="75" t="str">
        <f>IF(ISERROR(MEDIAN('Données Echantillon 7'!$C$4:$E$99)),"",MEDIAN('Données Echantillon 7'!$C$4:$E$99))</f>
        <v/>
      </c>
      <c r="J9" s="75" t="str">
        <f>IF(ISERROR(MEDIAN('Données Echantillon 8'!$C$4:$E$99)),"",MEDIAN('Données Echantillon 8'!$C$4:$E$99))</f>
        <v/>
      </c>
      <c r="K9" s="75" t="str">
        <f>IF(ISERROR(MEDIAN('Données Echantillon 9'!$C$4:$E$99)),"",MEDIAN('Données Echantillon 9'!$C$4:$E$99))</f>
        <v/>
      </c>
      <c r="L9" s="75" t="str">
        <f>IF(ISERROR(MEDIAN('Données Echantillon 10'!$C$4:$E$99)),"",MEDIAN('Données Echantillon 10'!$C$4:$E$99))</f>
        <v/>
      </c>
      <c r="M9" s="243"/>
      <c r="N9" s="243"/>
      <c r="O9" s="243"/>
      <c r="P9" s="243"/>
      <c r="Q9" s="243"/>
      <c r="R9" s="243"/>
      <c r="S9" s="243"/>
      <c r="T9" s="243"/>
      <c r="U9" s="243"/>
      <c r="V9" s="243"/>
      <c r="W9" s="243"/>
      <c r="X9" s="243"/>
      <c r="Y9" s="243"/>
      <c r="Z9" s="243"/>
      <c r="AA9" s="243"/>
      <c r="AB9" s="243"/>
      <c r="AC9" s="243"/>
      <c r="AD9" s="243"/>
      <c r="AE9" s="243"/>
      <c r="AF9" s="243"/>
      <c r="AG9" s="243"/>
      <c r="AH9" s="243"/>
    </row>
    <row r="10" spans="1:34">
      <c r="A10" s="46" t="s">
        <v>145</v>
      </c>
      <c r="B10" s="75" t="str">
        <f>IF(ISERROR(QUARTILE('Données Echantillon Contrôle'!$C$4:$E$99,3)),"",QUARTILE('Données Echantillon Contrôle'!$C$4:$E$99,3))</f>
        <v/>
      </c>
      <c r="C10" s="75" t="str">
        <f>IF(ISERROR(QUARTILE('Données Echantillon 1'!$C$4:$E$99,3)),"",QUARTILE('Données Echantillon 1'!$C$4:$E$99,3))</f>
        <v/>
      </c>
      <c r="D10" s="75" t="str">
        <f>IF(ISERROR(QUARTILE('Données Echantillon 2'!$C$4:$E$99,3)),"",QUARTILE('Données Echantillon 2'!$C$4:$E$99,3))</f>
        <v/>
      </c>
      <c r="E10" s="75" t="str">
        <f>IF(ISERROR(QUARTILE('Données Echantillon 3'!$C$4:$E$99,3)),"",QUARTILE('Données Echantillon 3'!$C$4:$E$99,3))</f>
        <v/>
      </c>
      <c r="F10" s="75" t="str">
        <f>IF(ISERROR(QUARTILE('Données Echantillon 4'!$C$4:$E$99,3)),"",QUARTILE('Données Echantillon 4'!$C$4:$E$99,3))</f>
        <v/>
      </c>
      <c r="G10" s="75" t="str">
        <f>IF(ISERROR(QUARTILE('Données Echantillon 5'!$C$4:$E$99,3)),"",QUARTILE('Données Echantillon 5'!$C$4:$E$99,3))</f>
        <v/>
      </c>
      <c r="H10" s="75" t="str">
        <f>IF(ISERROR(QUARTILE('Données Echantillon 6'!$C$4:$E$99,3)),"",QUARTILE('Données Echantillon 6'!$C$4:$E$99,3))</f>
        <v/>
      </c>
      <c r="I10" s="75" t="str">
        <f>IF(ISERROR(QUARTILE('Données Echantillon 7'!$C$4:$E$99,3)),"",QUARTILE('Données Echantillon 7'!$C$4:$E$99,3))</f>
        <v/>
      </c>
      <c r="J10" s="75" t="str">
        <f>IF(ISERROR(QUARTILE('Données Echantillon 8'!$C$4:$E$99,3)),"",QUARTILE('Données Echantillon 8'!$C$4:$E$99,3))</f>
        <v/>
      </c>
      <c r="K10" s="75" t="str">
        <f>IF(ISERROR(QUARTILE('Données Echantillon 9'!$C$4:$E$99,3)),"",QUARTILE('Données Echantillon 9'!$C$4:$E$99,3))</f>
        <v/>
      </c>
      <c r="L10" s="75" t="str">
        <f>IF(ISERROR(QUARTILE('Données Echantillon 10'!$C$4:$E$99,3)),"",QUARTILE('Données Echantillon 10'!$C$4:$E$99,3))</f>
        <v/>
      </c>
      <c r="M10" s="243"/>
      <c r="N10" s="243"/>
      <c r="O10" s="243"/>
      <c r="P10" s="243"/>
      <c r="Q10" s="243"/>
      <c r="R10" s="243"/>
      <c r="S10" s="243"/>
      <c r="T10" s="243"/>
      <c r="U10" s="243"/>
      <c r="V10" s="243"/>
      <c r="W10" s="243"/>
      <c r="X10" s="243"/>
      <c r="Y10" s="243"/>
      <c r="Z10" s="243"/>
      <c r="AA10" s="243"/>
      <c r="AB10" s="243"/>
      <c r="AC10" s="243"/>
      <c r="AD10" s="243"/>
      <c r="AE10" s="243"/>
      <c r="AF10" s="243"/>
      <c r="AG10" s="243"/>
      <c r="AH10" s="243"/>
    </row>
    <row r="11" spans="1:34">
      <c r="A11" s="46" t="s">
        <v>146</v>
      </c>
      <c r="B11" s="75">
        <f>IF(ISERROR(MAX('Données Echantillon Contrôle'!$C$4:$E$99)),"",MAX('Données Echantillon Contrôle'!$C$4:$E$99))</f>
        <v>0</v>
      </c>
      <c r="C11" s="75">
        <f>IF(ISERROR(MAX('Données Echantillon 1'!$C$4:$E$99)),"",MAX('Données Echantillon 1'!$C$4:$E$99))</f>
        <v>0</v>
      </c>
      <c r="D11" s="75">
        <f>IF(ISERROR(MAX('Données Echantillon 2'!$C$4:$E$99)),"",MAX('Données Echantillon 2'!$C$4:$E$99))</f>
        <v>0</v>
      </c>
      <c r="E11" s="75">
        <f>IF(ISERROR(MAX('Données Echantillon 3'!$C$4:$E$99)),"",MAX('Données Echantillon 3'!$C$4:$E$99))</f>
        <v>0</v>
      </c>
      <c r="F11" s="75">
        <f>IF(ISERROR(MAX('Données Echantillon 4'!$C$4:$E$99)),"",MAX('Données Echantillon 4'!$C$4:$E$99))</f>
        <v>0</v>
      </c>
      <c r="G11" s="75">
        <f>IF(ISERROR(MAX('Données Echantillon 5'!$C$4:$E$99)),"",MAX('Données Echantillon 5'!$C$4:$E$99))</f>
        <v>0</v>
      </c>
      <c r="H11" s="75">
        <f>IF(ISERROR(MAX('Données Echantillon 6'!$C$4:$E$99)),"",MAX('Données Echantillon 6'!$C$4:$E$99))</f>
        <v>0</v>
      </c>
      <c r="I11" s="75">
        <f>IF(ISERROR(MAX('Données Echantillon 7'!$C$4:$E$99)),"",MAX('Données Echantillon 7'!$C$4:$E$99))</f>
        <v>0</v>
      </c>
      <c r="J11" s="75">
        <f>IF(ISERROR(MAX('Données Echantillon 8'!$C$4:$E$99)),"",MAX('Données Echantillon 8'!$C$4:$E$99))</f>
        <v>0</v>
      </c>
      <c r="K11" s="75">
        <f>IF(ISERROR(MAX('Données Echantillon 9'!$C$4:$E$99)),"",MAX('Données Echantillon 9'!$C$4:$E$99))</f>
        <v>0</v>
      </c>
      <c r="L11" s="75">
        <f>IF(ISERROR(MAX('Données Echantillon 10'!$C$4:$E$99)),"",MAX('Données Echantillon 10'!$C$4:$E$99))</f>
        <v>0</v>
      </c>
      <c r="M11" s="243"/>
      <c r="N11" s="243"/>
      <c r="O11" s="243"/>
      <c r="P11" s="243"/>
      <c r="Q11" s="243"/>
      <c r="R11" s="243"/>
      <c r="S11" s="243"/>
      <c r="T11" s="243"/>
      <c r="U11" s="243"/>
      <c r="V11" s="243"/>
      <c r="W11" s="243"/>
      <c r="X11" s="243"/>
      <c r="Y11" s="243"/>
      <c r="Z11" s="243"/>
      <c r="AA11" s="243"/>
      <c r="AB11" s="243"/>
      <c r="AC11" s="243"/>
      <c r="AD11" s="243"/>
      <c r="AE11" s="243"/>
      <c r="AF11" s="243"/>
      <c r="AG11" s="243"/>
      <c r="AH11" s="243"/>
    </row>
    <row r="12" spans="1:34">
      <c r="A12" s="243"/>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row>
    <row r="13" spans="1:34">
      <c r="A13" s="243"/>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row>
    <row r="14" spans="1:34">
      <c r="A14" s="243"/>
      <c r="B14" s="243"/>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4">
      <c r="A15" s="243"/>
      <c r="B15" s="243"/>
      <c r="C15" s="243"/>
      <c r="D15" s="243"/>
      <c r="E15" s="24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4">
      <c r="A16" s="243"/>
      <c r="B16" s="243"/>
      <c r="C16" s="243"/>
      <c r="D16" s="243"/>
      <c r="E16" s="24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1:34">
      <c r="A17" s="243"/>
      <c r="B17" s="243"/>
      <c r="C17" s="243"/>
      <c r="D17" s="243"/>
      <c r="E17" s="24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1:34">
      <c r="A18" s="243"/>
      <c r="B18" s="243"/>
      <c r="C18" s="243"/>
      <c r="D18" s="243"/>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1:34">
      <c r="A19" s="243"/>
      <c r="B19" s="243"/>
      <c r="C19" s="243"/>
      <c r="D19" s="243"/>
      <c r="E19" s="24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0" spans="1:34">
      <c r="A20" s="243"/>
      <c r="B20" s="243"/>
      <c r="C20" s="243"/>
      <c r="D20" s="243"/>
      <c r="E20" s="243"/>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c r="AE20" s="243"/>
      <c r="AF20" s="243"/>
      <c r="AG20" s="243"/>
      <c r="AH20" s="243"/>
    </row>
    <row r="21" spans="1:34">
      <c r="A21" s="243"/>
      <c r="B21" s="243"/>
      <c r="C21" s="243"/>
      <c r="D21" s="243"/>
      <c r="E21" s="243"/>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c r="AE21" s="243"/>
      <c r="AF21" s="243"/>
      <c r="AG21" s="243"/>
      <c r="AH21" s="243"/>
    </row>
    <row r="22" spans="1:34">
      <c r="A22" s="243"/>
      <c r="B22" s="243"/>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row>
    <row r="23" spans="1:34">
      <c r="A23" s="243"/>
      <c r="B23" s="243"/>
      <c r="C23" s="24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row>
    <row r="24" spans="1:34">
      <c r="A24" s="243"/>
      <c r="B24" s="243"/>
      <c r="C24" s="243"/>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3"/>
    </row>
    <row r="25" spans="1:34">
      <c r="A25" s="243"/>
      <c r="B25" s="243"/>
      <c r="C25" s="243"/>
      <c r="D25" s="243"/>
      <c r="E25" s="243"/>
      <c r="F25" s="243"/>
      <c r="G25" s="243"/>
      <c r="H25" s="243"/>
      <c r="I25" s="243"/>
      <c r="J25" s="243"/>
      <c r="K25" s="243"/>
      <c r="L25" s="243"/>
      <c r="M25" s="243"/>
      <c r="N25" s="243"/>
      <c r="O25" s="243"/>
      <c r="P25" s="243"/>
      <c r="Q25" s="243"/>
      <c r="R25" s="243"/>
      <c r="S25" s="243"/>
      <c r="T25" s="243"/>
      <c r="U25" s="243"/>
      <c r="V25" s="243"/>
      <c r="W25" s="243"/>
      <c r="X25" s="243"/>
      <c r="Y25" s="243"/>
      <c r="Z25" s="243"/>
      <c r="AA25" s="243"/>
      <c r="AB25" s="243"/>
      <c r="AC25" s="243"/>
      <c r="AD25" s="243"/>
      <c r="AE25" s="243"/>
      <c r="AF25" s="243"/>
      <c r="AG25" s="243"/>
      <c r="AH25" s="243"/>
    </row>
    <row r="26" spans="1:34" ht="15.75" thickBot="1">
      <c r="A26" s="243"/>
      <c r="B26" s="243"/>
      <c r="C26" s="243"/>
      <c r="D26" s="243"/>
      <c r="E26" s="243"/>
      <c r="F26" s="243"/>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c r="AE26" s="243"/>
      <c r="AF26" s="243"/>
      <c r="AG26" s="243"/>
      <c r="AH26" s="243"/>
    </row>
    <row r="27" spans="1:34">
      <c r="A27" s="49"/>
      <c r="B27" s="47"/>
      <c r="C27" s="47"/>
      <c r="D27" s="47"/>
      <c r="E27" s="47"/>
      <c r="F27" s="47"/>
      <c r="G27" s="47"/>
      <c r="H27" s="660" t="s">
        <v>193</v>
      </c>
      <c r="I27" s="661"/>
      <c r="J27" s="661"/>
      <c r="K27" s="662"/>
      <c r="L27" s="47"/>
      <c r="M27" s="47"/>
      <c r="N27" s="47"/>
      <c r="O27" s="654"/>
      <c r="P27" s="654"/>
      <c r="Q27" s="654"/>
      <c r="R27" s="654"/>
      <c r="S27" s="654"/>
      <c r="T27" s="654"/>
      <c r="U27" s="654"/>
      <c r="V27" s="654"/>
      <c r="W27" s="654"/>
      <c r="X27" s="654"/>
      <c r="Y27" s="654"/>
      <c r="Z27" s="654"/>
      <c r="AA27" s="654"/>
      <c r="AB27" s="654"/>
      <c r="AC27" s="654"/>
      <c r="AD27" s="654"/>
      <c r="AE27" s="654"/>
      <c r="AF27" s="654"/>
      <c r="AG27" s="654"/>
      <c r="AH27" s="655"/>
    </row>
    <row r="28" spans="1:34" ht="15.75" thickBot="1">
      <c r="A28" s="50"/>
      <c r="B28" s="48"/>
      <c r="C28" s="48"/>
      <c r="D28" s="48"/>
      <c r="E28" s="48"/>
      <c r="F28" s="48"/>
      <c r="G28" s="48"/>
      <c r="H28" s="663"/>
      <c r="I28" s="664"/>
      <c r="J28" s="664"/>
      <c r="K28" s="665"/>
      <c r="L28" s="48"/>
      <c r="M28" s="48"/>
      <c r="N28" s="48"/>
      <c r="O28" s="656"/>
      <c r="P28" s="656"/>
      <c r="Q28" s="656"/>
      <c r="R28" s="656"/>
      <c r="S28" s="656"/>
      <c r="T28" s="656"/>
      <c r="U28" s="656"/>
      <c r="V28" s="656"/>
      <c r="W28" s="656"/>
      <c r="X28" s="656"/>
      <c r="Y28" s="656"/>
      <c r="Z28" s="656"/>
      <c r="AA28" s="656"/>
      <c r="AB28" s="656"/>
      <c r="AC28" s="656"/>
      <c r="AD28" s="656"/>
      <c r="AE28" s="656"/>
      <c r="AF28" s="656"/>
      <c r="AG28" s="656"/>
      <c r="AH28" s="657"/>
    </row>
    <row r="29" spans="1:34">
      <c r="A29" s="243"/>
      <c r="B29" s="243"/>
      <c r="C29" s="243"/>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row>
    <row r="30" spans="1:34">
      <c r="A30" s="243"/>
      <c r="B30" s="243"/>
      <c r="C30" s="243"/>
      <c r="D30" s="243"/>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row>
    <row r="31" spans="1:34">
      <c r="A31" s="487" t="s">
        <v>315</v>
      </c>
      <c r="B31" s="488"/>
      <c r="C31" s="488"/>
      <c r="D31" s="488"/>
      <c r="E31" s="488"/>
      <c r="F31" s="488"/>
      <c r="G31" s="488"/>
      <c r="H31" s="488"/>
      <c r="I31" s="488"/>
      <c r="J31" s="488"/>
      <c r="K31" s="488"/>
      <c r="L31" s="489"/>
      <c r="M31" s="243"/>
      <c r="N31" s="243"/>
      <c r="O31" s="243"/>
      <c r="P31" s="243"/>
      <c r="Q31" s="243"/>
      <c r="R31" s="243"/>
      <c r="S31" s="243"/>
      <c r="T31" s="243"/>
      <c r="U31" s="243"/>
      <c r="V31" s="243"/>
      <c r="W31" s="243"/>
      <c r="X31" s="243"/>
      <c r="Y31" s="243"/>
      <c r="Z31" s="243"/>
      <c r="AA31" s="243"/>
      <c r="AB31" s="243"/>
      <c r="AC31" s="243"/>
      <c r="AD31" s="243"/>
      <c r="AE31" s="243"/>
      <c r="AF31" s="243"/>
      <c r="AG31" s="243"/>
      <c r="AH31" s="243"/>
    </row>
    <row r="32" spans="1:34">
      <c r="A32" s="46" t="s">
        <v>133</v>
      </c>
      <c r="B32" s="179" t="str">
        <f>IF(B6="","",B6)</f>
        <v>Contrôle</v>
      </c>
      <c r="C32" s="179" t="str">
        <f t="shared" ref="C32:L32" si="0">IF(C6="","",C6)</f>
        <v>Echantillon 1</v>
      </c>
      <c r="D32" s="179" t="str">
        <f t="shared" si="0"/>
        <v>Echantillon 2</v>
      </c>
      <c r="E32" s="179" t="str">
        <f t="shared" si="0"/>
        <v>Echantillon 3</v>
      </c>
      <c r="F32" s="179" t="str">
        <f t="shared" si="0"/>
        <v>Echantillon 4</v>
      </c>
      <c r="G32" s="179" t="str">
        <f t="shared" si="0"/>
        <v>Echantillon 5</v>
      </c>
      <c r="H32" s="179" t="str">
        <f t="shared" si="0"/>
        <v>Echantillon 6</v>
      </c>
      <c r="I32" s="179" t="str">
        <f t="shared" si="0"/>
        <v>Echantillon 7</v>
      </c>
      <c r="J32" s="179" t="str">
        <f t="shared" si="0"/>
        <v>Echantillon 8</v>
      </c>
      <c r="K32" s="179" t="str">
        <f t="shared" si="0"/>
        <v>Echantillon 9</v>
      </c>
      <c r="L32" s="179" t="str">
        <f t="shared" si="0"/>
        <v>Echantillon 10</v>
      </c>
      <c r="M32" s="243"/>
      <c r="N32" s="243"/>
      <c r="O32" s="243"/>
      <c r="P32" s="243"/>
      <c r="Q32" s="243"/>
      <c r="R32" s="243"/>
      <c r="S32" s="243"/>
      <c r="T32" s="243"/>
      <c r="U32" s="243"/>
      <c r="V32" s="243"/>
      <c r="W32" s="243"/>
      <c r="X32" s="243"/>
      <c r="Y32" s="243"/>
      <c r="Z32" s="243"/>
      <c r="AA32" s="243"/>
      <c r="AB32" s="243"/>
      <c r="AC32" s="243"/>
      <c r="AD32" s="243"/>
      <c r="AE32" s="243"/>
      <c r="AF32" s="243"/>
      <c r="AG32" s="243"/>
      <c r="AH32" s="243"/>
    </row>
    <row r="33" spans="1:34">
      <c r="A33" s="46" t="s">
        <v>142</v>
      </c>
      <c r="B33" s="79">
        <f>IF(ISERROR(MIN('Feuille de Calcul'!AJ3:AL86)),"",MIN('Feuille de Calcul'!AJ3:AL86))</f>
        <v>0</v>
      </c>
      <c r="C33" s="79">
        <f>IF(ISERROR(MIN('Feuille de Calcul'!$AM$3:$AO$86)),"",MIN('Feuille de Calcul'!$AM$3:$AO$86))</f>
        <v>0</v>
      </c>
      <c r="D33" s="79">
        <f>IF(ISERROR(MIN('Feuille de Calcul'!$AP$3:$AR$86)),"",MIN('Feuille de Calcul'!$AP$3:$AR$86))</f>
        <v>0</v>
      </c>
      <c r="E33" s="79">
        <f>IF(ISERROR(MIN('Feuille de Calcul'!$AS$3:$AU$86)),"",MIN('Feuille de Calcul'!$AS$3:$AU$86))</f>
        <v>0</v>
      </c>
      <c r="F33" s="79">
        <f>IF(ISERROR(MIN('Feuille de Calcul'!$AV$3:$AX$86)),"",MIN('Feuille de Calcul'!$AV$3:$AX$86))</f>
        <v>0</v>
      </c>
      <c r="G33" s="79">
        <f>IF(ISERROR(MIN('Feuille de Calcul'!$AY$3:$BA$86)),"",MIN('Feuille de Calcul'!$AY$3:$BA$86))</f>
        <v>0</v>
      </c>
      <c r="H33" s="79">
        <f>IF(ISERROR(MIN('Feuille de Calcul'!$BB$3:$BD$86)),"",MIN('Feuille de Calcul'!$BB$3:$BD$86))</f>
        <v>0</v>
      </c>
      <c r="I33" s="79">
        <f>IF(ISERROR(MIN('Feuille de Calcul'!$BE$3:$BG$86)),"",MIN('Feuille de Calcul'!$BE$3:$BG$86))</f>
        <v>0</v>
      </c>
      <c r="J33" s="79">
        <f>IF(ISERROR(MIN('Feuille de Calcul'!$BH$3:$BJ$86)),"",MIN('Feuille de Calcul'!$BH$3:$BJ$86))</f>
        <v>0</v>
      </c>
      <c r="K33" s="79">
        <f>IF(ISERROR(MIN('Feuille de Calcul'!$BK$3:$BM$86)),"",MIN('Feuille de Calcul'!$BK$3:$BM$86))</f>
        <v>0</v>
      </c>
      <c r="L33" s="79">
        <f>IF(ISERROR(MIN('Feuille de Calcul'!$BN$3:$BP$86)),"",MIN('Feuille de Calcul'!$BN$3:$BP$86))</f>
        <v>0</v>
      </c>
      <c r="M33" s="243"/>
      <c r="N33" s="243"/>
      <c r="O33" s="243"/>
      <c r="P33" s="243"/>
      <c r="Q33" s="243"/>
      <c r="R33" s="243"/>
      <c r="S33" s="243"/>
      <c r="T33" s="243"/>
      <c r="U33" s="243"/>
      <c r="V33" s="243"/>
      <c r="W33" s="243"/>
      <c r="X33" s="243"/>
      <c r="Y33" s="243"/>
      <c r="Z33" s="243"/>
      <c r="AA33" s="243"/>
      <c r="AB33" s="243"/>
      <c r="AC33" s="243"/>
      <c r="AD33" s="243"/>
      <c r="AE33" s="243"/>
      <c r="AF33" s="243"/>
      <c r="AG33" s="243"/>
      <c r="AH33" s="243"/>
    </row>
    <row r="34" spans="1:34">
      <c r="A34" s="46" t="s">
        <v>143</v>
      </c>
      <c r="B34" s="79" t="str">
        <f>IF(ISERROR(QUARTILE('Feuille de Calcul'!$AJ$3:$AL$86,1)),"",QUARTILE('Feuille de Calcul'!$AJ$3:$AL$86,1))</f>
        <v/>
      </c>
      <c r="C34" s="79" t="str">
        <f>IF(ISERROR(QUARTILE('Feuille de Calcul'!$AM$3:$AO$86,1)),"",QUARTILE('Feuille de Calcul'!$AM$3:$AO$86,1))</f>
        <v/>
      </c>
      <c r="D34" s="79" t="str">
        <f>IF(ISERROR(QUARTILE('Feuille de Calcul'!$AP$3:$AR$86,1)),"",QUARTILE('Feuille de Calcul'!$AP$3:$AR$86,1))</f>
        <v/>
      </c>
      <c r="E34" s="79" t="str">
        <f>IF(ISERROR(QUARTILE('Feuille de Calcul'!$AS$3:$AU$86,1)),"",QUARTILE('Feuille de Calcul'!$AS$3:$AU$86,1))</f>
        <v/>
      </c>
      <c r="F34" s="79" t="str">
        <f>IF(ISERROR(QUARTILE('Feuille de Calcul'!$AV$3:$AX$86,1)),"",QUARTILE('Feuille de Calcul'!$AV$3:$AX$86,1))</f>
        <v/>
      </c>
      <c r="G34" s="79" t="str">
        <f>IF(ISERROR(QUARTILE('Feuille de Calcul'!$AY$3:$BA$86,1)),"",QUARTILE('Feuille de Calcul'!$AY$3:$BA$86,1))</f>
        <v/>
      </c>
      <c r="H34" s="79" t="str">
        <f>IF(ISERROR(QUARTILE('Feuille de Calcul'!$BB$3:$BD$86,1)),"",QUARTILE('Feuille de Calcul'!$BB$3:$BD$86,1))</f>
        <v/>
      </c>
      <c r="I34" s="79" t="str">
        <f>IF(ISERROR(QUARTILE('Feuille de Calcul'!$BE$3:$BG$86,1)),"",QUARTILE('Feuille de Calcul'!$BE$3:$BG$86,1))</f>
        <v/>
      </c>
      <c r="J34" s="79" t="str">
        <f>IF(ISERROR(QUARTILE('Feuille de Calcul'!$BH$3:$BJ$86,1)),"",QUARTILE('Feuille de Calcul'!$BH$3:$BJ$86,1))</f>
        <v/>
      </c>
      <c r="K34" s="79" t="str">
        <f>IF(ISERROR(QUARTILE('Feuille de Calcul'!$BK$3:$BM$86,1)),"",QUARTILE('Feuille de Calcul'!$BK$3:$BM$86,1))</f>
        <v/>
      </c>
      <c r="L34" s="79" t="str">
        <f>IF(ISERROR(QUARTILE('Feuille de Calcul'!$BN$3:$BP$86,1)),"",QUARTILE('Feuille de Calcul'!$BN$3:$BP$86,1))</f>
        <v/>
      </c>
      <c r="M34" s="243"/>
      <c r="N34" s="243"/>
      <c r="O34" s="243"/>
      <c r="P34" s="243"/>
      <c r="Q34" s="243"/>
      <c r="R34" s="243"/>
      <c r="S34" s="243"/>
      <c r="T34" s="243"/>
      <c r="U34" s="243"/>
      <c r="V34" s="243"/>
      <c r="W34" s="243"/>
      <c r="X34" s="243"/>
      <c r="Y34" s="243"/>
      <c r="Z34" s="243"/>
      <c r="AA34" s="243"/>
      <c r="AB34" s="243"/>
      <c r="AC34" s="243"/>
      <c r="AD34" s="243"/>
      <c r="AE34" s="243"/>
      <c r="AF34" s="243"/>
      <c r="AG34" s="243"/>
      <c r="AH34" s="243"/>
    </row>
    <row r="35" spans="1:34">
      <c r="A35" s="46" t="s">
        <v>144</v>
      </c>
      <c r="B35" s="79" t="str">
        <f>IF(ISERROR(MEDIAN('Feuille de Calcul'!$AJ$3:$AL$86)),"",MEDIAN('Feuille de Calcul'!$AJ$3:$AL$86))</f>
        <v/>
      </c>
      <c r="C35" s="79" t="str">
        <f>IF(ISERROR(MEDIAN('Feuille de Calcul'!$AM$3:$AO$86)),"",MEDIAN('Feuille de Calcul'!$AM$3:$AO$86))</f>
        <v/>
      </c>
      <c r="D35" s="79" t="str">
        <f>IF(ISERROR(MEDIAN('Feuille de Calcul'!$AP$3:$AR$86)),"",MEDIAN('Feuille de Calcul'!$AP$3:$AR$86))</f>
        <v/>
      </c>
      <c r="E35" s="79" t="str">
        <f>IF(ISERROR(MEDIAN('Feuille de Calcul'!$AS$3:$AU$86)),"",MEDIAN('Feuille de Calcul'!$AS$3:$AU$86))</f>
        <v/>
      </c>
      <c r="F35" s="79" t="str">
        <f>IF(ISERROR(MEDIAN('Feuille de Calcul'!$AV$3:$AX$86)),"",MEDIAN('Feuille de Calcul'!$AV$3:$AX$86))</f>
        <v/>
      </c>
      <c r="G35" s="79" t="str">
        <f>IF(ISERROR(MEDIAN('Feuille de Calcul'!$AY$3:$BA$86)),"",MEDIAN('Feuille de Calcul'!$AY$3:$BA$86))</f>
        <v/>
      </c>
      <c r="H35" s="79" t="str">
        <f>IF(ISERROR(MEDIAN('Feuille de Calcul'!$BB$3:$BD$86)),"",MEDIAN('Feuille de Calcul'!$BB$3:$BD$86))</f>
        <v/>
      </c>
      <c r="I35" s="79" t="str">
        <f>IF(ISERROR(MEDIAN('Feuille de Calcul'!$BE$3:$BG$86)),"",MEDIAN('Feuille de Calcul'!$BE$3:$BG$86))</f>
        <v/>
      </c>
      <c r="J35" s="79" t="str">
        <f>IF(ISERROR(MEDIAN('Feuille de Calcul'!$BH$3:$BJ$86)),"",MEDIAN('Feuille de Calcul'!$BH$3:$BJ$86))</f>
        <v/>
      </c>
      <c r="K35" s="79" t="str">
        <f>IF(ISERROR(MEDIAN('Feuille de Calcul'!$BK$3:$BM$86)),"",MEDIAN('Feuille de Calcul'!$BK$3:$BM$86))</f>
        <v/>
      </c>
      <c r="L35" s="79" t="str">
        <f>IF(ISERROR(MEDIAN('Feuille de Calcul'!$BN$3:$BP$86)),"",MEDIAN('Feuille de Calcul'!$BN$3:$BP$86))</f>
        <v/>
      </c>
      <c r="M35" s="243"/>
      <c r="N35" s="243"/>
      <c r="O35" s="243"/>
      <c r="P35" s="243"/>
      <c r="Q35" s="243"/>
      <c r="R35" s="243"/>
      <c r="S35" s="243"/>
      <c r="T35" s="243"/>
      <c r="U35" s="243"/>
      <c r="V35" s="243"/>
      <c r="W35" s="243"/>
      <c r="X35" s="243"/>
      <c r="Y35" s="243"/>
      <c r="Z35" s="243"/>
      <c r="AA35" s="243"/>
      <c r="AB35" s="243"/>
      <c r="AC35" s="243"/>
      <c r="AD35" s="243"/>
      <c r="AE35" s="243"/>
      <c r="AF35" s="243"/>
      <c r="AG35" s="243"/>
      <c r="AH35" s="243"/>
    </row>
    <row r="36" spans="1:34">
      <c r="A36" s="46" t="s">
        <v>145</v>
      </c>
      <c r="B36" s="79" t="str">
        <f>IF(ISERROR(QUARTILE('Feuille de Calcul'!$AJ$3:$AL$86,3)),"",QUARTILE('Feuille de Calcul'!$AJ$3:$AL$86,3))</f>
        <v/>
      </c>
      <c r="C36" s="79" t="str">
        <f>IF(ISERROR(QUARTILE('Feuille de Calcul'!$AM$3:$AO$86,3)),"",QUARTILE('Feuille de Calcul'!$AM$3:$AO$86,3))</f>
        <v/>
      </c>
      <c r="D36" s="79" t="str">
        <f>IF(ISERROR(QUARTILE('Feuille de Calcul'!$AP$3:$AR$86,3)),"",QUARTILE('Feuille de Calcul'!$AP$3:$AR$86,3))</f>
        <v/>
      </c>
      <c r="E36" s="79" t="str">
        <f>IF(ISERROR(QUARTILE('Feuille de Calcul'!$AS$3:$AU$86,3)),"",QUARTILE('Feuille de Calcul'!$AS$3:$AU$86,3))</f>
        <v/>
      </c>
      <c r="F36" s="79" t="str">
        <f>IF(ISERROR(QUARTILE('Feuille de Calcul'!$AV$3:$AX$86,3)),"",QUARTILE('Feuille de Calcul'!$AV$3:$AX$86,3))</f>
        <v/>
      </c>
      <c r="G36" s="79" t="str">
        <f>IF(ISERROR(QUARTILE('Feuille de Calcul'!$AY$3:$BA$86,3)),"",QUARTILE('Feuille de Calcul'!$AY$3:$BA$86,3))</f>
        <v/>
      </c>
      <c r="H36" s="79" t="str">
        <f>IF(ISERROR(QUARTILE('Feuille de Calcul'!$BB$3:$BD$86,3)),"",QUARTILE('Feuille de Calcul'!$BB$3:$BD$86,3))</f>
        <v/>
      </c>
      <c r="I36" s="79" t="str">
        <f>IF(ISERROR(QUARTILE('Feuille de Calcul'!$BE$3:$BG$86,3)),"",QUARTILE('Feuille de Calcul'!$BE$3:$BG$86,3))</f>
        <v/>
      </c>
      <c r="J36" s="79" t="str">
        <f>IF(ISERROR(QUARTILE('Feuille de Calcul'!$BH$3:$BJ$86,3)),"",QUARTILE('Feuille de Calcul'!$BH$3:$BJ$86,3))</f>
        <v/>
      </c>
      <c r="K36" s="79" t="str">
        <f>IF(ISERROR(QUARTILE('Feuille de Calcul'!$BK$3:$BM$86,3)),"",QUARTILE('Feuille de Calcul'!$BK$3:$BM$86,3))</f>
        <v/>
      </c>
      <c r="L36" s="79" t="str">
        <f>IF(ISERROR(QUARTILE('Feuille de Calcul'!$BN$3:$BP$86,3)),"",QUARTILE('Feuille de Calcul'!$BN$3:$BP$86,3))</f>
        <v/>
      </c>
      <c r="M36" s="243"/>
      <c r="N36" s="243"/>
      <c r="O36" s="243"/>
      <c r="P36" s="243"/>
      <c r="Q36" s="243"/>
      <c r="R36" s="243"/>
      <c r="S36" s="243"/>
      <c r="T36" s="243"/>
      <c r="U36" s="243"/>
      <c r="V36" s="243"/>
      <c r="W36" s="243"/>
      <c r="X36" s="243"/>
      <c r="Y36" s="243"/>
      <c r="Z36" s="243"/>
      <c r="AA36" s="243"/>
      <c r="AB36" s="243"/>
      <c r="AC36" s="243"/>
      <c r="AD36" s="243"/>
      <c r="AE36" s="243"/>
      <c r="AF36" s="243"/>
      <c r="AG36" s="243"/>
      <c r="AH36" s="243"/>
    </row>
    <row r="37" spans="1:34">
      <c r="A37" s="46" t="s">
        <v>146</v>
      </c>
      <c r="B37" s="79">
        <f>IF(ISERROR(MAX('Feuille de Calcul'!AJ3:AL86)),"",MAX('Feuille de Calcul'!AJ3:AL86))</f>
        <v>0</v>
      </c>
      <c r="C37" s="79">
        <f>IF(ISERROR(MAX('Feuille de Calcul'!$AM$3:$AO$86)),"",MAX('Feuille de Calcul'!$AM$3:$AO$86))</f>
        <v>0</v>
      </c>
      <c r="D37" s="79">
        <f>IF(ISERROR(MAX('Feuille de Calcul'!$AP$3:$AR$86)),"",MAX('Feuille de Calcul'!$AP$3:$AR$86))</f>
        <v>0</v>
      </c>
      <c r="E37" s="79">
        <f>IF(ISERROR(MAX('Feuille de Calcul'!$AS$3:$AU$86)),"",MAX('Feuille de Calcul'!$AS$3:$AU$86))</f>
        <v>0</v>
      </c>
      <c r="F37" s="79">
        <f>IF(ISERROR(MAX('Feuille de Calcul'!$AV$3:$AX$86)),"",MAX('Feuille de Calcul'!$AV$3:$AX$86))</f>
        <v>0</v>
      </c>
      <c r="G37" s="79">
        <f>IF(ISERROR(MAX('Feuille de Calcul'!$AY$3:$BA$86)),"",MAX('Feuille de Calcul'!$AY$3:$BA$86))</f>
        <v>0</v>
      </c>
      <c r="H37" s="79">
        <f>IF(ISERROR(MAX('Feuille de Calcul'!$BB$3:$BD$86)),"",MAX('Feuille de Calcul'!$BB$3:$BD$86))</f>
        <v>0</v>
      </c>
      <c r="I37" s="79">
        <f>IF(ISERROR(MAX('Feuille de Calcul'!$BE$3:$BG$86)),"",MAX('Feuille de Calcul'!$BE$3:$BG$86))</f>
        <v>0</v>
      </c>
      <c r="J37" s="79">
        <f>IF(ISERROR(MAX('Feuille de Calcul'!$BH$3:$BJ$86)),"",MAX('Feuille de Calcul'!$BH$3:$BJ$86))</f>
        <v>0</v>
      </c>
      <c r="K37" s="79">
        <f>IF(ISERROR(MAX('Feuille de Calcul'!$BK$3:$BM$86)),"",MAX('Feuille de Calcul'!$BK$3:$BM$86))</f>
        <v>0</v>
      </c>
      <c r="L37" s="79">
        <f>IF(ISERROR(MAX('Feuille de Calcul'!$BN$3:$BP$86)),"",MAX('Feuille de Calcul'!$BN$3:$BP$86))</f>
        <v>0</v>
      </c>
      <c r="M37" s="243"/>
      <c r="N37" s="243"/>
      <c r="O37" s="243"/>
      <c r="P37" s="243"/>
      <c r="Q37" s="243"/>
      <c r="R37" s="243"/>
      <c r="S37" s="243"/>
      <c r="T37" s="243"/>
      <c r="U37" s="243"/>
      <c r="V37" s="243"/>
      <c r="W37" s="243"/>
      <c r="X37" s="243"/>
      <c r="Y37" s="243"/>
      <c r="Z37" s="243"/>
      <c r="AA37" s="243"/>
      <c r="AB37" s="243"/>
      <c r="AC37" s="243"/>
      <c r="AD37" s="243"/>
      <c r="AE37" s="243"/>
      <c r="AF37" s="243"/>
      <c r="AG37" s="243"/>
      <c r="AH37" s="243"/>
    </row>
    <row r="38" spans="1:34">
      <c r="A38" s="243"/>
      <c r="B38" s="243"/>
      <c r="C38" s="243"/>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243"/>
      <c r="AF38" s="243"/>
      <c r="AG38" s="243"/>
      <c r="AH38" s="243"/>
    </row>
    <row r="39" spans="1:34">
      <c r="A39" s="243"/>
      <c r="B39" s="243"/>
      <c r="C39" s="243"/>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3"/>
    </row>
    <row r="40" spans="1:34">
      <c r="A40" s="243"/>
      <c r="B40" s="243"/>
      <c r="C40" s="243"/>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243"/>
      <c r="AF40" s="243"/>
      <c r="AG40" s="243"/>
      <c r="AH40" s="243"/>
    </row>
    <row r="41" spans="1:34">
      <c r="A41" s="243"/>
      <c r="B41" s="243"/>
      <c r="C41" s="243"/>
      <c r="D41" s="243"/>
      <c r="E41" s="243"/>
      <c r="F41" s="243"/>
      <c r="G41" s="243"/>
      <c r="H41" s="243"/>
      <c r="I41" s="243"/>
      <c r="J41" s="243"/>
      <c r="K41" s="243"/>
      <c r="L41" s="243"/>
      <c r="M41" s="243"/>
      <c r="N41" s="243"/>
      <c r="O41" s="243"/>
      <c r="P41" s="243"/>
      <c r="Q41" s="243"/>
      <c r="R41" s="243"/>
      <c r="S41" s="243"/>
      <c r="T41" s="243"/>
      <c r="U41" s="243"/>
      <c r="V41" s="243"/>
      <c r="W41" s="243"/>
      <c r="X41" s="243"/>
      <c r="Y41" s="243"/>
      <c r="Z41" s="243"/>
      <c r="AA41" s="243"/>
      <c r="AB41" s="243"/>
      <c r="AC41" s="243"/>
      <c r="AD41" s="243"/>
      <c r="AE41" s="243"/>
      <c r="AF41" s="243"/>
      <c r="AG41" s="243"/>
      <c r="AH41" s="243"/>
    </row>
    <row r="42" spans="1:34">
      <c r="A42" s="243"/>
      <c r="B42" s="243"/>
      <c r="C42" s="243"/>
      <c r="D42" s="243"/>
      <c r="E42" s="243"/>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c r="AE42" s="243"/>
      <c r="AF42" s="243"/>
      <c r="AG42" s="243"/>
      <c r="AH42" s="243"/>
    </row>
    <row r="43" spans="1:34">
      <c r="A43" s="243"/>
      <c r="B43" s="243"/>
      <c r="C43" s="243"/>
      <c r="D43" s="243"/>
      <c r="E43" s="243"/>
      <c r="F43" s="243"/>
      <c r="G43" s="243"/>
      <c r="H43" s="243"/>
      <c r="I43" s="243"/>
      <c r="J43" s="243"/>
      <c r="K43" s="243"/>
      <c r="L43" s="243"/>
      <c r="M43" s="243"/>
      <c r="N43" s="243"/>
      <c r="O43" s="243"/>
      <c r="P43" s="243"/>
      <c r="Q43" s="243"/>
      <c r="R43" s="243"/>
      <c r="S43" s="243"/>
      <c r="T43" s="243"/>
      <c r="U43" s="243"/>
      <c r="V43" s="243"/>
      <c r="W43" s="243"/>
      <c r="X43" s="243"/>
      <c r="Y43" s="243"/>
      <c r="Z43" s="243"/>
      <c r="AA43" s="243"/>
      <c r="AB43" s="243"/>
      <c r="AC43" s="243"/>
      <c r="AD43" s="243"/>
      <c r="AE43" s="243"/>
      <c r="AF43" s="243"/>
      <c r="AG43" s="243"/>
      <c r="AH43" s="243"/>
    </row>
    <row r="44" spans="1:34">
      <c r="A44" s="243"/>
      <c r="B44" s="243"/>
      <c r="C44" s="243"/>
      <c r="D44" s="243"/>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3"/>
    </row>
    <row r="45" spans="1:34">
      <c r="A45" s="243"/>
      <c r="B45" s="243"/>
      <c r="C45" s="243"/>
      <c r="D45" s="243"/>
      <c r="E45" s="243"/>
      <c r="F45" s="243"/>
      <c r="G45" s="243"/>
      <c r="H45" s="243"/>
      <c r="I45" s="243"/>
      <c r="J45" s="243"/>
      <c r="K45" s="243"/>
      <c r="L45" s="243"/>
      <c r="M45" s="243"/>
      <c r="N45" s="243"/>
      <c r="O45" s="243"/>
      <c r="P45" s="243"/>
      <c r="Q45" s="243"/>
      <c r="R45" s="243"/>
      <c r="S45" s="243"/>
      <c r="T45" s="243"/>
      <c r="U45" s="243"/>
      <c r="V45" s="243"/>
      <c r="W45" s="243"/>
      <c r="X45" s="243"/>
      <c r="Y45" s="243"/>
      <c r="Z45" s="243"/>
      <c r="AA45" s="243"/>
      <c r="AB45" s="243"/>
      <c r="AC45" s="243"/>
      <c r="AD45" s="243"/>
      <c r="AE45" s="243"/>
      <c r="AF45" s="243"/>
      <c r="AG45" s="243"/>
      <c r="AH45" s="243"/>
    </row>
    <row r="46" spans="1:34">
      <c r="A46" s="243"/>
      <c r="B46" s="243"/>
      <c r="C46" s="243"/>
      <c r="D46" s="243"/>
      <c r="E46" s="243"/>
      <c r="F46" s="243"/>
      <c r="G46" s="243"/>
      <c r="H46" s="243"/>
      <c r="I46" s="243"/>
      <c r="J46" s="243"/>
      <c r="K46" s="243"/>
      <c r="L46" s="243"/>
      <c r="M46" s="243"/>
      <c r="N46" s="243"/>
      <c r="O46" s="243"/>
      <c r="P46" s="243"/>
      <c r="Q46" s="243"/>
      <c r="R46" s="243"/>
      <c r="S46" s="243"/>
      <c r="T46" s="243"/>
      <c r="U46" s="243"/>
      <c r="V46" s="243"/>
      <c r="W46" s="243"/>
      <c r="X46" s="243"/>
      <c r="Y46" s="243"/>
      <c r="Z46" s="243"/>
      <c r="AA46" s="243"/>
      <c r="AB46" s="243"/>
      <c r="AC46" s="243"/>
      <c r="AD46" s="243"/>
      <c r="AE46" s="243"/>
      <c r="AF46" s="243"/>
      <c r="AG46" s="243"/>
      <c r="AH46" s="243"/>
    </row>
    <row r="47" spans="1:34">
      <c r="A47" s="243"/>
      <c r="B47" s="243"/>
      <c r="C47" s="243"/>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row>
    <row r="48" spans="1:34">
      <c r="A48" s="243"/>
      <c r="B48" s="243"/>
      <c r="C48" s="243"/>
      <c r="D48" s="243"/>
      <c r="E48" s="243"/>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c r="AE48" s="243"/>
      <c r="AF48" s="243"/>
      <c r="AG48" s="243"/>
      <c r="AH48" s="243"/>
    </row>
    <row r="49" spans="1:34">
      <c r="A49" s="243"/>
      <c r="B49" s="243"/>
      <c r="C49" s="24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3"/>
    </row>
    <row r="50" spans="1:34">
      <c r="A50" s="243"/>
      <c r="B50" s="243"/>
      <c r="C50" s="243"/>
      <c r="D50" s="243"/>
      <c r="E50" s="243"/>
      <c r="F50" s="243"/>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c r="AE50" s="243"/>
      <c r="AF50" s="243"/>
      <c r="AG50" s="243"/>
      <c r="AH50" s="243"/>
    </row>
    <row r="51" spans="1:34">
      <c r="A51" s="243"/>
      <c r="B51" s="243"/>
      <c r="C51" s="243"/>
      <c r="D51" s="243"/>
      <c r="E51" s="243"/>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c r="AE51" s="243"/>
      <c r="AF51" s="243"/>
      <c r="AG51" s="243"/>
      <c r="AH51" s="243"/>
    </row>
    <row r="52" spans="1:34" ht="15.75" thickBot="1">
      <c r="A52" s="243"/>
      <c r="B52" s="243"/>
      <c r="C52" s="243"/>
      <c r="D52" s="243"/>
      <c r="E52" s="243"/>
      <c r="F52" s="243"/>
      <c r="G52" s="243"/>
      <c r="H52" s="243"/>
      <c r="I52" s="243"/>
      <c r="J52" s="243"/>
      <c r="K52" s="243"/>
      <c r="L52" s="243"/>
      <c r="M52" s="243"/>
      <c r="N52" s="243"/>
      <c r="O52" s="243"/>
      <c r="P52" s="243"/>
      <c r="Q52" s="243"/>
      <c r="R52" s="243"/>
      <c r="S52" s="243"/>
      <c r="T52" s="243"/>
      <c r="U52" s="243"/>
      <c r="V52" s="243"/>
      <c r="W52" s="243"/>
      <c r="X52" s="243"/>
      <c r="Y52" s="243"/>
      <c r="Z52" s="243"/>
      <c r="AA52" s="243"/>
      <c r="AB52" s="243"/>
      <c r="AC52" s="243"/>
      <c r="AD52" s="243"/>
      <c r="AE52" s="243"/>
      <c r="AF52" s="243"/>
      <c r="AG52" s="243"/>
      <c r="AH52" s="243"/>
    </row>
    <row r="53" spans="1:34">
      <c r="A53" s="49"/>
      <c r="B53" s="47"/>
      <c r="C53" s="47"/>
      <c r="D53" s="47"/>
      <c r="E53" s="47"/>
      <c r="F53" s="47"/>
      <c r="G53" s="47"/>
      <c r="H53" s="660" t="s">
        <v>340</v>
      </c>
      <c r="I53" s="661"/>
      <c r="J53" s="661"/>
      <c r="K53" s="662"/>
      <c r="L53" s="47"/>
      <c r="M53" s="47"/>
      <c r="N53" s="47"/>
      <c r="O53" s="47"/>
      <c r="P53" s="47"/>
      <c r="Q53" s="47"/>
      <c r="R53" s="47"/>
      <c r="S53" s="654"/>
      <c r="T53" s="654"/>
      <c r="U53" s="654"/>
      <c r="V53" s="654"/>
      <c r="W53" s="654"/>
      <c r="X53" s="654"/>
      <c r="Y53" s="654"/>
      <c r="Z53" s="654"/>
      <c r="AA53" s="654"/>
      <c r="AB53" s="654"/>
      <c r="AC53" s="654"/>
      <c r="AD53" s="654"/>
      <c r="AE53" s="654"/>
      <c r="AF53" s="654"/>
      <c r="AG53" s="654"/>
      <c r="AH53" s="655"/>
    </row>
    <row r="54" spans="1:34" ht="15.75" thickBot="1">
      <c r="A54" s="50"/>
      <c r="B54" s="48"/>
      <c r="C54" s="48"/>
      <c r="D54" s="48"/>
      <c r="E54" s="48"/>
      <c r="F54" s="48"/>
      <c r="G54" s="48"/>
      <c r="H54" s="663"/>
      <c r="I54" s="664"/>
      <c r="J54" s="664"/>
      <c r="K54" s="665"/>
      <c r="L54" s="48"/>
      <c r="M54" s="48"/>
      <c r="N54" s="48"/>
      <c r="O54" s="48"/>
      <c r="P54" s="48"/>
      <c r="Q54" s="48"/>
      <c r="R54" s="48"/>
      <c r="S54" s="656"/>
      <c r="T54" s="656"/>
      <c r="U54" s="656"/>
      <c r="V54" s="656"/>
      <c r="W54" s="656"/>
      <c r="X54" s="656"/>
      <c r="Y54" s="656"/>
      <c r="Z54" s="656"/>
      <c r="AA54" s="656"/>
      <c r="AB54" s="656"/>
      <c r="AC54" s="656"/>
      <c r="AD54" s="656"/>
      <c r="AE54" s="656"/>
      <c r="AF54" s="656"/>
      <c r="AG54" s="656"/>
      <c r="AH54" s="657"/>
    </row>
    <row r="55" spans="1:34">
      <c r="A55" s="243"/>
      <c r="B55" s="243"/>
      <c r="C55" s="243"/>
      <c r="D55" s="243"/>
      <c r="E55" s="243"/>
      <c r="F55" s="243"/>
      <c r="G55" s="243"/>
      <c r="H55" s="243"/>
      <c r="I55" s="243"/>
      <c r="J55" s="243"/>
      <c r="K55" s="243"/>
      <c r="L55" s="243"/>
      <c r="M55" s="243"/>
      <c r="N55" s="243"/>
      <c r="O55" s="243"/>
      <c r="P55" s="243"/>
      <c r="Q55" s="243"/>
      <c r="R55" s="243"/>
      <c r="S55" s="243"/>
      <c r="T55" s="243"/>
      <c r="U55" s="243"/>
      <c r="V55" s="243"/>
      <c r="W55" s="243"/>
      <c r="X55" s="243"/>
      <c r="Y55" s="243"/>
      <c r="Z55" s="243"/>
      <c r="AA55" s="243"/>
      <c r="AB55" s="243"/>
      <c r="AC55" s="243"/>
      <c r="AD55" s="243"/>
      <c r="AE55" s="243"/>
      <c r="AF55" s="243"/>
      <c r="AG55" s="243"/>
      <c r="AH55" s="243"/>
    </row>
    <row r="56" spans="1:34">
      <c r="A56" s="243"/>
      <c r="B56" s="243"/>
      <c r="C56" s="243"/>
      <c r="D56" s="243"/>
      <c r="E56" s="243"/>
      <c r="F56" s="243"/>
      <c r="G56" s="243"/>
      <c r="H56" s="243"/>
      <c r="I56" s="243"/>
      <c r="J56" s="243"/>
      <c r="K56" s="243"/>
      <c r="L56" s="243"/>
      <c r="M56" s="243"/>
      <c r="N56" s="243"/>
      <c r="O56" s="243"/>
      <c r="P56" s="243"/>
      <c r="Q56" s="243"/>
      <c r="R56" s="243"/>
      <c r="S56" s="243"/>
      <c r="T56" s="243"/>
      <c r="U56" s="243"/>
      <c r="V56" s="243"/>
      <c r="W56" s="243"/>
      <c r="X56" s="243"/>
      <c r="Y56" s="243"/>
      <c r="Z56" s="243"/>
      <c r="AA56" s="243"/>
      <c r="AB56" s="243"/>
      <c r="AC56" s="243"/>
      <c r="AD56" s="243"/>
      <c r="AE56" s="243"/>
      <c r="AF56" s="243"/>
      <c r="AG56" s="243"/>
      <c r="AH56" s="243"/>
    </row>
    <row r="57" spans="1:34">
      <c r="A57" s="487" t="s">
        <v>317</v>
      </c>
      <c r="B57" s="488"/>
      <c r="C57" s="488"/>
      <c r="D57" s="488"/>
      <c r="E57" s="488"/>
      <c r="F57" s="488"/>
      <c r="G57" s="488"/>
      <c r="H57" s="488"/>
      <c r="I57" s="488"/>
      <c r="J57" s="488"/>
      <c r="K57" s="488"/>
      <c r="L57" s="489"/>
      <c r="M57" s="243"/>
      <c r="N57" s="243"/>
      <c r="O57" s="243"/>
      <c r="P57" s="243"/>
      <c r="Q57" s="243"/>
      <c r="R57" s="243"/>
      <c r="S57" s="243"/>
      <c r="T57" s="243"/>
      <c r="U57" s="243"/>
      <c r="V57" s="243"/>
      <c r="W57" s="243"/>
      <c r="X57" s="243"/>
      <c r="Y57" s="243"/>
      <c r="Z57" s="243"/>
      <c r="AA57" s="243"/>
      <c r="AB57" s="243"/>
      <c r="AC57" s="243"/>
      <c r="AD57" s="243"/>
      <c r="AE57" s="243"/>
      <c r="AF57" s="243"/>
      <c r="AG57" s="243"/>
      <c r="AH57" s="243"/>
    </row>
    <row r="58" spans="1:34">
      <c r="A58" s="46" t="s">
        <v>133</v>
      </c>
      <c r="B58" s="179" t="str">
        <f>IF(B6="","",B6)</f>
        <v>Contrôle</v>
      </c>
      <c r="C58" s="179" t="str">
        <f t="shared" ref="C58:L58" si="1">IF(C6="","",C6)</f>
        <v>Echantillon 1</v>
      </c>
      <c r="D58" s="179" t="str">
        <f t="shared" si="1"/>
        <v>Echantillon 2</v>
      </c>
      <c r="E58" s="179" t="str">
        <f t="shared" si="1"/>
        <v>Echantillon 3</v>
      </c>
      <c r="F58" s="179" t="str">
        <f t="shared" si="1"/>
        <v>Echantillon 4</v>
      </c>
      <c r="G58" s="179" t="str">
        <f t="shared" si="1"/>
        <v>Echantillon 5</v>
      </c>
      <c r="H58" s="179" t="str">
        <f t="shared" si="1"/>
        <v>Echantillon 6</v>
      </c>
      <c r="I58" s="179" t="str">
        <f t="shared" si="1"/>
        <v>Echantillon 7</v>
      </c>
      <c r="J58" s="179" t="str">
        <f t="shared" si="1"/>
        <v>Echantillon 8</v>
      </c>
      <c r="K58" s="179" t="str">
        <f t="shared" si="1"/>
        <v>Echantillon 9</v>
      </c>
      <c r="L58" s="179" t="str">
        <f t="shared" si="1"/>
        <v>Echantillon 10</v>
      </c>
      <c r="M58" s="243"/>
      <c r="N58" s="243"/>
      <c r="O58" s="243"/>
      <c r="P58" s="243"/>
      <c r="Q58" s="243"/>
      <c r="R58" s="243"/>
      <c r="S58" s="243"/>
      <c r="T58" s="243"/>
      <c r="U58" s="243"/>
      <c r="V58" s="243"/>
      <c r="W58" s="243"/>
      <c r="X58" s="243"/>
      <c r="Y58" s="243"/>
      <c r="Z58" s="243"/>
      <c r="AA58" s="243"/>
      <c r="AB58" s="243"/>
      <c r="AC58" s="243"/>
      <c r="AD58" s="243"/>
      <c r="AE58" s="243"/>
      <c r="AF58" s="243"/>
      <c r="AG58" s="243"/>
      <c r="AH58" s="243"/>
    </row>
    <row r="59" spans="1:34">
      <c r="A59" s="46" t="s">
        <v>142</v>
      </c>
      <c r="B59" s="77">
        <f>IF(ISERROR(MIN('Moyennes ∆Ct et 2^(-∆Ct)'!N$3:N$86)),"",MIN('Moyennes ∆Ct et 2^(-∆Ct)'!N$3:N$86))</f>
        <v>0</v>
      </c>
      <c r="C59" s="77">
        <f>IF(ISERROR(MIN('Moyennes ∆Ct et 2^(-∆Ct)'!O$3:O$86)),"",MIN('Moyennes ∆Ct et 2^(-∆Ct)'!O$3:O$86))</f>
        <v>0</v>
      </c>
      <c r="D59" s="77">
        <f>IF(ISERROR(MIN('Moyennes ∆Ct et 2^(-∆Ct)'!P$3:P$86)),"",MIN('Moyennes ∆Ct et 2^(-∆Ct)'!P$3:P$86))</f>
        <v>0</v>
      </c>
      <c r="E59" s="77">
        <f>IF(ISERROR(MIN('Moyennes ∆Ct et 2^(-∆Ct)'!Q$3:Q$86)),"",MIN('Moyennes ∆Ct et 2^(-∆Ct)'!Q$3:Q$86))</f>
        <v>0</v>
      </c>
      <c r="F59" s="77">
        <f>IF(ISERROR(MIN('Moyennes ∆Ct et 2^(-∆Ct)'!R$3:R$86)),"",MIN('Moyennes ∆Ct et 2^(-∆Ct)'!R$3:R$86))</f>
        <v>0</v>
      </c>
      <c r="G59" s="77">
        <f>IF(ISERROR(MIN('Moyennes ∆Ct et 2^(-∆Ct)'!S$3:S$86)),"",MIN('Moyennes ∆Ct et 2^(-∆Ct)'!S$3:S$86))</f>
        <v>0</v>
      </c>
      <c r="H59" s="77">
        <f>IF(ISERROR(MIN('Moyennes ∆Ct et 2^(-∆Ct)'!T$3:T$86)),"",MIN('Moyennes ∆Ct et 2^(-∆Ct)'!T$3:T$86))</f>
        <v>0</v>
      </c>
      <c r="I59" s="77">
        <f>IF(ISERROR(MIN('Moyennes ∆Ct et 2^(-∆Ct)'!U$3:U$86)),"",MIN('Moyennes ∆Ct et 2^(-∆Ct)'!U$3:U$86))</f>
        <v>0</v>
      </c>
      <c r="J59" s="77">
        <f>IF(ISERROR(MIN('Moyennes ∆Ct et 2^(-∆Ct)'!V$3:V$86)),"",MIN('Moyennes ∆Ct et 2^(-∆Ct)'!V$3:V$86))</f>
        <v>0</v>
      </c>
      <c r="K59" s="77">
        <f>IF(ISERROR(MIN('Moyennes ∆Ct et 2^(-∆Ct)'!W$3:W$86)),"",MIN('Moyennes ∆Ct et 2^(-∆Ct)'!W$3:W$86))</f>
        <v>0</v>
      </c>
      <c r="L59" s="77">
        <f>IF(ISERROR(MIN('Moyennes ∆Ct et 2^(-∆Ct)'!X$3:X$86)),"",MIN('Moyennes ∆Ct et 2^(-∆Ct)'!X$3:X$86))</f>
        <v>0</v>
      </c>
      <c r="M59" s="243"/>
      <c r="N59" s="243"/>
      <c r="O59" s="243"/>
      <c r="P59" s="243"/>
      <c r="Q59" s="243"/>
      <c r="R59" s="243"/>
      <c r="S59" s="243"/>
      <c r="T59" s="243"/>
      <c r="U59" s="243"/>
      <c r="V59" s="243"/>
      <c r="W59" s="243"/>
      <c r="X59" s="243"/>
      <c r="Y59" s="243"/>
      <c r="Z59" s="243"/>
      <c r="AA59" s="243"/>
      <c r="AB59" s="243"/>
      <c r="AC59" s="243"/>
      <c r="AD59" s="243"/>
      <c r="AE59" s="243"/>
      <c r="AF59" s="243"/>
      <c r="AG59" s="243"/>
      <c r="AH59" s="243"/>
    </row>
    <row r="60" spans="1:34">
      <c r="A60" s="46" t="s">
        <v>143</v>
      </c>
      <c r="B60" s="77" t="str">
        <f>IF(ISERROR(QUARTILE('Moyennes ∆Ct et 2^(-∆Ct)'!N$3:N$86,1)),"",QUARTILE('Moyennes ∆Ct et 2^(-∆Ct)'!N$3:N$86,1))</f>
        <v/>
      </c>
      <c r="C60" s="77" t="str">
        <f>IF(ISERROR(QUARTILE('Moyennes ∆Ct et 2^(-∆Ct)'!O$3:O$86,1)),"",QUARTILE('Moyennes ∆Ct et 2^(-∆Ct)'!O$3:O$86,1))</f>
        <v/>
      </c>
      <c r="D60" s="77" t="str">
        <f>IF(ISERROR(QUARTILE('Moyennes ∆Ct et 2^(-∆Ct)'!P$3:P$86,1)),"",QUARTILE('Moyennes ∆Ct et 2^(-∆Ct)'!P$3:P$86,1))</f>
        <v/>
      </c>
      <c r="E60" s="77" t="str">
        <f>IF(ISERROR(QUARTILE('Moyennes ∆Ct et 2^(-∆Ct)'!Q$3:Q$86,1)),"",QUARTILE('Moyennes ∆Ct et 2^(-∆Ct)'!Q$3:Q$86,1))</f>
        <v/>
      </c>
      <c r="F60" s="77" t="str">
        <f>IF(ISERROR(QUARTILE('Moyennes ∆Ct et 2^(-∆Ct)'!R$3:R$86,1)),"",QUARTILE('Moyennes ∆Ct et 2^(-∆Ct)'!R$3:R$86,1))</f>
        <v/>
      </c>
      <c r="G60" s="77" t="str">
        <f>IF(ISERROR(QUARTILE('Moyennes ∆Ct et 2^(-∆Ct)'!S$3:S$86,1)),"",QUARTILE('Moyennes ∆Ct et 2^(-∆Ct)'!S$3:S$86,1))</f>
        <v/>
      </c>
      <c r="H60" s="77" t="str">
        <f>IF(ISERROR(QUARTILE('Moyennes ∆Ct et 2^(-∆Ct)'!T$3:T$86,1)),"",QUARTILE('Moyennes ∆Ct et 2^(-∆Ct)'!T$3:T$86,1))</f>
        <v/>
      </c>
      <c r="I60" s="77" t="str">
        <f>IF(ISERROR(QUARTILE('Moyennes ∆Ct et 2^(-∆Ct)'!U$3:U$86,1)),"",QUARTILE('Moyennes ∆Ct et 2^(-∆Ct)'!U$3:U$86,1))</f>
        <v/>
      </c>
      <c r="J60" s="77" t="str">
        <f>IF(ISERROR(QUARTILE('Moyennes ∆Ct et 2^(-∆Ct)'!V$3:V$86,1)),"",QUARTILE('Moyennes ∆Ct et 2^(-∆Ct)'!V$3:V$86,1))</f>
        <v/>
      </c>
      <c r="K60" s="77" t="str">
        <f>IF(ISERROR(QUARTILE('Moyennes ∆Ct et 2^(-∆Ct)'!W$3:W$86,1)),"",QUARTILE('Moyennes ∆Ct et 2^(-∆Ct)'!W$3:W$86,1))</f>
        <v/>
      </c>
      <c r="L60" s="77" t="str">
        <f>IF(ISERROR(QUARTILE('Moyennes ∆Ct et 2^(-∆Ct)'!X$3:X$86,1)),"",QUARTILE('Moyennes ∆Ct et 2^(-∆Ct)'!X$3:X$86,1))</f>
        <v/>
      </c>
      <c r="M60" s="243"/>
      <c r="N60" s="243"/>
      <c r="O60" s="243"/>
      <c r="P60" s="243"/>
      <c r="Q60" s="243"/>
      <c r="R60" s="243"/>
      <c r="S60" s="243"/>
      <c r="T60" s="243"/>
      <c r="U60" s="243"/>
      <c r="V60" s="243"/>
      <c r="W60" s="243"/>
      <c r="X60" s="243"/>
      <c r="Y60" s="243"/>
      <c r="Z60" s="243"/>
      <c r="AA60" s="243"/>
      <c r="AB60" s="243"/>
      <c r="AC60" s="243"/>
      <c r="AD60" s="243"/>
      <c r="AE60" s="243"/>
      <c r="AF60" s="243"/>
      <c r="AG60" s="243"/>
      <c r="AH60" s="243"/>
    </row>
    <row r="61" spans="1:34">
      <c r="A61" s="46" t="s">
        <v>144</v>
      </c>
      <c r="B61" s="77" t="str">
        <f>IF(ISERROR(MEDIAN('Moyennes ∆Ct et 2^(-∆Ct)'!N$3:N$86)),"",MEDIAN('Moyennes ∆Ct et 2^(-∆Ct)'!N$3:N$86))</f>
        <v/>
      </c>
      <c r="C61" s="77" t="str">
        <f>IF(ISERROR(MEDIAN('Moyennes ∆Ct et 2^(-∆Ct)'!O$3:O$86)),"",MEDIAN('Moyennes ∆Ct et 2^(-∆Ct)'!O$3:O$86))</f>
        <v/>
      </c>
      <c r="D61" s="77" t="str">
        <f>IF(ISERROR(MEDIAN('Moyennes ∆Ct et 2^(-∆Ct)'!P$3:P$86)),"",MEDIAN('Moyennes ∆Ct et 2^(-∆Ct)'!P$3:P$86))</f>
        <v/>
      </c>
      <c r="E61" s="77" t="str">
        <f>IF(ISERROR(MEDIAN('Moyennes ∆Ct et 2^(-∆Ct)'!Q$3:Q$86)),"",MEDIAN('Moyennes ∆Ct et 2^(-∆Ct)'!Q$3:Q$86))</f>
        <v/>
      </c>
      <c r="F61" s="77" t="str">
        <f>IF(ISERROR(MEDIAN('Moyennes ∆Ct et 2^(-∆Ct)'!R$3:R$86)),"",MEDIAN('Moyennes ∆Ct et 2^(-∆Ct)'!R$3:R$86))</f>
        <v/>
      </c>
      <c r="G61" s="77" t="str">
        <f>IF(ISERROR(MEDIAN('Moyennes ∆Ct et 2^(-∆Ct)'!S$3:S$86)),"",MEDIAN('Moyennes ∆Ct et 2^(-∆Ct)'!S$3:S$86))</f>
        <v/>
      </c>
      <c r="H61" s="77" t="str">
        <f>IF(ISERROR(MEDIAN('Moyennes ∆Ct et 2^(-∆Ct)'!T$3:T$86)),"",MEDIAN('Moyennes ∆Ct et 2^(-∆Ct)'!T$3:T$86))</f>
        <v/>
      </c>
      <c r="I61" s="77" t="str">
        <f>IF(ISERROR(MEDIAN('Moyennes ∆Ct et 2^(-∆Ct)'!U$3:U$86)),"",MEDIAN('Moyennes ∆Ct et 2^(-∆Ct)'!U$3:U$86))</f>
        <v/>
      </c>
      <c r="J61" s="77" t="str">
        <f>IF(ISERROR(MEDIAN('Moyennes ∆Ct et 2^(-∆Ct)'!V$3:V$86)),"",MEDIAN('Moyennes ∆Ct et 2^(-∆Ct)'!V$3:V$86))</f>
        <v/>
      </c>
      <c r="K61" s="77" t="str">
        <f>IF(ISERROR(MEDIAN('Moyennes ∆Ct et 2^(-∆Ct)'!W$3:W$86)),"",MEDIAN('Moyennes ∆Ct et 2^(-∆Ct)'!W$3:W$86))</f>
        <v/>
      </c>
      <c r="L61" s="77" t="str">
        <f>IF(ISERROR(MEDIAN('Moyennes ∆Ct et 2^(-∆Ct)'!X$3:X$86)),"",MEDIAN('Moyennes ∆Ct et 2^(-∆Ct)'!X$3:X$86))</f>
        <v/>
      </c>
      <c r="M61" s="243"/>
      <c r="N61" s="243"/>
      <c r="O61" s="243"/>
      <c r="P61" s="243"/>
      <c r="Q61" s="243"/>
      <c r="R61" s="243"/>
      <c r="S61" s="243"/>
      <c r="T61" s="243"/>
      <c r="U61" s="243"/>
      <c r="V61" s="243"/>
      <c r="W61" s="243"/>
      <c r="X61" s="243"/>
      <c r="Y61" s="243"/>
      <c r="Z61" s="243"/>
      <c r="AA61" s="243"/>
      <c r="AB61" s="243"/>
      <c r="AC61" s="243"/>
      <c r="AD61" s="243"/>
      <c r="AE61" s="243"/>
      <c r="AF61" s="243"/>
      <c r="AG61" s="243"/>
      <c r="AH61" s="243"/>
    </row>
    <row r="62" spans="1:34">
      <c r="A62" s="46" t="s">
        <v>145</v>
      </c>
      <c r="B62" s="77" t="str">
        <f>IF(ISERROR(QUARTILE('Moyennes ∆Ct et 2^(-∆Ct)'!N$3:N$86,3)),"",QUARTILE('Moyennes ∆Ct et 2^(-∆Ct)'!N$3:N$86,3))</f>
        <v/>
      </c>
      <c r="C62" s="77" t="str">
        <f>IF(ISERROR(QUARTILE('Moyennes ∆Ct et 2^(-∆Ct)'!O$3:O$86,3)),"",QUARTILE('Moyennes ∆Ct et 2^(-∆Ct)'!O$3:O$86,3))</f>
        <v/>
      </c>
      <c r="D62" s="77" t="str">
        <f>IF(ISERROR(QUARTILE('Moyennes ∆Ct et 2^(-∆Ct)'!P$3:P$86,3)),"",QUARTILE('Moyennes ∆Ct et 2^(-∆Ct)'!P$3:P$86,3))</f>
        <v/>
      </c>
      <c r="E62" s="77" t="str">
        <f>IF(ISERROR(QUARTILE('Moyennes ∆Ct et 2^(-∆Ct)'!Q$3:Q$86,3)),"",QUARTILE('Moyennes ∆Ct et 2^(-∆Ct)'!Q$3:Q$86,3))</f>
        <v/>
      </c>
      <c r="F62" s="77" t="str">
        <f>IF(ISERROR(QUARTILE('Moyennes ∆Ct et 2^(-∆Ct)'!R$3:R$86,3)),"",QUARTILE('Moyennes ∆Ct et 2^(-∆Ct)'!R$3:R$86,3))</f>
        <v/>
      </c>
      <c r="G62" s="77" t="str">
        <f>IF(ISERROR(QUARTILE('Moyennes ∆Ct et 2^(-∆Ct)'!S$3:S$86,3)),"",QUARTILE('Moyennes ∆Ct et 2^(-∆Ct)'!S$3:S$86,3))</f>
        <v/>
      </c>
      <c r="H62" s="77" t="str">
        <f>IF(ISERROR(QUARTILE('Moyennes ∆Ct et 2^(-∆Ct)'!T$3:T$86,3)),"",QUARTILE('Moyennes ∆Ct et 2^(-∆Ct)'!T$3:T$86,3))</f>
        <v/>
      </c>
      <c r="I62" s="77" t="str">
        <f>IF(ISERROR(QUARTILE('Moyennes ∆Ct et 2^(-∆Ct)'!U$3:U$86,3)),"",QUARTILE('Moyennes ∆Ct et 2^(-∆Ct)'!U$3:U$86,3))</f>
        <v/>
      </c>
      <c r="J62" s="77" t="str">
        <f>IF(ISERROR(QUARTILE('Moyennes ∆Ct et 2^(-∆Ct)'!V$3:V$86,3)),"",QUARTILE('Moyennes ∆Ct et 2^(-∆Ct)'!V$3:V$86,3))</f>
        <v/>
      </c>
      <c r="K62" s="77" t="str">
        <f>IF(ISERROR(QUARTILE('Moyennes ∆Ct et 2^(-∆Ct)'!W$3:W$86,3)),"",QUARTILE('Moyennes ∆Ct et 2^(-∆Ct)'!W$3:W$86,3))</f>
        <v/>
      </c>
      <c r="L62" s="77" t="str">
        <f>IF(ISERROR(QUARTILE('Moyennes ∆Ct et 2^(-∆Ct)'!X$3:X$86,3)),"",QUARTILE('Moyennes ∆Ct et 2^(-∆Ct)'!X$3:X$86,3))</f>
        <v/>
      </c>
      <c r="M62" s="243"/>
      <c r="N62" s="243"/>
      <c r="O62" s="243"/>
      <c r="P62" s="243"/>
      <c r="Q62" s="243"/>
      <c r="R62" s="243"/>
      <c r="S62" s="243"/>
      <c r="T62" s="243"/>
      <c r="U62" s="243"/>
      <c r="V62" s="243"/>
      <c r="W62" s="243"/>
      <c r="X62" s="243"/>
      <c r="Y62" s="243"/>
      <c r="Z62" s="243"/>
      <c r="AA62" s="243"/>
      <c r="AB62" s="243"/>
      <c r="AC62" s="243"/>
      <c r="AD62" s="243"/>
      <c r="AE62" s="243"/>
      <c r="AF62" s="243"/>
      <c r="AG62" s="243"/>
      <c r="AH62" s="243"/>
    </row>
    <row r="63" spans="1:34">
      <c r="A63" s="46" t="s">
        <v>146</v>
      </c>
      <c r="B63" s="77">
        <f>IF(ISERROR(MAX('Moyennes ∆Ct et 2^(-∆Ct)'!N$3:N$86)),"",MAX('Moyennes ∆Ct et 2^(-∆Ct)'!N$3:N$86))</f>
        <v>0</v>
      </c>
      <c r="C63" s="77">
        <f>IF(ISERROR(MAX('Moyennes ∆Ct et 2^(-∆Ct)'!O$3:O$86)),"",MAX('Moyennes ∆Ct et 2^(-∆Ct)'!O$3:O$86))</f>
        <v>0</v>
      </c>
      <c r="D63" s="77">
        <f>IF(ISERROR(MAX('Moyennes ∆Ct et 2^(-∆Ct)'!P$3:P$86)),"",MAX('Moyennes ∆Ct et 2^(-∆Ct)'!P$3:P$86))</f>
        <v>0</v>
      </c>
      <c r="E63" s="77">
        <f>IF(ISERROR(MAX('Moyennes ∆Ct et 2^(-∆Ct)'!Q$3:Q$86)),"",MAX('Moyennes ∆Ct et 2^(-∆Ct)'!Q$3:Q$86))</f>
        <v>0</v>
      </c>
      <c r="F63" s="77">
        <f>IF(ISERROR(MAX('Moyennes ∆Ct et 2^(-∆Ct)'!R$3:R$86)),"",MAX('Moyennes ∆Ct et 2^(-∆Ct)'!R$3:R$86))</f>
        <v>0</v>
      </c>
      <c r="G63" s="77">
        <f>IF(ISERROR(MAX('Moyennes ∆Ct et 2^(-∆Ct)'!S$3:S$86)),"",MAX('Moyennes ∆Ct et 2^(-∆Ct)'!S$3:S$86))</f>
        <v>0</v>
      </c>
      <c r="H63" s="77">
        <f>IF(ISERROR(MAX('Moyennes ∆Ct et 2^(-∆Ct)'!T$3:T$86)),"",MAX('Moyennes ∆Ct et 2^(-∆Ct)'!T$3:T$86))</f>
        <v>0</v>
      </c>
      <c r="I63" s="77">
        <f>IF(ISERROR(MAX('Moyennes ∆Ct et 2^(-∆Ct)'!U$3:U$86)),"",MAX('Moyennes ∆Ct et 2^(-∆Ct)'!U$3:U$86))</f>
        <v>0</v>
      </c>
      <c r="J63" s="77">
        <f>IF(ISERROR(MAX('Moyennes ∆Ct et 2^(-∆Ct)'!V$3:V$86)),"",MAX('Moyennes ∆Ct et 2^(-∆Ct)'!V$3:V$86))</f>
        <v>0</v>
      </c>
      <c r="K63" s="77">
        <f>IF(ISERROR(MAX('Moyennes ∆Ct et 2^(-∆Ct)'!W$3:W$86)),"",MAX('Moyennes ∆Ct et 2^(-∆Ct)'!W$3:W$86))</f>
        <v>0</v>
      </c>
      <c r="L63" s="77">
        <f>IF(ISERROR(MAX('Moyennes ∆Ct et 2^(-∆Ct)'!X$3:X$86)),"",MAX('Moyennes ∆Ct et 2^(-∆Ct)'!X$3:X$86))</f>
        <v>0</v>
      </c>
      <c r="M63" s="243"/>
      <c r="N63" s="243"/>
      <c r="O63" s="243"/>
      <c r="P63" s="243"/>
      <c r="Q63" s="243"/>
      <c r="R63" s="243"/>
      <c r="S63" s="243"/>
      <c r="T63" s="243"/>
      <c r="U63" s="243"/>
      <c r="V63" s="243"/>
      <c r="W63" s="243"/>
      <c r="X63" s="243"/>
      <c r="Y63" s="243"/>
      <c r="Z63" s="243"/>
      <c r="AA63" s="243"/>
      <c r="AB63" s="243"/>
      <c r="AC63" s="243"/>
      <c r="AD63" s="243"/>
      <c r="AE63" s="243"/>
      <c r="AF63" s="243"/>
      <c r="AG63" s="243"/>
      <c r="AH63" s="243"/>
    </row>
    <row r="64" spans="1:34">
      <c r="A64" s="243"/>
      <c r="B64" s="243"/>
      <c r="C64" s="243"/>
      <c r="D64" s="243"/>
      <c r="E64" s="243"/>
      <c r="F64" s="243"/>
      <c r="G64" s="243"/>
      <c r="H64" s="243"/>
      <c r="I64" s="243"/>
      <c r="J64" s="243"/>
      <c r="K64" s="243"/>
      <c r="L64" s="243"/>
      <c r="M64" s="243"/>
      <c r="N64" s="243"/>
      <c r="O64" s="243"/>
      <c r="P64" s="243"/>
      <c r="Q64" s="243"/>
      <c r="R64" s="243"/>
      <c r="S64" s="243"/>
      <c r="T64" s="243"/>
      <c r="U64" s="243"/>
      <c r="V64" s="243"/>
      <c r="W64" s="243"/>
      <c r="X64" s="243"/>
      <c r="Y64" s="243"/>
      <c r="Z64" s="243"/>
      <c r="AA64" s="243"/>
      <c r="AB64" s="243"/>
      <c r="AC64" s="243"/>
      <c r="AD64" s="243"/>
      <c r="AE64" s="243"/>
      <c r="AF64" s="243"/>
      <c r="AG64" s="243"/>
      <c r="AH64" s="243"/>
    </row>
    <row r="65" spans="1:34">
      <c r="A65" s="243"/>
      <c r="B65" s="243"/>
      <c r="C65" s="243"/>
      <c r="D65" s="243"/>
      <c r="E65" s="243"/>
      <c r="F65" s="243"/>
      <c r="G65" s="243"/>
      <c r="H65" s="243"/>
      <c r="I65" s="243"/>
      <c r="J65" s="243"/>
      <c r="K65" s="243"/>
      <c r="L65" s="243"/>
      <c r="M65" s="243"/>
      <c r="N65" s="243"/>
      <c r="O65" s="243"/>
      <c r="P65" s="243"/>
      <c r="Q65" s="243"/>
      <c r="R65" s="243"/>
      <c r="S65" s="243"/>
      <c r="T65" s="243"/>
      <c r="U65" s="243"/>
      <c r="V65" s="243"/>
      <c r="W65" s="243"/>
      <c r="X65" s="243"/>
      <c r="Y65" s="243"/>
      <c r="Z65" s="243"/>
      <c r="AA65" s="243"/>
      <c r="AB65" s="243"/>
      <c r="AC65" s="243"/>
      <c r="AD65" s="243"/>
      <c r="AE65" s="243"/>
      <c r="AF65" s="243"/>
      <c r="AG65" s="243"/>
      <c r="AH65" s="243"/>
    </row>
    <row r="66" spans="1:34">
      <c r="A66" s="243"/>
      <c r="B66" s="243"/>
      <c r="C66" s="243"/>
      <c r="D66" s="243"/>
      <c r="E66" s="243"/>
      <c r="F66" s="243"/>
      <c r="G66" s="243"/>
      <c r="H66" s="243"/>
      <c r="I66" s="243"/>
      <c r="J66" s="243"/>
      <c r="K66" s="243"/>
      <c r="L66" s="243"/>
      <c r="M66" s="243"/>
      <c r="N66" s="243"/>
      <c r="O66" s="243"/>
      <c r="P66" s="243"/>
      <c r="Q66" s="243"/>
      <c r="R66" s="243"/>
      <c r="S66" s="243"/>
      <c r="T66" s="243"/>
      <c r="U66" s="243"/>
      <c r="V66" s="243"/>
      <c r="W66" s="243"/>
      <c r="X66" s="243"/>
      <c r="Y66" s="243"/>
      <c r="Z66" s="243"/>
      <c r="AA66" s="243"/>
      <c r="AB66" s="243"/>
      <c r="AC66" s="243"/>
      <c r="AD66" s="243"/>
      <c r="AE66" s="243"/>
      <c r="AF66" s="243"/>
      <c r="AG66" s="243"/>
      <c r="AH66" s="243"/>
    </row>
    <row r="67" spans="1:34">
      <c r="A67" s="243"/>
      <c r="B67" s="243"/>
      <c r="C67" s="243"/>
      <c r="D67" s="243"/>
      <c r="E67" s="243"/>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row>
    <row r="68" spans="1:34">
      <c r="A68" s="243"/>
      <c r="B68" s="243"/>
      <c r="C68" s="243"/>
      <c r="D68" s="243"/>
      <c r="E68" s="243"/>
      <c r="F68" s="243"/>
      <c r="G68" s="243"/>
      <c r="H68" s="243"/>
      <c r="I68" s="243"/>
      <c r="J68" s="243"/>
      <c r="K68" s="243"/>
      <c r="L68" s="243"/>
      <c r="M68" s="243"/>
      <c r="N68" s="243"/>
      <c r="O68" s="243"/>
      <c r="P68" s="243"/>
      <c r="Q68" s="243"/>
      <c r="R68" s="243"/>
      <c r="S68" s="243"/>
      <c r="T68" s="243"/>
      <c r="U68" s="243"/>
      <c r="V68" s="243"/>
      <c r="W68" s="243"/>
      <c r="X68" s="243"/>
      <c r="Y68" s="243"/>
      <c r="Z68" s="243"/>
      <c r="AA68" s="243"/>
      <c r="AB68" s="243"/>
      <c r="AC68" s="243"/>
      <c r="AD68" s="243"/>
      <c r="AE68" s="243"/>
      <c r="AF68" s="243"/>
      <c r="AG68" s="243"/>
      <c r="AH68" s="243"/>
    </row>
    <row r="69" spans="1:34">
      <c r="A69" s="243"/>
      <c r="B69" s="243"/>
      <c r="C69" s="243"/>
      <c r="D69" s="243"/>
      <c r="E69" s="243"/>
      <c r="F69" s="243"/>
      <c r="G69" s="243"/>
      <c r="H69" s="243"/>
      <c r="I69" s="243"/>
      <c r="J69" s="243"/>
      <c r="K69" s="243"/>
      <c r="L69" s="243"/>
      <c r="M69" s="243"/>
      <c r="N69" s="243"/>
      <c r="O69" s="243"/>
      <c r="P69" s="243"/>
      <c r="Q69" s="243"/>
      <c r="R69" s="243"/>
      <c r="S69" s="243"/>
      <c r="T69" s="243"/>
      <c r="U69" s="243"/>
      <c r="V69" s="243"/>
      <c r="W69" s="243"/>
      <c r="X69" s="243"/>
      <c r="Y69" s="243"/>
      <c r="Z69" s="243"/>
      <c r="AA69" s="243"/>
      <c r="AB69" s="243"/>
      <c r="AC69" s="243"/>
      <c r="AD69" s="243"/>
      <c r="AE69" s="243"/>
      <c r="AF69" s="243"/>
      <c r="AG69" s="243"/>
      <c r="AH69" s="243"/>
    </row>
    <row r="70" spans="1:34">
      <c r="A70" s="243"/>
      <c r="B70" s="243"/>
      <c r="C70" s="243"/>
      <c r="D70" s="243"/>
      <c r="E70" s="243"/>
      <c r="F70" s="243"/>
      <c r="G70" s="243"/>
      <c r="H70" s="243"/>
      <c r="I70" s="243"/>
      <c r="J70" s="243"/>
      <c r="K70" s="243"/>
      <c r="L70" s="243"/>
      <c r="M70" s="243"/>
      <c r="N70" s="243"/>
      <c r="O70" s="243"/>
      <c r="P70" s="243"/>
      <c r="Q70" s="243"/>
      <c r="R70" s="243"/>
      <c r="S70" s="243"/>
      <c r="T70" s="243"/>
      <c r="U70" s="243"/>
      <c r="V70" s="243"/>
      <c r="W70" s="243"/>
      <c r="X70" s="243"/>
      <c r="Y70" s="243"/>
      <c r="Z70" s="243"/>
      <c r="AA70" s="243"/>
      <c r="AB70" s="243"/>
      <c r="AC70" s="243"/>
      <c r="AD70" s="243"/>
      <c r="AE70" s="243"/>
      <c r="AF70" s="243"/>
      <c r="AG70" s="243"/>
      <c r="AH70" s="243"/>
    </row>
    <row r="71" spans="1:34">
      <c r="A71" s="243"/>
      <c r="B71" s="243"/>
      <c r="C71" s="243"/>
      <c r="D71" s="243"/>
      <c r="E71" s="243"/>
      <c r="F71" s="243"/>
      <c r="G71" s="243"/>
      <c r="H71" s="243"/>
      <c r="I71" s="243"/>
      <c r="J71" s="243"/>
      <c r="K71" s="243"/>
      <c r="L71" s="243"/>
      <c r="M71" s="243"/>
      <c r="N71" s="243"/>
      <c r="O71" s="243"/>
      <c r="P71" s="243"/>
      <c r="Q71" s="243"/>
      <c r="R71" s="243"/>
      <c r="S71" s="243"/>
      <c r="T71" s="243"/>
      <c r="U71" s="243"/>
      <c r="V71" s="243"/>
      <c r="W71" s="243"/>
      <c r="X71" s="243"/>
      <c r="Y71" s="243"/>
      <c r="Z71" s="243"/>
      <c r="AA71" s="243"/>
      <c r="AB71" s="243"/>
      <c r="AC71" s="243"/>
      <c r="AD71" s="243"/>
      <c r="AE71" s="243"/>
      <c r="AF71" s="243"/>
      <c r="AG71" s="243"/>
      <c r="AH71" s="243"/>
    </row>
    <row r="72" spans="1:34">
      <c r="A72" s="243"/>
      <c r="B72" s="243"/>
      <c r="C72" s="243"/>
      <c r="D72" s="243"/>
      <c r="E72" s="243"/>
      <c r="F72" s="243"/>
      <c r="G72" s="243"/>
      <c r="H72" s="243"/>
      <c r="I72" s="243"/>
      <c r="J72" s="243"/>
      <c r="K72" s="243"/>
      <c r="L72" s="243"/>
      <c r="M72" s="243"/>
      <c r="N72" s="243"/>
      <c r="O72" s="243"/>
      <c r="P72" s="243"/>
      <c r="Q72" s="243"/>
      <c r="R72" s="243"/>
      <c r="S72" s="243"/>
      <c r="T72" s="243"/>
      <c r="U72" s="243"/>
      <c r="V72" s="243"/>
      <c r="W72" s="243"/>
      <c r="X72" s="243"/>
      <c r="Y72" s="243"/>
      <c r="Z72" s="243"/>
      <c r="AA72" s="243"/>
      <c r="AB72" s="243"/>
      <c r="AC72" s="243"/>
      <c r="AD72" s="243"/>
      <c r="AE72" s="243"/>
      <c r="AF72" s="243"/>
      <c r="AG72" s="243"/>
      <c r="AH72" s="243"/>
    </row>
    <row r="73" spans="1:34">
      <c r="A73" s="243"/>
      <c r="B73" s="243"/>
      <c r="C73" s="243"/>
      <c r="D73" s="243"/>
      <c r="E73" s="243"/>
      <c r="F73" s="243"/>
      <c r="G73" s="243"/>
      <c r="H73" s="243"/>
      <c r="I73" s="243"/>
      <c r="J73" s="243"/>
      <c r="K73" s="243"/>
      <c r="L73" s="243"/>
      <c r="M73" s="243"/>
      <c r="N73" s="243"/>
      <c r="O73" s="243"/>
      <c r="P73" s="243"/>
      <c r="Q73" s="243"/>
      <c r="R73" s="243"/>
      <c r="S73" s="243"/>
      <c r="T73" s="243"/>
      <c r="U73" s="243"/>
      <c r="V73" s="243"/>
      <c r="W73" s="243"/>
      <c r="X73" s="243"/>
      <c r="Y73" s="243"/>
      <c r="Z73" s="243"/>
      <c r="AA73" s="243"/>
      <c r="AB73" s="243"/>
      <c r="AC73" s="243"/>
      <c r="AD73" s="243"/>
      <c r="AE73" s="243"/>
      <c r="AF73" s="243"/>
      <c r="AG73" s="243"/>
      <c r="AH73" s="243"/>
    </row>
    <row r="74" spans="1:34">
      <c r="A74" s="243"/>
      <c r="B74" s="243"/>
      <c r="C74" s="243"/>
      <c r="D74" s="243"/>
      <c r="E74" s="243"/>
      <c r="F74" s="243"/>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c r="AG74" s="243"/>
      <c r="AH74" s="243"/>
    </row>
    <row r="75" spans="1:34">
      <c r="A75" s="243"/>
      <c r="B75" s="243"/>
      <c r="C75" s="243"/>
      <c r="D75" s="243"/>
      <c r="E75" s="243"/>
      <c r="F75" s="243"/>
      <c r="G75" s="243"/>
      <c r="H75" s="243"/>
      <c r="I75" s="243"/>
      <c r="J75" s="243"/>
      <c r="K75" s="243"/>
      <c r="L75" s="243"/>
      <c r="M75" s="243"/>
      <c r="N75" s="243"/>
      <c r="O75" s="243"/>
      <c r="P75" s="243"/>
      <c r="Q75" s="243"/>
      <c r="R75" s="243"/>
      <c r="S75" s="243"/>
      <c r="T75" s="243"/>
      <c r="U75" s="243"/>
      <c r="V75" s="243"/>
      <c r="W75" s="243"/>
      <c r="X75" s="243"/>
      <c r="Y75" s="243"/>
      <c r="Z75" s="243"/>
      <c r="AA75" s="243"/>
      <c r="AB75" s="243"/>
      <c r="AC75" s="243"/>
      <c r="AD75" s="243"/>
      <c r="AE75" s="243"/>
      <c r="AF75" s="243"/>
      <c r="AG75" s="243"/>
      <c r="AH75" s="243"/>
    </row>
    <row r="76" spans="1:34">
      <c r="A76" s="243"/>
      <c r="B76" s="243"/>
      <c r="C76" s="243"/>
      <c r="D76" s="243"/>
      <c r="E76" s="243"/>
      <c r="F76" s="243"/>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c r="AG76" s="243"/>
      <c r="AH76" s="243"/>
    </row>
    <row r="77" spans="1:34">
      <c r="A77" s="243"/>
      <c r="B77" s="243"/>
      <c r="C77" s="243"/>
      <c r="D77" s="243"/>
      <c r="E77" s="243"/>
      <c r="F77" s="243"/>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c r="AG77" s="243"/>
      <c r="AH77" s="243"/>
    </row>
    <row r="78" spans="1:34" ht="15.75" thickBot="1">
      <c r="A78" s="243"/>
      <c r="B78" s="243"/>
      <c r="C78" s="243"/>
      <c r="D78" s="243"/>
      <c r="E78" s="243"/>
      <c r="F78" s="243"/>
      <c r="G78" s="243"/>
      <c r="H78" s="243"/>
      <c r="I78" s="243"/>
      <c r="J78" s="243"/>
      <c r="K78" s="243"/>
      <c r="L78" s="243"/>
      <c r="M78" s="243"/>
      <c r="N78" s="243"/>
      <c r="O78" s="243"/>
      <c r="P78" s="243"/>
      <c r="Q78" s="243"/>
      <c r="R78" s="243"/>
      <c r="S78" s="243"/>
      <c r="T78" s="243"/>
      <c r="U78" s="243"/>
      <c r="V78" s="243"/>
      <c r="W78" s="243"/>
      <c r="X78" s="243"/>
      <c r="Y78" s="243"/>
      <c r="Z78" s="243"/>
      <c r="AA78" s="243"/>
      <c r="AB78" s="243"/>
      <c r="AC78" s="243"/>
      <c r="AD78" s="243"/>
      <c r="AE78" s="243"/>
      <c r="AF78" s="243"/>
      <c r="AG78" s="243"/>
      <c r="AH78" s="243"/>
    </row>
    <row r="79" spans="1:34">
      <c r="A79" s="49"/>
      <c r="B79" s="47"/>
      <c r="C79" s="47"/>
      <c r="D79" s="47"/>
      <c r="E79" s="47"/>
      <c r="F79" s="47"/>
      <c r="G79" s="47"/>
      <c r="H79" s="660" t="s">
        <v>194</v>
      </c>
      <c r="I79" s="661"/>
      <c r="J79" s="661"/>
      <c r="K79" s="662"/>
      <c r="L79" s="47"/>
      <c r="M79" s="47"/>
      <c r="N79" s="47"/>
      <c r="O79" s="47"/>
      <c r="P79" s="47"/>
      <c r="Q79" s="47"/>
      <c r="R79" s="47"/>
      <c r="S79" s="654"/>
      <c r="T79" s="654"/>
      <c r="U79" s="654"/>
      <c r="V79" s="654"/>
      <c r="W79" s="654"/>
      <c r="X79" s="654"/>
      <c r="Y79" s="654"/>
      <c r="Z79" s="654"/>
      <c r="AA79" s="654"/>
      <c r="AB79" s="654"/>
      <c r="AC79" s="654"/>
      <c r="AD79" s="654"/>
      <c r="AE79" s="654"/>
      <c r="AF79" s="654"/>
      <c r="AG79" s="654"/>
      <c r="AH79" s="655"/>
    </row>
    <row r="80" spans="1:34" ht="15.75" thickBot="1">
      <c r="A80" s="50"/>
      <c r="B80" s="48"/>
      <c r="C80" s="48"/>
      <c r="D80" s="48"/>
      <c r="E80" s="48"/>
      <c r="F80" s="48"/>
      <c r="G80" s="48"/>
      <c r="H80" s="663"/>
      <c r="I80" s="664"/>
      <c r="J80" s="664"/>
      <c r="K80" s="665"/>
      <c r="L80" s="48"/>
      <c r="M80" s="48"/>
      <c r="N80" s="48"/>
      <c r="O80" s="48"/>
      <c r="P80" s="48"/>
      <c r="Q80" s="48"/>
      <c r="R80" s="48"/>
      <c r="S80" s="656"/>
      <c r="T80" s="656"/>
      <c r="U80" s="656"/>
      <c r="V80" s="656"/>
      <c r="W80" s="656"/>
      <c r="X80" s="656"/>
      <c r="Y80" s="656"/>
      <c r="Z80" s="656"/>
      <c r="AA80" s="656"/>
      <c r="AB80" s="656"/>
      <c r="AC80" s="656"/>
      <c r="AD80" s="656"/>
      <c r="AE80" s="656"/>
      <c r="AF80" s="656"/>
      <c r="AG80" s="656"/>
      <c r="AH80" s="657"/>
    </row>
    <row r="81" spans="1:34">
      <c r="A81" s="243"/>
      <c r="B81" s="243"/>
      <c r="C81" s="243"/>
      <c r="D81" s="243"/>
      <c r="E81" s="243"/>
      <c r="F81" s="243"/>
      <c r="G81" s="243"/>
      <c r="H81" s="243"/>
      <c r="I81" s="243"/>
      <c r="J81" s="243"/>
      <c r="K81" s="243"/>
      <c r="L81" s="243"/>
      <c r="M81" s="243"/>
      <c r="N81" s="243"/>
      <c r="O81" s="243"/>
      <c r="P81" s="243"/>
      <c r="Q81" s="243"/>
      <c r="R81" s="243"/>
      <c r="S81" s="243"/>
      <c r="T81" s="243"/>
      <c r="U81" s="243"/>
      <c r="V81" s="243"/>
      <c r="W81" s="243"/>
      <c r="X81" s="243"/>
      <c r="Y81" s="243"/>
      <c r="Z81" s="243"/>
      <c r="AA81" s="243"/>
      <c r="AB81" s="243"/>
      <c r="AC81" s="243"/>
      <c r="AD81" s="243"/>
      <c r="AE81" s="243"/>
      <c r="AF81" s="243"/>
      <c r="AG81" s="243"/>
      <c r="AH81" s="243"/>
    </row>
    <row r="82" spans="1:34">
      <c r="A82" s="243"/>
      <c r="B82" s="243"/>
      <c r="C82" s="243"/>
      <c r="D82" s="243"/>
      <c r="E82" s="243"/>
      <c r="F82" s="243"/>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row>
    <row r="83" spans="1:34">
      <c r="A83" s="487" t="s">
        <v>316</v>
      </c>
      <c r="B83" s="488"/>
      <c r="C83" s="488"/>
      <c r="D83" s="488"/>
      <c r="E83" s="488"/>
      <c r="F83" s="488"/>
      <c r="G83" s="488"/>
      <c r="H83" s="488"/>
      <c r="I83" s="488"/>
      <c r="J83" s="488"/>
      <c r="K83" s="488"/>
      <c r="L83" s="489"/>
      <c r="M83" s="243"/>
      <c r="N83" s="243"/>
      <c r="O83" s="243"/>
      <c r="P83" s="243"/>
      <c r="Q83" s="243"/>
      <c r="R83" s="243"/>
      <c r="S83" s="243"/>
      <c r="T83" s="243"/>
      <c r="U83" s="243"/>
      <c r="V83" s="243"/>
      <c r="W83" s="243"/>
      <c r="X83" s="243"/>
      <c r="Y83" s="243"/>
      <c r="Z83" s="243"/>
      <c r="AA83" s="243"/>
      <c r="AB83" s="243"/>
      <c r="AC83" s="243"/>
      <c r="AD83" s="243"/>
      <c r="AE83" s="243"/>
      <c r="AF83" s="243"/>
      <c r="AG83" s="243"/>
      <c r="AH83" s="243"/>
    </row>
    <row r="84" spans="1:34">
      <c r="A84" s="46" t="s">
        <v>133</v>
      </c>
      <c r="B84" s="179" t="str">
        <f>IF(B6="","",B6)</f>
        <v>Contrôle</v>
      </c>
      <c r="C84" s="179" t="str">
        <f t="shared" ref="C84:L84" si="2">IF(C6="","",C6)</f>
        <v>Echantillon 1</v>
      </c>
      <c r="D84" s="179" t="str">
        <f t="shared" si="2"/>
        <v>Echantillon 2</v>
      </c>
      <c r="E84" s="179" t="str">
        <f t="shared" si="2"/>
        <v>Echantillon 3</v>
      </c>
      <c r="F84" s="179" t="str">
        <f t="shared" si="2"/>
        <v>Echantillon 4</v>
      </c>
      <c r="G84" s="179" t="str">
        <f t="shared" si="2"/>
        <v>Echantillon 5</v>
      </c>
      <c r="H84" s="179" t="str">
        <f t="shared" si="2"/>
        <v>Echantillon 6</v>
      </c>
      <c r="I84" s="179" t="str">
        <f t="shared" si="2"/>
        <v>Echantillon 7</v>
      </c>
      <c r="J84" s="179" t="str">
        <f t="shared" si="2"/>
        <v>Echantillon 8</v>
      </c>
      <c r="K84" s="179" t="str">
        <f t="shared" si="2"/>
        <v>Echantillon 9</v>
      </c>
      <c r="L84" s="179" t="str">
        <f t="shared" si="2"/>
        <v>Echantillon 10</v>
      </c>
      <c r="M84" s="243"/>
      <c r="N84" s="243"/>
      <c r="O84" s="243"/>
      <c r="P84" s="243"/>
      <c r="Q84" s="243"/>
      <c r="R84" s="243"/>
      <c r="S84" s="243"/>
      <c r="T84" s="243"/>
      <c r="U84" s="243"/>
      <c r="V84" s="243"/>
      <c r="W84" s="243"/>
      <c r="X84" s="243"/>
      <c r="Y84" s="243"/>
      <c r="Z84" s="243"/>
      <c r="AA84" s="243"/>
      <c r="AB84" s="243"/>
      <c r="AC84" s="243"/>
      <c r="AD84" s="243"/>
      <c r="AE84" s="243"/>
      <c r="AF84" s="243"/>
      <c r="AG84" s="243"/>
      <c r="AH84" s="243"/>
    </row>
    <row r="85" spans="1:34">
      <c r="A85" s="46" t="s">
        <v>142</v>
      </c>
      <c r="B85" s="76"/>
      <c r="C85" s="79">
        <f>IF(ISERROR(MIN('Feuille de Calcul'!$BT3:$BT86)),"",MIN('Feuille de Calcul'!$BT3:$BT86))</f>
        <v>0</v>
      </c>
      <c r="D85" s="79">
        <f>IF(ISERROR(MIN('Feuille de Calcul'!$BW$3:$BW$86)),"",MIN('Feuille de Calcul'!$BW$3:$BW$86))</f>
        <v>0</v>
      </c>
      <c r="E85" s="79">
        <f>IF(ISERROR(MIN('Feuille de Calcul'!$BZ$3:$BZ$86)),"",MIN('Feuille de Calcul'!$BZ$3:$BZ$86))</f>
        <v>0</v>
      </c>
      <c r="F85" s="79">
        <f>IF(ISERROR(MIN('Feuille de Calcul'!$CC$3:$CC$86)),"",MIN('Feuille de Calcul'!$CC$3:$CC$86))</f>
        <v>0</v>
      </c>
      <c r="G85" s="79">
        <f>IF(ISERROR(MIN('Feuille de Calcul'!$CF$3:$CF$86)),"",MIN('Feuille de Calcul'!$CF$3:$CF$86))</f>
        <v>0</v>
      </c>
      <c r="H85" s="79">
        <f>IF(ISERROR(MIN('Feuille de Calcul'!$CI$3:$CI$86)),"",MIN('Feuille de Calcul'!$CI$3:$CI$86))</f>
        <v>0</v>
      </c>
      <c r="I85" s="79">
        <f>IF(ISERROR(MIN('Feuille de Calcul'!$CL$3:$CL$86)),"",MIN('Feuille de Calcul'!$CL$3:$CL$86))</f>
        <v>0</v>
      </c>
      <c r="J85" s="79">
        <f>IF(ISERROR(MIN('Feuille de Calcul'!$CO$3:$CO$86)),"",MIN('Feuille de Calcul'!$CO$3:$CO$86))</f>
        <v>0</v>
      </c>
      <c r="K85" s="79">
        <f>IF(ISERROR(MIN('Feuille de Calcul'!$CR$3:$CR$86)),"",MIN('Feuille de Calcul'!$CR$3:$CR$86))</f>
        <v>0</v>
      </c>
      <c r="L85" s="79">
        <f>IF(ISERROR(MIN('Feuille de Calcul'!$CU$3:$CU$86)),"",MIN('Feuille de Calcul'!$CU$3:$CU$86))</f>
        <v>0</v>
      </c>
      <c r="M85" s="243"/>
      <c r="N85" s="243"/>
      <c r="O85" s="243"/>
      <c r="P85" s="243"/>
      <c r="Q85" s="243"/>
      <c r="R85" s="243"/>
      <c r="S85" s="243"/>
      <c r="T85" s="243"/>
      <c r="U85" s="243"/>
      <c r="V85" s="243"/>
      <c r="W85" s="243"/>
      <c r="X85" s="243"/>
      <c r="Y85" s="243"/>
      <c r="Z85" s="243"/>
      <c r="AA85" s="243"/>
      <c r="AB85" s="243"/>
      <c r="AC85" s="243"/>
      <c r="AD85" s="243"/>
      <c r="AE85" s="243"/>
      <c r="AF85" s="243"/>
      <c r="AG85" s="243"/>
      <c r="AH85" s="243"/>
    </row>
    <row r="86" spans="1:34">
      <c r="A86" s="46" t="s">
        <v>143</v>
      </c>
      <c r="B86" s="76"/>
      <c r="C86" s="79" t="str">
        <f>IF(ISERROR(QUARTILE('Feuille de Calcul'!$BT3:$BT86,1)),"",QUARTILE('Feuille de Calcul'!$BT6:$BT86,1))</f>
        <v/>
      </c>
      <c r="D86" s="79" t="str">
        <f>IF(ISERROR(QUARTILE('Feuille de Calcul'!$BW$3:$BW$86,1)),"",QUARTILE('Feuille de Calcul'!$BW$3:$BW$86,1))</f>
        <v/>
      </c>
      <c r="E86" s="79" t="str">
        <f>IF(ISERROR(QUARTILE('Feuille de Calcul'!$BZ$3:$BZ$86,1)),"",QUARTILE('Feuille de Calcul'!$BZ$3:$BZ$86,1))</f>
        <v/>
      </c>
      <c r="F86" s="79" t="str">
        <f>IF(ISERROR(QUARTILE('Feuille de Calcul'!$CC$3:$CC$86,1)),"",QUARTILE('Feuille de Calcul'!$CC$3:$CC$86,1))</f>
        <v/>
      </c>
      <c r="G86" s="79" t="str">
        <f>IF(ISERROR(QUARTILE('Feuille de Calcul'!$CF$3:$CF$86,1)),"",QUARTILE('Feuille de Calcul'!$CF$3:$CF$86,1))</f>
        <v/>
      </c>
      <c r="H86" s="79" t="str">
        <f>IF(ISERROR(QUARTILE('Feuille de Calcul'!$CI$3:$CI$86,1)),"",QUARTILE('Feuille de Calcul'!$CI$3:$CI$86,1))</f>
        <v/>
      </c>
      <c r="I86" s="79" t="str">
        <f>IF(ISERROR(QUARTILE('Feuille de Calcul'!$CL$3:$CL$86,1)),"",QUARTILE('Feuille de Calcul'!$CL$3:$CL$86,1))</f>
        <v/>
      </c>
      <c r="J86" s="79" t="str">
        <f>IF(ISERROR(QUARTILE('Feuille de Calcul'!$CO$3:$CO$86,1)),"",QUARTILE('Feuille de Calcul'!$CO$3:$CO$86,1))</f>
        <v/>
      </c>
      <c r="K86" s="79" t="str">
        <f>IF(ISERROR(QUARTILE('Feuille de Calcul'!$CR$3:$CR$86,1)),"",QUARTILE('Feuille de Calcul'!$CR$3:$CR$86,1))</f>
        <v/>
      </c>
      <c r="L86" s="79" t="str">
        <f>IF(ISERROR(QUARTILE('Feuille de Calcul'!$CU$3:$CU$86,1)),"",QUARTILE('Feuille de Calcul'!$CU$3:$CU$86,1))</f>
        <v/>
      </c>
      <c r="M86" s="243"/>
      <c r="N86" s="243"/>
      <c r="O86" s="243"/>
      <c r="P86" s="243"/>
      <c r="Q86" s="243"/>
      <c r="R86" s="243"/>
      <c r="S86" s="243"/>
      <c r="T86" s="243"/>
      <c r="U86" s="243"/>
      <c r="V86" s="243"/>
      <c r="W86" s="243"/>
      <c r="X86" s="243"/>
      <c r="Y86" s="243"/>
      <c r="Z86" s="243"/>
      <c r="AA86" s="243"/>
      <c r="AB86" s="243"/>
      <c r="AC86" s="243"/>
      <c r="AD86" s="243"/>
      <c r="AE86" s="243"/>
      <c r="AF86" s="243"/>
      <c r="AG86" s="243"/>
      <c r="AH86" s="243"/>
    </row>
    <row r="87" spans="1:34">
      <c r="A87" s="46" t="s">
        <v>144</v>
      </c>
      <c r="B87" s="76"/>
      <c r="C87" s="79" t="str">
        <f>IF(ISERROR(MEDIAN('Feuille de Calcul'!$BT3:$BT86)),"",MEDIAN('Feuille de Calcul'!$BT3:$BT86))</f>
        <v/>
      </c>
      <c r="D87" s="79" t="str">
        <f>IF(ISERROR(MEDIAN('Feuille de Calcul'!$BW$3:$BW$86)),"",MEDIAN('Feuille de Calcul'!$BW$3:$BW$86))</f>
        <v/>
      </c>
      <c r="E87" s="79" t="str">
        <f>IF(ISERROR(MEDIAN('Feuille de Calcul'!$BZ$3:$BZ$86)),"",MEDIAN('Feuille de Calcul'!$BZ$3:$BZ$86))</f>
        <v/>
      </c>
      <c r="F87" s="79" t="str">
        <f>IF(ISERROR(MEDIAN('Feuille de Calcul'!$CC$3:$CC$86)),"",MEDIAN('Feuille de Calcul'!$CC$3:$CC$86))</f>
        <v/>
      </c>
      <c r="G87" s="79" t="str">
        <f>IF(ISERROR(MEDIAN('Feuille de Calcul'!$CF$3:$CF$86)),"",MEDIAN('Feuille de Calcul'!$CF$3:$CF$86))</f>
        <v/>
      </c>
      <c r="H87" s="79" t="str">
        <f>IF(ISERROR(MEDIAN('Feuille de Calcul'!$CI$3:$CI$86)),"",MEDIAN('Feuille de Calcul'!$CI$3:$CI$86))</f>
        <v/>
      </c>
      <c r="I87" s="79" t="str">
        <f>IF(ISERROR(MEDIAN('Feuille de Calcul'!$CL$3:$CL$86)),"",MEDIAN('Feuille de Calcul'!$CL$3:$CL$86))</f>
        <v/>
      </c>
      <c r="J87" s="79" t="str">
        <f>IF(ISERROR(MEDIAN('Feuille de Calcul'!$CO$3:$CO$86)),"",MEDIAN('Feuille de Calcul'!$CO$3:$CO$86))</f>
        <v/>
      </c>
      <c r="K87" s="79" t="str">
        <f>IF(ISERROR(MEDIAN('Feuille de Calcul'!$CR$3:$CR$86)),"",MEDIAN('Feuille de Calcul'!$CR$3:$CR$86))</f>
        <v/>
      </c>
      <c r="L87" s="79" t="str">
        <f>IF(ISERROR(MEDIAN('Feuille de Calcul'!$CR$3:$CR$86)),"",MEDIAN('Feuille de Calcul'!$CR$3:$CR$86))</f>
        <v/>
      </c>
      <c r="M87" s="243"/>
      <c r="N87" s="243"/>
      <c r="O87" s="243"/>
      <c r="P87" s="243"/>
      <c r="Q87" s="243"/>
      <c r="R87" s="243"/>
      <c r="S87" s="243"/>
      <c r="T87" s="243"/>
      <c r="U87" s="243"/>
      <c r="V87" s="243"/>
      <c r="W87" s="243"/>
      <c r="X87" s="243"/>
      <c r="Y87" s="243"/>
      <c r="Z87" s="243"/>
      <c r="AA87" s="243"/>
      <c r="AB87" s="243"/>
      <c r="AC87" s="243"/>
      <c r="AD87" s="243"/>
      <c r="AE87" s="243"/>
      <c r="AF87" s="243"/>
      <c r="AG87" s="243"/>
      <c r="AH87" s="243"/>
    </row>
    <row r="88" spans="1:34">
      <c r="A88" s="46" t="s">
        <v>145</v>
      </c>
      <c r="B88" s="76"/>
      <c r="C88" s="79" t="str">
        <f>IF(ISERROR(QUARTILE('Feuille de Calcul'!$BT3:$BT86,3)),"",QUARTILE('Feuille de Calcul'!$BT3:$BT86,3))</f>
        <v/>
      </c>
      <c r="D88" s="79" t="str">
        <f>IF(ISERROR(QUARTILE('Feuille de Calcul'!$BW$3:$BW$86,3)),"",QUARTILE('Feuille de Calcul'!$BW$3:$BW$86,3))</f>
        <v/>
      </c>
      <c r="E88" s="79" t="str">
        <f>IF(ISERROR(QUARTILE('Feuille de Calcul'!$BZ$3:$BZ$86,3)),"",QUARTILE('Feuille de Calcul'!$BZ$3:$BZ$86,3))</f>
        <v/>
      </c>
      <c r="F88" s="79" t="str">
        <f>IF(ISERROR(QUARTILE('Feuille de Calcul'!$CC$3:$CC$86,3)),"",QUARTILE('Feuille de Calcul'!$CC$3:$CC$86,3))</f>
        <v/>
      </c>
      <c r="G88" s="79" t="str">
        <f>IF(ISERROR(QUARTILE('Feuille de Calcul'!$CF$3:$CF$86,3)),"",QUARTILE('Feuille de Calcul'!$CF$3:$CF$86,3))</f>
        <v/>
      </c>
      <c r="H88" s="79" t="str">
        <f>IF(ISERROR(QUARTILE('Feuille de Calcul'!$CI$3:$CI$86,3)),"",QUARTILE('Feuille de Calcul'!$CI$3:$CI$86,3))</f>
        <v/>
      </c>
      <c r="I88" s="79" t="str">
        <f>IF(ISERROR(QUARTILE('Feuille de Calcul'!$CL$3:$CL$86,3)),"",QUARTILE('Feuille de Calcul'!$CL$3:$CL$86,3))</f>
        <v/>
      </c>
      <c r="J88" s="79" t="str">
        <f>IF(ISERROR(QUARTILE('Feuille de Calcul'!$CO$3:$CO$86,3)),"",QUARTILE('Feuille de Calcul'!$CO$3:$CO$86,3))</f>
        <v/>
      </c>
      <c r="K88" s="79" t="str">
        <f>IF(ISERROR(QUARTILE('Feuille de Calcul'!$CR$3:$CR$86,3)),"",QUARTILE('Feuille de Calcul'!$CR$3:$CR$86,3))</f>
        <v/>
      </c>
      <c r="L88" s="79" t="str">
        <f>IF(ISERROR(QUARTILE('Feuille de Calcul'!$CU$3:$CU$86,3)),"",QUARTILE('Feuille de Calcul'!$CU$3:$CU$86,3))</f>
        <v/>
      </c>
      <c r="M88" s="243"/>
      <c r="N88" s="243"/>
      <c r="O88" s="243"/>
      <c r="P88" s="243"/>
      <c r="Q88" s="243"/>
      <c r="R88" s="243"/>
      <c r="S88" s="243"/>
      <c r="T88" s="243"/>
      <c r="U88" s="243"/>
      <c r="V88" s="243"/>
      <c r="W88" s="243"/>
      <c r="X88" s="243"/>
      <c r="Y88" s="243"/>
      <c r="Z88" s="243"/>
      <c r="AA88" s="243"/>
      <c r="AB88" s="243"/>
      <c r="AC88" s="243"/>
      <c r="AD88" s="243"/>
      <c r="AE88" s="243"/>
      <c r="AF88" s="243"/>
      <c r="AG88" s="243"/>
      <c r="AH88" s="243"/>
    </row>
    <row r="89" spans="1:34">
      <c r="A89" s="46" t="s">
        <v>146</v>
      </c>
      <c r="B89" s="76"/>
      <c r="C89" s="79">
        <f>IF(ISERROR(MAX('Feuille de Calcul'!$BT3:$BT86)),"",MAX('Feuille de Calcul'!$BT3:$BT86))</f>
        <v>0</v>
      </c>
      <c r="D89" s="79">
        <f>IF(ISERROR(MAX('Feuille de Calcul'!$BW$3:$BW$86)),"",MAX('Feuille de Calcul'!$BW$3:$BW$86))</f>
        <v>0</v>
      </c>
      <c r="E89" s="79">
        <f>IF(ISERROR(MAX('Feuille de Calcul'!$BZ$3:$BZ$86)),"",MAX('Feuille de Calcul'!$BZ$3:$BZ$86))</f>
        <v>0</v>
      </c>
      <c r="F89" s="79">
        <f>IF(ISERROR(MAX('Feuille de Calcul'!$CC$3:$CC$86)),"",MAX('Feuille de Calcul'!$CC$3:$CC$86))</f>
        <v>0</v>
      </c>
      <c r="G89" s="79">
        <f>IF(ISERROR(MAX('Feuille de Calcul'!$CF$3:$CF$86)),"",MAX('Feuille de Calcul'!$CF$3:$CF$86))</f>
        <v>0</v>
      </c>
      <c r="H89" s="79">
        <f>IF(ISERROR(MAX('Feuille de Calcul'!$CI$3:$CI$86)),"",MAX('Feuille de Calcul'!$CI$3:$CI$86))</f>
        <v>0</v>
      </c>
      <c r="I89" s="79">
        <f>IF(ISERROR(MAX('Feuille de Calcul'!$CL$3:$CL$86)),"",MAX('Feuille de Calcul'!$CL$3:$CL$86))</f>
        <v>0</v>
      </c>
      <c r="J89" s="79">
        <f>IF(ISERROR(MAX('Feuille de Calcul'!$CO$3:$CO$86)),"",MAX('Feuille de Calcul'!$CO$3:$CO$86))</f>
        <v>0</v>
      </c>
      <c r="K89" s="79">
        <f>IF(ISERROR(MAX('Feuille de Calcul'!$CR$3:$CR$86)),"",MAX('Feuille de Calcul'!$CR$3:$CR$86))</f>
        <v>0</v>
      </c>
      <c r="L89" s="79">
        <f>IF(ISERROR(MAX('Feuille de Calcul'!$CU$3:$CU$86)),"",MAX('Feuille de Calcul'!$CU$3:$CU$86))</f>
        <v>0</v>
      </c>
      <c r="M89" s="243"/>
      <c r="N89" s="243"/>
      <c r="O89" s="243"/>
      <c r="P89" s="243"/>
      <c r="Q89" s="243"/>
      <c r="R89" s="243"/>
      <c r="S89" s="243"/>
      <c r="T89" s="243"/>
      <c r="U89" s="243"/>
      <c r="V89" s="243"/>
      <c r="W89" s="243"/>
      <c r="X89" s="243"/>
      <c r="Y89" s="243"/>
      <c r="Z89" s="243"/>
      <c r="AA89" s="243"/>
      <c r="AB89" s="243"/>
      <c r="AC89" s="243"/>
      <c r="AD89" s="243"/>
      <c r="AE89" s="243"/>
      <c r="AF89" s="243"/>
      <c r="AG89" s="243"/>
      <c r="AH89" s="243"/>
    </row>
    <row r="90" spans="1:34">
      <c r="A90" s="243"/>
      <c r="B90" s="243"/>
      <c r="C90" s="243"/>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row>
    <row r="91" spans="1:34">
      <c r="A91" s="243"/>
      <c r="B91" s="24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row>
    <row r="92" spans="1:34">
      <c r="A92" s="243"/>
      <c r="B92" s="243"/>
      <c r="C92" s="243"/>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row>
    <row r="93" spans="1:34">
      <c r="A93" s="243"/>
      <c r="B93" s="243"/>
      <c r="C93" s="243"/>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row>
    <row r="94" spans="1:34">
      <c r="A94" s="243"/>
      <c r="B94" s="243"/>
      <c r="C94" s="243"/>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row>
    <row r="95" spans="1:34">
      <c r="A95" s="243"/>
      <c r="B95" s="243"/>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row>
    <row r="96" spans="1:34">
      <c r="A96" s="243"/>
      <c r="B96" s="243"/>
      <c r="C96" s="243"/>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row>
    <row r="97" spans="1:34">
      <c r="A97" s="243"/>
      <c r="B97" s="243"/>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row>
    <row r="98" spans="1:34">
      <c r="A98" s="243"/>
      <c r="B98" s="243"/>
      <c r="C98" s="243"/>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row>
    <row r="99" spans="1:34">
      <c r="A99" s="243"/>
      <c r="B99" s="243"/>
      <c r="C99" s="243"/>
      <c r="D99" s="243"/>
      <c r="E99" s="243"/>
      <c r="F99" s="243"/>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c r="AG99" s="243"/>
      <c r="AH99" s="243"/>
    </row>
    <row r="100" spans="1:34">
      <c r="A100" s="243"/>
      <c r="B100" s="243"/>
      <c r="C100" s="243"/>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c r="AG100" s="243"/>
      <c r="AH100" s="243"/>
    </row>
    <row r="101" spans="1:34">
      <c r="A101" s="243"/>
      <c r="B101" s="243"/>
      <c r="C101" s="243"/>
      <c r="D101" s="243"/>
      <c r="E101" s="243"/>
      <c r="F101" s="243"/>
      <c r="G101" s="243"/>
      <c r="H101" s="243"/>
      <c r="I101" s="243"/>
      <c r="J101" s="243"/>
      <c r="K101" s="243"/>
      <c r="L101" s="243"/>
      <c r="M101" s="243"/>
      <c r="N101" s="243"/>
      <c r="O101" s="243"/>
      <c r="P101" s="243"/>
      <c r="Q101" s="243"/>
      <c r="R101" s="243"/>
      <c r="S101" s="243"/>
      <c r="T101" s="243"/>
      <c r="U101" s="243"/>
      <c r="V101" s="243"/>
      <c r="W101" s="243"/>
      <c r="X101" s="243"/>
      <c r="Y101" s="243"/>
      <c r="Z101" s="243"/>
      <c r="AA101" s="243"/>
      <c r="AB101" s="243"/>
      <c r="AC101" s="243"/>
      <c r="AD101" s="243"/>
      <c r="AE101" s="243"/>
      <c r="AF101" s="243"/>
      <c r="AG101" s="243"/>
      <c r="AH101" s="243"/>
    </row>
    <row r="102" spans="1:34">
      <c r="A102" s="243"/>
      <c r="B102" s="243"/>
      <c r="C102" s="243"/>
      <c r="D102" s="243"/>
      <c r="E102" s="243"/>
      <c r="F102" s="243"/>
      <c r="G102" s="243"/>
      <c r="H102" s="243"/>
      <c r="I102" s="243"/>
      <c r="J102" s="243"/>
      <c r="K102" s="243"/>
      <c r="L102" s="243"/>
      <c r="M102" s="243"/>
      <c r="N102" s="243"/>
      <c r="O102" s="243"/>
      <c r="P102" s="243"/>
      <c r="Q102" s="243"/>
      <c r="R102" s="243"/>
      <c r="S102" s="243"/>
      <c r="T102" s="243"/>
      <c r="U102" s="243"/>
      <c r="V102" s="243"/>
      <c r="W102" s="243"/>
      <c r="X102" s="243"/>
      <c r="Y102" s="243"/>
      <c r="Z102" s="243"/>
      <c r="AA102" s="243"/>
      <c r="AB102" s="243"/>
      <c r="AC102" s="243"/>
      <c r="AD102" s="243"/>
      <c r="AE102" s="243"/>
      <c r="AF102" s="243"/>
      <c r="AG102" s="243"/>
      <c r="AH102" s="243"/>
    </row>
    <row r="103" spans="1:34">
      <c r="A103" s="243"/>
      <c r="B103" s="243"/>
      <c r="C103" s="243"/>
      <c r="D103" s="243"/>
      <c r="E103" s="243"/>
      <c r="F103" s="243"/>
      <c r="G103" s="243"/>
      <c r="H103" s="243"/>
      <c r="I103" s="243"/>
      <c r="J103" s="243"/>
      <c r="K103" s="243"/>
      <c r="L103" s="243"/>
      <c r="M103" s="243"/>
      <c r="N103" s="243"/>
      <c r="O103" s="243"/>
      <c r="P103" s="243"/>
      <c r="Q103" s="243"/>
      <c r="R103" s="243"/>
      <c r="S103" s="243"/>
      <c r="T103" s="243"/>
      <c r="U103" s="243"/>
      <c r="V103" s="243"/>
      <c r="W103" s="243"/>
      <c r="X103" s="243"/>
      <c r="Y103" s="243"/>
      <c r="Z103" s="243"/>
      <c r="AA103" s="243"/>
      <c r="AB103" s="243"/>
      <c r="AC103" s="243"/>
      <c r="AD103" s="243"/>
      <c r="AE103" s="243"/>
      <c r="AF103" s="243"/>
      <c r="AG103" s="243"/>
      <c r="AH103" s="243"/>
    </row>
    <row r="104" spans="1:34">
      <c r="A104" s="243"/>
      <c r="B104" s="243"/>
      <c r="C104" s="243"/>
      <c r="D104" s="243"/>
      <c r="E104" s="243"/>
      <c r="F104" s="243"/>
      <c r="G104" s="243"/>
      <c r="H104" s="243"/>
      <c r="I104" s="243"/>
      <c r="J104" s="243"/>
      <c r="K104" s="243"/>
      <c r="L104" s="243"/>
      <c r="M104" s="243"/>
      <c r="N104" s="243"/>
      <c r="O104" s="243"/>
      <c r="P104" s="243"/>
      <c r="Q104" s="243"/>
      <c r="R104" s="243"/>
      <c r="S104" s="243"/>
      <c r="T104" s="243"/>
      <c r="U104" s="243"/>
      <c r="V104" s="243"/>
      <c r="W104" s="243"/>
      <c r="X104" s="243"/>
      <c r="Y104" s="243"/>
      <c r="Z104" s="243"/>
      <c r="AA104" s="243"/>
      <c r="AB104" s="243"/>
      <c r="AC104" s="243"/>
      <c r="AD104" s="243"/>
      <c r="AE104" s="243"/>
      <c r="AF104" s="243"/>
      <c r="AG104" s="243"/>
      <c r="AH104" s="243"/>
    </row>
    <row r="105" spans="1:34">
      <c r="A105" s="243"/>
      <c r="B105" s="243"/>
      <c r="C105" s="243"/>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row>
    <row r="106" spans="1:34" ht="15.75" thickBot="1">
      <c r="A106" s="243"/>
      <c r="B106" s="243"/>
      <c r="C106" s="243"/>
      <c r="D106" s="243"/>
      <c r="E106" s="243"/>
      <c r="F106" s="243"/>
      <c r="G106" s="243"/>
      <c r="H106" s="243"/>
      <c r="I106" s="243"/>
      <c r="J106" s="243"/>
      <c r="K106" s="243"/>
      <c r="L106" s="243"/>
      <c r="M106" s="243"/>
      <c r="N106" s="243"/>
      <c r="O106" s="243"/>
      <c r="P106" s="243"/>
      <c r="Q106" s="243"/>
      <c r="R106" s="243"/>
      <c r="S106" s="243"/>
      <c r="T106" s="243"/>
      <c r="U106" s="243"/>
      <c r="V106" s="243"/>
      <c r="W106" s="243"/>
      <c r="X106" s="243"/>
      <c r="Y106" s="243"/>
      <c r="Z106" s="243"/>
      <c r="AA106" s="243"/>
      <c r="AB106" s="243"/>
      <c r="AC106" s="243"/>
      <c r="AD106" s="243"/>
      <c r="AE106" s="243"/>
      <c r="AF106" s="243"/>
      <c r="AG106" s="243"/>
      <c r="AH106" s="243"/>
    </row>
    <row r="107" spans="1:34">
      <c r="A107" s="49"/>
      <c r="B107" s="47"/>
      <c r="C107" s="47"/>
      <c r="D107" s="47"/>
      <c r="E107" s="47"/>
      <c r="F107" s="47"/>
      <c r="G107" s="47"/>
      <c r="H107" s="660" t="s">
        <v>341</v>
      </c>
      <c r="I107" s="661"/>
      <c r="J107" s="661"/>
      <c r="K107" s="662"/>
      <c r="L107" s="47"/>
      <c r="M107" s="47"/>
      <c r="N107" s="47"/>
      <c r="O107" s="47"/>
      <c r="P107" s="47"/>
      <c r="Q107" s="47"/>
      <c r="R107" s="654"/>
      <c r="S107" s="654"/>
      <c r="T107" s="654"/>
      <c r="U107" s="654"/>
      <c r="V107" s="654"/>
      <c r="W107" s="654"/>
      <c r="X107" s="654"/>
      <c r="Y107" s="654"/>
      <c r="Z107" s="654"/>
      <c r="AA107" s="654"/>
      <c r="AB107" s="654"/>
      <c r="AC107" s="654"/>
      <c r="AD107" s="654"/>
      <c r="AE107" s="654"/>
      <c r="AF107" s="654"/>
      <c r="AG107" s="654"/>
      <c r="AH107" s="655"/>
    </row>
    <row r="108" spans="1:34" ht="15.75" thickBot="1">
      <c r="A108" s="50"/>
      <c r="B108" s="48"/>
      <c r="C108" s="48"/>
      <c r="D108" s="48"/>
      <c r="E108" s="48"/>
      <c r="F108" s="48"/>
      <c r="G108" s="48"/>
      <c r="H108" s="663"/>
      <c r="I108" s="664"/>
      <c r="J108" s="664"/>
      <c r="K108" s="665"/>
      <c r="L108" s="48"/>
      <c r="M108" s="48"/>
      <c r="N108" s="48"/>
      <c r="O108" s="48"/>
      <c r="P108" s="48"/>
      <c r="Q108" s="48"/>
      <c r="R108" s="656"/>
      <c r="S108" s="656"/>
      <c r="T108" s="656"/>
      <c r="U108" s="656"/>
      <c r="V108" s="656"/>
      <c r="W108" s="656"/>
      <c r="X108" s="656"/>
      <c r="Y108" s="656"/>
      <c r="Z108" s="656"/>
      <c r="AA108" s="656"/>
      <c r="AB108" s="656"/>
      <c r="AC108" s="656"/>
      <c r="AD108" s="656"/>
      <c r="AE108" s="656"/>
      <c r="AF108" s="656"/>
      <c r="AG108" s="656"/>
      <c r="AH108" s="657"/>
    </row>
    <row r="109" spans="1:34">
      <c r="A109" s="243"/>
      <c r="B109" s="243"/>
      <c r="C109" s="243"/>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c r="AG109" s="243"/>
      <c r="AH109" s="243"/>
    </row>
    <row r="110" spans="1:34">
      <c r="A110" s="243"/>
      <c r="B110" s="243"/>
      <c r="C110" s="243"/>
      <c r="D110" s="243"/>
      <c r="E110" s="243"/>
      <c r="F110" s="243"/>
      <c r="G110" s="243"/>
      <c r="H110" s="243"/>
      <c r="I110" s="243"/>
      <c r="J110" s="243"/>
      <c r="K110" s="243"/>
      <c r="L110" s="243"/>
      <c r="M110" s="243"/>
      <c r="N110" s="243"/>
      <c r="O110" s="243"/>
      <c r="P110" s="243"/>
      <c r="Q110" s="243"/>
      <c r="R110" s="243"/>
      <c r="S110" s="243"/>
      <c r="T110" s="243"/>
      <c r="U110" s="243"/>
      <c r="V110" s="243"/>
      <c r="W110" s="243"/>
      <c r="X110" s="243"/>
      <c r="Y110" s="243"/>
      <c r="Z110" s="243"/>
      <c r="AA110" s="243"/>
      <c r="AB110" s="243"/>
      <c r="AC110" s="243"/>
      <c r="AD110" s="243"/>
      <c r="AE110" s="243"/>
      <c r="AF110" s="243"/>
      <c r="AG110" s="243"/>
      <c r="AH110" s="243"/>
    </row>
    <row r="111" spans="1:34">
      <c r="A111" s="487" t="s">
        <v>318</v>
      </c>
      <c r="B111" s="488"/>
      <c r="C111" s="488"/>
      <c r="D111" s="488"/>
      <c r="E111" s="488"/>
      <c r="F111" s="488"/>
      <c r="G111" s="488"/>
      <c r="H111" s="488"/>
      <c r="I111" s="488"/>
      <c r="J111" s="488"/>
      <c r="K111" s="488"/>
      <c r="L111" s="489"/>
      <c r="M111" s="243"/>
      <c r="N111" s="243"/>
      <c r="O111" s="243"/>
      <c r="P111" s="243"/>
      <c r="Q111" s="243"/>
      <c r="R111" s="243"/>
      <c r="S111" s="243"/>
      <c r="T111" s="243"/>
      <c r="U111" s="243"/>
      <c r="V111" s="243"/>
      <c r="W111" s="243"/>
      <c r="X111" s="243"/>
      <c r="Y111" s="243"/>
      <c r="Z111" s="243"/>
      <c r="AA111" s="243"/>
      <c r="AB111" s="243"/>
      <c r="AC111" s="243"/>
      <c r="AD111" s="243"/>
      <c r="AE111" s="243"/>
      <c r="AF111" s="243"/>
      <c r="AG111" s="243"/>
      <c r="AH111" s="243"/>
    </row>
    <row r="112" spans="1:34">
      <c r="A112" s="46" t="s">
        <v>133</v>
      </c>
      <c r="B112" s="179" t="str">
        <f>IF(B6="","",B6)</f>
        <v>Contrôle</v>
      </c>
      <c r="C112" s="179" t="str">
        <f t="shared" ref="C112:L112" si="3">IF(C6="","",C6)</f>
        <v>Echantillon 1</v>
      </c>
      <c r="D112" s="179" t="str">
        <f t="shared" si="3"/>
        <v>Echantillon 2</v>
      </c>
      <c r="E112" s="179" t="str">
        <f t="shared" si="3"/>
        <v>Echantillon 3</v>
      </c>
      <c r="F112" s="179" t="str">
        <f t="shared" si="3"/>
        <v>Echantillon 4</v>
      </c>
      <c r="G112" s="179" t="str">
        <f t="shared" si="3"/>
        <v>Echantillon 5</v>
      </c>
      <c r="H112" s="179" t="str">
        <f t="shared" si="3"/>
        <v>Echantillon 6</v>
      </c>
      <c r="I112" s="179" t="str">
        <f t="shared" si="3"/>
        <v>Echantillon 7</v>
      </c>
      <c r="J112" s="179" t="str">
        <f t="shared" si="3"/>
        <v>Echantillon 8</v>
      </c>
      <c r="K112" s="179" t="str">
        <f t="shared" si="3"/>
        <v>Echantillon 9</v>
      </c>
      <c r="L112" s="179" t="str">
        <f t="shared" si="3"/>
        <v>Echantillon 10</v>
      </c>
      <c r="M112" s="243"/>
      <c r="N112" s="243"/>
      <c r="O112" s="243"/>
      <c r="P112" s="243"/>
      <c r="Q112" s="243"/>
      <c r="R112" s="243"/>
      <c r="S112" s="243"/>
      <c r="T112" s="243"/>
      <c r="U112" s="243"/>
      <c r="V112" s="243"/>
      <c r="W112" s="243"/>
      <c r="X112" s="243"/>
      <c r="Y112" s="243"/>
      <c r="Z112" s="243"/>
      <c r="AA112" s="243"/>
      <c r="AB112" s="243"/>
      <c r="AC112" s="243"/>
      <c r="AD112" s="243"/>
      <c r="AE112" s="243"/>
      <c r="AF112" s="243"/>
      <c r="AG112" s="243"/>
      <c r="AH112" s="243"/>
    </row>
    <row r="113" spans="1:34">
      <c r="A113" s="46" t="s">
        <v>142</v>
      </c>
      <c r="B113" s="76"/>
      <c r="C113" s="79">
        <f>IF(ISERROR(MIN('Feuille de Calcul'!$DA$3:$DC$86)),"",MIN('Feuille de Calcul'!$DA$3:$DC$86))</f>
        <v>0</v>
      </c>
      <c r="D113" s="79">
        <f>IF(ISERROR(MIN('Feuille de Calcul'!$DD$3:$DF$86)),"",MIN('Feuille de Calcul'!$DD$3:$DF$86))</f>
        <v>0</v>
      </c>
      <c r="E113" s="79">
        <f>IF(ISERROR(MIN('Feuille de Calcul'!$DG$3:$DI$86)),"",MIN('Feuille de Calcul'!$DG$3:$DI$86))</f>
        <v>0</v>
      </c>
      <c r="F113" s="79">
        <f>IF(ISERROR(MIN('Feuille de Calcul'!$DJ$3:$DL$86)),"",MIN('Feuille de Calcul'!$DJ$3:$DL$86))</f>
        <v>0</v>
      </c>
      <c r="G113" s="79">
        <f>IF(ISERROR(MIN('Feuille de Calcul'!$DM$3:$DO$86)),"",MIN('Feuille de Calcul'!$DM$3:$DO$86))</f>
        <v>0</v>
      </c>
      <c r="H113" s="79">
        <f>IF(ISERROR(MIN('Feuille de Calcul'!$DP$3:$DR$86)),"",MIN('Feuille de Calcul'!$DP$3:$DR$86))</f>
        <v>0</v>
      </c>
      <c r="I113" s="79">
        <f>IF(ISERROR(MIN('Feuille de Calcul'!$DS$3:$DU$86)),"",MIN('Feuille de Calcul'!$DS$3:$DU$86))</f>
        <v>0</v>
      </c>
      <c r="J113" s="79">
        <f>IF(ISERROR(MIN('Feuille de Calcul'!$DV$3:$DX$86)),"",MIN('Feuille de Calcul'!$DV$3:$DX$86))</f>
        <v>0</v>
      </c>
      <c r="K113" s="79">
        <f>IF(ISERROR(MIN('Feuille de Calcul'!$DY$3:$EA$86)),"",MIN('Feuille de Calcul'!$DY$3:$EA$86))</f>
        <v>0</v>
      </c>
      <c r="L113" s="79">
        <f>IF(ISERROR(MIN('Feuille de Calcul'!$EB$3:$ED$86)),"",MIN('Feuille de Calcul'!$EB$3:$ED$86))</f>
        <v>0</v>
      </c>
      <c r="M113" s="243"/>
      <c r="N113" s="243"/>
      <c r="O113" s="243"/>
      <c r="P113" s="243"/>
      <c r="Q113" s="243"/>
      <c r="R113" s="243"/>
      <c r="S113" s="243"/>
      <c r="T113" s="243"/>
      <c r="U113" s="243"/>
      <c r="V113" s="243"/>
      <c r="W113" s="243"/>
      <c r="X113" s="243"/>
      <c r="Y113" s="243"/>
      <c r="Z113" s="243"/>
      <c r="AA113" s="243"/>
      <c r="AB113" s="243"/>
      <c r="AC113" s="243"/>
      <c r="AD113" s="243"/>
      <c r="AE113" s="243"/>
      <c r="AF113" s="243"/>
      <c r="AG113" s="243"/>
      <c r="AH113" s="243"/>
    </row>
    <row r="114" spans="1:34">
      <c r="A114" s="46" t="s">
        <v>143</v>
      </c>
      <c r="B114" s="76"/>
      <c r="C114" s="79" t="str">
        <f>IF(ISERROR(QUARTILE('Feuille de Calcul'!$DA$3:$DC$86,1)),"",QUARTILE('Feuille de Calcul'!$DA$3:$DC$86,1))</f>
        <v/>
      </c>
      <c r="D114" s="79" t="str">
        <f>IF(ISERROR(QUARTILE('Feuille de Calcul'!$DD$3:$DF$86,1)),"",QUARTILE('Feuille de Calcul'!$DD$3:$DF$86,1))</f>
        <v/>
      </c>
      <c r="E114" s="79" t="str">
        <f>IF(ISERROR(QUARTILE('Feuille de Calcul'!$DG$3:$DI$86,1)),"",QUARTILE('Feuille de Calcul'!$DG$3:$DI$86,1))</f>
        <v/>
      </c>
      <c r="F114" s="79" t="str">
        <f>IF(ISERROR(QUARTILE('Feuille de Calcul'!$DJ$3:$DL$86,1)),"",QUARTILE('Feuille de Calcul'!$DJ$3:$DL$86,1))</f>
        <v/>
      </c>
      <c r="G114" s="79" t="str">
        <f>IF(ISERROR(QUARTILE('Feuille de Calcul'!$DM$3:$DO$86,1)),"",QUARTILE('Feuille de Calcul'!$DM$3:$DO$86,1))</f>
        <v/>
      </c>
      <c r="H114" s="79" t="str">
        <f>IF(ISERROR(QUARTILE('Feuille de Calcul'!$DP$3:$DR$86,1)),"",QUARTILE('Feuille de Calcul'!$DP$3:$DR$86,1))</f>
        <v/>
      </c>
      <c r="I114" s="79" t="str">
        <f>IF(ISERROR(QUARTILE('Feuille de Calcul'!$DS$3:$DU$86,1)),"",QUARTILE('Feuille de Calcul'!$DS$3:$DU$86,1))</f>
        <v/>
      </c>
      <c r="J114" s="79" t="str">
        <f>IF(ISERROR(QUARTILE('Feuille de Calcul'!$DV$3:$DX$86,1)),"",QUARTILE('Feuille de Calcul'!$DV$3:$DX$86,1))</f>
        <v/>
      </c>
      <c r="K114" s="79" t="str">
        <f>IF(ISERROR(QUARTILE('Feuille de Calcul'!$DY$3:$EA$86,1)),"",QUARTILE('Feuille de Calcul'!$DY$3:$EA$86,1))</f>
        <v/>
      </c>
      <c r="L114" s="79" t="str">
        <f>IF(ISERROR(QUARTILE('Feuille de Calcul'!$EB$3:$ED$86,1)),"",QUARTILE('Feuille de Calcul'!$EB$3:$ED$86,1))</f>
        <v/>
      </c>
      <c r="M114" s="243"/>
      <c r="N114" s="243"/>
      <c r="O114" s="243"/>
      <c r="P114" s="243"/>
      <c r="Q114" s="243"/>
      <c r="R114" s="243"/>
      <c r="S114" s="243"/>
      <c r="T114" s="243"/>
      <c r="U114" s="243"/>
      <c r="V114" s="243"/>
      <c r="W114" s="243"/>
      <c r="X114" s="243"/>
      <c r="Y114" s="243"/>
      <c r="Z114" s="243"/>
      <c r="AA114" s="243"/>
      <c r="AB114" s="243"/>
      <c r="AC114" s="243"/>
      <c r="AD114" s="243"/>
      <c r="AE114" s="243"/>
      <c r="AF114" s="243"/>
      <c r="AG114" s="243"/>
      <c r="AH114" s="243"/>
    </row>
    <row r="115" spans="1:34">
      <c r="A115" s="46" t="s">
        <v>144</v>
      </c>
      <c r="B115" s="76"/>
      <c r="C115" s="79" t="str">
        <f>IF(ISERROR(MEDIAN('Feuille de Calcul'!$DA$3:$DC$86)),"",MEDIAN('Feuille de Calcul'!$DA$3:$DC$86))</f>
        <v/>
      </c>
      <c r="D115" s="79" t="str">
        <f>IF(ISERROR(MEDIAN('Feuille de Calcul'!$DD$3:$DF$86)),"",MEDIAN('Feuille de Calcul'!$DD$3:$DF$86))</f>
        <v/>
      </c>
      <c r="E115" s="79" t="str">
        <f>IF(ISERROR(MEDIAN('Feuille de Calcul'!$DG$3:$DI$86)),"",MEDIAN('Feuille de Calcul'!$DG$3:$DI$86))</f>
        <v/>
      </c>
      <c r="F115" s="79" t="str">
        <f>IF(ISERROR(MEDIAN('Feuille de Calcul'!$DJ$3:$DL$86)),"",MEDIAN('Feuille de Calcul'!$DJ$3:$DL$86))</f>
        <v/>
      </c>
      <c r="G115" s="79" t="str">
        <f>IF(ISERROR(MEDIAN('Feuille de Calcul'!$DM$3:$DO$86)),"",MEDIAN('Feuille de Calcul'!$DM$3:$DO$86))</f>
        <v/>
      </c>
      <c r="H115" s="79" t="str">
        <f>IF(ISERROR(MEDIAN('Feuille de Calcul'!$DP$3:$DR$86)),"",MEDIAN('Feuille de Calcul'!$DP$3:$DR$86))</f>
        <v/>
      </c>
      <c r="I115" s="79" t="str">
        <f>IF(ISERROR(MEDIAN('Feuille de Calcul'!$DS$3:$DU$86)),"",MEDIAN('Feuille de Calcul'!$DS$3:$DU$86))</f>
        <v/>
      </c>
      <c r="J115" s="79" t="str">
        <f>IF(ISERROR(MEDIAN('Feuille de Calcul'!$DV$3:$DX$86)),"",MEDIAN('Feuille de Calcul'!$DV$3:$DX$86))</f>
        <v/>
      </c>
      <c r="K115" s="79" t="str">
        <f>IF(ISERROR(MEDIAN('Feuille de Calcul'!$DY$3:$EA$86)),"",MEDIAN('Feuille de Calcul'!$DY$3:$EA$86))</f>
        <v/>
      </c>
      <c r="L115" s="79" t="str">
        <f>IF(ISERROR(MEDIAN('Feuille de Calcul'!$EB$3:$ED$86)),"",MEDIAN('Feuille de Calcul'!$EB$3:$ED$86))</f>
        <v/>
      </c>
      <c r="M115" s="243"/>
      <c r="N115" s="243"/>
      <c r="O115" s="243"/>
      <c r="P115" s="243"/>
      <c r="Q115" s="243"/>
      <c r="R115" s="243"/>
      <c r="S115" s="243"/>
      <c r="T115" s="243"/>
      <c r="U115" s="243"/>
      <c r="V115" s="243"/>
      <c r="W115" s="243"/>
      <c r="X115" s="243"/>
      <c r="Y115" s="243"/>
      <c r="Z115" s="243"/>
      <c r="AA115" s="243"/>
      <c r="AB115" s="243"/>
      <c r="AC115" s="243"/>
      <c r="AD115" s="243"/>
      <c r="AE115" s="243"/>
      <c r="AF115" s="243"/>
      <c r="AG115" s="243"/>
      <c r="AH115" s="243"/>
    </row>
    <row r="116" spans="1:34">
      <c r="A116" s="46" t="s">
        <v>145</v>
      </c>
      <c r="B116" s="76"/>
      <c r="C116" s="79" t="str">
        <f>IF(ISERROR(QUARTILE('Feuille de Calcul'!$DA$3:$DC$86,3)),"",QUARTILE('Feuille de Calcul'!$DA$3:$DC$86,3))</f>
        <v/>
      </c>
      <c r="D116" s="79" t="str">
        <f>IF(ISERROR(QUARTILE('Feuille de Calcul'!$DD$3:$DF$86,3)),"",QUARTILE('Feuille de Calcul'!$DD$3:$DF$86,3))</f>
        <v/>
      </c>
      <c r="E116" s="79" t="str">
        <f>IF(ISERROR(QUARTILE('Feuille de Calcul'!$DG$3:$DI$86,3)),"",QUARTILE('Feuille de Calcul'!$DG$3:$DI$86,3))</f>
        <v/>
      </c>
      <c r="F116" s="79" t="str">
        <f>IF(ISERROR(QUARTILE('Feuille de Calcul'!$DJ$3:$DL$86,3)),"",QUARTILE('Feuille de Calcul'!$DJ$3:$DL$86,3))</f>
        <v/>
      </c>
      <c r="G116" s="79" t="str">
        <f>IF(ISERROR(QUARTILE('Feuille de Calcul'!$DM$3:$DO$86,3)),"",QUARTILE('Feuille de Calcul'!$DM$3:$DO$86,3))</f>
        <v/>
      </c>
      <c r="H116" s="79" t="str">
        <f>IF(ISERROR(QUARTILE('Feuille de Calcul'!$DP$3:$DR$86,3)),"",QUARTILE('Feuille de Calcul'!$DP$3:$DR$86,3))</f>
        <v/>
      </c>
      <c r="I116" s="79" t="str">
        <f>IF(ISERROR(QUARTILE('Feuille de Calcul'!$DS$3:$DU$86,1)),"",QUARTILE('Feuille de Calcul'!$DS$3:$DU$86,1))</f>
        <v/>
      </c>
      <c r="J116" s="79" t="str">
        <f>IF(ISERROR(QUARTILE('Feuille de Calcul'!$DV$3:$DX$86,3)),"",QUARTILE('Feuille de Calcul'!$DV$3:$DX$86,3))</f>
        <v/>
      </c>
      <c r="K116" s="79" t="str">
        <f>IF(ISERROR(QUARTILE('Feuille de Calcul'!$DY$3:$EA$86,3)),"",QUARTILE('Feuille de Calcul'!$DY$3:$EA$86,3))</f>
        <v/>
      </c>
      <c r="L116" s="79" t="str">
        <f>IF(ISERROR(QUARTILE('Feuille de Calcul'!$EB$3:$ED$86,3)),"",QUARTILE('Feuille de Calcul'!$EB$3:$ED$86,3))</f>
        <v/>
      </c>
      <c r="M116" s="243"/>
      <c r="N116" s="243"/>
      <c r="O116" s="243"/>
      <c r="P116" s="243"/>
      <c r="Q116" s="243"/>
      <c r="R116" s="243"/>
      <c r="S116" s="243"/>
      <c r="T116" s="243"/>
      <c r="U116" s="243"/>
      <c r="V116" s="243"/>
      <c r="W116" s="243"/>
      <c r="X116" s="243"/>
      <c r="Y116" s="243"/>
      <c r="Z116" s="243"/>
      <c r="AA116" s="243"/>
      <c r="AB116" s="243"/>
      <c r="AC116" s="243"/>
      <c r="AD116" s="243"/>
      <c r="AE116" s="243"/>
      <c r="AF116" s="243"/>
      <c r="AG116" s="243"/>
      <c r="AH116" s="243"/>
    </row>
    <row r="117" spans="1:34">
      <c r="A117" s="46" t="s">
        <v>146</v>
      </c>
      <c r="B117" s="76"/>
      <c r="C117" s="79">
        <f>IF(ISERROR(MAX('Feuille de Calcul'!$DA$3:$DC$86)),"",MAX('Feuille de Calcul'!$DA$3:$DC$86))</f>
        <v>0</v>
      </c>
      <c r="D117" s="79">
        <f>IF(ISERROR(MAX('Feuille de Calcul'!$DD$3:$DF$86)),"",MAX('Feuille de Calcul'!$DD$3:$DF$86))</f>
        <v>0</v>
      </c>
      <c r="E117" s="79">
        <f>IF(ISERROR(MAX('Feuille de Calcul'!$DG$3:$DI$86)),"",MAX('Feuille de Calcul'!$DG$3:$DI$86))</f>
        <v>0</v>
      </c>
      <c r="F117" s="79">
        <f>IF(ISERROR(MAX('Feuille de Calcul'!$DJ$3:$DL$86)),"",MAX('Feuille de Calcul'!$DJ$3:$DL$86))</f>
        <v>0</v>
      </c>
      <c r="G117" s="79">
        <f>IF(ISERROR(MAX('Feuille de Calcul'!$DM$3:$DO$86)),"",MAX('Feuille de Calcul'!$DM$3:$DO$86))</f>
        <v>0</v>
      </c>
      <c r="H117" s="79">
        <f>IF(ISERROR(MAX('Feuille de Calcul'!$DP$3:$DR$86)),"",MAX('Feuille de Calcul'!$DP$3:$DR$86))</f>
        <v>0</v>
      </c>
      <c r="I117" s="79">
        <f>IF(ISERROR(MAX('Feuille de Calcul'!$DS$3:$DU$86)),"",MAX('Feuille de Calcul'!$DS$3:$DU$86))</f>
        <v>0</v>
      </c>
      <c r="J117" s="79">
        <f>IF(ISERROR(MAX('Feuille de Calcul'!$DV$3:$DX$86)),"",MAX('Feuille de Calcul'!$DV$3:$DX$86))</f>
        <v>0</v>
      </c>
      <c r="K117" s="79">
        <f>IF(ISERROR(MAX('Feuille de Calcul'!$DY$3:$EA$86)),"",MAX('Feuille de Calcul'!$DY$3:$EA$86))</f>
        <v>0</v>
      </c>
      <c r="L117" s="79">
        <f>IF(ISERROR(MAX('Feuille de Calcul'!$EB$3:$ED$86)),"",MAX('Feuille de Calcul'!$EB$3:$ED$86))</f>
        <v>0</v>
      </c>
      <c r="M117" s="243"/>
      <c r="N117" s="243"/>
      <c r="O117" s="243"/>
      <c r="P117" s="243"/>
      <c r="Q117" s="243"/>
      <c r="R117" s="243"/>
      <c r="S117" s="243"/>
      <c r="T117" s="243"/>
      <c r="U117" s="243"/>
      <c r="V117" s="243"/>
      <c r="W117" s="243"/>
      <c r="X117" s="243"/>
      <c r="Y117" s="243"/>
      <c r="Z117" s="243"/>
      <c r="AA117" s="243"/>
      <c r="AB117" s="243"/>
      <c r="AC117" s="243"/>
      <c r="AD117" s="243"/>
      <c r="AE117" s="243"/>
      <c r="AF117" s="243"/>
      <c r="AG117" s="243"/>
      <c r="AH117" s="243"/>
    </row>
    <row r="118" spans="1:34">
      <c r="A118" s="243"/>
      <c r="B118" s="243"/>
      <c r="C118" s="243"/>
      <c r="D118" s="243"/>
      <c r="E118" s="243"/>
      <c r="F118" s="243"/>
      <c r="G118" s="243"/>
      <c r="H118" s="243"/>
      <c r="I118" s="243"/>
      <c r="J118" s="243"/>
      <c r="K118" s="243"/>
      <c r="L118" s="243"/>
      <c r="M118" s="243"/>
      <c r="N118" s="243"/>
      <c r="O118" s="243"/>
      <c r="P118" s="243"/>
      <c r="Q118" s="243"/>
      <c r="R118" s="243"/>
      <c r="S118" s="243"/>
      <c r="T118" s="243"/>
      <c r="U118" s="243"/>
      <c r="V118" s="243"/>
      <c r="W118" s="243"/>
      <c r="X118" s="243"/>
      <c r="Y118" s="243"/>
      <c r="Z118" s="243"/>
      <c r="AA118" s="243"/>
      <c r="AB118" s="243"/>
      <c r="AC118" s="243"/>
      <c r="AD118" s="243"/>
      <c r="AE118" s="243"/>
      <c r="AF118" s="243"/>
      <c r="AG118" s="243"/>
      <c r="AH118" s="243"/>
    </row>
    <row r="119" spans="1:34">
      <c r="A119" s="243"/>
      <c r="B119" s="243"/>
      <c r="C119" s="243"/>
      <c r="D119" s="243"/>
      <c r="E119" s="243"/>
      <c r="F119" s="243"/>
      <c r="G119" s="243"/>
      <c r="H119" s="243"/>
      <c r="I119" s="243"/>
      <c r="J119" s="243"/>
      <c r="K119" s="243"/>
      <c r="L119" s="243"/>
      <c r="M119" s="243"/>
      <c r="N119" s="243"/>
      <c r="O119" s="243"/>
      <c r="P119" s="243"/>
      <c r="Q119" s="243"/>
      <c r="R119" s="243"/>
      <c r="S119" s="243"/>
      <c r="T119" s="243"/>
      <c r="U119" s="243"/>
      <c r="V119" s="243"/>
      <c r="W119" s="243"/>
      <c r="X119" s="243"/>
      <c r="Y119" s="243"/>
      <c r="Z119" s="243"/>
      <c r="AA119" s="243"/>
      <c r="AB119" s="243"/>
      <c r="AC119" s="243"/>
      <c r="AD119" s="243"/>
      <c r="AE119" s="243"/>
      <c r="AF119" s="243"/>
      <c r="AG119" s="243"/>
      <c r="AH119" s="243"/>
    </row>
    <row r="120" spans="1:34">
      <c r="A120" s="243"/>
      <c r="B120" s="243"/>
      <c r="C120" s="243"/>
      <c r="D120" s="243"/>
      <c r="E120" s="243"/>
      <c r="F120" s="243"/>
      <c r="G120" s="243"/>
      <c r="H120" s="243"/>
      <c r="I120" s="243"/>
      <c r="J120" s="243"/>
      <c r="K120" s="243"/>
      <c r="L120" s="243"/>
      <c r="M120" s="243"/>
      <c r="N120" s="243"/>
      <c r="O120" s="243"/>
      <c r="P120" s="243"/>
      <c r="Q120" s="243"/>
      <c r="R120" s="243"/>
      <c r="S120" s="243"/>
      <c r="T120" s="243"/>
      <c r="U120" s="243"/>
      <c r="V120" s="243"/>
      <c r="W120" s="243"/>
      <c r="X120" s="243"/>
      <c r="Y120" s="243"/>
      <c r="Z120" s="243"/>
      <c r="AA120" s="243"/>
      <c r="AB120" s="243"/>
      <c r="AC120" s="243"/>
      <c r="AD120" s="243"/>
      <c r="AE120" s="243"/>
      <c r="AF120" s="243"/>
      <c r="AG120" s="243"/>
      <c r="AH120" s="243"/>
    </row>
    <row r="121" spans="1:34">
      <c r="A121" s="243"/>
      <c r="B121" s="243"/>
      <c r="C121" s="243"/>
      <c r="D121" s="243"/>
      <c r="E121" s="243"/>
      <c r="F121" s="243"/>
      <c r="G121" s="243"/>
      <c r="H121" s="243"/>
      <c r="I121" s="243"/>
      <c r="J121" s="243"/>
      <c r="K121" s="243"/>
      <c r="L121" s="243"/>
      <c r="M121" s="243"/>
      <c r="N121" s="243"/>
      <c r="O121" s="243"/>
      <c r="P121" s="243"/>
      <c r="Q121" s="243"/>
      <c r="R121" s="243"/>
      <c r="S121" s="243"/>
      <c r="T121" s="243"/>
      <c r="U121" s="243"/>
      <c r="V121" s="243"/>
      <c r="W121" s="243"/>
      <c r="X121" s="243"/>
      <c r="Y121" s="243"/>
      <c r="Z121" s="243"/>
      <c r="AA121" s="243"/>
      <c r="AB121" s="243"/>
      <c r="AC121" s="243"/>
      <c r="AD121" s="243"/>
      <c r="AE121" s="243"/>
      <c r="AF121" s="243"/>
      <c r="AG121" s="243"/>
      <c r="AH121" s="243"/>
    </row>
    <row r="122" spans="1:34">
      <c r="A122" s="243"/>
      <c r="B122" s="243"/>
      <c r="C122" s="243"/>
      <c r="D122" s="243"/>
      <c r="E122" s="243"/>
      <c r="F122" s="243"/>
      <c r="G122" s="243"/>
      <c r="H122" s="243"/>
      <c r="I122" s="243"/>
      <c r="J122" s="243"/>
      <c r="K122" s="243"/>
      <c r="L122" s="243"/>
      <c r="M122" s="243"/>
      <c r="N122" s="243"/>
      <c r="O122" s="243"/>
      <c r="P122" s="243"/>
      <c r="Q122" s="243"/>
      <c r="R122" s="243"/>
      <c r="S122" s="243"/>
      <c r="T122" s="243"/>
      <c r="U122" s="243"/>
      <c r="V122" s="243"/>
      <c r="W122" s="243"/>
      <c r="X122" s="243"/>
      <c r="Y122" s="243"/>
      <c r="Z122" s="243"/>
      <c r="AA122" s="243"/>
      <c r="AB122" s="243"/>
      <c r="AC122" s="243"/>
      <c r="AD122" s="243"/>
      <c r="AE122" s="243"/>
      <c r="AF122" s="243"/>
      <c r="AG122" s="243"/>
      <c r="AH122" s="243"/>
    </row>
    <row r="123" spans="1:34">
      <c r="A123" s="243"/>
      <c r="B123" s="243"/>
      <c r="C123" s="243"/>
      <c r="D123" s="243"/>
      <c r="E123" s="243"/>
      <c r="F123" s="243"/>
      <c r="G123" s="243"/>
      <c r="H123" s="243"/>
      <c r="I123" s="243"/>
      <c r="J123" s="243"/>
      <c r="K123" s="243"/>
      <c r="L123" s="243"/>
      <c r="M123" s="243"/>
      <c r="N123" s="243"/>
      <c r="O123" s="243"/>
      <c r="P123" s="243"/>
      <c r="Q123" s="243"/>
      <c r="R123" s="243"/>
      <c r="S123" s="243"/>
      <c r="T123" s="243"/>
      <c r="U123" s="243"/>
      <c r="V123" s="243"/>
      <c r="W123" s="243"/>
      <c r="X123" s="243"/>
      <c r="Y123" s="243"/>
      <c r="Z123" s="243"/>
      <c r="AA123" s="243"/>
      <c r="AB123" s="243"/>
      <c r="AC123" s="243"/>
      <c r="AD123" s="243"/>
      <c r="AE123" s="243"/>
      <c r="AF123" s="243"/>
      <c r="AG123" s="243"/>
      <c r="AH123" s="243"/>
    </row>
    <row r="124" spans="1:34">
      <c r="A124" s="243"/>
      <c r="B124" s="243"/>
      <c r="C124" s="24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243"/>
      <c r="AB124" s="243"/>
      <c r="AC124" s="243"/>
      <c r="AD124" s="243"/>
      <c r="AE124" s="243"/>
      <c r="AF124" s="243"/>
      <c r="AG124" s="243"/>
      <c r="AH124" s="243"/>
    </row>
    <row r="125" spans="1:34">
      <c r="A125" s="243"/>
      <c r="B125" s="243"/>
      <c r="C125" s="24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243"/>
      <c r="AB125" s="243"/>
      <c r="AC125" s="243"/>
      <c r="AD125" s="243"/>
      <c r="AE125" s="243"/>
      <c r="AF125" s="243"/>
      <c r="AG125" s="243"/>
      <c r="AH125" s="243"/>
    </row>
    <row r="126" spans="1:34">
      <c r="A126" s="243"/>
      <c r="B126" s="243"/>
      <c r="C126" s="24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row>
    <row r="127" spans="1:34">
      <c r="A127" s="243"/>
      <c r="B127" s="243"/>
      <c r="C127" s="243"/>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3"/>
      <c r="AB127" s="243"/>
      <c r="AC127" s="243"/>
      <c r="AD127" s="243"/>
      <c r="AE127" s="243"/>
      <c r="AF127" s="243"/>
      <c r="AG127" s="243"/>
      <c r="AH127" s="243"/>
    </row>
    <row r="128" spans="1:34">
      <c r="A128" s="243"/>
      <c r="B128" s="243"/>
      <c r="C128" s="243"/>
      <c r="D128" s="243"/>
      <c r="E128" s="243"/>
      <c r="F128" s="243"/>
      <c r="G128" s="243"/>
      <c r="H128" s="243"/>
      <c r="I128" s="243"/>
      <c r="J128" s="243"/>
      <c r="K128" s="243"/>
      <c r="L128" s="243"/>
      <c r="M128" s="243"/>
      <c r="N128" s="243"/>
      <c r="O128" s="243"/>
      <c r="P128" s="243"/>
      <c r="Q128" s="243"/>
      <c r="R128" s="243"/>
      <c r="S128" s="243"/>
      <c r="T128" s="243"/>
      <c r="U128" s="243"/>
      <c r="V128" s="243"/>
      <c r="W128" s="243"/>
      <c r="X128" s="243"/>
      <c r="Y128" s="243"/>
      <c r="Z128" s="243"/>
      <c r="AA128" s="243"/>
      <c r="AB128" s="243"/>
      <c r="AC128" s="243"/>
      <c r="AD128" s="243"/>
      <c r="AE128" s="243"/>
      <c r="AF128" s="243"/>
      <c r="AG128" s="243"/>
      <c r="AH128" s="243"/>
    </row>
    <row r="129" spans="1:34">
      <c r="A129" s="243"/>
      <c r="B129" s="243"/>
      <c r="C129" s="243"/>
      <c r="D129" s="243"/>
      <c r="E129" s="243"/>
      <c r="F129" s="243"/>
      <c r="G129" s="243"/>
      <c r="H129" s="243"/>
      <c r="I129" s="243"/>
      <c r="J129" s="243"/>
      <c r="K129" s="243"/>
      <c r="L129" s="243"/>
      <c r="M129" s="243"/>
      <c r="N129" s="243"/>
      <c r="O129" s="243"/>
      <c r="P129" s="243"/>
      <c r="Q129" s="243"/>
      <c r="R129" s="243"/>
      <c r="S129" s="243"/>
      <c r="T129" s="243"/>
      <c r="U129" s="243"/>
      <c r="V129" s="243"/>
      <c r="W129" s="243"/>
      <c r="X129" s="243"/>
      <c r="Y129" s="243"/>
      <c r="Z129" s="243"/>
      <c r="AA129" s="243"/>
      <c r="AB129" s="243"/>
      <c r="AC129" s="243"/>
      <c r="AD129" s="243"/>
      <c r="AE129" s="243"/>
      <c r="AF129" s="243"/>
      <c r="AG129" s="243"/>
      <c r="AH129" s="243"/>
    </row>
    <row r="130" spans="1:34">
      <c r="A130" s="243"/>
      <c r="B130" s="243"/>
      <c r="C130" s="243"/>
      <c r="D130" s="243"/>
      <c r="E130" s="243"/>
      <c r="F130" s="243"/>
      <c r="G130" s="243"/>
      <c r="H130" s="243"/>
      <c r="I130" s="243"/>
      <c r="J130" s="243"/>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row>
    <row r="131" spans="1:34">
      <c r="A131" s="243"/>
      <c r="B131" s="243"/>
      <c r="C131" s="243"/>
      <c r="D131" s="243"/>
      <c r="E131" s="243"/>
      <c r="F131" s="243"/>
      <c r="G131" s="243"/>
      <c r="H131" s="243"/>
      <c r="I131" s="243"/>
      <c r="J131" s="243"/>
      <c r="K131" s="243"/>
      <c r="L131" s="243"/>
      <c r="M131" s="243"/>
      <c r="N131" s="243"/>
      <c r="O131" s="243"/>
      <c r="P131" s="243"/>
      <c r="Q131" s="243"/>
      <c r="R131" s="243"/>
      <c r="S131" s="243"/>
      <c r="T131" s="243"/>
      <c r="U131" s="243"/>
      <c r="V131" s="243"/>
      <c r="W131" s="243"/>
      <c r="X131" s="243"/>
      <c r="Y131" s="243"/>
      <c r="Z131" s="243"/>
      <c r="AA131" s="243"/>
      <c r="AB131" s="243"/>
      <c r="AC131" s="243"/>
      <c r="AD131" s="243"/>
      <c r="AE131" s="243"/>
      <c r="AF131" s="243"/>
      <c r="AG131" s="243"/>
      <c r="AH131" s="243"/>
    </row>
    <row r="132" spans="1:34">
      <c r="A132" s="243"/>
      <c r="B132" s="243"/>
      <c r="C132" s="243"/>
      <c r="D132" s="243"/>
      <c r="E132" s="243"/>
      <c r="F132" s="243"/>
      <c r="G132" s="243"/>
      <c r="H132" s="243"/>
      <c r="I132" s="243"/>
      <c r="J132" s="243"/>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c r="AG132" s="243"/>
      <c r="AH132" s="243"/>
    </row>
    <row r="133" spans="1:34">
      <c r="A133" s="243"/>
      <c r="B133" s="243"/>
      <c r="C133" s="243"/>
      <c r="D133" s="243"/>
      <c r="E133" s="243"/>
      <c r="F133" s="243"/>
      <c r="G133" s="243"/>
      <c r="H133" s="243"/>
      <c r="I133" s="243"/>
      <c r="J133" s="243"/>
      <c r="K133" s="243"/>
      <c r="L133" s="243"/>
      <c r="M133" s="243"/>
      <c r="N133" s="243"/>
      <c r="O133" s="243"/>
      <c r="P133" s="243"/>
      <c r="Q133" s="243"/>
      <c r="R133" s="243"/>
      <c r="S133" s="243"/>
      <c r="T133" s="243"/>
      <c r="U133" s="243"/>
      <c r="V133" s="243"/>
      <c r="W133" s="243"/>
      <c r="X133" s="243"/>
      <c r="Y133" s="243"/>
      <c r="Z133" s="243"/>
      <c r="AA133" s="243"/>
      <c r="AB133" s="243"/>
      <c r="AC133" s="243"/>
      <c r="AD133" s="243"/>
      <c r="AE133" s="243"/>
      <c r="AF133" s="243"/>
      <c r="AG133" s="243"/>
      <c r="AH133" s="243"/>
    </row>
    <row r="134" spans="1:34">
      <c r="A134" s="243"/>
      <c r="B134" s="243"/>
      <c r="C134" s="243"/>
      <c r="D134" s="243"/>
      <c r="E134" s="243"/>
      <c r="F134" s="243"/>
      <c r="G134" s="243"/>
      <c r="H134" s="243"/>
      <c r="I134" s="243"/>
      <c r="J134" s="243"/>
      <c r="K134" s="243"/>
      <c r="L134" s="243"/>
      <c r="M134" s="243"/>
      <c r="N134" s="243"/>
      <c r="O134" s="243"/>
      <c r="P134" s="243"/>
      <c r="Q134" s="243"/>
      <c r="R134" s="243"/>
      <c r="S134" s="243"/>
      <c r="T134" s="243"/>
      <c r="U134" s="243"/>
      <c r="V134" s="243"/>
      <c r="W134" s="243"/>
      <c r="X134" s="243"/>
      <c r="Y134" s="243"/>
      <c r="Z134" s="243"/>
      <c r="AA134" s="243"/>
      <c r="AB134" s="243"/>
      <c r="AC134" s="243"/>
      <c r="AD134" s="243"/>
      <c r="AE134" s="243"/>
      <c r="AF134" s="243"/>
      <c r="AG134" s="243"/>
      <c r="AH134" s="243"/>
    </row>
    <row r="135" spans="1:34">
      <c r="A135" s="243"/>
      <c r="B135" s="243"/>
      <c r="C135" s="243"/>
      <c r="D135" s="243"/>
      <c r="E135" s="243"/>
      <c r="F135" s="243"/>
      <c r="G135" s="243"/>
      <c r="H135" s="243"/>
      <c r="I135" s="243"/>
      <c r="J135" s="243"/>
      <c r="K135" s="243"/>
      <c r="L135" s="243"/>
      <c r="M135" s="243"/>
      <c r="N135" s="243"/>
      <c r="O135" s="243"/>
      <c r="P135" s="243"/>
      <c r="Q135" s="243"/>
      <c r="R135" s="243"/>
      <c r="S135" s="243"/>
      <c r="T135" s="243"/>
      <c r="U135" s="243"/>
      <c r="V135" s="243"/>
      <c r="W135" s="243"/>
      <c r="X135" s="243"/>
      <c r="Y135" s="243"/>
      <c r="Z135" s="243"/>
      <c r="AA135" s="243"/>
      <c r="AB135" s="243"/>
      <c r="AC135" s="243"/>
      <c r="AD135" s="243"/>
      <c r="AE135" s="243"/>
      <c r="AF135" s="243"/>
      <c r="AG135" s="243"/>
      <c r="AH135" s="243"/>
    </row>
    <row r="136" spans="1:34">
      <c r="A136" s="243"/>
      <c r="B136" s="243"/>
      <c r="C136" s="243"/>
      <c r="D136" s="243"/>
      <c r="E136" s="243"/>
      <c r="F136" s="243"/>
      <c r="G136" s="243"/>
      <c r="H136" s="243"/>
      <c r="I136" s="243"/>
      <c r="J136" s="243"/>
      <c r="K136" s="243"/>
      <c r="L136" s="243"/>
      <c r="M136" s="243"/>
      <c r="N136" s="243"/>
      <c r="O136" s="243"/>
      <c r="P136" s="243"/>
      <c r="Q136" s="243"/>
      <c r="R136" s="243"/>
      <c r="S136" s="243"/>
      <c r="T136" s="243"/>
      <c r="U136" s="243"/>
      <c r="V136" s="243"/>
      <c r="W136" s="243"/>
      <c r="X136" s="243"/>
      <c r="Y136" s="243"/>
      <c r="Z136" s="243"/>
      <c r="AA136" s="243"/>
      <c r="AB136" s="243"/>
      <c r="AC136" s="243"/>
      <c r="AD136" s="243"/>
      <c r="AE136" s="243"/>
      <c r="AF136" s="243"/>
      <c r="AG136" s="243"/>
      <c r="AH136" s="243"/>
    </row>
    <row r="137" spans="1:34">
      <c r="A137" s="243"/>
      <c r="B137" s="243"/>
      <c r="C137" s="243"/>
      <c r="D137" s="243"/>
      <c r="E137" s="243"/>
      <c r="F137" s="243"/>
      <c r="G137" s="243"/>
      <c r="H137" s="243"/>
      <c r="I137" s="243"/>
      <c r="J137" s="243"/>
      <c r="K137" s="243"/>
      <c r="L137" s="243"/>
      <c r="M137" s="243"/>
      <c r="N137" s="243"/>
      <c r="O137" s="243"/>
      <c r="P137" s="243"/>
      <c r="Q137" s="243"/>
      <c r="R137" s="243"/>
      <c r="S137" s="243"/>
      <c r="T137" s="243"/>
      <c r="U137" s="243"/>
      <c r="V137" s="243"/>
      <c r="W137" s="243"/>
      <c r="X137" s="243"/>
      <c r="Y137" s="243"/>
      <c r="Z137" s="243"/>
      <c r="AA137" s="243"/>
      <c r="AB137" s="243"/>
      <c r="AC137" s="243"/>
      <c r="AD137" s="243"/>
      <c r="AE137" s="243"/>
      <c r="AF137" s="243"/>
      <c r="AG137" s="243"/>
      <c r="AH137" s="243"/>
    </row>
    <row r="138" spans="1:34">
      <c r="A138" s="243"/>
      <c r="B138" s="243"/>
      <c r="C138" s="243"/>
      <c r="D138" s="243"/>
      <c r="E138" s="243"/>
      <c r="F138" s="243"/>
      <c r="G138" s="243"/>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3"/>
      <c r="AE138" s="243"/>
      <c r="AF138" s="243"/>
      <c r="AG138" s="243"/>
      <c r="AH138" s="243"/>
    </row>
    <row r="139" spans="1:34">
      <c r="A139" s="243"/>
      <c r="B139" s="243"/>
      <c r="C139" s="243"/>
      <c r="D139" s="243"/>
      <c r="E139" s="243"/>
      <c r="F139" s="243"/>
      <c r="G139" s="243"/>
      <c r="H139" s="243"/>
      <c r="I139" s="243"/>
      <c r="J139" s="243"/>
      <c r="K139" s="243"/>
      <c r="L139" s="243"/>
      <c r="M139" s="243"/>
      <c r="N139" s="243"/>
      <c r="O139" s="243"/>
      <c r="P139" s="243"/>
      <c r="Q139" s="243"/>
      <c r="R139" s="243"/>
      <c r="S139" s="243"/>
      <c r="T139" s="243"/>
      <c r="U139" s="243"/>
      <c r="V139" s="243"/>
      <c r="W139" s="243"/>
      <c r="X139" s="243"/>
      <c r="Y139" s="243"/>
      <c r="Z139" s="243"/>
      <c r="AA139" s="243"/>
      <c r="AB139" s="243"/>
      <c r="AC139" s="243"/>
      <c r="AD139" s="243"/>
      <c r="AE139" s="243"/>
      <c r="AF139" s="243"/>
      <c r="AG139" s="243"/>
      <c r="AH139" s="243"/>
    </row>
    <row r="140" spans="1:34">
      <c r="A140" s="243"/>
      <c r="B140" s="243"/>
      <c r="C140" s="243"/>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243"/>
      <c r="AB140" s="243"/>
      <c r="AC140" s="243"/>
      <c r="AD140" s="243"/>
      <c r="AE140" s="243"/>
      <c r="AF140" s="243"/>
      <c r="AG140" s="243"/>
      <c r="AH140" s="243"/>
    </row>
    <row r="141" spans="1:34">
      <c r="A141" s="243"/>
      <c r="B141" s="243"/>
      <c r="C141" s="243"/>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243"/>
      <c r="AB141" s="243"/>
      <c r="AC141" s="243"/>
      <c r="AD141" s="243"/>
      <c r="AE141" s="243"/>
      <c r="AF141" s="243"/>
      <c r="AG141" s="243"/>
      <c r="AH141" s="243"/>
    </row>
    <row r="142" spans="1:34">
      <c r="A142" s="243"/>
      <c r="B142" s="243"/>
      <c r="C142" s="243"/>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243"/>
      <c r="AB142" s="243"/>
      <c r="AC142" s="243"/>
      <c r="AD142" s="243"/>
      <c r="AE142" s="243"/>
      <c r="AF142" s="243"/>
      <c r="AG142" s="243"/>
      <c r="AH142" s="243"/>
    </row>
    <row r="143" spans="1:34">
      <c r="A143" s="243"/>
      <c r="B143" s="243"/>
      <c r="C143" s="243"/>
      <c r="D143" s="243"/>
      <c r="E143" s="243"/>
      <c r="F143" s="243"/>
      <c r="G143" s="243"/>
      <c r="H143" s="243"/>
      <c r="I143" s="243"/>
      <c r="J143" s="243"/>
      <c r="K143" s="243"/>
      <c r="L143" s="243"/>
    </row>
    <row r="144" spans="1:34">
      <c r="A144" s="243"/>
      <c r="B144" s="243"/>
      <c r="C144" s="243"/>
      <c r="D144" s="243"/>
      <c r="E144" s="243"/>
      <c r="F144" s="243"/>
      <c r="G144" s="243"/>
      <c r="H144" s="243"/>
      <c r="I144" s="243"/>
      <c r="J144" s="243"/>
      <c r="K144" s="243"/>
      <c r="L144" s="243"/>
    </row>
  </sheetData>
  <mergeCells count="16">
    <mergeCell ref="A1:B2"/>
    <mergeCell ref="A111:L111"/>
    <mergeCell ref="S53:AH54"/>
    <mergeCell ref="A57:L57"/>
    <mergeCell ref="A83:L83"/>
    <mergeCell ref="T1:AH2"/>
    <mergeCell ref="A31:L31"/>
    <mergeCell ref="O27:AH28"/>
    <mergeCell ref="S79:AH80"/>
    <mergeCell ref="R107:AH108"/>
    <mergeCell ref="H107:K108"/>
    <mergeCell ref="H53:K54"/>
    <mergeCell ref="H1:K2"/>
    <mergeCell ref="H27:K28"/>
    <mergeCell ref="H79:K80"/>
    <mergeCell ref="A5:L5"/>
  </mergeCells>
  <hyperlinks>
    <hyperlink ref="A1:A2" location="'Indications d''Utilisation'!A72" tooltip="Lien vers &quot;Indications d'Utilisation&quot;" display="Lien vers Indications d'Utilisation"/>
    <hyperlink ref="A1:B2" location="'Indications d''Utilisation'!A66" tooltip="Lien vers &quot;Indications d'Utilisation&quot;" display="Lien vers Indications d'Utilisation"/>
  </hyperlink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sheetPr codeName="Feuil33">
    <tabColor rgb="FF17F20C"/>
  </sheetPr>
  <dimension ref="B1:O1003"/>
  <sheetViews>
    <sheetView workbookViewId="0">
      <selection activeCell="C1" sqref="C1:E1"/>
    </sheetView>
  </sheetViews>
  <sheetFormatPr baseColWidth="10" defaultRowHeight="15"/>
  <cols>
    <col min="1" max="1" width="5.42578125" customWidth="1"/>
    <col min="2" max="2" width="5.7109375" customWidth="1"/>
  </cols>
  <sheetData>
    <row r="1" spans="2:14">
      <c r="C1" s="449" t="s">
        <v>154</v>
      </c>
      <c r="D1" s="450"/>
      <c r="E1" s="451"/>
    </row>
    <row r="3" spans="2:14">
      <c r="B3" s="16"/>
      <c r="C3" s="195">
        <v>1</v>
      </c>
      <c r="D3" s="195">
        <v>2</v>
      </c>
      <c r="E3" s="195">
        <v>3</v>
      </c>
      <c r="F3" s="195">
        <v>4</v>
      </c>
      <c r="G3" s="195">
        <v>5</v>
      </c>
      <c r="H3" s="195">
        <v>6</v>
      </c>
      <c r="I3" s="195">
        <v>7</v>
      </c>
      <c r="J3" s="195">
        <v>8</v>
      </c>
      <c r="K3" s="195">
        <v>9</v>
      </c>
      <c r="L3" s="195">
        <v>10</v>
      </c>
      <c r="M3" s="195">
        <v>11</v>
      </c>
      <c r="N3" s="195">
        <v>12</v>
      </c>
    </row>
    <row r="4" spans="2:14" ht="15.75">
      <c r="B4" s="194" t="s">
        <v>112</v>
      </c>
      <c r="C4" s="206" t="str">
        <f>'Plan de plaque'!C8</f>
        <v/>
      </c>
      <c r="D4" s="206" t="str">
        <f>'Plan de plaque'!D8</f>
        <v/>
      </c>
      <c r="E4" s="206" t="str">
        <f>'Plan de plaque'!E8</f>
        <v/>
      </c>
      <c r="F4" s="206" t="str">
        <f>'Plan de plaque'!F8</f>
        <v/>
      </c>
      <c r="G4" s="206" t="str">
        <f>'Plan de plaque'!G8</f>
        <v/>
      </c>
      <c r="H4" s="206" t="str">
        <f>'Plan de plaque'!H8</f>
        <v/>
      </c>
      <c r="I4" s="206" t="str">
        <f>'Plan de plaque'!I8</f>
        <v/>
      </c>
      <c r="J4" s="206" t="str">
        <f>'Plan de plaque'!J8</f>
        <v/>
      </c>
      <c r="K4" s="206" t="str">
        <f>'Plan de plaque'!K8</f>
        <v/>
      </c>
      <c r="L4" s="206" t="str">
        <f>'Plan de plaque'!L8</f>
        <v/>
      </c>
      <c r="M4" s="206" t="str">
        <f>'Plan de plaque'!M8</f>
        <v/>
      </c>
      <c r="N4" s="206" t="str">
        <f>'Plan de plaque'!N8</f>
        <v/>
      </c>
    </row>
    <row r="5" spans="2:14" ht="15.75">
      <c r="B5" s="194" t="s">
        <v>113</v>
      </c>
      <c r="C5" s="206" t="str">
        <f>'Plan de plaque'!C9</f>
        <v/>
      </c>
      <c r="D5" s="206" t="str">
        <f>'Plan de plaque'!D9</f>
        <v/>
      </c>
      <c r="E5" s="206" t="str">
        <f>'Plan de plaque'!E9</f>
        <v/>
      </c>
      <c r="F5" s="206" t="str">
        <f>'Plan de plaque'!F9</f>
        <v/>
      </c>
      <c r="G5" s="206" t="str">
        <f>'Plan de plaque'!G9</f>
        <v/>
      </c>
      <c r="H5" s="206" t="str">
        <f>'Plan de plaque'!H9</f>
        <v/>
      </c>
      <c r="I5" s="206" t="str">
        <f>'Plan de plaque'!I9</f>
        <v/>
      </c>
      <c r="J5" s="206" t="str">
        <f>'Plan de plaque'!J9</f>
        <v/>
      </c>
      <c r="K5" s="206" t="str">
        <f>'Plan de plaque'!K9</f>
        <v/>
      </c>
      <c r="L5" s="206" t="str">
        <f>'Plan de plaque'!L9</f>
        <v/>
      </c>
      <c r="M5" s="206" t="str">
        <f>'Plan de plaque'!M9</f>
        <v/>
      </c>
      <c r="N5" s="206" t="str">
        <f>'Plan de plaque'!N9</f>
        <v/>
      </c>
    </row>
    <row r="6" spans="2:14" ht="15.75">
      <c r="B6" s="194" t="s">
        <v>114</v>
      </c>
      <c r="C6" s="206" t="str">
        <f>'Plan de plaque'!C10</f>
        <v/>
      </c>
      <c r="D6" s="206" t="str">
        <f>'Plan de plaque'!D10</f>
        <v/>
      </c>
      <c r="E6" s="206" t="str">
        <f>'Plan de plaque'!E10</f>
        <v/>
      </c>
      <c r="F6" s="206" t="str">
        <f>'Plan de plaque'!F10</f>
        <v/>
      </c>
      <c r="G6" s="206" t="str">
        <f>'Plan de plaque'!G10</f>
        <v/>
      </c>
      <c r="H6" s="206" t="str">
        <f>'Plan de plaque'!H10</f>
        <v/>
      </c>
      <c r="I6" s="206" t="str">
        <f>'Plan de plaque'!I10</f>
        <v/>
      </c>
      <c r="J6" s="206" t="str">
        <f>'Plan de plaque'!J10</f>
        <v/>
      </c>
      <c r="K6" s="206" t="str">
        <f>'Plan de plaque'!K10</f>
        <v/>
      </c>
      <c r="L6" s="206" t="str">
        <f>'Plan de plaque'!L10</f>
        <v/>
      </c>
      <c r="M6" s="206" t="str">
        <f>'Plan de plaque'!M10</f>
        <v/>
      </c>
      <c r="N6" s="206" t="str">
        <f>'Plan de plaque'!N10</f>
        <v/>
      </c>
    </row>
    <row r="7" spans="2:14" ht="15.75">
      <c r="B7" s="194" t="s">
        <v>115</v>
      </c>
      <c r="C7" s="206" t="str">
        <f>'Plan de plaque'!C11</f>
        <v/>
      </c>
      <c r="D7" s="206" t="str">
        <f>'Plan de plaque'!D11</f>
        <v/>
      </c>
      <c r="E7" s="206" t="str">
        <f>'Plan de plaque'!E11</f>
        <v/>
      </c>
      <c r="F7" s="206" t="str">
        <f>'Plan de plaque'!F11</f>
        <v/>
      </c>
      <c r="G7" s="206" t="str">
        <f>'Plan de plaque'!G11</f>
        <v/>
      </c>
      <c r="H7" s="206" t="str">
        <f>'Plan de plaque'!H11</f>
        <v/>
      </c>
      <c r="I7" s="206" t="str">
        <f>'Plan de plaque'!I11</f>
        <v/>
      </c>
      <c r="J7" s="206" t="str">
        <f>'Plan de plaque'!J11</f>
        <v/>
      </c>
      <c r="K7" s="206" t="str">
        <f>'Plan de plaque'!K11</f>
        <v/>
      </c>
      <c r="L7" s="206" t="str">
        <f>'Plan de plaque'!L11</f>
        <v/>
      </c>
      <c r="M7" s="206" t="str">
        <f>'Plan de plaque'!M11</f>
        <v/>
      </c>
      <c r="N7" s="206" t="str">
        <f>'Plan de plaque'!N11</f>
        <v/>
      </c>
    </row>
    <row r="8" spans="2:14" ht="15.75">
      <c r="B8" s="194" t="s">
        <v>116</v>
      </c>
      <c r="C8" s="206" t="str">
        <f>'Plan de plaque'!C12</f>
        <v/>
      </c>
      <c r="D8" s="206" t="str">
        <f>'Plan de plaque'!D12</f>
        <v/>
      </c>
      <c r="E8" s="206" t="str">
        <f>'Plan de plaque'!E12</f>
        <v/>
      </c>
      <c r="F8" s="206" t="str">
        <f>'Plan de plaque'!F12</f>
        <v/>
      </c>
      <c r="G8" s="206" t="str">
        <f>'Plan de plaque'!G12</f>
        <v/>
      </c>
      <c r="H8" s="206" t="str">
        <f>'Plan de plaque'!H12</f>
        <v/>
      </c>
      <c r="I8" s="206" t="str">
        <f>'Plan de plaque'!I12</f>
        <v/>
      </c>
      <c r="J8" s="206" t="str">
        <f>'Plan de plaque'!J12</f>
        <v/>
      </c>
      <c r="K8" s="206" t="str">
        <f>'Plan de plaque'!K12</f>
        <v/>
      </c>
      <c r="L8" s="206" t="str">
        <f>'Plan de plaque'!L12</f>
        <v/>
      </c>
      <c r="M8" s="206" t="str">
        <f>'Plan de plaque'!M12</f>
        <v/>
      </c>
      <c r="N8" s="206" t="str">
        <f>'Plan de plaque'!N12</f>
        <v/>
      </c>
    </row>
    <row r="9" spans="2:14" ht="15.75">
      <c r="B9" s="194" t="s">
        <v>117</v>
      </c>
      <c r="C9" s="206" t="str">
        <f>'Plan de plaque'!C13</f>
        <v/>
      </c>
      <c r="D9" s="206" t="str">
        <f>'Plan de plaque'!D13</f>
        <v/>
      </c>
      <c r="E9" s="206" t="str">
        <f>'Plan de plaque'!E13</f>
        <v/>
      </c>
      <c r="F9" s="206" t="str">
        <f>'Plan de plaque'!F13</f>
        <v/>
      </c>
      <c r="G9" s="206" t="str">
        <f>'Plan de plaque'!G13</f>
        <v/>
      </c>
      <c r="H9" s="206" t="str">
        <f>'Plan de plaque'!H13</f>
        <v/>
      </c>
      <c r="I9" s="206" t="str">
        <f>'Plan de plaque'!I13</f>
        <v/>
      </c>
      <c r="J9" s="206" t="str">
        <f>'Plan de plaque'!J13</f>
        <v/>
      </c>
      <c r="K9" s="206" t="str">
        <f>'Plan de plaque'!K13</f>
        <v/>
      </c>
      <c r="L9" s="206" t="str">
        <f>'Plan de plaque'!L13</f>
        <v/>
      </c>
      <c r="M9" s="206" t="str">
        <f>'Plan de plaque'!M13</f>
        <v/>
      </c>
      <c r="N9" s="206" t="str">
        <f>'Plan de plaque'!N13</f>
        <v/>
      </c>
    </row>
    <row r="10" spans="2:14" ht="15.75">
      <c r="B10" s="194" t="s">
        <v>118</v>
      </c>
      <c r="C10" s="206" t="str">
        <f>'Plan de plaque'!C14</f>
        <v/>
      </c>
      <c r="D10" s="206" t="str">
        <f>'Plan de plaque'!D14</f>
        <v/>
      </c>
      <c r="E10" s="206" t="str">
        <f>'Plan de plaque'!E14</f>
        <v/>
      </c>
      <c r="F10" s="206" t="str">
        <f>'Plan de plaque'!F14</f>
        <v/>
      </c>
      <c r="G10" s="206" t="str">
        <f>'Plan de plaque'!G14</f>
        <v/>
      </c>
      <c r="H10" s="206" t="str">
        <f>'Plan de plaque'!H14</f>
        <v/>
      </c>
      <c r="I10" s="206" t="str">
        <f>'Plan de plaque'!I14</f>
        <v/>
      </c>
      <c r="J10" s="206" t="str">
        <f>'Plan de plaque'!J14</f>
        <v/>
      </c>
      <c r="K10" s="206" t="str">
        <f>'Plan de plaque'!K14</f>
        <v/>
      </c>
      <c r="L10" s="206" t="str">
        <f>'Plan de plaque'!L14</f>
        <v/>
      </c>
      <c r="M10" s="206" t="str">
        <f>'Plan de plaque'!M14</f>
        <v/>
      </c>
      <c r="N10" s="206" t="str">
        <f>'Plan de plaque'!N14</f>
        <v/>
      </c>
    </row>
    <row r="13" spans="2:14">
      <c r="B13" s="16"/>
      <c r="C13" s="195">
        <v>1</v>
      </c>
      <c r="D13" s="195">
        <v>2</v>
      </c>
      <c r="E13" s="195">
        <v>3</v>
      </c>
      <c r="F13" s="195">
        <v>4</v>
      </c>
      <c r="G13" s="195">
        <v>5</v>
      </c>
      <c r="H13" s="195">
        <v>6</v>
      </c>
      <c r="I13" s="195">
        <v>7</v>
      </c>
      <c r="J13" s="195">
        <v>8</v>
      </c>
      <c r="K13" s="195">
        <v>9</v>
      </c>
      <c r="L13" s="195">
        <v>10</v>
      </c>
      <c r="M13" s="195">
        <v>11</v>
      </c>
      <c r="N13" s="195">
        <v>12</v>
      </c>
    </row>
    <row r="14" spans="2:14" ht="15.75">
      <c r="B14" s="194" t="s">
        <v>112</v>
      </c>
      <c r="C14" s="206"/>
      <c r="D14" s="206"/>
      <c r="E14" s="206"/>
      <c r="F14" s="206"/>
      <c r="G14" s="206"/>
      <c r="H14" s="206"/>
      <c r="I14" s="206"/>
      <c r="J14" s="206"/>
      <c r="K14" s="206"/>
      <c r="L14" s="206"/>
      <c r="M14" s="206"/>
      <c r="N14" s="206"/>
    </row>
    <row r="15" spans="2:14" ht="15.75">
      <c r="B15" s="194" t="s">
        <v>113</v>
      </c>
      <c r="C15" s="206"/>
      <c r="D15" s="206"/>
      <c r="E15" s="206"/>
      <c r="F15" s="206"/>
      <c r="G15" s="206"/>
      <c r="H15" s="206"/>
      <c r="I15" s="206"/>
      <c r="J15" s="206"/>
      <c r="K15" s="206"/>
      <c r="L15" s="206"/>
      <c r="M15" s="206"/>
      <c r="N15" s="206"/>
    </row>
    <row r="16" spans="2:14" ht="15.75">
      <c r="B16" s="194" t="s">
        <v>114</v>
      </c>
      <c r="C16" s="206"/>
      <c r="D16" s="206"/>
      <c r="E16" s="206"/>
      <c r="F16" s="206"/>
      <c r="G16" s="206"/>
      <c r="H16" s="206"/>
      <c r="I16" s="206"/>
      <c r="J16" s="206"/>
      <c r="K16" s="206"/>
      <c r="L16" s="206"/>
      <c r="M16" s="206"/>
      <c r="N16" s="206"/>
    </row>
    <row r="17" spans="2:15" ht="15.75">
      <c r="B17" s="194" t="s">
        <v>115</v>
      </c>
      <c r="C17" s="206"/>
      <c r="D17" s="206"/>
      <c r="E17" s="206"/>
      <c r="F17" s="206"/>
      <c r="G17" s="206"/>
      <c r="H17" s="206"/>
      <c r="I17" s="206"/>
      <c r="J17" s="206"/>
      <c r="K17" s="206"/>
      <c r="L17" s="206"/>
      <c r="M17" s="206"/>
      <c r="N17" s="206"/>
    </row>
    <row r="18" spans="2:15" ht="15.75">
      <c r="B18" s="194" t="s">
        <v>116</v>
      </c>
      <c r="C18" s="206"/>
      <c r="D18" s="206"/>
      <c r="E18" s="206"/>
      <c r="F18" s="206"/>
      <c r="G18" s="206"/>
      <c r="H18" s="206"/>
      <c r="I18" s="206"/>
      <c r="J18" s="206"/>
      <c r="K18" s="206"/>
      <c r="L18" s="206"/>
      <c r="M18" s="206"/>
      <c r="N18" s="206"/>
    </row>
    <row r="19" spans="2:15" ht="15.75">
      <c r="B19" s="194" t="s">
        <v>117</v>
      </c>
      <c r="C19" s="206"/>
      <c r="D19" s="206"/>
      <c r="E19" s="206"/>
      <c r="F19" s="206"/>
      <c r="G19" s="206"/>
      <c r="H19" s="206"/>
      <c r="I19" s="206"/>
      <c r="J19" s="206"/>
      <c r="K19" s="206"/>
      <c r="L19" s="206"/>
      <c r="M19" s="206"/>
      <c r="N19" s="206"/>
    </row>
    <row r="20" spans="2:15" ht="15.75">
      <c r="B20" s="194" t="s">
        <v>118</v>
      </c>
      <c r="C20" s="206"/>
      <c r="D20" s="206"/>
      <c r="E20" s="206"/>
      <c r="F20" s="206"/>
      <c r="G20" s="206"/>
      <c r="H20" s="206"/>
      <c r="I20" s="206"/>
      <c r="J20" s="206"/>
      <c r="K20" s="206"/>
      <c r="L20" s="206"/>
      <c r="M20" s="206"/>
      <c r="N20" s="206"/>
    </row>
    <row r="22" spans="2:15">
      <c r="C22" s="190"/>
    </row>
    <row r="23" spans="2:15" hidden="1">
      <c r="B23" s="16"/>
      <c r="C23" s="195">
        <v>1</v>
      </c>
      <c r="D23" s="195">
        <v>2</v>
      </c>
      <c r="E23" s="195">
        <v>3</v>
      </c>
      <c r="F23" s="195">
        <v>4</v>
      </c>
      <c r="G23" s="195">
        <v>5</v>
      </c>
      <c r="H23" s="195">
        <v>6</v>
      </c>
      <c r="I23" s="195">
        <v>7</v>
      </c>
      <c r="J23" s="195">
        <v>8</v>
      </c>
      <c r="K23" s="195">
        <v>9</v>
      </c>
      <c r="L23" s="195">
        <v>10</v>
      </c>
      <c r="M23" s="195">
        <v>11</v>
      </c>
      <c r="N23" s="195">
        <v>12</v>
      </c>
    </row>
    <row r="24" spans="2:15" ht="15.75" hidden="1">
      <c r="B24" s="194" t="s">
        <v>112</v>
      </c>
      <c r="C24" s="206" t="b">
        <v>0</v>
      </c>
      <c r="D24" s="206" t="b">
        <v>0</v>
      </c>
      <c r="E24" s="206" t="b">
        <v>0</v>
      </c>
      <c r="F24" s="206" t="b">
        <v>0</v>
      </c>
      <c r="G24" s="206" t="b">
        <v>0</v>
      </c>
      <c r="H24" s="206" t="b">
        <v>0</v>
      </c>
      <c r="I24" s="206" t="b">
        <v>0</v>
      </c>
      <c r="J24" s="206" t="b">
        <v>0</v>
      </c>
      <c r="K24" s="206" t="b">
        <v>0</v>
      </c>
      <c r="L24" s="206" t="b">
        <v>0</v>
      </c>
      <c r="M24" s="206" t="b">
        <v>0</v>
      </c>
      <c r="N24" s="206" t="b">
        <v>0</v>
      </c>
      <c r="O24" s="190"/>
    </row>
    <row r="25" spans="2:15" ht="15.75" hidden="1">
      <c r="B25" s="194" t="s">
        <v>113</v>
      </c>
      <c r="C25" s="206" t="b">
        <v>0</v>
      </c>
      <c r="D25" s="206" t="b">
        <v>0</v>
      </c>
      <c r="E25" s="206" t="b">
        <v>0</v>
      </c>
      <c r="F25" s="206" t="b">
        <v>0</v>
      </c>
      <c r="G25" s="206" t="b">
        <v>0</v>
      </c>
      <c r="H25" s="206" t="b">
        <v>0</v>
      </c>
      <c r="I25" s="206" t="b">
        <v>0</v>
      </c>
      <c r="J25" s="206" t="b">
        <v>0</v>
      </c>
      <c r="K25" s="206" t="b">
        <v>0</v>
      </c>
      <c r="L25" s="206" t="b">
        <v>0</v>
      </c>
      <c r="M25" s="206" t="b">
        <v>0</v>
      </c>
      <c r="N25" s="206" t="b">
        <v>0</v>
      </c>
      <c r="O25" s="190"/>
    </row>
    <row r="26" spans="2:15" ht="15.75" hidden="1">
      <c r="B26" s="194" t="s">
        <v>114</v>
      </c>
      <c r="C26" s="206" t="b">
        <v>0</v>
      </c>
      <c r="D26" s="206" t="b">
        <v>0</v>
      </c>
      <c r="E26" s="206" t="b">
        <v>0</v>
      </c>
      <c r="F26" s="206" t="b">
        <v>0</v>
      </c>
      <c r="G26" s="206" t="b">
        <v>0</v>
      </c>
      <c r="H26" s="206" t="b">
        <v>0</v>
      </c>
      <c r="I26" s="206" t="b">
        <v>0</v>
      </c>
      <c r="J26" s="206" t="b">
        <v>0</v>
      </c>
      <c r="K26" s="206" t="b">
        <v>0</v>
      </c>
      <c r="L26" s="206" t="b">
        <v>0</v>
      </c>
      <c r="M26" s="206" t="b">
        <v>0</v>
      </c>
      <c r="N26" s="206" t="b">
        <v>0</v>
      </c>
      <c r="O26" s="190"/>
    </row>
    <row r="27" spans="2:15" ht="15.75" hidden="1">
      <c r="B27" s="194" t="s">
        <v>115</v>
      </c>
      <c r="C27" s="206" t="b">
        <v>0</v>
      </c>
      <c r="D27" s="206" t="b">
        <v>0</v>
      </c>
      <c r="E27" s="206" t="b">
        <v>0</v>
      </c>
      <c r="F27" s="206" t="b">
        <v>0</v>
      </c>
      <c r="G27" s="206" t="b">
        <v>0</v>
      </c>
      <c r="H27" s="206" t="b">
        <v>0</v>
      </c>
      <c r="I27" s="206" t="b">
        <v>0</v>
      </c>
      <c r="J27" s="206" t="b">
        <v>0</v>
      </c>
      <c r="K27" s="206" t="b">
        <v>0</v>
      </c>
      <c r="L27" s="206" t="b">
        <v>0</v>
      </c>
      <c r="M27" s="206" t="b">
        <v>0</v>
      </c>
      <c r="N27" s="206" t="b">
        <v>0</v>
      </c>
      <c r="O27" s="190"/>
    </row>
    <row r="28" spans="2:15" ht="15.75" hidden="1">
      <c r="B28" s="194" t="s">
        <v>116</v>
      </c>
      <c r="C28" s="206" t="b">
        <v>0</v>
      </c>
      <c r="D28" s="206" t="b">
        <v>0</v>
      </c>
      <c r="E28" s="206" t="b">
        <v>0</v>
      </c>
      <c r="F28" s="206" t="b">
        <v>0</v>
      </c>
      <c r="G28" s="206" t="b">
        <v>0</v>
      </c>
      <c r="H28" s="206" t="b">
        <v>0</v>
      </c>
      <c r="I28" s="206" t="b">
        <v>0</v>
      </c>
      <c r="J28" s="206" t="b">
        <v>0</v>
      </c>
      <c r="K28" s="206" t="b">
        <v>0</v>
      </c>
      <c r="L28" s="206" t="b">
        <v>0</v>
      </c>
      <c r="M28" s="206" t="b">
        <v>0</v>
      </c>
      <c r="N28" s="206" t="b">
        <v>0</v>
      </c>
      <c r="O28" s="190"/>
    </row>
    <row r="29" spans="2:15" ht="15.75" hidden="1">
      <c r="B29" s="194" t="s">
        <v>117</v>
      </c>
      <c r="C29" s="206" t="b">
        <v>0</v>
      </c>
      <c r="D29" s="206" t="b">
        <v>0</v>
      </c>
      <c r="E29" s="206" t="b">
        <v>0</v>
      </c>
      <c r="F29" s="206" t="b">
        <v>0</v>
      </c>
      <c r="G29" s="206" t="b">
        <v>0</v>
      </c>
      <c r="H29" s="206" t="b">
        <v>0</v>
      </c>
      <c r="I29" s="206" t="b">
        <v>0</v>
      </c>
      <c r="J29" s="206" t="b">
        <v>0</v>
      </c>
      <c r="K29" s="206" t="b">
        <v>0</v>
      </c>
      <c r="L29" s="206" t="b">
        <v>0</v>
      </c>
      <c r="M29" s="206" t="b">
        <v>0</v>
      </c>
      <c r="N29" s="206" t="b">
        <v>0</v>
      </c>
      <c r="O29" s="190"/>
    </row>
    <row r="30" spans="2:15" ht="15.75" hidden="1">
      <c r="B30" s="194" t="s">
        <v>118</v>
      </c>
      <c r="C30" s="206" t="b">
        <v>0</v>
      </c>
      <c r="D30" s="206" t="b">
        <v>0</v>
      </c>
      <c r="E30" s="206" t="b">
        <v>0</v>
      </c>
      <c r="F30" s="206" t="b">
        <v>0</v>
      </c>
      <c r="G30" s="206" t="b">
        <v>0</v>
      </c>
      <c r="H30" s="206" t="b">
        <v>0</v>
      </c>
      <c r="I30" s="206" t="b">
        <v>0</v>
      </c>
      <c r="J30" s="206" t="b">
        <v>0</v>
      </c>
      <c r="K30" s="206" t="b">
        <v>0</v>
      </c>
      <c r="L30" s="206" t="b">
        <v>0</v>
      </c>
      <c r="M30" s="206" t="b">
        <v>0</v>
      </c>
      <c r="N30" s="206" t="b">
        <v>0</v>
      </c>
      <c r="O30" s="190"/>
    </row>
    <row r="31" spans="2:15" hidden="1">
      <c r="C31" s="316" t="b">
        <v>0</v>
      </c>
    </row>
    <row r="32" spans="2:15">
      <c r="C32" s="190"/>
    </row>
    <row r="33" spans="3:3">
      <c r="C33" s="190"/>
    </row>
    <row r="34" spans="3:3">
      <c r="C34" s="190"/>
    </row>
    <row r="35" spans="3:3">
      <c r="C35" s="245"/>
    </row>
    <row r="668" hidden="1"/>
    <row r="680" hidden="1"/>
    <row r="692" hidden="1"/>
    <row r="704" hidden="1"/>
    <row r="716" hidden="1"/>
    <row r="728" hidden="1"/>
    <row r="740" hidden="1"/>
    <row r="752" hidden="1"/>
    <row r="764" hidden="1"/>
    <row r="776" hidden="1"/>
    <row r="788" hidden="1"/>
    <row r="800" hidden="1"/>
    <row r="812" hidden="1"/>
    <row r="824" hidden="1"/>
    <row r="836" hidden="1"/>
    <row r="848" hidden="1"/>
    <row r="860" hidden="1"/>
    <row r="872" hidden="1"/>
    <row r="884" hidden="1"/>
    <row r="896"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sheetData>
  <mergeCells count="1">
    <mergeCell ref="C1:E1"/>
  </mergeCells>
  <hyperlinks>
    <hyperlink ref="C1:E1" location="'Indications d''Utilisation'!A72" tooltip="Lien vers &quot;Indications d'Utilisation&quot;" display="Lien vers Indication d'Utilisation"/>
  </hyperlinks>
  <pageMargins left="0.7" right="0.7" top="0.75" bottom="0.75" header="0.3" footer="0.3"/>
  <pageSetup paperSize="9" orientation="portrait" horizontalDpi="4294967293" verticalDpi="4294967293" r:id="rId1"/>
  <legacyDrawing r:id="rId2"/>
</worksheet>
</file>

<file path=xl/worksheets/sheet28.xml><?xml version="1.0" encoding="utf-8"?>
<worksheet xmlns="http://schemas.openxmlformats.org/spreadsheetml/2006/main" xmlns:r="http://schemas.openxmlformats.org/officeDocument/2006/relationships">
  <sheetPr codeName="Feuil32"/>
  <dimension ref="A1:BC87"/>
  <sheetViews>
    <sheetView zoomScaleNormal="100" workbookViewId="0">
      <selection activeCell="C1" sqref="C1:E1"/>
    </sheetView>
  </sheetViews>
  <sheetFormatPr baseColWidth="10" defaultRowHeight="15"/>
  <cols>
    <col min="1" max="1" width="6.28515625" style="191" customWidth="1"/>
    <col min="2" max="2" width="11.42578125" style="191"/>
    <col min="3" max="55" width="11.42578125" style="191" customWidth="1"/>
    <col min="56" max="16384" width="11.42578125" style="191"/>
  </cols>
  <sheetData>
    <row r="1" spans="1:55" ht="17.25">
      <c r="A1" s="670" t="s">
        <v>312</v>
      </c>
      <c r="B1" s="674" t="s">
        <v>3</v>
      </c>
      <c r="C1" s="669" t="s">
        <v>154</v>
      </c>
      <c r="D1" s="450"/>
      <c r="E1" s="451"/>
      <c r="F1" s="356"/>
      <c r="G1" s="356"/>
      <c r="H1" s="357" t="s">
        <v>311</v>
      </c>
      <c r="I1" s="356"/>
      <c r="J1" s="356"/>
      <c r="K1" s="356"/>
      <c r="L1" s="356"/>
      <c r="M1" s="358"/>
      <c r="N1" s="671" t="s">
        <v>342</v>
      </c>
      <c r="O1" s="672"/>
      <c r="P1" s="672"/>
      <c r="Q1" s="672"/>
      <c r="R1" s="672"/>
      <c r="S1" s="672"/>
      <c r="T1" s="672"/>
      <c r="U1" s="672"/>
      <c r="V1" s="672"/>
      <c r="W1" s="672"/>
      <c r="X1" s="673"/>
      <c r="Y1" s="671" t="s">
        <v>320</v>
      </c>
      <c r="Z1" s="672"/>
      <c r="AA1" s="672"/>
      <c r="AB1" s="672"/>
      <c r="AC1" s="672"/>
      <c r="AD1" s="672"/>
      <c r="AE1" s="672"/>
      <c r="AF1" s="672"/>
      <c r="AG1" s="672"/>
      <c r="AH1" s="672"/>
      <c r="AI1" s="673"/>
      <c r="AJ1" s="666" t="s">
        <v>321</v>
      </c>
      <c r="AK1" s="667"/>
      <c r="AL1" s="667"/>
      <c r="AM1" s="667"/>
      <c r="AN1" s="667"/>
      <c r="AO1" s="667"/>
      <c r="AP1" s="667"/>
      <c r="AQ1" s="667"/>
      <c r="AR1" s="667"/>
      <c r="AS1" s="668"/>
      <c r="AT1" s="666" t="s">
        <v>322</v>
      </c>
      <c r="AU1" s="667"/>
      <c r="AV1" s="667"/>
      <c r="AW1" s="667"/>
      <c r="AX1" s="667"/>
      <c r="AY1" s="667"/>
      <c r="AZ1" s="667"/>
      <c r="BA1" s="667"/>
      <c r="BB1" s="667"/>
      <c r="BC1" s="668"/>
    </row>
    <row r="2" spans="1:55">
      <c r="A2" s="670"/>
      <c r="B2" s="674"/>
      <c r="C2" s="339" t="str">
        <f>'Données Echantillon Contrôle'!C2</f>
        <v>Saisir le nom</v>
      </c>
      <c r="D2" s="340" t="str">
        <f>'Données Echantillon 1'!C2</f>
        <v>Saisir le nom</v>
      </c>
      <c r="E2" s="340" t="str">
        <f>'Données Echantillon 2'!C2</f>
        <v>Saisir le nom</v>
      </c>
      <c r="F2" s="340" t="str">
        <f>'Données Echantillon 3'!C2</f>
        <v>Saisir le nom</v>
      </c>
      <c r="G2" s="340" t="str">
        <f>'Données Echantillon 4'!C2</f>
        <v>Saisir le nom</v>
      </c>
      <c r="H2" s="340" t="str">
        <f>'Données Echantillon 5'!C2</f>
        <v>Saisir le nom</v>
      </c>
      <c r="I2" s="340" t="str">
        <f>'Données Echantillon 6'!C2</f>
        <v>Saisir le nom</v>
      </c>
      <c r="J2" s="340" t="str">
        <f>'Données Echantillon 7'!C2</f>
        <v>Saisir le nom</v>
      </c>
      <c r="K2" s="340" t="str">
        <f>'Données Echantillon 8'!C2</f>
        <v>Saisir le nom</v>
      </c>
      <c r="L2" s="340" t="str">
        <f>'Données Echantillon 9'!C2</f>
        <v>Saisir le nom</v>
      </c>
      <c r="M2" s="341" t="str">
        <f>'Données Echantillon 10'!C2</f>
        <v>Saisir le nom</v>
      </c>
      <c r="N2" s="350" t="str">
        <f>C2</f>
        <v>Saisir le nom</v>
      </c>
      <c r="O2" s="351" t="str">
        <f t="shared" ref="O2:X2" si="0">D2</f>
        <v>Saisir le nom</v>
      </c>
      <c r="P2" s="351" t="str">
        <f t="shared" si="0"/>
        <v>Saisir le nom</v>
      </c>
      <c r="Q2" s="351" t="str">
        <f t="shared" si="0"/>
        <v>Saisir le nom</v>
      </c>
      <c r="R2" s="351" t="str">
        <f t="shared" si="0"/>
        <v>Saisir le nom</v>
      </c>
      <c r="S2" s="351" t="str">
        <f t="shared" si="0"/>
        <v>Saisir le nom</v>
      </c>
      <c r="T2" s="351" t="str">
        <f t="shared" si="0"/>
        <v>Saisir le nom</v>
      </c>
      <c r="U2" s="351" t="str">
        <f t="shared" si="0"/>
        <v>Saisir le nom</v>
      </c>
      <c r="V2" s="351" t="str">
        <f t="shared" si="0"/>
        <v>Saisir le nom</v>
      </c>
      <c r="W2" s="351" t="str">
        <f t="shared" si="0"/>
        <v>Saisir le nom</v>
      </c>
      <c r="X2" s="352" t="str">
        <f t="shared" si="0"/>
        <v>Saisir le nom</v>
      </c>
      <c r="Y2" s="350" t="str">
        <f>C2</f>
        <v>Saisir le nom</v>
      </c>
      <c r="Z2" s="351" t="str">
        <f t="shared" ref="Z2:AI2" si="1">D2</f>
        <v>Saisir le nom</v>
      </c>
      <c r="AA2" s="351" t="str">
        <f t="shared" si="1"/>
        <v>Saisir le nom</v>
      </c>
      <c r="AB2" s="351" t="str">
        <f t="shared" si="1"/>
        <v>Saisir le nom</v>
      </c>
      <c r="AC2" s="351" t="str">
        <f t="shared" si="1"/>
        <v>Saisir le nom</v>
      </c>
      <c r="AD2" s="351" t="str">
        <f t="shared" si="1"/>
        <v>Saisir le nom</v>
      </c>
      <c r="AE2" s="351" t="str">
        <f t="shared" si="1"/>
        <v>Saisir le nom</v>
      </c>
      <c r="AF2" s="351" t="str">
        <f t="shared" si="1"/>
        <v>Saisir le nom</v>
      </c>
      <c r="AG2" s="351" t="str">
        <f t="shared" si="1"/>
        <v>Saisir le nom</v>
      </c>
      <c r="AH2" s="351" t="str">
        <f t="shared" si="1"/>
        <v>Saisir le nom</v>
      </c>
      <c r="AI2" s="352" t="str">
        <f t="shared" si="1"/>
        <v>Saisir le nom</v>
      </c>
      <c r="AJ2" s="344" t="str">
        <f t="shared" ref="AJ2:BC2" si="2">Z2</f>
        <v>Saisir le nom</v>
      </c>
      <c r="AK2" s="345" t="str">
        <f t="shared" si="2"/>
        <v>Saisir le nom</v>
      </c>
      <c r="AL2" s="345" t="str">
        <f t="shared" si="2"/>
        <v>Saisir le nom</v>
      </c>
      <c r="AM2" s="345" t="str">
        <f t="shared" si="2"/>
        <v>Saisir le nom</v>
      </c>
      <c r="AN2" s="345" t="str">
        <f t="shared" si="2"/>
        <v>Saisir le nom</v>
      </c>
      <c r="AO2" s="345" t="str">
        <f t="shared" si="2"/>
        <v>Saisir le nom</v>
      </c>
      <c r="AP2" s="345" t="str">
        <f t="shared" si="2"/>
        <v>Saisir le nom</v>
      </c>
      <c r="AQ2" s="345" t="str">
        <f t="shared" si="2"/>
        <v>Saisir le nom</v>
      </c>
      <c r="AR2" s="345" t="str">
        <f t="shared" si="2"/>
        <v>Saisir le nom</v>
      </c>
      <c r="AS2" s="346" t="str">
        <f t="shared" si="2"/>
        <v>Saisir le nom</v>
      </c>
      <c r="AT2" s="344" t="str">
        <f t="shared" si="2"/>
        <v>Saisir le nom</v>
      </c>
      <c r="AU2" s="345" t="str">
        <f t="shared" si="2"/>
        <v>Saisir le nom</v>
      </c>
      <c r="AV2" s="345" t="str">
        <f t="shared" si="2"/>
        <v>Saisir le nom</v>
      </c>
      <c r="AW2" s="345" t="str">
        <f t="shared" si="2"/>
        <v>Saisir le nom</v>
      </c>
      <c r="AX2" s="345" t="str">
        <f t="shared" si="2"/>
        <v>Saisir le nom</v>
      </c>
      <c r="AY2" s="345" t="str">
        <f t="shared" si="2"/>
        <v>Saisir le nom</v>
      </c>
      <c r="AZ2" s="345" t="str">
        <f t="shared" si="2"/>
        <v>Saisir le nom</v>
      </c>
      <c r="BA2" s="345" t="str">
        <f t="shared" si="2"/>
        <v>Saisir le nom</v>
      </c>
      <c r="BB2" s="345" t="str">
        <f t="shared" si="2"/>
        <v>Saisir le nom</v>
      </c>
      <c r="BC2" s="346" t="str">
        <f t="shared" si="2"/>
        <v>Saisir le nom</v>
      </c>
    </row>
    <row r="3" spans="1:55">
      <c r="A3" s="315" t="s">
        <v>10</v>
      </c>
      <c r="B3" s="323" t="str">
        <f>'Choix des Gènes pour Diagrammes'!C4</f>
        <v/>
      </c>
      <c r="C3" s="359" t="str">
        <f>'Moyennes des Ct'!C3</f>
        <v/>
      </c>
      <c r="D3" s="342" t="str">
        <f>'Moyennes des Ct'!F3</f>
        <v/>
      </c>
      <c r="E3" s="342" t="str">
        <f>'Moyennes des Ct'!I3</f>
        <v/>
      </c>
      <c r="F3" s="342" t="str">
        <f>'Moyennes des Ct'!L3</f>
        <v/>
      </c>
      <c r="G3" s="342" t="str">
        <f>'Moyennes des Ct'!O3</f>
        <v/>
      </c>
      <c r="H3" s="342" t="str">
        <f>'Moyennes des Ct'!R3</f>
        <v/>
      </c>
      <c r="I3" s="342" t="str">
        <f>'Moyennes des Ct'!U3</f>
        <v/>
      </c>
      <c r="J3" s="342" t="str">
        <f>'Moyennes des Ct'!X3</f>
        <v/>
      </c>
      <c r="K3" s="342" t="str">
        <f>'Moyennes des Ct'!AA3</f>
        <v/>
      </c>
      <c r="L3" s="342" t="str">
        <f>'Moyennes des Ct'!AD3</f>
        <v/>
      </c>
      <c r="M3" s="343" t="str">
        <f>'Moyennes des Ct'!AG3</f>
        <v/>
      </c>
      <c r="N3" s="353" t="str">
        <f>'Moyennes ∆Ct et 2^(-∆Ct)'!Y3</f>
        <v/>
      </c>
      <c r="O3" s="354" t="str">
        <f>'Moyennes ∆Ct et 2^(-∆Ct)'!Z3</f>
        <v/>
      </c>
      <c r="P3" s="354" t="str">
        <f>'Moyennes ∆Ct et 2^(-∆Ct)'!AA3</f>
        <v/>
      </c>
      <c r="Q3" s="354" t="str">
        <f>'Moyennes ∆Ct et 2^(-∆Ct)'!AB3</f>
        <v/>
      </c>
      <c r="R3" s="354" t="str">
        <f>'Moyennes ∆Ct et 2^(-∆Ct)'!AC3</f>
        <v/>
      </c>
      <c r="S3" s="354" t="str">
        <f>'Moyennes ∆Ct et 2^(-∆Ct)'!AD3</f>
        <v/>
      </c>
      <c r="T3" s="354" t="str">
        <f>'Moyennes ∆Ct et 2^(-∆Ct)'!AE3</f>
        <v/>
      </c>
      <c r="U3" s="354" t="str">
        <f>'Moyennes ∆Ct et 2^(-∆Ct)'!AF3</f>
        <v/>
      </c>
      <c r="V3" s="354" t="str">
        <f>'Moyennes ∆Ct et 2^(-∆Ct)'!AG3</f>
        <v/>
      </c>
      <c r="W3" s="354" t="str">
        <f>'Moyennes ∆Ct et 2^(-∆Ct)'!AH3</f>
        <v/>
      </c>
      <c r="X3" s="354" t="str">
        <f>'Moyennes ∆Ct et 2^(-∆Ct)'!AI3</f>
        <v/>
      </c>
      <c r="Y3" s="353" t="str">
        <f>IF(ISERROR(LOG('Moyennes ∆Ct et 2^(-∆Ct)'!N3)),"",IF(LOG('Moyennes ∆Ct et 2^(-∆Ct)'!N3)&gt;1,LOG('Moyennes ∆Ct et 2^(-∆Ct)'!N3),-1/LOG('Moyennes ∆Ct et 2^(-∆Ct)'!N3)))</f>
        <v/>
      </c>
      <c r="Z3" s="354" t="str">
        <f>IF(ISERROR(LOG('Moyennes ∆Ct et 2^(-∆Ct)'!O3)),"",IF(LOG('Moyennes ∆Ct et 2^(-∆Ct)'!O3)&gt;1,LOG('Moyennes ∆Ct et 2^(-∆Ct)'!O3),-1/LOG('Moyennes ∆Ct et 2^(-∆Ct)'!O3)))</f>
        <v/>
      </c>
      <c r="AA3" s="354" t="str">
        <f>IF(ISERROR(LOG('Moyennes ∆Ct et 2^(-∆Ct)'!P3)),"",IF(LOG('Moyennes ∆Ct et 2^(-∆Ct)'!P3)&gt;1,LOG('Moyennes ∆Ct et 2^(-∆Ct)'!P3),-1/LOG('Moyennes ∆Ct et 2^(-∆Ct)'!P3)))</f>
        <v/>
      </c>
      <c r="AB3" s="354" t="str">
        <f>IF(ISERROR(LOG('Moyennes ∆Ct et 2^(-∆Ct)'!Q3)),"",IF(LOG('Moyennes ∆Ct et 2^(-∆Ct)'!Q3)&gt;1,LOG('Moyennes ∆Ct et 2^(-∆Ct)'!Q3),-1/LOG('Moyennes ∆Ct et 2^(-∆Ct)'!Q3)))</f>
        <v/>
      </c>
      <c r="AC3" s="354" t="str">
        <f>IF(ISERROR(LOG('Moyennes ∆Ct et 2^(-∆Ct)'!R3)),"",IF(LOG('Moyennes ∆Ct et 2^(-∆Ct)'!R3)&gt;1,LOG('Moyennes ∆Ct et 2^(-∆Ct)'!R3),-1/LOG('Moyennes ∆Ct et 2^(-∆Ct)'!R3)))</f>
        <v/>
      </c>
      <c r="AD3" s="354" t="str">
        <f>IF(ISERROR(LOG('Moyennes ∆Ct et 2^(-∆Ct)'!S3)),"",IF(LOG('Moyennes ∆Ct et 2^(-∆Ct)'!S3)&gt;1,LOG('Moyennes ∆Ct et 2^(-∆Ct)'!S3),-1/LOG('Moyennes ∆Ct et 2^(-∆Ct)'!S3)))</f>
        <v/>
      </c>
      <c r="AE3" s="354" t="str">
        <f>IF(ISERROR(LOG('Moyennes ∆Ct et 2^(-∆Ct)'!T3)),"",IF(LOG('Moyennes ∆Ct et 2^(-∆Ct)'!T3)&gt;1,LOG('Moyennes ∆Ct et 2^(-∆Ct)'!T3),-1/LOG('Moyennes ∆Ct et 2^(-∆Ct)'!T3)))</f>
        <v/>
      </c>
      <c r="AF3" s="354" t="str">
        <f>IF(ISERROR(LOG('Moyennes ∆Ct et 2^(-∆Ct)'!U3)),"",IF(LOG('Moyennes ∆Ct et 2^(-∆Ct)'!U3)&gt;1,LOG('Moyennes ∆Ct et 2^(-∆Ct)'!U3),-1/LOG('Moyennes ∆Ct et 2^(-∆Ct)'!U3)))</f>
        <v/>
      </c>
      <c r="AG3" s="354" t="str">
        <f>IF(ISERROR(LOG('Moyennes ∆Ct et 2^(-∆Ct)'!V3)),"",IF(LOG('Moyennes ∆Ct et 2^(-∆Ct)'!V3)&gt;1,LOG('Moyennes ∆Ct et 2^(-∆Ct)'!V3),-1/LOG('Moyennes ∆Ct et 2^(-∆Ct)'!V3)))</f>
        <v/>
      </c>
      <c r="AH3" s="354" t="str">
        <f>IF(ISERROR(LOG('Moyennes ∆Ct et 2^(-∆Ct)'!W3)),"",IF(LOG('Moyennes ∆Ct et 2^(-∆Ct)'!W3)&gt;1,LOG('Moyennes ∆Ct et 2^(-∆Ct)'!W3),-1/LOG('Moyennes ∆Ct et 2^(-∆Ct)'!W3)))</f>
        <v/>
      </c>
      <c r="AI3" s="355" t="str">
        <f>IF(ISERROR(LOG('Moyennes ∆Ct et 2^(-∆Ct)'!X3)),"",IF(LOG('Moyennes ∆Ct et 2^(-∆Ct)'!X3)&gt;1,LOG('Moyennes ∆Ct et 2^(-∆Ct)'!X3),-1/LOG('Moyennes ∆Ct et 2^(-∆Ct)'!X3)))</f>
        <v/>
      </c>
      <c r="AJ3" s="347" t="str">
        <f>'Variations d''expr° - Validation'!F3</f>
        <v/>
      </c>
      <c r="AK3" s="348" t="str">
        <f>'Variations d''expr° - Validation'!I3</f>
        <v/>
      </c>
      <c r="AL3" s="348" t="str">
        <f>'Variations d''expr° - Validation'!L3</f>
        <v/>
      </c>
      <c r="AM3" s="348" t="str">
        <f>'Variations d''expr° - Validation'!O3</f>
        <v/>
      </c>
      <c r="AN3" s="348" t="str">
        <f>'Variations d''expr° - Validation'!R3</f>
        <v/>
      </c>
      <c r="AO3" s="348" t="str">
        <f>'Variations d''expr° - Validation'!U3</f>
        <v/>
      </c>
      <c r="AP3" s="348" t="str">
        <f>'Variations d''expr° - Validation'!X3</f>
        <v/>
      </c>
      <c r="AQ3" s="348" t="str">
        <f>'Variations d''expr° - Validation'!AA3</f>
        <v/>
      </c>
      <c r="AR3" s="348" t="str">
        <f>'Variations d''expr° - Validation'!AD3</f>
        <v/>
      </c>
      <c r="AS3" s="349" t="str">
        <f>'Variations d''expr° - Validation'!AG3</f>
        <v/>
      </c>
      <c r="AT3" s="347" t="str">
        <f>'Moyennes ∆Ct et 2^(-∆Ct)'!AK3</f>
        <v/>
      </c>
      <c r="AU3" s="348" t="str">
        <f>'Moyennes ∆Ct et 2^(-∆Ct)'!AM3</f>
        <v/>
      </c>
      <c r="AV3" s="348" t="str">
        <f>'Moyennes ∆Ct et 2^(-∆Ct)'!AO3</f>
        <v/>
      </c>
      <c r="AW3" s="348" t="str">
        <f>'Moyennes ∆Ct et 2^(-∆Ct)'!AQ3</f>
        <v/>
      </c>
      <c r="AX3" s="348" t="str">
        <f>'Moyennes ∆Ct et 2^(-∆Ct)'!AS3</f>
        <v/>
      </c>
      <c r="AY3" s="348" t="str">
        <f>'Moyennes ∆Ct et 2^(-∆Ct)'!AU3</f>
        <v/>
      </c>
      <c r="AZ3" s="348" t="str">
        <f>'Moyennes ∆Ct et 2^(-∆Ct)'!AW3</f>
        <v/>
      </c>
      <c r="BA3" s="348" t="str">
        <f>'Moyennes ∆Ct et 2^(-∆Ct)'!AY3</f>
        <v/>
      </c>
      <c r="BB3" s="348" t="str">
        <f>'Moyennes ∆Ct et 2^(-∆Ct)'!BA3</f>
        <v/>
      </c>
      <c r="BC3" s="349" t="str">
        <f>'Moyennes ∆Ct et 2^(-∆Ct)'!BC3</f>
        <v/>
      </c>
    </row>
    <row r="4" spans="1:55">
      <c r="A4" s="315" t="s">
        <v>11</v>
      </c>
      <c r="B4" s="323" t="str">
        <f>'Choix des Gènes pour Diagrammes'!D4</f>
        <v/>
      </c>
      <c r="C4" s="359" t="str">
        <f>'Moyennes des Ct'!C4</f>
        <v/>
      </c>
      <c r="D4" s="342" t="str">
        <f>'Moyennes des Ct'!F4</f>
        <v/>
      </c>
      <c r="E4" s="342" t="str">
        <f>'Moyennes des Ct'!I4</f>
        <v/>
      </c>
      <c r="F4" s="342" t="str">
        <f>'Moyennes des Ct'!L4</f>
        <v/>
      </c>
      <c r="G4" s="342" t="str">
        <f>'Moyennes des Ct'!O4</f>
        <v/>
      </c>
      <c r="H4" s="342" t="str">
        <f>'Moyennes des Ct'!R4</f>
        <v/>
      </c>
      <c r="I4" s="342" t="str">
        <f>'Moyennes des Ct'!U4</f>
        <v/>
      </c>
      <c r="J4" s="342" t="str">
        <f>'Moyennes des Ct'!X4</f>
        <v/>
      </c>
      <c r="K4" s="342" t="str">
        <f>'Moyennes des Ct'!AA4</f>
        <v/>
      </c>
      <c r="L4" s="342" t="str">
        <f>'Moyennes des Ct'!AD4</f>
        <v/>
      </c>
      <c r="M4" s="343" t="str">
        <f>'Moyennes des Ct'!AG4</f>
        <v/>
      </c>
      <c r="N4" s="353" t="str">
        <f>'Moyennes ∆Ct et 2^(-∆Ct)'!Y4</f>
        <v/>
      </c>
      <c r="O4" s="354" t="str">
        <f>'Moyennes ∆Ct et 2^(-∆Ct)'!Z4</f>
        <v/>
      </c>
      <c r="P4" s="354" t="str">
        <f>'Moyennes ∆Ct et 2^(-∆Ct)'!AA4</f>
        <v/>
      </c>
      <c r="Q4" s="354" t="str">
        <f>'Moyennes ∆Ct et 2^(-∆Ct)'!AB4</f>
        <v/>
      </c>
      <c r="R4" s="354" t="str">
        <f>'Moyennes ∆Ct et 2^(-∆Ct)'!AC4</f>
        <v/>
      </c>
      <c r="S4" s="354" t="str">
        <f>'Moyennes ∆Ct et 2^(-∆Ct)'!AD4</f>
        <v/>
      </c>
      <c r="T4" s="354" t="str">
        <f>'Moyennes ∆Ct et 2^(-∆Ct)'!AE4</f>
        <v/>
      </c>
      <c r="U4" s="354" t="str">
        <f>'Moyennes ∆Ct et 2^(-∆Ct)'!AF4</f>
        <v/>
      </c>
      <c r="V4" s="354" t="str">
        <f>'Moyennes ∆Ct et 2^(-∆Ct)'!AG4</f>
        <v/>
      </c>
      <c r="W4" s="354" t="str">
        <f>'Moyennes ∆Ct et 2^(-∆Ct)'!AH4</f>
        <v/>
      </c>
      <c r="X4" s="354" t="str">
        <f>'Moyennes ∆Ct et 2^(-∆Ct)'!AI4</f>
        <v/>
      </c>
      <c r="Y4" s="353" t="str">
        <f>IF(ISERROR(LOG('Moyennes ∆Ct et 2^(-∆Ct)'!N4)),"",IF(LOG('Moyennes ∆Ct et 2^(-∆Ct)'!N4)&gt;1,LOG('Moyennes ∆Ct et 2^(-∆Ct)'!N4),-1/LOG('Moyennes ∆Ct et 2^(-∆Ct)'!N4)))</f>
        <v/>
      </c>
      <c r="Z4" s="354" t="str">
        <f>IF(ISERROR(LOG('Moyennes ∆Ct et 2^(-∆Ct)'!O4)),"",IF(LOG('Moyennes ∆Ct et 2^(-∆Ct)'!O4)&gt;1,LOG('Moyennes ∆Ct et 2^(-∆Ct)'!O4),-1/LOG('Moyennes ∆Ct et 2^(-∆Ct)'!O4)))</f>
        <v/>
      </c>
      <c r="AA4" s="354" t="str">
        <f>IF(ISERROR(LOG('Moyennes ∆Ct et 2^(-∆Ct)'!P4)),"",IF(LOG('Moyennes ∆Ct et 2^(-∆Ct)'!P4)&gt;1,LOG('Moyennes ∆Ct et 2^(-∆Ct)'!P4),-1/LOG('Moyennes ∆Ct et 2^(-∆Ct)'!P4)))</f>
        <v/>
      </c>
      <c r="AB4" s="354" t="str">
        <f>IF(ISERROR(LOG('Moyennes ∆Ct et 2^(-∆Ct)'!Q4)),"",IF(LOG('Moyennes ∆Ct et 2^(-∆Ct)'!Q4)&gt;1,LOG('Moyennes ∆Ct et 2^(-∆Ct)'!Q4),-1/LOG('Moyennes ∆Ct et 2^(-∆Ct)'!Q4)))</f>
        <v/>
      </c>
      <c r="AC4" s="354" t="str">
        <f>IF(ISERROR(LOG('Moyennes ∆Ct et 2^(-∆Ct)'!R4)),"",IF(LOG('Moyennes ∆Ct et 2^(-∆Ct)'!R4)&gt;1,LOG('Moyennes ∆Ct et 2^(-∆Ct)'!R4),-1/LOG('Moyennes ∆Ct et 2^(-∆Ct)'!R4)))</f>
        <v/>
      </c>
      <c r="AD4" s="354" t="str">
        <f>IF(ISERROR(LOG('Moyennes ∆Ct et 2^(-∆Ct)'!S4)),"",IF(LOG('Moyennes ∆Ct et 2^(-∆Ct)'!S4)&gt;1,LOG('Moyennes ∆Ct et 2^(-∆Ct)'!S4),-1/LOG('Moyennes ∆Ct et 2^(-∆Ct)'!S4)))</f>
        <v/>
      </c>
      <c r="AE4" s="354" t="str">
        <f>IF(ISERROR(LOG('Moyennes ∆Ct et 2^(-∆Ct)'!T4)),"",IF(LOG('Moyennes ∆Ct et 2^(-∆Ct)'!T4)&gt;1,LOG('Moyennes ∆Ct et 2^(-∆Ct)'!T4),-1/LOG('Moyennes ∆Ct et 2^(-∆Ct)'!T4)))</f>
        <v/>
      </c>
      <c r="AF4" s="354" t="str">
        <f>IF(ISERROR(LOG('Moyennes ∆Ct et 2^(-∆Ct)'!U4)),"",IF(LOG('Moyennes ∆Ct et 2^(-∆Ct)'!U4)&gt;1,LOG('Moyennes ∆Ct et 2^(-∆Ct)'!U4),-1/LOG('Moyennes ∆Ct et 2^(-∆Ct)'!U4)))</f>
        <v/>
      </c>
      <c r="AG4" s="354" t="str">
        <f>IF(ISERROR(LOG('Moyennes ∆Ct et 2^(-∆Ct)'!V4)),"",IF(LOG('Moyennes ∆Ct et 2^(-∆Ct)'!V4)&gt;1,LOG('Moyennes ∆Ct et 2^(-∆Ct)'!V4),-1/LOG('Moyennes ∆Ct et 2^(-∆Ct)'!V4)))</f>
        <v/>
      </c>
      <c r="AH4" s="354" t="str">
        <f>IF(ISERROR(LOG('Moyennes ∆Ct et 2^(-∆Ct)'!W4)),"",IF(LOG('Moyennes ∆Ct et 2^(-∆Ct)'!W4)&gt;1,LOG('Moyennes ∆Ct et 2^(-∆Ct)'!W4),-1/LOG('Moyennes ∆Ct et 2^(-∆Ct)'!W4)))</f>
        <v/>
      </c>
      <c r="AI4" s="355" t="str">
        <f>IF(ISERROR(LOG('Moyennes ∆Ct et 2^(-∆Ct)'!X4)),"",IF(LOG('Moyennes ∆Ct et 2^(-∆Ct)'!X4)&gt;1,LOG('Moyennes ∆Ct et 2^(-∆Ct)'!X4),-1/LOG('Moyennes ∆Ct et 2^(-∆Ct)'!X4)))</f>
        <v/>
      </c>
      <c r="AJ4" s="347" t="str">
        <f>'Variations d''expr° - Validation'!F4</f>
        <v/>
      </c>
      <c r="AK4" s="348" t="str">
        <f>'Variations d''expr° - Validation'!I4</f>
        <v/>
      </c>
      <c r="AL4" s="348" t="str">
        <f>'Variations d''expr° - Validation'!L4</f>
        <v/>
      </c>
      <c r="AM4" s="348" t="str">
        <f>'Variations d''expr° - Validation'!O4</f>
        <v/>
      </c>
      <c r="AN4" s="348" t="str">
        <f>'Variations d''expr° - Validation'!R4</f>
        <v/>
      </c>
      <c r="AO4" s="348" t="str">
        <f>'Variations d''expr° - Validation'!U4</f>
        <v/>
      </c>
      <c r="AP4" s="348" t="str">
        <f>'Variations d''expr° - Validation'!X4</f>
        <v/>
      </c>
      <c r="AQ4" s="348" t="str">
        <f>'Variations d''expr° - Validation'!AA4</f>
        <v/>
      </c>
      <c r="AR4" s="348" t="str">
        <f>'Variations d''expr° - Validation'!AD4</f>
        <v/>
      </c>
      <c r="AS4" s="349" t="str">
        <f>'Variations d''expr° - Validation'!AG4</f>
        <v/>
      </c>
      <c r="AT4" s="347" t="str">
        <f>'Moyennes ∆Ct et 2^(-∆Ct)'!AK4</f>
        <v/>
      </c>
      <c r="AU4" s="348" t="str">
        <f>'Moyennes ∆Ct et 2^(-∆Ct)'!AM4</f>
        <v/>
      </c>
      <c r="AV4" s="348" t="str">
        <f>'Moyennes ∆Ct et 2^(-∆Ct)'!AO4</f>
        <v/>
      </c>
      <c r="AW4" s="348" t="str">
        <f>'Moyennes ∆Ct et 2^(-∆Ct)'!AQ4</f>
        <v/>
      </c>
      <c r="AX4" s="348" t="str">
        <f>'Moyennes ∆Ct et 2^(-∆Ct)'!AS4</f>
        <v/>
      </c>
      <c r="AY4" s="348" t="str">
        <f>'Moyennes ∆Ct et 2^(-∆Ct)'!AU4</f>
        <v/>
      </c>
      <c r="AZ4" s="348" t="str">
        <f>'Moyennes ∆Ct et 2^(-∆Ct)'!AW4</f>
        <v/>
      </c>
      <c r="BA4" s="348" t="str">
        <f>'Moyennes ∆Ct et 2^(-∆Ct)'!AY4</f>
        <v/>
      </c>
      <c r="BB4" s="348" t="str">
        <f>'Moyennes ∆Ct et 2^(-∆Ct)'!BA4</f>
        <v/>
      </c>
      <c r="BC4" s="349" t="str">
        <f>'Moyennes ∆Ct et 2^(-∆Ct)'!BC4</f>
        <v/>
      </c>
    </row>
    <row r="5" spans="1:55">
      <c r="A5" s="315" t="s">
        <v>12</v>
      </c>
      <c r="B5" s="323" t="str">
        <f>'Choix des Gènes pour Diagrammes'!E4</f>
        <v/>
      </c>
      <c r="C5" s="359" t="str">
        <f>'Moyennes des Ct'!C5</f>
        <v/>
      </c>
      <c r="D5" s="342" t="str">
        <f>'Moyennes des Ct'!F5</f>
        <v/>
      </c>
      <c r="E5" s="342" t="str">
        <f>'Moyennes des Ct'!I5</f>
        <v/>
      </c>
      <c r="F5" s="342" t="str">
        <f>'Moyennes des Ct'!L5</f>
        <v/>
      </c>
      <c r="G5" s="342" t="str">
        <f>'Moyennes des Ct'!O5</f>
        <v/>
      </c>
      <c r="H5" s="342" t="str">
        <f>'Moyennes des Ct'!R5</f>
        <v/>
      </c>
      <c r="I5" s="342" t="str">
        <f>'Moyennes des Ct'!U5</f>
        <v/>
      </c>
      <c r="J5" s="342" t="str">
        <f>'Moyennes des Ct'!X5</f>
        <v/>
      </c>
      <c r="K5" s="342" t="str">
        <f>'Moyennes des Ct'!AA5</f>
        <v/>
      </c>
      <c r="L5" s="342" t="str">
        <f>'Moyennes des Ct'!AD5</f>
        <v/>
      </c>
      <c r="M5" s="343" t="str">
        <f>'Moyennes des Ct'!AG5</f>
        <v/>
      </c>
      <c r="N5" s="353" t="str">
        <f>'Moyennes ∆Ct et 2^(-∆Ct)'!Y5</f>
        <v/>
      </c>
      <c r="O5" s="354" t="str">
        <f>'Moyennes ∆Ct et 2^(-∆Ct)'!Z5</f>
        <v/>
      </c>
      <c r="P5" s="354" t="str">
        <f>'Moyennes ∆Ct et 2^(-∆Ct)'!AA5</f>
        <v/>
      </c>
      <c r="Q5" s="354" t="str">
        <f>'Moyennes ∆Ct et 2^(-∆Ct)'!AB5</f>
        <v/>
      </c>
      <c r="R5" s="354" t="str">
        <f>'Moyennes ∆Ct et 2^(-∆Ct)'!AC5</f>
        <v/>
      </c>
      <c r="S5" s="354" t="str">
        <f>'Moyennes ∆Ct et 2^(-∆Ct)'!AD5</f>
        <v/>
      </c>
      <c r="T5" s="354" t="str">
        <f>'Moyennes ∆Ct et 2^(-∆Ct)'!AE5</f>
        <v/>
      </c>
      <c r="U5" s="354" t="str">
        <f>'Moyennes ∆Ct et 2^(-∆Ct)'!AF5</f>
        <v/>
      </c>
      <c r="V5" s="354" t="str">
        <f>'Moyennes ∆Ct et 2^(-∆Ct)'!AG5</f>
        <v/>
      </c>
      <c r="W5" s="354" t="str">
        <f>'Moyennes ∆Ct et 2^(-∆Ct)'!AH5</f>
        <v/>
      </c>
      <c r="X5" s="354" t="str">
        <f>'Moyennes ∆Ct et 2^(-∆Ct)'!AI5</f>
        <v/>
      </c>
      <c r="Y5" s="353" t="str">
        <f>IF(ISERROR(LOG('Moyennes ∆Ct et 2^(-∆Ct)'!N5)),"",IF(LOG('Moyennes ∆Ct et 2^(-∆Ct)'!N5)&gt;1,LOG('Moyennes ∆Ct et 2^(-∆Ct)'!N5),-1/LOG('Moyennes ∆Ct et 2^(-∆Ct)'!N5)))</f>
        <v/>
      </c>
      <c r="Z5" s="354" t="str">
        <f>IF(ISERROR(LOG('Moyennes ∆Ct et 2^(-∆Ct)'!O5)),"",IF(LOG('Moyennes ∆Ct et 2^(-∆Ct)'!O5)&gt;1,LOG('Moyennes ∆Ct et 2^(-∆Ct)'!O5),-1/LOG('Moyennes ∆Ct et 2^(-∆Ct)'!O5)))</f>
        <v/>
      </c>
      <c r="AA5" s="354" t="str">
        <f>IF(ISERROR(LOG('Moyennes ∆Ct et 2^(-∆Ct)'!P5)),"",IF(LOG('Moyennes ∆Ct et 2^(-∆Ct)'!P5)&gt;1,LOG('Moyennes ∆Ct et 2^(-∆Ct)'!P5),-1/LOG('Moyennes ∆Ct et 2^(-∆Ct)'!P5)))</f>
        <v/>
      </c>
      <c r="AB5" s="354" t="str">
        <f>IF(ISERROR(LOG('Moyennes ∆Ct et 2^(-∆Ct)'!Q5)),"",IF(LOG('Moyennes ∆Ct et 2^(-∆Ct)'!Q5)&gt;1,LOG('Moyennes ∆Ct et 2^(-∆Ct)'!Q5),-1/LOG('Moyennes ∆Ct et 2^(-∆Ct)'!Q5)))</f>
        <v/>
      </c>
      <c r="AC5" s="354" t="str">
        <f>IF(ISERROR(LOG('Moyennes ∆Ct et 2^(-∆Ct)'!R5)),"",IF(LOG('Moyennes ∆Ct et 2^(-∆Ct)'!R5)&gt;1,LOG('Moyennes ∆Ct et 2^(-∆Ct)'!R5),-1/LOG('Moyennes ∆Ct et 2^(-∆Ct)'!R5)))</f>
        <v/>
      </c>
      <c r="AD5" s="354" t="str">
        <f>IF(ISERROR(LOG('Moyennes ∆Ct et 2^(-∆Ct)'!S5)),"",IF(LOG('Moyennes ∆Ct et 2^(-∆Ct)'!S5)&gt;1,LOG('Moyennes ∆Ct et 2^(-∆Ct)'!S5),-1/LOG('Moyennes ∆Ct et 2^(-∆Ct)'!S5)))</f>
        <v/>
      </c>
      <c r="AE5" s="354" t="str">
        <f>IF(ISERROR(LOG('Moyennes ∆Ct et 2^(-∆Ct)'!T5)),"",IF(LOG('Moyennes ∆Ct et 2^(-∆Ct)'!T5)&gt;1,LOG('Moyennes ∆Ct et 2^(-∆Ct)'!T5),-1/LOG('Moyennes ∆Ct et 2^(-∆Ct)'!T5)))</f>
        <v/>
      </c>
      <c r="AF5" s="354" t="str">
        <f>IF(ISERROR(LOG('Moyennes ∆Ct et 2^(-∆Ct)'!U5)),"",IF(LOG('Moyennes ∆Ct et 2^(-∆Ct)'!U5)&gt;1,LOG('Moyennes ∆Ct et 2^(-∆Ct)'!U5),-1/LOG('Moyennes ∆Ct et 2^(-∆Ct)'!U5)))</f>
        <v/>
      </c>
      <c r="AG5" s="354" t="str">
        <f>IF(ISERROR(LOG('Moyennes ∆Ct et 2^(-∆Ct)'!V5)),"",IF(LOG('Moyennes ∆Ct et 2^(-∆Ct)'!V5)&gt;1,LOG('Moyennes ∆Ct et 2^(-∆Ct)'!V5),-1/LOG('Moyennes ∆Ct et 2^(-∆Ct)'!V5)))</f>
        <v/>
      </c>
      <c r="AH5" s="354" t="str">
        <f>IF(ISERROR(LOG('Moyennes ∆Ct et 2^(-∆Ct)'!W5)),"",IF(LOG('Moyennes ∆Ct et 2^(-∆Ct)'!W5)&gt;1,LOG('Moyennes ∆Ct et 2^(-∆Ct)'!W5),-1/LOG('Moyennes ∆Ct et 2^(-∆Ct)'!W5)))</f>
        <v/>
      </c>
      <c r="AI5" s="355" t="str">
        <f>IF(ISERROR(LOG('Moyennes ∆Ct et 2^(-∆Ct)'!X5)),"",IF(LOG('Moyennes ∆Ct et 2^(-∆Ct)'!X5)&gt;1,LOG('Moyennes ∆Ct et 2^(-∆Ct)'!X5),-1/LOG('Moyennes ∆Ct et 2^(-∆Ct)'!X5)))</f>
        <v/>
      </c>
      <c r="AJ5" s="347" t="str">
        <f>'Variations d''expr° - Validation'!F5</f>
        <v/>
      </c>
      <c r="AK5" s="348" t="str">
        <f>'Variations d''expr° - Validation'!I5</f>
        <v/>
      </c>
      <c r="AL5" s="348" t="str">
        <f>'Variations d''expr° - Validation'!L5</f>
        <v/>
      </c>
      <c r="AM5" s="348" t="str">
        <f>'Variations d''expr° - Validation'!O5</f>
        <v/>
      </c>
      <c r="AN5" s="348" t="str">
        <f>'Variations d''expr° - Validation'!R5</f>
        <v/>
      </c>
      <c r="AO5" s="348" t="str">
        <f>'Variations d''expr° - Validation'!U5</f>
        <v/>
      </c>
      <c r="AP5" s="348" t="str">
        <f>'Variations d''expr° - Validation'!X5</f>
        <v/>
      </c>
      <c r="AQ5" s="348" t="str">
        <f>'Variations d''expr° - Validation'!AA5</f>
        <v/>
      </c>
      <c r="AR5" s="348" t="str">
        <f>'Variations d''expr° - Validation'!AD5</f>
        <v/>
      </c>
      <c r="AS5" s="349" t="str">
        <f>'Variations d''expr° - Validation'!AG5</f>
        <v/>
      </c>
      <c r="AT5" s="347" t="str">
        <f>'Moyennes ∆Ct et 2^(-∆Ct)'!AK5</f>
        <v/>
      </c>
      <c r="AU5" s="348" t="str">
        <f>'Moyennes ∆Ct et 2^(-∆Ct)'!AM5</f>
        <v/>
      </c>
      <c r="AV5" s="348" t="str">
        <f>'Moyennes ∆Ct et 2^(-∆Ct)'!AO5</f>
        <v/>
      </c>
      <c r="AW5" s="348" t="str">
        <f>'Moyennes ∆Ct et 2^(-∆Ct)'!AQ5</f>
        <v/>
      </c>
      <c r="AX5" s="348" t="str">
        <f>'Moyennes ∆Ct et 2^(-∆Ct)'!AS5</f>
        <v/>
      </c>
      <c r="AY5" s="348" t="str">
        <f>'Moyennes ∆Ct et 2^(-∆Ct)'!AU5</f>
        <v/>
      </c>
      <c r="AZ5" s="348" t="str">
        <f>'Moyennes ∆Ct et 2^(-∆Ct)'!AW5</f>
        <v/>
      </c>
      <c r="BA5" s="348" t="str">
        <f>'Moyennes ∆Ct et 2^(-∆Ct)'!AY5</f>
        <v/>
      </c>
      <c r="BB5" s="348" t="str">
        <f>'Moyennes ∆Ct et 2^(-∆Ct)'!BA5</f>
        <v/>
      </c>
      <c r="BC5" s="349" t="str">
        <f>'Moyennes ∆Ct et 2^(-∆Ct)'!BC5</f>
        <v/>
      </c>
    </row>
    <row r="6" spans="1:55">
      <c r="A6" s="315" t="s">
        <v>13</v>
      </c>
      <c r="B6" s="323" t="str">
        <f>'Choix des Gènes pour Diagrammes'!F4</f>
        <v/>
      </c>
      <c r="C6" s="359" t="str">
        <f>'Moyennes des Ct'!C6</f>
        <v/>
      </c>
      <c r="D6" s="342" t="str">
        <f>'Moyennes des Ct'!F6</f>
        <v/>
      </c>
      <c r="E6" s="342" t="str">
        <f>'Moyennes des Ct'!I6</f>
        <v/>
      </c>
      <c r="F6" s="342" t="str">
        <f>'Moyennes des Ct'!L6</f>
        <v/>
      </c>
      <c r="G6" s="342" t="str">
        <f>'Moyennes des Ct'!O6</f>
        <v/>
      </c>
      <c r="H6" s="342" t="str">
        <f>'Moyennes des Ct'!R6</f>
        <v/>
      </c>
      <c r="I6" s="342" t="str">
        <f>'Moyennes des Ct'!U6</f>
        <v/>
      </c>
      <c r="J6" s="342" t="str">
        <f>'Moyennes des Ct'!X6</f>
        <v/>
      </c>
      <c r="K6" s="342" t="str">
        <f>'Moyennes des Ct'!AA6</f>
        <v/>
      </c>
      <c r="L6" s="342" t="str">
        <f>'Moyennes des Ct'!AD6</f>
        <v/>
      </c>
      <c r="M6" s="343" t="str">
        <f>'Moyennes des Ct'!AG6</f>
        <v/>
      </c>
      <c r="N6" s="353" t="str">
        <f>'Moyennes ∆Ct et 2^(-∆Ct)'!Y6</f>
        <v/>
      </c>
      <c r="O6" s="354" t="str">
        <f>'Moyennes ∆Ct et 2^(-∆Ct)'!Z6</f>
        <v/>
      </c>
      <c r="P6" s="354" t="str">
        <f>'Moyennes ∆Ct et 2^(-∆Ct)'!AA6</f>
        <v/>
      </c>
      <c r="Q6" s="354" t="str">
        <f>'Moyennes ∆Ct et 2^(-∆Ct)'!AB6</f>
        <v/>
      </c>
      <c r="R6" s="354" t="str">
        <f>'Moyennes ∆Ct et 2^(-∆Ct)'!AC6</f>
        <v/>
      </c>
      <c r="S6" s="354" t="str">
        <f>'Moyennes ∆Ct et 2^(-∆Ct)'!AD6</f>
        <v/>
      </c>
      <c r="T6" s="354" t="str">
        <f>'Moyennes ∆Ct et 2^(-∆Ct)'!AE6</f>
        <v/>
      </c>
      <c r="U6" s="354" t="str">
        <f>'Moyennes ∆Ct et 2^(-∆Ct)'!AF6</f>
        <v/>
      </c>
      <c r="V6" s="354" t="str">
        <f>'Moyennes ∆Ct et 2^(-∆Ct)'!AG6</f>
        <v/>
      </c>
      <c r="W6" s="354" t="str">
        <f>'Moyennes ∆Ct et 2^(-∆Ct)'!AH6</f>
        <v/>
      </c>
      <c r="X6" s="354" t="str">
        <f>'Moyennes ∆Ct et 2^(-∆Ct)'!AI6</f>
        <v/>
      </c>
      <c r="Y6" s="353" t="str">
        <f>IF(ISERROR(LOG('Moyennes ∆Ct et 2^(-∆Ct)'!N6)),"",IF(LOG('Moyennes ∆Ct et 2^(-∆Ct)'!N6)&gt;1,LOG('Moyennes ∆Ct et 2^(-∆Ct)'!N6),-1/LOG('Moyennes ∆Ct et 2^(-∆Ct)'!N6)))</f>
        <v/>
      </c>
      <c r="Z6" s="354" t="str">
        <f>IF(ISERROR(LOG('Moyennes ∆Ct et 2^(-∆Ct)'!O6)),"",IF(LOG('Moyennes ∆Ct et 2^(-∆Ct)'!O6)&gt;1,LOG('Moyennes ∆Ct et 2^(-∆Ct)'!O6),-1/LOG('Moyennes ∆Ct et 2^(-∆Ct)'!O6)))</f>
        <v/>
      </c>
      <c r="AA6" s="354" t="str">
        <f>IF(ISERROR(LOG('Moyennes ∆Ct et 2^(-∆Ct)'!P6)),"",IF(LOG('Moyennes ∆Ct et 2^(-∆Ct)'!P6)&gt;1,LOG('Moyennes ∆Ct et 2^(-∆Ct)'!P6),-1/LOG('Moyennes ∆Ct et 2^(-∆Ct)'!P6)))</f>
        <v/>
      </c>
      <c r="AB6" s="354" t="str">
        <f>IF(ISERROR(LOG('Moyennes ∆Ct et 2^(-∆Ct)'!Q6)),"",IF(LOG('Moyennes ∆Ct et 2^(-∆Ct)'!Q6)&gt;1,LOG('Moyennes ∆Ct et 2^(-∆Ct)'!Q6),-1/LOG('Moyennes ∆Ct et 2^(-∆Ct)'!Q6)))</f>
        <v/>
      </c>
      <c r="AC6" s="354" t="str">
        <f>IF(ISERROR(LOG('Moyennes ∆Ct et 2^(-∆Ct)'!R6)),"",IF(LOG('Moyennes ∆Ct et 2^(-∆Ct)'!R6)&gt;1,LOG('Moyennes ∆Ct et 2^(-∆Ct)'!R6),-1/LOG('Moyennes ∆Ct et 2^(-∆Ct)'!R6)))</f>
        <v/>
      </c>
      <c r="AD6" s="354" t="str">
        <f>IF(ISERROR(LOG('Moyennes ∆Ct et 2^(-∆Ct)'!S6)),"",IF(LOG('Moyennes ∆Ct et 2^(-∆Ct)'!S6)&gt;1,LOG('Moyennes ∆Ct et 2^(-∆Ct)'!S6),-1/LOG('Moyennes ∆Ct et 2^(-∆Ct)'!S6)))</f>
        <v/>
      </c>
      <c r="AE6" s="354" t="str">
        <f>IF(ISERROR(LOG('Moyennes ∆Ct et 2^(-∆Ct)'!T6)),"",IF(LOG('Moyennes ∆Ct et 2^(-∆Ct)'!T6)&gt;1,LOG('Moyennes ∆Ct et 2^(-∆Ct)'!T6),-1/LOG('Moyennes ∆Ct et 2^(-∆Ct)'!T6)))</f>
        <v/>
      </c>
      <c r="AF6" s="354" t="str">
        <f>IF(ISERROR(LOG('Moyennes ∆Ct et 2^(-∆Ct)'!U6)),"",IF(LOG('Moyennes ∆Ct et 2^(-∆Ct)'!U6)&gt;1,LOG('Moyennes ∆Ct et 2^(-∆Ct)'!U6),-1/LOG('Moyennes ∆Ct et 2^(-∆Ct)'!U6)))</f>
        <v/>
      </c>
      <c r="AG6" s="354" t="str">
        <f>IF(ISERROR(LOG('Moyennes ∆Ct et 2^(-∆Ct)'!V6)),"",IF(LOG('Moyennes ∆Ct et 2^(-∆Ct)'!V6)&gt;1,LOG('Moyennes ∆Ct et 2^(-∆Ct)'!V6),-1/LOG('Moyennes ∆Ct et 2^(-∆Ct)'!V6)))</f>
        <v/>
      </c>
      <c r="AH6" s="354" t="str">
        <f>IF(ISERROR(LOG('Moyennes ∆Ct et 2^(-∆Ct)'!W6)),"",IF(LOG('Moyennes ∆Ct et 2^(-∆Ct)'!W6)&gt;1,LOG('Moyennes ∆Ct et 2^(-∆Ct)'!W6),-1/LOG('Moyennes ∆Ct et 2^(-∆Ct)'!W6)))</f>
        <v/>
      </c>
      <c r="AI6" s="355" t="str">
        <f>IF(ISERROR(LOG('Moyennes ∆Ct et 2^(-∆Ct)'!X6)),"",IF(LOG('Moyennes ∆Ct et 2^(-∆Ct)'!X6)&gt;1,LOG('Moyennes ∆Ct et 2^(-∆Ct)'!X6),-1/LOG('Moyennes ∆Ct et 2^(-∆Ct)'!X6)))</f>
        <v/>
      </c>
      <c r="AJ6" s="347" t="str">
        <f>'Variations d''expr° - Validation'!F6</f>
        <v/>
      </c>
      <c r="AK6" s="348" t="str">
        <f>'Variations d''expr° - Validation'!I6</f>
        <v/>
      </c>
      <c r="AL6" s="348" t="str">
        <f>'Variations d''expr° - Validation'!L6</f>
        <v/>
      </c>
      <c r="AM6" s="348" t="str">
        <f>'Variations d''expr° - Validation'!O6</f>
        <v/>
      </c>
      <c r="AN6" s="348" t="str">
        <f>'Variations d''expr° - Validation'!R6</f>
        <v/>
      </c>
      <c r="AO6" s="348" t="str">
        <f>'Variations d''expr° - Validation'!U6</f>
        <v/>
      </c>
      <c r="AP6" s="348" t="str">
        <f>'Variations d''expr° - Validation'!X6</f>
        <v/>
      </c>
      <c r="AQ6" s="348" t="str">
        <f>'Variations d''expr° - Validation'!AA6</f>
        <v/>
      </c>
      <c r="AR6" s="348" t="str">
        <f>'Variations d''expr° - Validation'!AD6</f>
        <v/>
      </c>
      <c r="AS6" s="349" t="str">
        <f>'Variations d''expr° - Validation'!AG6</f>
        <v/>
      </c>
      <c r="AT6" s="347" t="str">
        <f>'Moyennes ∆Ct et 2^(-∆Ct)'!AK6</f>
        <v/>
      </c>
      <c r="AU6" s="348" t="str">
        <f>'Moyennes ∆Ct et 2^(-∆Ct)'!AM6</f>
        <v/>
      </c>
      <c r="AV6" s="348" t="str">
        <f>'Moyennes ∆Ct et 2^(-∆Ct)'!AO6</f>
        <v/>
      </c>
      <c r="AW6" s="348" t="str">
        <f>'Moyennes ∆Ct et 2^(-∆Ct)'!AQ6</f>
        <v/>
      </c>
      <c r="AX6" s="348" t="str">
        <f>'Moyennes ∆Ct et 2^(-∆Ct)'!AS6</f>
        <v/>
      </c>
      <c r="AY6" s="348" t="str">
        <f>'Moyennes ∆Ct et 2^(-∆Ct)'!AU6</f>
        <v/>
      </c>
      <c r="AZ6" s="348" t="str">
        <f>'Moyennes ∆Ct et 2^(-∆Ct)'!AW6</f>
        <v/>
      </c>
      <c r="BA6" s="348" t="str">
        <f>'Moyennes ∆Ct et 2^(-∆Ct)'!AY6</f>
        <v/>
      </c>
      <c r="BB6" s="348" t="str">
        <f>'Moyennes ∆Ct et 2^(-∆Ct)'!BA6</f>
        <v/>
      </c>
      <c r="BC6" s="349" t="str">
        <f>'Moyennes ∆Ct et 2^(-∆Ct)'!BC6</f>
        <v/>
      </c>
    </row>
    <row r="7" spans="1:55">
      <c r="A7" s="315" t="s">
        <v>14</v>
      </c>
      <c r="B7" s="323" t="str">
        <f>'Choix des Gènes pour Diagrammes'!G4</f>
        <v/>
      </c>
      <c r="C7" s="359" t="str">
        <f>'Moyennes des Ct'!C7</f>
        <v/>
      </c>
      <c r="D7" s="342" t="str">
        <f>'Moyennes des Ct'!F7</f>
        <v/>
      </c>
      <c r="E7" s="342" t="str">
        <f>'Moyennes des Ct'!I7</f>
        <v/>
      </c>
      <c r="F7" s="342" t="str">
        <f>'Moyennes des Ct'!L7</f>
        <v/>
      </c>
      <c r="G7" s="342" t="str">
        <f>'Moyennes des Ct'!O7</f>
        <v/>
      </c>
      <c r="H7" s="342" t="str">
        <f>'Moyennes des Ct'!R7</f>
        <v/>
      </c>
      <c r="I7" s="342" t="str">
        <f>'Moyennes des Ct'!U7</f>
        <v/>
      </c>
      <c r="J7" s="342" t="str">
        <f>'Moyennes des Ct'!X7</f>
        <v/>
      </c>
      <c r="K7" s="342" t="str">
        <f>'Moyennes des Ct'!AA7</f>
        <v/>
      </c>
      <c r="L7" s="342" t="str">
        <f>'Moyennes des Ct'!AD7</f>
        <v/>
      </c>
      <c r="M7" s="343" t="str">
        <f>'Moyennes des Ct'!AG7</f>
        <v/>
      </c>
      <c r="N7" s="353" t="str">
        <f>'Moyennes ∆Ct et 2^(-∆Ct)'!Y7</f>
        <v/>
      </c>
      <c r="O7" s="354" t="str">
        <f>'Moyennes ∆Ct et 2^(-∆Ct)'!Z7</f>
        <v/>
      </c>
      <c r="P7" s="354" t="str">
        <f>'Moyennes ∆Ct et 2^(-∆Ct)'!AA7</f>
        <v/>
      </c>
      <c r="Q7" s="354" t="str">
        <f>'Moyennes ∆Ct et 2^(-∆Ct)'!AB7</f>
        <v/>
      </c>
      <c r="R7" s="354" t="str">
        <f>'Moyennes ∆Ct et 2^(-∆Ct)'!AC7</f>
        <v/>
      </c>
      <c r="S7" s="354" t="str">
        <f>'Moyennes ∆Ct et 2^(-∆Ct)'!AD7</f>
        <v/>
      </c>
      <c r="T7" s="354" t="str">
        <f>'Moyennes ∆Ct et 2^(-∆Ct)'!AE7</f>
        <v/>
      </c>
      <c r="U7" s="354" t="str">
        <f>'Moyennes ∆Ct et 2^(-∆Ct)'!AF7</f>
        <v/>
      </c>
      <c r="V7" s="354" t="str">
        <f>'Moyennes ∆Ct et 2^(-∆Ct)'!AG7</f>
        <v/>
      </c>
      <c r="W7" s="354" t="str">
        <f>'Moyennes ∆Ct et 2^(-∆Ct)'!AH7</f>
        <v/>
      </c>
      <c r="X7" s="354" t="str">
        <f>'Moyennes ∆Ct et 2^(-∆Ct)'!AI7</f>
        <v/>
      </c>
      <c r="Y7" s="353" t="str">
        <f>IF(ISERROR(LOG('Moyennes ∆Ct et 2^(-∆Ct)'!N7)),"",IF(LOG('Moyennes ∆Ct et 2^(-∆Ct)'!N7)&gt;1,LOG('Moyennes ∆Ct et 2^(-∆Ct)'!N7),-1/LOG('Moyennes ∆Ct et 2^(-∆Ct)'!N7)))</f>
        <v/>
      </c>
      <c r="Z7" s="354" t="str">
        <f>IF(ISERROR(LOG('Moyennes ∆Ct et 2^(-∆Ct)'!O7)),"",IF(LOG('Moyennes ∆Ct et 2^(-∆Ct)'!O7)&gt;1,LOG('Moyennes ∆Ct et 2^(-∆Ct)'!O7),-1/LOG('Moyennes ∆Ct et 2^(-∆Ct)'!O7)))</f>
        <v/>
      </c>
      <c r="AA7" s="354" t="str">
        <f>IF(ISERROR(LOG('Moyennes ∆Ct et 2^(-∆Ct)'!P7)),"",IF(LOG('Moyennes ∆Ct et 2^(-∆Ct)'!P7)&gt;1,LOG('Moyennes ∆Ct et 2^(-∆Ct)'!P7),-1/LOG('Moyennes ∆Ct et 2^(-∆Ct)'!P7)))</f>
        <v/>
      </c>
      <c r="AB7" s="354" t="str">
        <f>IF(ISERROR(LOG('Moyennes ∆Ct et 2^(-∆Ct)'!Q7)),"",IF(LOG('Moyennes ∆Ct et 2^(-∆Ct)'!Q7)&gt;1,LOG('Moyennes ∆Ct et 2^(-∆Ct)'!Q7),-1/LOG('Moyennes ∆Ct et 2^(-∆Ct)'!Q7)))</f>
        <v/>
      </c>
      <c r="AC7" s="354" t="str">
        <f>IF(ISERROR(LOG('Moyennes ∆Ct et 2^(-∆Ct)'!R7)),"",IF(LOG('Moyennes ∆Ct et 2^(-∆Ct)'!R7)&gt;1,LOG('Moyennes ∆Ct et 2^(-∆Ct)'!R7),-1/LOG('Moyennes ∆Ct et 2^(-∆Ct)'!R7)))</f>
        <v/>
      </c>
      <c r="AD7" s="354" t="str">
        <f>IF(ISERROR(LOG('Moyennes ∆Ct et 2^(-∆Ct)'!S7)),"",IF(LOG('Moyennes ∆Ct et 2^(-∆Ct)'!S7)&gt;1,LOG('Moyennes ∆Ct et 2^(-∆Ct)'!S7),-1/LOG('Moyennes ∆Ct et 2^(-∆Ct)'!S7)))</f>
        <v/>
      </c>
      <c r="AE7" s="354" t="str">
        <f>IF(ISERROR(LOG('Moyennes ∆Ct et 2^(-∆Ct)'!T7)),"",IF(LOG('Moyennes ∆Ct et 2^(-∆Ct)'!T7)&gt;1,LOG('Moyennes ∆Ct et 2^(-∆Ct)'!T7),-1/LOG('Moyennes ∆Ct et 2^(-∆Ct)'!T7)))</f>
        <v/>
      </c>
      <c r="AF7" s="354" t="str">
        <f>IF(ISERROR(LOG('Moyennes ∆Ct et 2^(-∆Ct)'!U7)),"",IF(LOG('Moyennes ∆Ct et 2^(-∆Ct)'!U7)&gt;1,LOG('Moyennes ∆Ct et 2^(-∆Ct)'!U7),-1/LOG('Moyennes ∆Ct et 2^(-∆Ct)'!U7)))</f>
        <v/>
      </c>
      <c r="AG7" s="354" t="str">
        <f>IF(ISERROR(LOG('Moyennes ∆Ct et 2^(-∆Ct)'!V7)),"",IF(LOG('Moyennes ∆Ct et 2^(-∆Ct)'!V7)&gt;1,LOG('Moyennes ∆Ct et 2^(-∆Ct)'!V7),-1/LOG('Moyennes ∆Ct et 2^(-∆Ct)'!V7)))</f>
        <v/>
      </c>
      <c r="AH7" s="354" t="str">
        <f>IF(ISERROR(LOG('Moyennes ∆Ct et 2^(-∆Ct)'!W7)),"",IF(LOG('Moyennes ∆Ct et 2^(-∆Ct)'!W7)&gt;1,LOG('Moyennes ∆Ct et 2^(-∆Ct)'!W7),-1/LOG('Moyennes ∆Ct et 2^(-∆Ct)'!W7)))</f>
        <v/>
      </c>
      <c r="AI7" s="355" t="str">
        <f>IF(ISERROR(LOG('Moyennes ∆Ct et 2^(-∆Ct)'!X7)),"",IF(LOG('Moyennes ∆Ct et 2^(-∆Ct)'!X7)&gt;1,LOG('Moyennes ∆Ct et 2^(-∆Ct)'!X7),-1/LOG('Moyennes ∆Ct et 2^(-∆Ct)'!X7)))</f>
        <v/>
      </c>
      <c r="AJ7" s="347" t="str">
        <f>'Variations d''expr° - Validation'!F7</f>
        <v/>
      </c>
      <c r="AK7" s="348" t="str">
        <f>'Variations d''expr° - Validation'!I7</f>
        <v/>
      </c>
      <c r="AL7" s="348" t="str">
        <f>'Variations d''expr° - Validation'!L7</f>
        <v/>
      </c>
      <c r="AM7" s="348" t="str">
        <f>'Variations d''expr° - Validation'!O7</f>
        <v/>
      </c>
      <c r="AN7" s="348" t="str">
        <f>'Variations d''expr° - Validation'!R7</f>
        <v/>
      </c>
      <c r="AO7" s="348" t="str">
        <f>'Variations d''expr° - Validation'!U7</f>
        <v/>
      </c>
      <c r="AP7" s="348" t="str">
        <f>'Variations d''expr° - Validation'!X7</f>
        <v/>
      </c>
      <c r="AQ7" s="348" t="str">
        <f>'Variations d''expr° - Validation'!AA7</f>
        <v/>
      </c>
      <c r="AR7" s="348" t="str">
        <f>'Variations d''expr° - Validation'!AD7</f>
        <v/>
      </c>
      <c r="AS7" s="349" t="str">
        <f>'Variations d''expr° - Validation'!AG7</f>
        <v/>
      </c>
      <c r="AT7" s="347" t="str">
        <f>'Moyennes ∆Ct et 2^(-∆Ct)'!AK7</f>
        <v/>
      </c>
      <c r="AU7" s="348" t="str">
        <f>'Moyennes ∆Ct et 2^(-∆Ct)'!AM7</f>
        <v/>
      </c>
      <c r="AV7" s="348" t="str">
        <f>'Moyennes ∆Ct et 2^(-∆Ct)'!AO7</f>
        <v/>
      </c>
      <c r="AW7" s="348" t="str">
        <f>'Moyennes ∆Ct et 2^(-∆Ct)'!AQ7</f>
        <v/>
      </c>
      <c r="AX7" s="348" t="str">
        <f>'Moyennes ∆Ct et 2^(-∆Ct)'!AS7</f>
        <v/>
      </c>
      <c r="AY7" s="348" t="str">
        <f>'Moyennes ∆Ct et 2^(-∆Ct)'!AU7</f>
        <v/>
      </c>
      <c r="AZ7" s="348" t="str">
        <f>'Moyennes ∆Ct et 2^(-∆Ct)'!AW7</f>
        <v/>
      </c>
      <c r="BA7" s="348" t="str">
        <f>'Moyennes ∆Ct et 2^(-∆Ct)'!AY7</f>
        <v/>
      </c>
      <c r="BB7" s="348" t="str">
        <f>'Moyennes ∆Ct et 2^(-∆Ct)'!BA7</f>
        <v/>
      </c>
      <c r="BC7" s="349" t="str">
        <f>'Moyennes ∆Ct et 2^(-∆Ct)'!BC7</f>
        <v/>
      </c>
    </row>
    <row r="8" spans="1:55">
      <c r="A8" s="315" t="s">
        <v>15</v>
      </c>
      <c r="B8" s="323" t="str">
        <f>'Choix des Gènes pour Diagrammes'!H4</f>
        <v/>
      </c>
      <c r="C8" s="359" t="str">
        <f>'Moyennes des Ct'!C8</f>
        <v/>
      </c>
      <c r="D8" s="342" t="str">
        <f>'Moyennes des Ct'!F8</f>
        <v/>
      </c>
      <c r="E8" s="342" t="str">
        <f>'Moyennes des Ct'!I8</f>
        <v/>
      </c>
      <c r="F8" s="342" t="str">
        <f>'Moyennes des Ct'!L8</f>
        <v/>
      </c>
      <c r="G8" s="342" t="str">
        <f>'Moyennes des Ct'!O8</f>
        <v/>
      </c>
      <c r="H8" s="342" t="str">
        <f>'Moyennes des Ct'!R8</f>
        <v/>
      </c>
      <c r="I8" s="342" t="str">
        <f>'Moyennes des Ct'!U8</f>
        <v/>
      </c>
      <c r="J8" s="342" t="str">
        <f>'Moyennes des Ct'!X8</f>
        <v/>
      </c>
      <c r="K8" s="342" t="str">
        <f>'Moyennes des Ct'!AA8</f>
        <v/>
      </c>
      <c r="L8" s="342" t="str">
        <f>'Moyennes des Ct'!AD8</f>
        <v/>
      </c>
      <c r="M8" s="343" t="str">
        <f>'Moyennes des Ct'!AG8</f>
        <v/>
      </c>
      <c r="N8" s="353" t="str">
        <f>'Moyennes ∆Ct et 2^(-∆Ct)'!Y8</f>
        <v/>
      </c>
      <c r="O8" s="354" t="str">
        <f>'Moyennes ∆Ct et 2^(-∆Ct)'!Z8</f>
        <v/>
      </c>
      <c r="P8" s="354" t="str">
        <f>'Moyennes ∆Ct et 2^(-∆Ct)'!AA8</f>
        <v/>
      </c>
      <c r="Q8" s="354" t="str">
        <f>'Moyennes ∆Ct et 2^(-∆Ct)'!AB8</f>
        <v/>
      </c>
      <c r="R8" s="354" t="str">
        <f>'Moyennes ∆Ct et 2^(-∆Ct)'!AC8</f>
        <v/>
      </c>
      <c r="S8" s="354" t="str">
        <f>'Moyennes ∆Ct et 2^(-∆Ct)'!AD8</f>
        <v/>
      </c>
      <c r="T8" s="354" t="str">
        <f>'Moyennes ∆Ct et 2^(-∆Ct)'!AE8</f>
        <v/>
      </c>
      <c r="U8" s="354" t="str">
        <f>'Moyennes ∆Ct et 2^(-∆Ct)'!AF8</f>
        <v/>
      </c>
      <c r="V8" s="354" t="str">
        <f>'Moyennes ∆Ct et 2^(-∆Ct)'!AG8</f>
        <v/>
      </c>
      <c r="W8" s="354" t="str">
        <f>'Moyennes ∆Ct et 2^(-∆Ct)'!AH8</f>
        <v/>
      </c>
      <c r="X8" s="354" t="str">
        <f>'Moyennes ∆Ct et 2^(-∆Ct)'!AI8</f>
        <v/>
      </c>
      <c r="Y8" s="353" t="str">
        <f>IF(ISERROR(LOG('Moyennes ∆Ct et 2^(-∆Ct)'!N8)),"",IF(LOG('Moyennes ∆Ct et 2^(-∆Ct)'!N8)&gt;1,LOG('Moyennes ∆Ct et 2^(-∆Ct)'!N8),-1/LOG('Moyennes ∆Ct et 2^(-∆Ct)'!N8)))</f>
        <v/>
      </c>
      <c r="Z8" s="354" t="str">
        <f>IF(ISERROR(LOG('Moyennes ∆Ct et 2^(-∆Ct)'!O8)),"",IF(LOG('Moyennes ∆Ct et 2^(-∆Ct)'!O8)&gt;1,LOG('Moyennes ∆Ct et 2^(-∆Ct)'!O8),-1/LOG('Moyennes ∆Ct et 2^(-∆Ct)'!O8)))</f>
        <v/>
      </c>
      <c r="AA8" s="354" t="str">
        <f>IF(ISERROR(LOG('Moyennes ∆Ct et 2^(-∆Ct)'!P8)),"",IF(LOG('Moyennes ∆Ct et 2^(-∆Ct)'!P8)&gt;1,LOG('Moyennes ∆Ct et 2^(-∆Ct)'!P8),-1/LOG('Moyennes ∆Ct et 2^(-∆Ct)'!P8)))</f>
        <v/>
      </c>
      <c r="AB8" s="354" t="str">
        <f>IF(ISERROR(LOG('Moyennes ∆Ct et 2^(-∆Ct)'!Q8)),"",IF(LOG('Moyennes ∆Ct et 2^(-∆Ct)'!Q8)&gt;1,LOG('Moyennes ∆Ct et 2^(-∆Ct)'!Q8),-1/LOG('Moyennes ∆Ct et 2^(-∆Ct)'!Q8)))</f>
        <v/>
      </c>
      <c r="AC8" s="354" t="str">
        <f>IF(ISERROR(LOG('Moyennes ∆Ct et 2^(-∆Ct)'!R8)),"",IF(LOG('Moyennes ∆Ct et 2^(-∆Ct)'!R8)&gt;1,LOG('Moyennes ∆Ct et 2^(-∆Ct)'!R8),-1/LOG('Moyennes ∆Ct et 2^(-∆Ct)'!R8)))</f>
        <v/>
      </c>
      <c r="AD8" s="354" t="str">
        <f>IF(ISERROR(LOG('Moyennes ∆Ct et 2^(-∆Ct)'!S8)),"",IF(LOG('Moyennes ∆Ct et 2^(-∆Ct)'!S8)&gt;1,LOG('Moyennes ∆Ct et 2^(-∆Ct)'!S8),-1/LOG('Moyennes ∆Ct et 2^(-∆Ct)'!S8)))</f>
        <v/>
      </c>
      <c r="AE8" s="354" t="str">
        <f>IF(ISERROR(LOG('Moyennes ∆Ct et 2^(-∆Ct)'!T8)),"",IF(LOG('Moyennes ∆Ct et 2^(-∆Ct)'!T8)&gt;1,LOG('Moyennes ∆Ct et 2^(-∆Ct)'!T8),-1/LOG('Moyennes ∆Ct et 2^(-∆Ct)'!T8)))</f>
        <v/>
      </c>
      <c r="AF8" s="354" t="str">
        <f>IF(ISERROR(LOG('Moyennes ∆Ct et 2^(-∆Ct)'!U8)),"",IF(LOG('Moyennes ∆Ct et 2^(-∆Ct)'!U8)&gt;1,LOG('Moyennes ∆Ct et 2^(-∆Ct)'!U8),-1/LOG('Moyennes ∆Ct et 2^(-∆Ct)'!U8)))</f>
        <v/>
      </c>
      <c r="AG8" s="354" t="str">
        <f>IF(ISERROR(LOG('Moyennes ∆Ct et 2^(-∆Ct)'!V8)),"",IF(LOG('Moyennes ∆Ct et 2^(-∆Ct)'!V8)&gt;1,LOG('Moyennes ∆Ct et 2^(-∆Ct)'!V8),-1/LOG('Moyennes ∆Ct et 2^(-∆Ct)'!V8)))</f>
        <v/>
      </c>
      <c r="AH8" s="354" t="str">
        <f>IF(ISERROR(LOG('Moyennes ∆Ct et 2^(-∆Ct)'!W8)),"",IF(LOG('Moyennes ∆Ct et 2^(-∆Ct)'!W8)&gt;1,LOG('Moyennes ∆Ct et 2^(-∆Ct)'!W8),-1/LOG('Moyennes ∆Ct et 2^(-∆Ct)'!W8)))</f>
        <v/>
      </c>
      <c r="AI8" s="355" t="str">
        <f>IF(ISERROR(LOG('Moyennes ∆Ct et 2^(-∆Ct)'!X8)),"",IF(LOG('Moyennes ∆Ct et 2^(-∆Ct)'!X8)&gt;1,LOG('Moyennes ∆Ct et 2^(-∆Ct)'!X8),-1/LOG('Moyennes ∆Ct et 2^(-∆Ct)'!X8)))</f>
        <v/>
      </c>
      <c r="AJ8" s="347" t="str">
        <f>'Variations d''expr° - Validation'!F8</f>
        <v/>
      </c>
      <c r="AK8" s="348" t="str">
        <f>'Variations d''expr° - Validation'!I8</f>
        <v/>
      </c>
      <c r="AL8" s="348" t="str">
        <f>'Variations d''expr° - Validation'!L8</f>
        <v/>
      </c>
      <c r="AM8" s="348" t="str">
        <f>'Variations d''expr° - Validation'!O8</f>
        <v/>
      </c>
      <c r="AN8" s="348" t="str">
        <f>'Variations d''expr° - Validation'!R8</f>
        <v/>
      </c>
      <c r="AO8" s="348" t="str">
        <f>'Variations d''expr° - Validation'!U8</f>
        <v/>
      </c>
      <c r="AP8" s="348" t="str">
        <f>'Variations d''expr° - Validation'!X8</f>
        <v/>
      </c>
      <c r="AQ8" s="348" t="str">
        <f>'Variations d''expr° - Validation'!AA8</f>
        <v/>
      </c>
      <c r="AR8" s="348" t="str">
        <f>'Variations d''expr° - Validation'!AD8</f>
        <v/>
      </c>
      <c r="AS8" s="349" t="str">
        <f>'Variations d''expr° - Validation'!AG8</f>
        <v/>
      </c>
      <c r="AT8" s="347" t="str">
        <f>'Moyennes ∆Ct et 2^(-∆Ct)'!AK8</f>
        <v/>
      </c>
      <c r="AU8" s="348" t="str">
        <f>'Moyennes ∆Ct et 2^(-∆Ct)'!AM8</f>
        <v/>
      </c>
      <c r="AV8" s="348" t="str">
        <f>'Moyennes ∆Ct et 2^(-∆Ct)'!AO8</f>
        <v/>
      </c>
      <c r="AW8" s="348" t="str">
        <f>'Moyennes ∆Ct et 2^(-∆Ct)'!AQ8</f>
        <v/>
      </c>
      <c r="AX8" s="348" t="str">
        <f>'Moyennes ∆Ct et 2^(-∆Ct)'!AS8</f>
        <v/>
      </c>
      <c r="AY8" s="348" t="str">
        <f>'Moyennes ∆Ct et 2^(-∆Ct)'!AU8</f>
        <v/>
      </c>
      <c r="AZ8" s="348" t="str">
        <f>'Moyennes ∆Ct et 2^(-∆Ct)'!AW8</f>
        <v/>
      </c>
      <c r="BA8" s="348" t="str">
        <f>'Moyennes ∆Ct et 2^(-∆Ct)'!AY8</f>
        <v/>
      </c>
      <c r="BB8" s="348" t="str">
        <f>'Moyennes ∆Ct et 2^(-∆Ct)'!BA8</f>
        <v/>
      </c>
      <c r="BC8" s="349" t="str">
        <f>'Moyennes ∆Ct et 2^(-∆Ct)'!BC8</f>
        <v/>
      </c>
    </row>
    <row r="9" spans="1:55">
      <c r="A9" s="315" t="s">
        <v>16</v>
      </c>
      <c r="B9" s="323" t="str">
        <f>'Choix des Gènes pour Diagrammes'!I4</f>
        <v/>
      </c>
      <c r="C9" s="359" t="str">
        <f>'Moyennes des Ct'!C9</f>
        <v/>
      </c>
      <c r="D9" s="342" t="str">
        <f>'Moyennes des Ct'!F9</f>
        <v/>
      </c>
      <c r="E9" s="342" t="str">
        <f>'Moyennes des Ct'!I9</f>
        <v/>
      </c>
      <c r="F9" s="342" t="str">
        <f>'Moyennes des Ct'!L9</f>
        <v/>
      </c>
      <c r="G9" s="342" t="str">
        <f>'Moyennes des Ct'!O9</f>
        <v/>
      </c>
      <c r="H9" s="342" t="str">
        <f>'Moyennes des Ct'!R9</f>
        <v/>
      </c>
      <c r="I9" s="342" t="str">
        <f>'Moyennes des Ct'!U9</f>
        <v/>
      </c>
      <c r="J9" s="342" t="str">
        <f>'Moyennes des Ct'!X9</f>
        <v/>
      </c>
      <c r="K9" s="342" t="str">
        <f>'Moyennes des Ct'!AA9</f>
        <v/>
      </c>
      <c r="L9" s="342" t="str">
        <f>'Moyennes des Ct'!AD9</f>
        <v/>
      </c>
      <c r="M9" s="343" t="str">
        <f>'Moyennes des Ct'!AG9</f>
        <v/>
      </c>
      <c r="N9" s="353" t="str">
        <f>'Moyennes ∆Ct et 2^(-∆Ct)'!Y9</f>
        <v/>
      </c>
      <c r="O9" s="354" t="str">
        <f>'Moyennes ∆Ct et 2^(-∆Ct)'!Z9</f>
        <v/>
      </c>
      <c r="P9" s="354" t="str">
        <f>'Moyennes ∆Ct et 2^(-∆Ct)'!AA9</f>
        <v/>
      </c>
      <c r="Q9" s="354" t="str">
        <f>'Moyennes ∆Ct et 2^(-∆Ct)'!AB9</f>
        <v/>
      </c>
      <c r="R9" s="354" t="str">
        <f>'Moyennes ∆Ct et 2^(-∆Ct)'!AC9</f>
        <v/>
      </c>
      <c r="S9" s="354" t="str">
        <f>'Moyennes ∆Ct et 2^(-∆Ct)'!AD9</f>
        <v/>
      </c>
      <c r="T9" s="354" t="str">
        <f>'Moyennes ∆Ct et 2^(-∆Ct)'!AE9</f>
        <v/>
      </c>
      <c r="U9" s="354" t="str">
        <f>'Moyennes ∆Ct et 2^(-∆Ct)'!AF9</f>
        <v/>
      </c>
      <c r="V9" s="354" t="str">
        <f>'Moyennes ∆Ct et 2^(-∆Ct)'!AG9</f>
        <v/>
      </c>
      <c r="W9" s="354" t="str">
        <f>'Moyennes ∆Ct et 2^(-∆Ct)'!AH9</f>
        <v/>
      </c>
      <c r="X9" s="354" t="str">
        <f>'Moyennes ∆Ct et 2^(-∆Ct)'!AI9</f>
        <v/>
      </c>
      <c r="Y9" s="353" t="str">
        <f>IF(ISERROR(LOG('Moyennes ∆Ct et 2^(-∆Ct)'!N9)),"",IF(LOG('Moyennes ∆Ct et 2^(-∆Ct)'!N9)&gt;1,LOG('Moyennes ∆Ct et 2^(-∆Ct)'!N9),-1/LOG('Moyennes ∆Ct et 2^(-∆Ct)'!N9)))</f>
        <v/>
      </c>
      <c r="Z9" s="354" t="str">
        <f>IF(ISERROR(LOG('Moyennes ∆Ct et 2^(-∆Ct)'!O9)),"",IF(LOG('Moyennes ∆Ct et 2^(-∆Ct)'!O9)&gt;1,LOG('Moyennes ∆Ct et 2^(-∆Ct)'!O9),-1/LOG('Moyennes ∆Ct et 2^(-∆Ct)'!O9)))</f>
        <v/>
      </c>
      <c r="AA9" s="354" t="str">
        <f>IF(ISERROR(LOG('Moyennes ∆Ct et 2^(-∆Ct)'!P9)),"",IF(LOG('Moyennes ∆Ct et 2^(-∆Ct)'!P9)&gt;1,LOG('Moyennes ∆Ct et 2^(-∆Ct)'!P9),-1/LOG('Moyennes ∆Ct et 2^(-∆Ct)'!P9)))</f>
        <v/>
      </c>
      <c r="AB9" s="354" t="str">
        <f>IF(ISERROR(LOG('Moyennes ∆Ct et 2^(-∆Ct)'!Q9)),"",IF(LOG('Moyennes ∆Ct et 2^(-∆Ct)'!Q9)&gt;1,LOG('Moyennes ∆Ct et 2^(-∆Ct)'!Q9),-1/LOG('Moyennes ∆Ct et 2^(-∆Ct)'!Q9)))</f>
        <v/>
      </c>
      <c r="AC9" s="354" t="str">
        <f>IF(ISERROR(LOG('Moyennes ∆Ct et 2^(-∆Ct)'!R9)),"",IF(LOG('Moyennes ∆Ct et 2^(-∆Ct)'!R9)&gt;1,LOG('Moyennes ∆Ct et 2^(-∆Ct)'!R9),-1/LOG('Moyennes ∆Ct et 2^(-∆Ct)'!R9)))</f>
        <v/>
      </c>
      <c r="AD9" s="354" t="str">
        <f>IF(ISERROR(LOG('Moyennes ∆Ct et 2^(-∆Ct)'!S9)),"",IF(LOG('Moyennes ∆Ct et 2^(-∆Ct)'!S9)&gt;1,LOG('Moyennes ∆Ct et 2^(-∆Ct)'!S9),-1/LOG('Moyennes ∆Ct et 2^(-∆Ct)'!S9)))</f>
        <v/>
      </c>
      <c r="AE9" s="354" t="str">
        <f>IF(ISERROR(LOG('Moyennes ∆Ct et 2^(-∆Ct)'!T9)),"",IF(LOG('Moyennes ∆Ct et 2^(-∆Ct)'!T9)&gt;1,LOG('Moyennes ∆Ct et 2^(-∆Ct)'!T9),-1/LOG('Moyennes ∆Ct et 2^(-∆Ct)'!T9)))</f>
        <v/>
      </c>
      <c r="AF9" s="354" t="str">
        <f>IF(ISERROR(LOG('Moyennes ∆Ct et 2^(-∆Ct)'!U9)),"",IF(LOG('Moyennes ∆Ct et 2^(-∆Ct)'!U9)&gt;1,LOG('Moyennes ∆Ct et 2^(-∆Ct)'!U9),-1/LOG('Moyennes ∆Ct et 2^(-∆Ct)'!U9)))</f>
        <v/>
      </c>
      <c r="AG9" s="354" t="str">
        <f>IF(ISERROR(LOG('Moyennes ∆Ct et 2^(-∆Ct)'!V9)),"",IF(LOG('Moyennes ∆Ct et 2^(-∆Ct)'!V9)&gt;1,LOG('Moyennes ∆Ct et 2^(-∆Ct)'!V9),-1/LOG('Moyennes ∆Ct et 2^(-∆Ct)'!V9)))</f>
        <v/>
      </c>
      <c r="AH9" s="354" t="str">
        <f>IF(ISERROR(LOG('Moyennes ∆Ct et 2^(-∆Ct)'!W9)),"",IF(LOG('Moyennes ∆Ct et 2^(-∆Ct)'!W9)&gt;1,LOG('Moyennes ∆Ct et 2^(-∆Ct)'!W9),-1/LOG('Moyennes ∆Ct et 2^(-∆Ct)'!W9)))</f>
        <v/>
      </c>
      <c r="AI9" s="355" t="str">
        <f>IF(ISERROR(LOG('Moyennes ∆Ct et 2^(-∆Ct)'!X9)),"",IF(LOG('Moyennes ∆Ct et 2^(-∆Ct)'!X9)&gt;1,LOG('Moyennes ∆Ct et 2^(-∆Ct)'!X9),-1/LOG('Moyennes ∆Ct et 2^(-∆Ct)'!X9)))</f>
        <v/>
      </c>
      <c r="AJ9" s="347" t="str">
        <f>'Variations d''expr° - Validation'!F9</f>
        <v/>
      </c>
      <c r="AK9" s="348" t="str">
        <f>'Variations d''expr° - Validation'!I9</f>
        <v/>
      </c>
      <c r="AL9" s="348" t="str">
        <f>'Variations d''expr° - Validation'!L9</f>
        <v/>
      </c>
      <c r="AM9" s="348" t="str">
        <f>'Variations d''expr° - Validation'!O9</f>
        <v/>
      </c>
      <c r="AN9" s="348" t="str">
        <f>'Variations d''expr° - Validation'!R9</f>
        <v/>
      </c>
      <c r="AO9" s="348" t="str">
        <f>'Variations d''expr° - Validation'!U9</f>
        <v/>
      </c>
      <c r="AP9" s="348" t="str">
        <f>'Variations d''expr° - Validation'!X9</f>
        <v/>
      </c>
      <c r="AQ9" s="348" t="str">
        <f>'Variations d''expr° - Validation'!AA9</f>
        <v/>
      </c>
      <c r="AR9" s="348" t="str">
        <f>'Variations d''expr° - Validation'!AD9</f>
        <v/>
      </c>
      <c r="AS9" s="349" t="str">
        <f>'Variations d''expr° - Validation'!AG9</f>
        <v/>
      </c>
      <c r="AT9" s="347" t="str">
        <f>'Moyennes ∆Ct et 2^(-∆Ct)'!AK9</f>
        <v/>
      </c>
      <c r="AU9" s="348" t="str">
        <f>'Moyennes ∆Ct et 2^(-∆Ct)'!AM9</f>
        <v/>
      </c>
      <c r="AV9" s="348" t="str">
        <f>'Moyennes ∆Ct et 2^(-∆Ct)'!AO9</f>
        <v/>
      </c>
      <c r="AW9" s="348" t="str">
        <f>'Moyennes ∆Ct et 2^(-∆Ct)'!AQ9</f>
        <v/>
      </c>
      <c r="AX9" s="348" t="str">
        <f>'Moyennes ∆Ct et 2^(-∆Ct)'!AS9</f>
        <v/>
      </c>
      <c r="AY9" s="348" t="str">
        <f>'Moyennes ∆Ct et 2^(-∆Ct)'!AU9</f>
        <v/>
      </c>
      <c r="AZ9" s="348" t="str">
        <f>'Moyennes ∆Ct et 2^(-∆Ct)'!AW9</f>
        <v/>
      </c>
      <c r="BA9" s="348" t="str">
        <f>'Moyennes ∆Ct et 2^(-∆Ct)'!AY9</f>
        <v/>
      </c>
      <c r="BB9" s="348" t="str">
        <f>'Moyennes ∆Ct et 2^(-∆Ct)'!BA9</f>
        <v/>
      </c>
      <c r="BC9" s="349" t="str">
        <f>'Moyennes ∆Ct et 2^(-∆Ct)'!BC9</f>
        <v/>
      </c>
    </row>
    <row r="10" spans="1:55">
      <c r="A10" s="315" t="s">
        <v>17</v>
      </c>
      <c r="B10" s="323" t="str">
        <f>'Choix des Gènes pour Diagrammes'!J4</f>
        <v/>
      </c>
      <c r="C10" s="359" t="str">
        <f>'Moyennes des Ct'!C10</f>
        <v/>
      </c>
      <c r="D10" s="342" t="str">
        <f>'Moyennes des Ct'!F10</f>
        <v/>
      </c>
      <c r="E10" s="342" t="str">
        <f>'Moyennes des Ct'!I10</f>
        <v/>
      </c>
      <c r="F10" s="342" t="str">
        <f>'Moyennes des Ct'!L10</f>
        <v/>
      </c>
      <c r="G10" s="342" t="str">
        <f>'Moyennes des Ct'!O10</f>
        <v/>
      </c>
      <c r="H10" s="342" t="str">
        <f>'Moyennes des Ct'!R10</f>
        <v/>
      </c>
      <c r="I10" s="342" t="str">
        <f>'Moyennes des Ct'!U10</f>
        <v/>
      </c>
      <c r="J10" s="342" t="str">
        <f>'Moyennes des Ct'!X10</f>
        <v/>
      </c>
      <c r="K10" s="342" t="str">
        <f>'Moyennes des Ct'!AA10</f>
        <v/>
      </c>
      <c r="L10" s="342" t="str">
        <f>'Moyennes des Ct'!AD10</f>
        <v/>
      </c>
      <c r="M10" s="343" t="str">
        <f>'Moyennes des Ct'!AG10</f>
        <v/>
      </c>
      <c r="N10" s="353" t="str">
        <f>'Moyennes ∆Ct et 2^(-∆Ct)'!Y10</f>
        <v/>
      </c>
      <c r="O10" s="354" t="str">
        <f>'Moyennes ∆Ct et 2^(-∆Ct)'!Z10</f>
        <v/>
      </c>
      <c r="P10" s="354" t="str">
        <f>'Moyennes ∆Ct et 2^(-∆Ct)'!AA10</f>
        <v/>
      </c>
      <c r="Q10" s="354" t="str">
        <f>'Moyennes ∆Ct et 2^(-∆Ct)'!AB10</f>
        <v/>
      </c>
      <c r="R10" s="354" t="str">
        <f>'Moyennes ∆Ct et 2^(-∆Ct)'!AC10</f>
        <v/>
      </c>
      <c r="S10" s="354" t="str">
        <f>'Moyennes ∆Ct et 2^(-∆Ct)'!AD10</f>
        <v/>
      </c>
      <c r="T10" s="354" t="str">
        <f>'Moyennes ∆Ct et 2^(-∆Ct)'!AE10</f>
        <v/>
      </c>
      <c r="U10" s="354" t="str">
        <f>'Moyennes ∆Ct et 2^(-∆Ct)'!AF10</f>
        <v/>
      </c>
      <c r="V10" s="354" t="str">
        <f>'Moyennes ∆Ct et 2^(-∆Ct)'!AG10</f>
        <v/>
      </c>
      <c r="W10" s="354" t="str">
        <f>'Moyennes ∆Ct et 2^(-∆Ct)'!AH10</f>
        <v/>
      </c>
      <c r="X10" s="354" t="str">
        <f>'Moyennes ∆Ct et 2^(-∆Ct)'!AI10</f>
        <v/>
      </c>
      <c r="Y10" s="353" t="str">
        <f>IF(ISERROR(LOG('Moyennes ∆Ct et 2^(-∆Ct)'!N10)),"",IF(LOG('Moyennes ∆Ct et 2^(-∆Ct)'!N10)&gt;1,LOG('Moyennes ∆Ct et 2^(-∆Ct)'!N10),-1/LOG('Moyennes ∆Ct et 2^(-∆Ct)'!N10)))</f>
        <v/>
      </c>
      <c r="Z10" s="354" t="str">
        <f>IF(ISERROR(LOG('Moyennes ∆Ct et 2^(-∆Ct)'!O10)),"",IF(LOG('Moyennes ∆Ct et 2^(-∆Ct)'!O10)&gt;1,LOG('Moyennes ∆Ct et 2^(-∆Ct)'!O10),-1/LOG('Moyennes ∆Ct et 2^(-∆Ct)'!O10)))</f>
        <v/>
      </c>
      <c r="AA10" s="354" t="str">
        <f>IF(ISERROR(LOG('Moyennes ∆Ct et 2^(-∆Ct)'!P10)),"",IF(LOG('Moyennes ∆Ct et 2^(-∆Ct)'!P10)&gt;1,LOG('Moyennes ∆Ct et 2^(-∆Ct)'!P10),-1/LOG('Moyennes ∆Ct et 2^(-∆Ct)'!P10)))</f>
        <v/>
      </c>
      <c r="AB10" s="354" t="str">
        <f>IF(ISERROR(LOG('Moyennes ∆Ct et 2^(-∆Ct)'!Q10)),"",IF(LOG('Moyennes ∆Ct et 2^(-∆Ct)'!Q10)&gt;1,LOG('Moyennes ∆Ct et 2^(-∆Ct)'!Q10),-1/LOG('Moyennes ∆Ct et 2^(-∆Ct)'!Q10)))</f>
        <v/>
      </c>
      <c r="AC10" s="354" t="str">
        <f>IF(ISERROR(LOG('Moyennes ∆Ct et 2^(-∆Ct)'!R10)),"",IF(LOG('Moyennes ∆Ct et 2^(-∆Ct)'!R10)&gt;1,LOG('Moyennes ∆Ct et 2^(-∆Ct)'!R10),-1/LOG('Moyennes ∆Ct et 2^(-∆Ct)'!R10)))</f>
        <v/>
      </c>
      <c r="AD10" s="354" t="str">
        <f>IF(ISERROR(LOG('Moyennes ∆Ct et 2^(-∆Ct)'!S10)),"",IF(LOG('Moyennes ∆Ct et 2^(-∆Ct)'!S10)&gt;1,LOG('Moyennes ∆Ct et 2^(-∆Ct)'!S10),-1/LOG('Moyennes ∆Ct et 2^(-∆Ct)'!S10)))</f>
        <v/>
      </c>
      <c r="AE10" s="354" t="str">
        <f>IF(ISERROR(LOG('Moyennes ∆Ct et 2^(-∆Ct)'!T10)),"",IF(LOG('Moyennes ∆Ct et 2^(-∆Ct)'!T10)&gt;1,LOG('Moyennes ∆Ct et 2^(-∆Ct)'!T10),-1/LOG('Moyennes ∆Ct et 2^(-∆Ct)'!T10)))</f>
        <v/>
      </c>
      <c r="AF10" s="354" t="str">
        <f>IF(ISERROR(LOG('Moyennes ∆Ct et 2^(-∆Ct)'!U10)),"",IF(LOG('Moyennes ∆Ct et 2^(-∆Ct)'!U10)&gt;1,LOG('Moyennes ∆Ct et 2^(-∆Ct)'!U10),-1/LOG('Moyennes ∆Ct et 2^(-∆Ct)'!U10)))</f>
        <v/>
      </c>
      <c r="AG10" s="354" t="str">
        <f>IF(ISERROR(LOG('Moyennes ∆Ct et 2^(-∆Ct)'!V10)),"",IF(LOG('Moyennes ∆Ct et 2^(-∆Ct)'!V10)&gt;1,LOG('Moyennes ∆Ct et 2^(-∆Ct)'!V10),-1/LOG('Moyennes ∆Ct et 2^(-∆Ct)'!V10)))</f>
        <v/>
      </c>
      <c r="AH10" s="354" t="str">
        <f>IF(ISERROR(LOG('Moyennes ∆Ct et 2^(-∆Ct)'!W10)),"",IF(LOG('Moyennes ∆Ct et 2^(-∆Ct)'!W10)&gt;1,LOG('Moyennes ∆Ct et 2^(-∆Ct)'!W10),-1/LOG('Moyennes ∆Ct et 2^(-∆Ct)'!W10)))</f>
        <v/>
      </c>
      <c r="AI10" s="355" t="str">
        <f>IF(ISERROR(LOG('Moyennes ∆Ct et 2^(-∆Ct)'!X10)),"",IF(LOG('Moyennes ∆Ct et 2^(-∆Ct)'!X10)&gt;1,LOG('Moyennes ∆Ct et 2^(-∆Ct)'!X10),-1/LOG('Moyennes ∆Ct et 2^(-∆Ct)'!X10)))</f>
        <v/>
      </c>
      <c r="AJ10" s="347" t="str">
        <f>'Variations d''expr° - Validation'!F10</f>
        <v/>
      </c>
      <c r="AK10" s="348" t="str">
        <f>'Variations d''expr° - Validation'!I10</f>
        <v/>
      </c>
      <c r="AL10" s="348" t="str">
        <f>'Variations d''expr° - Validation'!L10</f>
        <v/>
      </c>
      <c r="AM10" s="348" t="str">
        <f>'Variations d''expr° - Validation'!O10</f>
        <v/>
      </c>
      <c r="AN10" s="348" t="str">
        <f>'Variations d''expr° - Validation'!R10</f>
        <v/>
      </c>
      <c r="AO10" s="348" t="str">
        <f>'Variations d''expr° - Validation'!U10</f>
        <v/>
      </c>
      <c r="AP10" s="348" t="str">
        <f>'Variations d''expr° - Validation'!X10</f>
        <v/>
      </c>
      <c r="AQ10" s="348" t="str">
        <f>'Variations d''expr° - Validation'!AA10</f>
        <v/>
      </c>
      <c r="AR10" s="348" t="str">
        <f>'Variations d''expr° - Validation'!AD10</f>
        <v/>
      </c>
      <c r="AS10" s="349" t="str">
        <f>'Variations d''expr° - Validation'!AG10</f>
        <v/>
      </c>
      <c r="AT10" s="347" t="str">
        <f>'Moyennes ∆Ct et 2^(-∆Ct)'!AK10</f>
        <v/>
      </c>
      <c r="AU10" s="348" t="str">
        <f>'Moyennes ∆Ct et 2^(-∆Ct)'!AM10</f>
        <v/>
      </c>
      <c r="AV10" s="348" t="str">
        <f>'Moyennes ∆Ct et 2^(-∆Ct)'!AO10</f>
        <v/>
      </c>
      <c r="AW10" s="348" t="str">
        <f>'Moyennes ∆Ct et 2^(-∆Ct)'!AQ10</f>
        <v/>
      </c>
      <c r="AX10" s="348" t="str">
        <f>'Moyennes ∆Ct et 2^(-∆Ct)'!AS10</f>
        <v/>
      </c>
      <c r="AY10" s="348" t="str">
        <f>'Moyennes ∆Ct et 2^(-∆Ct)'!AU10</f>
        <v/>
      </c>
      <c r="AZ10" s="348" t="str">
        <f>'Moyennes ∆Ct et 2^(-∆Ct)'!AW10</f>
        <v/>
      </c>
      <c r="BA10" s="348" t="str">
        <f>'Moyennes ∆Ct et 2^(-∆Ct)'!AY10</f>
        <v/>
      </c>
      <c r="BB10" s="348" t="str">
        <f>'Moyennes ∆Ct et 2^(-∆Ct)'!BA10</f>
        <v/>
      </c>
      <c r="BC10" s="349" t="str">
        <f>'Moyennes ∆Ct et 2^(-∆Ct)'!BC10</f>
        <v/>
      </c>
    </row>
    <row r="11" spans="1:55">
      <c r="A11" s="315" t="s">
        <v>18</v>
      </c>
      <c r="B11" s="323" t="str">
        <f>'Choix des Gènes pour Diagrammes'!K4</f>
        <v/>
      </c>
      <c r="C11" s="359" t="str">
        <f>'Moyennes des Ct'!C11</f>
        <v/>
      </c>
      <c r="D11" s="342" t="str">
        <f>'Moyennes des Ct'!F11</f>
        <v/>
      </c>
      <c r="E11" s="342" t="str">
        <f>'Moyennes des Ct'!I11</f>
        <v/>
      </c>
      <c r="F11" s="342" t="str">
        <f>'Moyennes des Ct'!L11</f>
        <v/>
      </c>
      <c r="G11" s="342" t="str">
        <f>'Moyennes des Ct'!O11</f>
        <v/>
      </c>
      <c r="H11" s="342" t="str">
        <f>'Moyennes des Ct'!R11</f>
        <v/>
      </c>
      <c r="I11" s="342" t="str">
        <f>'Moyennes des Ct'!U11</f>
        <v/>
      </c>
      <c r="J11" s="342" t="str">
        <f>'Moyennes des Ct'!X11</f>
        <v/>
      </c>
      <c r="K11" s="342" t="str">
        <f>'Moyennes des Ct'!AA11</f>
        <v/>
      </c>
      <c r="L11" s="342" t="str">
        <f>'Moyennes des Ct'!AD11</f>
        <v/>
      </c>
      <c r="M11" s="343" t="str">
        <f>'Moyennes des Ct'!AG11</f>
        <v/>
      </c>
      <c r="N11" s="353" t="str">
        <f>'Moyennes ∆Ct et 2^(-∆Ct)'!Y11</f>
        <v/>
      </c>
      <c r="O11" s="354" t="str">
        <f>'Moyennes ∆Ct et 2^(-∆Ct)'!Z11</f>
        <v/>
      </c>
      <c r="P11" s="354" t="str">
        <f>'Moyennes ∆Ct et 2^(-∆Ct)'!AA11</f>
        <v/>
      </c>
      <c r="Q11" s="354" t="str">
        <f>'Moyennes ∆Ct et 2^(-∆Ct)'!AB11</f>
        <v/>
      </c>
      <c r="R11" s="354" t="str">
        <f>'Moyennes ∆Ct et 2^(-∆Ct)'!AC11</f>
        <v/>
      </c>
      <c r="S11" s="354" t="str">
        <f>'Moyennes ∆Ct et 2^(-∆Ct)'!AD11</f>
        <v/>
      </c>
      <c r="T11" s="354" t="str">
        <f>'Moyennes ∆Ct et 2^(-∆Ct)'!AE11</f>
        <v/>
      </c>
      <c r="U11" s="354" t="str">
        <f>'Moyennes ∆Ct et 2^(-∆Ct)'!AF11</f>
        <v/>
      </c>
      <c r="V11" s="354" t="str">
        <f>'Moyennes ∆Ct et 2^(-∆Ct)'!AG11</f>
        <v/>
      </c>
      <c r="W11" s="354" t="str">
        <f>'Moyennes ∆Ct et 2^(-∆Ct)'!AH11</f>
        <v/>
      </c>
      <c r="X11" s="354" t="str">
        <f>'Moyennes ∆Ct et 2^(-∆Ct)'!AI11</f>
        <v/>
      </c>
      <c r="Y11" s="353" t="str">
        <f>IF(ISERROR(LOG('Moyennes ∆Ct et 2^(-∆Ct)'!N11)),"",IF(LOG('Moyennes ∆Ct et 2^(-∆Ct)'!N11)&gt;1,LOG('Moyennes ∆Ct et 2^(-∆Ct)'!N11),-1/LOG('Moyennes ∆Ct et 2^(-∆Ct)'!N11)))</f>
        <v/>
      </c>
      <c r="Z11" s="354" t="str">
        <f>IF(ISERROR(LOG('Moyennes ∆Ct et 2^(-∆Ct)'!O11)),"",IF(LOG('Moyennes ∆Ct et 2^(-∆Ct)'!O11)&gt;1,LOG('Moyennes ∆Ct et 2^(-∆Ct)'!O11),-1/LOG('Moyennes ∆Ct et 2^(-∆Ct)'!O11)))</f>
        <v/>
      </c>
      <c r="AA11" s="354" t="str">
        <f>IF(ISERROR(LOG('Moyennes ∆Ct et 2^(-∆Ct)'!P11)),"",IF(LOG('Moyennes ∆Ct et 2^(-∆Ct)'!P11)&gt;1,LOG('Moyennes ∆Ct et 2^(-∆Ct)'!P11),-1/LOG('Moyennes ∆Ct et 2^(-∆Ct)'!P11)))</f>
        <v/>
      </c>
      <c r="AB11" s="354" t="str">
        <f>IF(ISERROR(LOG('Moyennes ∆Ct et 2^(-∆Ct)'!Q11)),"",IF(LOG('Moyennes ∆Ct et 2^(-∆Ct)'!Q11)&gt;1,LOG('Moyennes ∆Ct et 2^(-∆Ct)'!Q11),-1/LOG('Moyennes ∆Ct et 2^(-∆Ct)'!Q11)))</f>
        <v/>
      </c>
      <c r="AC11" s="354" t="str">
        <f>IF(ISERROR(LOG('Moyennes ∆Ct et 2^(-∆Ct)'!R11)),"",IF(LOG('Moyennes ∆Ct et 2^(-∆Ct)'!R11)&gt;1,LOG('Moyennes ∆Ct et 2^(-∆Ct)'!R11),-1/LOG('Moyennes ∆Ct et 2^(-∆Ct)'!R11)))</f>
        <v/>
      </c>
      <c r="AD11" s="354" t="str">
        <f>IF(ISERROR(LOG('Moyennes ∆Ct et 2^(-∆Ct)'!S11)),"",IF(LOG('Moyennes ∆Ct et 2^(-∆Ct)'!S11)&gt;1,LOG('Moyennes ∆Ct et 2^(-∆Ct)'!S11),-1/LOG('Moyennes ∆Ct et 2^(-∆Ct)'!S11)))</f>
        <v/>
      </c>
      <c r="AE11" s="354" t="str">
        <f>IF(ISERROR(LOG('Moyennes ∆Ct et 2^(-∆Ct)'!T11)),"",IF(LOG('Moyennes ∆Ct et 2^(-∆Ct)'!T11)&gt;1,LOG('Moyennes ∆Ct et 2^(-∆Ct)'!T11),-1/LOG('Moyennes ∆Ct et 2^(-∆Ct)'!T11)))</f>
        <v/>
      </c>
      <c r="AF11" s="354" t="str">
        <f>IF(ISERROR(LOG('Moyennes ∆Ct et 2^(-∆Ct)'!U11)),"",IF(LOG('Moyennes ∆Ct et 2^(-∆Ct)'!U11)&gt;1,LOG('Moyennes ∆Ct et 2^(-∆Ct)'!U11),-1/LOG('Moyennes ∆Ct et 2^(-∆Ct)'!U11)))</f>
        <v/>
      </c>
      <c r="AG11" s="354" t="str">
        <f>IF(ISERROR(LOG('Moyennes ∆Ct et 2^(-∆Ct)'!V11)),"",IF(LOG('Moyennes ∆Ct et 2^(-∆Ct)'!V11)&gt;1,LOG('Moyennes ∆Ct et 2^(-∆Ct)'!V11),-1/LOG('Moyennes ∆Ct et 2^(-∆Ct)'!V11)))</f>
        <v/>
      </c>
      <c r="AH11" s="354" t="str">
        <f>IF(ISERROR(LOG('Moyennes ∆Ct et 2^(-∆Ct)'!W11)),"",IF(LOG('Moyennes ∆Ct et 2^(-∆Ct)'!W11)&gt;1,LOG('Moyennes ∆Ct et 2^(-∆Ct)'!W11),-1/LOG('Moyennes ∆Ct et 2^(-∆Ct)'!W11)))</f>
        <v/>
      </c>
      <c r="AI11" s="355" t="str">
        <f>IF(ISERROR(LOG('Moyennes ∆Ct et 2^(-∆Ct)'!X11)),"",IF(LOG('Moyennes ∆Ct et 2^(-∆Ct)'!X11)&gt;1,LOG('Moyennes ∆Ct et 2^(-∆Ct)'!X11),-1/LOG('Moyennes ∆Ct et 2^(-∆Ct)'!X11)))</f>
        <v/>
      </c>
      <c r="AJ11" s="347" t="str">
        <f>'Variations d''expr° - Validation'!F11</f>
        <v/>
      </c>
      <c r="AK11" s="348" t="str">
        <f>'Variations d''expr° - Validation'!I11</f>
        <v/>
      </c>
      <c r="AL11" s="348" t="str">
        <f>'Variations d''expr° - Validation'!L11</f>
        <v/>
      </c>
      <c r="AM11" s="348" t="str">
        <f>'Variations d''expr° - Validation'!O11</f>
        <v/>
      </c>
      <c r="AN11" s="348" t="str">
        <f>'Variations d''expr° - Validation'!R11</f>
        <v/>
      </c>
      <c r="AO11" s="348" t="str">
        <f>'Variations d''expr° - Validation'!U11</f>
        <v/>
      </c>
      <c r="AP11" s="348" t="str">
        <f>'Variations d''expr° - Validation'!X11</f>
        <v/>
      </c>
      <c r="AQ11" s="348" t="str">
        <f>'Variations d''expr° - Validation'!AA11</f>
        <v/>
      </c>
      <c r="AR11" s="348" t="str">
        <f>'Variations d''expr° - Validation'!AD11</f>
        <v/>
      </c>
      <c r="AS11" s="349" t="str">
        <f>'Variations d''expr° - Validation'!AG11</f>
        <v/>
      </c>
      <c r="AT11" s="347" t="str">
        <f>'Moyennes ∆Ct et 2^(-∆Ct)'!AK11</f>
        <v/>
      </c>
      <c r="AU11" s="348" t="str">
        <f>'Moyennes ∆Ct et 2^(-∆Ct)'!AM11</f>
        <v/>
      </c>
      <c r="AV11" s="348" t="str">
        <f>'Moyennes ∆Ct et 2^(-∆Ct)'!AO11</f>
        <v/>
      </c>
      <c r="AW11" s="348" t="str">
        <f>'Moyennes ∆Ct et 2^(-∆Ct)'!AQ11</f>
        <v/>
      </c>
      <c r="AX11" s="348" t="str">
        <f>'Moyennes ∆Ct et 2^(-∆Ct)'!AS11</f>
        <v/>
      </c>
      <c r="AY11" s="348" t="str">
        <f>'Moyennes ∆Ct et 2^(-∆Ct)'!AU11</f>
        <v/>
      </c>
      <c r="AZ11" s="348" t="str">
        <f>'Moyennes ∆Ct et 2^(-∆Ct)'!AW11</f>
        <v/>
      </c>
      <c r="BA11" s="348" t="str">
        <f>'Moyennes ∆Ct et 2^(-∆Ct)'!AY11</f>
        <v/>
      </c>
      <c r="BB11" s="348" t="str">
        <f>'Moyennes ∆Ct et 2^(-∆Ct)'!BA11</f>
        <v/>
      </c>
      <c r="BC11" s="349" t="str">
        <f>'Moyennes ∆Ct et 2^(-∆Ct)'!BC11</f>
        <v/>
      </c>
    </row>
    <row r="12" spans="1:55">
      <c r="A12" s="315" t="s">
        <v>19</v>
      </c>
      <c r="B12" s="323" t="str">
        <f>'Choix des Gènes pour Diagrammes'!L4</f>
        <v/>
      </c>
      <c r="C12" s="359" t="str">
        <f>'Moyennes des Ct'!C12</f>
        <v/>
      </c>
      <c r="D12" s="342" t="str">
        <f>'Moyennes des Ct'!F12</f>
        <v/>
      </c>
      <c r="E12" s="342" t="str">
        <f>'Moyennes des Ct'!I12</f>
        <v/>
      </c>
      <c r="F12" s="342" t="str">
        <f>'Moyennes des Ct'!L12</f>
        <v/>
      </c>
      <c r="G12" s="342" t="str">
        <f>'Moyennes des Ct'!O12</f>
        <v/>
      </c>
      <c r="H12" s="342" t="str">
        <f>'Moyennes des Ct'!R12</f>
        <v/>
      </c>
      <c r="I12" s="342" t="str">
        <f>'Moyennes des Ct'!U12</f>
        <v/>
      </c>
      <c r="J12" s="342" t="str">
        <f>'Moyennes des Ct'!X12</f>
        <v/>
      </c>
      <c r="K12" s="342" t="str">
        <f>'Moyennes des Ct'!AA12</f>
        <v/>
      </c>
      <c r="L12" s="342" t="str">
        <f>'Moyennes des Ct'!AD12</f>
        <v/>
      </c>
      <c r="M12" s="343" t="str">
        <f>'Moyennes des Ct'!AG12</f>
        <v/>
      </c>
      <c r="N12" s="353" t="str">
        <f>'Moyennes ∆Ct et 2^(-∆Ct)'!Y12</f>
        <v/>
      </c>
      <c r="O12" s="354" t="str">
        <f>'Moyennes ∆Ct et 2^(-∆Ct)'!Z12</f>
        <v/>
      </c>
      <c r="P12" s="354" t="str">
        <f>'Moyennes ∆Ct et 2^(-∆Ct)'!AA12</f>
        <v/>
      </c>
      <c r="Q12" s="354" t="str">
        <f>'Moyennes ∆Ct et 2^(-∆Ct)'!AB12</f>
        <v/>
      </c>
      <c r="R12" s="354" t="str">
        <f>'Moyennes ∆Ct et 2^(-∆Ct)'!AC12</f>
        <v/>
      </c>
      <c r="S12" s="354" t="str">
        <f>'Moyennes ∆Ct et 2^(-∆Ct)'!AD12</f>
        <v/>
      </c>
      <c r="T12" s="354" t="str">
        <f>'Moyennes ∆Ct et 2^(-∆Ct)'!AE12</f>
        <v/>
      </c>
      <c r="U12" s="354" t="str">
        <f>'Moyennes ∆Ct et 2^(-∆Ct)'!AF12</f>
        <v/>
      </c>
      <c r="V12" s="354" t="str">
        <f>'Moyennes ∆Ct et 2^(-∆Ct)'!AG12</f>
        <v/>
      </c>
      <c r="W12" s="354" t="str">
        <f>'Moyennes ∆Ct et 2^(-∆Ct)'!AH12</f>
        <v/>
      </c>
      <c r="X12" s="354" t="str">
        <f>'Moyennes ∆Ct et 2^(-∆Ct)'!AI12</f>
        <v/>
      </c>
      <c r="Y12" s="353" t="str">
        <f>IF(ISERROR(LOG('Moyennes ∆Ct et 2^(-∆Ct)'!N12)),"",IF(LOG('Moyennes ∆Ct et 2^(-∆Ct)'!N12)&gt;1,LOG('Moyennes ∆Ct et 2^(-∆Ct)'!N12),-1/LOG('Moyennes ∆Ct et 2^(-∆Ct)'!N12)))</f>
        <v/>
      </c>
      <c r="Z12" s="354" t="str">
        <f>IF(ISERROR(LOG('Moyennes ∆Ct et 2^(-∆Ct)'!O12)),"",IF(LOG('Moyennes ∆Ct et 2^(-∆Ct)'!O12)&gt;1,LOG('Moyennes ∆Ct et 2^(-∆Ct)'!O12),-1/LOG('Moyennes ∆Ct et 2^(-∆Ct)'!O12)))</f>
        <v/>
      </c>
      <c r="AA12" s="354" t="str">
        <f>IF(ISERROR(LOG('Moyennes ∆Ct et 2^(-∆Ct)'!P12)),"",IF(LOG('Moyennes ∆Ct et 2^(-∆Ct)'!P12)&gt;1,LOG('Moyennes ∆Ct et 2^(-∆Ct)'!P12),-1/LOG('Moyennes ∆Ct et 2^(-∆Ct)'!P12)))</f>
        <v/>
      </c>
      <c r="AB12" s="354" t="str">
        <f>IF(ISERROR(LOG('Moyennes ∆Ct et 2^(-∆Ct)'!Q12)),"",IF(LOG('Moyennes ∆Ct et 2^(-∆Ct)'!Q12)&gt;1,LOG('Moyennes ∆Ct et 2^(-∆Ct)'!Q12),-1/LOG('Moyennes ∆Ct et 2^(-∆Ct)'!Q12)))</f>
        <v/>
      </c>
      <c r="AC12" s="354" t="str">
        <f>IF(ISERROR(LOG('Moyennes ∆Ct et 2^(-∆Ct)'!R12)),"",IF(LOG('Moyennes ∆Ct et 2^(-∆Ct)'!R12)&gt;1,LOG('Moyennes ∆Ct et 2^(-∆Ct)'!R12),-1/LOG('Moyennes ∆Ct et 2^(-∆Ct)'!R12)))</f>
        <v/>
      </c>
      <c r="AD12" s="354" t="str">
        <f>IF(ISERROR(LOG('Moyennes ∆Ct et 2^(-∆Ct)'!S12)),"",IF(LOG('Moyennes ∆Ct et 2^(-∆Ct)'!S12)&gt;1,LOG('Moyennes ∆Ct et 2^(-∆Ct)'!S12),-1/LOG('Moyennes ∆Ct et 2^(-∆Ct)'!S12)))</f>
        <v/>
      </c>
      <c r="AE12" s="354" t="str">
        <f>IF(ISERROR(LOG('Moyennes ∆Ct et 2^(-∆Ct)'!T12)),"",IF(LOG('Moyennes ∆Ct et 2^(-∆Ct)'!T12)&gt;1,LOG('Moyennes ∆Ct et 2^(-∆Ct)'!T12),-1/LOG('Moyennes ∆Ct et 2^(-∆Ct)'!T12)))</f>
        <v/>
      </c>
      <c r="AF12" s="354" t="str">
        <f>IF(ISERROR(LOG('Moyennes ∆Ct et 2^(-∆Ct)'!U12)),"",IF(LOG('Moyennes ∆Ct et 2^(-∆Ct)'!U12)&gt;1,LOG('Moyennes ∆Ct et 2^(-∆Ct)'!U12),-1/LOG('Moyennes ∆Ct et 2^(-∆Ct)'!U12)))</f>
        <v/>
      </c>
      <c r="AG12" s="354" t="str">
        <f>IF(ISERROR(LOG('Moyennes ∆Ct et 2^(-∆Ct)'!V12)),"",IF(LOG('Moyennes ∆Ct et 2^(-∆Ct)'!V12)&gt;1,LOG('Moyennes ∆Ct et 2^(-∆Ct)'!V12),-1/LOG('Moyennes ∆Ct et 2^(-∆Ct)'!V12)))</f>
        <v/>
      </c>
      <c r="AH12" s="354" t="str">
        <f>IF(ISERROR(LOG('Moyennes ∆Ct et 2^(-∆Ct)'!W12)),"",IF(LOG('Moyennes ∆Ct et 2^(-∆Ct)'!W12)&gt;1,LOG('Moyennes ∆Ct et 2^(-∆Ct)'!W12),-1/LOG('Moyennes ∆Ct et 2^(-∆Ct)'!W12)))</f>
        <v/>
      </c>
      <c r="AI12" s="355" t="str">
        <f>IF(ISERROR(LOG('Moyennes ∆Ct et 2^(-∆Ct)'!X12)),"",IF(LOG('Moyennes ∆Ct et 2^(-∆Ct)'!X12)&gt;1,LOG('Moyennes ∆Ct et 2^(-∆Ct)'!X12),-1/LOG('Moyennes ∆Ct et 2^(-∆Ct)'!X12)))</f>
        <v/>
      </c>
      <c r="AJ12" s="347" t="str">
        <f>'Variations d''expr° - Validation'!F12</f>
        <v/>
      </c>
      <c r="AK12" s="348" t="str">
        <f>'Variations d''expr° - Validation'!I12</f>
        <v/>
      </c>
      <c r="AL12" s="348" t="str">
        <f>'Variations d''expr° - Validation'!L12</f>
        <v/>
      </c>
      <c r="AM12" s="348" t="str">
        <f>'Variations d''expr° - Validation'!O12</f>
        <v/>
      </c>
      <c r="AN12" s="348" t="str">
        <f>'Variations d''expr° - Validation'!R12</f>
        <v/>
      </c>
      <c r="AO12" s="348" t="str">
        <f>'Variations d''expr° - Validation'!U12</f>
        <v/>
      </c>
      <c r="AP12" s="348" t="str">
        <f>'Variations d''expr° - Validation'!X12</f>
        <v/>
      </c>
      <c r="AQ12" s="348" t="str">
        <f>'Variations d''expr° - Validation'!AA12</f>
        <v/>
      </c>
      <c r="AR12" s="348" t="str">
        <f>'Variations d''expr° - Validation'!AD12</f>
        <v/>
      </c>
      <c r="AS12" s="349" t="str">
        <f>'Variations d''expr° - Validation'!AG12</f>
        <v/>
      </c>
      <c r="AT12" s="347" t="str">
        <f>'Moyennes ∆Ct et 2^(-∆Ct)'!AK12</f>
        <v/>
      </c>
      <c r="AU12" s="348" t="str">
        <f>'Moyennes ∆Ct et 2^(-∆Ct)'!AM12</f>
        <v/>
      </c>
      <c r="AV12" s="348" t="str">
        <f>'Moyennes ∆Ct et 2^(-∆Ct)'!AO12</f>
        <v/>
      </c>
      <c r="AW12" s="348" t="str">
        <f>'Moyennes ∆Ct et 2^(-∆Ct)'!AQ12</f>
        <v/>
      </c>
      <c r="AX12" s="348" t="str">
        <f>'Moyennes ∆Ct et 2^(-∆Ct)'!AS12</f>
        <v/>
      </c>
      <c r="AY12" s="348" t="str">
        <f>'Moyennes ∆Ct et 2^(-∆Ct)'!AU12</f>
        <v/>
      </c>
      <c r="AZ12" s="348" t="str">
        <f>'Moyennes ∆Ct et 2^(-∆Ct)'!AW12</f>
        <v/>
      </c>
      <c r="BA12" s="348" t="str">
        <f>'Moyennes ∆Ct et 2^(-∆Ct)'!AY12</f>
        <v/>
      </c>
      <c r="BB12" s="348" t="str">
        <f>'Moyennes ∆Ct et 2^(-∆Ct)'!BA12</f>
        <v/>
      </c>
      <c r="BC12" s="349" t="str">
        <f>'Moyennes ∆Ct et 2^(-∆Ct)'!BC12</f>
        <v/>
      </c>
    </row>
    <row r="13" spans="1:55">
      <c r="A13" s="315" t="s">
        <v>20</v>
      </c>
      <c r="B13" s="323" t="str">
        <f>'Choix des Gènes pour Diagrammes'!M4</f>
        <v/>
      </c>
      <c r="C13" s="359" t="str">
        <f>'Moyennes des Ct'!C13</f>
        <v/>
      </c>
      <c r="D13" s="342" t="str">
        <f>'Moyennes des Ct'!F13</f>
        <v/>
      </c>
      <c r="E13" s="342" t="str">
        <f>'Moyennes des Ct'!I13</f>
        <v/>
      </c>
      <c r="F13" s="342" t="str">
        <f>'Moyennes des Ct'!L13</f>
        <v/>
      </c>
      <c r="G13" s="342" t="str">
        <f>'Moyennes des Ct'!O13</f>
        <v/>
      </c>
      <c r="H13" s="342" t="str">
        <f>'Moyennes des Ct'!R13</f>
        <v/>
      </c>
      <c r="I13" s="342" t="str">
        <f>'Moyennes des Ct'!U13</f>
        <v/>
      </c>
      <c r="J13" s="342" t="str">
        <f>'Moyennes des Ct'!X13</f>
        <v/>
      </c>
      <c r="K13" s="342" t="str">
        <f>'Moyennes des Ct'!AA13</f>
        <v/>
      </c>
      <c r="L13" s="342" t="str">
        <f>'Moyennes des Ct'!AD13</f>
        <v/>
      </c>
      <c r="M13" s="343" t="str">
        <f>'Moyennes des Ct'!AG13</f>
        <v/>
      </c>
      <c r="N13" s="353" t="str">
        <f>'Moyennes ∆Ct et 2^(-∆Ct)'!Y13</f>
        <v/>
      </c>
      <c r="O13" s="354" t="str">
        <f>'Moyennes ∆Ct et 2^(-∆Ct)'!Z13</f>
        <v/>
      </c>
      <c r="P13" s="354" t="str">
        <f>'Moyennes ∆Ct et 2^(-∆Ct)'!AA13</f>
        <v/>
      </c>
      <c r="Q13" s="354" t="str">
        <f>'Moyennes ∆Ct et 2^(-∆Ct)'!AB13</f>
        <v/>
      </c>
      <c r="R13" s="354" t="str">
        <f>'Moyennes ∆Ct et 2^(-∆Ct)'!AC13</f>
        <v/>
      </c>
      <c r="S13" s="354" t="str">
        <f>'Moyennes ∆Ct et 2^(-∆Ct)'!AD13</f>
        <v/>
      </c>
      <c r="T13" s="354" t="str">
        <f>'Moyennes ∆Ct et 2^(-∆Ct)'!AE13</f>
        <v/>
      </c>
      <c r="U13" s="354" t="str">
        <f>'Moyennes ∆Ct et 2^(-∆Ct)'!AF13</f>
        <v/>
      </c>
      <c r="V13" s="354" t="str">
        <f>'Moyennes ∆Ct et 2^(-∆Ct)'!AG13</f>
        <v/>
      </c>
      <c r="W13" s="354" t="str">
        <f>'Moyennes ∆Ct et 2^(-∆Ct)'!AH13</f>
        <v/>
      </c>
      <c r="X13" s="354" t="str">
        <f>'Moyennes ∆Ct et 2^(-∆Ct)'!AI13</f>
        <v/>
      </c>
      <c r="Y13" s="353" t="str">
        <f>IF(ISERROR(LOG('Moyennes ∆Ct et 2^(-∆Ct)'!N13)),"",IF(LOG('Moyennes ∆Ct et 2^(-∆Ct)'!N13)&gt;1,LOG('Moyennes ∆Ct et 2^(-∆Ct)'!N13),-1/LOG('Moyennes ∆Ct et 2^(-∆Ct)'!N13)))</f>
        <v/>
      </c>
      <c r="Z13" s="354" t="str">
        <f>IF(ISERROR(LOG('Moyennes ∆Ct et 2^(-∆Ct)'!O13)),"",IF(LOG('Moyennes ∆Ct et 2^(-∆Ct)'!O13)&gt;1,LOG('Moyennes ∆Ct et 2^(-∆Ct)'!O13),-1/LOG('Moyennes ∆Ct et 2^(-∆Ct)'!O13)))</f>
        <v/>
      </c>
      <c r="AA13" s="354" t="str">
        <f>IF(ISERROR(LOG('Moyennes ∆Ct et 2^(-∆Ct)'!P13)),"",IF(LOG('Moyennes ∆Ct et 2^(-∆Ct)'!P13)&gt;1,LOG('Moyennes ∆Ct et 2^(-∆Ct)'!P13),-1/LOG('Moyennes ∆Ct et 2^(-∆Ct)'!P13)))</f>
        <v/>
      </c>
      <c r="AB13" s="354" t="str">
        <f>IF(ISERROR(LOG('Moyennes ∆Ct et 2^(-∆Ct)'!Q13)),"",IF(LOG('Moyennes ∆Ct et 2^(-∆Ct)'!Q13)&gt;1,LOG('Moyennes ∆Ct et 2^(-∆Ct)'!Q13),-1/LOG('Moyennes ∆Ct et 2^(-∆Ct)'!Q13)))</f>
        <v/>
      </c>
      <c r="AC13" s="354" t="str">
        <f>IF(ISERROR(LOG('Moyennes ∆Ct et 2^(-∆Ct)'!R13)),"",IF(LOG('Moyennes ∆Ct et 2^(-∆Ct)'!R13)&gt;1,LOG('Moyennes ∆Ct et 2^(-∆Ct)'!R13),-1/LOG('Moyennes ∆Ct et 2^(-∆Ct)'!R13)))</f>
        <v/>
      </c>
      <c r="AD13" s="354" t="str">
        <f>IF(ISERROR(LOG('Moyennes ∆Ct et 2^(-∆Ct)'!S13)),"",IF(LOG('Moyennes ∆Ct et 2^(-∆Ct)'!S13)&gt;1,LOG('Moyennes ∆Ct et 2^(-∆Ct)'!S13),-1/LOG('Moyennes ∆Ct et 2^(-∆Ct)'!S13)))</f>
        <v/>
      </c>
      <c r="AE13" s="354" t="str">
        <f>IF(ISERROR(LOG('Moyennes ∆Ct et 2^(-∆Ct)'!T13)),"",IF(LOG('Moyennes ∆Ct et 2^(-∆Ct)'!T13)&gt;1,LOG('Moyennes ∆Ct et 2^(-∆Ct)'!T13),-1/LOG('Moyennes ∆Ct et 2^(-∆Ct)'!T13)))</f>
        <v/>
      </c>
      <c r="AF13" s="354" t="str">
        <f>IF(ISERROR(LOG('Moyennes ∆Ct et 2^(-∆Ct)'!U13)),"",IF(LOG('Moyennes ∆Ct et 2^(-∆Ct)'!U13)&gt;1,LOG('Moyennes ∆Ct et 2^(-∆Ct)'!U13),-1/LOG('Moyennes ∆Ct et 2^(-∆Ct)'!U13)))</f>
        <v/>
      </c>
      <c r="AG13" s="354" t="str">
        <f>IF(ISERROR(LOG('Moyennes ∆Ct et 2^(-∆Ct)'!V13)),"",IF(LOG('Moyennes ∆Ct et 2^(-∆Ct)'!V13)&gt;1,LOG('Moyennes ∆Ct et 2^(-∆Ct)'!V13),-1/LOG('Moyennes ∆Ct et 2^(-∆Ct)'!V13)))</f>
        <v/>
      </c>
      <c r="AH13" s="354" t="str">
        <f>IF(ISERROR(LOG('Moyennes ∆Ct et 2^(-∆Ct)'!W13)),"",IF(LOG('Moyennes ∆Ct et 2^(-∆Ct)'!W13)&gt;1,LOG('Moyennes ∆Ct et 2^(-∆Ct)'!W13),-1/LOG('Moyennes ∆Ct et 2^(-∆Ct)'!W13)))</f>
        <v/>
      </c>
      <c r="AI13" s="355" t="str">
        <f>IF(ISERROR(LOG('Moyennes ∆Ct et 2^(-∆Ct)'!X13)),"",IF(LOG('Moyennes ∆Ct et 2^(-∆Ct)'!X13)&gt;1,LOG('Moyennes ∆Ct et 2^(-∆Ct)'!X13),-1/LOG('Moyennes ∆Ct et 2^(-∆Ct)'!X13)))</f>
        <v/>
      </c>
      <c r="AJ13" s="347" t="str">
        <f>'Variations d''expr° - Validation'!F13</f>
        <v/>
      </c>
      <c r="AK13" s="348" t="str">
        <f>'Variations d''expr° - Validation'!I13</f>
        <v/>
      </c>
      <c r="AL13" s="348" t="str">
        <f>'Variations d''expr° - Validation'!L13</f>
        <v/>
      </c>
      <c r="AM13" s="348" t="str">
        <f>'Variations d''expr° - Validation'!O13</f>
        <v/>
      </c>
      <c r="AN13" s="348" t="str">
        <f>'Variations d''expr° - Validation'!R13</f>
        <v/>
      </c>
      <c r="AO13" s="348" t="str">
        <f>'Variations d''expr° - Validation'!U13</f>
        <v/>
      </c>
      <c r="AP13" s="348" t="str">
        <f>'Variations d''expr° - Validation'!X13</f>
        <v/>
      </c>
      <c r="AQ13" s="348" t="str">
        <f>'Variations d''expr° - Validation'!AA13</f>
        <v/>
      </c>
      <c r="AR13" s="348" t="str">
        <f>'Variations d''expr° - Validation'!AD13</f>
        <v/>
      </c>
      <c r="AS13" s="349" t="str">
        <f>'Variations d''expr° - Validation'!AG13</f>
        <v/>
      </c>
      <c r="AT13" s="347" t="str">
        <f>'Moyennes ∆Ct et 2^(-∆Ct)'!AK13</f>
        <v/>
      </c>
      <c r="AU13" s="348" t="str">
        <f>'Moyennes ∆Ct et 2^(-∆Ct)'!AM13</f>
        <v/>
      </c>
      <c r="AV13" s="348" t="str">
        <f>'Moyennes ∆Ct et 2^(-∆Ct)'!AO13</f>
        <v/>
      </c>
      <c r="AW13" s="348" t="str">
        <f>'Moyennes ∆Ct et 2^(-∆Ct)'!AQ13</f>
        <v/>
      </c>
      <c r="AX13" s="348" t="str">
        <f>'Moyennes ∆Ct et 2^(-∆Ct)'!AS13</f>
        <v/>
      </c>
      <c r="AY13" s="348" t="str">
        <f>'Moyennes ∆Ct et 2^(-∆Ct)'!AU13</f>
        <v/>
      </c>
      <c r="AZ13" s="348" t="str">
        <f>'Moyennes ∆Ct et 2^(-∆Ct)'!AW13</f>
        <v/>
      </c>
      <c r="BA13" s="348" t="str">
        <f>'Moyennes ∆Ct et 2^(-∆Ct)'!AY13</f>
        <v/>
      </c>
      <c r="BB13" s="348" t="str">
        <f>'Moyennes ∆Ct et 2^(-∆Ct)'!BA13</f>
        <v/>
      </c>
      <c r="BC13" s="349" t="str">
        <f>'Moyennes ∆Ct et 2^(-∆Ct)'!BC13</f>
        <v/>
      </c>
    </row>
    <row r="14" spans="1:55">
      <c r="A14" s="315" t="s">
        <v>21</v>
      </c>
      <c r="B14" s="323" t="str">
        <f>'Choix des Gènes pour Diagrammes'!N4</f>
        <v/>
      </c>
      <c r="C14" s="359" t="str">
        <f>'Moyennes des Ct'!C14</f>
        <v/>
      </c>
      <c r="D14" s="342" t="str">
        <f>'Moyennes des Ct'!F14</f>
        <v/>
      </c>
      <c r="E14" s="342" t="str">
        <f>'Moyennes des Ct'!I14</f>
        <v/>
      </c>
      <c r="F14" s="342" t="str">
        <f>'Moyennes des Ct'!L14</f>
        <v/>
      </c>
      <c r="G14" s="342" t="str">
        <f>'Moyennes des Ct'!O14</f>
        <v/>
      </c>
      <c r="H14" s="342" t="str">
        <f>'Moyennes des Ct'!R14</f>
        <v/>
      </c>
      <c r="I14" s="342" t="str">
        <f>'Moyennes des Ct'!U14</f>
        <v/>
      </c>
      <c r="J14" s="342" t="str">
        <f>'Moyennes des Ct'!X14</f>
        <v/>
      </c>
      <c r="K14" s="342" t="str">
        <f>'Moyennes des Ct'!AA14</f>
        <v/>
      </c>
      <c r="L14" s="342" t="str">
        <f>'Moyennes des Ct'!AD14</f>
        <v/>
      </c>
      <c r="M14" s="343" t="str">
        <f>'Moyennes des Ct'!AG14</f>
        <v/>
      </c>
      <c r="N14" s="353" t="str">
        <f>'Moyennes ∆Ct et 2^(-∆Ct)'!Y14</f>
        <v/>
      </c>
      <c r="O14" s="354" t="str">
        <f>'Moyennes ∆Ct et 2^(-∆Ct)'!Z14</f>
        <v/>
      </c>
      <c r="P14" s="354" t="str">
        <f>'Moyennes ∆Ct et 2^(-∆Ct)'!AA14</f>
        <v/>
      </c>
      <c r="Q14" s="354" t="str">
        <f>'Moyennes ∆Ct et 2^(-∆Ct)'!AB14</f>
        <v/>
      </c>
      <c r="R14" s="354" t="str">
        <f>'Moyennes ∆Ct et 2^(-∆Ct)'!AC14</f>
        <v/>
      </c>
      <c r="S14" s="354" t="str">
        <f>'Moyennes ∆Ct et 2^(-∆Ct)'!AD14</f>
        <v/>
      </c>
      <c r="T14" s="354" t="str">
        <f>'Moyennes ∆Ct et 2^(-∆Ct)'!AE14</f>
        <v/>
      </c>
      <c r="U14" s="354" t="str">
        <f>'Moyennes ∆Ct et 2^(-∆Ct)'!AF14</f>
        <v/>
      </c>
      <c r="V14" s="354" t="str">
        <f>'Moyennes ∆Ct et 2^(-∆Ct)'!AG14</f>
        <v/>
      </c>
      <c r="W14" s="354" t="str">
        <f>'Moyennes ∆Ct et 2^(-∆Ct)'!AH14</f>
        <v/>
      </c>
      <c r="X14" s="354" t="str">
        <f>'Moyennes ∆Ct et 2^(-∆Ct)'!AI14</f>
        <v/>
      </c>
      <c r="Y14" s="353" t="str">
        <f>IF(ISERROR(LOG('Moyennes ∆Ct et 2^(-∆Ct)'!N14)),"",IF(LOG('Moyennes ∆Ct et 2^(-∆Ct)'!N14)&gt;1,LOG('Moyennes ∆Ct et 2^(-∆Ct)'!N14),-1/LOG('Moyennes ∆Ct et 2^(-∆Ct)'!N14)))</f>
        <v/>
      </c>
      <c r="Z14" s="354" t="str">
        <f>IF(ISERROR(LOG('Moyennes ∆Ct et 2^(-∆Ct)'!O14)),"",IF(LOG('Moyennes ∆Ct et 2^(-∆Ct)'!O14)&gt;1,LOG('Moyennes ∆Ct et 2^(-∆Ct)'!O14),-1/LOG('Moyennes ∆Ct et 2^(-∆Ct)'!O14)))</f>
        <v/>
      </c>
      <c r="AA14" s="354" t="str">
        <f>IF(ISERROR(LOG('Moyennes ∆Ct et 2^(-∆Ct)'!P14)),"",IF(LOG('Moyennes ∆Ct et 2^(-∆Ct)'!P14)&gt;1,LOG('Moyennes ∆Ct et 2^(-∆Ct)'!P14),-1/LOG('Moyennes ∆Ct et 2^(-∆Ct)'!P14)))</f>
        <v/>
      </c>
      <c r="AB14" s="354" t="str">
        <f>IF(ISERROR(LOG('Moyennes ∆Ct et 2^(-∆Ct)'!Q14)),"",IF(LOG('Moyennes ∆Ct et 2^(-∆Ct)'!Q14)&gt;1,LOG('Moyennes ∆Ct et 2^(-∆Ct)'!Q14),-1/LOG('Moyennes ∆Ct et 2^(-∆Ct)'!Q14)))</f>
        <v/>
      </c>
      <c r="AC14" s="354" t="str">
        <f>IF(ISERROR(LOG('Moyennes ∆Ct et 2^(-∆Ct)'!R14)),"",IF(LOG('Moyennes ∆Ct et 2^(-∆Ct)'!R14)&gt;1,LOG('Moyennes ∆Ct et 2^(-∆Ct)'!R14),-1/LOG('Moyennes ∆Ct et 2^(-∆Ct)'!R14)))</f>
        <v/>
      </c>
      <c r="AD14" s="354" t="str">
        <f>IF(ISERROR(LOG('Moyennes ∆Ct et 2^(-∆Ct)'!S14)),"",IF(LOG('Moyennes ∆Ct et 2^(-∆Ct)'!S14)&gt;1,LOG('Moyennes ∆Ct et 2^(-∆Ct)'!S14),-1/LOG('Moyennes ∆Ct et 2^(-∆Ct)'!S14)))</f>
        <v/>
      </c>
      <c r="AE14" s="354" t="str">
        <f>IF(ISERROR(LOG('Moyennes ∆Ct et 2^(-∆Ct)'!T14)),"",IF(LOG('Moyennes ∆Ct et 2^(-∆Ct)'!T14)&gt;1,LOG('Moyennes ∆Ct et 2^(-∆Ct)'!T14),-1/LOG('Moyennes ∆Ct et 2^(-∆Ct)'!T14)))</f>
        <v/>
      </c>
      <c r="AF14" s="354" t="str">
        <f>IF(ISERROR(LOG('Moyennes ∆Ct et 2^(-∆Ct)'!U14)),"",IF(LOG('Moyennes ∆Ct et 2^(-∆Ct)'!U14)&gt;1,LOG('Moyennes ∆Ct et 2^(-∆Ct)'!U14),-1/LOG('Moyennes ∆Ct et 2^(-∆Ct)'!U14)))</f>
        <v/>
      </c>
      <c r="AG14" s="354" t="str">
        <f>IF(ISERROR(LOG('Moyennes ∆Ct et 2^(-∆Ct)'!V14)),"",IF(LOG('Moyennes ∆Ct et 2^(-∆Ct)'!V14)&gt;1,LOG('Moyennes ∆Ct et 2^(-∆Ct)'!V14),-1/LOG('Moyennes ∆Ct et 2^(-∆Ct)'!V14)))</f>
        <v/>
      </c>
      <c r="AH14" s="354" t="str">
        <f>IF(ISERROR(LOG('Moyennes ∆Ct et 2^(-∆Ct)'!W14)),"",IF(LOG('Moyennes ∆Ct et 2^(-∆Ct)'!W14)&gt;1,LOG('Moyennes ∆Ct et 2^(-∆Ct)'!W14),-1/LOG('Moyennes ∆Ct et 2^(-∆Ct)'!W14)))</f>
        <v/>
      </c>
      <c r="AI14" s="355" t="str">
        <f>IF(ISERROR(LOG('Moyennes ∆Ct et 2^(-∆Ct)'!X14)),"",IF(LOG('Moyennes ∆Ct et 2^(-∆Ct)'!X14)&gt;1,LOG('Moyennes ∆Ct et 2^(-∆Ct)'!X14),-1/LOG('Moyennes ∆Ct et 2^(-∆Ct)'!X14)))</f>
        <v/>
      </c>
      <c r="AJ14" s="347" t="str">
        <f>'Variations d''expr° - Validation'!F14</f>
        <v/>
      </c>
      <c r="AK14" s="348" t="str">
        <f>'Variations d''expr° - Validation'!I14</f>
        <v/>
      </c>
      <c r="AL14" s="348" t="str">
        <f>'Variations d''expr° - Validation'!L14</f>
        <v/>
      </c>
      <c r="AM14" s="348" t="str">
        <f>'Variations d''expr° - Validation'!O14</f>
        <v/>
      </c>
      <c r="AN14" s="348" t="str">
        <f>'Variations d''expr° - Validation'!R14</f>
        <v/>
      </c>
      <c r="AO14" s="348" t="str">
        <f>'Variations d''expr° - Validation'!U14</f>
        <v/>
      </c>
      <c r="AP14" s="348" t="str">
        <f>'Variations d''expr° - Validation'!X14</f>
        <v/>
      </c>
      <c r="AQ14" s="348" t="str">
        <f>'Variations d''expr° - Validation'!AA14</f>
        <v/>
      </c>
      <c r="AR14" s="348" t="str">
        <f>'Variations d''expr° - Validation'!AD14</f>
        <v/>
      </c>
      <c r="AS14" s="349" t="str">
        <f>'Variations d''expr° - Validation'!AG14</f>
        <v/>
      </c>
      <c r="AT14" s="347" t="str">
        <f>'Moyennes ∆Ct et 2^(-∆Ct)'!AK14</f>
        <v/>
      </c>
      <c r="AU14" s="348" t="str">
        <f>'Moyennes ∆Ct et 2^(-∆Ct)'!AM14</f>
        <v/>
      </c>
      <c r="AV14" s="348" t="str">
        <f>'Moyennes ∆Ct et 2^(-∆Ct)'!AO14</f>
        <v/>
      </c>
      <c r="AW14" s="348" t="str">
        <f>'Moyennes ∆Ct et 2^(-∆Ct)'!AQ14</f>
        <v/>
      </c>
      <c r="AX14" s="348" t="str">
        <f>'Moyennes ∆Ct et 2^(-∆Ct)'!AS14</f>
        <v/>
      </c>
      <c r="AY14" s="348" t="str">
        <f>'Moyennes ∆Ct et 2^(-∆Ct)'!AU14</f>
        <v/>
      </c>
      <c r="AZ14" s="348" t="str">
        <f>'Moyennes ∆Ct et 2^(-∆Ct)'!AW14</f>
        <v/>
      </c>
      <c r="BA14" s="348" t="str">
        <f>'Moyennes ∆Ct et 2^(-∆Ct)'!AY14</f>
        <v/>
      </c>
      <c r="BB14" s="348" t="str">
        <f>'Moyennes ∆Ct et 2^(-∆Ct)'!BA14</f>
        <v/>
      </c>
      <c r="BC14" s="349" t="str">
        <f>'Moyennes ∆Ct et 2^(-∆Ct)'!BC14</f>
        <v/>
      </c>
    </row>
    <row r="15" spans="1:55">
      <c r="A15" s="315" t="s">
        <v>22</v>
      </c>
      <c r="B15" s="323" t="str">
        <f>'Choix des Gènes pour Diagrammes'!C5</f>
        <v/>
      </c>
      <c r="C15" s="359" t="str">
        <f>'Moyennes des Ct'!C15</f>
        <v/>
      </c>
      <c r="D15" s="342" t="str">
        <f>'Moyennes des Ct'!F15</f>
        <v/>
      </c>
      <c r="E15" s="342" t="str">
        <f>'Moyennes des Ct'!I15</f>
        <v/>
      </c>
      <c r="F15" s="342" t="str">
        <f>'Moyennes des Ct'!L15</f>
        <v/>
      </c>
      <c r="G15" s="342" t="str">
        <f>'Moyennes des Ct'!O15</f>
        <v/>
      </c>
      <c r="H15" s="342" t="str">
        <f>'Moyennes des Ct'!R15</f>
        <v/>
      </c>
      <c r="I15" s="342" t="str">
        <f>'Moyennes des Ct'!U15</f>
        <v/>
      </c>
      <c r="J15" s="342" t="str">
        <f>'Moyennes des Ct'!X15</f>
        <v/>
      </c>
      <c r="K15" s="342" t="str">
        <f>'Moyennes des Ct'!AA15</f>
        <v/>
      </c>
      <c r="L15" s="342" t="str">
        <f>'Moyennes des Ct'!AD15</f>
        <v/>
      </c>
      <c r="M15" s="343" t="str">
        <f>'Moyennes des Ct'!AG15</f>
        <v/>
      </c>
      <c r="N15" s="353" t="str">
        <f>'Moyennes ∆Ct et 2^(-∆Ct)'!Y15</f>
        <v/>
      </c>
      <c r="O15" s="354" t="str">
        <f>'Moyennes ∆Ct et 2^(-∆Ct)'!Z15</f>
        <v/>
      </c>
      <c r="P15" s="354" t="str">
        <f>'Moyennes ∆Ct et 2^(-∆Ct)'!AA15</f>
        <v/>
      </c>
      <c r="Q15" s="354" t="str">
        <f>'Moyennes ∆Ct et 2^(-∆Ct)'!AB15</f>
        <v/>
      </c>
      <c r="R15" s="354" t="str">
        <f>'Moyennes ∆Ct et 2^(-∆Ct)'!AC15</f>
        <v/>
      </c>
      <c r="S15" s="354" t="str">
        <f>'Moyennes ∆Ct et 2^(-∆Ct)'!AD15</f>
        <v/>
      </c>
      <c r="T15" s="354" t="str">
        <f>'Moyennes ∆Ct et 2^(-∆Ct)'!AE15</f>
        <v/>
      </c>
      <c r="U15" s="354" t="str">
        <f>'Moyennes ∆Ct et 2^(-∆Ct)'!AF15</f>
        <v/>
      </c>
      <c r="V15" s="354" t="str">
        <f>'Moyennes ∆Ct et 2^(-∆Ct)'!AG15</f>
        <v/>
      </c>
      <c r="W15" s="354" t="str">
        <f>'Moyennes ∆Ct et 2^(-∆Ct)'!AH15</f>
        <v/>
      </c>
      <c r="X15" s="354" t="str">
        <f>'Moyennes ∆Ct et 2^(-∆Ct)'!AI15</f>
        <v/>
      </c>
      <c r="Y15" s="353" t="str">
        <f>IF(ISERROR(LOG('Moyennes ∆Ct et 2^(-∆Ct)'!N15)),"",IF(LOG('Moyennes ∆Ct et 2^(-∆Ct)'!N15)&gt;1,LOG('Moyennes ∆Ct et 2^(-∆Ct)'!N15),-1/LOG('Moyennes ∆Ct et 2^(-∆Ct)'!N15)))</f>
        <v/>
      </c>
      <c r="Z15" s="354" t="str">
        <f>IF(ISERROR(LOG('Moyennes ∆Ct et 2^(-∆Ct)'!O15)),"",IF(LOG('Moyennes ∆Ct et 2^(-∆Ct)'!O15)&gt;1,LOG('Moyennes ∆Ct et 2^(-∆Ct)'!O15),-1/LOG('Moyennes ∆Ct et 2^(-∆Ct)'!O15)))</f>
        <v/>
      </c>
      <c r="AA15" s="354" t="str">
        <f>IF(ISERROR(LOG('Moyennes ∆Ct et 2^(-∆Ct)'!P15)),"",IF(LOG('Moyennes ∆Ct et 2^(-∆Ct)'!P15)&gt;1,LOG('Moyennes ∆Ct et 2^(-∆Ct)'!P15),-1/LOG('Moyennes ∆Ct et 2^(-∆Ct)'!P15)))</f>
        <v/>
      </c>
      <c r="AB15" s="354" t="str">
        <f>IF(ISERROR(LOG('Moyennes ∆Ct et 2^(-∆Ct)'!Q15)),"",IF(LOG('Moyennes ∆Ct et 2^(-∆Ct)'!Q15)&gt;1,LOG('Moyennes ∆Ct et 2^(-∆Ct)'!Q15),-1/LOG('Moyennes ∆Ct et 2^(-∆Ct)'!Q15)))</f>
        <v/>
      </c>
      <c r="AC15" s="354" t="str">
        <f>IF(ISERROR(LOG('Moyennes ∆Ct et 2^(-∆Ct)'!R15)),"",IF(LOG('Moyennes ∆Ct et 2^(-∆Ct)'!R15)&gt;1,LOG('Moyennes ∆Ct et 2^(-∆Ct)'!R15),-1/LOG('Moyennes ∆Ct et 2^(-∆Ct)'!R15)))</f>
        <v/>
      </c>
      <c r="AD15" s="354" t="str">
        <f>IF(ISERROR(LOG('Moyennes ∆Ct et 2^(-∆Ct)'!S15)),"",IF(LOG('Moyennes ∆Ct et 2^(-∆Ct)'!S15)&gt;1,LOG('Moyennes ∆Ct et 2^(-∆Ct)'!S15),-1/LOG('Moyennes ∆Ct et 2^(-∆Ct)'!S15)))</f>
        <v/>
      </c>
      <c r="AE15" s="354" t="str">
        <f>IF(ISERROR(LOG('Moyennes ∆Ct et 2^(-∆Ct)'!T15)),"",IF(LOG('Moyennes ∆Ct et 2^(-∆Ct)'!T15)&gt;1,LOG('Moyennes ∆Ct et 2^(-∆Ct)'!T15),-1/LOG('Moyennes ∆Ct et 2^(-∆Ct)'!T15)))</f>
        <v/>
      </c>
      <c r="AF15" s="354" t="str">
        <f>IF(ISERROR(LOG('Moyennes ∆Ct et 2^(-∆Ct)'!U15)),"",IF(LOG('Moyennes ∆Ct et 2^(-∆Ct)'!U15)&gt;1,LOG('Moyennes ∆Ct et 2^(-∆Ct)'!U15),-1/LOG('Moyennes ∆Ct et 2^(-∆Ct)'!U15)))</f>
        <v/>
      </c>
      <c r="AG15" s="354" t="str">
        <f>IF(ISERROR(LOG('Moyennes ∆Ct et 2^(-∆Ct)'!V15)),"",IF(LOG('Moyennes ∆Ct et 2^(-∆Ct)'!V15)&gt;1,LOG('Moyennes ∆Ct et 2^(-∆Ct)'!V15),-1/LOG('Moyennes ∆Ct et 2^(-∆Ct)'!V15)))</f>
        <v/>
      </c>
      <c r="AH15" s="354" t="str">
        <f>IF(ISERROR(LOG('Moyennes ∆Ct et 2^(-∆Ct)'!W15)),"",IF(LOG('Moyennes ∆Ct et 2^(-∆Ct)'!W15)&gt;1,LOG('Moyennes ∆Ct et 2^(-∆Ct)'!W15),-1/LOG('Moyennes ∆Ct et 2^(-∆Ct)'!W15)))</f>
        <v/>
      </c>
      <c r="AI15" s="355" t="str">
        <f>IF(ISERROR(LOG('Moyennes ∆Ct et 2^(-∆Ct)'!X15)),"",IF(LOG('Moyennes ∆Ct et 2^(-∆Ct)'!X15)&gt;1,LOG('Moyennes ∆Ct et 2^(-∆Ct)'!X15),-1/LOG('Moyennes ∆Ct et 2^(-∆Ct)'!X15)))</f>
        <v/>
      </c>
      <c r="AJ15" s="347" t="str">
        <f>'Variations d''expr° - Validation'!F15</f>
        <v/>
      </c>
      <c r="AK15" s="348" t="str">
        <f>'Variations d''expr° - Validation'!I15</f>
        <v/>
      </c>
      <c r="AL15" s="348" t="str">
        <f>'Variations d''expr° - Validation'!L15</f>
        <v/>
      </c>
      <c r="AM15" s="348" t="str">
        <f>'Variations d''expr° - Validation'!O15</f>
        <v/>
      </c>
      <c r="AN15" s="348" t="str">
        <f>'Variations d''expr° - Validation'!R15</f>
        <v/>
      </c>
      <c r="AO15" s="348" t="str">
        <f>'Variations d''expr° - Validation'!U15</f>
        <v/>
      </c>
      <c r="AP15" s="348" t="str">
        <f>'Variations d''expr° - Validation'!X15</f>
        <v/>
      </c>
      <c r="AQ15" s="348" t="str">
        <f>'Variations d''expr° - Validation'!AA15</f>
        <v/>
      </c>
      <c r="AR15" s="348" t="str">
        <f>'Variations d''expr° - Validation'!AD15</f>
        <v/>
      </c>
      <c r="AS15" s="349" t="str">
        <f>'Variations d''expr° - Validation'!AG15</f>
        <v/>
      </c>
      <c r="AT15" s="347" t="str">
        <f>'Moyennes ∆Ct et 2^(-∆Ct)'!AK15</f>
        <v/>
      </c>
      <c r="AU15" s="348" t="str">
        <f>'Moyennes ∆Ct et 2^(-∆Ct)'!AM15</f>
        <v/>
      </c>
      <c r="AV15" s="348" t="str">
        <f>'Moyennes ∆Ct et 2^(-∆Ct)'!AO15</f>
        <v/>
      </c>
      <c r="AW15" s="348" t="str">
        <f>'Moyennes ∆Ct et 2^(-∆Ct)'!AQ15</f>
        <v/>
      </c>
      <c r="AX15" s="348" t="str">
        <f>'Moyennes ∆Ct et 2^(-∆Ct)'!AS15</f>
        <v/>
      </c>
      <c r="AY15" s="348" t="str">
        <f>'Moyennes ∆Ct et 2^(-∆Ct)'!AU15</f>
        <v/>
      </c>
      <c r="AZ15" s="348" t="str">
        <f>'Moyennes ∆Ct et 2^(-∆Ct)'!AW15</f>
        <v/>
      </c>
      <c r="BA15" s="348" t="str">
        <f>'Moyennes ∆Ct et 2^(-∆Ct)'!AY15</f>
        <v/>
      </c>
      <c r="BB15" s="348" t="str">
        <f>'Moyennes ∆Ct et 2^(-∆Ct)'!BA15</f>
        <v/>
      </c>
      <c r="BC15" s="349" t="str">
        <f>'Moyennes ∆Ct et 2^(-∆Ct)'!BC15</f>
        <v/>
      </c>
    </row>
    <row r="16" spans="1:55">
      <c r="A16" s="315" t="s">
        <v>23</v>
      </c>
      <c r="B16" s="323" t="str">
        <f>'Choix des Gènes pour Diagrammes'!D5</f>
        <v/>
      </c>
      <c r="C16" s="359" t="str">
        <f>'Moyennes des Ct'!C16</f>
        <v/>
      </c>
      <c r="D16" s="342" t="str">
        <f>'Moyennes des Ct'!F16</f>
        <v/>
      </c>
      <c r="E16" s="342" t="str">
        <f>'Moyennes des Ct'!I16</f>
        <v/>
      </c>
      <c r="F16" s="342" t="str">
        <f>'Moyennes des Ct'!L16</f>
        <v/>
      </c>
      <c r="G16" s="342" t="str">
        <f>'Moyennes des Ct'!O16</f>
        <v/>
      </c>
      <c r="H16" s="342" t="str">
        <f>'Moyennes des Ct'!R16</f>
        <v/>
      </c>
      <c r="I16" s="342" t="str">
        <f>'Moyennes des Ct'!U16</f>
        <v/>
      </c>
      <c r="J16" s="342" t="str">
        <f>'Moyennes des Ct'!X16</f>
        <v/>
      </c>
      <c r="K16" s="342" t="str">
        <f>'Moyennes des Ct'!AA16</f>
        <v/>
      </c>
      <c r="L16" s="342" t="str">
        <f>'Moyennes des Ct'!AD16</f>
        <v/>
      </c>
      <c r="M16" s="343" t="str">
        <f>'Moyennes des Ct'!AG16</f>
        <v/>
      </c>
      <c r="N16" s="353" t="str">
        <f>'Moyennes ∆Ct et 2^(-∆Ct)'!Y16</f>
        <v/>
      </c>
      <c r="O16" s="354" t="str">
        <f>'Moyennes ∆Ct et 2^(-∆Ct)'!Z16</f>
        <v/>
      </c>
      <c r="P16" s="354" t="str">
        <f>'Moyennes ∆Ct et 2^(-∆Ct)'!AA16</f>
        <v/>
      </c>
      <c r="Q16" s="354" t="str">
        <f>'Moyennes ∆Ct et 2^(-∆Ct)'!AB16</f>
        <v/>
      </c>
      <c r="R16" s="354" t="str">
        <f>'Moyennes ∆Ct et 2^(-∆Ct)'!AC16</f>
        <v/>
      </c>
      <c r="S16" s="354" t="str">
        <f>'Moyennes ∆Ct et 2^(-∆Ct)'!AD16</f>
        <v/>
      </c>
      <c r="T16" s="354" t="str">
        <f>'Moyennes ∆Ct et 2^(-∆Ct)'!AE16</f>
        <v/>
      </c>
      <c r="U16" s="354" t="str">
        <f>'Moyennes ∆Ct et 2^(-∆Ct)'!AF16</f>
        <v/>
      </c>
      <c r="V16" s="354" t="str">
        <f>'Moyennes ∆Ct et 2^(-∆Ct)'!AG16</f>
        <v/>
      </c>
      <c r="W16" s="354" t="str">
        <f>'Moyennes ∆Ct et 2^(-∆Ct)'!AH16</f>
        <v/>
      </c>
      <c r="X16" s="354" t="str">
        <f>'Moyennes ∆Ct et 2^(-∆Ct)'!AI16</f>
        <v/>
      </c>
      <c r="Y16" s="353" t="str">
        <f>IF(ISERROR(LOG('Moyennes ∆Ct et 2^(-∆Ct)'!N16)),"",IF(LOG('Moyennes ∆Ct et 2^(-∆Ct)'!N16)&gt;1,LOG('Moyennes ∆Ct et 2^(-∆Ct)'!N16),-1/LOG('Moyennes ∆Ct et 2^(-∆Ct)'!N16)))</f>
        <v/>
      </c>
      <c r="Z16" s="354" t="str">
        <f>IF(ISERROR(LOG('Moyennes ∆Ct et 2^(-∆Ct)'!O16)),"",IF(LOG('Moyennes ∆Ct et 2^(-∆Ct)'!O16)&gt;1,LOG('Moyennes ∆Ct et 2^(-∆Ct)'!O16),-1/LOG('Moyennes ∆Ct et 2^(-∆Ct)'!O16)))</f>
        <v/>
      </c>
      <c r="AA16" s="354" t="str">
        <f>IF(ISERROR(LOG('Moyennes ∆Ct et 2^(-∆Ct)'!P16)),"",IF(LOG('Moyennes ∆Ct et 2^(-∆Ct)'!P16)&gt;1,LOG('Moyennes ∆Ct et 2^(-∆Ct)'!P16),-1/LOG('Moyennes ∆Ct et 2^(-∆Ct)'!P16)))</f>
        <v/>
      </c>
      <c r="AB16" s="354" t="str">
        <f>IF(ISERROR(LOG('Moyennes ∆Ct et 2^(-∆Ct)'!Q16)),"",IF(LOG('Moyennes ∆Ct et 2^(-∆Ct)'!Q16)&gt;1,LOG('Moyennes ∆Ct et 2^(-∆Ct)'!Q16),-1/LOG('Moyennes ∆Ct et 2^(-∆Ct)'!Q16)))</f>
        <v/>
      </c>
      <c r="AC16" s="354" t="str">
        <f>IF(ISERROR(LOG('Moyennes ∆Ct et 2^(-∆Ct)'!R16)),"",IF(LOG('Moyennes ∆Ct et 2^(-∆Ct)'!R16)&gt;1,LOG('Moyennes ∆Ct et 2^(-∆Ct)'!R16),-1/LOG('Moyennes ∆Ct et 2^(-∆Ct)'!R16)))</f>
        <v/>
      </c>
      <c r="AD16" s="354" t="str">
        <f>IF(ISERROR(LOG('Moyennes ∆Ct et 2^(-∆Ct)'!S16)),"",IF(LOG('Moyennes ∆Ct et 2^(-∆Ct)'!S16)&gt;1,LOG('Moyennes ∆Ct et 2^(-∆Ct)'!S16),-1/LOG('Moyennes ∆Ct et 2^(-∆Ct)'!S16)))</f>
        <v/>
      </c>
      <c r="AE16" s="354" t="str">
        <f>IF(ISERROR(LOG('Moyennes ∆Ct et 2^(-∆Ct)'!T16)),"",IF(LOG('Moyennes ∆Ct et 2^(-∆Ct)'!T16)&gt;1,LOG('Moyennes ∆Ct et 2^(-∆Ct)'!T16),-1/LOG('Moyennes ∆Ct et 2^(-∆Ct)'!T16)))</f>
        <v/>
      </c>
      <c r="AF16" s="354" t="str">
        <f>IF(ISERROR(LOG('Moyennes ∆Ct et 2^(-∆Ct)'!U16)),"",IF(LOG('Moyennes ∆Ct et 2^(-∆Ct)'!U16)&gt;1,LOG('Moyennes ∆Ct et 2^(-∆Ct)'!U16),-1/LOG('Moyennes ∆Ct et 2^(-∆Ct)'!U16)))</f>
        <v/>
      </c>
      <c r="AG16" s="354" t="str">
        <f>IF(ISERROR(LOG('Moyennes ∆Ct et 2^(-∆Ct)'!V16)),"",IF(LOG('Moyennes ∆Ct et 2^(-∆Ct)'!V16)&gt;1,LOG('Moyennes ∆Ct et 2^(-∆Ct)'!V16),-1/LOG('Moyennes ∆Ct et 2^(-∆Ct)'!V16)))</f>
        <v/>
      </c>
      <c r="AH16" s="354" t="str">
        <f>IF(ISERROR(LOG('Moyennes ∆Ct et 2^(-∆Ct)'!W16)),"",IF(LOG('Moyennes ∆Ct et 2^(-∆Ct)'!W16)&gt;1,LOG('Moyennes ∆Ct et 2^(-∆Ct)'!W16),-1/LOG('Moyennes ∆Ct et 2^(-∆Ct)'!W16)))</f>
        <v/>
      </c>
      <c r="AI16" s="355" t="str">
        <f>IF(ISERROR(LOG('Moyennes ∆Ct et 2^(-∆Ct)'!X16)),"",IF(LOG('Moyennes ∆Ct et 2^(-∆Ct)'!X16)&gt;1,LOG('Moyennes ∆Ct et 2^(-∆Ct)'!X16),-1/LOG('Moyennes ∆Ct et 2^(-∆Ct)'!X16)))</f>
        <v/>
      </c>
      <c r="AJ16" s="347" t="str">
        <f>'Variations d''expr° - Validation'!F16</f>
        <v/>
      </c>
      <c r="AK16" s="348" t="str">
        <f>'Variations d''expr° - Validation'!I16</f>
        <v/>
      </c>
      <c r="AL16" s="348" t="str">
        <f>'Variations d''expr° - Validation'!L16</f>
        <v/>
      </c>
      <c r="AM16" s="348" t="str">
        <f>'Variations d''expr° - Validation'!O16</f>
        <v/>
      </c>
      <c r="AN16" s="348" t="str">
        <f>'Variations d''expr° - Validation'!R16</f>
        <v/>
      </c>
      <c r="AO16" s="348" t="str">
        <f>'Variations d''expr° - Validation'!U16</f>
        <v/>
      </c>
      <c r="AP16" s="348" t="str">
        <f>'Variations d''expr° - Validation'!X16</f>
        <v/>
      </c>
      <c r="AQ16" s="348" t="str">
        <f>'Variations d''expr° - Validation'!AA16</f>
        <v/>
      </c>
      <c r="AR16" s="348" t="str">
        <f>'Variations d''expr° - Validation'!AD16</f>
        <v/>
      </c>
      <c r="AS16" s="349" t="str">
        <f>'Variations d''expr° - Validation'!AG16</f>
        <v/>
      </c>
      <c r="AT16" s="347" t="str">
        <f>'Moyennes ∆Ct et 2^(-∆Ct)'!AK16</f>
        <v/>
      </c>
      <c r="AU16" s="348" t="str">
        <f>'Moyennes ∆Ct et 2^(-∆Ct)'!AM16</f>
        <v/>
      </c>
      <c r="AV16" s="348" t="str">
        <f>'Moyennes ∆Ct et 2^(-∆Ct)'!AO16</f>
        <v/>
      </c>
      <c r="AW16" s="348" t="str">
        <f>'Moyennes ∆Ct et 2^(-∆Ct)'!AQ16</f>
        <v/>
      </c>
      <c r="AX16" s="348" t="str">
        <f>'Moyennes ∆Ct et 2^(-∆Ct)'!AS16</f>
        <v/>
      </c>
      <c r="AY16" s="348" t="str">
        <f>'Moyennes ∆Ct et 2^(-∆Ct)'!AU16</f>
        <v/>
      </c>
      <c r="AZ16" s="348" t="str">
        <f>'Moyennes ∆Ct et 2^(-∆Ct)'!AW16</f>
        <v/>
      </c>
      <c r="BA16" s="348" t="str">
        <f>'Moyennes ∆Ct et 2^(-∆Ct)'!AY16</f>
        <v/>
      </c>
      <c r="BB16" s="348" t="str">
        <f>'Moyennes ∆Ct et 2^(-∆Ct)'!BA16</f>
        <v/>
      </c>
      <c r="BC16" s="349" t="str">
        <f>'Moyennes ∆Ct et 2^(-∆Ct)'!BC16</f>
        <v/>
      </c>
    </row>
    <row r="17" spans="1:55">
      <c r="A17" s="315" t="s">
        <v>24</v>
      </c>
      <c r="B17" s="323" t="str">
        <f>'Choix des Gènes pour Diagrammes'!E5</f>
        <v/>
      </c>
      <c r="C17" s="359" t="str">
        <f>'Moyennes des Ct'!C17</f>
        <v/>
      </c>
      <c r="D17" s="342" t="str">
        <f>'Moyennes des Ct'!F17</f>
        <v/>
      </c>
      <c r="E17" s="342" t="str">
        <f>'Moyennes des Ct'!I17</f>
        <v/>
      </c>
      <c r="F17" s="342" t="str">
        <f>'Moyennes des Ct'!L17</f>
        <v/>
      </c>
      <c r="G17" s="342" t="str">
        <f>'Moyennes des Ct'!O17</f>
        <v/>
      </c>
      <c r="H17" s="342" t="str">
        <f>'Moyennes des Ct'!R17</f>
        <v/>
      </c>
      <c r="I17" s="342" t="str">
        <f>'Moyennes des Ct'!U17</f>
        <v/>
      </c>
      <c r="J17" s="342" t="str">
        <f>'Moyennes des Ct'!X17</f>
        <v/>
      </c>
      <c r="K17" s="342" t="str">
        <f>'Moyennes des Ct'!AA17</f>
        <v/>
      </c>
      <c r="L17" s="342" t="str">
        <f>'Moyennes des Ct'!AD17</f>
        <v/>
      </c>
      <c r="M17" s="343" t="str">
        <f>'Moyennes des Ct'!AG17</f>
        <v/>
      </c>
      <c r="N17" s="353" t="str">
        <f>'Moyennes ∆Ct et 2^(-∆Ct)'!Y17</f>
        <v/>
      </c>
      <c r="O17" s="354" t="str">
        <f>'Moyennes ∆Ct et 2^(-∆Ct)'!Z17</f>
        <v/>
      </c>
      <c r="P17" s="354" t="str">
        <f>'Moyennes ∆Ct et 2^(-∆Ct)'!AA17</f>
        <v/>
      </c>
      <c r="Q17" s="354" t="str">
        <f>'Moyennes ∆Ct et 2^(-∆Ct)'!AB17</f>
        <v/>
      </c>
      <c r="R17" s="354" t="str">
        <f>'Moyennes ∆Ct et 2^(-∆Ct)'!AC17</f>
        <v/>
      </c>
      <c r="S17" s="354" t="str">
        <f>'Moyennes ∆Ct et 2^(-∆Ct)'!AD17</f>
        <v/>
      </c>
      <c r="T17" s="354" t="str">
        <f>'Moyennes ∆Ct et 2^(-∆Ct)'!AE17</f>
        <v/>
      </c>
      <c r="U17" s="354" t="str">
        <f>'Moyennes ∆Ct et 2^(-∆Ct)'!AF17</f>
        <v/>
      </c>
      <c r="V17" s="354" t="str">
        <f>'Moyennes ∆Ct et 2^(-∆Ct)'!AG17</f>
        <v/>
      </c>
      <c r="W17" s="354" t="str">
        <f>'Moyennes ∆Ct et 2^(-∆Ct)'!AH17</f>
        <v/>
      </c>
      <c r="X17" s="354" t="str">
        <f>'Moyennes ∆Ct et 2^(-∆Ct)'!AI17</f>
        <v/>
      </c>
      <c r="Y17" s="353" t="str">
        <f>IF(ISERROR(LOG('Moyennes ∆Ct et 2^(-∆Ct)'!N17)),"",IF(LOG('Moyennes ∆Ct et 2^(-∆Ct)'!N17)&gt;1,LOG('Moyennes ∆Ct et 2^(-∆Ct)'!N17),-1/LOG('Moyennes ∆Ct et 2^(-∆Ct)'!N17)))</f>
        <v/>
      </c>
      <c r="Z17" s="354" t="str">
        <f>IF(ISERROR(LOG('Moyennes ∆Ct et 2^(-∆Ct)'!O17)),"",IF(LOG('Moyennes ∆Ct et 2^(-∆Ct)'!O17)&gt;1,LOG('Moyennes ∆Ct et 2^(-∆Ct)'!O17),-1/LOG('Moyennes ∆Ct et 2^(-∆Ct)'!O17)))</f>
        <v/>
      </c>
      <c r="AA17" s="354" t="str">
        <f>IF(ISERROR(LOG('Moyennes ∆Ct et 2^(-∆Ct)'!P17)),"",IF(LOG('Moyennes ∆Ct et 2^(-∆Ct)'!P17)&gt;1,LOG('Moyennes ∆Ct et 2^(-∆Ct)'!P17),-1/LOG('Moyennes ∆Ct et 2^(-∆Ct)'!P17)))</f>
        <v/>
      </c>
      <c r="AB17" s="354" t="str">
        <f>IF(ISERROR(LOG('Moyennes ∆Ct et 2^(-∆Ct)'!Q17)),"",IF(LOG('Moyennes ∆Ct et 2^(-∆Ct)'!Q17)&gt;1,LOG('Moyennes ∆Ct et 2^(-∆Ct)'!Q17),-1/LOG('Moyennes ∆Ct et 2^(-∆Ct)'!Q17)))</f>
        <v/>
      </c>
      <c r="AC17" s="354" t="str">
        <f>IF(ISERROR(LOG('Moyennes ∆Ct et 2^(-∆Ct)'!R17)),"",IF(LOG('Moyennes ∆Ct et 2^(-∆Ct)'!R17)&gt;1,LOG('Moyennes ∆Ct et 2^(-∆Ct)'!R17),-1/LOG('Moyennes ∆Ct et 2^(-∆Ct)'!R17)))</f>
        <v/>
      </c>
      <c r="AD17" s="354" t="str">
        <f>IF(ISERROR(LOG('Moyennes ∆Ct et 2^(-∆Ct)'!S17)),"",IF(LOG('Moyennes ∆Ct et 2^(-∆Ct)'!S17)&gt;1,LOG('Moyennes ∆Ct et 2^(-∆Ct)'!S17),-1/LOG('Moyennes ∆Ct et 2^(-∆Ct)'!S17)))</f>
        <v/>
      </c>
      <c r="AE17" s="354" t="str">
        <f>IF(ISERROR(LOG('Moyennes ∆Ct et 2^(-∆Ct)'!T17)),"",IF(LOG('Moyennes ∆Ct et 2^(-∆Ct)'!T17)&gt;1,LOG('Moyennes ∆Ct et 2^(-∆Ct)'!T17),-1/LOG('Moyennes ∆Ct et 2^(-∆Ct)'!T17)))</f>
        <v/>
      </c>
      <c r="AF17" s="354" t="str">
        <f>IF(ISERROR(LOG('Moyennes ∆Ct et 2^(-∆Ct)'!U17)),"",IF(LOG('Moyennes ∆Ct et 2^(-∆Ct)'!U17)&gt;1,LOG('Moyennes ∆Ct et 2^(-∆Ct)'!U17),-1/LOG('Moyennes ∆Ct et 2^(-∆Ct)'!U17)))</f>
        <v/>
      </c>
      <c r="AG17" s="354" t="str">
        <f>IF(ISERROR(LOG('Moyennes ∆Ct et 2^(-∆Ct)'!V17)),"",IF(LOG('Moyennes ∆Ct et 2^(-∆Ct)'!V17)&gt;1,LOG('Moyennes ∆Ct et 2^(-∆Ct)'!V17),-1/LOG('Moyennes ∆Ct et 2^(-∆Ct)'!V17)))</f>
        <v/>
      </c>
      <c r="AH17" s="354" t="str">
        <f>IF(ISERROR(LOG('Moyennes ∆Ct et 2^(-∆Ct)'!W17)),"",IF(LOG('Moyennes ∆Ct et 2^(-∆Ct)'!W17)&gt;1,LOG('Moyennes ∆Ct et 2^(-∆Ct)'!W17),-1/LOG('Moyennes ∆Ct et 2^(-∆Ct)'!W17)))</f>
        <v/>
      </c>
      <c r="AI17" s="355" t="str">
        <f>IF(ISERROR(LOG('Moyennes ∆Ct et 2^(-∆Ct)'!X17)),"",IF(LOG('Moyennes ∆Ct et 2^(-∆Ct)'!X17)&gt;1,LOG('Moyennes ∆Ct et 2^(-∆Ct)'!X17),-1/LOG('Moyennes ∆Ct et 2^(-∆Ct)'!X17)))</f>
        <v/>
      </c>
      <c r="AJ17" s="347" t="str">
        <f>'Variations d''expr° - Validation'!F17</f>
        <v/>
      </c>
      <c r="AK17" s="348" t="str">
        <f>'Variations d''expr° - Validation'!I17</f>
        <v/>
      </c>
      <c r="AL17" s="348" t="str">
        <f>'Variations d''expr° - Validation'!L17</f>
        <v/>
      </c>
      <c r="AM17" s="348" t="str">
        <f>'Variations d''expr° - Validation'!O17</f>
        <v/>
      </c>
      <c r="AN17" s="348" t="str">
        <f>'Variations d''expr° - Validation'!R17</f>
        <v/>
      </c>
      <c r="AO17" s="348" t="str">
        <f>'Variations d''expr° - Validation'!U17</f>
        <v/>
      </c>
      <c r="AP17" s="348" t="str">
        <f>'Variations d''expr° - Validation'!X17</f>
        <v/>
      </c>
      <c r="AQ17" s="348" t="str">
        <f>'Variations d''expr° - Validation'!AA17</f>
        <v/>
      </c>
      <c r="AR17" s="348" t="str">
        <f>'Variations d''expr° - Validation'!AD17</f>
        <v/>
      </c>
      <c r="AS17" s="349" t="str">
        <f>'Variations d''expr° - Validation'!AG17</f>
        <v/>
      </c>
      <c r="AT17" s="347" t="str">
        <f>'Moyennes ∆Ct et 2^(-∆Ct)'!AK17</f>
        <v/>
      </c>
      <c r="AU17" s="348" t="str">
        <f>'Moyennes ∆Ct et 2^(-∆Ct)'!AM17</f>
        <v/>
      </c>
      <c r="AV17" s="348" t="str">
        <f>'Moyennes ∆Ct et 2^(-∆Ct)'!AO17</f>
        <v/>
      </c>
      <c r="AW17" s="348" t="str">
        <f>'Moyennes ∆Ct et 2^(-∆Ct)'!AQ17</f>
        <v/>
      </c>
      <c r="AX17" s="348" t="str">
        <f>'Moyennes ∆Ct et 2^(-∆Ct)'!AS17</f>
        <v/>
      </c>
      <c r="AY17" s="348" t="str">
        <f>'Moyennes ∆Ct et 2^(-∆Ct)'!AU17</f>
        <v/>
      </c>
      <c r="AZ17" s="348" t="str">
        <f>'Moyennes ∆Ct et 2^(-∆Ct)'!AW17</f>
        <v/>
      </c>
      <c r="BA17" s="348" t="str">
        <f>'Moyennes ∆Ct et 2^(-∆Ct)'!AY17</f>
        <v/>
      </c>
      <c r="BB17" s="348" t="str">
        <f>'Moyennes ∆Ct et 2^(-∆Ct)'!BA17</f>
        <v/>
      </c>
      <c r="BC17" s="349" t="str">
        <f>'Moyennes ∆Ct et 2^(-∆Ct)'!BC17</f>
        <v/>
      </c>
    </row>
    <row r="18" spans="1:55">
      <c r="A18" s="315" t="s">
        <v>25</v>
      </c>
      <c r="B18" s="323" t="str">
        <f>'Choix des Gènes pour Diagrammes'!F5</f>
        <v/>
      </c>
      <c r="C18" s="359" t="str">
        <f>'Moyennes des Ct'!C18</f>
        <v/>
      </c>
      <c r="D18" s="342" t="str">
        <f>'Moyennes des Ct'!F18</f>
        <v/>
      </c>
      <c r="E18" s="342" t="str">
        <f>'Moyennes des Ct'!I18</f>
        <v/>
      </c>
      <c r="F18" s="342" t="str">
        <f>'Moyennes des Ct'!L18</f>
        <v/>
      </c>
      <c r="G18" s="342" t="str">
        <f>'Moyennes des Ct'!O18</f>
        <v/>
      </c>
      <c r="H18" s="342" t="str">
        <f>'Moyennes des Ct'!R18</f>
        <v/>
      </c>
      <c r="I18" s="342" t="str">
        <f>'Moyennes des Ct'!U18</f>
        <v/>
      </c>
      <c r="J18" s="342" t="str">
        <f>'Moyennes des Ct'!X18</f>
        <v/>
      </c>
      <c r="K18" s="342" t="str">
        <f>'Moyennes des Ct'!AA18</f>
        <v/>
      </c>
      <c r="L18" s="342" t="str">
        <f>'Moyennes des Ct'!AD18</f>
        <v/>
      </c>
      <c r="M18" s="343" t="str">
        <f>'Moyennes des Ct'!AG18</f>
        <v/>
      </c>
      <c r="N18" s="353" t="str">
        <f>'Moyennes ∆Ct et 2^(-∆Ct)'!Y18</f>
        <v/>
      </c>
      <c r="O18" s="354" t="str">
        <f>'Moyennes ∆Ct et 2^(-∆Ct)'!Z18</f>
        <v/>
      </c>
      <c r="P18" s="354" t="str">
        <f>'Moyennes ∆Ct et 2^(-∆Ct)'!AA18</f>
        <v/>
      </c>
      <c r="Q18" s="354" t="str">
        <f>'Moyennes ∆Ct et 2^(-∆Ct)'!AB18</f>
        <v/>
      </c>
      <c r="R18" s="354" t="str">
        <f>'Moyennes ∆Ct et 2^(-∆Ct)'!AC18</f>
        <v/>
      </c>
      <c r="S18" s="354" t="str">
        <f>'Moyennes ∆Ct et 2^(-∆Ct)'!AD18</f>
        <v/>
      </c>
      <c r="T18" s="354" t="str">
        <f>'Moyennes ∆Ct et 2^(-∆Ct)'!AE18</f>
        <v/>
      </c>
      <c r="U18" s="354" t="str">
        <f>'Moyennes ∆Ct et 2^(-∆Ct)'!AF18</f>
        <v/>
      </c>
      <c r="V18" s="354" t="str">
        <f>'Moyennes ∆Ct et 2^(-∆Ct)'!AG18</f>
        <v/>
      </c>
      <c r="W18" s="354" t="str">
        <f>'Moyennes ∆Ct et 2^(-∆Ct)'!AH18</f>
        <v/>
      </c>
      <c r="X18" s="354" t="str">
        <f>'Moyennes ∆Ct et 2^(-∆Ct)'!AI18</f>
        <v/>
      </c>
      <c r="Y18" s="353" t="str">
        <f>IF(ISERROR(LOG('Moyennes ∆Ct et 2^(-∆Ct)'!N18)),"",IF(LOG('Moyennes ∆Ct et 2^(-∆Ct)'!N18)&gt;1,LOG('Moyennes ∆Ct et 2^(-∆Ct)'!N18),-1/LOG('Moyennes ∆Ct et 2^(-∆Ct)'!N18)))</f>
        <v/>
      </c>
      <c r="Z18" s="354" t="str">
        <f>IF(ISERROR(LOG('Moyennes ∆Ct et 2^(-∆Ct)'!O18)),"",IF(LOG('Moyennes ∆Ct et 2^(-∆Ct)'!O18)&gt;1,LOG('Moyennes ∆Ct et 2^(-∆Ct)'!O18),-1/LOG('Moyennes ∆Ct et 2^(-∆Ct)'!O18)))</f>
        <v/>
      </c>
      <c r="AA18" s="354" t="str">
        <f>IF(ISERROR(LOG('Moyennes ∆Ct et 2^(-∆Ct)'!P18)),"",IF(LOG('Moyennes ∆Ct et 2^(-∆Ct)'!P18)&gt;1,LOG('Moyennes ∆Ct et 2^(-∆Ct)'!P18),-1/LOG('Moyennes ∆Ct et 2^(-∆Ct)'!P18)))</f>
        <v/>
      </c>
      <c r="AB18" s="354" t="str">
        <f>IF(ISERROR(LOG('Moyennes ∆Ct et 2^(-∆Ct)'!Q18)),"",IF(LOG('Moyennes ∆Ct et 2^(-∆Ct)'!Q18)&gt;1,LOG('Moyennes ∆Ct et 2^(-∆Ct)'!Q18),-1/LOG('Moyennes ∆Ct et 2^(-∆Ct)'!Q18)))</f>
        <v/>
      </c>
      <c r="AC18" s="354" t="str">
        <f>IF(ISERROR(LOG('Moyennes ∆Ct et 2^(-∆Ct)'!R18)),"",IF(LOG('Moyennes ∆Ct et 2^(-∆Ct)'!R18)&gt;1,LOG('Moyennes ∆Ct et 2^(-∆Ct)'!R18),-1/LOG('Moyennes ∆Ct et 2^(-∆Ct)'!R18)))</f>
        <v/>
      </c>
      <c r="AD18" s="354" t="str">
        <f>IF(ISERROR(LOG('Moyennes ∆Ct et 2^(-∆Ct)'!S18)),"",IF(LOG('Moyennes ∆Ct et 2^(-∆Ct)'!S18)&gt;1,LOG('Moyennes ∆Ct et 2^(-∆Ct)'!S18),-1/LOG('Moyennes ∆Ct et 2^(-∆Ct)'!S18)))</f>
        <v/>
      </c>
      <c r="AE18" s="354" t="str">
        <f>IF(ISERROR(LOG('Moyennes ∆Ct et 2^(-∆Ct)'!T18)),"",IF(LOG('Moyennes ∆Ct et 2^(-∆Ct)'!T18)&gt;1,LOG('Moyennes ∆Ct et 2^(-∆Ct)'!T18),-1/LOG('Moyennes ∆Ct et 2^(-∆Ct)'!T18)))</f>
        <v/>
      </c>
      <c r="AF18" s="354" t="str">
        <f>IF(ISERROR(LOG('Moyennes ∆Ct et 2^(-∆Ct)'!U18)),"",IF(LOG('Moyennes ∆Ct et 2^(-∆Ct)'!U18)&gt;1,LOG('Moyennes ∆Ct et 2^(-∆Ct)'!U18),-1/LOG('Moyennes ∆Ct et 2^(-∆Ct)'!U18)))</f>
        <v/>
      </c>
      <c r="AG18" s="354" t="str">
        <f>IF(ISERROR(LOG('Moyennes ∆Ct et 2^(-∆Ct)'!V18)),"",IF(LOG('Moyennes ∆Ct et 2^(-∆Ct)'!V18)&gt;1,LOG('Moyennes ∆Ct et 2^(-∆Ct)'!V18),-1/LOG('Moyennes ∆Ct et 2^(-∆Ct)'!V18)))</f>
        <v/>
      </c>
      <c r="AH18" s="354" t="str">
        <f>IF(ISERROR(LOG('Moyennes ∆Ct et 2^(-∆Ct)'!W18)),"",IF(LOG('Moyennes ∆Ct et 2^(-∆Ct)'!W18)&gt;1,LOG('Moyennes ∆Ct et 2^(-∆Ct)'!W18),-1/LOG('Moyennes ∆Ct et 2^(-∆Ct)'!W18)))</f>
        <v/>
      </c>
      <c r="AI18" s="355" t="str">
        <f>IF(ISERROR(LOG('Moyennes ∆Ct et 2^(-∆Ct)'!X18)),"",IF(LOG('Moyennes ∆Ct et 2^(-∆Ct)'!X18)&gt;1,LOG('Moyennes ∆Ct et 2^(-∆Ct)'!X18),-1/LOG('Moyennes ∆Ct et 2^(-∆Ct)'!X18)))</f>
        <v/>
      </c>
      <c r="AJ18" s="347" t="str">
        <f>'Variations d''expr° - Validation'!F18</f>
        <v/>
      </c>
      <c r="AK18" s="348" t="str">
        <f>'Variations d''expr° - Validation'!I18</f>
        <v/>
      </c>
      <c r="AL18" s="348" t="str">
        <f>'Variations d''expr° - Validation'!L18</f>
        <v/>
      </c>
      <c r="AM18" s="348" t="str">
        <f>'Variations d''expr° - Validation'!O18</f>
        <v/>
      </c>
      <c r="AN18" s="348" t="str">
        <f>'Variations d''expr° - Validation'!R18</f>
        <v/>
      </c>
      <c r="AO18" s="348" t="str">
        <f>'Variations d''expr° - Validation'!U18</f>
        <v/>
      </c>
      <c r="AP18" s="348" t="str">
        <f>'Variations d''expr° - Validation'!X18</f>
        <v/>
      </c>
      <c r="AQ18" s="348" t="str">
        <f>'Variations d''expr° - Validation'!AA18</f>
        <v/>
      </c>
      <c r="AR18" s="348" t="str">
        <f>'Variations d''expr° - Validation'!AD18</f>
        <v/>
      </c>
      <c r="AS18" s="349" t="str">
        <f>'Variations d''expr° - Validation'!AG18</f>
        <v/>
      </c>
      <c r="AT18" s="347" t="str">
        <f>'Moyennes ∆Ct et 2^(-∆Ct)'!AK18</f>
        <v/>
      </c>
      <c r="AU18" s="348" t="str">
        <f>'Moyennes ∆Ct et 2^(-∆Ct)'!AM18</f>
        <v/>
      </c>
      <c r="AV18" s="348" t="str">
        <f>'Moyennes ∆Ct et 2^(-∆Ct)'!AO18</f>
        <v/>
      </c>
      <c r="AW18" s="348" t="str">
        <f>'Moyennes ∆Ct et 2^(-∆Ct)'!AQ18</f>
        <v/>
      </c>
      <c r="AX18" s="348" t="str">
        <f>'Moyennes ∆Ct et 2^(-∆Ct)'!AS18</f>
        <v/>
      </c>
      <c r="AY18" s="348" t="str">
        <f>'Moyennes ∆Ct et 2^(-∆Ct)'!AU18</f>
        <v/>
      </c>
      <c r="AZ18" s="348" t="str">
        <f>'Moyennes ∆Ct et 2^(-∆Ct)'!AW18</f>
        <v/>
      </c>
      <c r="BA18" s="348" t="str">
        <f>'Moyennes ∆Ct et 2^(-∆Ct)'!AY18</f>
        <v/>
      </c>
      <c r="BB18" s="348" t="str">
        <f>'Moyennes ∆Ct et 2^(-∆Ct)'!BA18</f>
        <v/>
      </c>
      <c r="BC18" s="349" t="str">
        <f>'Moyennes ∆Ct et 2^(-∆Ct)'!BC18</f>
        <v/>
      </c>
    </row>
    <row r="19" spans="1:55">
      <c r="A19" s="315" t="s">
        <v>26</v>
      </c>
      <c r="B19" s="323" t="str">
        <f>'Choix des Gènes pour Diagrammes'!G5</f>
        <v/>
      </c>
      <c r="C19" s="359" t="str">
        <f>'Moyennes des Ct'!C19</f>
        <v/>
      </c>
      <c r="D19" s="342" t="str">
        <f>'Moyennes des Ct'!F19</f>
        <v/>
      </c>
      <c r="E19" s="342" t="str">
        <f>'Moyennes des Ct'!I19</f>
        <v/>
      </c>
      <c r="F19" s="342" t="str">
        <f>'Moyennes des Ct'!L19</f>
        <v/>
      </c>
      <c r="G19" s="342" t="str">
        <f>'Moyennes des Ct'!O19</f>
        <v/>
      </c>
      <c r="H19" s="342" t="str">
        <f>'Moyennes des Ct'!R19</f>
        <v/>
      </c>
      <c r="I19" s="342" t="str">
        <f>'Moyennes des Ct'!U19</f>
        <v/>
      </c>
      <c r="J19" s="342" t="str">
        <f>'Moyennes des Ct'!X19</f>
        <v/>
      </c>
      <c r="K19" s="342" t="str">
        <f>'Moyennes des Ct'!AA19</f>
        <v/>
      </c>
      <c r="L19" s="342" t="str">
        <f>'Moyennes des Ct'!AD19</f>
        <v/>
      </c>
      <c r="M19" s="343" t="str">
        <f>'Moyennes des Ct'!AG19</f>
        <v/>
      </c>
      <c r="N19" s="353" t="str">
        <f>'Moyennes ∆Ct et 2^(-∆Ct)'!Y19</f>
        <v/>
      </c>
      <c r="O19" s="354" t="str">
        <f>'Moyennes ∆Ct et 2^(-∆Ct)'!Z19</f>
        <v/>
      </c>
      <c r="P19" s="354" t="str">
        <f>'Moyennes ∆Ct et 2^(-∆Ct)'!AA19</f>
        <v/>
      </c>
      <c r="Q19" s="354" t="str">
        <f>'Moyennes ∆Ct et 2^(-∆Ct)'!AB19</f>
        <v/>
      </c>
      <c r="R19" s="354" t="str">
        <f>'Moyennes ∆Ct et 2^(-∆Ct)'!AC19</f>
        <v/>
      </c>
      <c r="S19" s="354" t="str">
        <f>'Moyennes ∆Ct et 2^(-∆Ct)'!AD19</f>
        <v/>
      </c>
      <c r="T19" s="354" t="str">
        <f>'Moyennes ∆Ct et 2^(-∆Ct)'!AE19</f>
        <v/>
      </c>
      <c r="U19" s="354" t="str">
        <f>'Moyennes ∆Ct et 2^(-∆Ct)'!AF19</f>
        <v/>
      </c>
      <c r="V19" s="354" t="str">
        <f>'Moyennes ∆Ct et 2^(-∆Ct)'!AG19</f>
        <v/>
      </c>
      <c r="W19" s="354" t="str">
        <f>'Moyennes ∆Ct et 2^(-∆Ct)'!AH19</f>
        <v/>
      </c>
      <c r="X19" s="354" t="str">
        <f>'Moyennes ∆Ct et 2^(-∆Ct)'!AI19</f>
        <v/>
      </c>
      <c r="Y19" s="353" t="str">
        <f>IF(ISERROR(LOG('Moyennes ∆Ct et 2^(-∆Ct)'!N19)),"",IF(LOG('Moyennes ∆Ct et 2^(-∆Ct)'!N19)&gt;1,LOG('Moyennes ∆Ct et 2^(-∆Ct)'!N19),-1/LOG('Moyennes ∆Ct et 2^(-∆Ct)'!N19)))</f>
        <v/>
      </c>
      <c r="Z19" s="354" t="str">
        <f>IF(ISERROR(LOG('Moyennes ∆Ct et 2^(-∆Ct)'!O19)),"",IF(LOG('Moyennes ∆Ct et 2^(-∆Ct)'!O19)&gt;1,LOG('Moyennes ∆Ct et 2^(-∆Ct)'!O19),-1/LOG('Moyennes ∆Ct et 2^(-∆Ct)'!O19)))</f>
        <v/>
      </c>
      <c r="AA19" s="354" t="str">
        <f>IF(ISERROR(LOG('Moyennes ∆Ct et 2^(-∆Ct)'!P19)),"",IF(LOG('Moyennes ∆Ct et 2^(-∆Ct)'!P19)&gt;1,LOG('Moyennes ∆Ct et 2^(-∆Ct)'!P19),-1/LOG('Moyennes ∆Ct et 2^(-∆Ct)'!P19)))</f>
        <v/>
      </c>
      <c r="AB19" s="354" t="str">
        <f>IF(ISERROR(LOG('Moyennes ∆Ct et 2^(-∆Ct)'!Q19)),"",IF(LOG('Moyennes ∆Ct et 2^(-∆Ct)'!Q19)&gt;1,LOG('Moyennes ∆Ct et 2^(-∆Ct)'!Q19),-1/LOG('Moyennes ∆Ct et 2^(-∆Ct)'!Q19)))</f>
        <v/>
      </c>
      <c r="AC19" s="354" t="str">
        <f>IF(ISERROR(LOG('Moyennes ∆Ct et 2^(-∆Ct)'!R19)),"",IF(LOG('Moyennes ∆Ct et 2^(-∆Ct)'!R19)&gt;1,LOG('Moyennes ∆Ct et 2^(-∆Ct)'!R19),-1/LOG('Moyennes ∆Ct et 2^(-∆Ct)'!R19)))</f>
        <v/>
      </c>
      <c r="AD19" s="354" t="str">
        <f>IF(ISERROR(LOG('Moyennes ∆Ct et 2^(-∆Ct)'!S19)),"",IF(LOG('Moyennes ∆Ct et 2^(-∆Ct)'!S19)&gt;1,LOG('Moyennes ∆Ct et 2^(-∆Ct)'!S19),-1/LOG('Moyennes ∆Ct et 2^(-∆Ct)'!S19)))</f>
        <v/>
      </c>
      <c r="AE19" s="354" t="str">
        <f>IF(ISERROR(LOG('Moyennes ∆Ct et 2^(-∆Ct)'!T19)),"",IF(LOG('Moyennes ∆Ct et 2^(-∆Ct)'!T19)&gt;1,LOG('Moyennes ∆Ct et 2^(-∆Ct)'!T19),-1/LOG('Moyennes ∆Ct et 2^(-∆Ct)'!T19)))</f>
        <v/>
      </c>
      <c r="AF19" s="354" t="str">
        <f>IF(ISERROR(LOG('Moyennes ∆Ct et 2^(-∆Ct)'!U19)),"",IF(LOG('Moyennes ∆Ct et 2^(-∆Ct)'!U19)&gt;1,LOG('Moyennes ∆Ct et 2^(-∆Ct)'!U19),-1/LOG('Moyennes ∆Ct et 2^(-∆Ct)'!U19)))</f>
        <v/>
      </c>
      <c r="AG19" s="354" t="str">
        <f>IF(ISERROR(LOG('Moyennes ∆Ct et 2^(-∆Ct)'!V19)),"",IF(LOG('Moyennes ∆Ct et 2^(-∆Ct)'!V19)&gt;1,LOG('Moyennes ∆Ct et 2^(-∆Ct)'!V19),-1/LOG('Moyennes ∆Ct et 2^(-∆Ct)'!V19)))</f>
        <v/>
      </c>
      <c r="AH19" s="354" t="str">
        <f>IF(ISERROR(LOG('Moyennes ∆Ct et 2^(-∆Ct)'!W19)),"",IF(LOG('Moyennes ∆Ct et 2^(-∆Ct)'!W19)&gt;1,LOG('Moyennes ∆Ct et 2^(-∆Ct)'!W19),-1/LOG('Moyennes ∆Ct et 2^(-∆Ct)'!W19)))</f>
        <v/>
      </c>
      <c r="AI19" s="355" t="str">
        <f>IF(ISERROR(LOG('Moyennes ∆Ct et 2^(-∆Ct)'!X19)),"",IF(LOG('Moyennes ∆Ct et 2^(-∆Ct)'!X19)&gt;1,LOG('Moyennes ∆Ct et 2^(-∆Ct)'!X19),-1/LOG('Moyennes ∆Ct et 2^(-∆Ct)'!X19)))</f>
        <v/>
      </c>
      <c r="AJ19" s="347" t="str">
        <f>'Variations d''expr° - Validation'!F19</f>
        <v/>
      </c>
      <c r="AK19" s="348" t="str">
        <f>'Variations d''expr° - Validation'!I19</f>
        <v/>
      </c>
      <c r="AL19" s="348" t="str">
        <f>'Variations d''expr° - Validation'!L19</f>
        <v/>
      </c>
      <c r="AM19" s="348" t="str">
        <f>'Variations d''expr° - Validation'!O19</f>
        <v/>
      </c>
      <c r="AN19" s="348" t="str">
        <f>'Variations d''expr° - Validation'!R19</f>
        <v/>
      </c>
      <c r="AO19" s="348" t="str">
        <f>'Variations d''expr° - Validation'!U19</f>
        <v/>
      </c>
      <c r="AP19" s="348" t="str">
        <f>'Variations d''expr° - Validation'!X19</f>
        <v/>
      </c>
      <c r="AQ19" s="348" t="str">
        <f>'Variations d''expr° - Validation'!AA19</f>
        <v/>
      </c>
      <c r="AR19" s="348" t="str">
        <f>'Variations d''expr° - Validation'!AD19</f>
        <v/>
      </c>
      <c r="AS19" s="349" t="str">
        <f>'Variations d''expr° - Validation'!AG19</f>
        <v/>
      </c>
      <c r="AT19" s="347" t="str">
        <f>'Moyennes ∆Ct et 2^(-∆Ct)'!AK19</f>
        <v/>
      </c>
      <c r="AU19" s="348" t="str">
        <f>'Moyennes ∆Ct et 2^(-∆Ct)'!AM19</f>
        <v/>
      </c>
      <c r="AV19" s="348" t="str">
        <f>'Moyennes ∆Ct et 2^(-∆Ct)'!AO19</f>
        <v/>
      </c>
      <c r="AW19" s="348" t="str">
        <f>'Moyennes ∆Ct et 2^(-∆Ct)'!AQ19</f>
        <v/>
      </c>
      <c r="AX19" s="348" t="str">
        <f>'Moyennes ∆Ct et 2^(-∆Ct)'!AS19</f>
        <v/>
      </c>
      <c r="AY19" s="348" t="str">
        <f>'Moyennes ∆Ct et 2^(-∆Ct)'!AU19</f>
        <v/>
      </c>
      <c r="AZ19" s="348" t="str">
        <f>'Moyennes ∆Ct et 2^(-∆Ct)'!AW19</f>
        <v/>
      </c>
      <c r="BA19" s="348" t="str">
        <f>'Moyennes ∆Ct et 2^(-∆Ct)'!AY19</f>
        <v/>
      </c>
      <c r="BB19" s="348" t="str">
        <f>'Moyennes ∆Ct et 2^(-∆Ct)'!BA19</f>
        <v/>
      </c>
      <c r="BC19" s="349" t="str">
        <f>'Moyennes ∆Ct et 2^(-∆Ct)'!BC19</f>
        <v/>
      </c>
    </row>
    <row r="20" spans="1:55">
      <c r="A20" s="315" t="s">
        <v>27</v>
      </c>
      <c r="B20" s="323" t="str">
        <f>'Choix des Gènes pour Diagrammes'!H5</f>
        <v/>
      </c>
      <c r="C20" s="359" t="str">
        <f>'Moyennes des Ct'!C20</f>
        <v/>
      </c>
      <c r="D20" s="342" t="str">
        <f>'Moyennes des Ct'!F20</f>
        <v/>
      </c>
      <c r="E20" s="342" t="str">
        <f>'Moyennes des Ct'!I20</f>
        <v/>
      </c>
      <c r="F20" s="342" t="str">
        <f>'Moyennes des Ct'!L20</f>
        <v/>
      </c>
      <c r="G20" s="342" t="str">
        <f>'Moyennes des Ct'!O20</f>
        <v/>
      </c>
      <c r="H20" s="342" t="str">
        <f>'Moyennes des Ct'!R20</f>
        <v/>
      </c>
      <c r="I20" s="342" t="str">
        <f>'Moyennes des Ct'!U20</f>
        <v/>
      </c>
      <c r="J20" s="342" t="str">
        <f>'Moyennes des Ct'!X20</f>
        <v/>
      </c>
      <c r="K20" s="342" t="str">
        <f>'Moyennes des Ct'!AA20</f>
        <v/>
      </c>
      <c r="L20" s="342" t="str">
        <f>'Moyennes des Ct'!AD20</f>
        <v/>
      </c>
      <c r="M20" s="343" t="str">
        <f>'Moyennes des Ct'!AG20</f>
        <v/>
      </c>
      <c r="N20" s="353" t="str">
        <f>'Moyennes ∆Ct et 2^(-∆Ct)'!Y20</f>
        <v/>
      </c>
      <c r="O20" s="354" t="str">
        <f>'Moyennes ∆Ct et 2^(-∆Ct)'!Z20</f>
        <v/>
      </c>
      <c r="P20" s="354" t="str">
        <f>'Moyennes ∆Ct et 2^(-∆Ct)'!AA20</f>
        <v/>
      </c>
      <c r="Q20" s="354" t="str">
        <f>'Moyennes ∆Ct et 2^(-∆Ct)'!AB20</f>
        <v/>
      </c>
      <c r="R20" s="354" t="str">
        <f>'Moyennes ∆Ct et 2^(-∆Ct)'!AC20</f>
        <v/>
      </c>
      <c r="S20" s="354" t="str">
        <f>'Moyennes ∆Ct et 2^(-∆Ct)'!AD20</f>
        <v/>
      </c>
      <c r="T20" s="354" t="str">
        <f>'Moyennes ∆Ct et 2^(-∆Ct)'!AE20</f>
        <v/>
      </c>
      <c r="U20" s="354" t="str">
        <f>'Moyennes ∆Ct et 2^(-∆Ct)'!AF20</f>
        <v/>
      </c>
      <c r="V20" s="354" t="str">
        <f>'Moyennes ∆Ct et 2^(-∆Ct)'!AG20</f>
        <v/>
      </c>
      <c r="W20" s="354" t="str">
        <f>'Moyennes ∆Ct et 2^(-∆Ct)'!AH20</f>
        <v/>
      </c>
      <c r="X20" s="354" t="str">
        <f>'Moyennes ∆Ct et 2^(-∆Ct)'!AI20</f>
        <v/>
      </c>
      <c r="Y20" s="353" t="str">
        <f>IF(ISERROR(LOG('Moyennes ∆Ct et 2^(-∆Ct)'!N20)),"",IF(LOG('Moyennes ∆Ct et 2^(-∆Ct)'!N20)&gt;1,LOG('Moyennes ∆Ct et 2^(-∆Ct)'!N20),-1/LOG('Moyennes ∆Ct et 2^(-∆Ct)'!N20)))</f>
        <v/>
      </c>
      <c r="Z20" s="354" t="str">
        <f>IF(ISERROR(LOG('Moyennes ∆Ct et 2^(-∆Ct)'!O20)),"",IF(LOG('Moyennes ∆Ct et 2^(-∆Ct)'!O20)&gt;1,LOG('Moyennes ∆Ct et 2^(-∆Ct)'!O20),-1/LOG('Moyennes ∆Ct et 2^(-∆Ct)'!O20)))</f>
        <v/>
      </c>
      <c r="AA20" s="354" t="str">
        <f>IF(ISERROR(LOG('Moyennes ∆Ct et 2^(-∆Ct)'!P20)),"",IF(LOG('Moyennes ∆Ct et 2^(-∆Ct)'!P20)&gt;1,LOG('Moyennes ∆Ct et 2^(-∆Ct)'!P20),-1/LOG('Moyennes ∆Ct et 2^(-∆Ct)'!P20)))</f>
        <v/>
      </c>
      <c r="AB20" s="354" t="str">
        <f>IF(ISERROR(LOG('Moyennes ∆Ct et 2^(-∆Ct)'!Q20)),"",IF(LOG('Moyennes ∆Ct et 2^(-∆Ct)'!Q20)&gt;1,LOG('Moyennes ∆Ct et 2^(-∆Ct)'!Q20),-1/LOG('Moyennes ∆Ct et 2^(-∆Ct)'!Q20)))</f>
        <v/>
      </c>
      <c r="AC20" s="354" t="str">
        <f>IF(ISERROR(LOG('Moyennes ∆Ct et 2^(-∆Ct)'!R20)),"",IF(LOG('Moyennes ∆Ct et 2^(-∆Ct)'!R20)&gt;1,LOG('Moyennes ∆Ct et 2^(-∆Ct)'!R20),-1/LOG('Moyennes ∆Ct et 2^(-∆Ct)'!R20)))</f>
        <v/>
      </c>
      <c r="AD20" s="354" t="str">
        <f>IF(ISERROR(LOG('Moyennes ∆Ct et 2^(-∆Ct)'!S20)),"",IF(LOG('Moyennes ∆Ct et 2^(-∆Ct)'!S20)&gt;1,LOG('Moyennes ∆Ct et 2^(-∆Ct)'!S20),-1/LOG('Moyennes ∆Ct et 2^(-∆Ct)'!S20)))</f>
        <v/>
      </c>
      <c r="AE20" s="354" t="str">
        <f>IF(ISERROR(LOG('Moyennes ∆Ct et 2^(-∆Ct)'!T20)),"",IF(LOG('Moyennes ∆Ct et 2^(-∆Ct)'!T20)&gt;1,LOG('Moyennes ∆Ct et 2^(-∆Ct)'!T20),-1/LOG('Moyennes ∆Ct et 2^(-∆Ct)'!T20)))</f>
        <v/>
      </c>
      <c r="AF20" s="354" t="str">
        <f>IF(ISERROR(LOG('Moyennes ∆Ct et 2^(-∆Ct)'!U20)),"",IF(LOG('Moyennes ∆Ct et 2^(-∆Ct)'!U20)&gt;1,LOG('Moyennes ∆Ct et 2^(-∆Ct)'!U20),-1/LOG('Moyennes ∆Ct et 2^(-∆Ct)'!U20)))</f>
        <v/>
      </c>
      <c r="AG20" s="354" t="str">
        <f>IF(ISERROR(LOG('Moyennes ∆Ct et 2^(-∆Ct)'!V20)),"",IF(LOG('Moyennes ∆Ct et 2^(-∆Ct)'!V20)&gt;1,LOG('Moyennes ∆Ct et 2^(-∆Ct)'!V20),-1/LOG('Moyennes ∆Ct et 2^(-∆Ct)'!V20)))</f>
        <v/>
      </c>
      <c r="AH20" s="354" t="str">
        <f>IF(ISERROR(LOG('Moyennes ∆Ct et 2^(-∆Ct)'!W20)),"",IF(LOG('Moyennes ∆Ct et 2^(-∆Ct)'!W20)&gt;1,LOG('Moyennes ∆Ct et 2^(-∆Ct)'!W20),-1/LOG('Moyennes ∆Ct et 2^(-∆Ct)'!W20)))</f>
        <v/>
      </c>
      <c r="AI20" s="355" t="str">
        <f>IF(ISERROR(LOG('Moyennes ∆Ct et 2^(-∆Ct)'!X20)),"",IF(LOG('Moyennes ∆Ct et 2^(-∆Ct)'!X20)&gt;1,LOG('Moyennes ∆Ct et 2^(-∆Ct)'!X20),-1/LOG('Moyennes ∆Ct et 2^(-∆Ct)'!X20)))</f>
        <v/>
      </c>
      <c r="AJ20" s="347" t="str">
        <f>'Variations d''expr° - Validation'!F20</f>
        <v/>
      </c>
      <c r="AK20" s="348" t="str">
        <f>'Variations d''expr° - Validation'!I20</f>
        <v/>
      </c>
      <c r="AL20" s="348" t="str">
        <f>'Variations d''expr° - Validation'!L20</f>
        <v/>
      </c>
      <c r="AM20" s="348" t="str">
        <f>'Variations d''expr° - Validation'!O20</f>
        <v/>
      </c>
      <c r="AN20" s="348" t="str">
        <f>'Variations d''expr° - Validation'!R20</f>
        <v/>
      </c>
      <c r="AO20" s="348" t="str">
        <f>'Variations d''expr° - Validation'!U20</f>
        <v/>
      </c>
      <c r="AP20" s="348" t="str">
        <f>'Variations d''expr° - Validation'!X20</f>
        <v/>
      </c>
      <c r="AQ20" s="348" t="str">
        <f>'Variations d''expr° - Validation'!AA20</f>
        <v/>
      </c>
      <c r="AR20" s="348" t="str">
        <f>'Variations d''expr° - Validation'!AD20</f>
        <v/>
      </c>
      <c r="AS20" s="349" t="str">
        <f>'Variations d''expr° - Validation'!AG20</f>
        <v/>
      </c>
      <c r="AT20" s="347" t="str">
        <f>'Moyennes ∆Ct et 2^(-∆Ct)'!AK20</f>
        <v/>
      </c>
      <c r="AU20" s="348" t="str">
        <f>'Moyennes ∆Ct et 2^(-∆Ct)'!AM20</f>
        <v/>
      </c>
      <c r="AV20" s="348" t="str">
        <f>'Moyennes ∆Ct et 2^(-∆Ct)'!AO20</f>
        <v/>
      </c>
      <c r="AW20" s="348" t="str">
        <f>'Moyennes ∆Ct et 2^(-∆Ct)'!AQ20</f>
        <v/>
      </c>
      <c r="AX20" s="348" t="str">
        <f>'Moyennes ∆Ct et 2^(-∆Ct)'!AS20</f>
        <v/>
      </c>
      <c r="AY20" s="348" t="str">
        <f>'Moyennes ∆Ct et 2^(-∆Ct)'!AU20</f>
        <v/>
      </c>
      <c r="AZ20" s="348" t="str">
        <f>'Moyennes ∆Ct et 2^(-∆Ct)'!AW20</f>
        <v/>
      </c>
      <c r="BA20" s="348" t="str">
        <f>'Moyennes ∆Ct et 2^(-∆Ct)'!AY20</f>
        <v/>
      </c>
      <c r="BB20" s="348" t="str">
        <f>'Moyennes ∆Ct et 2^(-∆Ct)'!BA20</f>
        <v/>
      </c>
      <c r="BC20" s="349" t="str">
        <f>'Moyennes ∆Ct et 2^(-∆Ct)'!BC20</f>
        <v/>
      </c>
    </row>
    <row r="21" spans="1:55">
      <c r="A21" s="315" t="s">
        <v>28</v>
      </c>
      <c r="B21" s="323" t="str">
        <f>'Choix des Gènes pour Diagrammes'!I5</f>
        <v/>
      </c>
      <c r="C21" s="359" t="str">
        <f>'Moyennes des Ct'!C21</f>
        <v/>
      </c>
      <c r="D21" s="342" t="str">
        <f>'Moyennes des Ct'!F21</f>
        <v/>
      </c>
      <c r="E21" s="342" t="str">
        <f>'Moyennes des Ct'!I21</f>
        <v/>
      </c>
      <c r="F21" s="342" t="str">
        <f>'Moyennes des Ct'!L21</f>
        <v/>
      </c>
      <c r="G21" s="342" t="str">
        <f>'Moyennes des Ct'!O21</f>
        <v/>
      </c>
      <c r="H21" s="342" t="str">
        <f>'Moyennes des Ct'!R21</f>
        <v/>
      </c>
      <c r="I21" s="342" t="str">
        <f>'Moyennes des Ct'!U21</f>
        <v/>
      </c>
      <c r="J21" s="342" t="str">
        <f>'Moyennes des Ct'!X21</f>
        <v/>
      </c>
      <c r="K21" s="342" t="str">
        <f>'Moyennes des Ct'!AA21</f>
        <v/>
      </c>
      <c r="L21" s="342" t="str">
        <f>'Moyennes des Ct'!AD21</f>
        <v/>
      </c>
      <c r="M21" s="343" t="str">
        <f>'Moyennes des Ct'!AG21</f>
        <v/>
      </c>
      <c r="N21" s="353" t="str">
        <f>'Moyennes ∆Ct et 2^(-∆Ct)'!Y21</f>
        <v/>
      </c>
      <c r="O21" s="354" t="str">
        <f>'Moyennes ∆Ct et 2^(-∆Ct)'!Z21</f>
        <v/>
      </c>
      <c r="P21" s="354" t="str">
        <f>'Moyennes ∆Ct et 2^(-∆Ct)'!AA21</f>
        <v/>
      </c>
      <c r="Q21" s="354" t="str">
        <f>'Moyennes ∆Ct et 2^(-∆Ct)'!AB21</f>
        <v/>
      </c>
      <c r="R21" s="354" t="str">
        <f>'Moyennes ∆Ct et 2^(-∆Ct)'!AC21</f>
        <v/>
      </c>
      <c r="S21" s="354" t="str">
        <f>'Moyennes ∆Ct et 2^(-∆Ct)'!AD21</f>
        <v/>
      </c>
      <c r="T21" s="354" t="str">
        <f>'Moyennes ∆Ct et 2^(-∆Ct)'!AE21</f>
        <v/>
      </c>
      <c r="U21" s="354" t="str">
        <f>'Moyennes ∆Ct et 2^(-∆Ct)'!AF21</f>
        <v/>
      </c>
      <c r="V21" s="354" t="str">
        <f>'Moyennes ∆Ct et 2^(-∆Ct)'!AG21</f>
        <v/>
      </c>
      <c r="W21" s="354" t="str">
        <f>'Moyennes ∆Ct et 2^(-∆Ct)'!AH21</f>
        <v/>
      </c>
      <c r="X21" s="354" t="str">
        <f>'Moyennes ∆Ct et 2^(-∆Ct)'!AI21</f>
        <v/>
      </c>
      <c r="Y21" s="353" t="str">
        <f>IF(ISERROR(LOG('Moyennes ∆Ct et 2^(-∆Ct)'!N21)),"",IF(LOG('Moyennes ∆Ct et 2^(-∆Ct)'!N21)&gt;1,LOG('Moyennes ∆Ct et 2^(-∆Ct)'!N21),-1/LOG('Moyennes ∆Ct et 2^(-∆Ct)'!N21)))</f>
        <v/>
      </c>
      <c r="Z21" s="354" t="str">
        <f>IF(ISERROR(LOG('Moyennes ∆Ct et 2^(-∆Ct)'!O21)),"",IF(LOG('Moyennes ∆Ct et 2^(-∆Ct)'!O21)&gt;1,LOG('Moyennes ∆Ct et 2^(-∆Ct)'!O21),-1/LOG('Moyennes ∆Ct et 2^(-∆Ct)'!O21)))</f>
        <v/>
      </c>
      <c r="AA21" s="354" t="str">
        <f>IF(ISERROR(LOG('Moyennes ∆Ct et 2^(-∆Ct)'!P21)),"",IF(LOG('Moyennes ∆Ct et 2^(-∆Ct)'!P21)&gt;1,LOG('Moyennes ∆Ct et 2^(-∆Ct)'!P21),-1/LOG('Moyennes ∆Ct et 2^(-∆Ct)'!P21)))</f>
        <v/>
      </c>
      <c r="AB21" s="354" t="str">
        <f>IF(ISERROR(LOG('Moyennes ∆Ct et 2^(-∆Ct)'!Q21)),"",IF(LOG('Moyennes ∆Ct et 2^(-∆Ct)'!Q21)&gt;1,LOG('Moyennes ∆Ct et 2^(-∆Ct)'!Q21),-1/LOG('Moyennes ∆Ct et 2^(-∆Ct)'!Q21)))</f>
        <v/>
      </c>
      <c r="AC21" s="354" t="str">
        <f>IF(ISERROR(LOG('Moyennes ∆Ct et 2^(-∆Ct)'!R21)),"",IF(LOG('Moyennes ∆Ct et 2^(-∆Ct)'!R21)&gt;1,LOG('Moyennes ∆Ct et 2^(-∆Ct)'!R21),-1/LOG('Moyennes ∆Ct et 2^(-∆Ct)'!R21)))</f>
        <v/>
      </c>
      <c r="AD21" s="354" t="str">
        <f>IF(ISERROR(LOG('Moyennes ∆Ct et 2^(-∆Ct)'!S21)),"",IF(LOG('Moyennes ∆Ct et 2^(-∆Ct)'!S21)&gt;1,LOG('Moyennes ∆Ct et 2^(-∆Ct)'!S21),-1/LOG('Moyennes ∆Ct et 2^(-∆Ct)'!S21)))</f>
        <v/>
      </c>
      <c r="AE21" s="354" t="str">
        <f>IF(ISERROR(LOG('Moyennes ∆Ct et 2^(-∆Ct)'!T21)),"",IF(LOG('Moyennes ∆Ct et 2^(-∆Ct)'!T21)&gt;1,LOG('Moyennes ∆Ct et 2^(-∆Ct)'!T21),-1/LOG('Moyennes ∆Ct et 2^(-∆Ct)'!T21)))</f>
        <v/>
      </c>
      <c r="AF21" s="354" t="str">
        <f>IF(ISERROR(LOG('Moyennes ∆Ct et 2^(-∆Ct)'!U21)),"",IF(LOG('Moyennes ∆Ct et 2^(-∆Ct)'!U21)&gt;1,LOG('Moyennes ∆Ct et 2^(-∆Ct)'!U21),-1/LOG('Moyennes ∆Ct et 2^(-∆Ct)'!U21)))</f>
        <v/>
      </c>
      <c r="AG21" s="354" t="str">
        <f>IF(ISERROR(LOG('Moyennes ∆Ct et 2^(-∆Ct)'!V21)),"",IF(LOG('Moyennes ∆Ct et 2^(-∆Ct)'!V21)&gt;1,LOG('Moyennes ∆Ct et 2^(-∆Ct)'!V21),-1/LOG('Moyennes ∆Ct et 2^(-∆Ct)'!V21)))</f>
        <v/>
      </c>
      <c r="AH21" s="354" t="str">
        <f>IF(ISERROR(LOG('Moyennes ∆Ct et 2^(-∆Ct)'!W21)),"",IF(LOG('Moyennes ∆Ct et 2^(-∆Ct)'!W21)&gt;1,LOG('Moyennes ∆Ct et 2^(-∆Ct)'!W21),-1/LOG('Moyennes ∆Ct et 2^(-∆Ct)'!W21)))</f>
        <v/>
      </c>
      <c r="AI21" s="355" t="str">
        <f>IF(ISERROR(LOG('Moyennes ∆Ct et 2^(-∆Ct)'!X21)),"",IF(LOG('Moyennes ∆Ct et 2^(-∆Ct)'!X21)&gt;1,LOG('Moyennes ∆Ct et 2^(-∆Ct)'!X21),-1/LOG('Moyennes ∆Ct et 2^(-∆Ct)'!X21)))</f>
        <v/>
      </c>
      <c r="AJ21" s="347" t="str">
        <f>'Variations d''expr° - Validation'!F21</f>
        <v/>
      </c>
      <c r="AK21" s="348" t="str">
        <f>'Variations d''expr° - Validation'!I21</f>
        <v/>
      </c>
      <c r="AL21" s="348" t="str">
        <f>'Variations d''expr° - Validation'!L21</f>
        <v/>
      </c>
      <c r="AM21" s="348" t="str">
        <f>'Variations d''expr° - Validation'!O21</f>
        <v/>
      </c>
      <c r="AN21" s="348" t="str">
        <f>'Variations d''expr° - Validation'!R21</f>
        <v/>
      </c>
      <c r="AO21" s="348" t="str">
        <f>'Variations d''expr° - Validation'!U21</f>
        <v/>
      </c>
      <c r="AP21" s="348" t="str">
        <f>'Variations d''expr° - Validation'!X21</f>
        <v/>
      </c>
      <c r="AQ21" s="348" t="str">
        <f>'Variations d''expr° - Validation'!AA21</f>
        <v/>
      </c>
      <c r="AR21" s="348" t="str">
        <f>'Variations d''expr° - Validation'!AD21</f>
        <v/>
      </c>
      <c r="AS21" s="349" t="str">
        <f>'Variations d''expr° - Validation'!AG21</f>
        <v/>
      </c>
      <c r="AT21" s="347" t="str">
        <f>'Moyennes ∆Ct et 2^(-∆Ct)'!AK21</f>
        <v/>
      </c>
      <c r="AU21" s="348" t="str">
        <f>'Moyennes ∆Ct et 2^(-∆Ct)'!AM21</f>
        <v/>
      </c>
      <c r="AV21" s="348" t="str">
        <f>'Moyennes ∆Ct et 2^(-∆Ct)'!AO21</f>
        <v/>
      </c>
      <c r="AW21" s="348" t="str">
        <f>'Moyennes ∆Ct et 2^(-∆Ct)'!AQ21</f>
        <v/>
      </c>
      <c r="AX21" s="348" t="str">
        <f>'Moyennes ∆Ct et 2^(-∆Ct)'!AS21</f>
        <v/>
      </c>
      <c r="AY21" s="348" t="str">
        <f>'Moyennes ∆Ct et 2^(-∆Ct)'!AU21</f>
        <v/>
      </c>
      <c r="AZ21" s="348" t="str">
        <f>'Moyennes ∆Ct et 2^(-∆Ct)'!AW21</f>
        <v/>
      </c>
      <c r="BA21" s="348" t="str">
        <f>'Moyennes ∆Ct et 2^(-∆Ct)'!AY21</f>
        <v/>
      </c>
      <c r="BB21" s="348" t="str">
        <f>'Moyennes ∆Ct et 2^(-∆Ct)'!BA21</f>
        <v/>
      </c>
      <c r="BC21" s="349" t="str">
        <f>'Moyennes ∆Ct et 2^(-∆Ct)'!BC21</f>
        <v/>
      </c>
    </row>
    <row r="22" spans="1:55">
      <c r="A22" s="315" t="s">
        <v>29</v>
      </c>
      <c r="B22" s="323" t="str">
        <f>'Choix des Gènes pour Diagrammes'!J5</f>
        <v/>
      </c>
      <c r="C22" s="359" t="str">
        <f>'Moyennes des Ct'!C22</f>
        <v/>
      </c>
      <c r="D22" s="342" t="str">
        <f>'Moyennes des Ct'!F22</f>
        <v/>
      </c>
      <c r="E22" s="342" t="str">
        <f>'Moyennes des Ct'!I22</f>
        <v/>
      </c>
      <c r="F22" s="342" t="str">
        <f>'Moyennes des Ct'!L22</f>
        <v/>
      </c>
      <c r="G22" s="342" t="str">
        <f>'Moyennes des Ct'!O22</f>
        <v/>
      </c>
      <c r="H22" s="342" t="str">
        <f>'Moyennes des Ct'!R22</f>
        <v/>
      </c>
      <c r="I22" s="342" t="str">
        <f>'Moyennes des Ct'!U22</f>
        <v/>
      </c>
      <c r="J22" s="342" t="str">
        <f>'Moyennes des Ct'!X22</f>
        <v/>
      </c>
      <c r="K22" s="342" t="str">
        <f>'Moyennes des Ct'!AA22</f>
        <v/>
      </c>
      <c r="L22" s="342" t="str">
        <f>'Moyennes des Ct'!AD22</f>
        <v/>
      </c>
      <c r="M22" s="343" t="str">
        <f>'Moyennes des Ct'!AG22</f>
        <v/>
      </c>
      <c r="N22" s="353" t="str">
        <f>'Moyennes ∆Ct et 2^(-∆Ct)'!Y22</f>
        <v/>
      </c>
      <c r="O22" s="354" t="str">
        <f>'Moyennes ∆Ct et 2^(-∆Ct)'!Z22</f>
        <v/>
      </c>
      <c r="P22" s="354" t="str">
        <f>'Moyennes ∆Ct et 2^(-∆Ct)'!AA22</f>
        <v/>
      </c>
      <c r="Q22" s="354" t="str">
        <f>'Moyennes ∆Ct et 2^(-∆Ct)'!AB22</f>
        <v/>
      </c>
      <c r="R22" s="354" t="str">
        <f>'Moyennes ∆Ct et 2^(-∆Ct)'!AC22</f>
        <v/>
      </c>
      <c r="S22" s="354" t="str">
        <f>'Moyennes ∆Ct et 2^(-∆Ct)'!AD22</f>
        <v/>
      </c>
      <c r="T22" s="354" t="str">
        <f>'Moyennes ∆Ct et 2^(-∆Ct)'!AE22</f>
        <v/>
      </c>
      <c r="U22" s="354" t="str">
        <f>'Moyennes ∆Ct et 2^(-∆Ct)'!AF22</f>
        <v/>
      </c>
      <c r="V22" s="354" t="str">
        <f>'Moyennes ∆Ct et 2^(-∆Ct)'!AG22</f>
        <v/>
      </c>
      <c r="W22" s="354" t="str">
        <f>'Moyennes ∆Ct et 2^(-∆Ct)'!AH22</f>
        <v/>
      </c>
      <c r="X22" s="354" t="str">
        <f>'Moyennes ∆Ct et 2^(-∆Ct)'!AI22</f>
        <v/>
      </c>
      <c r="Y22" s="353" t="str">
        <f>IF(ISERROR(LOG('Moyennes ∆Ct et 2^(-∆Ct)'!N22)),"",IF(LOG('Moyennes ∆Ct et 2^(-∆Ct)'!N22)&gt;1,LOG('Moyennes ∆Ct et 2^(-∆Ct)'!N22),-1/LOG('Moyennes ∆Ct et 2^(-∆Ct)'!N22)))</f>
        <v/>
      </c>
      <c r="Z22" s="354" t="str">
        <f>IF(ISERROR(LOG('Moyennes ∆Ct et 2^(-∆Ct)'!O22)),"",IF(LOG('Moyennes ∆Ct et 2^(-∆Ct)'!O22)&gt;1,LOG('Moyennes ∆Ct et 2^(-∆Ct)'!O22),-1/LOG('Moyennes ∆Ct et 2^(-∆Ct)'!O22)))</f>
        <v/>
      </c>
      <c r="AA22" s="354" t="str">
        <f>IF(ISERROR(LOG('Moyennes ∆Ct et 2^(-∆Ct)'!P22)),"",IF(LOG('Moyennes ∆Ct et 2^(-∆Ct)'!P22)&gt;1,LOG('Moyennes ∆Ct et 2^(-∆Ct)'!P22),-1/LOG('Moyennes ∆Ct et 2^(-∆Ct)'!P22)))</f>
        <v/>
      </c>
      <c r="AB22" s="354" t="str">
        <f>IF(ISERROR(LOG('Moyennes ∆Ct et 2^(-∆Ct)'!Q22)),"",IF(LOG('Moyennes ∆Ct et 2^(-∆Ct)'!Q22)&gt;1,LOG('Moyennes ∆Ct et 2^(-∆Ct)'!Q22),-1/LOG('Moyennes ∆Ct et 2^(-∆Ct)'!Q22)))</f>
        <v/>
      </c>
      <c r="AC22" s="354" t="str">
        <f>IF(ISERROR(LOG('Moyennes ∆Ct et 2^(-∆Ct)'!R22)),"",IF(LOG('Moyennes ∆Ct et 2^(-∆Ct)'!R22)&gt;1,LOG('Moyennes ∆Ct et 2^(-∆Ct)'!R22),-1/LOG('Moyennes ∆Ct et 2^(-∆Ct)'!R22)))</f>
        <v/>
      </c>
      <c r="AD22" s="354" t="str">
        <f>IF(ISERROR(LOG('Moyennes ∆Ct et 2^(-∆Ct)'!S22)),"",IF(LOG('Moyennes ∆Ct et 2^(-∆Ct)'!S22)&gt;1,LOG('Moyennes ∆Ct et 2^(-∆Ct)'!S22),-1/LOG('Moyennes ∆Ct et 2^(-∆Ct)'!S22)))</f>
        <v/>
      </c>
      <c r="AE22" s="354" t="str">
        <f>IF(ISERROR(LOG('Moyennes ∆Ct et 2^(-∆Ct)'!T22)),"",IF(LOG('Moyennes ∆Ct et 2^(-∆Ct)'!T22)&gt;1,LOG('Moyennes ∆Ct et 2^(-∆Ct)'!T22),-1/LOG('Moyennes ∆Ct et 2^(-∆Ct)'!T22)))</f>
        <v/>
      </c>
      <c r="AF22" s="354" t="str">
        <f>IF(ISERROR(LOG('Moyennes ∆Ct et 2^(-∆Ct)'!U22)),"",IF(LOG('Moyennes ∆Ct et 2^(-∆Ct)'!U22)&gt;1,LOG('Moyennes ∆Ct et 2^(-∆Ct)'!U22),-1/LOG('Moyennes ∆Ct et 2^(-∆Ct)'!U22)))</f>
        <v/>
      </c>
      <c r="AG22" s="354" t="str">
        <f>IF(ISERROR(LOG('Moyennes ∆Ct et 2^(-∆Ct)'!V22)),"",IF(LOG('Moyennes ∆Ct et 2^(-∆Ct)'!V22)&gt;1,LOG('Moyennes ∆Ct et 2^(-∆Ct)'!V22),-1/LOG('Moyennes ∆Ct et 2^(-∆Ct)'!V22)))</f>
        <v/>
      </c>
      <c r="AH22" s="354" t="str">
        <f>IF(ISERROR(LOG('Moyennes ∆Ct et 2^(-∆Ct)'!W22)),"",IF(LOG('Moyennes ∆Ct et 2^(-∆Ct)'!W22)&gt;1,LOG('Moyennes ∆Ct et 2^(-∆Ct)'!W22),-1/LOG('Moyennes ∆Ct et 2^(-∆Ct)'!W22)))</f>
        <v/>
      </c>
      <c r="AI22" s="355" t="str">
        <f>IF(ISERROR(LOG('Moyennes ∆Ct et 2^(-∆Ct)'!X22)),"",IF(LOG('Moyennes ∆Ct et 2^(-∆Ct)'!X22)&gt;1,LOG('Moyennes ∆Ct et 2^(-∆Ct)'!X22),-1/LOG('Moyennes ∆Ct et 2^(-∆Ct)'!X22)))</f>
        <v/>
      </c>
      <c r="AJ22" s="347" t="str">
        <f>'Variations d''expr° - Validation'!F22</f>
        <v/>
      </c>
      <c r="AK22" s="348" t="str">
        <f>'Variations d''expr° - Validation'!I22</f>
        <v/>
      </c>
      <c r="AL22" s="348" t="str">
        <f>'Variations d''expr° - Validation'!L22</f>
        <v/>
      </c>
      <c r="AM22" s="348" t="str">
        <f>'Variations d''expr° - Validation'!O22</f>
        <v/>
      </c>
      <c r="AN22" s="348" t="str">
        <f>'Variations d''expr° - Validation'!R22</f>
        <v/>
      </c>
      <c r="AO22" s="348" t="str">
        <f>'Variations d''expr° - Validation'!U22</f>
        <v/>
      </c>
      <c r="AP22" s="348" t="str">
        <f>'Variations d''expr° - Validation'!X22</f>
        <v/>
      </c>
      <c r="AQ22" s="348" t="str">
        <f>'Variations d''expr° - Validation'!AA22</f>
        <v/>
      </c>
      <c r="AR22" s="348" t="str">
        <f>'Variations d''expr° - Validation'!AD22</f>
        <v/>
      </c>
      <c r="AS22" s="349" t="str">
        <f>'Variations d''expr° - Validation'!AG22</f>
        <v/>
      </c>
      <c r="AT22" s="347" t="str">
        <f>'Moyennes ∆Ct et 2^(-∆Ct)'!AK22</f>
        <v/>
      </c>
      <c r="AU22" s="348" t="str">
        <f>'Moyennes ∆Ct et 2^(-∆Ct)'!AM22</f>
        <v/>
      </c>
      <c r="AV22" s="348" t="str">
        <f>'Moyennes ∆Ct et 2^(-∆Ct)'!AO22</f>
        <v/>
      </c>
      <c r="AW22" s="348" t="str">
        <f>'Moyennes ∆Ct et 2^(-∆Ct)'!AQ22</f>
        <v/>
      </c>
      <c r="AX22" s="348" t="str">
        <f>'Moyennes ∆Ct et 2^(-∆Ct)'!AS22</f>
        <v/>
      </c>
      <c r="AY22" s="348" t="str">
        <f>'Moyennes ∆Ct et 2^(-∆Ct)'!AU22</f>
        <v/>
      </c>
      <c r="AZ22" s="348" t="str">
        <f>'Moyennes ∆Ct et 2^(-∆Ct)'!AW22</f>
        <v/>
      </c>
      <c r="BA22" s="348" t="str">
        <f>'Moyennes ∆Ct et 2^(-∆Ct)'!AY22</f>
        <v/>
      </c>
      <c r="BB22" s="348" t="str">
        <f>'Moyennes ∆Ct et 2^(-∆Ct)'!BA22</f>
        <v/>
      </c>
      <c r="BC22" s="349" t="str">
        <f>'Moyennes ∆Ct et 2^(-∆Ct)'!BC22</f>
        <v/>
      </c>
    </row>
    <row r="23" spans="1:55">
      <c r="A23" s="315" t="s">
        <v>30</v>
      </c>
      <c r="B23" s="323" t="str">
        <f>'Choix des Gènes pour Diagrammes'!K5</f>
        <v/>
      </c>
      <c r="C23" s="359" t="str">
        <f>'Moyennes des Ct'!C23</f>
        <v/>
      </c>
      <c r="D23" s="342" t="str">
        <f>'Moyennes des Ct'!F23</f>
        <v/>
      </c>
      <c r="E23" s="342" t="str">
        <f>'Moyennes des Ct'!I23</f>
        <v/>
      </c>
      <c r="F23" s="342" t="str">
        <f>'Moyennes des Ct'!L23</f>
        <v/>
      </c>
      <c r="G23" s="342" t="str">
        <f>'Moyennes des Ct'!O23</f>
        <v/>
      </c>
      <c r="H23" s="342" t="str">
        <f>'Moyennes des Ct'!R23</f>
        <v/>
      </c>
      <c r="I23" s="342" t="str">
        <f>'Moyennes des Ct'!U23</f>
        <v/>
      </c>
      <c r="J23" s="342" t="str">
        <f>'Moyennes des Ct'!X23</f>
        <v/>
      </c>
      <c r="K23" s="342" t="str">
        <f>'Moyennes des Ct'!AA23</f>
        <v/>
      </c>
      <c r="L23" s="342" t="str">
        <f>'Moyennes des Ct'!AD23</f>
        <v/>
      </c>
      <c r="M23" s="343" t="str">
        <f>'Moyennes des Ct'!AG23</f>
        <v/>
      </c>
      <c r="N23" s="353" t="str">
        <f>'Moyennes ∆Ct et 2^(-∆Ct)'!Y23</f>
        <v/>
      </c>
      <c r="O23" s="354" t="str">
        <f>'Moyennes ∆Ct et 2^(-∆Ct)'!Z23</f>
        <v/>
      </c>
      <c r="P23" s="354" t="str">
        <f>'Moyennes ∆Ct et 2^(-∆Ct)'!AA23</f>
        <v/>
      </c>
      <c r="Q23" s="354" t="str">
        <f>'Moyennes ∆Ct et 2^(-∆Ct)'!AB23</f>
        <v/>
      </c>
      <c r="R23" s="354" t="str">
        <f>'Moyennes ∆Ct et 2^(-∆Ct)'!AC23</f>
        <v/>
      </c>
      <c r="S23" s="354" t="str">
        <f>'Moyennes ∆Ct et 2^(-∆Ct)'!AD23</f>
        <v/>
      </c>
      <c r="T23" s="354" t="str">
        <f>'Moyennes ∆Ct et 2^(-∆Ct)'!AE23</f>
        <v/>
      </c>
      <c r="U23" s="354" t="str">
        <f>'Moyennes ∆Ct et 2^(-∆Ct)'!AF23</f>
        <v/>
      </c>
      <c r="V23" s="354" t="str">
        <f>'Moyennes ∆Ct et 2^(-∆Ct)'!AG23</f>
        <v/>
      </c>
      <c r="W23" s="354" t="str">
        <f>'Moyennes ∆Ct et 2^(-∆Ct)'!AH23</f>
        <v/>
      </c>
      <c r="X23" s="354" t="str">
        <f>'Moyennes ∆Ct et 2^(-∆Ct)'!AI23</f>
        <v/>
      </c>
      <c r="Y23" s="353" t="str">
        <f>IF(ISERROR(LOG('Moyennes ∆Ct et 2^(-∆Ct)'!N23)),"",IF(LOG('Moyennes ∆Ct et 2^(-∆Ct)'!N23)&gt;1,LOG('Moyennes ∆Ct et 2^(-∆Ct)'!N23),-1/LOG('Moyennes ∆Ct et 2^(-∆Ct)'!N23)))</f>
        <v/>
      </c>
      <c r="Z23" s="354" t="str">
        <f>IF(ISERROR(LOG('Moyennes ∆Ct et 2^(-∆Ct)'!O23)),"",IF(LOG('Moyennes ∆Ct et 2^(-∆Ct)'!O23)&gt;1,LOG('Moyennes ∆Ct et 2^(-∆Ct)'!O23),-1/LOG('Moyennes ∆Ct et 2^(-∆Ct)'!O23)))</f>
        <v/>
      </c>
      <c r="AA23" s="354" t="str">
        <f>IF(ISERROR(LOG('Moyennes ∆Ct et 2^(-∆Ct)'!P23)),"",IF(LOG('Moyennes ∆Ct et 2^(-∆Ct)'!P23)&gt;1,LOG('Moyennes ∆Ct et 2^(-∆Ct)'!P23),-1/LOG('Moyennes ∆Ct et 2^(-∆Ct)'!P23)))</f>
        <v/>
      </c>
      <c r="AB23" s="354" t="str">
        <f>IF(ISERROR(LOG('Moyennes ∆Ct et 2^(-∆Ct)'!Q23)),"",IF(LOG('Moyennes ∆Ct et 2^(-∆Ct)'!Q23)&gt;1,LOG('Moyennes ∆Ct et 2^(-∆Ct)'!Q23),-1/LOG('Moyennes ∆Ct et 2^(-∆Ct)'!Q23)))</f>
        <v/>
      </c>
      <c r="AC23" s="354" t="str">
        <f>IF(ISERROR(LOG('Moyennes ∆Ct et 2^(-∆Ct)'!R23)),"",IF(LOG('Moyennes ∆Ct et 2^(-∆Ct)'!R23)&gt;1,LOG('Moyennes ∆Ct et 2^(-∆Ct)'!R23),-1/LOG('Moyennes ∆Ct et 2^(-∆Ct)'!R23)))</f>
        <v/>
      </c>
      <c r="AD23" s="354" t="str">
        <f>IF(ISERROR(LOG('Moyennes ∆Ct et 2^(-∆Ct)'!S23)),"",IF(LOG('Moyennes ∆Ct et 2^(-∆Ct)'!S23)&gt;1,LOG('Moyennes ∆Ct et 2^(-∆Ct)'!S23),-1/LOG('Moyennes ∆Ct et 2^(-∆Ct)'!S23)))</f>
        <v/>
      </c>
      <c r="AE23" s="354" t="str">
        <f>IF(ISERROR(LOG('Moyennes ∆Ct et 2^(-∆Ct)'!T23)),"",IF(LOG('Moyennes ∆Ct et 2^(-∆Ct)'!T23)&gt;1,LOG('Moyennes ∆Ct et 2^(-∆Ct)'!T23),-1/LOG('Moyennes ∆Ct et 2^(-∆Ct)'!T23)))</f>
        <v/>
      </c>
      <c r="AF23" s="354" t="str">
        <f>IF(ISERROR(LOG('Moyennes ∆Ct et 2^(-∆Ct)'!U23)),"",IF(LOG('Moyennes ∆Ct et 2^(-∆Ct)'!U23)&gt;1,LOG('Moyennes ∆Ct et 2^(-∆Ct)'!U23),-1/LOG('Moyennes ∆Ct et 2^(-∆Ct)'!U23)))</f>
        <v/>
      </c>
      <c r="AG23" s="354" t="str">
        <f>IF(ISERROR(LOG('Moyennes ∆Ct et 2^(-∆Ct)'!V23)),"",IF(LOG('Moyennes ∆Ct et 2^(-∆Ct)'!V23)&gt;1,LOG('Moyennes ∆Ct et 2^(-∆Ct)'!V23),-1/LOG('Moyennes ∆Ct et 2^(-∆Ct)'!V23)))</f>
        <v/>
      </c>
      <c r="AH23" s="354" t="str">
        <f>IF(ISERROR(LOG('Moyennes ∆Ct et 2^(-∆Ct)'!W23)),"",IF(LOG('Moyennes ∆Ct et 2^(-∆Ct)'!W23)&gt;1,LOG('Moyennes ∆Ct et 2^(-∆Ct)'!W23),-1/LOG('Moyennes ∆Ct et 2^(-∆Ct)'!W23)))</f>
        <v/>
      </c>
      <c r="AI23" s="355" t="str">
        <f>IF(ISERROR(LOG('Moyennes ∆Ct et 2^(-∆Ct)'!X23)),"",IF(LOG('Moyennes ∆Ct et 2^(-∆Ct)'!X23)&gt;1,LOG('Moyennes ∆Ct et 2^(-∆Ct)'!X23),-1/LOG('Moyennes ∆Ct et 2^(-∆Ct)'!X23)))</f>
        <v/>
      </c>
      <c r="AJ23" s="347" t="str">
        <f>'Variations d''expr° - Validation'!F23</f>
        <v/>
      </c>
      <c r="AK23" s="348" t="str">
        <f>'Variations d''expr° - Validation'!I23</f>
        <v/>
      </c>
      <c r="AL23" s="348" t="str">
        <f>'Variations d''expr° - Validation'!L23</f>
        <v/>
      </c>
      <c r="AM23" s="348" t="str">
        <f>'Variations d''expr° - Validation'!O23</f>
        <v/>
      </c>
      <c r="AN23" s="348" t="str">
        <f>'Variations d''expr° - Validation'!R23</f>
        <v/>
      </c>
      <c r="AO23" s="348" t="str">
        <f>'Variations d''expr° - Validation'!U23</f>
        <v/>
      </c>
      <c r="AP23" s="348" t="str">
        <f>'Variations d''expr° - Validation'!X23</f>
        <v/>
      </c>
      <c r="AQ23" s="348" t="str">
        <f>'Variations d''expr° - Validation'!AA23</f>
        <v/>
      </c>
      <c r="AR23" s="348" t="str">
        <f>'Variations d''expr° - Validation'!AD23</f>
        <v/>
      </c>
      <c r="AS23" s="349" t="str">
        <f>'Variations d''expr° - Validation'!AG23</f>
        <v/>
      </c>
      <c r="AT23" s="347" t="str">
        <f>'Moyennes ∆Ct et 2^(-∆Ct)'!AK23</f>
        <v/>
      </c>
      <c r="AU23" s="348" t="str">
        <f>'Moyennes ∆Ct et 2^(-∆Ct)'!AM23</f>
        <v/>
      </c>
      <c r="AV23" s="348" t="str">
        <f>'Moyennes ∆Ct et 2^(-∆Ct)'!AO23</f>
        <v/>
      </c>
      <c r="AW23" s="348" t="str">
        <f>'Moyennes ∆Ct et 2^(-∆Ct)'!AQ23</f>
        <v/>
      </c>
      <c r="AX23" s="348" t="str">
        <f>'Moyennes ∆Ct et 2^(-∆Ct)'!AS23</f>
        <v/>
      </c>
      <c r="AY23" s="348" t="str">
        <f>'Moyennes ∆Ct et 2^(-∆Ct)'!AU23</f>
        <v/>
      </c>
      <c r="AZ23" s="348" t="str">
        <f>'Moyennes ∆Ct et 2^(-∆Ct)'!AW23</f>
        <v/>
      </c>
      <c r="BA23" s="348" t="str">
        <f>'Moyennes ∆Ct et 2^(-∆Ct)'!AY23</f>
        <v/>
      </c>
      <c r="BB23" s="348" t="str">
        <f>'Moyennes ∆Ct et 2^(-∆Ct)'!BA23</f>
        <v/>
      </c>
      <c r="BC23" s="349" t="str">
        <f>'Moyennes ∆Ct et 2^(-∆Ct)'!BC23</f>
        <v/>
      </c>
    </row>
    <row r="24" spans="1:55">
      <c r="A24" s="315" t="s">
        <v>31</v>
      </c>
      <c r="B24" s="323" t="str">
        <f>'Choix des Gènes pour Diagrammes'!L5</f>
        <v/>
      </c>
      <c r="C24" s="359" t="str">
        <f>'Moyennes des Ct'!C24</f>
        <v/>
      </c>
      <c r="D24" s="342" t="str">
        <f>'Moyennes des Ct'!F24</f>
        <v/>
      </c>
      <c r="E24" s="342" t="str">
        <f>'Moyennes des Ct'!I24</f>
        <v/>
      </c>
      <c r="F24" s="342" t="str">
        <f>'Moyennes des Ct'!L24</f>
        <v/>
      </c>
      <c r="G24" s="342" t="str">
        <f>'Moyennes des Ct'!O24</f>
        <v/>
      </c>
      <c r="H24" s="342" t="str">
        <f>'Moyennes des Ct'!R24</f>
        <v/>
      </c>
      <c r="I24" s="342" t="str">
        <f>'Moyennes des Ct'!U24</f>
        <v/>
      </c>
      <c r="J24" s="342" t="str">
        <f>'Moyennes des Ct'!X24</f>
        <v/>
      </c>
      <c r="K24" s="342" t="str">
        <f>'Moyennes des Ct'!AA24</f>
        <v/>
      </c>
      <c r="L24" s="342" t="str">
        <f>'Moyennes des Ct'!AD24</f>
        <v/>
      </c>
      <c r="M24" s="343" t="str">
        <f>'Moyennes des Ct'!AG24</f>
        <v/>
      </c>
      <c r="N24" s="353" t="str">
        <f>'Moyennes ∆Ct et 2^(-∆Ct)'!Y24</f>
        <v/>
      </c>
      <c r="O24" s="354" t="str">
        <f>'Moyennes ∆Ct et 2^(-∆Ct)'!Z24</f>
        <v/>
      </c>
      <c r="P24" s="354" t="str">
        <f>'Moyennes ∆Ct et 2^(-∆Ct)'!AA24</f>
        <v/>
      </c>
      <c r="Q24" s="354" t="str">
        <f>'Moyennes ∆Ct et 2^(-∆Ct)'!AB24</f>
        <v/>
      </c>
      <c r="R24" s="354" t="str">
        <f>'Moyennes ∆Ct et 2^(-∆Ct)'!AC24</f>
        <v/>
      </c>
      <c r="S24" s="354" t="str">
        <f>'Moyennes ∆Ct et 2^(-∆Ct)'!AD24</f>
        <v/>
      </c>
      <c r="T24" s="354" t="str">
        <f>'Moyennes ∆Ct et 2^(-∆Ct)'!AE24</f>
        <v/>
      </c>
      <c r="U24" s="354" t="str">
        <f>'Moyennes ∆Ct et 2^(-∆Ct)'!AF24</f>
        <v/>
      </c>
      <c r="V24" s="354" t="str">
        <f>'Moyennes ∆Ct et 2^(-∆Ct)'!AG24</f>
        <v/>
      </c>
      <c r="W24" s="354" t="str">
        <f>'Moyennes ∆Ct et 2^(-∆Ct)'!AH24</f>
        <v/>
      </c>
      <c r="X24" s="354" t="str">
        <f>'Moyennes ∆Ct et 2^(-∆Ct)'!AI24</f>
        <v/>
      </c>
      <c r="Y24" s="353" t="str">
        <f>IF(ISERROR(LOG('Moyennes ∆Ct et 2^(-∆Ct)'!N24)),"",IF(LOG('Moyennes ∆Ct et 2^(-∆Ct)'!N24)&gt;1,LOG('Moyennes ∆Ct et 2^(-∆Ct)'!N24),-1/LOG('Moyennes ∆Ct et 2^(-∆Ct)'!N24)))</f>
        <v/>
      </c>
      <c r="Z24" s="354" t="str">
        <f>IF(ISERROR(LOG('Moyennes ∆Ct et 2^(-∆Ct)'!O24)),"",IF(LOG('Moyennes ∆Ct et 2^(-∆Ct)'!O24)&gt;1,LOG('Moyennes ∆Ct et 2^(-∆Ct)'!O24),-1/LOG('Moyennes ∆Ct et 2^(-∆Ct)'!O24)))</f>
        <v/>
      </c>
      <c r="AA24" s="354" t="str">
        <f>IF(ISERROR(LOG('Moyennes ∆Ct et 2^(-∆Ct)'!P24)),"",IF(LOG('Moyennes ∆Ct et 2^(-∆Ct)'!P24)&gt;1,LOG('Moyennes ∆Ct et 2^(-∆Ct)'!P24),-1/LOG('Moyennes ∆Ct et 2^(-∆Ct)'!P24)))</f>
        <v/>
      </c>
      <c r="AB24" s="354" t="str">
        <f>IF(ISERROR(LOG('Moyennes ∆Ct et 2^(-∆Ct)'!Q24)),"",IF(LOG('Moyennes ∆Ct et 2^(-∆Ct)'!Q24)&gt;1,LOG('Moyennes ∆Ct et 2^(-∆Ct)'!Q24),-1/LOG('Moyennes ∆Ct et 2^(-∆Ct)'!Q24)))</f>
        <v/>
      </c>
      <c r="AC24" s="354" t="str">
        <f>IF(ISERROR(LOG('Moyennes ∆Ct et 2^(-∆Ct)'!R24)),"",IF(LOG('Moyennes ∆Ct et 2^(-∆Ct)'!R24)&gt;1,LOG('Moyennes ∆Ct et 2^(-∆Ct)'!R24),-1/LOG('Moyennes ∆Ct et 2^(-∆Ct)'!R24)))</f>
        <v/>
      </c>
      <c r="AD24" s="354" t="str">
        <f>IF(ISERROR(LOG('Moyennes ∆Ct et 2^(-∆Ct)'!S24)),"",IF(LOG('Moyennes ∆Ct et 2^(-∆Ct)'!S24)&gt;1,LOG('Moyennes ∆Ct et 2^(-∆Ct)'!S24),-1/LOG('Moyennes ∆Ct et 2^(-∆Ct)'!S24)))</f>
        <v/>
      </c>
      <c r="AE24" s="354" t="str">
        <f>IF(ISERROR(LOG('Moyennes ∆Ct et 2^(-∆Ct)'!T24)),"",IF(LOG('Moyennes ∆Ct et 2^(-∆Ct)'!T24)&gt;1,LOG('Moyennes ∆Ct et 2^(-∆Ct)'!T24),-1/LOG('Moyennes ∆Ct et 2^(-∆Ct)'!T24)))</f>
        <v/>
      </c>
      <c r="AF24" s="354" t="str">
        <f>IF(ISERROR(LOG('Moyennes ∆Ct et 2^(-∆Ct)'!U24)),"",IF(LOG('Moyennes ∆Ct et 2^(-∆Ct)'!U24)&gt;1,LOG('Moyennes ∆Ct et 2^(-∆Ct)'!U24),-1/LOG('Moyennes ∆Ct et 2^(-∆Ct)'!U24)))</f>
        <v/>
      </c>
      <c r="AG24" s="354" t="str">
        <f>IF(ISERROR(LOG('Moyennes ∆Ct et 2^(-∆Ct)'!V24)),"",IF(LOG('Moyennes ∆Ct et 2^(-∆Ct)'!V24)&gt;1,LOG('Moyennes ∆Ct et 2^(-∆Ct)'!V24),-1/LOG('Moyennes ∆Ct et 2^(-∆Ct)'!V24)))</f>
        <v/>
      </c>
      <c r="AH24" s="354" t="str">
        <f>IF(ISERROR(LOG('Moyennes ∆Ct et 2^(-∆Ct)'!W24)),"",IF(LOG('Moyennes ∆Ct et 2^(-∆Ct)'!W24)&gt;1,LOG('Moyennes ∆Ct et 2^(-∆Ct)'!W24),-1/LOG('Moyennes ∆Ct et 2^(-∆Ct)'!W24)))</f>
        <v/>
      </c>
      <c r="AI24" s="355" t="str">
        <f>IF(ISERROR(LOG('Moyennes ∆Ct et 2^(-∆Ct)'!X24)),"",IF(LOG('Moyennes ∆Ct et 2^(-∆Ct)'!X24)&gt;1,LOG('Moyennes ∆Ct et 2^(-∆Ct)'!X24),-1/LOG('Moyennes ∆Ct et 2^(-∆Ct)'!X24)))</f>
        <v/>
      </c>
      <c r="AJ24" s="347" t="str">
        <f>'Variations d''expr° - Validation'!F24</f>
        <v/>
      </c>
      <c r="AK24" s="348" t="str">
        <f>'Variations d''expr° - Validation'!I24</f>
        <v/>
      </c>
      <c r="AL24" s="348" t="str">
        <f>'Variations d''expr° - Validation'!L24</f>
        <v/>
      </c>
      <c r="AM24" s="348" t="str">
        <f>'Variations d''expr° - Validation'!O24</f>
        <v/>
      </c>
      <c r="AN24" s="348" t="str">
        <f>'Variations d''expr° - Validation'!R24</f>
        <v/>
      </c>
      <c r="AO24" s="348" t="str">
        <f>'Variations d''expr° - Validation'!U24</f>
        <v/>
      </c>
      <c r="AP24" s="348" t="str">
        <f>'Variations d''expr° - Validation'!X24</f>
        <v/>
      </c>
      <c r="AQ24" s="348" t="str">
        <f>'Variations d''expr° - Validation'!AA24</f>
        <v/>
      </c>
      <c r="AR24" s="348" t="str">
        <f>'Variations d''expr° - Validation'!AD24</f>
        <v/>
      </c>
      <c r="AS24" s="349" t="str">
        <f>'Variations d''expr° - Validation'!AG24</f>
        <v/>
      </c>
      <c r="AT24" s="347" t="str">
        <f>'Moyennes ∆Ct et 2^(-∆Ct)'!AK24</f>
        <v/>
      </c>
      <c r="AU24" s="348" t="str">
        <f>'Moyennes ∆Ct et 2^(-∆Ct)'!AM24</f>
        <v/>
      </c>
      <c r="AV24" s="348" t="str">
        <f>'Moyennes ∆Ct et 2^(-∆Ct)'!AO24</f>
        <v/>
      </c>
      <c r="AW24" s="348" t="str">
        <f>'Moyennes ∆Ct et 2^(-∆Ct)'!AQ24</f>
        <v/>
      </c>
      <c r="AX24" s="348" t="str">
        <f>'Moyennes ∆Ct et 2^(-∆Ct)'!AS24</f>
        <v/>
      </c>
      <c r="AY24" s="348" t="str">
        <f>'Moyennes ∆Ct et 2^(-∆Ct)'!AU24</f>
        <v/>
      </c>
      <c r="AZ24" s="348" t="str">
        <f>'Moyennes ∆Ct et 2^(-∆Ct)'!AW24</f>
        <v/>
      </c>
      <c r="BA24" s="348" t="str">
        <f>'Moyennes ∆Ct et 2^(-∆Ct)'!AY24</f>
        <v/>
      </c>
      <c r="BB24" s="348" t="str">
        <f>'Moyennes ∆Ct et 2^(-∆Ct)'!BA24</f>
        <v/>
      </c>
      <c r="BC24" s="349" t="str">
        <f>'Moyennes ∆Ct et 2^(-∆Ct)'!BC24</f>
        <v/>
      </c>
    </row>
    <row r="25" spans="1:55">
      <c r="A25" s="315" t="s">
        <v>32</v>
      </c>
      <c r="B25" s="323" t="str">
        <f>'Choix des Gènes pour Diagrammes'!M5</f>
        <v/>
      </c>
      <c r="C25" s="359" t="str">
        <f>'Moyennes des Ct'!C25</f>
        <v/>
      </c>
      <c r="D25" s="342" t="str">
        <f>'Moyennes des Ct'!F25</f>
        <v/>
      </c>
      <c r="E25" s="342" t="str">
        <f>'Moyennes des Ct'!I25</f>
        <v/>
      </c>
      <c r="F25" s="342" t="str">
        <f>'Moyennes des Ct'!L25</f>
        <v/>
      </c>
      <c r="G25" s="342" t="str">
        <f>'Moyennes des Ct'!O25</f>
        <v/>
      </c>
      <c r="H25" s="342" t="str">
        <f>'Moyennes des Ct'!R25</f>
        <v/>
      </c>
      <c r="I25" s="342" t="str">
        <f>'Moyennes des Ct'!U25</f>
        <v/>
      </c>
      <c r="J25" s="342" t="str">
        <f>'Moyennes des Ct'!X25</f>
        <v/>
      </c>
      <c r="K25" s="342" t="str">
        <f>'Moyennes des Ct'!AA25</f>
        <v/>
      </c>
      <c r="L25" s="342" t="str">
        <f>'Moyennes des Ct'!AD25</f>
        <v/>
      </c>
      <c r="M25" s="343" t="str">
        <f>'Moyennes des Ct'!AG25</f>
        <v/>
      </c>
      <c r="N25" s="353" t="str">
        <f>'Moyennes ∆Ct et 2^(-∆Ct)'!Y25</f>
        <v/>
      </c>
      <c r="O25" s="354" t="str">
        <f>'Moyennes ∆Ct et 2^(-∆Ct)'!Z25</f>
        <v/>
      </c>
      <c r="P25" s="354" t="str">
        <f>'Moyennes ∆Ct et 2^(-∆Ct)'!AA25</f>
        <v/>
      </c>
      <c r="Q25" s="354" t="str">
        <f>'Moyennes ∆Ct et 2^(-∆Ct)'!AB25</f>
        <v/>
      </c>
      <c r="R25" s="354" t="str">
        <f>'Moyennes ∆Ct et 2^(-∆Ct)'!AC25</f>
        <v/>
      </c>
      <c r="S25" s="354" t="str">
        <f>'Moyennes ∆Ct et 2^(-∆Ct)'!AD25</f>
        <v/>
      </c>
      <c r="T25" s="354" t="str">
        <f>'Moyennes ∆Ct et 2^(-∆Ct)'!AE25</f>
        <v/>
      </c>
      <c r="U25" s="354" t="str">
        <f>'Moyennes ∆Ct et 2^(-∆Ct)'!AF25</f>
        <v/>
      </c>
      <c r="V25" s="354" t="str">
        <f>'Moyennes ∆Ct et 2^(-∆Ct)'!AG25</f>
        <v/>
      </c>
      <c r="W25" s="354" t="str">
        <f>'Moyennes ∆Ct et 2^(-∆Ct)'!AH25</f>
        <v/>
      </c>
      <c r="X25" s="354" t="str">
        <f>'Moyennes ∆Ct et 2^(-∆Ct)'!AI25</f>
        <v/>
      </c>
      <c r="Y25" s="353" t="str">
        <f>IF(ISERROR(LOG('Moyennes ∆Ct et 2^(-∆Ct)'!N25)),"",IF(LOG('Moyennes ∆Ct et 2^(-∆Ct)'!N25)&gt;1,LOG('Moyennes ∆Ct et 2^(-∆Ct)'!N25),-1/LOG('Moyennes ∆Ct et 2^(-∆Ct)'!N25)))</f>
        <v/>
      </c>
      <c r="Z25" s="354" t="str">
        <f>IF(ISERROR(LOG('Moyennes ∆Ct et 2^(-∆Ct)'!O25)),"",IF(LOG('Moyennes ∆Ct et 2^(-∆Ct)'!O25)&gt;1,LOG('Moyennes ∆Ct et 2^(-∆Ct)'!O25),-1/LOG('Moyennes ∆Ct et 2^(-∆Ct)'!O25)))</f>
        <v/>
      </c>
      <c r="AA25" s="354" t="str">
        <f>IF(ISERROR(LOG('Moyennes ∆Ct et 2^(-∆Ct)'!P25)),"",IF(LOG('Moyennes ∆Ct et 2^(-∆Ct)'!P25)&gt;1,LOG('Moyennes ∆Ct et 2^(-∆Ct)'!P25),-1/LOG('Moyennes ∆Ct et 2^(-∆Ct)'!P25)))</f>
        <v/>
      </c>
      <c r="AB25" s="354" t="str">
        <f>IF(ISERROR(LOG('Moyennes ∆Ct et 2^(-∆Ct)'!Q25)),"",IF(LOG('Moyennes ∆Ct et 2^(-∆Ct)'!Q25)&gt;1,LOG('Moyennes ∆Ct et 2^(-∆Ct)'!Q25),-1/LOG('Moyennes ∆Ct et 2^(-∆Ct)'!Q25)))</f>
        <v/>
      </c>
      <c r="AC25" s="354" t="str">
        <f>IF(ISERROR(LOG('Moyennes ∆Ct et 2^(-∆Ct)'!R25)),"",IF(LOG('Moyennes ∆Ct et 2^(-∆Ct)'!R25)&gt;1,LOG('Moyennes ∆Ct et 2^(-∆Ct)'!R25),-1/LOG('Moyennes ∆Ct et 2^(-∆Ct)'!R25)))</f>
        <v/>
      </c>
      <c r="AD25" s="354" t="str">
        <f>IF(ISERROR(LOG('Moyennes ∆Ct et 2^(-∆Ct)'!S25)),"",IF(LOG('Moyennes ∆Ct et 2^(-∆Ct)'!S25)&gt;1,LOG('Moyennes ∆Ct et 2^(-∆Ct)'!S25),-1/LOG('Moyennes ∆Ct et 2^(-∆Ct)'!S25)))</f>
        <v/>
      </c>
      <c r="AE25" s="354" t="str">
        <f>IF(ISERROR(LOG('Moyennes ∆Ct et 2^(-∆Ct)'!T25)),"",IF(LOG('Moyennes ∆Ct et 2^(-∆Ct)'!T25)&gt;1,LOG('Moyennes ∆Ct et 2^(-∆Ct)'!T25),-1/LOG('Moyennes ∆Ct et 2^(-∆Ct)'!T25)))</f>
        <v/>
      </c>
      <c r="AF25" s="354" t="str">
        <f>IF(ISERROR(LOG('Moyennes ∆Ct et 2^(-∆Ct)'!U25)),"",IF(LOG('Moyennes ∆Ct et 2^(-∆Ct)'!U25)&gt;1,LOG('Moyennes ∆Ct et 2^(-∆Ct)'!U25),-1/LOG('Moyennes ∆Ct et 2^(-∆Ct)'!U25)))</f>
        <v/>
      </c>
      <c r="AG25" s="354" t="str">
        <f>IF(ISERROR(LOG('Moyennes ∆Ct et 2^(-∆Ct)'!V25)),"",IF(LOG('Moyennes ∆Ct et 2^(-∆Ct)'!V25)&gt;1,LOG('Moyennes ∆Ct et 2^(-∆Ct)'!V25),-1/LOG('Moyennes ∆Ct et 2^(-∆Ct)'!V25)))</f>
        <v/>
      </c>
      <c r="AH25" s="354" t="str">
        <f>IF(ISERROR(LOG('Moyennes ∆Ct et 2^(-∆Ct)'!W25)),"",IF(LOG('Moyennes ∆Ct et 2^(-∆Ct)'!W25)&gt;1,LOG('Moyennes ∆Ct et 2^(-∆Ct)'!W25),-1/LOG('Moyennes ∆Ct et 2^(-∆Ct)'!W25)))</f>
        <v/>
      </c>
      <c r="AI25" s="355" t="str">
        <f>IF(ISERROR(LOG('Moyennes ∆Ct et 2^(-∆Ct)'!X25)),"",IF(LOG('Moyennes ∆Ct et 2^(-∆Ct)'!X25)&gt;1,LOG('Moyennes ∆Ct et 2^(-∆Ct)'!X25),-1/LOG('Moyennes ∆Ct et 2^(-∆Ct)'!X25)))</f>
        <v/>
      </c>
      <c r="AJ25" s="347" t="str">
        <f>'Variations d''expr° - Validation'!F25</f>
        <v/>
      </c>
      <c r="AK25" s="348" t="str">
        <f>'Variations d''expr° - Validation'!I25</f>
        <v/>
      </c>
      <c r="AL25" s="348" t="str">
        <f>'Variations d''expr° - Validation'!L25</f>
        <v/>
      </c>
      <c r="AM25" s="348" t="str">
        <f>'Variations d''expr° - Validation'!O25</f>
        <v/>
      </c>
      <c r="AN25" s="348" t="str">
        <f>'Variations d''expr° - Validation'!R25</f>
        <v/>
      </c>
      <c r="AO25" s="348" t="str">
        <f>'Variations d''expr° - Validation'!U25</f>
        <v/>
      </c>
      <c r="AP25" s="348" t="str">
        <f>'Variations d''expr° - Validation'!X25</f>
        <v/>
      </c>
      <c r="AQ25" s="348" t="str">
        <f>'Variations d''expr° - Validation'!AA25</f>
        <v/>
      </c>
      <c r="AR25" s="348" t="str">
        <f>'Variations d''expr° - Validation'!AD25</f>
        <v/>
      </c>
      <c r="AS25" s="349" t="str">
        <f>'Variations d''expr° - Validation'!AG25</f>
        <v/>
      </c>
      <c r="AT25" s="347" t="str">
        <f>'Moyennes ∆Ct et 2^(-∆Ct)'!AK25</f>
        <v/>
      </c>
      <c r="AU25" s="348" t="str">
        <f>'Moyennes ∆Ct et 2^(-∆Ct)'!AM25</f>
        <v/>
      </c>
      <c r="AV25" s="348" t="str">
        <f>'Moyennes ∆Ct et 2^(-∆Ct)'!AO25</f>
        <v/>
      </c>
      <c r="AW25" s="348" t="str">
        <f>'Moyennes ∆Ct et 2^(-∆Ct)'!AQ25</f>
        <v/>
      </c>
      <c r="AX25" s="348" t="str">
        <f>'Moyennes ∆Ct et 2^(-∆Ct)'!AS25</f>
        <v/>
      </c>
      <c r="AY25" s="348" t="str">
        <f>'Moyennes ∆Ct et 2^(-∆Ct)'!AU25</f>
        <v/>
      </c>
      <c r="AZ25" s="348" t="str">
        <f>'Moyennes ∆Ct et 2^(-∆Ct)'!AW25</f>
        <v/>
      </c>
      <c r="BA25" s="348" t="str">
        <f>'Moyennes ∆Ct et 2^(-∆Ct)'!AY25</f>
        <v/>
      </c>
      <c r="BB25" s="348" t="str">
        <f>'Moyennes ∆Ct et 2^(-∆Ct)'!BA25</f>
        <v/>
      </c>
      <c r="BC25" s="349" t="str">
        <f>'Moyennes ∆Ct et 2^(-∆Ct)'!BC25</f>
        <v/>
      </c>
    </row>
    <row r="26" spans="1:55">
      <c r="A26" s="315" t="s">
        <v>33</v>
      </c>
      <c r="B26" s="323" t="str">
        <f>'Choix des Gènes pour Diagrammes'!N5</f>
        <v/>
      </c>
      <c r="C26" s="359" t="str">
        <f>'Moyennes des Ct'!C26</f>
        <v/>
      </c>
      <c r="D26" s="342" t="str">
        <f>'Moyennes des Ct'!F26</f>
        <v/>
      </c>
      <c r="E26" s="342" t="str">
        <f>'Moyennes des Ct'!I26</f>
        <v/>
      </c>
      <c r="F26" s="342" t="str">
        <f>'Moyennes des Ct'!L26</f>
        <v/>
      </c>
      <c r="G26" s="342" t="str">
        <f>'Moyennes des Ct'!O26</f>
        <v/>
      </c>
      <c r="H26" s="342" t="str">
        <f>'Moyennes des Ct'!R26</f>
        <v/>
      </c>
      <c r="I26" s="342" t="str">
        <f>'Moyennes des Ct'!U26</f>
        <v/>
      </c>
      <c r="J26" s="342" t="str">
        <f>'Moyennes des Ct'!X26</f>
        <v/>
      </c>
      <c r="K26" s="342" t="str">
        <f>'Moyennes des Ct'!AA26</f>
        <v/>
      </c>
      <c r="L26" s="342" t="str">
        <f>'Moyennes des Ct'!AD26</f>
        <v/>
      </c>
      <c r="M26" s="343" t="str">
        <f>'Moyennes des Ct'!AG26</f>
        <v/>
      </c>
      <c r="N26" s="353" t="str">
        <f>'Moyennes ∆Ct et 2^(-∆Ct)'!Y26</f>
        <v/>
      </c>
      <c r="O26" s="354" t="str">
        <f>'Moyennes ∆Ct et 2^(-∆Ct)'!Z26</f>
        <v/>
      </c>
      <c r="P26" s="354" t="str">
        <f>'Moyennes ∆Ct et 2^(-∆Ct)'!AA26</f>
        <v/>
      </c>
      <c r="Q26" s="354" t="str">
        <f>'Moyennes ∆Ct et 2^(-∆Ct)'!AB26</f>
        <v/>
      </c>
      <c r="R26" s="354" t="str">
        <f>'Moyennes ∆Ct et 2^(-∆Ct)'!AC26</f>
        <v/>
      </c>
      <c r="S26" s="354" t="str">
        <f>'Moyennes ∆Ct et 2^(-∆Ct)'!AD26</f>
        <v/>
      </c>
      <c r="T26" s="354" t="str">
        <f>'Moyennes ∆Ct et 2^(-∆Ct)'!AE26</f>
        <v/>
      </c>
      <c r="U26" s="354" t="str">
        <f>'Moyennes ∆Ct et 2^(-∆Ct)'!AF26</f>
        <v/>
      </c>
      <c r="V26" s="354" t="str">
        <f>'Moyennes ∆Ct et 2^(-∆Ct)'!AG26</f>
        <v/>
      </c>
      <c r="W26" s="354" t="str">
        <f>'Moyennes ∆Ct et 2^(-∆Ct)'!AH26</f>
        <v/>
      </c>
      <c r="X26" s="354" t="str">
        <f>'Moyennes ∆Ct et 2^(-∆Ct)'!AI26</f>
        <v/>
      </c>
      <c r="Y26" s="353" t="str">
        <f>IF(ISERROR(LOG('Moyennes ∆Ct et 2^(-∆Ct)'!N26)),"",IF(LOG('Moyennes ∆Ct et 2^(-∆Ct)'!N26)&gt;1,LOG('Moyennes ∆Ct et 2^(-∆Ct)'!N26),-1/LOG('Moyennes ∆Ct et 2^(-∆Ct)'!N26)))</f>
        <v/>
      </c>
      <c r="Z26" s="354" t="str">
        <f>IF(ISERROR(LOG('Moyennes ∆Ct et 2^(-∆Ct)'!O26)),"",IF(LOG('Moyennes ∆Ct et 2^(-∆Ct)'!O26)&gt;1,LOG('Moyennes ∆Ct et 2^(-∆Ct)'!O26),-1/LOG('Moyennes ∆Ct et 2^(-∆Ct)'!O26)))</f>
        <v/>
      </c>
      <c r="AA26" s="354" t="str">
        <f>IF(ISERROR(LOG('Moyennes ∆Ct et 2^(-∆Ct)'!P26)),"",IF(LOG('Moyennes ∆Ct et 2^(-∆Ct)'!P26)&gt;1,LOG('Moyennes ∆Ct et 2^(-∆Ct)'!P26),-1/LOG('Moyennes ∆Ct et 2^(-∆Ct)'!P26)))</f>
        <v/>
      </c>
      <c r="AB26" s="354" t="str">
        <f>IF(ISERROR(LOG('Moyennes ∆Ct et 2^(-∆Ct)'!Q26)),"",IF(LOG('Moyennes ∆Ct et 2^(-∆Ct)'!Q26)&gt;1,LOG('Moyennes ∆Ct et 2^(-∆Ct)'!Q26),-1/LOG('Moyennes ∆Ct et 2^(-∆Ct)'!Q26)))</f>
        <v/>
      </c>
      <c r="AC26" s="354" t="str">
        <f>IF(ISERROR(LOG('Moyennes ∆Ct et 2^(-∆Ct)'!R26)),"",IF(LOG('Moyennes ∆Ct et 2^(-∆Ct)'!R26)&gt;1,LOG('Moyennes ∆Ct et 2^(-∆Ct)'!R26),-1/LOG('Moyennes ∆Ct et 2^(-∆Ct)'!R26)))</f>
        <v/>
      </c>
      <c r="AD26" s="354" t="str">
        <f>IF(ISERROR(LOG('Moyennes ∆Ct et 2^(-∆Ct)'!S26)),"",IF(LOG('Moyennes ∆Ct et 2^(-∆Ct)'!S26)&gt;1,LOG('Moyennes ∆Ct et 2^(-∆Ct)'!S26),-1/LOG('Moyennes ∆Ct et 2^(-∆Ct)'!S26)))</f>
        <v/>
      </c>
      <c r="AE26" s="354" t="str">
        <f>IF(ISERROR(LOG('Moyennes ∆Ct et 2^(-∆Ct)'!T26)),"",IF(LOG('Moyennes ∆Ct et 2^(-∆Ct)'!T26)&gt;1,LOG('Moyennes ∆Ct et 2^(-∆Ct)'!T26),-1/LOG('Moyennes ∆Ct et 2^(-∆Ct)'!T26)))</f>
        <v/>
      </c>
      <c r="AF26" s="354" t="str">
        <f>IF(ISERROR(LOG('Moyennes ∆Ct et 2^(-∆Ct)'!U26)),"",IF(LOG('Moyennes ∆Ct et 2^(-∆Ct)'!U26)&gt;1,LOG('Moyennes ∆Ct et 2^(-∆Ct)'!U26),-1/LOG('Moyennes ∆Ct et 2^(-∆Ct)'!U26)))</f>
        <v/>
      </c>
      <c r="AG26" s="354" t="str">
        <f>IF(ISERROR(LOG('Moyennes ∆Ct et 2^(-∆Ct)'!V26)),"",IF(LOG('Moyennes ∆Ct et 2^(-∆Ct)'!V26)&gt;1,LOG('Moyennes ∆Ct et 2^(-∆Ct)'!V26),-1/LOG('Moyennes ∆Ct et 2^(-∆Ct)'!V26)))</f>
        <v/>
      </c>
      <c r="AH26" s="354" t="str">
        <f>IF(ISERROR(LOG('Moyennes ∆Ct et 2^(-∆Ct)'!W26)),"",IF(LOG('Moyennes ∆Ct et 2^(-∆Ct)'!W26)&gt;1,LOG('Moyennes ∆Ct et 2^(-∆Ct)'!W26),-1/LOG('Moyennes ∆Ct et 2^(-∆Ct)'!W26)))</f>
        <v/>
      </c>
      <c r="AI26" s="355" t="str">
        <f>IF(ISERROR(LOG('Moyennes ∆Ct et 2^(-∆Ct)'!X26)),"",IF(LOG('Moyennes ∆Ct et 2^(-∆Ct)'!X26)&gt;1,LOG('Moyennes ∆Ct et 2^(-∆Ct)'!X26),-1/LOG('Moyennes ∆Ct et 2^(-∆Ct)'!X26)))</f>
        <v/>
      </c>
      <c r="AJ26" s="347" t="str">
        <f>'Variations d''expr° - Validation'!F26</f>
        <v/>
      </c>
      <c r="AK26" s="348" t="str">
        <f>'Variations d''expr° - Validation'!I26</f>
        <v/>
      </c>
      <c r="AL26" s="348" t="str">
        <f>'Variations d''expr° - Validation'!L26</f>
        <v/>
      </c>
      <c r="AM26" s="348" t="str">
        <f>'Variations d''expr° - Validation'!O26</f>
        <v/>
      </c>
      <c r="AN26" s="348" t="str">
        <f>'Variations d''expr° - Validation'!R26</f>
        <v/>
      </c>
      <c r="AO26" s="348" t="str">
        <f>'Variations d''expr° - Validation'!U26</f>
        <v/>
      </c>
      <c r="AP26" s="348" t="str">
        <f>'Variations d''expr° - Validation'!X26</f>
        <v/>
      </c>
      <c r="AQ26" s="348" t="str">
        <f>'Variations d''expr° - Validation'!AA26</f>
        <v/>
      </c>
      <c r="AR26" s="348" t="str">
        <f>'Variations d''expr° - Validation'!AD26</f>
        <v/>
      </c>
      <c r="AS26" s="349" t="str">
        <f>'Variations d''expr° - Validation'!AG26</f>
        <v/>
      </c>
      <c r="AT26" s="347" t="str">
        <f>'Moyennes ∆Ct et 2^(-∆Ct)'!AK26</f>
        <v/>
      </c>
      <c r="AU26" s="348" t="str">
        <f>'Moyennes ∆Ct et 2^(-∆Ct)'!AM26</f>
        <v/>
      </c>
      <c r="AV26" s="348" t="str">
        <f>'Moyennes ∆Ct et 2^(-∆Ct)'!AO26</f>
        <v/>
      </c>
      <c r="AW26" s="348" t="str">
        <f>'Moyennes ∆Ct et 2^(-∆Ct)'!AQ26</f>
        <v/>
      </c>
      <c r="AX26" s="348" t="str">
        <f>'Moyennes ∆Ct et 2^(-∆Ct)'!AS26</f>
        <v/>
      </c>
      <c r="AY26" s="348" t="str">
        <f>'Moyennes ∆Ct et 2^(-∆Ct)'!AU26</f>
        <v/>
      </c>
      <c r="AZ26" s="348" t="str">
        <f>'Moyennes ∆Ct et 2^(-∆Ct)'!AW26</f>
        <v/>
      </c>
      <c r="BA26" s="348" t="str">
        <f>'Moyennes ∆Ct et 2^(-∆Ct)'!AY26</f>
        <v/>
      </c>
      <c r="BB26" s="348" t="str">
        <f>'Moyennes ∆Ct et 2^(-∆Ct)'!BA26</f>
        <v/>
      </c>
      <c r="BC26" s="349" t="str">
        <f>'Moyennes ∆Ct et 2^(-∆Ct)'!BC26</f>
        <v/>
      </c>
    </row>
    <row r="27" spans="1:55">
      <c r="A27" s="315" t="s">
        <v>34</v>
      </c>
      <c r="B27" s="323" t="str">
        <f>'Choix des Gènes pour Diagrammes'!C6</f>
        <v/>
      </c>
      <c r="C27" s="359" t="str">
        <f>'Moyennes des Ct'!C27</f>
        <v/>
      </c>
      <c r="D27" s="342" t="str">
        <f>'Moyennes des Ct'!F27</f>
        <v/>
      </c>
      <c r="E27" s="342" t="str">
        <f>'Moyennes des Ct'!I27</f>
        <v/>
      </c>
      <c r="F27" s="342" t="str">
        <f>'Moyennes des Ct'!L27</f>
        <v/>
      </c>
      <c r="G27" s="342" t="str">
        <f>'Moyennes des Ct'!O27</f>
        <v/>
      </c>
      <c r="H27" s="342" t="str">
        <f>'Moyennes des Ct'!R27</f>
        <v/>
      </c>
      <c r="I27" s="342" t="str">
        <f>'Moyennes des Ct'!U27</f>
        <v/>
      </c>
      <c r="J27" s="342" t="str">
        <f>'Moyennes des Ct'!X27</f>
        <v/>
      </c>
      <c r="K27" s="342" t="str">
        <f>'Moyennes des Ct'!AA27</f>
        <v/>
      </c>
      <c r="L27" s="342" t="str">
        <f>'Moyennes des Ct'!AD27</f>
        <v/>
      </c>
      <c r="M27" s="343" t="str">
        <f>'Moyennes des Ct'!AG27</f>
        <v/>
      </c>
      <c r="N27" s="353" t="str">
        <f>'Moyennes ∆Ct et 2^(-∆Ct)'!Y27</f>
        <v/>
      </c>
      <c r="O27" s="354" t="str">
        <f>'Moyennes ∆Ct et 2^(-∆Ct)'!Z27</f>
        <v/>
      </c>
      <c r="P27" s="354" t="str">
        <f>'Moyennes ∆Ct et 2^(-∆Ct)'!AA27</f>
        <v/>
      </c>
      <c r="Q27" s="354" t="str">
        <f>'Moyennes ∆Ct et 2^(-∆Ct)'!AB27</f>
        <v/>
      </c>
      <c r="R27" s="354" t="str">
        <f>'Moyennes ∆Ct et 2^(-∆Ct)'!AC27</f>
        <v/>
      </c>
      <c r="S27" s="354" t="str">
        <f>'Moyennes ∆Ct et 2^(-∆Ct)'!AD27</f>
        <v/>
      </c>
      <c r="T27" s="354" t="str">
        <f>'Moyennes ∆Ct et 2^(-∆Ct)'!AE27</f>
        <v/>
      </c>
      <c r="U27" s="354" t="str">
        <f>'Moyennes ∆Ct et 2^(-∆Ct)'!AF27</f>
        <v/>
      </c>
      <c r="V27" s="354" t="str">
        <f>'Moyennes ∆Ct et 2^(-∆Ct)'!AG27</f>
        <v/>
      </c>
      <c r="W27" s="354" t="str">
        <f>'Moyennes ∆Ct et 2^(-∆Ct)'!AH27</f>
        <v/>
      </c>
      <c r="X27" s="354" t="str">
        <f>'Moyennes ∆Ct et 2^(-∆Ct)'!AI27</f>
        <v/>
      </c>
      <c r="Y27" s="353" t="str">
        <f>IF(ISERROR(LOG('Moyennes ∆Ct et 2^(-∆Ct)'!N27)),"",IF(LOG('Moyennes ∆Ct et 2^(-∆Ct)'!N27)&gt;1,LOG('Moyennes ∆Ct et 2^(-∆Ct)'!N27),-1/LOG('Moyennes ∆Ct et 2^(-∆Ct)'!N27)))</f>
        <v/>
      </c>
      <c r="Z27" s="354" t="str">
        <f>IF(ISERROR(LOG('Moyennes ∆Ct et 2^(-∆Ct)'!O27)),"",IF(LOG('Moyennes ∆Ct et 2^(-∆Ct)'!O27)&gt;1,LOG('Moyennes ∆Ct et 2^(-∆Ct)'!O27),-1/LOG('Moyennes ∆Ct et 2^(-∆Ct)'!O27)))</f>
        <v/>
      </c>
      <c r="AA27" s="354" t="str">
        <f>IF(ISERROR(LOG('Moyennes ∆Ct et 2^(-∆Ct)'!P27)),"",IF(LOG('Moyennes ∆Ct et 2^(-∆Ct)'!P27)&gt;1,LOG('Moyennes ∆Ct et 2^(-∆Ct)'!P27),-1/LOG('Moyennes ∆Ct et 2^(-∆Ct)'!P27)))</f>
        <v/>
      </c>
      <c r="AB27" s="354" t="str">
        <f>IF(ISERROR(LOG('Moyennes ∆Ct et 2^(-∆Ct)'!Q27)),"",IF(LOG('Moyennes ∆Ct et 2^(-∆Ct)'!Q27)&gt;1,LOG('Moyennes ∆Ct et 2^(-∆Ct)'!Q27),-1/LOG('Moyennes ∆Ct et 2^(-∆Ct)'!Q27)))</f>
        <v/>
      </c>
      <c r="AC27" s="354" t="str">
        <f>IF(ISERROR(LOG('Moyennes ∆Ct et 2^(-∆Ct)'!R27)),"",IF(LOG('Moyennes ∆Ct et 2^(-∆Ct)'!R27)&gt;1,LOG('Moyennes ∆Ct et 2^(-∆Ct)'!R27),-1/LOG('Moyennes ∆Ct et 2^(-∆Ct)'!R27)))</f>
        <v/>
      </c>
      <c r="AD27" s="354" t="str">
        <f>IF(ISERROR(LOG('Moyennes ∆Ct et 2^(-∆Ct)'!S27)),"",IF(LOG('Moyennes ∆Ct et 2^(-∆Ct)'!S27)&gt;1,LOG('Moyennes ∆Ct et 2^(-∆Ct)'!S27),-1/LOG('Moyennes ∆Ct et 2^(-∆Ct)'!S27)))</f>
        <v/>
      </c>
      <c r="AE27" s="354" t="str">
        <f>IF(ISERROR(LOG('Moyennes ∆Ct et 2^(-∆Ct)'!T27)),"",IF(LOG('Moyennes ∆Ct et 2^(-∆Ct)'!T27)&gt;1,LOG('Moyennes ∆Ct et 2^(-∆Ct)'!T27),-1/LOG('Moyennes ∆Ct et 2^(-∆Ct)'!T27)))</f>
        <v/>
      </c>
      <c r="AF27" s="354" t="str">
        <f>IF(ISERROR(LOG('Moyennes ∆Ct et 2^(-∆Ct)'!U27)),"",IF(LOG('Moyennes ∆Ct et 2^(-∆Ct)'!U27)&gt;1,LOG('Moyennes ∆Ct et 2^(-∆Ct)'!U27),-1/LOG('Moyennes ∆Ct et 2^(-∆Ct)'!U27)))</f>
        <v/>
      </c>
      <c r="AG27" s="354" t="str">
        <f>IF(ISERROR(LOG('Moyennes ∆Ct et 2^(-∆Ct)'!V27)),"",IF(LOG('Moyennes ∆Ct et 2^(-∆Ct)'!V27)&gt;1,LOG('Moyennes ∆Ct et 2^(-∆Ct)'!V27),-1/LOG('Moyennes ∆Ct et 2^(-∆Ct)'!V27)))</f>
        <v/>
      </c>
      <c r="AH27" s="354" t="str">
        <f>IF(ISERROR(LOG('Moyennes ∆Ct et 2^(-∆Ct)'!W27)),"",IF(LOG('Moyennes ∆Ct et 2^(-∆Ct)'!W27)&gt;1,LOG('Moyennes ∆Ct et 2^(-∆Ct)'!W27),-1/LOG('Moyennes ∆Ct et 2^(-∆Ct)'!W27)))</f>
        <v/>
      </c>
      <c r="AI27" s="355" t="str">
        <f>IF(ISERROR(LOG('Moyennes ∆Ct et 2^(-∆Ct)'!X27)),"",IF(LOG('Moyennes ∆Ct et 2^(-∆Ct)'!X27)&gt;1,LOG('Moyennes ∆Ct et 2^(-∆Ct)'!X27),-1/LOG('Moyennes ∆Ct et 2^(-∆Ct)'!X27)))</f>
        <v/>
      </c>
      <c r="AJ27" s="347" t="str">
        <f>'Variations d''expr° - Validation'!F27</f>
        <v/>
      </c>
      <c r="AK27" s="348" t="str">
        <f>'Variations d''expr° - Validation'!I27</f>
        <v/>
      </c>
      <c r="AL27" s="348" t="str">
        <f>'Variations d''expr° - Validation'!L27</f>
        <v/>
      </c>
      <c r="AM27" s="348" t="str">
        <f>'Variations d''expr° - Validation'!O27</f>
        <v/>
      </c>
      <c r="AN27" s="348" t="str">
        <f>'Variations d''expr° - Validation'!R27</f>
        <v/>
      </c>
      <c r="AO27" s="348" t="str">
        <f>'Variations d''expr° - Validation'!U27</f>
        <v/>
      </c>
      <c r="AP27" s="348" t="str">
        <f>'Variations d''expr° - Validation'!X27</f>
        <v/>
      </c>
      <c r="AQ27" s="348" t="str">
        <f>'Variations d''expr° - Validation'!AA27</f>
        <v/>
      </c>
      <c r="AR27" s="348" t="str">
        <f>'Variations d''expr° - Validation'!AD27</f>
        <v/>
      </c>
      <c r="AS27" s="349" t="str">
        <f>'Variations d''expr° - Validation'!AG27</f>
        <v/>
      </c>
      <c r="AT27" s="347" t="str">
        <f>'Moyennes ∆Ct et 2^(-∆Ct)'!AK27</f>
        <v/>
      </c>
      <c r="AU27" s="348" t="str">
        <f>'Moyennes ∆Ct et 2^(-∆Ct)'!AM27</f>
        <v/>
      </c>
      <c r="AV27" s="348" t="str">
        <f>'Moyennes ∆Ct et 2^(-∆Ct)'!AO27</f>
        <v/>
      </c>
      <c r="AW27" s="348" t="str">
        <f>'Moyennes ∆Ct et 2^(-∆Ct)'!AQ27</f>
        <v/>
      </c>
      <c r="AX27" s="348" t="str">
        <f>'Moyennes ∆Ct et 2^(-∆Ct)'!AS27</f>
        <v/>
      </c>
      <c r="AY27" s="348" t="str">
        <f>'Moyennes ∆Ct et 2^(-∆Ct)'!AU27</f>
        <v/>
      </c>
      <c r="AZ27" s="348" t="str">
        <f>'Moyennes ∆Ct et 2^(-∆Ct)'!AW27</f>
        <v/>
      </c>
      <c r="BA27" s="348" t="str">
        <f>'Moyennes ∆Ct et 2^(-∆Ct)'!AY27</f>
        <v/>
      </c>
      <c r="BB27" s="348" t="str">
        <f>'Moyennes ∆Ct et 2^(-∆Ct)'!BA27</f>
        <v/>
      </c>
      <c r="BC27" s="349" t="str">
        <f>'Moyennes ∆Ct et 2^(-∆Ct)'!BC27</f>
        <v/>
      </c>
    </row>
    <row r="28" spans="1:55">
      <c r="A28" s="315" t="s">
        <v>35</v>
      </c>
      <c r="B28" s="323" t="str">
        <f>'Choix des Gènes pour Diagrammes'!D6</f>
        <v/>
      </c>
      <c r="C28" s="359" t="str">
        <f>'Moyennes des Ct'!C28</f>
        <v/>
      </c>
      <c r="D28" s="342" t="str">
        <f>'Moyennes des Ct'!F28</f>
        <v/>
      </c>
      <c r="E28" s="342" t="str">
        <f>'Moyennes des Ct'!I28</f>
        <v/>
      </c>
      <c r="F28" s="342" t="str">
        <f>'Moyennes des Ct'!L28</f>
        <v/>
      </c>
      <c r="G28" s="342" t="str">
        <f>'Moyennes des Ct'!O28</f>
        <v/>
      </c>
      <c r="H28" s="342" t="str">
        <f>'Moyennes des Ct'!R28</f>
        <v/>
      </c>
      <c r="I28" s="342" t="str">
        <f>'Moyennes des Ct'!U28</f>
        <v/>
      </c>
      <c r="J28" s="342" t="str">
        <f>'Moyennes des Ct'!X28</f>
        <v/>
      </c>
      <c r="K28" s="342" t="str">
        <f>'Moyennes des Ct'!AA28</f>
        <v/>
      </c>
      <c r="L28" s="342" t="str">
        <f>'Moyennes des Ct'!AD28</f>
        <v/>
      </c>
      <c r="M28" s="343" t="str">
        <f>'Moyennes des Ct'!AG28</f>
        <v/>
      </c>
      <c r="N28" s="353" t="str">
        <f>'Moyennes ∆Ct et 2^(-∆Ct)'!Y28</f>
        <v/>
      </c>
      <c r="O28" s="354" t="str">
        <f>'Moyennes ∆Ct et 2^(-∆Ct)'!Z28</f>
        <v/>
      </c>
      <c r="P28" s="354" t="str">
        <f>'Moyennes ∆Ct et 2^(-∆Ct)'!AA28</f>
        <v/>
      </c>
      <c r="Q28" s="354" t="str">
        <f>'Moyennes ∆Ct et 2^(-∆Ct)'!AB28</f>
        <v/>
      </c>
      <c r="R28" s="354" t="str">
        <f>'Moyennes ∆Ct et 2^(-∆Ct)'!AC28</f>
        <v/>
      </c>
      <c r="S28" s="354" t="str">
        <f>'Moyennes ∆Ct et 2^(-∆Ct)'!AD28</f>
        <v/>
      </c>
      <c r="T28" s="354" t="str">
        <f>'Moyennes ∆Ct et 2^(-∆Ct)'!AE28</f>
        <v/>
      </c>
      <c r="U28" s="354" t="str">
        <f>'Moyennes ∆Ct et 2^(-∆Ct)'!AF28</f>
        <v/>
      </c>
      <c r="V28" s="354" t="str">
        <f>'Moyennes ∆Ct et 2^(-∆Ct)'!AG28</f>
        <v/>
      </c>
      <c r="W28" s="354" t="str">
        <f>'Moyennes ∆Ct et 2^(-∆Ct)'!AH28</f>
        <v/>
      </c>
      <c r="X28" s="354" t="str">
        <f>'Moyennes ∆Ct et 2^(-∆Ct)'!AI28</f>
        <v/>
      </c>
      <c r="Y28" s="353" t="str">
        <f>IF(ISERROR(LOG('Moyennes ∆Ct et 2^(-∆Ct)'!N28)),"",IF(LOG('Moyennes ∆Ct et 2^(-∆Ct)'!N28)&gt;1,LOG('Moyennes ∆Ct et 2^(-∆Ct)'!N28),-1/LOG('Moyennes ∆Ct et 2^(-∆Ct)'!N28)))</f>
        <v/>
      </c>
      <c r="Z28" s="354" t="str">
        <f>IF(ISERROR(LOG('Moyennes ∆Ct et 2^(-∆Ct)'!O28)),"",IF(LOG('Moyennes ∆Ct et 2^(-∆Ct)'!O28)&gt;1,LOG('Moyennes ∆Ct et 2^(-∆Ct)'!O28),-1/LOG('Moyennes ∆Ct et 2^(-∆Ct)'!O28)))</f>
        <v/>
      </c>
      <c r="AA28" s="354" t="str">
        <f>IF(ISERROR(LOG('Moyennes ∆Ct et 2^(-∆Ct)'!P28)),"",IF(LOG('Moyennes ∆Ct et 2^(-∆Ct)'!P28)&gt;1,LOG('Moyennes ∆Ct et 2^(-∆Ct)'!P28),-1/LOG('Moyennes ∆Ct et 2^(-∆Ct)'!P28)))</f>
        <v/>
      </c>
      <c r="AB28" s="354" t="str">
        <f>IF(ISERROR(LOG('Moyennes ∆Ct et 2^(-∆Ct)'!Q28)),"",IF(LOG('Moyennes ∆Ct et 2^(-∆Ct)'!Q28)&gt;1,LOG('Moyennes ∆Ct et 2^(-∆Ct)'!Q28),-1/LOG('Moyennes ∆Ct et 2^(-∆Ct)'!Q28)))</f>
        <v/>
      </c>
      <c r="AC28" s="354" t="str">
        <f>IF(ISERROR(LOG('Moyennes ∆Ct et 2^(-∆Ct)'!R28)),"",IF(LOG('Moyennes ∆Ct et 2^(-∆Ct)'!R28)&gt;1,LOG('Moyennes ∆Ct et 2^(-∆Ct)'!R28),-1/LOG('Moyennes ∆Ct et 2^(-∆Ct)'!R28)))</f>
        <v/>
      </c>
      <c r="AD28" s="354" t="str">
        <f>IF(ISERROR(LOG('Moyennes ∆Ct et 2^(-∆Ct)'!S28)),"",IF(LOG('Moyennes ∆Ct et 2^(-∆Ct)'!S28)&gt;1,LOG('Moyennes ∆Ct et 2^(-∆Ct)'!S28),-1/LOG('Moyennes ∆Ct et 2^(-∆Ct)'!S28)))</f>
        <v/>
      </c>
      <c r="AE28" s="354" t="str">
        <f>IF(ISERROR(LOG('Moyennes ∆Ct et 2^(-∆Ct)'!T28)),"",IF(LOG('Moyennes ∆Ct et 2^(-∆Ct)'!T28)&gt;1,LOG('Moyennes ∆Ct et 2^(-∆Ct)'!T28),-1/LOG('Moyennes ∆Ct et 2^(-∆Ct)'!T28)))</f>
        <v/>
      </c>
      <c r="AF28" s="354" t="str">
        <f>IF(ISERROR(LOG('Moyennes ∆Ct et 2^(-∆Ct)'!U28)),"",IF(LOG('Moyennes ∆Ct et 2^(-∆Ct)'!U28)&gt;1,LOG('Moyennes ∆Ct et 2^(-∆Ct)'!U28),-1/LOG('Moyennes ∆Ct et 2^(-∆Ct)'!U28)))</f>
        <v/>
      </c>
      <c r="AG28" s="354" t="str">
        <f>IF(ISERROR(LOG('Moyennes ∆Ct et 2^(-∆Ct)'!V28)),"",IF(LOG('Moyennes ∆Ct et 2^(-∆Ct)'!V28)&gt;1,LOG('Moyennes ∆Ct et 2^(-∆Ct)'!V28),-1/LOG('Moyennes ∆Ct et 2^(-∆Ct)'!V28)))</f>
        <v/>
      </c>
      <c r="AH28" s="354" t="str">
        <f>IF(ISERROR(LOG('Moyennes ∆Ct et 2^(-∆Ct)'!W28)),"",IF(LOG('Moyennes ∆Ct et 2^(-∆Ct)'!W28)&gt;1,LOG('Moyennes ∆Ct et 2^(-∆Ct)'!W28),-1/LOG('Moyennes ∆Ct et 2^(-∆Ct)'!W28)))</f>
        <v/>
      </c>
      <c r="AI28" s="355" t="str">
        <f>IF(ISERROR(LOG('Moyennes ∆Ct et 2^(-∆Ct)'!X28)),"",IF(LOG('Moyennes ∆Ct et 2^(-∆Ct)'!X28)&gt;1,LOG('Moyennes ∆Ct et 2^(-∆Ct)'!X28),-1/LOG('Moyennes ∆Ct et 2^(-∆Ct)'!X28)))</f>
        <v/>
      </c>
      <c r="AJ28" s="347" t="str">
        <f>'Variations d''expr° - Validation'!F28</f>
        <v/>
      </c>
      <c r="AK28" s="348" t="str">
        <f>'Variations d''expr° - Validation'!I28</f>
        <v/>
      </c>
      <c r="AL28" s="348" t="str">
        <f>'Variations d''expr° - Validation'!L28</f>
        <v/>
      </c>
      <c r="AM28" s="348" t="str">
        <f>'Variations d''expr° - Validation'!O28</f>
        <v/>
      </c>
      <c r="AN28" s="348" t="str">
        <f>'Variations d''expr° - Validation'!R28</f>
        <v/>
      </c>
      <c r="AO28" s="348" t="str">
        <f>'Variations d''expr° - Validation'!U28</f>
        <v/>
      </c>
      <c r="AP28" s="348" t="str">
        <f>'Variations d''expr° - Validation'!X28</f>
        <v/>
      </c>
      <c r="AQ28" s="348" t="str">
        <f>'Variations d''expr° - Validation'!AA28</f>
        <v/>
      </c>
      <c r="AR28" s="348" t="str">
        <f>'Variations d''expr° - Validation'!AD28</f>
        <v/>
      </c>
      <c r="AS28" s="349" t="str">
        <f>'Variations d''expr° - Validation'!AG28</f>
        <v/>
      </c>
      <c r="AT28" s="347" t="str">
        <f>'Moyennes ∆Ct et 2^(-∆Ct)'!AK28</f>
        <v/>
      </c>
      <c r="AU28" s="348" t="str">
        <f>'Moyennes ∆Ct et 2^(-∆Ct)'!AM28</f>
        <v/>
      </c>
      <c r="AV28" s="348" t="str">
        <f>'Moyennes ∆Ct et 2^(-∆Ct)'!AO28</f>
        <v/>
      </c>
      <c r="AW28" s="348" t="str">
        <f>'Moyennes ∆Ct et 2^(-∆Ct)'!AQ28</f>
        <v/>
      </c>
      <c r="AX28" s="348" t="str">
        <f>'Moyennes ∆Ct et 2^(-∆Ct)'!AS28</f>
        <v/>
      </c>
      <c r="AY28" s="348" t="str">
        <f>'Moyennes ∆Ct et 2^(-∆Ct)'!AU28</f>
        <v/>
      </c>
      <c r="AZ28" s="348" t="str">
        <f>'Moyennes ∆Ct et 2^(-∆Ct)'!AW28</f>
        <v/>
      </c>
      <c r="BA28" s="348" t="str">
        <f>'Moyennes ∆Ct et 2^(-∆Ct)'!AY28</f>
        <v/>
      </c>
      <c r="BB28" s="348" t="str">
        <f>'Moyennes ∆Ct et 2^(-∆Ct)'!BA28</f>
        <v/>
      </c>
      <c r="BC28" s="349" t="str">
        <f>'Moyennes ∆Ct et 2^(-∆Ct)'!BC28</f>
        <v/>
      </c>
    </row>
    <row r="29" spans="1:55">
      <c r="A29" s="315" t="s">
        <v>36</v>
      </c>
      <c r="B29" s="323" t="str">
        <f>'Choix des Gènes pour Diagrammes'!E6</f>
        <v/>
      </c>
      <c r="C29" s="359" t="str">
        <f>'Moyennes des Ct'!C29</f>
        <v/>
      </c>
      <c r="D29" s="342" t="str">
        <f>'Moyennes des Ct'!F29</f>
        <v/>
      </c>
      <c r="E29" s="342" t="str">
        <f>'Moyennes des Ct'!I29</f>
        <v/>
      </c>
      <c r="F29" s="342" t="str">
        <f>'Moyennes des Ct'!L29</f>
        <v/>
      </c>
      <c r="G29" s="342" t="str">
        <f>'Moyennes des Ct'!O29</f>
        <v/>
      </c>
      <c r="H29" s="342" t="str">
        <f>'Moyennes des Ct'!R29</f>
        <v/>
      </c>
      <c r="I29" s="342" t="str">
        <f>'Moyennes des Ct'!U29</f>
        <v/>
      </c>
      <c r="J29" s="342" t="str">
        <f>'Moyennes des Ct'!X29</f>
        <v/>
      </c>
      <c r="K29" s="342" t="str">
        <f>'Moyennes des Ct'!AA29</f>
        <v/>
      </c>
      <c r="L29" s="342" t="str">
        <f>'Moyennes des Ct'!AD29</f>
        <v/>
      </c>
      <c r="M29" s="343" t="str">
        <f>'Moyennes des Ct'!AG29</f>
        <v/>
      </c>
      <c r="N29" s="353" t="str">
        <f>'Moyennes ∆Ct et 2^(-∆Ct)'!Y29</f>
        <v/>
      </c>
      <c r="O29" s="354" t="str">
        <f>'Moyennes ∆Ct et 2^(-∆Ct)'!Z29</f>
        <v/>
      </c>
      <c r="P29" s="354" t="str">
        <f>'Moyennes ∆Ct et 2^(-∆Ct)'!AA29</f>
        <v/>
      </c>
      <c r="Q29" s="354" t="str">
        <f>'Moyennes ∆Ct et 2^(-∆Ct)'!AB29</f>
        <v/>
      </c>
      <c r="R29" s="354" t="str">
        <f>'Moyennes ∆Ct et 2^(-∆Ct)'!AC29</f>
        <v/>
      </c>
      <c r="S29" s="354" t="str">
        <f>'Moyennes ∆Ct et 2^(-∆Ct)'!AD29</f>
        <v/>
      </c>
      <c r="T29" s="354" t="str">
        <f>'Moyennes ∆Ct et 2^(-∆Ct)'!AE29</f>
        <v/>
      </c>
      <c r="U29" s="354" t="str">
        <f>'Moyennes ∆Ct et 2^(-∆Ct)'!AF29</f>
        <v/>
      </c>
      <c r="V29" s="354" t="str">
        <f>'Moyennes ∆Ct et 2^(-∆Ct)'!AG29</f>
        <v/>
      </c>
      <c r="W29" s="354" t="str">
        <f>'Moyennes ∆Ct et 2^(-∆Ct)'!AH29</f>
        <v/>
      </c>
      <c r="X29" s="354" t="str">
        <f>'Moyennes ∆Ct et 2^(-∆Ct)'!AI29</f>
        <v/>
      </c>
      <c r="Y29" s="353" t="str">
        <f>IF(ISERROR(LOG('Moyennes ∆Ct et 2^(-∆Ct)'!N29)),"",IF(LOG('Moyennes ∆Ct et 2^(-∆Ct)'!N29)&gt;1,LOG('Moyennes ∆Ct et 2^(-∆Ct)'!N29),-1/LOG('Moyennes ∆Ct et 2^(-∆Ct)'!N29)))</f>
        <v/>
      </c>
      <c r="Z29" s="354" t="str">
        <f>IF(ISERROR(LOG('Moyennes ∆Ct et 2^(-∆Ct)'!O29)),"",IF(LOG('Moyennes ∆Ct et 2^(-∆Ct)'!O29)&gt;1,LOG('Moyennes ∆Ct et 2^(-∆Ct)'!O29),-1/LOG('Moyennes ∆Ct et 2^(-∆Ct)'!O29)))</f>
        <v/>
      </c>
      <c r="AA29" s="354" t="str">
        <f>IF(ISERROR(LOG('Moyennes ∆Ct et 2^(-∆Ct)'!P29)),"",IF(LOG('Moyennes ∆Ct et 2^(-∆Ct)'!P29)&gt;1,LOG('Moyennes ∆Ct et 2^(-∆Ct)'!P29),-1/LOG('Moyennes ∆Ct et 2^(-∆Ct)'!P29)))</f>
        <v/>
      </c>
      <c r="AB29" s="354" t="str">
        <f>IF(ISERROR(LOG('Moyennes ∆Ct et 2^(-∆Ct)'!Q29)),"",IF(LOG('Moyennes ∆Ct et 2^(-∆Ct)'!Q29)&gt;1,LOG('Moyennes ∆Ct et 2^(-∆Ct)'!Q29),-1/LOG('Moyennes ∆Ct et 2^(-∆Ct)'!Q29)))</f>
        <v/>
      </c>
      <c r="AC29" s="354" t="str">
        <f>IF(ISERROR(LOG('Moyennes ∆Ct et 2^(-∆Ct)'!R29)),"",IF(LOG('Moyennes ∆Ct et 2^(-∆Ct)'!R29)&gt;1,LOG('Moyennes ∆Ct et 2^(-∆Ct)'!R29),-1/LOG('Moyennes ∆Ct et 2^(-∆Ct)'!R29)))</f>
        <v/>
      </c>
      <c r="AD29" s="354" t="str">
        <f>IF(ISERROR(LOG('Moyennes ∆Ct et 2^(-∆Ct)'!S29)),"",IF(LOG('Moyennes ∆Ct et 2^(-∆Ct)'!S29)&gt;1,LOG('Moyennes ∆Ct et 2^(-∆Ct)'!S29),-1/LOG('Moyennes ∆Ct et 2^(-∆Ct)'!S29)))</f>
        <v/>
      </c>
      <c r="AE29" s="354" t="str">
        <f>IF(ISERROR(LOG('Moyennes ∆Ct et 2^(-∆Ct)'!T29)),"",IF(LOG('Moyennes ∆Ct et 2^(-∆Ct)'!T29)&gt;1,LOG('Moyennes ∆Ct et 2^(-∆Ct)'!T29),-1/LOG('Moyennes ∆Ct et 2^(-∆Ct)'!T29)))</f>
        <v/>
      </c>
      <c r="AF29" s="354" t="str">
        <f>IF(ISERROR(LOG('Moyennes ∆Ct et 2^(-∆Ct)'!U29)),"",IF(LOG('Moyennes ∆Ct et 2^(-∆Ct)'!U29)&gt;1,LOG('Moyennes ∆Ct et 2^(-∆Ct)'!U29),-1/LOG('Moyennes ∆Ct et 2^(-∆Ct)'!U29)))</f>
        <v/>
      </c>
      <c r="AG29" s="354" t="str">
        <f>IF(ISERROR(LOG('Moyennes ∆Ct et 2^(-∆Ct)'!V29)),"",IF(LOG('Moyennes ∆Ct et 2^(-∆Ct)'!V29)&gt;1,LOG('Moyennes ∆Ct et 2^(-∆Ct)'!V29),-1/LOG('Moyennes ∆Ct et 2^(-∆Ct)'!V29)))</f>
        <v/>
      </c>
      <c r="AH29" s="354" t="str">
        <f>IF(ISERROR(LOG('Moyennes ∆Ct et 2^(-∆Ct)'!W29)),"",IF(LOG('Moyennes ∆Ct et 2^(-∆Ct)'!W29)&gt;1,LOG('Moyennes ∆Ct et 2^(-∆Ct)'!W29),-1/LOG('Moyennes ∆Ct et 2^(-∆Ct)'!W29)))</f>
        <v/>
      </c>
      <c r="AI29" s="355" t="str">
        <f>IF(ISERROR(LOG('Moyennes ∆Ct et 2^(-∆Ct)'!X29)),"",IF(LOG('Moyennes ∆Ct et 2^(-∆Ct)'!X29)&gt;1,LOG('Moyennes ∆Ct et 2^(-∆Ct)'!X29),-1/LOG('Moyennes ∆Ct et 2^(-∆Ct)'!X29)))</f>
        <v/>
      </c>
      <c r="AJ29" s="347" t="str">
        <f>'Variations d''expr° - Validation'!F29</f>
        <v/>
      </c>
      <c r="AK29" s="348" t="str">
        <f>'Variations d''expr° - Validation'!I29</f>
        <v/>
      </c>
      <c r="AL29" s="348" t="str">
        <f>'Variations d''expr° - Validation'!L29</f>
        <v/>
      </c>
      <c r="AM29" s="348" t="str">
        <f>'Variations d''expr° - Validation'!O29</f>
        <v/>
      </c>
      <c r="AN29" s="348" t="str">
        <f>'Variations d''expr° - Validation'!R29</f>
        <v/>
      </c>
      <c r="AO29" s="348" t="str">
        <f>'Variations d''expr° - Validation'!U29</f>
        <v/>
      </c>
      <c r="AP29" s="348" t="str">
        <f>'Variations d''expr° - Validation'!X29</f>
        <v/>
      </c>
      <c r="AQ29" s="348" t="str">
        <f>'Variations d''expr° - Validation'!AA29</f>
        <v/>
      </c>
      <c r="AR29" s="348" t="str">
        <f>'Variations d''expr° - Validation'!AD29</f>
        <v/>
      </c>
      <c r="AS29" s="349" t="str">
        <f>'Variations d''expr° - Validation'!AG29</f>
        <v/>
      </c>
      <c r="AT29" s="347" t="str">
        <f>'Moyennes ∆Ct et 2^(-∆Ct)'!AK29</f>
        <v/>
      </c>
      <c r="AU29" s="348" t="str">
        <f>'Moyennes ∆Ct et 2^(-∆Ct)'!AM29</f>
        <v/>
      </c>
      <c r="AV29" s="348" t="str">
        <f>'Moyennes ∆Ct et 2^(-∆Ct)'!AO29</f>
        <v/>
      </c>
      <c r="AW29" s="348" t="str">
        <f>'Moyennes ∆Ct et 2^(-∆Ct)'!AQ29</f>
        <v/>
      </c>
      <c r="AX29" s="348" t="str">
        <f>'Moyennes ∆Ct et 2^(-∆Ct)'!AS29</f>
        <v/>
      </c>
      <c r="AY29" s="348" t="str">
        <f>'Moyennes ∆Ct et 2^(-∆Ct)'!AU29</f>
        <v/>
      </c>
      <c r="AZ29" s="348" t="str">
        <f>'Moyennes ∆Ct et 2^(-∆Ct)'!AW29</f>
        <v/>
      </c>
      <c r="BA29" s="348" t="str">
        <f>'Moyennes ∆Ct et 2^(-∆Ct)'!AY29</f>
        <v/>
      </c>
      <c r="BB29" s="348" t="str">
        <f>'Moyennes ∆Ct et 2^(-∆Ct)'!BA29</f>
        <v/>
      </c>
      <c r="BC29" s="349" t="str">
        <f>'Moyennes ∆Ct et 2^(-∆Ct)'!BC29</f>
        <v/>
      </c>
    </row>
    <row r="30" spans="1:55">
      <c r="A30" s="315" t="s">
        <v>37</v>
      </c>
      <c r="B30" s="323" t="str">
        <f>'Choix des Gènes pour Diagrammes'!F6</f>
        <v/>
      </c>
      <c r="C30" s="359" t="str">
        <f>'Moyennes des Ct'!C30</f>
        <v/>
      </c>
      <c r="D30" s="342" t="str">
        <f>'Moyennes des Ct'!F30</f>
        <v/>
      </c>
      <c r="E30" s="342" t="str">
        <f>'Moyennes des Ct'!I30</f>
        <v/>
      </c>
      <c r="F30" s="342" t="str">
        <f>'Moyennes des Ct'!L30</f>
        <v/>
      </c>
      <c r="G30" s="342" t="str">
        <f>'Moyennes des Ct'!O30</f>
        <v/>
      </c>
      <c r="H30" s="342" t="str">
        <f>'Moyennes des Ct'!R30</f>
        <v/>
      </c>
      <c r="I30" s="342" t="str">
        <f>'Moyennes des Ct'!U30</f>
        <v/>
      </c>
      <c r="J30" s="342" t="str">
        <f>'Moyennes des Ct'!X30</f>
        <v/>
      </c>
      <c r="K30" s="342" t="str">
        <f>'Moyennes des Ct'!AA30</f>
        <v/>
      </c>
      <c r="L30" s="342" t="str">
        <f>'Moyennes des Ct'!AD30</f>
        <v/>
      </c>
      <c r="M30" s="343" t="str">
        <f>'Moyennes des Ct'!AG30</f>
        <v/>
      </c>
      <c r="N30" s="353" t="str">
        <f>'Moyennes ∆Ct et 2^(-∆Ct)'!Y30</f>
        <v/>
      </c>
      <c r="O30" s="354" t="str">
        <f>'Moyennes ∆Ct et 2^(-∆Ct)'!Z30</f>
        <v/>
      </c>
      <c r="P30" s="354" t="str">
        <f>'Moyennes ∆Ct et 2^(-∆Ct)'!AA30</f>
        <v/>
      </c>
      <c r="Q30" s="354" t="str">
        <f>'Moyennes ∆Ct et 2^(-∆Ct)'!AB30</f>
        <v/>
      </c>
      <c r="R30" s="354" t="str">
        <f>'Moyennes ∆Ct et 2^(-∆Ct)'!AC30</f>
        <v/>
      </c>
      <c r="S30" s="354" t="str">
        <f>'Moyennes ∆Ct et 2^(-∆Ct)'!AD30</f>
        <v/>
      </c>
      <c r="T30" s="354" t="str">
        <f>'Moyennes ∆Ct et 2^(-∆Ct)'!AE30</f>
        <v/>
      </c>
      <c r="U30" s="354" t="str">
        <f>'Moyennes ∆Ct et 2^(-∆Ct)'!AF30</f>
        <v/>
      </c>
      <c r="V30" s="354" t="str">
        <f>'Moyennes ∆Ct et 2^(-∆Ct)'!AG30</f>
        <v/>
      </c>
      <c r="W30" s="354" t="str">
        <f>'Moyennes ∆Ct et 2^(-∆Ct)'!AH30</f>
        <v/>
      </c>
      <c r="X30" s="354" t="str">
        <f>'Moyennes ∆Ct et 2^(-∆Ct)'!AI30</f>
        <v/>
      </c>
      <c r="Y30" s="353" t="str">
        <f>IF(ISERROR(LOG('Moyennes ∆Ct et 2^(-∆Ct)'!N30)),"",IF(LOG('Moyennes ∆Ct et 2^(-∆Ct)'!N30)&gt;1,LOG('Moyennes ∆Ct et 2^(-∆Ct)'!N30),-1/LOG('Moyennes ∆Ct et 2^(-∆Ct)'!N30)))</f>
        <v/>
      </c>
      <c r="Z30" s="354" t="str">
        <f>IF(ISERROR(LOG('Moyennes ∆Ct et 2^(-∆Ct)'!O30)),"",IF(LOG('Moyennes ∆Ct et 2^(-∆Ct)'!O30)&gt;1,LOG('Moyennes ∆Ct et 2^(-∆Ct)'!O30),-1/LOG('Moyennes ∆Ct et 2^(-∆Ct)'!O30)))</f>
        <v/>
      </c>
      <c r="AA30" s="354" t="str">
        <f>IF(ISERROR(LOG('Moyennes ∆Ct et 2^(-∆Ct)'!P30)),"",IF(LOG('Moyennes ∆Ct et 2^(-∆Ct)'!P30)&gt;1,LOG('Moyennes ∆Ct et 2^(-∆Ct)'!P30),-1/LOG('Moyennes ∆Ct et 2^(-∆Ct)'!P30)))</f>
        <v/>
      </c>
      <c r="AB30" s="354" t="str">
        <f>IF(ISERROR(LOG('Moyennes ∆Ct et 2^(-∆Ct)'!Q30)),"",IF(LOG('Moyennes ∆Ct et 2^(-∆Ct)'!Q30)&gt;1,LOG('Moyennes ∆Ct et 2^(-∆Ct)'!Q30),-1/LOG('Moyennes ∆Ct et 2^(-∆Ct)'!Q30)))</f>
        <v/>
      </c>
      <c r="AC30" s="354" t="str">
        <f>IF(ISERROR(LOG('Moyennes ∆Ct et 2^(-∆Ct)'!R30)),"",IF(LOG('Moyennes ∆Ct et 2^(-∆Ct)'!R30)&gt;1,LOG('Moyennes ∆Ct et 2^(-∆Ct)'!R30),-1/LOG('Moyennes ∆Ct et 2^(-∆Ct)'!R30)))</f>
        <v/>
      </c>
      <c r="AD30" s="354" t="str">
        <f>IF(ISERROR(LOG('Moyennes ∆Ct et 2^(-∆Ct)'!S30)),"",IF(LOG('Moyennes ∆Ct et 2^(-∆Ct)'!S30)&gt;1,LOG('Moyennes ∆Ct et 2^(-∆Ct)'!S30),-1/LOG('Moyennes ∆Ct et 2^(-∆Ct)'!S30)))</f>
        <v/>
      </c>
      <c r="AE30" s="354" t="str">
        <f>IF(ISERROR(LOG('Moyennes ∆Ct et 2^(-∆Ct)'!T30)),"",IF(LOG('Moyennes ∆Ct et 2^(-∆Ct)'!T30)&gt;1,LOG('Moyennes ∆Ct et 2^(-∆Ct)'!T30),-1/LOG('Moyennes ∆Ct et 2^(-∆Ct)'!T30)))</f>
        <v/>
      </c>
      <c r="AF30" s="354" t="str">
        <f>IF(ISERROR(LOG('Moyennes ∆Ct et 2^(-∆Ct)'!U30)),"",IF(LOG('Moyennes ∆Ct et 2^(-∆Ct)'!U30)&gt;1,LOG('Moyennes ∆Ct et 2^(-∆Ct)'!U30),-1/LOG('Moyennes ∆Ct et 2^(-∆Ct)'!U30)))</f>
        <v/>
      </c>
      <c r="AG30" s="354" t="str">
        <f>IF(ISERROR(LOG('Moyennes ∆Ct et 2^(-∆Ct)'!V30)),"",IF(LOG('Moyennes ∆Ct et 2^(-∆Ct)'!V30)&gt;1,LOG('Moyennes ∆Ct et 2^(-∆Ct)'!V30),-1/LOG('Moyennes ∆Ct et 2^(-∆Ct)'!V30)))</f>
        <v/>
      </c>
      <c r="AH30" s="354" t="str">
        <f>IF(ISERROR(LOG('Moyennes ∆Ct et 2^(-∆Ct)'!W30)),"",IF(LOG('Moyennes ∆Ct et 2^(-∆Ct)'!W30)&gt;1,LOG('Moyennes ∆Ct et 2^(-∆Ct)'!W30),-1/LOG('Moyennes ∆Ct et 2^(-∆Ct)'!W30)))</f>
        <v/>
      </c>
      <c r="AI30" s="355" t="str">
        <f>IF(ISERROR(LOG('Moyennes ∆Ct et 2^(-∆Ct)'!X30)),"",IF(LOG('Moyennes ∆Ct et 2^(-∆Ct)'!X30)&gt;1,LOG('Moyennes ∆Ct et 2^(-∆Ct)'!X30),-1/LOG('Moyennes ∆Ct et 2^(-∆Ct)'!X30)))</f>
        <v/>
      </c>
      <c r="AJ30" s="347" t="str">
        <f>'Variations d''expr° - Validation'!F30</f>
        <v/>
      </c>
      <c r="AK30" s="348" t="str">
        <f>'Variations d''expr° - Validation'!I30</f>
        <v/>
      </c>
      <c r="AL30" s="348" t="str">
        <f>'Variations d''expr° - Validation'!L30</f>
        <v/>
      </c>
      <c r="AM30" s="348" t="str">
        <f>'Variations d''expr° - Validation'!O30</f>
        <v/>
      </c>
      <c r="AN30" s="348" t="str">
        <f>'Variations d''expr° - Validation'!R30</f>
        <v/>
      </c>
      <c r="AO30" s="348" t="str">
        <f>'Variations d''expr° - Validation'!U30</f>
        <v/>
      </c>
      <c r="AP30" s="348" t="str">
        <f>'Variations d''expr° - Validation'!X30</f>
        <v/>
      </c>
      <c r="AQ30" s="348" t="str">
        <f>'Variations d''expr° - Validation'!AA30</f>
        <v/>
      </c>
      <c r="AR30" s="348" t="str">
        <f>'Variations d''expr° - Validation'!AD30</f>
        <v/>
      </c>
      <c r="AS30" s="349" t="str">
        <f>'Variations d''expr° - Validation'!AG30</f>
        <v/>
      </c>
      <c r="AT30" s="347" t="str">
        <f>'Moyennes ∆Ct et 2^(-∆Ct)'!AK30</f>
        <v/>
      </c>
      <c r="AU30" s="348" t="str">
        <f>'Moyennes ∆Ct et 2^(-∆Ct)'!AM30</f>
        <v/>
      </c>
      <c r="AV30" s="348" t="str">
        <f>'Moyennes ∆Ct et 2^(-∆Ct)'!AO30</f>
        <v/>
      </c>
      <c r="AW30" s="348" t="str">
        <f>'Moyennes ∆Ct et 2^(-∆Ct)'!AQ30</f>
        <v/>
      </c>
      <c r="AX30" s="348" t="str">
        <f>'Moyennes ∆Ct et 2^(-∆Ct)'!AS30</f>
        <v/>
      </c>
      <c r="AY30" s="348" t="str">
        <f>'Moyennes ∆Ct et 2^(-∆Ct)'!AU30</f>
        <v/>
      </c>
      <c r="AZ30" s="348" t="str">
        <f>'Moyennes ∆Ct et 2^(-∆Ct)'!AW30</f>
        <v/>
      </c>
      <c r="BA30" s="348" t="str">
        <f>'Moyennes ∆Ct et 2^(-∆Ct)'!AY30</f>
        <v/>
      </c>
      <c r="BB30" s="348" t="str">
        <f>'Moyennes ∆Ct et 2^(-∆Ct)'!BA30</f>
        <v/>
      </c>
      <c r="BC30" s="349" t="str">
        <f>'Moyennes ∆Ct et 2^(-∆Ct)'!BC30</f>
        <v/>
      </c>
    </row>
    <row r="31" spans="1:55">
      <c r="A31" s="315" t="s">
        <v>38</v>
      </c>
      <c r="B31" s="323" t="str">
        <f>'Choix des Gènes pour Diagrammes'!G6</f>
        <v/>
      </c>
      <c r="C31" s="359" t="str">
        <f>'Moyennes des Ct'!C31</f>
        <v/>
      </c>
      <c r="D31" s="342" t="str">
        <f>'Moyennes des Ct'!F31</f>
        <v/>
      </c>
      <c r="E31" s="342" t="str">
        <f>'Moyennes des Ct'!I31</f>
        <v/>
      </c>
      <c r="F31" s="342" t="str">
        <f>'Moyennes des Ct'!L31</f>
        <v/>
      </c>
      <c r="G31" s="342" t="str">
        <f>'Moyennes des Ct'!O31</f>
        <v/>
      </c>
      <c r="H31" s="342" t="str">
        <f>'Moyennes des Ct'!R31</f>
        <v/>
      </c>
      <c r="I31" s="342" t="str">
        <f>'Moyennes des Ct'!U31</f>
        <v/>
      </c>
      <c r="J31" s="342" t="str">
        <f>'Moyennes des Ct'!X31</f>
        <v/>
      </c>
      <c r="K31" s="342" t="str">
        <f>'Moyennes des Ct'!AA31</f>
        <v/>
      </c>
      <c r="L31" s="342" t="str">
        <f>'Moyennes des Ct'!AD31</f>
        <v/>
      </c>
      <c r="M31" s="343" t="str">
        <f>'Moyennes des Ct'!AG31</f>
        <v/>
      </c>
      <c r="N31" s="353" t="str">
        <f>'Moyennes ∆Ct et 2^(-∆Ct)'!Y31</f>
        <v/>
      </c>
      <c r="O31" s="354" t="str">
        <f>'Moyennes ∆Ct et 2^(-∆Ct)'!Z31</f>
        <v/>
      </c>
      <c r="P31" s="354" t="str">
        <f>'Moyennes ∆Ct et 2^(-∆Ct)'!AA31</f>
        <v/>
      </c>
      <c r="Q31" s="354" t="str">
        <f>'Moyennes ∆Ct et 2^(-∆Ct)'!AB31</f>
        <v/>
      </c>
      <c r="R31" s="354" t="str">
        <f>'Moyennes ∆Ct et 2^(-∆Ct)'!AC31</f>
        <v/>
      </c>
      <c r="S31" s="354" t="str">
        <f>'Moyennes ∆Ct et 2^(-∆Ct)'!AD31</f>
        <v/>
      </c>
      <c r="T31" s="354" t="str">
        <f>'Moyennes ∆Ct et 2^(-∆Ct)'!AE31</f>
        <v/>
      </c>
      <c r="U31" s="354" t="str">
        <f>'Moyennes ∆Ct et 2^(-∆Ct)'!AF31</f>
        <v/>
      </c>
      <c r="V31" s="354" t="str">
        <f>'Moyennes ∆Ct et 2^(-∆Ct)'!AG31</f>
        <v/>
      </c>
      <c r="W31" s="354" t="str">
        <f>'Moyennes ∆Ct et 2^(-∆Ct)'!AH31</f>
        <v/>
      </c>
      <c r="X31" s="354" t="str">
        <f>'Moyennes ∆Ct et 2^(-∆Ct)'!AI31</f>
        <v/>
      </c>
      <c r="Y31" s="353" t="str">
        <f>IF(ISERROR(LOG('Moyennes ∆Ct et 2^(-∆Ct)'!N31)),"",IF(LOG('Moyennes ∆Ct et 2^(-∆Ct)'!N31)&gt;1,LOG('Moyennes ∆Ct et 2^(-∆Ct)'!N31),-1/LOG('Moyennes ∆Ct et 2^(-∆Ct)'!N31)))</f>
        <v/>
      </c>
      <c r="Z31" s="354" t="str">
        <f>IF(ISERROR(LOG('Moyennes ∆Ct et 2^(-∆Ct)'!O31)),"",IF(LOG('Moyennes ∆Ct et 2^(-∆Ct)'!O31)&gt;1,LOG('Moyennes ∆Ct et 2^(-∆Ct)'!O31),-1/LOG('Moyennes ∆Ct et 2^(-∆Ct)'!O31)))</f>
        <v/>
      </c>
      <c r="AA31" s="354" t="str">
        <f>IF(ISERROR(LOG('Moyennes ∆Ct et 2^(-∆Ct)'!P31)),"",IF(LOG('Moyennes ∆Ct et 2^(-∆Ct)'!P31)&gt;1,LOG('Moyennes ∆Ct et 2^(-∆Ct)'!P31),-1/LOG('Moyennes ∆Ct et 2^(-∆Ct)'!P31)))</f>
        <v/>
      </c>
      <c r="AB31" s="354" t="str">
        <f>IF(ISERROR(LOG('Moyennes ∆Ct et 2^(-∆Ct)'!Q31)),"",IF(LOG('Moyennes ∆Ct et 2^(-∆Ct)'!Q31)&gt;1,LOG('Moyennes ∆Ct et 2^(-∆Ct)'!Q31),-1/LOG('Moyennes ∆Ct et 2^(-∆Ct)'!Q31)))</f>
        <v/>
      </c>
      <c r="AC31" s="354" t="str">
        <f>IF(ISERROR(LOG('Moyennes ∆Ct et 2^(-∆Ct)'!R31)),"",IF(LOG('Moyennes ∆Ct et 2^(-∆Ct)'!R31)&gt;1,LOG('Moyennes ∆Ct et 2^(-∆Ct)'!R31),-1/LOG('Moyennes ∆Ct et 2^(-∆Ct)'!R31)))</f>
        <v/>
      </c>
      <c r="AD31" s="354" t="str">
        <f>IF(ISERROR(LOG('Moyennes ∆Ct et 2^(-∆Ct)'!S31)),"",IF(LOG('Moyennes ∆Ct et 2^(-∆Ct)'!S31)&gt;1,LOG('Moyennes ∆Ct et 2^(-∆Ct)'!S31),-1/LOG('Moyennes ∆Ct et 2^(-∆Ct)'!S31)))</f>
        <v/>
      </c>
      <c r="AE31" s="354" t="str">
        <f>IF(ISERROR(LOG('Moyennes ∆Ct et 2^(-∆Ct)'!T31)),"",IF(LOG('Moyennes ∆Ct et 2^(-∆Ct)'!T31)&gt;1,LOG('Moyennes ∆Ct et 2^(-∆Ct)'!T31),-1/LOG('Moyennes ∆Ct et 2^(-∆Ct)'!T31)))</f>
        <v/>
      </c>
      <c r="AF31" s="354" t="str">
        <f>IF(ISERROR(LOG('Moyennes ∆Ct et 2^(-∆Ct)'!U31)),"",IF(LOG('Moyennes ∆Ct et 2^(-∆Ct)'!U31)&gt;1,LOG('Moyennes ∆Ct et 2^(-∆Ct)'!U31),-1/LOG('Moyennes ∆Ct et 2^(-∆Ct)'!U31)))</f>
        <v/>
      </c>
      <c r="AG31" s="354" t="str">
        <f>IF(ISERROR(LOG('Moyennes ∆Ct et 2^(-∆Ct)'!V31)),"",IF(LOG('Moyennes ∆Ct et 2^(-∆Ct)'!V31)&gt;1,LOG('Moyennes ∆Ct et 2^(-∆Ct)'!V31),-1/LOG('Moyennes ∆Ct et 2^(-∆Ct)'!V31)))</f>
        <v/>
      </c>
      <c r="AH31" s="354" t="str">
        <f>IF(ISERROR(LOG('Moyennes ∆Ct et 2^(-∆Ct)'!W31)),"",IF(LOG('Moyennes ∆Ct et 2^(-∆Ct)'!W31)&gt;1,LOG('Moyennes ∆Ct et 2^(-∆Ct)'!W31),-1/LOG('Moyennes ∆Ct et 2^(-∆Ct)'!W31)))</f>
        <v/>
      </c>
      <c r="AI31" s="355" t="str">
        <f>IF(ISERROR(LOG('Moyennes ∆Ct et 2^(-∆Ct)'!X31)),"",IF(LOG('Moyennes ∆Ct et 2^(-∆Ct)'!X31)&gt;1,LOG('Moyennes ∆Ct et 2^(-∆Ct)'!X31),-1/LOG('Moyennes ∆Ct et 2^(-∆Ct)'!X31)))</f>
        <v/>
      </c>
      <c r="AJ31" s="347" t="str">
        <f>'Variations d''expr° - Validation'!F31</f>
        <v/>
      </c>
      <c r="AK31" s="348" t="str">
        <f>'Variations d''expr° - Validation'!I31</f>
        <v/>
      </c>
      <c r="AL31" s="348" t="str">
        <f>'Variations d''expr° - Validation'!L31</f>
        <v/>
      </c>
      <c r="AM31" s="348" t="str">
        <f>'Variations d''expr° - Validation'!O31</f>
        <v/>
      </c>
      <c r="AN31" s="348" t="str">
        <f>'Variations d''expr° - Validation'!R31</f>
        <v/>
      </c>
      <c r="AO31" s="348" t="str">
        <f>'Variations d''expr° - Validation'!U31</f>
        <v/>
      </c>
      <c r="AP31" s="348" t="str">
        <f>'Variations d''expr° - Validation'!X31</f>
        <v/>
      </c>
      <c r="AQ31" s="348" t="str">
        <f>'Variations d''expr° - Validation'!AA31</f>
        <v/>
      </c>
      <c r="AR31" s="348" t="str">
        <f>'Variations d''expr° - Validation'!AD31</f>
        <v/>
      </c>
      <c r="AS31" s="349" t="str">
        <f>'Variations d''expr° - Validation'!AG31</f>
        <v/>
      </c>
      <c r="AT31" s="347" t="str">
        <f>'Moyennes ∆Ct et 2^(-∆Ct)'!AK31</f>
        <v/>
      </c>
      <c r="AU31" s="348" t="str">
        <f>'Moyennes ∆Ct et 2^(-∆Ct)'!AM31</f>
        <v/>
      </c>
      <c r="AV31" s="348" t="str">
        <f>'Moyennes ∆Ct et 2^(-∆Ct)'!AO31</f>
        <v/>
      </c>
      <c r="AW31" s="348" t="str">
        <f>'Moyennes ∆Ct et 2^(-∆Ct)'!AQ31</f>
        <v/>
      </c>
      <c r="AX31" s="348" t="str">
        <f>'Moyennes ∆Ct et 2^(-∆Ct)'!AS31</f>
        <v/>
      </c>
      <c r="AY31" s="348" t="str">
        <f>'Moyennes ∆Ct et 2^(-∆Ct)'!AU31</f>
        <v/>
      </c>
      <c r="AZ31" s="348" t="str">
        <f>'Moyennes ∆Ct et 2^(-∆Ct)'!AW31</f>
        <v/>
      </c>
      <c r="BA31" s="348" t="str">
        <f>'Moyennes ∆Ct et 2^(-∆Ct)'!AY31</f>
        <v/>
      </c>
      <c r="BB31" s="348" t="str">
        <f>'Moyennes ∆Ct et 2^(-∆Ct)'!BA31</f>
        <v/>
      </c>
      <c r="BC31" s="349" t="str">
        <f>'Moyennes ∆Ct et 2^(-∆Ct)'!BC31</f>
        <v/>
      </c>
    </row>
    <row r="32" spans="1:55">
      <c r="A32" s="315" t="s">
        <v>39</v>
      </c>
      <c r="B32" s="323" t="str">
        <f>'Choix des Gènes pour Diagrammes'!H6</f>
        <v/>
      </c>
      <c r="C32" s="359" t="str">
        <f>'Moyennes des Ct'!C32</f>
        <v/>
      </c>
      <c r="D32" s="342" t="str">
        <f>'Moyennes des Ct'!F32</f>
        <v/>
      </c>
      <c r="E32" s="342" t="str">
        <f>'Moyennes des Ct'!I32</f>
        <v/>
      </c>
      <c r="F32" s="342" t="str">
        <f>'Moyennes des Ct'!L32</f>
        <v/>
      </c>
      <c r="G32" s="342" t="str">
        <f>'Moyennes des Ct'!O32</f>
        <v/>
      </c>
      <c r="H32" s="342" t="str">
        <f>'Moyennes des Ct'!R32</f>
        <v/>
      </c>
      <c r="I32" s="342" t="str">
        <f>'Moyennes des Ct'!U32</f>
        <v/>
      </c>
      <c r="J32" s="342" t="str">
        <f>'Moyennes des Ct'!X32</f>
        <v/>
      </c>
      <c r="K32" s="342" t="str">
        <f>'Moyennes des Ct'!AA32</f>
        <v/>
      </c>
      <c r="L32" s="342" t="str">
        <f>'Moyennes des Ct'!AD32</f>
        <v/>
      </c>
      <c r="M32" s="343" t="str">
        <f>'Moyennes des Ct'!AG32</f>
        <v/>
      </c>
      <c r="N32" s="353" t="str">
        <f>'Moyennes ∆Ct et 2^(-∆Ct)'!Y32</f>
        <v/>
      </c>
      <c r="O32" s="354" t="str">
        <f>'Moyennes ∆Ct et 2^(-∆Ct)'!Z32</f>
        <v/>
      </c>
      <c r="P32" s="354" t="str">
        <f>'Moyennes ∆Ct et 2^(-∆Ct)'!AA32</f>
        <v/>
      </c>
      <c r="Q32" s="354" t="str">
        <f>'Moyennes ∆Ct et 2^(-∆Ct)'!AB32</f>
        <v/>
      </c>
      <c r="R32" s="354" t="str">
        <f>'Moyennes ∆Ct et 2^(-∆Ct)'!AC32</f>
        <v/>
      </c>
      <c r="S32" s="354" t="str">
        <f>'Moyennes ∆Ct et 2^(-∆Ct)'!AD32</f>
        <v/>
      </c>
      <c r="T32" s="354" t="str">
        <f>'Moyennes ∆Ct et 2^(-∆Ct)'!AE32</f>
        <v/>
      </c>
      <c r="U32" s="354" t="str">
        <f>'Moyennes ∆Ct et 2^(-∆Ct)'!AF32</f>
        <v/>
      </c>
      <c r="V32" s="354" t="str">
        <f>'Moyennes ∆Ct et 2^(-∆Ct)'!AG32</f>
        <v/>
      </c>
      <c r="W32" s="354" t="str">
        <f>'Moyennes ∆Ct et 2^(-∆Ct)'!AH32</f>
        <v/>
      </c>
      <c r="X32" s="354" t="str">
        <f>'Moyennes ∆Ct et 2^(-∆Ct)'!AI32</f>
        <v/>
      </c>
      <c r="Y32" s="353" t="str">
        <f>IF(ISERROR(LOG('Moyennes ∆Ct et 2^(-∆Ct)'!N32)),"",IF(LOG('Moyennes ∆Ct et 2^(-∆Ct)'!N32)&gt;1,LOG('Moyennes ∆Ct et 2^(-∆Ct)'!N32),-1/LOG('Moyennes ∆Ct et 2^(-∆Ct)'!N32)))</f>
        <v/>
      </c>
      <c r="Z32" s="354" t="str">
        <f>IF(ISERROR(LOG('Moyennes ∆Ct et 2^(-∆Ct)'!O32)),"",IF(LOG('Moyennes ∆Ct et 2^(-∆Ct)'!O32)&gt;1,LOG('Moyennes ∆Ct et 2^(-∆Ct)'!O32),-1/LOG('Moyennes ∆Ct et 2^(-∆Ct)'!O32)))</f>
        <v/>
      </c>
      <c r="AA32" s="354" t="str">
        <f>IF(ISERROR(LOG('Moyennes ∆Ct et 2^(-∆Ct)'!P32)),"",IF(LOG('Moyennes ∆Ct et 2^(-∆Ct)'!P32)&gt;1,LOG('Moyennes ∆Ct et 2^(-∆Ct)'!P32),-1/LOG('Moyennes ∆Ct et 2^(-∆Ct)'!P32)))</f>
        <v/>
      </c>
      <c r="AB32" s="354" t="str">
        <f>IF(ISERROR(LOG('Moyennes ∆Ct et 2^(-∆Ct)'!Q32)),"",IF(LOG('Moyennes ∆Ct et 2^(-∆Ct)'!Q32)&gt;1,LOG('Moyennes ∆Ct et 2^(-∆Ct)'!Q32),-1/LOG('Moyennes ∆Ct et 2^(-∆Ct)'!Q32)))</f>
        <v/>
      </c>
      <c r="AC32" s="354" t="str">
        <f>IF(ISERROR(LOG('Moyennes ∆Ct et 2^(-∆Ct)'!R32)),"",IF(LOG('Moyennes ∆Ct et 2^(-∆Ct)'!R32)&gt;1,LOG('Moyennes ∆Ct et 2^(-∆Ct)'!R32),-1/LOG('Moyennes ∆Ct et 2^(-∆Ct)'!R32)))</f>
        <v/>
      </c>
      <c r="AD32" s="354" t="str">
        <f>IF(ISERROR(LOG('Moyennes ∆Ct et 2^(-∆Ct)'!S32)),"",IF(LOG('Moyennes ∆Ct et 2^(-∆Ct)'!S32)&gt;1,LOG('Moyennes ∆Ct et 2^(-∆Ct)'!S32),-1/LOG('Moyennes ∆Ct et 2^(-∆Ct)'!S32)))</f>
        <v/>
      </c>
      <c r="AE32" s="354" t="str">
        <f>IF(ISERROR(LOG('Moyennes ∆Ct et 2^(-∆Ct)'!T32)),"",IF(LOG('Moyennes ∆Ct et 2^(-∆Ct)'!T32)&gt;1,LOG('Moyennes ∆Ct et 2^(-∆Ct)'!T32),-1/LOG('Moyennes ∆Ct et 2^(-∆Ct)'!T32)))</f>
        <v/>
      </c>
      <c r="AF32" s="354" t="str">
        <f>IF(ISERROR(LOG('Moyennes ∆Ct et 2^(-∆Ct)'!U32)),"",IF(LOG('Moyennes ∆Ct et 2^(-∆Ct)'!U32)&gt;1,LOG('Moyennes ∆Ct et 2^(-∆Ct)'!U32),-1/LOG('Moyennes ∆Ct et 2^(-∆Ct)'!U32)))</f>
        <v/>
      </c>
      <c r="AG32" s="354" t="str">
        <f>IF(ISERROR(LOG('Moyennes ∆Ct et 2^(-∆Ct)'!V32)),"",IF(LOG('Moyennes ∆Ct et 2^(-∆Ct)'!V32)&gt;1,LOG('Moyennes ∆Ct et 2^(-∆Ct)'!V32),-1/LOG('Moyennes ∆Ct et 2^(-∆Ct)'!V32)))</f>
        <v/>
      </c>
      <c r="AH32" s="354" t="str">
        <f>IF(ISERROR(LOG('Moyennes ∆Ct et 2^(-∆Ct)'!W32)),"",IF(LOG('Moyennes ∆Ct et 2^(-∆Ct)'!W32)&gt;1,LOG('Moyennes ∆Ct et 2^(-∆Ct)'!W32),-1/LOG('Moyennes ∆Ct et 2^(-∆Ct)'!W32)))</f>
        <v/>
      </c>
      <c r="AI32" s="355" t="str">
        <f>IF(ISERROR(LOG('Moyennes ∆Ct et 2^(-∆Ct)'!X32)),"",IF(LOG('Moyennes ∆Ct et 2^(-∆Ct)'!X32)&gt;1,LOG('Moyennes ∆Ct et 2^(-∆Ct)'!X32),-1/LOG('Moyennes ∆Ct et 2^(-∆Ct)'!X32)))</f>
        <v/>
      </c>
      <c r="AJ32" s="347" t="str">
        <f>'Variations d''expr° - Validation'!F32</f>
        <v/>
      </c>
      <c r="AK32" s="348" t="str">
        <f>'Variations d''expr° - Validation'!I32</f>
        <v/>
      </c>
      <c r="AL32" s="348" t="str">
        <f>'Variations d''expr° - Validation'!L32</f>
        <v/>
      </c>
      <c r="AM32" s="348" t="str">
        <f>'Variations d''expr° - Validation'!O32</f>
        <v/>
      </c>
      <c r="AN32" s="348" t="str">
        <f>'Variations d''expr° - Validation'!R32</f>
        <v/>
      </c>
      <c r="AO32" s="348" t="str">
        <f>'Variations d''expr° - Validation'!U32</f>
        <v/>
      </c>
      <c r="AP32" s="348" t="str">
        <f>'Variations d''expr° - Validation'!X32</f>
        <v/>
      </c>
      <c r="AQ32" s="348" t="str">
        <f>'Variations d''expr° - Validation'!AA32</f>
        <v/>
      </c>
      <c r="AR32" s="348" t="str">
        <f>'Variations d''expr° - Validation'!AD32</f>
        <v/>
      </c>
      <c r="AS32" s="349" t="str">
        <f>'Variations d''expr° - Validation'!AG32</f>
        <v/>
      </c>
      <c r="AT32" s="347" t="str">
        <f>'Moyennes ∆Ct et 2^(-∆Ct)'!AK32</f>
        <v/>
      </c>
      <c r="AU32" s="348" t="str">
        <f>'Moyennes ∆Ct et 2^(-∆Ct)'!AM32</f>
        <v/>
      </c>
      <c r="AV32" s="348" t="str">
        <f>'Moyennes ∆Ct et 2^(-∆Ct)'!AO32</f>
        <v/>
      </c>
      <c r="AW32" s="348" t="str">
        <f>'Moyennes ∆Ct et 2^(-∆Ct)'!AQ32</f>
        <v/>
      </c>
      <c r="AX32" s="348" t="str">
        <f>'Moyennes ∆Ct et 2^(-∆Ct)'!AS32</f>
        <v/>
      </c>
      <c r="AY32" s="348" t="str">
        <f>'Moyennes ∆Ct et 2^(-∆Ct)'!AU32</f>
        <v/>
      </c>
      <c r="AZ32" s="348" t="str">
        <f>'Moyennes ∆Ct et 2^(-∆Ct)'!AW32</f>
        <v/>
      </c>
      <c r="BA32" s="348" t="str">
        <f>'Moyennes ∆Ct et 2^(-∆Ct)'!AY32</f>
        <v/>
      </c>
      <c r="BB32" s="348" t="str">
        <f>'Moyennes ∆Ct et 2^(-∆Ct)'!BA32</f>
        <v/>
      </c>
      <c r="BC32" s="349" t="str">
        <f>'Moyennes ∆Ct et 2^(-∆Ct)'!BC32</f>
        <v/>
      </c>
    </row>
    <row r="33" spans="1:55">
      <c r="A33" s="315" t="s">
        <v>40</v>
      </c>
      <c r="B33" s="323" t="str">
        <f>'Choix des Gènes pour Diagrammes'!I6</f>
        <v/>
      </c>
      <c r="C33" s="359" t="str">
        <f>'Moyennes des Ct'!C33</f>
        <v/>
      </c>
      <c r="D33" s="342" t="str">
        <f>'Moyennes des Ct'!F33</f>
        <v/>
      </c>
      <c r="E33" s="342" t="str">
        <f>'Moyennes des Ct'!I33</f>
        <v/>
      </c>
      <c r="F33" s="342" t="str">
        <f>'Moyennes des Ct'!L33</f>
        <v/>
      </c>
      <c r="G33" s="342" t="str">
        <f>'Moyennes des Ct'!O33</f>
        <v/>
      </c>
      <c r="H33" s="342" t="str">
        <f>'Moyennes des Ct'!R33</f>
        <v/>
      </c>
      <c r="I33" s="342" t="str">
        <f>'Moyennes des Ct'!U33</f>
        <v/>
      </c>
      <c r="J33" s="342" t="str">
        <f>'Moyennes des Ct'!X33</f>
        <v/>
      </c>
      <c r="K33" s="342" t="str">
        <f>'Moyennes des Ct'!AA33</f>
        <v/>
      </c>
      <c r="L33" s="342" t="str">
        <f>'Moyennes des Ct'!AD33</f>
        <v/>
      </c>
      <c r="M33" s="343" t="str">
        <f>'Moyennes des Ct'!AG33</f>
        <v/>
      </c>
      <c r="N33" s="353" t="str">
        <f>'Moyennes ∆Ct et 2^(-∆Ct)'!Y33</f>
        <v/>
      </c>
      <c r="O33" s="354" t="str">
        <f>'Moyennes ∆Ct et 2^(-∆Ct)'!Z33</f>
        <v/>
      </c>
      <c r="P33" s="354" t="str">
        <f>'Moyennes ∆Ct et 2^(-∆Ct)'!AA33</f>
        <v/>
      </c>
      <c r="Q33" s="354" t="str">
        <f>'Moyennes ∆Ct et 2^(-∆Ct)'!AB33</f>
        <v/>
      </c>
      <c r="R33" s="354" t="str">
        <f>'Moyennes ∆Ct et 2^(-∆Ct)'!AC33</f>
        <v/>
      </c>
      <c r="S33" s="354" t="str">
        <f>'Moyennes ∆Ct et 2^(-∆Ct)'!AD33</f>
        <v/>
      </c>
      <c r="T33" s="354" t="str">
        <f>'Moyennes ∆Ct et 2^(-∆Ct)'!AE33</f>
        <v/>
      </c>
      <c r="U33" s="354" t="str">
        <f>'Moyennes ∆Ct et 2^(-∆Ct)'!AF33</f>
        <v/>
      </c>
      <c r="V33" s="354" t="str">
        <f>'Moyennes ∆Ct et 2^(-∆Ct)'!AG33</f>
        <v/>
      </c>
      <c r="W33" s="354" t="str">
        <f>'Moyennes ∆Ct et 2^(-∆Ct)'!AH33</f>
        <v/>
      </c>
      <c r="X33" s="354" t="str">
        <f>'Moyennes ∆Ct et 2^(-∆Ct)'!AI33</f>
        <v/>
      </c>
      <c r="Y33" s="353" t="str">
        <f>IF(ISERROR(LOG('Moyennes ∆Ct et 2^(-∆Ct)'!N33)),"",IF(LOG('Moyennes ∆Ct et 2^(-∆Ct)'!N33)&gt;1,LOG('Moyennes ∆Ct et 2^(-∆Ct)'!N33),-1/LOG('Moyennes ∆Ct et 2^(-∆Ct)'!N33)))</f>
        <v/>
      </c>
      <c r="Z33" s="354" t="str">
        <f>IF(ISERROR(LOG('Moyennes ∆Ct et 2^(-∆Ct)'!O33)),"",IF(LOG('Moyennes ∆Ct et 2^(-∆Ct)'!O33)&gt;1,LOG('Moyennes ∆Ct et 2^(-∆Ct)'!O33),-1/LOG('Moyennes ∆Ct et 2^(-∆Ct)'!O33)))</f>
        <v/>
      </c>
      <c r="AA33" s="354" t="str">
        <f>IF(ISERROR(LOG('Moyennes ∆Ct et 2^(-∆Ct)'!P33)),"",IF(LOG('Moyennes ∆Ct et 2^(-∆Ct)'!P33)&gt;1,LOG('Moyennes ∆Ct et 2^(-∆Ct)'!P33),-1/LOG('Moyennes ∆Ct et 2^(-∆Ct)'!P33)))</f>
        <v/>
      </c>
      <c r="AB33" s="354" t="str">
        <f>IF(ISERROR(LOG('Moyennes ∆Ct et 2^(-∆Ct)'!Q33)),"",IF(LOG('Moyennes ∆Ct et 2^(-∆Ct)'!Q33)&gt;1,LOG('Moyennes ∆Ct et 2^(-∆Ct)'!Q33),-1/LOG('Moyennes ∆Ct et 2^(-∆Ct)'!Q33)))</f>
        <v/>
      </c>
      <c r="AC33" s="354" t="str">
        <f>IF(ISERROR(LOG('Moyennes ∆Ct et 2^(-∆Ct)'!R33)),"",IF(LOG('Moyennes ∆Ct et 2^(-∆Ct)'!R33)&gt;1,LOG('Moyennes ∆Ct et 2^(-∆Ct)'!R33),-1/LOG('Moyennes ∆Ct et 2^(-∆Ct)'!R33)))</f>
        <v/>
      </c>
      <c r="AD33" s="354" t="str">
        <f>IF(ISERROR(LOG('Moyennes ∆Ct et 2^(-∆Ct)'!S33)),"",IF(LOG('Moyennes ∆Ct et 2^(-∆Ct)'!S33)&gt;1,LOG('Moyennes ∆Ct et 2^(-∆Ct)'!S33),-1/LOG('Moyennes ∆Ct et 2^(-∆Ct)'!S33)))</f>
        <v/>
      </c>
      <c r="AE33" s="354" t="str">
        <f>IF(ISERROR(LOG('Moyennes ∆Ct et 2^(-∆Ct)'!T33)),"",IF(LOG('Moyennes ∆Ct et 2^(-∆Ct)'!T33)&gt;1,LOG('Moyennes ∆Ct et 2^(-∆Ct)'!T33),-1/LOG('Moyennes ∆Ct et 2^(-∆Ct)'!T33)))</f>
        <v/>
      </c>
      <c r="AF33" s="354" t="str">
        <f>IF(ISERROR(LOG('Moyennes ∆Ct et 2^(-∆Ct)'!U33)),"",IF(LOG('Moyennes ∆Ct et 2^(-∆Ct)'!U33)&gt;1,LOG('Moyennes ∆Ct et 2^(-∆Ct)'!U33),-1/LOG('Moyennes ∆Ct et 2^(-∆Ct)'!U33)))</f>
        <v/>
      </c>
      <c r="AG33" s="354" t="str">
        <f>IF(ISERROR(LOG('Moyennes ∆Ct et 2^(-∆Ct)'!V33)),"",IF(LOG('Moyennes ∆Ct et 2^(-∆Ct)'!V33)&gt;1,LOG('Moyennes ∆Ct et 2^(-∆Ct)'!V33),-1/LOG('Moyennes ∆Ct et 2^(-∆Ct)'!V33)))</f>
        <v/>
      </c>
      <c r="AH33" s="354" t="str">
        <f>IF(ISERROR(LOG('Moyennes ∆Ct et 2^(-∆Ct)'!W33)),"",IF(LOG('Moyennes ∆Ct et 2^(-∆Ct)'!W33)&gt;1,LOG('Moyennes ∆Ct et 2^(-∆Ct)'!W33),-1/LOG('Moyennes ∆Ct et 2^(-∆Ct)'!W33)))</f>
        <v/>
      </c>
      <c r="AI33" s="355" t="str">
        <f>IF(ISERROR(LOG('Moyennes ∆Ct et 2^(-∆Ct)'!X33)),"",IF(LOG('Moyennes ∆Ct et 2^(-∆Ct)'!X33)&gt;1,LOG('Moyennes ∆Ct et 2^(-∆Ct)'!X33),-1/LOG('Moyennes ∆Ct et 2^(-∆Ct)'!X33)))</f>
        <v/>
      </c>
      <c r="AJ33" s="347" t="str">
        <f>'Variations d''expr° - Validation'!F33</f>
        <v/>
      </c>
      <c r="AK33" s="348" t="str">
        <f>'Variations d''expr° - Validation'!I33</f>
        <v/>
      </c>
      <c r="AL33" s="348" t="str">
        <f>'Variations d''expr° - Validation'!L33</f>
        <v/>
      </c>
      <c r="AM33" s="348" t="str">
        <f>'Variations d''expr° - Validation'!O33</f>
        <v/>
      </c>
      <c r="AN33" s="348" t="str">
        <f>'Variations d''expr° - Validation'!R33</f>
        <v/>
      </c>
      <c r="AO33" s="348" t="str">
        <f>'Variations d''expr° - Validation'!U33</f>
        <v/>
      </c>
      <c r="AP33" s="348" t="str">
        <f>'Variations d''expr° - Validation'!X33</f>
        <v/>
      </c>
      <c r="AQ33" s="348" t="str">
        <f>'Variations d''expr° - Validation'!AA33</f>
        <v/>
      </c>
      <c r="AR33" s="348" t="str">
        <f>'Variations d''expr° - Validation'!AD33</f>
        <v/>
      </c>
      <c r="AS33" s="349" t="str">
        <f>'Variations d''expr° - Validation'!AG33</f>
        <v/>
      </c>
      <c r="AT33" s="347" t="str">
        <f>'Moyennes ∆Ct et 2^(-∆Ct)'!AK33</f>
        <v/>
      </c>
      <c r="AU33" s="348" t="str">
        <f>'Moyennes ∆Ct et 2^(-∆Ct)'!AM33</f>
        <v/>
      </c>
      <c r="AV33" s="348" t="str">
        <f>'Moyennes ∆Ct et 2^(-∆Ct)'!AO33</f>
        <v/>
      </c>
      <c r="AW33" s="348" t="str">
        <f>'Moyennes ∆Ct et 2^(-∆Ct)'!AQ33</f>
        <v/>
      </c>
      <c r="AX33" s="348" t="str">
        <f>'Moyennes ∆Ct et 2^(-∆Ct)'!AS33</f>
        <v/>
      </c>
      <c r="AY33" s="348" t="str">
        <f>'Moyennes ∆Ct et 2^(-∆Ct)'!AU33</f>
        <v/>
      </c>
      <c r="AZ33" s="348" t="str">
        <f>'Moyennes ∆Ct et 2^(-∆Ct)'!AW33</f>
        <v/>
      </c>
      <c r="BA33" s="348" t="str">
        <f>'Moyennes ∆Ct et 2^(-∆Ct)'!AY33</f>
        <v/>
      </c>
      <c r="BB33" s="348" t="str">
        <f>'Moyennes ∆Ct et 2^(-∆Ct)'!BA33</f>
        <v/>
      </c>
      <c r="BC33" s="349" t="str">
        <f>'Moyennes ∆Ct et 2^(-∆Ct)'!BC33</f>
        <v/>
      </c>
    </row>
    <row r="34" spans="1:55">
      <c r="A34" s="315" t="s">
        <v>41</v>
      </c>
      <c r="B34" s="323" t="str">
        <f>'Choix des Gènes pour Diagrammes'!J6</f>
        <v/>
      </c>
      <c r="C34" s="359" t="str">
        <f>'Moyennes des Ct'!C34</f>
        <v/>
      </c>
      <c r="D34" s="342" t="str">
        <f>'Moyennes des Ct'!F34</f>
        <v/>
      </c>
      <c r="E34" s="342" t="str">
        <f>'Moyennes des Ct'!I34</f>
        <v/>
      </c>
      <c r="F34" s="342" t="str">
        <f>'Moyennes des Ct'!L34</f>
        <v/>
      </c>
      <c r="G34" s="342" t="str">
        <f>'Moyennes des Ct'!O34</f>
        <v/>
      </c>
      <c r="H34" s="342" t="str">
        <f>'Moyennes des Ct'!R34</f>
        <v/>
      </c>
      <c r="I34" s="342" t="str">
        <f>'Moyennes des Ct'!U34</f>
        <v/>
      </c>
      <c r="J34" s="342" t="str">
        <f>'Moyennes des Ct'!X34</f>
        <v/>
      </c>
      <c r="K34" s="342" t="str">
        <f>'Moyennes des Ct'!AA34</f>
        <v/>
      </c>
      <c r="L34" s="342" t="str">
        <f>'Moyennes des Ct'!AD34</f>
        <v/>
      </c>
      <c r="M34" s="343" t="str">
        <f>'Moyennes des Ct'!AG34</f>
        <v/>
      </c>
      <c r="N34" s="353" t="str">
        <f>'Moyennes ∆Ct et 2^(-∆Ct)'!Y34</f>
        <v/>
      </c>
      <c r="O34" s="354" t="str">
        <f>'Moyennes ∆Ct et 2^(-∆Ct)'!Z34</f>
        <v/>
      </c>
      <c r="P34" s="354" t="str">
        <f>'Moyennes ∆Ct et 2^(-∆Ct)'!AA34</f>
        <v/>
      </c>
      <c r="Q34" s="354" t="str">
        <f>'Moyennes ∆Ct et 2^(-∆Ct)'!AB34</f>
        <v/>
      </c>
      <c r="R34" s="354" t="str">
        <f>'Moyennes ∆Ct et 2^(-∆Ct)'!AC34</f>
        <v/>
      </c>
      <c r="S34" s="354" t="str">
        <f>'Moyennes ∆Ct et 2^(-∆Ct)'!AD34</f>
        <v/>
      </c>
      <c r="T34" s="354" t="str">
        <f>'Moyennes ∆Ct et 2^(-∆Ct)'!AE34</f>
        <v/>
      </c>
      <c r="U34" s="354" t="str">
        <f>'Moyennes ∆Ct et 2^(-∆Ct)'!AF34</f>
        <v/>
      </c>
      <c r="V34" s="354" t="str">
        <f>'Moyennes ∆Ct et 2^(-∆Ct)'!AG34</f>
        <v/>
      </c>
      <c r="W34" s="354" t="str">
        <f>'Moyennes ∆Ct et 2^(-∆Ct)'!AH34</f>
        <v/>
      </c>
      <c r="X34" s="354" t="str">
        <f>'Moyennes ∆Ct et 2^(-∆Ct)'!AI34</f>
        <v/>
      </c>
      <c r="Y34" s="353" t="str">
        <f>IF(ISERROR(LOG('Moyennes ∆Ct et 2^(-∆Ct)'!N34)),"",IF(LOG('Moyennes ∆Ct et 2^(-∆Ct)'!N34)&gt;1,LOG('Moyennes ∆Ct et 2^(-∆Ct)'!N34),-1/LOG('Moyennes ∆Ct et 2^(-∆Ct)'!N34)))</f>
        <v/>
      </c>
      <c r="Z34" s="354" t="str">
        <f>IF(ISERROR(LOG('Moyennes ∆Ct et 2^(-∆Ct)'!O34)),"",IF(LOG('Moyennes ∆Ct et 2^(-∆Ct)'!O34)&gt;1,LOG('Moyennes ∆Ct et 2^(-∆Ct)'!O34),-1/LOG('Moyennes ∆Ct et 2^(-∆Ct)'!O34)))</f>
        <v/>
      </c>
      <c r="AA34" s="354" t="str">
        <f>IF(ISERROR(LOG('Moyennes ∆Ct et 2^(-∆Ct)'!P34)),"",IF(LOG('Moyennes ∆Ct et 2^(-∆Ct)'!P34)&gt;1,LOG('Moyennes ∆Ct et 2^(-∆Ct)'!P34),-1/LOG('Moyennes ∆Ct et 2^(-∆Ct)'!P34)))</f>
        <v/>
      </c>
      <c r="AB34" s="354" t="str">
        <f>IF(ISERROR(LOG('Moyennes ∆Ct et 2^(-∆Ct)'!Q34)),"",IF(LOG('Moyennes ∆Ct et 2^(-∆Ct)'!Q34)&gt;1,LOG('Moyennes ∆Ct et 2^(-∆Ct)'!Q34),-1/LOG('Moyennes ∆Ct et 2^(-∆Ct)'!Q34)))</f>
        <v/>
      </c>
      <c r="AC34" s="354" t="str">
        <f>IF(ISERROR(LOG('Moyennes ∆Ct et 2^(-∆Ct)'!R34)),"",IF(LOG('Moyennes ∆Ct et 2^(-∆Ct)'!R34)&gt;1,LOG('Moyennes ∆Ct et 2^(-∆Ct)'!R34),-1/LOG('Moyennes ∆Ct et 2^(-∆Ct)'!R34)))</f>
        <v/>
      </c>
      <c r="AD34" s="354" t="str">
        <f>IF(ISERROR(LOG('Moyennes ∆Ct et 2^(-∆Ct)'!S34)),"",IF(LOG('Moyennes ∆Ct et 2^(-∆Ct)'!S34)&gt;1,LOG('Moyennes ∆Ct et 2^(-∆Ct)'!S34),-1/LOG('Moyennes ∆Ct et 2^(-∆Ct)'!S34)))</f>
        <v/>
      </c>
      <c r="AE34" s="354" t="str">
        <f>IF(ISERROR(LOG('Moyennes ∆Ct et 2^(-∆Ct)'!T34)),"",IF(LOG('Moyennes ∆Ct et 2^(-∆Ct)'!T34)&gt;1,LOG('Moyennes ∆Ct et 2^(-∆Ct)'!T34),-1/LOG('Moyennes ∆Ct et 2^(-∆Ct)'!T34)))</f>
        <v/>
      </c>
      <c r="AF34" s="354" t="str">
        <f>IF(ISERROR(LOG('Moyennes ∆Ct et 2^(-∆Ct)'!U34)),"",IF(LOG('Moyennes ∆Ct et 2^(-∆Ct)'!U34)&gt;1,LOG('Moyennes ∆Ct et 2^(-∆Ct)'!U34),-1/LOG('Moyennes ∆Ct et 2^(-∆Ct)'!U34)))</f>
        <v/>
      </c>
      <c r="AG34" s="354" t="str">
        <f>IF(ISERROR(LOG('Moyennes ∆Ct et 2^(-∆Ct)'!V34)),"",IF(LOG('Moyennes ∆Ct et 2^(-∆Ct)'!V34)&gt;1,LOG('Moyennes ∆Ct et 2^(-∆Ct)'!V34),-1/LOG('Moyennes ∆Ct et 2^(-∆Ct)'!V34)))</f>
        <v/>
      </c>
      <c r="AH34" s="354" t="str">
        <f>IF(ISERROR(LOG('Moyennes ∆Ct et 2^(-∆Ct)'!W34)),"",IF(LOG('Moyennes ∆Ct et 2^(-∆Ct)'!W34)&gt;1,LOG('Moyennes ∆Ct et 2^(-∆Ct)'!W34),-1/LOG('Moyennes ∆Ct et 2^(-∆Ct)'!W34)))</f>
        <v/>
      </c>
      <c r="AI34" s="355" t="str">
        <f>IF(ISERROR(LOG('Moyennes ∆Ct et 2^(-∆Ct)'!X34)),"",IF(LOG('Moyennes ∆Ct et 2^(-∆Ct)'!X34)&gt;1,LOG('Moyennes ∆Ct et 2^(-∆Ct)'!X34),-1/LOG('Moyennes ∆Ct et 2^(-∆Ct)'!X34)))</f>
        <v/>
      </c>
      <c r="AJ34" s="347" t="str">
        <f>'Variations d''expr° - Validation'!F34</f>
        <v/>
      </c>
      <c r="AK34" s="348" t="str">
        <f>'Variations d''expr° - Validation'!I34</f>
        <v/>
      </c>
      <c r="AL34" s="348" t="str">
        <f>'Variations d''expr° - Validation'!L34</f>
        <v/>
      </c>
      <c r="AM34" s="348" t="str">
        <f>'Variations d''expr° - Validation'!O34</f>
        <v/>
      </c>
      <c r="AN34" s="348" t="str">
        <f>'Variations d''expr° - Validation'!R34</f>
        <v/>
      </c>
      <c r="AO34" s="348" t="str">
        <f>'Variations d''expr° - Validation'!U34</f>
        <v/>
      </c>
      <c r="AP34" s="348" t="str">
        <f>'Variations d''expr° - Validation'!X34</f>
        <v/>
      </c>
      <c r="AQ34" s="348" t="str">
        <f>'Variations d''expr° - Validation'!AA34</f>
        <v/>
      </c>
      <c r="AR34" s="348" t="str">
        <f>'Variations d''expr° - Validation'!AD34</f>
        <v/>
      </c>
      <c r="AS34" s="349" t="str">
        <f>'Variations d''expr° - Validation'!AG34</f>
        <v/>
      </c>
      <c r="AT34" s="347" t="str">
        <f>'Moyennes ∆Ct et 2^(-∆Ct)'!AK34</f>
        <v/>
      </c>
      <c r="AU34" s="348" t="str">
        <f>'Moyennes ∆Ct et 2^(-∆Ct)'!AM34</f>
        <v/>
      </c>
      <c r="AV34" s="348" t="str">
        <f>'Moyennes ∆Ct et 2^(-∆Ct)'!AO34</f>
        <v/>
      </c>
      <c r="AW34" s="348" t="str">
        <f>'Moyennes ∆Ct et 2^(-∆Ct)'!AQ34</f>
        <v/>
      </c>
      <c r="AX34" s="348" t="str">
        <f>'Moyennes ∆Ct et 2^(-∆Ct)'!AS34</f>
        <v/>
      </c>
      <c r="AY34" s="348" t="str">
        <f>'Moyennes ∆Ct et 2^(-∆Ct)'!AU34</f>
        <v/>
      </c>
      <c r="AZ34" s="348" t="str">
        <f>'Moyennes ∆Ct et 2^(-∆Ct)'!AW34</f>
        <v/>
      </c>
      <c r="BA34" s="348" t="str">
        <f>'Moyennes ∆Ct et 2^(-∆Ct)'!AY34</f>
        <v/>
      </c>
      <c r="BB34" s="348" t="str">
        <f>'Moyennes ∆Ct et 2^(-∆Ct)'!BA34</f>
        <v/>
      </c>
      <c r="BC34" s="349" t="str">
        <f>'Moyennes ∆Ct et 2^(-∆Ct)'!BC34</f>
        <v/>
      </c>
    </row>
    <row r="35" spans="1:55">
      <c r="A35" s="315" t="s">
        <v>42</v>
      </c>
      <c r="B35" s="323" t="str">
        <f>'Choix des Gènes pour Diagrammes'!K6</f>
        <v/>
      </c>
      <c r="C35" s="359" t="str">
        <f>'Moyennes des Ct'!C35</f>
        <v/>
      </c>
      <c r="D35" s="342" t="str">
        <f>'Moyennes des Ct'!F35</f>
        <v/>
      </c>
      <c r="E35" s="342" t="str">
        <f>'Moyennes des Ct'!I35</f>
        <v/>
      </c>
      <c r="F35" s="342" t="str">
        <f>'Moyennes des Ct'!L35</f>
        <v/>
      </c>
      <c r="G35" s="342" t="str">
        <f>'Moyennes des Ct'!O35</f>
        <v/>
      </c>
      <c r="H35" s="342" t="str">
        <f>'Moyennes des Ct'!R35</f>
        <v/>
      </c>
      <c r="I35" s="342" t="str">
        <f>'Moyennes des Ct'!U35</f>
        <v/>
      </c>
      <c r="J35" s="342" t="str">
        <f>'Moyennes des Ct'!X35</f>
        <v/>
      </c>
      <c r="K35" s="342" t="str">
        <f>'Moyennes des Ct'!AA35</f>
        <v/>
      </c>
      <c r="L35" s="342" t="str">
        <f>'Moyennes des Ct'!AD35</f>
        <v/>
      </c>
      <c r="M35" s="343" t="str">
        <f>'Moyennes des Ct'!AG35</f>
        <v/>
      </c>
      <c r="N35" s="353" t="str">
        <f>'Moyennes ∆Ct et 2^(-∆Ct)'!Y35</f>
        <v/>
      </c>
      <c r="O35" s="354" t="str">
        <f>'Moyennes ∆Ct et 2^(-∆Ct)'!Z35</f>
        <v/>
      </c>
      <c r="P35" s="354" t="str">
        <f>'Moyennes ∆Ct et 2^(-∆Ct)'!AA35</f>
        <v/>
      </c>
      <c r="Q35" s="354" t="str">
        <f>'Moyennes ∆Ct et 2^(-∆Ct)'!AB35</f>
        <v/>
      </c>
      <c r="R35" s="354" t="str">
        <f>'Moyennes ∆Ct et 2^(-∆Ct)'!AC35</f>
        <v/>
      </c>
      <c r="S35" s="354" t="str">
        <f>'Moyennes ∆Ct et 2^(-∆Ct)'!AD35</f>
        <v/>
      </c>
      <c r="T35" s="354" t="str">
        <f>'Moyennes ∆Ct et 2^(-∆Ct)'!AE35</f>
        <v/>
      </c>
      <c r="U35" s="354" t="str">
        <f>'Moyennes ∆Ct et 2^(-∆Ct)'!AF35</f>
        <v/>
      </c>
      <c r="V35" s="354" t="str">
        <f>'Moyennes ∆Ct et 2^(-∆Ct)'!AG35</f>
        <v/>
      </c>
      <c r="W35" s="354" t="str">
        <f>'Moyennes ∆Ct et 2^(-∆Ct)'!AH35</f>
        <v/>
      </c>
      <c r="X35" s="354" t="str">
        <f>'Moyennes ∆Ct et 2^(-∆Ct)'!AI35</f>
        <v/>
      </c>
      <c r="Y35" s="353" t="str">
        <f>IF(ISERROR(LOG('Moyennes ∆Ct et 2^(-∆Ct)'!N35)),"",IF(LOG('Moyennes ∆Ct et 2^(-∆Ct)'!N35)&gt;1,LOG('Moyennes ∆Ct et 2^(-∆Ct)'!N35),-1/LOG('Moyennes ∆Ct et 2^(-∆Ct)'!N35)))</f>
        <v/>
      </c>
      <c r="Z35" s="354" t="str">
        <f>IF(ISERROR(LOG('Moyennes ∆Ct et 2^(-∆Ct)'!O35)),"",IF(LOG('Moyennes ∆Ct et 2^(-∆Ct)'!O35)&gt;1,LOG('Moyennes ∆Ct et 2^(-∆Ct)'!O35),-1/LOG('Moyennes ∆Ct et 2^(-∆Ct)'!O35)))</f>
        <v/>
      </c>
      <c r="AA35" s="354" t="str">
        <f>IF(ISERROR(LOG('Moyennes ∆Ct et 2^(-∆Ct)'!P35)),"",IF(LOG('Moyennes ∆Ct et 2^(-∆Ct)'!P35)&gt;1,LOG('Moyennes ∆Ct et 2^(-∆Ct)'!P35),-1/LOG('Moyennes ∆Ct et 2^(-∆Ct)'!P35)))</f>
        <v/>
      </c>
      <c r="AB35" s="354" t="str">
        <f>IF(ISERROR(LOG('Moyennes ∆Ct et 2^(-∆Ct)'!Q35)),"",IF(LOG('Moyennes ∆Ct et 2^(-∆Ct)'!Q35)&gt;1,LOG('Moyennes ∆Ct et 2^(-∆Ct)'!Q35),-1/LOG('Moyennes ∆Ct et 2^(-∆Ct)'!Q35)))</f>
        <v/>
      </c>
      <c r="AC35" s="354" t="str">
        <f>IF(ISERROR(LOG('Moyennes ∆Ct et 2^(-∆Ct)'!R35)),"",IF(LOG('Moyennes ∆Ct et 2^(-∆Ct)'!R35)&gt;1,LOG('Moyennes ∆Ct et 2^(-∆Ct)'!R35),-1/LOG('Moyennes ∆Ct et 2^(-∆Ct)'!R35)))</f>
        <v/>
      </c>
      <c r="AD35" s="354" t="str">
        <f>IF(ISERROR(LOG('Moyennes ∆Ct et 2^(-∆Ct)'!S35)),"",IF(LOG('Moyennes ∆Ct et 2^(-∆Ct)'!S35)&gt;1,LOG('Moyennes ∆Ct et 2^(-∆Ct)'!S35),-1/LOG('Moyennes ∆Ct et 2^(-∆Ct)'!S35)))</f>
        <v/>
      </c>
      <c r="AE35" s="354" t="str">
        <f>IF(ISERROR(LOG('Moyennes ∆Ct et 2^(-∆Ct)'!T35)),"",IF(LOG('Moyennes ∆Ct et 2^(-∆Ct)'!T35)&gt;1,LOG('Moyennes ∆Ct et 2^(-∆Ct)'!T35),-1/LOG('Moyennes ∆Ct et 2^(-∆Ct)'!T35)))</f>
        <v/>
      </c>
      <c r="AF35" s="354" t="str">
        <f>IF(ISERROR(LOG('Moyennes ∆Ct et 2^(-∆Ct)'!U35)),"",IF(LOG('Moyennes ∆Ct et 2^(-∆Ct)'!U35)&gt;1,LOG('Moyennes ∆Ct et 2^(-∆Ct)'!U35),-1/LOG('Moyennes ∆Ct et 2^(-∆Ct)'!U35)))</f>
        <v/>
      </c>
      <c r="AG35" s="354" t="str">
        <f>IF(ISERROR(LOG('Moyennes ∆Ct et 2^(-∆Ct)'!V35)),"",IF(LOG('Moyennes ∆Ct et 2^(-∆Ct)'!V35)&gt;1,LOG('Moyennes ∆Ct et 2^(-∆Ct)'!V35),-1/LOG('Moyennes ∆Ct et 2^(-∆Ct)'!V35)))</f>
        <v/>
      </c>
      <c r="AH35" s="354" t="str">
        <f>IF(ISERROR(LOG('Moyennes ∆Ct et 2^(-∆Ct)'!W35)),"",IF(LOG('Moyennes ∆Ct et 2^(-∆Ct)'!W35)&gt;1,LOG('Moyennes ∆Ct et 2^(-∆Ct)'!W35),-1/LOG('Moyennes ∆Ct et 2^(-∆Ct)'!W35)))</f>
        <v/>
      </c>
      <c r="AI35" s="355" t="str">
        <f>IF(ISERROR(LOG('Moyennes ∆Ct et 2^(-∆Ct)'!X35)),"",IF(LOG('Moyennes ∆Ct et 2^(-∆Ct)'!X35)&gt;1,LOG('Moyennes ∆Ct et 2^(-∆Ct)'!X35),-1/LOG('Moyennes ∆Ct et 2^(-∆Ct)'!X35)))</f>
        <v/>
      </c>
      <c r="AJ35" s="347" t="str">
        <f>'Variations d''expr° - Validation'!F35</f>
        <v/>
      </c>
      <c r="AK35" s="348" t="str">
        <f>'Variations d''expr° - Validation'!I35</f>
        <v/>
      </c>
      <c r="AL35" s="348" t="str">
        <f>'Variations d''expr° - Validation'!L35</f>
        <v/>
      </c>
      <c r="AM35" s="348" t="str">
        <f>'Variations d''expr° - Validation'!O35</f>
        <v/>
      </c>
      <c r="AN35" s="348" t="str">
        <f>'Variations d''expr° - Validation'!R35</f>
        <v/>
      </c>
      <c r="AO35" s="348" t="str">
        <f>'Variations d''expr° - Validation'!U35</f>
        <v/>
      </c>
      <c r="AP35" s="348" t="str">
        <f>'Variations d''expr° - Validation'!X35</f>
        <v/>
      </c>
      <c r="AQ35" s="348" t="str">
        <f>'Variations d''expr° - Validation'!AA35</f>
        <v/>
      </c>
      <c r="AR35" s="348" t="str">
        <f>'Variations d''expr° - Validation'!AD35</f>
        <v/>
      </c>
      <c r="AS35" s="349" t="str">
        <f>'Variations d''expr° - Validation'!AG35</f>
        <v/>
      </c>
      <c r="AT35" s="347" t="str">
        <f>'Moyennes ∆Ct et 2^(-∆Ct)'!AK35</f>
        <v/>
      </c>
      <c r="AU35" s="348" t="str">
        <f>'Moyennes ∆Ct et 2^(-∆Ct)'!AM35</f>
        <v/>
      </c>
      <c r="AV35" s="348" t="str">
        <f>'Moyennes ∆Ct et 2^(-∆Ct)'!AO35</f>
        <v/>
      </c>
      <c r="AW35" s="348" t="str">
        <f>'Moyennes ∆Ct et 2^(-∆Ct)'!AQ35</f>
        <v/>
      </c>
      <c r="AX35" s="348" t="str">
        <f>'Moyennes ∆Ct et 2^(-∆Ct)'!AS35</f>
        <v/>
      </c>
      <c r="AY35" s="348" t="str">
        <f>'Moyennes ∆Ct et 2^(-∆Ct)'!AU35</f>
        <v/>
      </c>
      <c r="AZ35" s="348" t="str">
        <f>'Moyennes ∆Ct et 2^(-∆Ct)'!AW35</f>
        <v/>
      </c>
      <c r="BA35" s="348" t="str">
        <f>'Moyennes ∆Ct et 2^(-∆Ct)'!AY35</f>
        <v/>
      </c>
      <c r="BB35" s="348" t="str">
        <f>'Moyennes ∆Ct et 2^(-∆Ct)'!BA35</f>
        <v/>
      </c>
      <c r="BC35" s="349" t="str">
        <f>'Moyennes ∆Ct et 2^(-∆Ct)'!BC35</f>
        <v/>
      </c>
    </row>
    <row r="36" spans="1:55">
      <c r="A36" s="315" t="s">
        <v>43</v>
      </c>
      <c r="B36" s="323" t="str">
        <f>'Choix des Gènes pour Diagrammes'!L6</f>
        <v/>
      </c>
      <c r="C36" s="359" t="str">
        <f>'Moyennes des Ct'!C36</f>
        <v/>
      </c>
      <c r="D36" s="342" t="str">
        <f>'Moyennes des Ct'!F36</f>
        <v/>
      </c>
      <c r="E36" s="342" t="str">
        <f>'Moyennes des Ct'!I36</f>
        <v/>
      </c>
      <c r="F36" s="342" t="str">
        <f>'Moyennes des Ct'!L36</f>
        <v/>
      </c>
      <c r="G36" s="342" t="str">
        <f>'Moyennes des Ct'!O36</f>
        <v/>
      </c>
      <c r="H36" s="342" t="str">
        <f>'Moyennes des Ct'!R36</f>
        <v/>
      </c>
      <c r="I36" s="342" t="str">
        <f>'Moyennes des Ct'!U36</f>
        <v/>
      </c>
      <c r="J36" s="342" t="str">
        <f>'Moyennes des Ct'!X36</f>
        <v/>
      </c>
      <c r="K36" s="342" t="str">
        <f>'Moyennes des Ct'!AA36</f>
        <v/>
      </c>
      <c r="L36" s="342" t="str">
        <f>'Moyennes des Ct'!AD36</f>
        <v/>
      </c>
      <c r="M36" s="343" t="str">
        <f>'Moyennes des Ct'!AG36</f>
        <v/>
      </c>
      <c r="N36" s="353" t="str">
        <f>'Moyennes ∆Ct et 2^(-∆Ct)'!Y36</f>
        <v/>
      </c>
      <c r="O36" s="354" t="str">
        <f>'Moyennes ∆Ct et 2^(-∆Ct)'!Z36</f>
        <v/>
      </c>
      <c r="P36" s="354" t="str">
        <f>'Moyennes ∆Ct et 2^(-∆Ct)'!AA36</f>
        <v/>
      </c>
      <c r="Q36" s="354" t="str">
        <f>'Moyennes ∆Ct et 2^(-∆Ct)'!AB36</f>
        <v/>
      </c>
      <c r="R36" s="354" t="str">
        <f>'Moyennes ∆Ct et 2^(-∆Ct)'!AC36</f>
        <v/>
      </c>
      <c r="S36" s="354" t="str">
        <f>'Moyennes ∆Ct et 2^(-∆Ct)'!AD36</f>
        <v/>
      </c>
      <c r="T36" s="354" t="str">
        <f>'Moyennes ∆Ct et 2^(-∆Ct)'!AE36</f>
        <v/>
      </c>
      <c r="U36" s="354" t="str">
        <f>'Moyennes ∆Ct et 2^(-∆Ct)'!AF36</f>
        <v/>
      </c>
      <c r="V36" s="354" t="str">
        <f>'Moyennes ∆Ct et 2^(-∆Ct)'!AG36</f>
        <v/>
      </c>
      <c r="W36" s="354" t="str">
        <f>'Moyennes ∆Ct et 2^(-∆Ct)'!AH36</f>
        <v/>
      </c>
      <c r="X36" s="354" t="str">
        <f>'Moyennes ∆Ct et 2^(-∆Ct)'!AI36</f>
        <v/>
      </c>
      <c r="Y36" s="353" t="str">
        <f>IF(ISERROR(LOG('Moyennes ∆Ct et 2^(-∆Ct)'!N36)),"",IF(LOG('Moyennes ∆Ct et 2^(-∆Ct)'!N36)&gt;1,LOG('Moyennes ∆Ct et 2^(-∆Ct)'!N36),-1/LOG('Moyennes ∆Ct et 2^(-∆Ct)'!N36)))</f>
        <v/>
      </c>
      <c r="Z36" s="354" t="str">
        <f>IF(ISERROR(LOG('Moyennes ∆Ct et 2^(-∆Ct)'!O36)),"",IF(LOG('Moyennes ∆Ct et 2^(-∆Ct)'!O36)&gt;1,LOG('Moyennes ∆Ct et 2^(-∆Ct)'!O36),-1/LOG('Moyennes ∆Ct et 2^(-∆Ct)'!O36)))</f>
        <v/>
      </c>
      <c r="AA36" s="354" t="str">
        <f>IF(ISERROR(LOG('Moyennes ∆Ct et 2^(-∆Ct)'!P36)),"",IF(LOG('Moyennes ∆Ct et 2^(-∆Ct)'!P36)&gt;1,LOG('Moyennes ∆Ct et 2^(-∆Ct)'!P36),-1/LOG('Moyennes ∆Ct et 2^(-∆Ct)'!P36)))</f>
        <v/>
      </c>
      <c r="AB36" s="354" t="str">
        <f>IF(ISERROR(LOG('Moyennes ∆Ct et 2^(-∆Ct)'!Q36)),"",IF(LOG('Moyennes ∆Ct et 2^(-∆Ct)'!Q36)&gt;1,LOG('Moyennes ∆Ct et 2^(-∆Ct)'!Q36),-1/LOG('Moyennes ∆Ct et 2^(-∆Ct)'!Q36)))</f>
        <v/>
      </c>
      <c r="AC36" s="354" t="str">
        <f>IF(ISERROR(LOG('Moyennes ∆Ct et 2^(-∆Ct)'!R36)),"",IF(LOG('Moyennes ∆Ct et 2^(-∆Ct)'!R36)&gt;1,LOG('Moyennes ∆Ct et 2^(-∆Ct)'!R36),-1/LOG('Moyennes ∆Ct et 2^(-∆Ct)'!R36)))</f>
        <v/>
      </c>
      <c r="AD36" s="354" t="str">
        <f>IF(ISERROR(LOG('Moyennes ∆Ct et 2^(-∆Ct)'!S36)),"",IF(LOG('Moyennes ∆Ct et 2^(-∆Ct)'!S36)&gt;1,LOG('Moyennes ∆Ct et 2^(-∆Ct)'!S36),-1/LOG('Moyennes ∆Ct et 2^(-∆Ct)'!S36)))</f>
        <v/>
      </c>
      <c r="AE36" s="354" t="str">
        <f>IF(ISERROR(LOG('Moyennes ∆Ct et 2^(-∆Ct)'!T36)),"",IF(LOG('Moyennes ∆Ct et 2^(-∆Ct)'!T36)&gt;1,LOG('Moyennes ∆Ct et 2^(-∆Ct)'!T36),-1/LOG('Moyennes ∆Ct et 2^(-∆Ct)'!T36)))</f>
        <v/>
      </c>
      <c r="AF36" s="354" t="str">
        <f>IF(ISERROR(LOG('Moyennes ∆Ct et 2^(-∆Ct)'!U36)),"",IF(LOG('Moyennes ∆Ct et 2^(-∆Ct)'!U36)&gt;1,LOG('Moyennes ∆Ct et 2^(-∆Ct)'!U36),-1/LOG('Moyennes ∆Ct et 2^(-∆Ct)'!U36)))</f>
        <v/>
      </c>
      <c r="AG36" s="354" t="str">
        <f>IF(ISERROR(LOG('Moyennes ∆Ct et 2^(-∆Ct)'!V36)),"",IF(LOG('Moyennes ∆Ct et 2^(-∆Ct)'!V36)&gt;1,LOG('Moyennes ∆Ct et 2^(-∆Ct)'!V36),-1/LOG('Moyennes ∆Ct et 2^(-∆Ct)'!V36)))</f>
        <v/>
      </c>
      <c r="AH36" s="354" t="str">
        <f>IF(ISERROR(LOG('Moyennes ∆Ct et 2^(-∆Ct)'!W36)),"",IF(LOG('Moyennes ∆Ct et 2^(-∆Ct)'!W36)&gt;1,LOG('Moyennes ∆Ct et 2^(-∆Ct)'!W36),-1/LOG('Moyennes ∆Ct et 2^(-∆Ct)'!W36)))</f>
        <v/>
      </c>
      <c r="AI36" s="355" t="str">
        <f>IF(ISERROR(LOG('Moyennes ∆Ct et 2^(-∆Ct)'!X36)),"",IF(LOG('Moyennes ∆Ct et 2^(-∆Ct)'!X36)&gt;1,LOG('Moyennes ∆Ct et 2^(-∆Ct)'!X36),-1/LOG('Moyennes ∆Ct et 2^(-∆Ct)'!X36)))</f>
        <v/>
      </c>
      <c r="AJ36" s="347" t="str">
        <f>'Variations d''expr° - Validation'!F36</f>
        <v/>
      </c>
      <c r="AK36" s="348" t="str">
        <f>'Variations d''expr° - Validation'!I36</f>
        <v/>
      </c>
      <c r="AL36" s="348" t="str">
        <f>'Variations d''expr° - Validation'!L36</f>
        <v/>
      </c>
      <c r="AM36" s="348" t="str">
        <f>'Variations d''expr° - Validation'!O36</f>
        <v/>
      </c>
      <c r="AN36" s="348" t="str">
        <f>'Variations d''expr° - Validation'!R36</f>
        <v/>
      </c>
      <c r="AO36" s="348" t="str">
        <f>'Variations d''expr° - Validation'!U36</f>
        <v/>
      </c>
      <c r="AP36" s="348" t="str">
        <f>'Variations d''expr° - Validation'!X36</f>
        <v/>
      </c>
      <c r="AQ36" s="348" t="str">
        <f>'Variations d''expr° - Validation'!AA36</f>
        <v/>
      </c>
      <c r="AR36" s="348" t="str">
        <f>'Variations d''expr° - Validation'!AD36</f>
        <v/>
      </c>
      <c r="AS36" s="349" t="str">
        <f>'Variations d''expr° - Validation'!AG36</f>
        <v/>
      </c>
      <c r="AT36" s="347" t="str">
        <f>'Moyennes ∆Ct et 2^(-∆Ct)'!AK36</f>
        <v/>
      </c>
      <c r="AU36" s="348" t="str">
        <f>'Moyennes ∆Ct et 2^(-∆Ct)'!AM36</f>
        <v/>
      </c>
      <c r="AV36" s="348" t="str">
        <f>'Moyennes ∆Ct et 2^(-∆Ct)'!AO36</f>
        <v/>
      </c>
      <c r="AW36" s="348" t="str">
        <f>'Moyennes ∆Ct et 2^(-∆Ct)'!AQ36</f>
        <v/>
      </c>
      <c r="AX36" s="348" t="str">
        <f>'Moyennes ∆Ct et 2^(-∆Ct)'!AS36</f>
        <v/>
      </c>
      <c r="AY36" s="348" t="str">
        <f>'Moyennes ∆Ct et 2^(-∆Ct)'!AU36</f>
        <v/>
      </c>
      <c r="AZ36" s="348" t="str">
        <f>'Moyennes ∆Ct et 2^(-∆Ct)'!AW36</f>
        <v/>
      </c>
      <c r="BA36" s="348" t="str">
        <f>'Moyennes ∆Ct et 2^(-∆Ct)'!AY36</f>
        <v/>
      </c>
      <c r="BB36" s="348" t="str">
        <f>'Moyennes ∆Ct et 2^(-∆Ct)'!BA36</f>
        <v/>
      </c>
      <c r="BC36" s="349" t="str">
        <f>'Moyennes ∆Ct et 2^(-∆Ct)'!BC36</f>
        <v/>
      </c>
    </row>
    <row r="37" spans="1:55">
      <c r="A37" s="315" t="s">
        <v>44</v>
      </c>
      <c r="B37" s="323" t="str">
        <f>'Choix des Gènes pour Diagrammes'!M6</f>
        <v/>
      </c>
      <c r="C37" s="359" t="str">
        <f>'Moyennes des Ct'!C37</f>
        <v/>
      </c>
      <c r="D37" s="342" t="str">
        <f>'Moyennes des Ct'!F37</f>
        <v/>
      </c>
      <c r="E37" s="342" t="str">
        <f>'Moyennes des Ct'!I37</f>
        <v/>
      </c>
      <c r="F37" s="342" t="str">
        <f>'Moyennes des Ct'!L37</f>
        <v/>
      </c>
      <c r="G37" s="342" t="str">
        <f>'Moyennes des Ct'!O37</f>
        <v/>
      </c>
      <c r="H37" s="342" t="str">
        <f>'Moyennes des Ct'!R37</f>
        <v/>
      </c>
      <c r="I37" s="342" t="str">
        <f>'Moyennes des Ct'!U37</f>
        <v/>
      </c>
      <c r="J37" s="342" t="str">
        <f>'Moyennes des Ct'!X37</f>
        <v/>
      </c>
      <c r="K37" s="342" t="str">
        <f>'Moyennes des Ct'!AA37</f>
        <v/>
      </c>
      <c r="L37" s="342" t="str">
        <f>'Moyennes des Ct'!AD37</f>
        <v/>
      </c>
      <c r="M37" s="343" t="str">
        <f>'Moyennes des Ct'!AG37</f>
        <v/>
      </c>
      <c r="N37" s="353" t="str">
        <f>'Moyennes ∆Ct et 2^(-∆Ct)'!Y37</f>
        <v/>
      </c>
      <c r="O37" s="354" t="str">
        <f>'Moyennes ∆Ct et 2^(-∆Ct)'!Z37</f>
        <v/>
      </c>
      <c r="P37" s="354" t="str">
        <f>'Moyennes ∆Ct et 2^(-∆Ct)'!AA37</f>
        <v/>
      </c>
      <c r="Q37" s="354" t="str">
        <f>'Moyennes ∆Ct et 2^(-∆Ct)'!AB37</f>
        <v/>
      </c>
      <c r="R37" s="354" t="str">
        <f>'Moyennes ∆Ct et 2^(-∆Ct)'!AC37</f>
        <v/>
      </c>
      <c r="S37" s="354" t="str">
        <f>'Moyennes ∆Ct et 2^(-∆Ct)'!AD37</f>
        <v/>
      </c>
      <c r="T37" s="354" t="str">
        <f>'Moyennes ∆Ct et 2^(-∆Ct)'!AE37</f>
        <v/>
      </c>
      <c r="U37" s="354" t="str">
        <f>'Moyennes ∆Ct et 2^(-∆Ct)'!AF37</f>
        <v/>
      </c>
      <c r="V37" s="354" t="str">
        <f>'Moyennes ∆Ct et 2^(-∆Ct)'!AG37</f>
        <v/>
      </c>
      <c r="W37" s="354" t="str">
        <f>'Moyennes ∆Ct et 2^(-∆Ct)'!AH37</f>
        <v/>
      </c>
      <c r="X37" s="354" t="str">
        <f>'Moyennes ∆Ct et 2^(-∆Ct)'!AI37</f>
        <v/>
      </c>
      <c r="Y37" s="353" t="str">
        <f>IF(ISERROR(LOG('Moyennes ∆Ct et 2^(-∆Ct)'!N37)),"",IF(LOG('Moyennes ∆Ct et 2^(-∆Ct)'!N37)&gt;1,LOG('Moyennes ∆Ct et 2^(-∆Ct)'!N37),-1/LOG('Moyennes ∆Ct et 2^(-∆Ct)'!N37)))</f>
        <v/>
      </c>
      <c r="Z37" s="354" t="str">
        <f>IF(ISERROR(LOG('Moyennes ∆Ct et 2^(-∆Ct)'!O37)),"",IF(LOG('Moyennes ∆Ct et 2^(-∆Ct)'!O37)&gt;1,LOG('Moyennes ∆Ct et 2^(-∆Ct)'!O37),-1/LOG('Moyennes ∆Ct et 2^(-∆Ct)'!O37)))</f>
        <v/>
      </c>
      <c r="AA37" s="354" t="str">
        <f>IF(ISERROR(LOG('Moyennes ∆Ct et 2^(-∆Ct)'!P37)),"",IF(LOG('Moyennes ∆Ct et 2^(-∆Ct)'!P37)&gt;1,LOG('Moyennes ∆Ct et 2^(-∆Ct)'!P37),-1/LOG('Moyennes ∆Ct et 2^(-∆Ct)'!P37)))</f>
        <v/>
      </c>
      <c r="AB37" s="354" t="str">
        <f>IF(ISERROR(LOG('Moyennes ∆Ct et 2^(-∆Ct)'!Q37)),"",IF(LOG('Moyennes ∆Ct et 2^(-∆Ct)'!Q37)&gt;1,LOG('Moyennes ∆Ct et 2^(-∆Ct)'!Q37),-1/LOG('Moyennes ∆Ct et 2^(-∆Ct)'!Q37)))</f>
        <v/>
      </c>
      <c r="AC37" s="354" t="str">
        <f>IF(ISERROR(LOG('Moyennes ∆Ct et 2^(-∆Ct)'!R37)),"",IF(LOG('Moyennes ∆Ct et 2^(-∆Ct)'!R37)&gt;1,LOG('Moyennes ∆Ct et 2^(-∆Ct)'!R37),-1/LOG('Moyennes ∆Ct et 2^(-∆Ct)'!R37)))</f>
        <v/>
      </c>
      <c r="AD37" s="354" t="str">
        <f>IF(ISERROR(LOG('Moyennes ∆Ct et 2^(-∆Ct)'!S37)),"",IF(LOG('Moyennes ∆Ct et 2^(-∆Ct)'!S37)&gt;1,LOG('Moyennes ∆Ct et 2^(-∆Ct)'!S37),-1/LOG('Moyennes ∆Ct et 2^(-∆Ct)'!S37)))</f>
        <v/>
      </c>
      <c r="AE37" s="354" t="str">
        <f>IF(ISERROR(LOG('Moyennes ∆Ct et 2^(-∆Ct)'!T37)),"",IF(LOG('Moyennes ∆Ct et 2^(-∆Ct)'!T37)&gt;1,LOG('Moyennes ∆Ct et 2^(-∆Ct)'!T37),-1/LOG('Moyennes ∆Ct et 2^(-∆Ct)'!T37)))</f>
        <v/>
      </c>
      <c r="AF37" s="354" t="str">
        <f>IF(ISERROR(LOG('Moyennes ∆Ct et 2^(-∆Ct)'!U37)),"",IF(LOG('Moyennes ∆Ct et 2^(-∆Ct)'!U37)&gt;1,LOG('Moyennes ∆Ct et 2^(-∆Ct)'!U37),-1/LOG('Moyennes ∆Ct et 2^(-∆Ct)'!U37)))</f>
        <v/>
      </c>
      <c r="AG37" s="354" t="str">
        <f>IF(ISERROR(LOG('Moyennes ∆Ct et 2^(-∆Ct)'!V37)),"",IF(LOG('Moyennes ∆Ct et 2^(-∆Ct)'!V37)&gt;1,LOG('Moyennes ∆Ct et 2^(-∆Ct)'!V37),-1/LOG('Moyennes ∆Ct et 2^(-∆Ct)'!V37)))</f>
        <v/>
      </c>
      <c r="AH37" s="354" t="str">
        <f>IF(ISERROR(LOG('Moyennes ∆Ct et 2^(-∆Ct)'!W37)),"",IF(LOG('Moyennes ∆Ct et 2^(-∆Ct)'!W37)&gt;1,LOG('Moyennes ∆Ct et 2^(-∆Ct)'!W37),-1/LOG('Moyennes ∆Ct et 2^(-∆Ct)'!W37)))</f>
        <v/>
      </c>
      <c r="AI37" s="355" t="str">
        <f>IF(ISERROR(LOG('Moyennes ∆Ct et 2^(-∆Ct)'!X37)),"",IF(LOG('Moyennes ∆Ct et 2^(-∆Ct)'!X37)&gt;1,LOG('Moyennes ∆Ct et 2^(-∆Ct)'!X37),-1/LOG('Moyennes ∆Ct et 2^(-∆Ct)'!X37)))</f>
        <v/>
      </c>
      <c r="AJ37" s="347" t="str">
        <f>'Variations d''expr° - Validation'!F37</f>
        <v/>
      </c>
      <c r="AK37" s="348" t="str">
        <f>'Variations d''expr° - Validation'!I37</f>
        <v/>
      </c>
      <c r="AL37" s="348" t="str">
        <f>'Variations d''expr° - Validation'!L37</f>
        <v/>
      </c>
      <c r="AM37" s="348" t="str">
        <f>'Variations d''expr° - Validation'!O37</f>
        <v/>
      </c>
      <c r="AN37" s="348" t="str">
        <f>'Variations d''expr° - Validation'!R37</f>
        <v/>
      </c>
      <c r="AO37" s="348" t="str">
        <f>'Variations d''expr° - Validation'!U37</f>
        <v/>
      </c>
      <c r="AP37" s="348" t="str">
        <f>'Variations d''expr° - Validation'!X37</f>
        <v/>
      </c>
      <c r="AQ37" s="348" t="str">
        <f>'Variations d''expr° - Validation'!AA37</f>
        <v/>
      </c>
      <c r="AR37" s="348" t="str">
        <f>'Variations d''expr° - Validation'!AD37</f>
        <v/>
      </c>
      <c r="AS37" s="349" t="str">
        <f>'Variations d''expr° - Validation'!AG37</f>
        <v/>
      </c>
      <c r="AT37" s="347" t="str">
        <f>'Moyennes ∆Ct et 2^(-∆Ct)'!AK37</f>
        <v/>
      </c>
      <c r="AU37" s="348" t="str">
        <f>'Moyennes ∆Ct et 2^(-∆Ct)'!AM37</f>
        <v/>
      </c>
      <c r="AV37" s="348" t="str">
        <f>'Moyennes ∆Ct et 2^(-∆Ct)'!AO37</f>
        <v/>
      </c>
      <c r="AW37" s="348" t="str">
        <f>'Moyennes ∆Ct et 2^(-∆Ct)'!AQ37</f>
        <v/>
      </c>
      <c r="AX37" s="348" t="str">
        <f>'Moyennes ∆Ct et 2^(-∆Ct)'!AS37</f>
        <v/>
      </c>
      <c r="AY37" s="348" t="str">
        <f>'Moyennes ∆Ct et 2^(-∆Ct)'!AU37</f>
        <v/>
      </c>
      <c r="AZ37" s="348" t="str">
        <f>'Moyennes ∆Ct et 2^(-∆Ct)'!AW37</f>
        <v/>
      </c>
      <c r="BA37" s="348" t="str">
        <f>'Moyennes ∆Ct et 2^(-∆Ct)'!AY37</f>
        <v/>
      </c>
      <c r="BB37" s="348" t="str">
        <f>'Moyennes ∆Ct et 2^(-∆Ct)'!BA37</f>
        <v/>
      </c>
      <c r="BC37" s="349" t="str">
        <f>'Moyennes ∆Ct et 2^(-∆Ct)'!BC37</f>
        <v/>
      </c>
    </row>
    <row r="38" spans="1:55">
      <c r="A38" s="315" t="s">
        <v>45</v>
      </c>
      <c r="B38" s="323" t="str">
        <f>'Choix des Gènes pour Diagrammes'!N6</f>
        <v/>
      </c>
      <c r="C38" s="359" t="str">
        <f>'Moyennes des Ct'!C38</f>
        <v/>
      </c>
      <c r="D38" s="342" t="str">
        <f>'Moyennes des Ct'!F38</f>
        <v/>
      </c>
      <c r="E38" s="342" t="str">
        <f>'Moyennes des Ct'!I38</f>
        <v/>
      </c>
      <c r="F38" s="342" t="str">
        <f>'Moyennes des Ct'!L38</f>
        <v/>
      </c>
      <c r="G38" s="342" t="str">
        <f>'Moyennes des Ct'!O38</f>
        <v/>
      </c>
      <c r="H38" s="342" t="str">
        <f>'Moyennes des Ct'!R38</f>
        <v/>
      </c>
      <c r="I38" s="342" t="str">
        <f>'Moyennes des Ct'!U38</f>
        <v/>
      </c>
      <c r="J38" s="342" t="str">
        <f>'Moyennes des Ct'!X38</f>
        <v/>
      </c>
      <c r="K38" s="342" t="str">
        <f>'Moyennes des Ct'!AA38</f>
        <v/>
      </c>
      <c r="L38" s="342" t="str">
        <f>'Moyennes des Ct'!AD38</f>
        <v/>
      </c>
      <c r="M38" s="343" t="str">
        <f>'Moyennes des Ct'!AG38</f>
        <v/>
      </c>
      <c r="N38" s="353" t="str">
        <f>'Moyennes ∆Ct et 2^(-∆Ct)'!Y38</f>
        <v/>
      </c>
      <c r="O38" s="354" t="str">
        <f>'Moyennes ∆Ct et 2^(-∆Ct)'!Z38</f>
        <v/>
      </c>
      <c r="P38" s="354" t="str">
        <f>'Moyennes ∆Ct et 2^(-∆Ct)'!AA38</f>
        <v/>
      </c>
      <c r="Q38" s="354" t="str">
        <f>'Moyennes ∆Ct et 2^(-∆Ct)'!AB38</f>
        <v/>
      </c>
      <c r="R38" s="354" t="str">
        <f>'Moyennes ∆Ct et 2^(-∆Ct)'!AC38</f>
        <v/>
      </c>
      <c r="S38" s="354" t="str">
        <f>'Moyennes ∆Ct et 2^(-∆Ct)'!AD38</f>
        <v/>
      </c>
      <c r="T38" s="354" t="str">
        <f>'Moyennes ∆Ct et 2^(-∆Ct)'!AE38</f>
        <v/>
      </c>
      <c r="U38" s="354" t="str">
        <f>'Moyennes ∆Ct et 2^(-∆Ct)'!AF38</f>
        <v/>
      </c>
      <c r="V38" s="354" t="str">
        <f>'Moyennes ∆Ct et 2^(-∆Ct)'!AG38</f>
        <v/>
      </c>
      <c r="W38" s="354" t="str">
        <f>'Moyennes ∆Ct et 2^(-∆Ct)'!AH38</f>
        <v/>
      </c>
      <c r="X38" s="354" t="str">
        <f>'Moyennes ∆Ct et 2^(-∆Ct)'!AI38</f>
        <v/>
      </c>
      <c r="Y38" s="353" t="str">
        <f>IF(ISERROR(LOG('Moyennes ∆Ct et 2^(-∆Ct)'!N38)),"",IF(LOG('Moyennes ∆Ct et 2^(-∆Ct)'!N38)&gt;1,LOG('Moyennes ∆Ct et 2^(-∆Ct)'!N38),-1/LOG('Moyennes ∆Ct et 2^(-∆Ct)'!N38)))</f>
        <v/>
      </c>
      <c r="Z38" s="354" t="str">
        <f>IF(ISERROR(LOG('Moyennes ∆Ct et 2^(-∆Ct)'!O38)),"",IF(LOG('Moyennes ∆Ct et 2^(-∆Ct)'!O38)&gt;1,LOG('Moyennes ∆Ct et 2^(-∆Ct)'!O38),-1/LOG('Moyennes ∆Ct et 2^(-∆Ct)'!O38)))</f>
        <v/>
      </c>
      <c r="AA38" s="354" t="str">
        <f>IF(ISERROR(LOG('Moyennes ∆Ct et 2^(-∆Ct)'!P38)),"",IF(LOG('Moyennes ∆Ct et 2^(-∆Ct)'!P38)&gt;1,LOG('Moyennes ∆Ct et 2^(-∆Ct)'!P38),-1/LOG('Moyennes ∆Ct et 2^(-∆Ct)'!P38)))</f>
        <v/>
      </c>
      <c r="AB38" s="354" t="str">
        <f>IF(ISERROR(LOG('Moyennes ∆Ct et 2^(-∆Ct)'!Q38)),"",IF(LOG('Moyennes ∆Ct et 2^(-∆Ct)'!Q38)&gt;1,LOG('Moyennes ∆Ct et 2^(-∆Ct)'!Q38),-1/LOG('Moyennes ∆Ct et 2^(-∆Ct)'!Q38)))</f>
        <v/>
      </c>
      <c r="AC38" s="354" t="str">
        <f>IF(ISERROR(LOG('Moyennes ∆Ct et 2^(-∆Ct)'!R38)),"",IF(LOG('Moyennes ∆Ct et 2^(-∆Ct)'!R38)&gt;1,LOG('Moyennes ∆Ct et 2^(-∆Ct)'!R38),-1/LOG('Moyennes ∆Ct et 2^(-∆Ct)'!R38)))</f>
        <v/>
      </c>
      <c r="AD38" s="354" t="str">
        <f>IF(ISERROR(LOG('Moyennes ∆Ct et 2^(-∆Ct)'!S38)),"",IF(LOG('Moyennes ∆Ct et 2^(-∆Ct)'!S38)&gt;1,LOG('Moyennes ∆Ct et 2^(-∆Ct)'!S38),-1/LOG('Moyennes ∆Ct et 2^(-∆Ct)'!S38)))</f>
        <v/>
      </c>
      <c r="AE38" s="354" t="str">
        <f>IF(ISERROR(LOG('Moyennes ∆Ct et 2^(-∆Ct)'!T38)),"",IF(LOG('Moyennes ∆Ct et 2^(-∆Ct)'!T38)&gt;1,LOG('Moyennes ∆Ct et 2^(-∆Ct)'!T38),-1/LOG('Moyennes ∆Ct et 2^(-∆Ct)'!T38)))</f>
        <v/>
      </c>
      <c r="AF38" s="354" t="str">
        <f>IF(ISERROR(LOG('Moyennes ∆Ct et 2^(-∆Ct)'!U38)),"",IF(LOG('Moyennes ∆Ct et 2^(-∆Ct)'!U38)&gt;1,LOG('Moyennes ∆Ct et 2^(-∆Ct)'!U38),-1/LOG('Moyennes ∆Ct et 2^(-∆Ct)'!U38)))</f>
        <v/>
      </c>
      <c r="AG38" s="354" t="str">
        <f>IF(ISERROR(LOG('Moyennes ∆Ct et 2^(-∆Ct)'!V38)),"",IF(LOG('Moyennes ∆Ct et 2^(-∆Ct)'!V38)&gt;1,LOG('Moyennes ∆Ct et 2^(-∆Ct)'!V38),-1/LOG('Moyennes ∆Ct et 2^(-∆Ct)'!V38)))</f>
        <v/>
      </c>
      <c r="AH38" s="354" t="str">
        <f>IF(ISERROR(LOG('Moyennes ∆Ct et 2^(-∆Ct)'!W38)),"",IF(LOG('Moyennes ∆Ct et 2^(-∆Ct)'!W38)&gt;1,LOG('Moyennes ∆Ct et 2^(-∆Ct)'!W38),-1/LOG('Moyennes ∆Ct et 2^(-∆Ct)'!W38)))</f>
        <v/>
      </c>
      <c r="AI38" s="355" t="str">
        <f>IF(ISERROR(LOG('Moyennes ∆Ct et 2^(-∆Ct)'!X38)),"",IF(LOG('Moyennes ∆Ct et 2^(-∆Ct)'!X38)&gt;1,LOG('Moyennes ∆Ct et 2^(-∆Ct)'!X38),-1/LOG('Moyennes ∆Ct et 2^(-∆Ct)'!X38)))</f>
        <v/>
      </c>
      <c r="AJ38" s="347" t="str">
        <f>'Variations d''expr° - Validation'!F38</f>
        <v/>
      </c>
      <c r="AK38" s="348" t="str">
        <f>'Variations d''expr° - Validation'!I38</f>
        <v/>
      </c>
      <c r="AL38" s="348" t="str">
        <f>'Variations d''expr° - Validation'!L38</f>
        <v/>
      </c>
      <c r="AM38" s="348" t="str">
        <f>'Variations d''expr° - Validation'!O38</f>
        <v/>
      </c>
      <c r="AN38" s="348" t="str">
        <f>'Variations d''expr° - Validation'!R38</f>
        <v/>
      </c>
      <c r="AO38" s="348" t="str">
        <f>'Variations d''expr° - Validation'!U38</f>
        <v/>
      </c>
      <c r="AP38" s="348" t="str">
        <f>'Variations d''expr° - Validation'!X38</f>
        <v/>
      </c>
      <c r="AQ38" s="348" t="str">
        <f>'Variations d''expr° - Validation'!AA38</f>
        <v/>
      </c>
      <c r="AR38" s="348" t="str">
        <f>'Variations d''expr° - Validation'!AD38</f>
        <v/>
      </c>
      <c r="AS38" s="349" t="str">
        <f>'Variations d''expr° - Validation'!AG38</f>
        <v/>
      </c>
      <c r="AT38" s="347" t="str">
        <f>'Moyennes ∆Ct et 2^(-∆Ct)'!AK38</f>
        <v/>
      </c>
      <c r="AU38" s="348" t="str">
        <f>'Moyennes ∆Ct et 2^(-∆Ct)'!AM38</f>
        <v/>
      </c>
      <c r="AV38" s="348" t="str">
        <f>'Moyennes ∆Ct et 2^(-∆Ct)'!AO38</f>
        <v/>
      </c>
      <c r="AW38" s="348" t="str">
        <f>'Moyennes ∆Ct et 2^(-∆Ct)'!AQ38</f>
        <v/>
      </c>
      <c r="AX38" s="348" t="str">
        <f>'Moyennes ∆Ct et 2^(-∆Ct)'!AS38</f>
        <v/>
      </c>
      <c r="AY38" s="348" t="str">
        <f>'Moyennes ∆Ct et 2^(-∆Ct)'!AU38</f>
        <v/>
      </c>
      <c r="AZ38" s="348" t="str">
        <f>'Moyennes ∆Ct et 2^(-∆Ct)'!AW38</f>
        <v/>
      </c>
      <c r="BA38" s="348" t="str">
        <f>'Moyennes ∆Ct et 2^(-∆Ct)'!AY38</f>
        <v/>
      </c>
      <c r="BB38" s="348" t="str">
        <f>'Moyennes ∆Ct et 2^(-∆Ct)'!BA38</f>
        <v/>
      </c>
      <c r="BC38" s="349" t="str">
        <f>'Moyennes ∆Ct et 2^(-∆Ct)'!BC38</f>
        <v/>
      </c>
    </row>
    <row r="39" spans="1:55">
      <c r="A39" s="315" t="s">
        <v>46</v>
      </c>
      <c r="B39" s="323" t="str">
        <f>'Choix des Gènes pour Diagrammes'!C7</f>
        <v/>
      </c>
      <c r="C39" s="359" t="str">
        <f>'Moyennes des Ct'!C39</f>
        <v/>
      </c>
      <c r="D39" s="342" t="str">
        <f>'Moyennes des Ct'!F39</f>
        <v/>
      </c>
      <c r="E39" s="342" t="str">
        <f>'Moyennes des Ct'!I39</f>
        <v/>
      </c>
      <c r="F39" s="342" t="str">
        <f>'Moyennes des Ct'!L39</f>
        <v/>
      </c>
      <c r="G39" s="342" t="str">
        <f>'Moyennes des Ct'!O39</f>
        <v/>
      </c>
      <c r="H39" s="342" t="str">
        <f>'Moyennes des Ct'!R39</f>
        <v/>
      </c>
      <c r="I39" s="342" t="str">
        <f>'Moyennes des Ct'!U39</f>
        <v/>
      </c>
      <c r="J39" s="342" t="str">
        <f>'Moyennes des Ct'!X39</f>
        <v/>
      </c>
      <c r="K39" s="342" t="str">
        <f>'Moyennes des Ct'!AA39</f>
        <v/>
      </c>
      <c r="L39" s="342" t="str">
        <f>'Moyennes des Ct'!AD39</f>
        <v/>
      </c>
      <c r="M39" s="343" t="str">
        <f>'Moyennes des Ct'!AG39</f>
        <v/>
      </c>
      <c r="N39" s="353" t="str">
        <f>'Moyennes ∆Ct et 2^(-∆Ct)'!Y39</f>
        <v/>
      </c>
      <c r="O39" s="354" t="str">
        <f>'Moyennes ∆Ct et 2^(-∆Ct)'!Z39</f>
        <v/>
      </c>
      <c r="P39" s="354" t="str">
        <f>'Moyennes ∆Ct et 2^(-∆Ct)'!AA39</f>
        <v/>
      </c>
      <c r="Q39" s="354" t="str">
        <f>'Moyennes ∆Ct et 2^(-∆Ct)'!AB39</f>
        <v/>
      </c>
      <c r="R39" s="354" t="str">
        <f>'Moyennes ∆Ct et 2^(-∆Ct)'!AC39</f>
        <v/>
      </c>
      <c r="S39" s="354" t="str">
        <f>'Moyennes ∆Ct et 2^(-∆Ct)'!AD39</f>
        <v/>
      </c>
      <c r="T39" s="354" t="str">
        <f>'Moyennes ∆Ct et 2^(-∆Ct)'!AE39</f>
        <v/>
      </c>
      <c r="U39" s="354" t="str">
        <f>'Moyennes ∆Ct et 2^(-∆Ct)'!AF39</f>
        <v/>
      </c>
      <c r="V39" s="354" t="str">
        <f>'Moyennes ∆Ct et 2^(-∆Ct)'!AG39</f>
        <v/>
      </c>
      <c r="W39" s="354" t="str">
        <f>'Moyennes ∆Ct et 2^(-∆Ct)'!AH39</f>
        <v/>
      </c>
      <c r="X39" s="354" t="str">
        <f>'Moyennes ∆Ct et 2^(-∆Ct)'!AI39</f>
        <v/>
      </c>
      <c r="Y39" s="353" t="str">
        <f>IF(ISERROR(LOG('Moyennes ∆Ct et 2^(-∆Ct)'!N39)),"",IF(LOG('Moyennes ∆Ct et 2^(-∆Ct)'!N39)&gt;1,LOG('Moyennes ∆Ct et 2^(-∆Ct)'!N39),-1/LOG('Moyennes ∆Ct et 2^(-∆Ct)'!N39)))</f>
        <v/>
      </c>
      <c r="Z39" s="354" t="str">
        <f>IF(ISERROR(LOG('Moyennes ∆Ct et 2^(-∆Ct)'!O39)),"",IF(LOG('Moyennes ∆Ct et 2^(-∆Ct)'!O39)&gt;1,LOG('Moyennes ∆Ct et 2^(-∆Ct)'!O39),-1/LOG('Moyennes ∆Ct et 2^(-∆Ct)'!O39)))</f>
        <v/>
      </c>
      <c r="AA39" s="354" t="str">
        <f>IF(ISERROR(LOG('Moyennes ∆Ct et 2^(-∆Ct)'!P39)),"",IF(LOG('Moyennes ∆Ct et 2^(-∆Ct)'!P39)&gt;1,LOG('Moyennes ∆Ct et 2^(-∆Ct)'!P39),-1/LOG('Moyennes ∆Ct et 2^(-∆Ct)'!P39)))</f>
        <v/>
      </c>
      <c r="AB39" s="354" t="str">
        <f>IF(ISERROR(LOG('Moyennes ∆Ct et 2^(-∆Ct)'!Q39)),"",IF(LOG('Moyennes ∆Ct et 2^(-∆Ct)'!Q39)&gt;1,LOG('Moyennes ∆Ct et 2^(-∆Ct)'!Q39),-1/LOG('Moyennes ∆Ct et 2^(-∆Ct)'!Q39)))</f>
        <v/>
      </c>
      <c r="AC39" s="354" t="str">
        <f>IF(ISERROR(LOG('Moyennes ∆Ct et 2^(-∆Ct)'!R39)),"",IF(LOG('Moyennes ∆Ct et 2^(-∆Ct)'!R39)&gt;1,LOG('Moyennes ∆Ct et 2^(-∆Ct)'!R39),-1/LOG('Moyennes ∆Ct et 2^(-∆Ct)'!R39)))</f>
        <v/>
      </c>
      <c r="AD39" s="354" t="str">
        <f>IF(ISERROR(LOG('Moyennes ∆Ct et 2^(-∆Ct)'!S39)),"",IF(LOG('Moyennes ∆Ct et 2^(-∆Ct)'!S39)&gt;1,LOG('Moyennes ∆Ct et 2^(-∆Ct)'!S39),-1/LOG('Moyennes ∆Ct et 2^(-∆Ct)'!S39)))</f>
        <v/>
      </c>
      <c r="AE39" s="354" t="str">
        <f>IF(ISERROR(LOG('Moyennes ∆Ct et 2^(-∆Ct)'!T39)),"",IF(LOG('Moyennes ∆Ct et 2^(-∆Ct)'!T39)&gt;1,LOG('Moyennes ∆Ct et 2^(-∆Ct)'!T39),-1/LOG('Moyennes ∆Ct et 2^(-∆Ct)'!T39)))</f>
        <v/>
      </c>
      <c r="AF39" s="354" t="str">
        <f>IF(ISERROR(LOG('Moyennes ∆Ct et 2^(-∆Ct)'!U39)),"",IF(LOG('Moyennes ∆Ct et 2^(-∆Ct)'!U39)&gt;1,LOG('Moyennes ∆Ct et 2^(-∆Ct)'!U39),-1/LOG('Moyennes ∆Ct et 2^(-∆Ct)'!U39)))</f>
        <v/>
      </c>
      <c r="AG39" s="354" t="str">
        <f>IF(ISERROR(LOG('Moyennes ∆Ct et 2^(-∆Ct)'!V39)),"",IF(LOG('Moyennes ∆Ct et 2^(-∆Ct)'!V39)&gt;1,LOG('Moyennes ∆Ct et 2^(-∆Ct)'!V39),-1/LOG('Moyennes ∆Ct et 2^(-∆Ct)'!V39)))</f>
        <v/>
      </c>
      <c r="AH39" s="354" t="str">
        <f>IF(ISERROR(LOG('Moyennes ∆Ct et 2^(-∆Ct)'!W39)),"",IF(LOG('Moyennes ∆Ct et 2^(-∆Ct)'!W39)&gt;1,LOG('Moyennes ∆Ct et 2^(-∆Ct)'!W39),-1/LOG('Moyennes ∆Ct et 2^(-∆Ct)'!W39)))</f>
        <v/>
      </c>
      <c r="AI39" s="355" t="str">
        <f>IF(ISERROR(LOG('Moyennes ∆Ct et 2^(-∆Ct)'!X39)),"",IF(LOG('Moyennes ∆Ct et 2^(-∆Ct)'!X39)&gt;1,LOG('Moyennes ∆Ct et 2^(-∆Ct)'!X39),-1/LOG('Moyennes ∆Ct et 2^(-∆Ct)'!X39)))</f>
        <v/>
      </c>
      <c r="AJ39" s="347" t="str">
        <f>'Variations d''expr° - Validation'!F39</f>
        <v/>
      </c>
      <c r="AK39" s="348" t="str">
        <f>'Variations d''expr° - Validation'!I39</f>
        <v/>
      </c>
      <c r="AL39" s="348" t="str">
        <f>'Variations d''expr° - Validation'!L39</f>
        <v/>
      </c>
      <c r="AM39" s="348" t="str">
        <f>'Variations d''expr° - Validation'!O39</f>
        <v/>
      </c>
      <c r="AN39" s="348" t="str">
        <f>'Variations d''expr° - Validation'!R39</f>
        <v/>
      </c>
      <c r="AO39" s="348" t="str">
        <f>'Variations d''expr° - Validation'!U39</f>
        <v/>
      </c>
      <c r="AP39" s="348" t="str">
        <f>'Variations d''expr° - Validation'!X39</f>
        <v/>
      </c>
      <c r="AQ39" s="348" t="str">
        <f>'Variations d''expr° - Validation'!AA39</f>
        <v/>
      </c>
      <c r="AR39" s="348" t="str">
        <f>'Variations d''expr° - Validation'!AD39</f>
        <v/>
      </c>
      <c r="AS39" s="349" t="str">
        <f>'Variations d''expr° - Validation'!AG39</f>
        <v/>
      </c>
      <c r="AT39" s="347" t="str">
        <f>'Moyennes ∆Ct et 2^(-∆Ct)'!AK39</f>
        <v/>
      </c>
      <c r="AU39" s="348" t="str">
        <f>'Moyennes ∆Ct et 2^(-∆Ct)'!AM39</f>
        <v/>
      </c>
      <c r="AV39" s="348" t="str">
        <f>'Moyennes ∆Ct et 2^(-∆Ct)'!AO39</f>
        <v/>
      </c>
      <c r="AW39" s="348" t="str">
        <f>'Moyennes ∆Ct et 2^(-∆Ct)'!AQ39</f>
        <v/>
      </c>
      <c r="AX39" s="348" t="str">
        <f>'Moyennes ∆Ct et 2^(-∆Ct)'!AS39</f>
        <v/>
      </c>
      <c r="AY39" s="348" t="str">
        <f>'Moyennes ∆Ct et 2^(-∆Ct)'!AU39</f>
        <v/>
      </c>
      <c r="AZ39" s="348" t="str">
        <f>'Moyennes ∆Ct et 2^(-∆Ct)'!AW39</f>
        <v/>
      </c>
      <c r="BA39" s="348" t="str">
        <f>'Moyennes ∆Ct et 2^(-∆Ct)'!AY39</f>
        <v/>
      </c>
      <c r="BB39" s="348" t="str">
        <f>'Moyennes ∆Ct et 2^(-∆Ct)'!BA39</f>
        <v/>
      </c>
      <c r="BC39" s="349" t="str">
        <f>'Moyennes ∆Ct et 2^(-∆Ct)'!BC39</f>
        <v/>
      </c>
    </row>
    <row r="40" spans="1:55">
      <c r="A40" s="315" t="s">
        <v>47</v>
      </c>
      <c r="B40" s="323" t="str">
        <f>'Choix des Gènes pour Diagrammes'!D7</f>
        <v/>
      </c>
      <c r="C40" s="359" t="str">
        <f>'Moyennes des Ct'!C40</f>
        <v/>
      </c>
      <c r="D40" s="342" t="str">
        <f>'Moyennes des Ct'!F40</f>
        <v/>
      </c>
      <c r="E40" s="342" t="str">
        <f>'Moyennes des Ct'!I40</f>
        <v/>
      </c>
      <c r="F40" s="342" t="str">
        <f>'Moyennes des Ct'!L40</f>
        <v/>
      </c>
      <c r="G40" s="342" t="str">
        <f>'Moyennes des Ct'!O40</f>
        <v/>
      </c>
      <c r="H40" s="342" t="str">
        <f>'Moyennes des Ct'!R40</f>
        <v/>
      </c>
      <c r="I40" s="342" t="str">
        <f>'Moyennes des Ct'!U40</f>
        <v/>
      </c>
      <c r="J40" s="342" t="str">
        <f>'Moyennes des Ct'!X40</f>
        <v/>
      </c>
      <c r="K40" s="342" t="str">
        <f>'Moyennes des Ct'!AA40</f>
        <v/>
      </c>
      <c r="L40" s="342" t="str">
        <f>'Moyennes des Ct'!AD40</f>
        <v/>
      </c>
      <c r="M40" s="343" t="str">
        <f>'Moyennes des Ct'!AG40</f>
        <v/>
      </c>
      <c r="N40" s="353" t="str">
        <f>'Moyennes ∆Ct et 2^(-∆Ct)'!Y40</f>
        <v/>
      </c>
      <c r="O40" s="354" t="str">
        <f>'Moyennes ∆Ct et 2^(-∆Ct)'!Z40</f>
        <v/>
      </c>
      <c r="P40" s="354" t="str">
        <f>'Moyennes ∆Ct et 2^(-∆Ct)'!AA40</f>
        <v/>
      </c>
      <c r="Q40" s="354" t="str">
        <f>'Moyennes ∆Ct et 2^(-∆Ct)'!AB40</f>
        <v/>
      </c>
      <c r="R40" s="354" t="str">
        <f>'Moyennes ∆Ct et 2^(-∆Ct)'!AC40</f>
        <v/>
      </c>
      <c r="S40" s="354" t="str">
        <f>'Moyennes ∆Ct et 2^(-∆Ct)'!AD40</f>
        <v/>
      </c>
      <c r="T40" s="354" t="str">
        <f>'Moyennes ∆Ct et 2^(-∆Ct)'!AE40</f>
        <v/>
      </c>
      <c r="U40" s="354" t="str">
        <f>'Moyennes ∆Ct et 2^(-∆Ct)'!AF40</f>
        <v/>
      </c>
      <c r="V40" s="354" t="str">
        <f>'Moyennes ∆Ct et 2^(-∆Ct)'!AG40</f>
        <v/>
      </c>
      <c r="W40" s="354" t="str">
        <f>'Moyennes ∆Ct et 2^(-∆Ct)'!AH40</f>
        <v/>
      </c>
      <c r="X40" s="354" t="str">
        <f>'Moyennes ∆Ct et 2^(-∆Ct)'!AI40</f>
        <v/>
      </c>
      <c r="Y40" s="353" t="str">
        <f>IF(ISERROR(LOG('Moyennes ∆Ct et 2^(-∆Ct)'!N40)),"",IF(LOG('Moyennes ∆Ct et 2^(-∆Ct)'!N40)&gt;1,LOG('Moyennes ∆Ct et 2^(-∆Ct)'!N40),-1/LOG('Moyennes ∆Ct et 2^(-∆Ct)'!N40)))</f>
        <v/>
      </c>
      <c r="Z40" s="354" t="str">
        <f>IF(ISERROR(LOG('Moyennes ∆Ct et 2^(-∆Ct)'!O40)),"",IF(LOG('Moyennes ∆Ct et 2^(-∆Ct)'!O40)&gt;1,LOG('Moyennes ∆Ct et 2^(-∆Ct)'!O40),-1/LOG('Moyennes ∆Ct et 2^(-∆Ct)'!O40)))</f>
        <v/>
      </c>
      <c r="AA40" s="354" t="str">
        <f>IF(ISERROR(LOG('Moyennes ∆Ct et 2^(-∆Ct)'!P40)),"",IF(LOG('Moyennes ∆Ct et 2^(-∆Ct)'!P40)&gt;1,LOG('Moyennes ∆Ct et 2^(-∆Ct)'!P40),-1/LOG('Moyennes ∆Ct et 2^(-∆Ct)'!P40)))</f>
        <v/>
      </c>
      <c r="AB40" s="354" t="str">
        <f>IF(ISERROR(LOG('Moyennes ∆Ct et 2^(-∆Ct)'!Q40)),"",IF(LOG('Moyennes ∆Ct et 2^(-∆Ct)'!Q40)&gt;1,LOG('Moyennes ∆Ct et 2^(-∆Ct)'!Q40),-1/LOG('Moyennes ∆Ct et 2^(-∆Ct)'!Q40)))</f>
        <v/>
      </c>
      <c r="AC40" s="354" t="str">
        <f>IF(ISERROR(LOG('Moyennes ∆Ct et 2^(-∆Ct)'!R40)),"",IF(LOG('Moyennes ∆Ct et 2^(-∆Ct)'!R40)&gt;1,LOG('Moyennes ∆Ct et 2^(-∆Ct)'!R40),-1/LOG('Moyennes ∆Ct et 2^(-∆Ct)'!R40)))</f>
        <v/>
      </c>
      <c r="AD40" s="354" t="str">
        <f>IF(ISERROR(LOG('Moyennes ∆Ct et 2^(-∆Ct)'!S40)),"",IF(LOG('Moyennes ∆Ct et 2^(-∆Ct)'!S40)&gt;1,LOG('Moyennes ∆Ct et 2^(-∆Ct)'!S40),-1/LOG('Moyennes ∆Ct et 2^(-∆Ct)'!S40)))</f>
        <v/>
      </c>
      <c r="AE40" s="354" t="str">
        <f>IF(ISERROR(LOG('Moyennes ∆Ct et 2^(-∆Ct)'!T40)),"",IF(LOG('Moyennes ∆Ct et 2^(-∆Ct)'!T40)&gt;1,LOG('Moyennes ∆Ct et 2^(-∆Ct)'!T40),-1/LOG('Moyennes ∆Ct et 2^(-∆Ct)'!T40)))</f>
        <v/>
      </c>
      <c r="AF40" s="354" t="str">
        <f>IF(ISERROR(LOG('Moyennes ∆Ct et 2^(-∆Ct)'!U40)),"",IF(LOG('Moyennes ∆Ct et 2^(-∆Ct)'!U40)&gt;1,LOG('Moyennes ∆Ct et 2^(-∆Ct)'!U40),-1/LOG('Moyennes ∆Ct et 2^(-∆Ct)'!U40)))</f>
        <v/>
      </c>
      <c r="AG40" s="354" t="str">
        <f>IF(ISERROR(LOG('Moyennes ∆Ct et 2^(-∆Ct)'!V40)),"",IF(LOG('Moyennes ∆Ct et 2^(-∆Ct)'!V40)&gt;1,LOG('Moyennes ∆Ct et 2^(-∆Ct)'!V40),-1/LOG('Moyennes ∆Ct et 2^(-∆Ct)'!V40)))</f>
        <v/>
      </c>
      <c r="AH40" s="354" t="str">
        <f>IF(ISERROR(LOG('Moyennes ∆Ct et 2^(-∆Ct)'!W40)),"",IF(LOG('Moyennes ∆Ct et 2^(-∆Ct)'!W40)&gt;1,LOG('Moyennes ∆Ct et 2^(-∆Ct)'!W40),-1/LOG('Moyennes ∆Ct et 2^(-∆Ct)'!W40)))</f>
        <v/>
      </c>
      <c r="AI40" s="355" t="str">
        <f>IF(ISERROR(LOG('Moyennes ∆Ct et 2^(-∆Ct)'!X40)),"",IF(LOG('Moyennes ∆Ct et 2^(-∆Ct)'!X40)&gt;1,LOG('Moyennes ∆Ct et 2^(-∆Ct)'!X40),-1/LOG('Moyennes ∆Ct et 2^(-∆Ct)'!X40)))</f>
        <v/>
      </c>
      <c r="AJ40" s="347" t="str">
        <f>'Variations d''expr° - Validation'!F40</f>
        <v/>
      </c>
      <c r="AK40" s="348" t="str">
        <f>'Variations d''expr° - Validation'!I40</f>
        <v/>
      </c>
      <c r="AL40" s="348" t="str">
        <f>'Variations d''expr° - Validation'!L40</f>
        <v/>
      </c>
      <c r="AM40" s="348" t="str">
        <f>'Variations d''expr° - Validation'!O40</f>
        <v/>
      </c>
      <c r="AN40" s="348" t="str">
        <f>'Variations d''expr° - Validation'!R40</f>
        <v/>
      </c>
      <c r="AO40" s="348" t="str">
        <f>'Variations d''expr° - Validation'!U40</f>
        <v/>
      </c>
      <c r="AP40" s="348" t="str">
        <f>'Variations d''expr° - Validation'!X40</f>
        <v/>
      </c>
      <c r="AQ40" s="348" t="str">
        <f>'Variations d''expr° - Validation'!AA40</f>
        <v/>
      </c>
      <c r="AR40" s="348" t="str">
        <f>'Variations d''expr° - Validation'!AD40</f>
        <v/>
      </c>
      <c r="AS40" s="349" t="str">
        <f>'Variations d''expr° - Validation'!AG40</f>
        <v/>
      </c>
      <c r="AT40" s="347" t="str">
        <f>'Moyennes ∆Ct et 2^(-∆Ct)'!AK40</f>
        <v/>
      </c>
      <c r="AU40" s="348" t="str">
        <f>'Moyennes ∆Ct et 2^(-∆Ct)'!AM40</f>
        <v/>
      </c>
      <c r="AV40" s="348" t="str">
        <f>'Moyennes ∆Ct et 2^(-∆Ct)'!AO40</f>
        <v/>
      </c>
      <c r="AW40" s="348" t="str">
        <f>'Moyennes ∆Ct et 2^(-∆Ct)'!AQ40</f>
        <v/>
      </c>
      <c r="AX40" s="348" t="str">
        <f>'Moyennes ∆Ct et 2^(-∆Ct)'!AS40</f>
        <v/>
      </c>
      <c r="AY40" s="348" t="str">
        <f>'Moyennes ∆Ct et 2^(-∆Ct)'!AU40</f>
        <v/>
      </c>
      <c r="AZ40" s="348" t="str">
        <f>'Moyennes ∆Ct et 2^(-∆Ct)'!AW40</f>
        <v/>
      </c>
      <c r="BA40" s="348" t="str">
        <f>'Moyennes ∆Ct et 2^(-∆Ct)'!AY40</f>
        <v/>
      </c>
      <c r="BB40" s="348" t="str">
        <f>'Moyennes ∆Ct et 2^(-∆Ct)'!BA40</f>
        <v/>
      </c>
      <c r="BC40" s="349" t="str">
        <f>'Moyennes ∆Ct et 2^(-∆Ct)'!BC40</f>
        <v/>
      </c>
    </row>
    <row r="41" spans="1:55">
      <c r="A41" s="315" t="s">
        <v>48</v>
      </c>
      <c r="B41" s="323" t="str">
        <f>'Choix des Gènes pour Diagrammes'!E7</f>
        <v/>
      </c>
      <c r="C41" s="359" t="str">
        <f>'Moyennes des Ct'!C41</f>
        <v/>
      </c>
      <c r="D41" s="342" t="str">
        <f>'Moyennes des Ct'!F41</f>
        <v/>
      </c>
      <c r="E41" s="342" t="str">
        <f>'Moyennes des Ct'!I41</f>
        <v/>
      </c>
      <c r="F41" s="342" t="str">
        <f>'Moyennes des Ct'!L41</f>
        <v/>
      </c>
      <c r="G41" s="342" t="str">
        <f>'Moyennes des Ct'!O41</f>
        <v/>
      </c>
      <c r="H41" s="342" t="str">
        <f>'Moyennes des Ct'!R41</f>
        <v/>
      </c>
      <c r="I41" s="342" t="str">
        <f>'Moyennes des Ct'!U41</f>
        <v/>
      </c>
      <c r="J41" s="342" t="str">
        <f>'Moyennes des Ct'!X41</f>
        <v/>
      </c>
      <c r="K41" s="342" t="str">
        <f>'Moyennes des Ct'!AA41</f>
        <v/>
      </c>
      <c r="L41" s="342" t="str">
        <f>'Moyennes des Ct'!AD41</f>
        <v/>
      </c>
      <c r="M41" s="343" t="str">
        <f>'Moyennes des Ct'!AG41</f>
        <v/>
      </c>
      <c r="N41" s="353" t="str">
        <f>'Moyennes ∆Ct et 2^(-∆Ct)'!Y41</f>
        <v/>
      </c>
      <c r="O41" s="354" t="str">
        <f>'Moyennes ∆Ct et 2^(-∆Ct)'!Z41</f>
        <v/>
      </c>
      <c r="P41" s="354" t="str">
        <f>'Moyennes ∆Ct et 2^(-∆Ct)'!AA41</f>
        <v/>
      </c>
      <c r="Q41" s="354" t="str">
        <f>'Moyennes ∆Ct et 2^(-∆Ct)'!AB41</f>
        <v/>
      </c>
      <c r="R41" s="354" t="str">
        <f>'Moyennes ∆Ct et 2^(-∆Ct)'!AC41</f>
        <v/>
      </c>
      <c r="S41" s="354" t="str">
        <f>'Moyennes ∆Ct et 2^(-∆Ct)'!AD41</f>
        <v/>
      </c>
      <c r="T41" s="354" t="str">
        <f>'Moyennes ∆Ct et 2^(-∆Ct)'!AE41</f>
        <v/>
      </c>
      <c r="U41" s="354" t="str">
        <f>'Moyennes ∆Ct et 2^(-∆Ct)'!AF41</f>
        <v/>
      </c>
      <c r="V41" s="354" t="str">
        <f>'Moyennes ∆Ct et 2^(-∆Ct)'!AG41</f>
        <v/>
      </c>
      <c r="W41" s="354" t="str">
        <f>'Moyennes ∆Ct et 2^(-∆Ct)'!AH41</f>
        <v/>
      </c>
      <c r="X41" s="354" t="str">
        <f>'Moyennes ∆Ct et 2^(-∆Ct)'!AI41</f>
        <v/>
      </c>
      <c r="Y41" s="353" t="str">
        <f>IF(ISERROR(LOG('Moyennes ∆Ct et 2^(-∆Ct)'!N41)),"",IF(LOG('Moyennes ∆Ct et 2^(-∆Ct)'!N41)&gt;1,LOG('Moyennes ∆Ct et 2^(-∆Ct)'!N41),-1/LOG('Moyennes ∆Ct et 2^(-∆Ct)'!N41)))</f>
        <v/>
      </c>
      <c r="Z41" s="354" t="str">
        <f>IF(ISERROR(LOG('Moyennes ∆Ct et 2^(-∆Ct)'!O41)),"",IF(LOG('Moyennes ∆Ct et 2^(-∆Ct)'!O41)&gt;1,LOG('Moyennes ∆Ct et 2^(-∆Ct)'!O41),-1/LOG('Moyennes ∆Ct et 2^(-∆Ct)'!O41)))</f>
        <v/>
      </c>
      <c r="AA41" s="354" t="str">
        <f>IF(ISERROR(LOG('Moyennes ∆Ct et 2^(-∆Ct)'!P41)),"",IF(LOG('Moyennes ∆Ct et 2^(-∆Ct)'!P41)&gt;1,LOG('Moyennes ∆Ct et 2^(-∆Ct)'!P41),-1/LOG('Moyennes ∆Ct et 2^(-∆Ct)'!P41)))</f>
        <v/>
      </c>
      <c r="AB41" s="354" t="str">
        <f>IF(ISERROR(LOG('Moyennes ∆Ct et 2^(-∆Ct)'!Q41)),"",IF(LOG('Moyennes ∆Ct et 2^(-∆Ct)'!Q41)&gt;1,LOG('Moyennes ∆Ct et 2^(-∆Ct)'!Q41),-1/LOG('Moyennes ∆Ct et 2^(-∆Ct)'!Q41)))</f>
        <v/>
      </c>
      <c r="AC41" s="354" t="str">
        <f>IF(ISERROR(LOG('Moyennes ∆Ct et 2^(-∆Ct)'!R41)),"",IF(LOG('Moyennes ∆Ct et 2^(-∆Ct)'!R41)&gt;1,LOG('Moyennes ∆Ct et 2^(-∆Ct)'!R41),-1/LOG('Moyennes ∆Ct et 2^(-∆Ct)'!R41)))</f>
        <v/>
      </c>
      <c r="AD41" s="354" t="str">
        <f>IF(ISERROR(LOG('Moyennes ∆Ct et 2^(-∆Ct)'!S41)),"",IF(LOG('Moyennes ∆Ct et 2^(-∆Ct)'!S41)&gt;1,LOG('Moyennes ∆Ct et 2^(-∆Ct)'!S41),-1/LOG('Moyennes ∆Ct et 2^(-∆Ct)'!S41)))</f>
        <v/>
      </c>
      <c r="AE41" s="354" t="str">
        <f>IF(ISERROR(LOG('Moyennes ∆Ct et 2^(-∆Ct)'!T41)),"",IF(LOG('Moyennes ∆Ct et 2^(-∆Ct)'!T41)&gt;1,LOG('Moyennes ∆Ct et 2^(-∆Ct)'!T41),-1/LOG('Moyennes ∆Ct et 2^(-∆Ct)'!T41)))</f>
        <v/>
      </c>
      <c r="AF41" s="354" t="str">
        <f>IF(ISERROR(LOG('Moyennes ∆Ct et 2^(-∆Ct)'!U41)),"",IF(LOG('Moyennes ∆Ct et 2^(-∆Ct)'!U41)&gt;1,LOG('Moyennes ∆Ct et 2^(-∆Ct)'!U41),-1/LOG('Moyennes ∆Ct et 2^(-∆Ct)'!U41)))</f>
        <v/>
      </c>
      <c r="AG41" s="354" t="str">
        <f>IF(ISERROR(LOG('Moyennes ∆Ct et 2^(-∆Ct)'!V41)),"",IF(LOG('Moyennes ∆Ct et 2^(-∆Ct)'!V41)&gt;1,LOG('Moyennes ∆Ct et 2^(-∆Ct)'!V41),-1/LOG('Moyennes ∆Ct et 2^(-∆Ct)'!V41)))</f>
        <v/>
      </c>
      <c r="AH41" s="354" t="str">
        <f>IF(ISERROR(LOG('Moyennes ∆Ct et 2^(-∆Ct)'!W41)),"",IF(LOG('Moyennes ∆Ct et 2^(-∆Ct)'!W41)&gt;1,LOG('Moyennes ∆Ct et 2^(-∆Ct)'!W41),-1/LOG('Moyennes ∆Ct et 2^(-∆Ct)'!W41)))</f>
        <v/>
      </c>
      <c r="AI41" s="355" t="str">
        <f>IF(ISERROR(LOG('Moyennes ∆Ct et 2^(-∆Ct)'!X41)),"",IF(LOG('Moyennes ∆Ct et 2^(-∆Ct)'!X41)&gt;1,LOG('Moyennes ∆Ct et 2^(-∆Ct)'!X41),-1/LOG('Moyennes ∆Ct et 2^(-∆Ct)'!X41)))</f>
        <v/>
      </c>
      <c r="AJ41" s="347" t="str">
        <f>'Variations d''expr° - Validation'!F41</f>
        <v/>
      </c>
      <c r="AK41" s="348" t="str">
        <f>'Variations d''expr° - Validation'!I41</f>
        <v/>
      </c>
      <c r="AL41" s="348" t="str">
        <f>'Variations d''expr° - Validation'!L41</f>
        <v/>
      </c>
      <c r="AM41" s="348" t="str">
        <f>'Variations d''expr° - Validation'!O41</f>
        <v/>
      </c>
      <c r="AN41" s="348" t="str">
        <f>'Variations d''expr° - Validation'!R41</f>
        <v/>
      </c>
      <c r="AO41" s="348" t="str">
        <f>'Variations d''expr° - Validation'!U41</f>
        <v/>
      </c>
      <c r="AP41" s="348" t="str">
        <f>'Variations d''expr° - Validation'!X41</f>
        <v/>
      </c>
      <c r="AQ41" s="348" t="str">
        <f>'Variations d''expr° - Validation'!AA41</f>
        <v/>
      </c>
      <c r="AR41" s="348" t="str">
        <f>'Variations d''expr° - Validation'!AD41</f>
        <v/>
      </c>
      <c r="AS41" s="349" t="str">
        <f>'Variations d''expr° - Validation'!AG41</f>
        <v/>
      </c>
      <c r="AT41" s="347" t="str">
        <f>'Moyennes ∆Ct et 2^(-∆Ct)'!AK41</f>
        <v/>
      </c>
      <c r="AU41" s="348" t="str">
        <f>'Moyennes ∆Ct et 2^(-∆Ct)'!AM41</f>
        <v/>
      </c>
      <c r="AV41" s="348" t="str">
        <f>'Moyennes ∆Ct et 2^(-∆Ct)'!AO41</f>
        <v/>
      </c>
      <c r="AW41" s="348" t="str">
        <f>'Moyennes ∆Ct et 2^(-∆Ct)'!AQ41</f>
        <v/>
      </c>
      <c r="AX41" s="348" t="str">
        <f>'Moyennes ∆Ct et 2^(-∆Ct)'!AS41</f>
        <v/>
      </c>
      <c r="AY41" s="348" t="str">
        <f>'Moyennes ∆Ct et 2^(-∆Ct)'!AU41</f>
        <v/>
      </c>
      <c r="AZ41" s="348" t="str">
        <f>'Moyennes ∆Ct et 2^(-∆Ct)'!AW41</f>
        <v/>
      </c>
      <c r="BA41" s="348" t="str">
        <f>'Moyennes ∆Ct et 2^(-∆Ct)'!AY41</f>
        <v/>
      </c>
      <c r="BB41" s="348" t="str">
        <f>'Moyennes ∆Ct et 2^(-∆Ct)'!BA41</f>
        <v/>
      </c>
      <c r="BC41" s="349" t="str">
        <f>'Moyennes ∆Ct et 2^(-∆Ct)'!BC41</f>
        <v/>
      </c>
    </row>
    <row r="42" spans="1:55">
      <c r="A42" s="315" t="s">
        <v>49</v>
      </c>
      <c r="B42" s="323" t="str">
        <f>'Choix des Gènes pour Diagrammes'!F7</f>
        <v/>
      </c>
      <c r="C42" s="359" t="str">
        <f>'Moyennes des Ct'!C42</f>
        <v/>
      </c>
      <c r="D42" s="342" t="str">
        <f>'Moyennes des Ct'!F42</f>
        <v/>
      </c>
      <c r="E42" s="342" t="str">
        <f>'Moyennes des Ct'!I42</f>
        <v/>
      </c>
      <c r="F42" s="342" t="str">
        <f>'Moyennes des Ct'!L42</f>
        <v/>
      </c>
      <c r="G42" s="342" t="str">
        <f>'Moyennes des Ct'!O42</f>
        <v/>
      </c>
      <c r="H42" s="342" t="str">
        <f>'Moyennes des Ct'!R42</f>
        <v/>
      </c>
      <c r="I42" s="342" t="str">
        <f>'Moyennes des Ct'!U42</f>
        <v/>
      </c>
      <c r="J42" s="342" t="str">
        <f>'Moyennes des Ct'!X42</f>
        <v/>
      </c>
      <c r="K42" s="342" t="str">
        <f>'Moyennes des Ct'!AA42</f>
        <v/>
      </c>
      <c r="L42" s="342" t="str">
        <f>'Moyennes des Ct'!AD42</f>
        <v/>
      </c>
      <c r="M42" s="343" t="str">
        <f>'Moyennes des Ct'!AG42</f>
        <v/>
      </c>
      <c r="N42" s="353" t="str">
        <f>'Moyennes ∆Ct et 2^(-∆Ct)'!Y42</f>
        <v/>
      </c>
      <c r="O42" s="354" t="str">
        <f>'Moyennes ∆Ct et 2^(-∆Ct)'!Z42</f>
        <v/>
      </c>
      <c r="P42" s="354" t="str">
        <f>'Moyennes ∆Ct et 2^(-∆Ct)'!AA42</f>
        <v/>
      </c>
      <c r="Q42" s="354" t="str">
        <f>'Moyennes ∆Ct et 2^(-∆Ct)'!AB42</f>
        <v/>
      </c>
      <c r="R42" s="354" t="str">
        <f>'Moyennes ∆Ct et 2^(-∆Ct)'!AC42</f>
        <v/>
      </c>
      <c r="S42" s="354" t="str">
        <f>'Moyennes ∆Ct et 2^(-∆Ct)'!AD42</f>
        <v/>
      </c>
      <c r="T42" s="354" t="str">
        <f>'Moyennes ∆Ct et 2^(-∆Ct)'!AE42</f>
        <v/>
      </c>
      <c r="U42" s="354" t="str">
        <f>'Moyennes ∆Ct et 2^(-∆Ct)'!AF42</f>
        <v/>
      </c>
      <c r="V42" s="354" t="str">
        <f>'Moyennes ∆Ct et 2^(-∆Ct)'!AG42</f>
        <v/>
      </c>
      <c r="W42" s="354" t="str">
        <f>'Moyennes ∆Ct et 2^(-∆Ct)'!AH42</f>
        <v/>
      </c>
      <c r="X42" s="354" t="str">
        <f>'Moyennes ∆Ct et 2^(-∆Ct)'!AI42</f>
        <v/>
      </c>
      <c r="Y42" s="353" t="str">
        <f>IF(ISERROR(LOG('Moyennes ∆Ct et 2^(-∆Ct)'!N42)),"",IF(LOG('Moyennes ∆Ct et 2^(-∆Ct)'!N42)&gt;1,LOG('Moyennes ∆Ct et 2^(-∆Ct)'!N42),-1/LOG('Moyennes ∆Ct et 2^(-∆Ct)'!N42)))</f>
        <v/>
      </c>
      <c r="Z42" s="354" t="str">
        <f>IF(ISERROR(LOG('Moyennes ∆Ct et 2^(-∆Ct)'!O42)),"",IF(LOG('Moyennes ∆Ct et 2^(-∆Ct)'!O42)&gt;1,LOG('Moyennes ∆Ct et 2^(-∆Ct)'!O42),-1/LOG('Moyennes ∆Ct et 2^(-∆Ct)'!O42)))</f>
        <v/>
      </c>
      <c r="AA42" s="354" t="str">
        <f>IF(ISERROR(LOG('Moyennes ∆Ct et 2^(-∆Ct)'!P42)),"",IF(LOG('Moyennes ∆Ct et 2^(-∆Ct)'!P42)&gt;1,LOG('Moyennes ∆Ct et 2^(-∆Ct)'!P42),-1/LOG('Moyennes ∆Ct et 2^(-∆Ct)'!P42)))</f>
        <v/>
      </c>
      <c r="AB42" s="354" t="str">
        <f>IF(ISERROR(LOG('Moyennes ∆Ct et 2^(-∆Ct)'!Q42)),"",IF(LOG('Moyennes ∆Ct et 2^(-∆Ct)'!Q42)&gt;1,LOG('Moyennes ∆Ct et 2^(-∆Ct)'!Q42),-1/LOG('Moyennes ∆Ct et 2^(-∆Ct)'!Q42)))</f>
        <v/>
      </c>
      <c r="AC42" s="354" t="str">
        <f>IF(ISERROR(LOG('Moyennes ∆Ct et 2^(-∆Ct)'!R42)),"",IF(LOG('Moyennes ∆Ct et 2^(-∆Ct)'!R42)&gt;1,LOG('Moyennes ∆Ct et 2^(-∆Ct)'!R42),-1/LOG('Moyennes ∆Ct et 2^(-∆Ct)'!R42)))</f>
        <v/>
      </c>
      <c r="AD42" s="354" t="str">
        <f>IF(ISERROR(LOG('Moyennes ∆Ct et 2^(-∆Ct)'!S42)),"",IF(LOG('Moyennes ∆Ct et 2^(-∆Ct)'!S42)&gt;1,LOG('Moyennes ∆Ct et 2^(-∆Ct)'!S42),-1/LOG('Moyennes ∆Ct et 2^(-∆Ct)'!S42)))</f>
        <v/>
      </c>
      <c r="AE42" s="354" t="str">
        <f>IF(ISERROR(LOG('Moyennes ∆Ct et 2^(-∆Ct)'!T42)),"",IF(LOG('Moyennes ∆Ct et 2^(-∆Ct)'!T42)&gt;1,LOG('Moyennes ∆Ct et 2^(-∆Ct)'!T42),-1/LOG('Moyennes ∆Ct et 2^(-∆Ct)'!T42)))</f>
        <v/>
      </c>
      <c r="AF42" s="354" t="str">
        <f>IF(ISERROR(LOG('Moyennes ∆Ct et 2^(-∆Ct)'!U42)),"",IF(LOG('Moyennes ∆Ct et 2^(-∆Ct)'!U42)&gt;1,LOG('Moyennes ∆Ct et 2^(-∆Ct)'!U42),-1/LOG('Moyennes ∆Ct et 2^(-∆Ct)'!U42)))</f>
        <v/>
      </c>
      <c r="AG42" s="354" t="str">
        <f>IF(ISERROR(LOG('Moyennes ∆Ct et 2^(-∆Ct)'!V42)),"",IF(LOG('Moyennes ∆Ct et 2^(-∆Ct)'!V42)&gt;1,LOG('Moyennes ∆Ct et 2^(-∆Ct)'!V42),-1/LOG('Moyennes ∆Ct et 2^(-∆Ct)'!V42)))</f>
        <v/>
      </c>
      <c r="AH42" s="354" t="str">
        <f>IF(ISERROR(LOG('Moyennes ∆Ct et 2^(-∆Ct)'!W42)),"",IF(LOG('Moyennes ∆Ct et 2^(-∆Ct)'!W42)&gt;1,LOG('Moyennes ∆Ct et 2^(-∆Ct)'!W42),-1/LOG('Moyennes ∆Ct et 2^(-∆Ct)'!W42)))</f>
        <v/>
      </c>
      <c r="AI42" s="355" t="str">
        <f>IF(ISERROR(LOG('Moyennes ∆Ct et 2^(-∆Ct)'!X42)),"",IF(LOG('Moyennes ∆Ct et 2^(-∆Ct)'!X42)&gt;1,LOG('Moyennes ∆Ct et 2^(-∆Ct)'!X42),-1/LOG('Moyennes ∆Ct et 2^(-∆Ct)'!X42)))</f>
        <v/>
      </c>
      <c r="AJ42" s="347" t="str">
        <f>'Variations d''expr° - Validation'!F42</f>
        <v/>
      </c>
      <c r="AK42" s="348" t="str">
        <f>'Variations d''expr° - Validation'!I42</f>
        <v/>
      </c>
      <c r="AL42" s="348" t="str">
        <f>'Variations d''expr° - Validation'!L42</f>
        <v/>
      </c>
      <c r="AM42" s="348" t="str">
        <f>'Variations d''expr° - Validation'!O42</f>
        <v/>
      </c>
      <c r="AN42" s="348" t="str">
        <f>'Variations d''expr° - Validation'!R42</f>
        <v/>
      </c>
      <c r="AO42" s="348" t="str">
        <f>'Variations d''expr° - Validation'!U42</f>
        <v/>
      </c>
      <c r="AP42" s="348" t="str">
        <f>'Variations d''expr° - Validation'!X42</f>
        <v/>
      </c>
      <c r="AQ42" s="348" t="str">
        <f>'Variations d''expr° - Validation'!AA42</f>
        <v/>
      </c>
      <c r="AR42" s="348" t="str">
        <f>'Variations d''expr° - Validation'!AD42</f>
        <v/>
      </c>
      <c r="AS42" s="349" t="str">
        <f>'Variations d''expr° - Validation'!AG42</f>
        <v/>
      </c>
      <c r="AT42" s="347" t="str">
        <f>'Moyennes ∆Ct et 2^(-∆Ct)'!AK42</f>
        <v/>
      </c>
      <c r="AU42" s="348" t="str">
        <f>'Moyennes ∆Ct et 2^(-∆Ct)'!AM42</f>
        <v/>
      </c>
      <c r="AV42" s="348" t="str">
        <f>'Moyennes ∆Ct et 2^(-∆Ct)'!AO42</f>
        <v/>
      </c>
      <c r="AW42" s="348" t="str">
        <f>'Moyennes ∆Ct et 2^(-∆Ct)'!AQ42</f>
        <v/>
      </c>
      <c r="AX42" s="348" t="str">
        <f>'Moyennes ∆Ct et 2^(-∆Ct)'!AS42</f>
        <v/>
      </c>
      <c r="AY42" s="348" t="str">
        <f>'Moyennes ∆Ct et 2^(-∆Ct)'!AU42</f>
        <v/>
      </c>
      <c r="AZ42" s="348" t="str">
        <f>'Moyennes ∆Ct et 2^(-∆Ct)'!AW42</f>
        <v/>
      </c>
      <c r="BA42" s="348" t="str">
        <f>'Moyennes ∆Ct et 2^(-∆Ct)'!AY42</f>
        <v/>
      </c>
      <c r="BB42" s="348" t="str">
        <f>'Moyennes ∆Ct et 2^(-∆Ct)'!BA42</f>
        <v/>
      </c>
      <c r="BC42" s="349" t="str">
        <f>'Moyennes ∆Ct et 2^(-∆Ct)'!BC42</f>
        <v/>
      </c>
    </row>
    <row r="43" spans="1:55">
      <c r="A43" s="315" t="s">
        <v>50</v>
      </c>
      <c r="B43" s="323" t="str">
        <f>'Choix des Gènes pour Diagrammes'!G7</f>
        <v/>
      </c>
      <c r="C43" s="359" t="str">
        <f>'Moyennes des Ct'!C43</f>
        <v/>
      </c>
      <c r="D43" s="342" t="str">
        <f>'Moyennes des Ct'!F43</f>
        <v/>
      </c>
      <c r="E43" s="342" t="str">
        <f>'Moyennes des Ct'!I43</f>
        <v/>
      </c>
      <c r="F43" s="342" t="str">
        <f>'Moyennes des Ct'!L43</f>
        <v/>
      </c>
      <c r="G43" s="342" t="str">
        <f>'Moyennes des Ct'!O43</f>
        <v/>
      </c>
      <c r="H43" s="342" t="str">
        <f>'Moyennes des Ct'!R43</f>
        <v/>
      </c>
      <c r="I43" s="342" t="str">
        <f>'Moyennes des Ct'!U43</f>
        <v/>
      </c>
      <c r="J43" s="342" t="str">
        <f>'Moyennes des Ct'!X43</f>
        <v/>
      </c>
      <c r="K43" s="342" t="str">
        <f>'Moyennes des Ct'!AA43</f>
        <v/>
      </c>
      <c r="L43" s="342" t="str">
        <f>'Moyennes des Ct'!AD43</f>
        <v/>
      </c>
      <c r="M43" s="343" t="str">
        <f>'Moyennes des Ct'!AG43</f>
        <v/>
      </c>
      <c r="N43" s="353" t="str">
        <f>'Moyennes ∆Ct et 2^(-∆Ct)'!Y43</f>
        <v/>
      </c>
      <c r="O43" s="354" t="str">
        <f>'Moyennes ∆Ct et 2^(-∆Ct)'!Z43</f>
        <v/>
      </c>
      <c r="P43" s="354" t="str">
        <f>'Moyennes ∆Ct et 2^(-∆Ct)'!AA43</f>
        <v/>
      </c>
      <c r="Q43" s="354" t="str">
        <f>'Moyennes ∆Ct et 2^(-∆Ct)'!AB43</f>
        <v/>
      </c>
      <c r="R43" s="354" t="str">
        <f>'Moyennes ∆Ct et 2^(-∆Ct)'!AC43</f>
        <v/>
      </c>
      <c r="S43" s="354" t="str">
        <f>'Moyennes ∆Ct et 2^(-∆Ct)'!AD43</f>
        <v/>
      </c>
      <c r="T43" s="354" t="str">
        <f>'Moyennes ∆Ct et 2^(-∆Ct)'!AE43</f>
        <v/>
      </c>
      <c r="U43" s="354" t="str">
        <f>'Moyennes ∆Ct et 2^(-∆Ct)'!AF43</f>
        <v/>
      </c>
      <c r="V43" s="354" t="str">
        <f>'Moyennes ∆Ct et 2^(-∆Ct)'!AG43</f>
        <v/>
      </c>
      <c r="W43" s="354" t="str">
        <f>'Moyennes ∆Ct et 2^(-∆Ct)'!AH43</f>
        <v/>
      </c>
      <c r="X43" s="354" t="str">
        <f>'Moyennes ∆Ct et 2^(-∆Ct)'!AI43</f>
        <v/>
      </c>
      <c r="Y43" s="353" t="str">
        <f>IF(ISERROR(LOG('Moyennes ∆Ct et 2^(-∆Ct)'!N43)),"",IF(LOG('Moyennes ∆Ct et 2^(-∆Ct)'!N43)&gt;1,LOG('Moyennes ∆Ct et 2^(-∆Ct)'!N43),-1/LOG('Moyennes ∆Ct et 2^(-∆Ct)'!N43)))</f>
        <v/>
      </c>
      <c r="Z43" s="354" t="str">
        <f>IF(ISERROR(LOG('Moyennes ∆Ct et 2^(-∆Ct)'!O43)),"",IF(LOG('Moyennes ∆Ct et 2^(-∆Ct)'!O43)&gt;1,LOG('Moyennes ∆Ct et 2^(-∆Ct)'!O43),-1/LOG('Moyennes ∆Ct et 2^(-∆Ct)'!O43)))</f>
        <v/>
      </c>
      <c r="AA43" s="354" t="str">
        <f>IF(ISERROR(LOG('Moyennes ∆Ct et 2^(-∆Ct)'!P43)),"",IF(LOG('Moyennes ∆Ct et 2^(-∆Ct)'!P43)&gt;1,LOG('Moyennes ∆Ct et 2^(-∆Ct)'!P43),-1/LOG('Moyennes ∆Ct et 2^(-∆Ct)'!P43)))</f>
        <v/>
      </c>
      <c r="AB43" s="354" t="str">
        <f>IF(ISERROR(LOG('Moyennes ∆Ct et 2^(-∆Ct)'!Q43)),"",IF(LOG('Moyennes ∆Ct et 2^(-∆Ct)'!Q43)&gt;1,LOG('Moyennes ∆Ct et 2^(-∆Ct)'!Q43),-1/LOG('Moyennes ∆Ct et 2^(-∆Ct)'!Q43)))</f>
        <v/>
      </c>
      <c r="AC43" s="354" t="str">
        <f>IF(ISERROR(LOG('Moyennes ∆Ct et 2^(-∆Ct)'!R43)),"",IF(LOG('Moyennes ∆Ct et 2^(-∆Ct)'!R43)&gt;1,LOG('Moyennes ∆Ct et 2^(-∆Ct)'!R43),-1/LOG('Moyennes ∆Ct et 2^(-∆Ct)'!R43)))</f>
        <v/>
      </c>
      <c r="AD43" s="354" t="str">
        <f>IF(ISERROR(LOG('Moyennes ∆Ct et 2^(-∆Ct)'!S43)),"",IF(LOG('Moyennes ∆Ct et 2^(-∆Ct)'!S43)&gt;1,LOG('Moyennes ∆Ct et 2^(-∆Ct)'!S43),-1/LOG('Moyennes ∆Ct et 2^(-∆Ct)'!S43)))</f>
        <v/>
      </c>
      <c r="AE43" s="354" t="str">
        <f>IF(ISERROR(LOG('Moyennes ∆Ct et 2^(-∆Ct)'!T43)),"",IF(LOG('Moyennes ∆Ct et 2^(-∆Ct)'!T43)&gt;1,LOG('Moyennes ∆Ct et 2^(-∆Ct)'!T43),-1/LOG('Moyennes ∆Ct et 2^(-∆Ct)'!T43)))</f>
        <v/>
      </c>
      <c r="AF43" s="354" t="str">
        <f>IF(ISERROR(LOG('Moyennes ∆Ct et 2^(-∆Ct)'!U43)),"",IF(LOG('Moyennes ∆Ct et 2^(-∆Ct)'!U43)&gt;1,LOG('Moyennes ∆Ct et 2^(-∆Ct)'!U43),-1/LOG('Moyennes ∆Ct et 2^(-∆Ct)'!U43)))</f>
        <v/>
      </c>
      <c r="AG43" s="354" t="str">
        <f>IF(ISERROR(LOG('Moyennes ∆Ct et 2^(-∆Ct)'!V43)),"",IF(LOG('Moyennes ∆Ct et 2^(-∆Ct)'!V43)&gt;1,LOG('Moyennes ∆Ct et 2^(-∆Ct)'!V43),-1/LOG('Moyennes ∆Ct et 2^(-∆Ct)'!V43)))</f>
        <v/>
      </c>
      <c r="AH43" s="354" t="str">
        <f>IF(ISERROR(LOG('Moyennes ∆Ct et 2^(-∆Ct)'!W43)),"",IF(LOG('Moyennes ∆Ct et 2^(-∆Ct)'!W43)&gt;1,LOG('Moyennes ∆Ct et 2^(-∆Ct)'!W43),-1/LOG('Moyennes ∆Ct et 2^(-∆Ct)'!W43)))</f>
        <v/>
      </c>
      <c r="AI43" s="355" t="str">
        <f>IF(ISERROR(LOG('Moyennes ∆Ct et 2^(-∆Ct)'!X43)),"",IF(LOG('Moyennes ∆Ct et 2^(-∆Ct)'!X43)&gt;1,LOG('Moyennes ∆Ct et 2^(-∆Ct)'!X43),-1/LOG('Moyennes ∆Ct et 2^(-∆Ct)'!X43)))</f>
        <v/>
      </c>
      <c r="AJ43" s="347" t="str">
        <f>'Variations d''expr° - Validation'!F43</f>
        <v/>
      </c>
      <c r="AK43" s="348" t="str">
        <f>'Variations d''expr° - Validation'!I43</f>
        <v/>
      </c>
      <c r="AL43" s="348" t="str">
        <f>'Variations d''expr° - Validation'!L43</f>
        <v/>
      </c>
      <c r="AM43" s="348" t="str">
        <f>'Variations d''expr° - Validation'!O43</f>
        <v/>
      </c>
      <c r="AN43" s="348" t="str">
        <f>'Variations d''expr° - Validation'!R43</f>
        <v/>
      </c>
      <c r="AO43" s="348" t="str">
        <f>'Variations d''expr° - Validation'!U43</f>
        <v/>
      </c>
      <c r="AP43" s="348" t="str">
        <f>'Variations d''expr° - Validation'!X43</f>
        <v/>
      </c>
      <c r="AQ43" s="348" t="str">
        <f>'Variations d''expr° - Validation'!AA43</f>
        <v/>
      </c>
      <c r="AR43" s="348" t="str">
        <f>'Variations d''expr° - Validation'!AD43</f>
        <v/>
      </c>
      <c r="AS43" s="349" t="str">
        <f>'Variations d''expr° - Validation'!AG43</f>
        <v/>
      </c>
      <c r="AT43" s="347" t="str">
        <f>'Moyennes ∆Ct et 2^(-∆Ct)'!AK43</f>
        <v/>
      </c>
      <c r="AU43" s="348" t="str">
        <f>'Moyennes ∆Ct et 2^(-∆Ct)'!AM43</f>
        <v/>
      </c>
      <c r="AV43" s="348" t="str">
        <f>'Moyennes ∆Ct et 2^(-∆Ct)'!AO43</f>
        <v/>
      </c>
      <c r="AW43" s="348" t="str">
        <f>'Moyennes ∆Ct et 2^(-∆Ct)'!AQ43</f>
        <v/>
      </c>
      <c r="AX43" s="348" t="str">
        <f>'Moyennes ∆Ct et 2^(-∆Ct)'!AS43</f>
        <v/>
      </c>
      <c r="AY43" s="348" t="str">
        <f>'Moyennes ∆Ct et 2^(-∆Ct)'!AU43</f>
        <v/>
      </c>
      <c r="AZ43" s="348" t="str">
        <f>'Moyennes ∆Ct et 2^(-∆Ct)'!AW43</f>
        <v/>
      </c>
      <c r="BA43" s="348" t="str">
        <f>'Moyennes ∆Ct et 2^(-∆Ct)'!AY43</f>
        <v/>
      </c>
      <c r="BB43" s="348" t="str">
        <f>'Moyennes ∆Ct et 2^(-∆Ct)'!BA43</f>
        <v/>
      </c>
      <c r="BC43" s="349" t="str">
        <f>'Moyennes ∆Ct et 2^(-∆Ct)'!BC43</f>
        <v/>
      </c>
    </row>
    <row r="44" spans="1:55">
      <c r="A44" s="315" t="s">
        <v>51</v>
      </c>
      <c r="B44" s="323" t="str">
        <f>'Choix des Gènes pour Diagrammes'!H7</f>
        <v/>
      </c>
      <c r="C44" s="359" t="str">
        <f>'Moyennes des Ct'!C44</f>
        <v/>
      </c>
      <c r="D44" s="342" t="str">
        <f>'Moyennes des Ct'!F44</f>
        <v/>
      </c>
      <c r="E44" s="342" t="str">
        <f>'Moyennes des Ct'!I44</f>
        <v/>
      </c>
      <c r="F44" s="342" t="str">
        <f>'Moyennes des Ct'!L44</f>
        <v/>
      </c>
      <c r="G44" s="342" t="str">
        <f>'Moyennes des Ct'!O44</f>
        <v/>
      </c>
      <c r="H44" s="342" t="str">
        <f>'Moyennes des Ct'!R44</f>
        <v/>
      </c>
      <c r="I44" s="342" t="str">
        <f>'Moyennes des Ct'!U44</f>
        <v/>
      </c>
      <c r="J44" s="342" t="str">
        <f>'Moyennes des Ct'!X44</f>
        <v/>
      </c>
      <c r="K44" s="342" t="str">
        <f>'Moyennes des Ct'!AA44</f>
        <v/>
      </c>
      <c r="L44" s="342" t="str">
        <f>'Moyennes des Ct'!AD44</f>
        <v/>
      </c>
      <c r="M44" s="343" t="str">
        <f>'Moyennes des Ct'!AG44</f>
        <v/>
      </c>
      <c r="N44" s="353" t="str">
        <f>'Moyennes ∆Ct et 2^(-∆Ct)'!Y44</f>
        <v/>
      </c>
      <c r="O44" s="354" t="str">
        <f>'Moyennes ∆Ct et 2^(-∆Ct)'!Z44</f>
        <v/>
      </c>
      <c r="P44" s="354" t="str">
        <f>'Moyennes ∆Ct et 2^(-∆Ct)'!AA44</f>
        <v/>
      </c>
      <c r="Q44" s="354" t="str">
        <f>'Moyennes ∆Ct et 2^(-∆Ct)'!AB44</f>
        <v/>
      </c>
      <c r="R44" s="354" t="str">
        <f>'Moyennes ∆Ct et 2^(-∆Ct)'!AC44</f>
        <v/>
      </c>
      <c r="S44" s="354" t="str">
        <f>'Moyennes ∆Ct et 2^(-∆Ct)'!AD44</f>
        <v/>
      </c>
      <c r="T44" s="354" t="str">
        <f>'Moyennes ∆Ct et 2^(-∆Ct)'!AE44</f>
        <v/>
      </c>
      <c r="U44" s="354" t="str">
        <f>'Moyennes ∆Ct et 2^(-∆Ct)'!AF44</f>
        <v/>
      </c>
      <c r="V44" s="354" t="str">
        <f>'Moyennes ∆Ct et 2^(-∆Ct)'!AG44</f>
        <v/>
      </c>
      <c r="W44" s="354" t="str">
        <f>'Moyennes ∆Ct et 2^(-∆Ct)'!AH44</f>
        <v/>
      </c>
      <c r="X44" s="354" t="str">
        <f>'Moyennes ∆Ct et 2^(-∆Ct)'!AI44</f>
        <v/>
      </c>
      <c r="Y44" s="353" t="str">
        <f>IF(ISERROR(LOG('Moyennes ∆Ct et 2^(-∆Ct)'!N44)),"",IF(LOG('Moyennes ∆Ct et 2^(-∆Ct)'!N44)&gt;1,LOG('Moyennes ∆Ct et 2^(-∆Ct)'!N44),-1/LOG('Moyennes ∆Ct et 2^(-∆Ct)'!N44)))</f>
        <v/>
      </c>
      <c r="Z44" s="354" t="str">
        <f>IF(ISERROR(LOG('Moyennes ∆Ct et 2^(-∆Ct)'!O44)),"",IF(LOG('Moyennes ∆Ct et 2^(-∆Ct)'!O44)&gt;1,LOG('Moyennes ∆Ct et 2^(-∆Ct)'!O44),-1/LOG('Moyennes ∆Ct et 2^(-∆Ct)'!O44)))</f>
        <v/>
      </c>
      <c r="AA44" s="354" t="str">
        <f>IF(ISERROR(LOG('Moyennes ∆Ct et 2^(-∆Ct)'!P44)),"",IF(LOG('Moyennes ∆Ct et 2^(-∆Ct)'!P44)&gt;1,LOG('Moyennes ∆Ct et 2^(-∆Ct)'!P44),-1/LOG('Moyennes ∆Ct et 2^(-∆Ct)'!P44)))</f>
        <v/>
      </c>
      <c r="AB44" s="354" t="str">
        <f>IF(ISERROR(LOG('Moyennes ∆Ct et 2^(-∆Ct)'!Q44)),"",IF(LOG('Moyennes ∆Ct et 2^(-∆Ct)'!Q44)&gt;1,LOG('Moyennes ∆Ct et 2^(-∆Ct)'!Q44),-1/LOG('Moyennes ∆Ct et 2^(-∆Ct)'!Q44)))</f>
        <v/>
      </c>
      <c r="AC44" s="354" t="str">
        <f>IF(ISERROR(LOG('Moyennes ∆Ct et 2^(-∆Ct)'!R44)),"",IF(LOG('Moyennes ∆Ct et 2^(-∆Ct)'!R44)&gt;1,LOG('Moyennes ∆Ct et 2^(-∆Ct)'!R44),-1/LOG('Moyennes ∆Ct et 2^(-∆Ct)'!R44)))</f>
        <v/>
      </c>
      <c r="AD44" s="354" t="str">
        <f>IF(ISERROR(LOG('Moyennes ∆Ct et 2^(-∆Ct)'!S44)),"",IF(LOG('Moyennes ∆Ct et 2^(-∆Ct)'!S44)&gt;1,LOG('Moyennes ∆Ct et 2^(-∆Ct)'!S44),-1/LOG('Moyennes ∆Ct et 2^(-∆Ct)'!S44)))</f>
        <v/>
      </c>
      <c r="AE44" s="354" t="str">
        <f>IF(ISERROR(LOG('Moyennes ∆Ct et 2^(-∆Ct)'!T44)),"",IF(LOG('Moyennes ∆Ct et 2^(-∆Ct)'!T44)&gt;1,LOG('Moyennes ∆Ct et 2^(-∆Ct)'!T44),-1/LOG('Moyennes ∆Ct et 2^(-∆Ct)'!T44)))</f>
        <v/>
      </c>
      <c r="AF44" s="354" t="str">
        <f>IF(ISERROR(LOG('Moyennes ∆Ct et 2^(-∆Ct)'!U44)),"",IF(LOG('Moyennes ∆Ct et 2^(-∆Ct)'!U44)&gt;1,LOG('Moyennes ∆Ct et 2^(-∆Ct)'!U44),-1/LOG('Moyennes ∆Ct et 2^(-∆Ct)'!U44)))</f>
        <v/>
      </c>
      <c r="AG44" s="354" t="str">
        <f>IF(ISERROR(LOG('Moyennes ∆Ct et 2^(-∆Ct)'!V44)),"",IF(LOG('Moyennes ∆Ct et 2^(-∆Ct)'!V44)&gt;1,LOG('Moyennes ∆Ct et 2^(-∆Ct)'!V44),-1/LOG('Moyennes ∆Ct et 2^(-∆Ct)'!V44)))</f>
        <v/>
      </c>
      <c r="AH44" s="354" t="str">
        <f>IF(ISERROR(LOG('Moyennes ∆Ct et 2^(-∆Ct)'!W44)),"",IF(LOG('Moyennes ∆Ct et 2^(-∆Ct)'!W44)&gt;1,LOG('Moyennes ∆Ct et 2^(-∆Ct)'!W44),-1/LOG('Moyennes ∆Ct et 2^(-∆Ct)'!W44)))</f>
        <v/>
      </c>
      <c r="AI44" s="355" t="str">
        <f>IF(ISERROR(LOG('Moyennes ∆Ct et 2^(-∆Ct)'!X44)),"",IF(LOG('Moyennes ∆Ct et 2^(-∆Ct)'!X44)&gt;1,LOG('Moyennes ∆Ct et 2^(-∆Ct)'!X44),-1/LOG('Moyennes ∆Ct et 2^(-∆Ct)'!X44)))</f>
        <v/>
      </c>
      <c r="AJ44" s="347" t="str">
        <f>'Variations d''expr° - Validation'!F44</f>
        <v/>
      </c>
      <c r="AK44" s="348" t="str">
        <f>'Variations d''expr° - Validation'!I44</f>
        <v/>
      </c>
      <c r="AL44" s="348" t="str">
        <f>'Variations d''expr° - Validation'!L44</f>
        <v/>
      </c>
      <c r="AM44" s="348" t="str">
        <f>'Variations d''expr° - Validation'!O44</f>
        <v/>
      </c>
      <c r="AN44" s="348" t="str">
        <f>'Variations d''expr° - Validation'!R44</f>
        <v/>
      </c>
      <c r="AO44" s="348" t="str">
        <f>'Variations d''expr° - Validation'!U44</f>
        <v/>
      </c>
      <c r="AP44" s="348" t="str">
        <f>'Variations d''expr° - Validation'!X44</f>
        <v/>
      </c>
      <c r="AQ44" s="348" t="str">
        <f>'Variations d''expr° - Validation'!AA44</f>
        <v/>
      </c>
      <c r="AR44" s="348" t="str">
        <f>'Variations d''expr° - Validation'!AD44</f>
        <v/>
      </c>
      <c r="AS44" s="349" t="str">
        <f>'Variations d''expr° - Validation'!AG44</f>
        <v/>
      </c>
      <c r="AT44" s="347" t="str">
        <f>'Moyennes ∆Ct et 2^(-∆Ct)'!AK44</f>
        <v/>
      </c>
      <c r="AU44" s="348" t="str">
        <f>'Moyennes ∆Ct et 2^(-∆Ct)'!AM44</f>
        <v/>
      </c>
      <c r="AV44" s="348" t="str">
        <f>'Moyennes ∆Ct et 2^(-∆Ct)'!AO44</f>
        <v/>
      </c>
      <c r="AW44" s="348" t="str">
        <f>'Moyennes ∆Ct et 2^(-∆Ct)'!AQ44</f>
        <v/>
      </c>
      <c r="AX44" s="348" t="str">
        <f>'Moyennes ∆Ct et 2^(-∆Ct)'!AS44</f>
        <v/>
      </c>
      <c r="AY44" s="348" t="str">
        <f>'Moyennes ∆Ct et 2^(-∆Ct)'!AU44</f>
        <v/>
      </c>
      <c r="AZ44" s="348" t="str">
        <f>'Moyennes ∆Ct et 2^(-∆Ct)'!AW44</f>
        <v/>
      </c>
      <c r="BA44" s="348" t="str">
        <f>'Moyennes ∆Ct et 2^(-∆Ct)'!AY44</f>
        <v/>
      </c>
      <c r="BB44" s="348" t="str">
        <f>'Moyennes ∆Ct et 2^(-∆Ct)'!BA44</f>
        <v/>
      </c>
      <c r="BC44" s="349" t="str">
        <f>'Moyennes ∆Ct et 2^(-∆Ct)'!BC44</f>
        <v/>
      </c>
    </row>
    <row r="45" spans="1:55">
      <c r="A45" s="315" t="s">
        <v>52</v>
      </c>
      <c r="B45" s="323" t="str">
        <f>'Choix des Gènes pour Diagrammes'!I7</f>
        <v/>
      </c>
      <c r="C45" s="359" t="str">
        <f>'Moyennes des Ct'!C45</f>
        <v/>
      </c>
      <c r="D45" s="342" t="str">
        <f>'Moyennes des Ct'!F45</f>
        <v/>
      </c>
      <c r="E45" s="342" t="str">
        <f>'Moyennes des Ct'!I45</f>
        <v/>
      </c>
      <c r="F45" s="342" t="str">
        <f>'Moyennes des Ct'!L45</f>
        <v/>
      </c>
      <c r="G45" s="342" t="str">
        <f>'Moyennes des Ct'!O45</f>
        <v/>
      </c>
      <c r="H45" s="342" t="str">
        <f>'Moyennes des Ct'!R45</f>
        <v/>
      </c>
      <c r="I45" s="342" t="str">
        <f>'Moyennes des Ct'!U45</f>
        <v/>
      </c>
      <c r="J45" s="342" t="str">
        <f>'Moyennes des Ct'!X45</f>
        <v/>
      </c>
      <c r="K45" s="342" t="str">
        <f>'Moyennes des Ct'!AA45</f>
        <v/>
      </c>
      <c r="L45" s="342" t="str">
        <f>'Moyennes des Ct'!AD45</f>
        <v/>
      </c>
      <c r="M45" s="343" t="str">
        <f>'Moyennes des Ct'!AG45</f>
        <v/>
      </c>
      <c r="N45" s="353" t="str">
        <f>'Moyennes ∆Ct et 2^(-∆Ct)'!Y45</f>
        <v/>
      </c>
      <c r="O45" s="354" t="str">
        <f>'Moyennes ∆Ct et 2^(-∆Ct)'!Z45</f>
        <v/>
      </c>
      <c r="P45" s="354" t="str">
        <f>'Moyennes ∆Ct et 2^(-∆Ct)'!AA45</f>
        <v/>
      </c>
      <c r="Q45" s="354" t="str">
        <f>'Moyennes ∆Ct et 2^(-∆Ct)'!AB45</f>
        <v/>
      </c>
      <c r="R45" s="354" t="str">
        <f>'Moyennes ∆Ct et 2^(-∆Ct)'!AC45</f>
        <v/>
      </c>
      <c r="S45" s="354" t="str">
        <f>'Moyennes ∆Ct et 2^(-∆Ct)'!AD45</f>
        <v/>
      </c>
      <c r="T45" s="354" t="str">
        <f>'Moyennes ∆Ct et 2^(-∆Ct)'!AE45</f>
        <v/>
      </c>
      <c r="U45" s="354" t="str">
        <f>'Moyennes ∆Ct et 2^(-∆Ct)'!AF45</f>
        <v/>
      </c>
      <c r="V45" s="354" t="str">
        <f>'Moyennes ∆Ct et 2^(-∆Ct)'!AG45</f>
        <v/>
      </c>
      <c r="W45" s="354" t="str">
        <f>'Moyennes ∆Ct et 2^(-∆Ct)'!AH45</f>
        <v/>
      </c>
      <c r="X45" s="354" t="str">
        <f>'Moyennes ∆Ct et 2^(-∆Ct)'!AI45</f>
        <v/>
      </c>
      <c r="Y45" s="353" t="str">
        <f>IF(ISERROR(LOG('Moyennes ∆Ct et 2^(-∆Ct)'!N45)),"",IF(LOG('Moyennes ∆Ct et 2^(-∆Ct)'!N45)&gt;1,LOG('Moyennes ∆Ct et 2^(-∆Ct)'!N45),-1/LOG('Moyennes ∆Ct et 2^(-∆Ct)'!N45)))</f>
        <v/>
      </c>
      <c r="Z45" s="354" t="str">
        <f>IF(ISERROR(LOG('Moyennes ∆Ct et 2^(-∆Ct)'!O45)),"",IF(LOG('Moyennes ∆Ct et 2^(-∆Ct)'!O45)&gt;1,LOG('Moyennes ∆Ct et 2^(-∆Ct)'!O45),-1/LOG('Moyennes ∆Ct et 2^(-∆Ct)'!O45)))</f>
        <v/>
      </c>
      <c r="AA45" s="354" t="str">
        <f>IF(ISERROR(LOG('Moyennes ∆Ct et 2^(-∆Ct)'!P45)),"",IF(LOG('Moyennes ∆Ct et 2^(-∆Ct)'!P45)&gt;1,LOG('Moyennes ∆Ct et 2^(-∆Ct)'!P45),-1/LOG('Moyennes ∆Ct et 2^(-∆Ct)'!P45)))</f>
        <v/>
      </c>
      <c r="AB45" s="354" t="str">
        <f>IF(ISERROR(LOG('Moyennes ∆Ct et 2^(-∆Ct)'!Q45)),"",IF(LOG('Moyennes ∆Ct et 2^(-∆Ct)'!Q45)&gt;1,LOG('Moyennes ∆Ct et 2^(-∆Ct)'!Q45),-1/LOG('Moyennes ∆Ct et 2^(-∆Ct)'!Q45)))</f>
        <v/>
      </c>
      <c r="AC45" s="354" t="str">
        <f>IF(ISERROR(LOG('Moyennes ∆Ct et 2^(-∆Ct)'!R45)),"",IF(LOG('Moyennes ∆Ct et 2^(-∆Ct)'!R45)&gt;1,LOG('Moyennes ∆Ct et 2^(-∆Ct)'!R45),-1/LOG('Moyennes ∆Ct et 2^(-∆Ct)'!R45)))</f>
        <v/>
      </c>
      <c r="AD45" s="354" t="str">
        <f>IF(ISERROR(LOG('Moyennes ∆Ct et 2^(-∆Ct)'!S45)),"",IF(LOG('Moyennes ∆Ct et 2^(-∆Ct)'!S45)&gt;1,LOG('Moyennes ∆Ct et 2^(-∆Ct)'!S45),-1/LOG('Moyennes ∆Ct et 2^(-∆Ct)'!S45)))</f>
        <v/>
      </c>
      <c r="AE45" s="354" t="str">
        <f>IF(ISERROR(LOG('Moyennes ∆Ct et 2^(-∆Ct)'!T45)),"",IF(LOG('Moyennes ∆Ct et 2^(-∆Ct)'!T45)&gt;1,LOG('Moyennes ∆Ct et 2^(-∆Ct)'!T45),-1/LOG('Moyennes ∆Ct et 2^(-∆Ct)'!T45)))</f>
        <v/>
      </c>
      <c r="AF45" s="354" t="str">
        <f>IF(ISERROR(LOG('Moyennes ∆Ct et 2^(-∆Ct)'!U45)),"",IF(LOG('Moyennes ∆Ct et 2^(-∆Ct)'!U45)&gt;1,LOG('Moyennes ∆Ct et 2^(-∆Ct)'!U45),-1/LOG('Moyennes ∆Ct et 2^(-∆Ct)'!U45)))</f>
        <v/>
      </c>
      <c r="AG45" s="354" t="str">
        <f>IF(ISERROR(LOG('Moyennes ∆Ct et 2^(-∆Ct)'!V45)),"",IF(LOG('Moyennes ∆Ct et 2^(-∆Ct)'!V45)&gt;1,LOG('Moyennes ∆Ct et 2^(-∆Ct)'!V45),-1/LOG('Moyennes ∆Ct et 2^(-∆Ct)'!V45)))</f>
        <v/>
      </c>
      <c r="AH45" s="354" t="str">
        <f>IF(ISERROR(LOG('Moyennes ∆Ct et 2^(-∆Ct)'!W45)),"",IF(LOG('Moyennes ∆Ct et 2^(-∆Ct)'!W45)&gt;1,LOG('Moyennes ∆Ct et 2^(-∆Ct)'!W45),-1/LOG('Moyennes ∆Ct et 2^(-∆Ct)'!W45)))</f>
        <v/>
      </c>
      <c r="AI45" s="355" t="str">
        <f>IF(ISERROR(LOG('Moyennes ∆Ct et 2^(-∆Ct)'!X45)),"",IF(LOG('Moyennes ∆Ct et 2^(-∆Ct)'!X45)&gt;1,LOG('Moyennes ∆Ct et 2^(-∆Ct)'!X45),-1/LOG('Moyennes ∆Ct et 2^(-∆Ct)'!X45)))</f>
        <v/>
      </c>
      <c r="AJ45" s="347" t="str">
        <f>'Variations d''expr° - Validation'!F45</f>
        <v/>
      </c>
      <c r="AK45" s="348" t="str">
        <f>'Variations d''expr° - Validation'!I45</f>
        <v/>
      </c>
      <c r="AL45" s="348" t="str">
        <f>'Variations d''expr° - Validation'!L45</f>
        <v/>
      </c>
      <c r="AM45" s="348" t="str">
        <f>'Variations d''expr° - Validation'!O45</f>
        <v/>
      </c>
      <c r="AN45" s="348" t="str">
        <f>'Variations d''expr° - Validation'!R45</f>
        <v/>
      </c>
      <c r="AO45" s="348" t="str">
        <f>'Variations d''expr° - Validation'!U45</f>
        <v/>
      </c>
      <c r="AP45" s="348" t="str">
        <f>'Variations d''expr° - Validation'!X45</f>
        <v/>
      </c>
      <c r="AQ45" s="348" t="str">
        <f>'Variations d''expr° - Validation'!AA45</f>
        <v/>
      </c>
      <c r="AR45" s="348" t="str">
        <f>'Variations d''expr° - Validation'!AD45</f>
        <v/>
      </c>
      <c r="AS45" s="349" t="str">
        <f>'Variations d''expr° - Validation'!AG45</f>
        <v/>
      </c>
      <c r="AT45" s="347" t="str">
        <f>'Moyennes ∆Ct et 2^(-∆Ct)'!AK45</f>
        <v/>
      </c>
      <c r="AU45" s="348" t="str">
        <f>'Moyennes ∆Ct et 2^(-∆Ct)'!AM45</f>
        <v/>
      </c>
      <c r="AV45" s="348" t="str">
        <f>'Moyennes ∆Ct et 2^(-∆Ct)'!AO45</f>
        <v/>
      </c>
      <c r="AW45" s="348" t="str">
        <f>'Moyennes ∆Ct et 2^(-∆Ct)'!AQ45</f>
        <v/>
      </c>
      <c r="AX45" s="348" t="str">
        <f>'Moyennes ∆Ct et 2^(-∆Ct)'!AS45</f>
        <v/>
      </c>
      <c r="AY45" s="348" t="str">
        <f>'Moyennes ∆Ct et 2^(-∆Ct)'!AU45</f>
        <v/>
      </c>
      <c r="AZ45" s="348" t="str">
        <f>'Moyennes ∆Ct et 2^(-∆Ct)'!AW45</f>
        <v/>
      </c>
      <c r="BA45" s="348" t="str">
        <f>'Moyennes ∆Ct et 2^(-∆Ct)'!AY45</f>
        <v/>
      </c>
      <c r="BB45" s="348" t="str">
        <f>'Moyennes ∆Ct et 2^(-∆Ct)'!BA45</f>
        <v/>
      </c>
      <c r="BC45" s="349" t="str">
        <f>'Moyennes ∆Ct et 2^(-∆Ct)'!BC45</f>
        <v/>
      </c>
    </row>
    <row r="46" spans="1:55">
      <c r="A46" s="315" t="s">
        <v>53</v>
      </c>
      <c r="B46" s="323" t="str">
        <f>'Choix des Gènes pour Diagrammes'!J7</f>
        <v/>
      </c>
      <c r="C46" s="359" t="str">
        <f>'Moyennes des Ct'!C46</f>
        <v/>
      </c>
      <c r="D46" s="342" t="str">
        <f>'Moyennes des Ct'!F46</f>
        <v/>
      </c>
      <c r="E46" s="342" t="str">
        <f>'Moyennes des Ct'!I46</f>
        <v/>
      </c>
      <c r="F46" s="342" t="str">
        <f>'Moyennes des Ct'!L46</f>
        <v/>
      </c>
      <c r="G46" s="342" t="str">
        <f>'Moyennes des Ct'!O46</f>
        <v/>
      </c>
      <c r="H46" s="342" t="str">
        <f>'Moyennes des Ct'!R46</f>
        <v/>
      </c>
      <c r="I46" s="342" t="str">
        <f>'Moyennes des Ct'!U46</f>
        <v/>
      </c>
      <c r="J46" s="342" t="str">
        <f>'Moyennes des Ct'!X46</f>
        <v/>
      </c>
      <c r="K46" s="342" t="str">
        <f>'Moyennes des Ct'!AA46</f>
        <v/>
      </c>
      <c r="L46" s="342" t="str">
        <f>'Moyennes des Ct'!AD46</f>
        <v/>
      </c>
      <c r="M46" s="343" t="str">
        <f>'Moyennes des Ct'!AG46</f>
        <v/>
      </c>
      <c r="N46" s="353" t="str">
        <f>'Moyennes ∆Ct et 2^(-∆Ct)'!Y46</f>
        <v/>
      </c>
      <c r="O46" s="354" t="str">
        <f>'Moyennes ∆Ct et 2^(-∆Ct)'!Z46</f>
        <v/>
      </c>
      <c r="P46" s="354" t="str">
        <f>'Moyennes ∆Ct et 2^(-∆Ct)'!AA46</f>
        <v/>
      </c>
      <c r="Q46" s="354" t="str">
        <f>'Moyennes ∆Ct et 2^(-∆Ct)'!AB46</f>
        <v/>
      </c>
      <c r="R46" s="354" t="str">
        <f>'Moyennes ∆Ct et 2^(-∆Ct)'!AC46</f>
        <v/>
      </c>
      <c r="S46" s="354" t="str">
        <f>'Moyennes ∆Ct et 2^(-∆Ct)'!AD46</f>
        <v/>
      </c>
      <c r="T46" s="354" t="str">
        <f>'Moyennes ∆Ct et 2^(-∆Ct)'!AE46</f>
        <v/>
      </c>
      <c r="U46" s="354" t="str">
        <f>'Moyennes ∆Ct et 2^(-∆Ct)'!AF46</f>
        <v/>
      </c>
      <c r="V46" s="354" t="str">
        <f>'Moyennes ∆Ct et 2^(-∆Ct)'!AG46</f>
        <v/>
      </c>
      <c r="W46" s="354" t="str">
        <f>'Moyennes ∆Ct et 2^(-∆Ct)'!AH46</f>
        <v/>
      </c>
      <c r="X46" s="354" t="str">
        <f>'Moyennes ∆Ct et 2^(-∆Ct)'!AI46</f>
        <v/>
      </c>
      <c r="Y46" s="353" t="str">
        <f>IF(ISERROR(LOG('Moyennes ∆Ct et 2^(-∆Ct)'!N46)),"",IF(LOG('Moyennes ∆Ct et 2^(-∆Ct)'!N46)&gt;1,LOG('Moyennes ∆Ct et 2^(-∆Ct)'!N46),-1/LOG('Moyennes ∆Ct et 2^(-∆Ct)'!N46)))</f>
        <v/>
      </c>
      <c r="Z46" s="354" t="str">
        <f>IF(ISERROR(LOG('Moyennes ∆Ct et 2^(-∆Ct)'!O46)),"",IF(LOG('Moyennes ∆Ct et 2^(-∆Ct)'!O46)&gt;1,LOG('Moyennes ∆Ct et 2^(-∆Ct)'!O46),-1/LOG('Moyennes ∆Ct et 2^(-∆Ct)'!O46)))</f>
        <v/>
      </c>
      <c r="AA46" s="354" t="str">
        <f>IF(ISERROR(LOG('Moyennes ∆Ct et 2^(-∆Ct)'!P46)),"",IF(LOG('Moyennes ∆Ct et 2^(-∆Ct)'!P46)&gt;1,LOG('Moyennes ∆Ct et 2^(-∆Ct)'!P46),-1/LOG('Moyennes ∆Ct et 2^(-∆Ct)'!P46)))</f>
        <v/>
      </c>
      <c r="AB46" s="354" t="str">
        <f>IF(ISERROR(LOG('Moyennes ∆Ct et 2^(-∆Ct)'!Q46)),"",IF(LOG('Moyennes ∆Ct et 2^(-∆Ct)'!Q46)&gt;1,LOG('Moyennes ∆Ct et 2^(-∆Ct)'!Q46),-1/LOG('Moyennes ∆Ct et 2^(-∆Ct)'!Q46)))</f>
        <v/>
      </c>
      <c r="AC46" s="354" t="str">
        <f>IF(ISERROR(LOG('Moyennes ∆Ct et 2^(-∆Ct)'!R46)),"",IF(LOG('Moyennes ∆Ct et 2^(-∆Ct)'!R46)&gt;1,LOG('Moyennes ∆Ct et 2^(-∆Ct)'!R46),-1/LOG('Moyennes ∆Ct et 2^(-∆Ct)'!R46)))</f>
        <v/>
      </c>
      <c r="AD46" s="354" t="str">
        <f>IF(ISERROR(LOG('Moyennes ∆Ct et 2^(-∆Ct)'!S46)),"",IF(LOG('Moyennes ∆Ct et 2^(-∆Ct)'!S46)&gt;1,LOG('Moyennes ∆Ct et 2^(-∆Ct)'!S46),-1/LOG('Moyennes ∆Ct et 2^(-∆Ct)'!S46)))</f>
        <v/>
      </c>
      <c r="AE46" s="354" t="str">
        <f>IF(ISERROR(LOG('Moyennes ∆Ct et 2^(-∆Ct)'!T46)),"",IF(LOG('Moyennes ∆Ct et 2^(-∆Ct)'!T46)&gt;1,LOG('Moyennes ∆Ct et 2^(-∆Ct)'!T46),-1/LOG('Moyennes ∆Ct et 2^(-∆Ct)'!T46)))</f>
        <v/>
      </c>
      <c r="AF46" s="354" t="str">
        <f>IF(ISERROR(LOG('Moyennes ∆Ct et 2^(-∆Ct)'!U46)),"",IF(LOG('Moyennes ∆Ct et 2^(-∆Ct)'!U46)&gt;1,LOG('Moyennes ∆Ct et 2^(-∆Ct)'!U46),-1/LOG('Moyennes ∆Ct et 2^(-∆Ct)'!U46)))</f>
        <v/>
      </c>
      <c r="AG46" s="354" t="str">
        <f>IF(ISERROR(LOG('Moyennes ∆Ct et 2^(-∆Ct)'!V46)),"",IF(LOG('Moyennes ∆Ct et 2^(-∆Ct)'!V46)&gt;1,LOG('Moyennes ∆Ct et 2^(-∆Ct)'!V46),-1/LOG('Moyennes ∆Ct et 2^(-∆Ct)'!V46)))</f>
        <v/>
      </c>
      <c r="AH46" s="354" t="str">
        <f>IF(ISERROR(LOG('Moyennes ∆Ct et 2^(-∆Ct)'!W46)),"",IF(LOG('Moyennes ∆Ct et 2^(-∆Ct)'!W46)&gt;1,LOG('Moyennes ∆Ct et 2^(-∆Ct)'!W46),-1/LOG('Moyennes ∆Ct et 2^(-∆Ct)'!W46)))</f>
        <v/>
      </c>
      <c r="AI46" s="355" t="str">
        <f>IF(ISERROR(LOG('Moyennes ∆Ct et 2^(-∆Ct)'!X46)),"",IF(LOG('Moyennes ∆Ct et 2^(-∆Ct)'!X46)&gt;1,LOG('Moyennes ∆Ct et 2^(-∆Ct)'!X46),-1/LOG('Moyennes ∆Ct et 2^(-∆Ct)'!X46)))</f>
        <v/>
      </c>
      <c r="AJ46" s="347" t="str">
        <f>'Variations d''expr° - Validation'!F46</f>
        <v/>
      </c>
      <c r="AK46" s="348" t="str">
        <f>'Variations d''expr° - Validation'!I46</f>
        <v/>
      </c>
      <c r="AL46" s="348" t="str">
        <f>'Variations d''expr° - Validation'!L46</f>
        <v/>
      </c>
      <c r="AM46" s="348" t="str">
        <f>'Variations d''expr° - Validation'!O46</f>
        <v/>
      </c>
      <c r="AN46" s="348" t="str">
        <f>'Variations d''expr° - Validation'!R46</f>
        <v/>
      </c>
      <c r="AO46" s="348" t="str">
        <f>'Variations d''expr° - Validation'!U46</f>
        <v/>
      </c>
      <c r="AP46" s="348" t="str">
        <f>'Variations d''expr° - Validation'!X46</f>
        <v/>
      </c>
      <c r="AQ46" s="348" t="str">
        <f>'Variations d''expr° - Validation'!AA46</f>
        <v/>
      </c>
      <c r="AR46" s="348" t="str">
        <f>'Variations d''expr° - Validation'!AD46</f>
        <v/>
      </c>
      <c r="AS46" s="349" t="str">
        <f>'Variations d''expr° - Validation'!AG46</f>
        <v/>
      </c>
      <c r="AT46" s="347" t="str">
        <f>'Moyennes ∆Ct et 2^(-∆Ct)'!AK46</f>
        <v/>
      </c>
      <c r="AU46" s="348" t="str">
        <f>'Moyennes ∆Ct et 2^(-∆Ct)'!AM46</f>
        <v/>
      </c>
      <c r="AV46" s="348" t="str">
        <f>'Moyennes ∆Ct et 2^(-∆Ct)'!AO46</f>
        <v/>
      </c>
      <c r="AW46" s="348" t="str">
        <f>'Moyennes ∆Ct et 2^(-∆Ct)'!AQ46</f>
        <v/>
      </c>
      <c r="AX46" s="348" t="str">
        <f>'Moyennes ∆Ct et 2^(-∆Ct)'!AS46</f>
        <v/>
      </c>
      <c r="AY46" s="348" t="str">
        <f>'Moyennes ∆Ct et 2^(-∆Ct)'!AU46</f>
        <v/>
      </c>
      <c r="AZ46" s="348" t="str">
        <f>'Moyennes ∆Ct et 2^(-∆Ct)'!AW46</f>
        <v/>
      </c>
      <c r="BA46" s="348" t="str">
        <f>'Moyennes ∆Ct et 2^(-∆Ct)'!AY46</f>
        <v/>
      </c>
      <c r="BB46" s="348" t="str">
        <f>'Moyennes ∆Ct et 2^(-∆Ct)'!BA46</f>
        <v/>
      </c>
      <c r="BC46" s="349" t="str">
        <f>'Moyennes ∆Ct et 2^(-∆Ct)'!BC46</f>
        <v/>
      </c>
    </row>
    <row r="47" spans="1:55">
      <c r="A47" s="315" t="s">
        <v>54</v>
      </c>
      <c r="B47" s="323" t="str">
        <f>'Choix des Gènes pour Diagrammes'!K7</f>
        <v/>
      </c>
      <c r="C47" s="359" t="str">
        <f>'Moyennes des Ct'!C47</f>
        <v/>
      </c>
      <c r="D47" s="342" t="str">
        <f>'Moyennes des Ct'!F47</f>
        <v/>
      </c>
      <c r="E47" s="342" t="str">
        <f>'Moyennes des Ct'!I47</f>
        <v/>
      </c>
      <c r="F47" s="342" t="str">
        <f>'Moyennes des Ct'!L47</f>
        <v/>
      </c>
      <c r="G47" s="342" t="str">
        <f>'Moyennes des Ct'!O47</f>
        <v/>
      </c>
      <c r="H47" s="342" t="str">
        <f>'Moyennes des Ct'!R47</f>
        <v/>
      </c>
      <c r="I47" s="342" t="str">
        <f>'Moyennes des Ct'!U47</f>
        <v/>
      </c>
      <c r="J47" s="342" t="str">
        <f>'Moyennes des Ct'!X47</f>
        <v/>
      </c>
      <c r="K47" s="342" t="str">
        <f>'Moyennes des Ct'!AA47</f>
        <v/>
      </c>
      <c r="L47" s="342" t="str">
        <f>'Moyennes des Ct'!AD47</f>
        <v/>
      </c>
      <c r="M47" s="343" t="str">
        <f>'Moyennes des Ct'!AG47</f>
        <v/>
      </c>
      <c r="N47" s="353" t="str">
        <f>'Moyennes ∆Ct et 2^(-∆Ct)'!Y47</f>
        <v/>
      </c>
      <c r="O47" s="354" t="str">
        <f>'Moyennes ∆Ct et 2^(-∆Ct)'!Z47</f>
        <v/>
      </c>
      <c r="P47" s="354" t="str">
        <f>'Moyennes ∆Ct et 2^(-∆Ct)'!AA47</f>
        <v/>
      </c>
      <c r="Q47" s="354" t="str">
        <f>'Moyennes ∆Ct et 2^(-∆Ct)'!AB47</f>
        <v/>
      </c>
      <c r="R47" s="354" t="str">
        <f>'Moyennes ∆Ct et 2^(-∆Ct)'!AC47</f>
        <v/>
      </c>
      <c r="S47" s="354" t="str">
        <f>'Moyennes ∆Ct et 2^(-∆Ct)'!AD47</f>
        <v/>
      </c>
      <c r="T47" s="354" t="str">
        <f>'Moyennes ∆Ct et 2^(-∆Ct)'!AE47</f>
        <v/>
      </c>
      <c r="U47" s="354" t="str">
        <f>'Moyennes ∆Ct et 2^(-∆Ct)'!AF47</f>
        <v/>
      </c>
      <c r="V47" s="354" t="str">
        <f>'Moyennes ∆Ct et 2^(-∆Ct)'!AG47</f>
        <v/>
      </c>
      <c r="W47" s="354" t="str">
        <f>'Moyennes ∆Ct et 2^(-∆Ct)'!AH47</f>
        <v/>
      </c>
      <c r="X47" s="354" t="str">
        <f>'Moyennes ∆Ct et 2^(-∆Ct)'!AI47</f>
        <v/>
      </c>
      <c r="Y47" s="353" t="str">
        <f>IF(ISERROR(LOG('Moyennes ∆Ct et 2^(-∆Ct)'!N47)),"",IF(LOG('Moyennes ∆Ct et 2^(-∆Ct)'!N47)&gt;1,LOG('Moyennes ∆Ct et 2^(-∆Ct)'!N47),-1/LOG('Moyennes ∆Ct et 2^(-∆Ct)'!N47)))</f>
        <v/>
      </c>
      <c r="Z47" s="354" t="str">
        <f>IF(ISERROR(LOG('Moyennes ∆Ct et 2^(-∆Ct)'!O47)),"",IF(LOG('Moyennes ∆Ct et 2^(-∆Ct)'!O47)&gt;1,LOG('Moyennes ∆Ct et 2^(-∆Ct)'!O47),-1/LOG('Moyennes ∆Ct et 2^(-∆Ct)'!O47)))</f>
        <v/>
      </c>
      <c r="AA47" s="354" t="str">
        <f>IF(ISERROR(LOG('Moyennes ∆Ct et 2^(-∆Ct)'!P47)),"",IF(LOG('Moyennes ∆Ct et 2^(-∆Ct)'!P47)&gt;1,LOG('Moyennes ∆Ct et 2^(-∆Ct)'!P47),-1/LOG('Moyennes ∆Ct et 2^(-∆Ct)'!P47)))</f>
        <v/>
      </c>
      <c r="AB47" s="354" t="str">
        <f>IF(ISERROR(LOG('Moyennes ∆Ct et 2^(-∆Ct)'!Q47)),"",IF(LOG('Moyennes ∆Ct et 2^(-∆Ct)'!Q47)&gt;1,LOG('Moyennes ∆Ct et 2^(-∆Ct)'!Q47),-1/LOG('Moyennes ∆Ct et 2^(-∆Ct)'!Q47)))</f>
        <v/>
      </c>
      <c r="AC47" s="354" t="str">
        <f>IF(ISERROR(LOG('Moyennes ∆Ct et 2^(-∆Ct)'!R47)),"",IF(LOG('Moyennes ∆Ct et 2^(-∆Ct)'!R47)&gt;1,LOG('Moyennes ∆Ct et 2^(-∆Ct)'!R47),-1/LOG('Moyennes ∆Ct et 2^(-∆Ct)'!R47)))</f>
        <v/>
      </c>
      <c r="AD47" s="354" t="str">
        <f>IF(ISERROR(LOG('Moyennes ∆Ct et 2^(-∆Ct)'!S47)),"",IF(LOG('Moyennes ∆Ct et 2^(-∆Ct)'!S47)&gt;1,LOG('Moyennes ∆Ct et 2^(-∆Ct)'!S47),-1/LOG('Moyennes ∆Ct et 2^(-∆Ct)'!S47)))</f>
        <v/>
      </c>
      <c r="AE47" s="354" t="str">
        <f>IF(ISERROR(LOG('Moyennes ∆Ct et 2^(-∆Ct)'!T47)),"",IF(LOG('Moyennes ∆Ct et 2^(-∆Ct)'!T47)&gt;1,LOG('Moyennes ∆Ct et 2^(-∆Ct)'!T47),-1/LOG('Moyennes ∆Ct et 2^(-∆Ct)'!T47)))</f>
        <v/>
      </c>
      <c r="AF47" s="354" t="str">
        <f>IF(ISERROR(LOG('Moyennes ∆Ct et 2^(-∆Ct)'!U47)),"",IF(LOG('Moyennes ∆Ct et 2^(-∆Ct)'!U47)&gt;1,LOG('Moyennes ∆Ct et 2^(-∆Ct)'!U47),-1/LOG('Moyennes ∆Ct et 2^(-∆Ct)'!U47)))</f>
        <v/>
      </c>
      <c r="AG47" s="354" t="str">
        <f>IF(ISERROR(LOG('Moyennes ∆Ct et 2^(-∆Ct)'!V47)),"",IF(LOG('Moyennes ∆Ct et 2^(-∆Ct)'!V47)&gt;1,LOG('Moyennes ∆Ct et 2^(-∆Ct)'!V47),-1/LOG('Moyennes ∆Ct et 2^(-∆Ct)'!V47)))</f>
        <v/>
      </c>
      <c r="AH47" s="354" t="str">
        <f>IF(ISERROR(LOG('Moyennes ∆Ct et 2^(-∆Ct)'!W47)),"",IF(LOG('Moyennes ∆Ct et 2^(-∆Ct)'!W47)&gt;1,LOG('Moyennes ∆Ct et 2^(-∆Ct)'!W47),-1/LOG('Moyennes ∆Ct et 2^(-∆Ct)'!W47)))</f>
        <v/>
      </c>
      <c r="AI47" s="355" t="str">
        <f>IF(ISERROR(LOG('Moyennes ∆Ct et 2^(-∆Ct)'!X47)),"",IF(LOG('Moyennes ∆Ct et 2^(-∆Ct)'!X47)&gt;1,LOG('Moyennes ∆Ct et 2^(-∆Ct)'!X47),-1/LOG('Moyennes ∆Ct et 2^(-∆Ct)'!X47)))</f>
        <v/>
      </c>
      <c r="AJ47" s="347" t="str">
        <f>'Variations d''expr° - Validation'!F47</f>
        <v/>
      </c>
      <c r="AK47" s="348" t="str">
        <f>'Variations d''expr° - Validation'!I47</f>
        <v/>
      </c>
      <c r="AL47" s="348" t="str">
        <f>'Variations d''expr° - Validation'!L47</f>
        <v/>
      </c>
      <c r="AM47" s="348" t="str">
        <f>'Variations d''expr° - Validation'!O47</f>
        <v/>
      </c>
      <c r="AN47" s="348" t="str">
        <f>'Variations d''expr° - Validation'!R47</f>
        <v/>
      </c>
      <c r="AO47" s="348" t="str">
        <f>'Variations d''expr° - Validation'!U47</f>
        <v/>
      </c>
      <c r="AP47" s="348" t="str">
        <f>'Variations d''expr° - Validation'!X47</f>
        <v/>
      </c>
      <c r="AQ47" s="348" t="str">
        <f>'Variations d''expr° - Validation'!AA47</f>
        <v/>
      </c>
      <c r="AR47" s="348" t="str">
        <f>'Variations d''expr° - Validation'!AD47</f>
        <v/>
      </c>
      <c r="AS47" s="349" t="str">
        <f>'Variations d''expr° - Validation'!AG47</f>
        <v/>
      </c>
      <c r="AT47" s="347" t="str">
        <f>'Moyennes ∆Ct et 2^(-∆Ct)'!AK47</f>
        <v/>
      </c>
      <c r="AU47" s="348" t="str">
        <f>'Moyennes ∆Ct et 2^(-∆Ct)'!AM47</f>
        <v/>
      </c>
      <c r="AV47" s="348" t="str">
        <f>'Moyennes ∆Ct et 2^(-∆Ct)'!AO47</f>
        <v/>
      </c>
      <c r="AW47" s="348" t="str">
        <f>'Moyennes ∆Ct et 2^(-∆Ct)'!AQ47</f>
        <v/>
      </c>
      <c r="AX47" s="348" t="str">
        <f>'Moyennes ∆Ct et 2^(-∆Ct)'!AS47</f>
        <v/>
      </c>
      <c r="AY47" s="348" t="str">
        <f>'Moyennes ∆Ct et 2^(-∆Ct)'!AU47</f>
        <v/>
      </c>
      <c r="AZ47" s="348" t="str">
        <f>'Moyennes ∆Ct et 2^(-∆Ct)'!AW47</f>
        <v/>
      </c>
      <c r="BA47" s="348" t="str">
        <f>'Moyennes ∆Ct et 2^(-∆Ct)'!AY47</f>
        <v/>
      </c>
      <c r="BB47" s="348" t="str">
        <f>'Moyennes ∆Ct et 2^(-∆Ct)'!BA47</f>
        <v/>
      </c>
      <c r="BC47" s="349" t="str">
        <f>'Moyennes ∆Ct et 2^(-∆Ct)'!BC47</f>
        <v/>
      </c>
    </row>
    <row r="48" spans="1:55">
      <c r="A48" s="315" t="s">
        <v>55</v>
      </c>
      <c r="B48" s="323" t="str">
        <f>'Choix des Gènes pour Diagrammes'!L7</f>
        <v/>
      </c>
      <c r="C48" s="359" t="str">
        <f>'Moyennes des Ct'!C48</f>
        <v/>
      </c>
      <c r="D48" s="342" t="str">
        <f>'Moyennes des Ct'!F48</f>
        <v/>
      </c>
      <c r="E48" s="342" t="str">
        <f>'Moyennes des Ct'!I48</f>
        <v/>
      </c>
      <c r="F48" s="342" t="str">
        <f>'Moyennes des Ct'!L48</f>
        <v/>
      </c>
      <c r="G48" s="342" t="str">
        <f>'Moyennes des Ct'!O48</f>
        <v/>
      </c>
      <c r="H48" s="342" t="str">
        <f>'Moyennes des Ct'!R48</f>
        <v/>
      </c>
      <c r="I48" s="342" t="str">
        <f>'Moyennes des Ct'!U48</f>
        <v/>
      </c>
      <c r="J48" s="342" t="str">
        <f>'Moyennes des Ct'!X48</f>
        <v/>
      </c>
      <c r="K48" s="342" t="str">
        <f>'Moyennes des Ct'!AA48</f>
        <v/>
      </c>
      <c r="L48" s="342" t="str">
        <f>'Moyennes des Ct'!AD48</f>
        <v/>
      </c>
      <c r="M48" s="343" t="str">
        <f>'Moyennes des Ct'!AG48</f>
        <v/>
      </c>
      <c r="N48" s="353" t="str">
        <f>'Moyennes ∆Ct et 2^(-∆Ct)'!Y48</f>
        <v/>
      </c>
      <c r="O48" s="354" t="str">
        <f>'Moyennes ∆Ct et 2^(-∆Ct)'!Z48</f>
        <v/>
      </c>
      <c r="P48" s="354" t="str">
        <f>'Moyennes ∆Ct et 2^(-∆Ct)'!AA48</f>
        <v/>
      </c>
      <c r="Q48" s="354" t="str">
        <f>'Moyennes ∆Ct et 2^(-∆Ct)'!AB48</f>
        <v/>
      </c>
      <c r="R48" s="354" t="str">
        <f>'Moyennes ∆Ct et 2^(-∆Ct)'!AC48</f>
        <v/>
      </c>
      <c r="S48" s="354" t="str">
        <f>'Moyennes ∆Ct et 2^(-∆Ct)'!AD48</f>
        <v/>
      </c>
      <c r="T48" s="354" t="str">
        <f>'Moyennes ∆Ct et 2^(-∆Ct)'!AE48</f>
        <v/>
      </c>
      <c r="U48" s="354" t="str">
        <f>'Moyennes ∆Ct et 2^(-∆Ct)'!AF48</f>
        <v/>
      </c>
      <c r="V48" s="354" t="str">
        <f>'Moyennes ∆Ct et 2^(-∆Ct)'!AG48</f>
        <v/>
      </c>
      <c r="W48" s="354" t="str">
        <f>'Moyennes ∆Ct et 2^(-∆Ct)'!AH48</f>
        <v/>
      </c>
      <c r="X48" s="354" t="str">
        <f>'Moyennes ∆Ct et 2^(-∆Ct)'!AI48</f>
        <v/>
      </c>
      <c r="Y48" s="353" t="str">
        <f>IF(ISERROR(LOG('Moyennes ∆Ct et 2^(-∆Ct)'!N48)),"",IF(LOG('Moyennes ∆Ct et 2^(-∆Ct)'!N48)&gt;1,LOG('Moyennes ∆Ct et 2^(-∆Ct)'!N48),-1/LOG('Moyennes ∆Ct et 2^(-∆Ct)'!N48)))</f>
        <v/>
      </c>
      <c r="Z48" s="354" t="str">
        <f>IF(ISERROR(LOG('Moyennes ∆Ct et 2^(-∆Ct)'!O48)),"",IF(LOG('Moyennes ∆Ct et 2^(-∆Ct)'!O48)&gt;1,LOG('Moyennes ∆Ct et 2^(-∆Ct)'!O48),-1/LOG('Moyennes ∆Ct et 2^(-∆Ct)'!O48)))</f>
        <v/>
      </c>
      <c r="AA48" s="354" t="str">
        <f>IF(ISERROR(LOG('Moyennes ∆Ct et 2^(-∆Ct)'!P48)),"",IF(LOG('Moyennes ∆Ct et 2^(-∆Ct)'!P48)&gt;1,LOG('Moyennes ∆Ct et 2^(-∆Ct)'!P48),-1/LOG('Moyennes ∆Ct et 2^(-∆Ct)'!P48)))</f>
        <v/>
      </c>
      <c r="AB48" s="354" t="str">
        <f>IF(ISERROR(LOG('Moyennes ∆Ct et 2^(-∆Ct)'!Q48)),"",IF(LOG('Moyennes ∆Ct et 2^(-∆Ct)'!Q48)&gt;1,LOG('Moyennes ∆Ct et 2^(-∆Ct)'!Q48),-1/LOG('Moyennes ∆Ct et 2^(-∆Ct)'!Q48)))</f>
        <v/>
      </c>
      <c r="AC48" s="354" t="str">
        <f>IF(ISERROR(LOG('Moyennes ∆Ct et 2^(-∆Ct)'!R48)),"",IF(LOG('Moyennes ∆Ct et 2^(-∆Ct)'!R48)&gt;1,LOG('Moyennes ∆Ct et 2^(-∆Ct)'!R48),-1/LOG('Moyennes ∆Ct et 2^(-∆Ct)'!R48)))</f>
        <v/>
      </c>
      <c r="AD48" s="354" t="str">
        <f>IF(ISERROR(LOG('Moyennes ∆Ct et 2^(-∆Ct)'!S48)),"",IF(LOG('Moyennes ∆Ct et 2^(-∆Ct)'!S48)&gt;1,LOG('Moyennes ∆Ct et 2^(-∆Ct)'!S48),-1/LOG('Moyennes ∆Ct et 2^(-∆Ct)'!S48)))</f>
        <v/>
      </c>
      <c r="AE48" s="354" t="str">
        <f>IF(ISERROR(LOG('Moyennes ∆Ct et 2^(-∆Ct)'!T48)),"",IF(LOG('Moyennes ∆Ct et 2^(-∆Ct)'!T48)&gt;1,LOG('Moyennes ∆Ct et 2^(-∆Ct)'!T48),-1/LOG('Moyennes ∆Ct et 2^(-∆Ct)'!T48)))</f>
        <v/>
      </c>
      <c r="AF48" s="354" t="str">
        <f>IF(ISERROR(LOG('Moyennes ∆Ct et 2^(-∆Ct)'!U48)),"",IF(LOG('Moyennes ∆Ct et 2^(-∆Ct)'!U48)&gt;1,LOG('Moyennes ∆Ct et 2^(-∆Ct)'!U48),-1/LOG('Moyennes ∆Ct et 2^(-∆Ct)'!U48)))</f>
        <v/>
      </c>
      <c r="AG48" s="354" t="str">
        <f>IF(ISERROR(LOG('Moyennes ∆Ct et 2^(-∆Ct)'!V48)),"",IF(LOG('Moyennes ∆Ct et 2^(-∆Ct)'!V48)&gt;1,LOG('Moyennes ∆Ct et 2^(-∆Ct)'!V48),-1/LOG('Moyennes ∆Ct et 2^(-∆Ct)'!V48)))</f>
        <v/>
      </c>
      <c r="AH48" s="354" t="str">
        <f>IF(ISERROR(LOG('Moyennes ∆Ct et 2^(-∆Ct)'!W48)),"",IF(LOG('Moyennes ∆Ct et 2^(-∆Ct)'!W48)&gt;1,LOG('Moyennes ∆Ct et 2^(-∆Ct)'!W48),-1/LOG('Moyennes ∆Ct et 2^(-∆Ct)'!W48)))</f>
        <v/>
      </c>
      <c r="AI48" s="355" t="str">
        <f>IF(ISERROR(LOG('Moyennes ∆Ct et 2^(-∆Ct)'!X48)),"",IF(LOG('Moyennes ∆Ct et 2^(-∆Ct)'!X48)&gt;1,LOG('Moyennes ∆Ct et 2^(-∆Ct)'!X48),-1/LOG('Moyennes ∆Ct et 2^(-∆Ct)'!X48)))</f>
        <v/>
      </c>
      <c r="AJ48" s="347" t="str">
        <f>'Variations d''expr° - Validation'!F48</f>
        <v/>
      </c>
      <c r="AK48" s="348" t="str">
        <f>'Variations d''expr° - Validation'!I48</f>
        <v/>
      </c>
      <c r="AL48" s="348" t="str">
        <f>'Variations d''expr° - Validation'!L48</f>
        <v/>
      </c>
      <c r="AM48" s="348" t="str">
        <f>'Variations d''expr° - Validation'!O48</f>
        <v/>
      </c>
      <c r="AN48" s="348" t="str">
        <f>'Variations d''expr° - Validation'!R48</f>
        <v/>
      </c>
      <c r="AO48" s="348" t="str">
        <f>'Variations d''expr° - Validation'!U48</f>
        <v/>
      </c>
      <c r="AP48" s="348" t="str">
        <f>'Variations d''expr° - Validation'!X48</f>
        <v/>
      </c>
      <c r="AQ48" s="348" t="str">
        <f>'Variations d''expr° - Validation'!AA48</f>
        <v/>
      </c>
      <c r="AR48" s="348" t="str">
        <f>'Variations d''expr° - Validation'!AD48</f>
        <v/>
      </c>
      <c r="AS48" s="349" t="str">
        <f>'Variations d''expr° - Validation'!AG48</f>
        <v/>
      </c>
      <c r="AT48" s="347" t="str">
        <f>'Moyennes ∆Ct et 2^(-∆Ct)'!AK48</f>
        <v/>
      </c>
      <c r="AU48" s="348" t="str">
        <f>'Moyennes ∆Ct et 2^(-∆Ct)'!AM48</f>
        <v/>
      </c>
      <c r="AV48" s="348" t="str">
        <f>'Moyennes ∆Ct et 2^(-∆Ct)'!AO48</f>
        <v/>
      </c>
      <c r="AW48" s="348" t="str">
        <f>'Moyennes ∆Ct et 2^(-∆Ct)'!AQ48</f>
        <v/>
      </c>
      <c r="AX48" s="348" t="str">
        <f>'Moyennes ∆Ct et 2^(-∆Ct)'!AS48</f>
        <v/>
      </c>
      <c r="AY48" s="348" t="str">
        <f>'Moyennes ∆Ct et 2^(-∆Ct)'!AU48</f>
        <v/>
      </c>
      <c r="AZ48" s="348" t="str">
        <f>'Moyennes ∆Ct et 2^(-∆Ct)'!AW48</f>
        <v/>
      </c>
      <c r="BA48" s="348" t="str">
        <f>'Moyennes ∆Ct et 2^(-∆Ct)'!AY48</f>
        <v/>
      </c>
      <c r="BB48" s="348" t="str">
        <f>'Moyennes ∆Ct et 2^(-∆Ct)'!BA48</f>
        <v/>
      </c>
      <c r="BC48" s="349" t="str">
        <f>'Moyennes ∆Ct et 2^(-∆Ct)'!BC48</f>
        <v/>
      </c>
    </row>
    <row r="49" spans="1:55">
      <c r="A49" s="315" t="s">
        <v>56</v>
      </c>
      <c r="B49" s="323" t="str">
        <f>'Choix des Gènes pour Diagrammes'!M7</f>
        <v/>
      </c>
      <c r="C49" s="359" t="str">
        <f>'Moyennes des Ct'!C49</f>
        <v/>
      </c>
      <c r="D49" s="342" t="str">
        <f>'Moyennes des Ct'!F49</f>
        <v/>
      </c>
      <c r="E49" s="342" t="str">
        <f>'Moyennes des Ct'!I49</f>
        <v/>
      </c>
      <c r="F49" s="342" t="str">
        <f>'Moyennes des Ct'!L49</f>
        <v/>
      </c>
      <c r="G49" s="342" t="str">
        <f>'Moyennes des Ct'!O49</f>
        <v/>
      </c>
      <c r="H49" s="342" t="str">
        <f>'Moyennes des Ct'!R49</f>
        <v/>
      </c>
      <c r="I49" s="342" t="str">
        <f>'Moyennes des Ct'!U49</f>
        <v/>
      </c>
      <c r="J49" s="342" t="str">
        <f>'Moyennes des Ct'!X49</f>
        <v/>
      </c>
      <c r="K49" s="342" t="str">
        <f>'Moyennes des Ct'!AA49</f>
        <v/>
      </c>
      <c r="L49" s="342" t="str">
        <f>'Moyennes des Ct'!AD49</f>
        <v/>
      </c>
      <c r="M49" s="343" t="str">
        <f>'Moyennes des Ct'!AG49</f>
        <v/>
      </c>
      <c r="N49" s="353" t="str">
        <f>'Moyennes ∆Ct et 2^(-∆Ct)'!Y49</f>
        <v/>
      </c>
      <c r="O49" s="354" t="str">
        <f>'Moyennes ∆Ct et 2^(-∆Ct)'!Z49</f>
        <v/>
      </c>
      <c r="P49" s="354" t="str">
        <f>'Moyennes ∆Ct et 2^(-∆Ct)'!AA49</f>
        <v/>
      </c>
      <c r="Q49" s="354" t="str">
        <f>'Moyennes ∆Ct et 2^(-∆Ct)'!AB49</f>
        <v/>
      </c>
      <c r="R49" s="354" t="str">
        <f>'Moyennes ∆Ct et 2^(-∆Ct)'!AC49</f>
        <v/>
      </c>
      <c r="S49" s="354" t="str">
        <f>'Moyennes ∆Ct et 2^(-∆Ct)'!AD49</f>
        <v/>
      </c>
      <c r="T49" s="354" t="str">
        <f>'Moyennes ∆Ct et 2^(-∆Ct)'!AE49</f>
        <v/>
      </c>
      <c r="U49" s="354" t="str">
        <f>'Moyennes ∆Ct et 2^(-∆Ct)'!AF49</f>
        <v/>
      </c>
      <c r="V49" s="354" t="str">
        <f>'Moyennes ∆Ct et 2^(-∆Ct)'!AG49</f>
        <v/>
      </c>
      <c r="W49" s="354" t="str">
        <f>'Moyennes ∆Ct et 2^(-∆Ct)'!AH49</f>
        <v/>
      </c>
      <c r="X49" s="354" t="str">
        <f>'Moyennes ∆Ct et 2^(-∆Ct)'!AI49</f>
        <v/>
      </c>
      <c r="Y49" s="353" t="str">
        <f>IF(ISERROR(LOG('Moyennes ∆Ct et 2^(-∆Ct)'!N49)),"",IF(LOG('Moyennes ∆Ct et 2^(-∆Ct)'!N49)&gt;1,LOG('Moyennes ∆Ct et 2^(-∆Ct)'!N49),-1/LOG('Moyennes ∆Ct et 2^(-∆Ct)'!N49)))</f>
        <v/>
      </c>
      <c r="Z49" s="354" t="str">
        <f>IF(ISERROR(LOG('Moyennes ∆Ct et 2^(-∆Ct)'!O49)),"",IF(LOG('Moyennes ∆Ct et 2^(-∆Ct)'!O49)&gt;1,LOG('Moyennes ∆Ct et 2^(-∆Ct)'!O49),-1/LOG('Moyennes ∆Ct et 2^(-∆Ct)'!O49)))</f>
        <v/>
      </c>
      <c r="AA49" s="354" t="str">
        <f>IF(ISERROR(LOG('Moyennes ∆Ct et 2^(-∆Ct)'!P49)),"",IF(LOG('Moyennes ∆Ct et 2^(-∆Ct)'!P49)&gt;1,LOG('Moyennes ∆Ct et 2^(-∆Ct)'!P49),-1/LOG('Moyennes ∆Ct et 2^(-∆Ct)'!P49)))</f>
        <v/>
      </c>
      <c r="AB49" s="354" t="str">
        <f>IF(ISERROR(LOG('Moyennes ∆Ct et 2^(-∆Ct)'!Q49)),"",IF(LOG('Moyennes ∆Ct et 2^(-∆Ct)'!Q49)&gt;1,LOG('Moyennes ∆Ct et 2^(-∆Ct)'!Q49),-1/LOG('Moyennes ∆Ct et 2^(-∆Ct)'!Q49)))</f>
        <v/>
      </c>
      <c r="AC49" s="354" t="str">
        <f>IF(ISERROR(LOG('Moyennes ∆Ct et 2^(-∆Ct)'!R49)),"",IF(LOG('Moyennes ∆Ct et 2^(-∆Ct)'!R49)&gt;1,LOG('Moyennes ∆Ct et 2^(-∆Ct)'!R49),-1/LOG('Moyennes ∆Ct et 2^(-∆Ct)'!R49)))</f>
        <v/>
      </c>
      <c r="AD49" s="354" t="str">
        <f>IF(ISERROR(LOG('Moyennes ∆Ct et 2^(-∆Ct)'!S49)),"",IF(LOG('Moyennes ∆Ct et 2^(-∆Ct)'!S49)&gt;1,LOG('Moyennes ∆Ct et 2^(-∆Ct)'!S49),-1/LOG('Moyennes ∆Ct et 2^(-∆Ct)'!S49)))</f>
        <v/>
      </c>
      <c r="AE49" s="354" t="str">
        <f>IF(ISERROR(LOG('Moyennes ∆Ct et 2^(-∆Ct)'!T49)),"",IF(LOG('Moyennes ∆Ct et 2^(-∆Ct)'!T49)&gt;1,LOG('Moyennes ∆Ct et 2^(-∆Ct)'!T49),-1/LOG('Moyennes ∆Ct et 2^(-∆Ct)'!T49)))</f>
        <v/>
      </c>
      <c r="AF49" s="354" t="str">
        <f>IF(ISERROR(LOG('Moyennes ∆Ct et 2^(-∆Ct)'!U49)),"",IF(LOG('Moyennes ∆Ct et 2^(-∆Ct)'!U49)&gt;1,LOG('Moyennes ∆Ct et 2^(-∆Ct)'!U49),-1/LOG('Moyennes ∆Ct et 2^(-∆Ct)'!U49)))</f>
        <v/>
      </c>
      <c r="AG49" s="354" t="str">
        <f>IF(ISERROR(LOG('Moyennes ∆Ct et 2^(-∆Ct)'!V49)),"",IF(LOG('Moyennes ∆Ct et 2^(-∆Ct)'!V49)&gt;1,LOG('Moyennes ∆Ct et 2^(-∆Ct)'!V49),-1/LOG('Moyennes ∆Ct et 2^(-∆Ct)'!V49)))</f>
        <v/>
      </c>
      <c r="AH49" s="354" t="str">
        <f>IF(ISERROR(LOG('Moyennes ∆Ct et 2^(-∆Ct)'!W49)),"",IF(LOG('Moyennes ∆Ct et 2^(-∆Ct)'!W49)&gt;1,LOG('Moyennes ∆Ct et 2^(-∆Ct)'!W49),-1/LOG('Moyennes ∆Ct et 2^(-∆Ct)'!W49)))</f>
        <v/>
      </c>
      <c r="AI49" s="355" t="str">
        <f>IF(ISERROR(LOG('Moyennes ∆Ct et 2^(-∆Ct)'!X49)),"",IF(LOG('Moyennes ∆Ct et 2^(-∆Ct)'!X49)&gt;1,LOG('Moyennes ∆Ct et 2^(-∆Ct)'!X49),-1/LOG('Moyennes ∆Ct et 2^(-∆Ct)'!X49)))</f>
        <v/>
      </c>
      <c r="AJ49" s="347" t="str">
        <f>'Variations d''expr° - Validation'!F49</f>
        <v/>
      </c>
      <c r="AK49" s="348" t="str">
        <f>'Variations d''expr° - Validation'!I49</f>
        <v/>
      </c>
      <c r="AL49" s="348" t="str">
        <f>'Variations d''expr° - Validation'!L49</f>
        <v/>
      </c>
      <c r="AM49" s="348" t="str">
        <f>'Variations d''expr° - Validation'!O49</f>
        <v/>
      </c>
      <c r="AN49" s="348" t="str">
        <f>'Variations d''expr° - Validation'!R49</f>
        <v/>
      </c>
      <c r="AO49" s="348" t="str">
        <f>'Variations d''expr° - Validation'!U49</f>
        <v/>
      </c>
      <c r="AP49" s="348" t="str">
        <f>'Variations d''expr° - Validation'!X49</f>
        <v/>
      </c>
      <c r="AQ49" s="348" t="str">
        <f>'Variations d''expr° - Validation'!AA49</f>
        <v/>
      </c>
      <c r="AR49" s="348" t="str">
        <f>'Variations d''expr° - Validation'!AD49</f>
        <v/>
      </c>
      <c r="AS49" s="349" t="str">
        <f>'Variations d''expr° - Validation'!AG49</f>
        <v/>
      </c>
      <c r="AT49" s="347" t="str">
        <f>'Moyennes ∆Ct et 2^(-∆Ct)'!AK49</f>
        <v/>
      </c>
      <c r="AU49" s="348" t="str">
        <f>'Moyennes ∆Ct et 2^(-∆Ct)'!AM49</f>
        <v/>
      </c>
      <c r="AV49" s="348" t="str">
        <f>'Moyennes ∆Ct et 2^(-∆Ct)'!AO49</f>
        <v/>
      </c>
      <c r="AW49" s="348" t="str">
        <f>'Moyennes ∆Ct et 2^(-∆Ct)'!AQ49</f>
        <v/>
      </c>
      <c r="AX49" s="348" t="str">
        <f>'Moyennes ∆Ct et 2^(-∆Ct)'!AS49</f>
        <v/>
      </c>
      <c r="AY49" s="348" t="str">
        <f>'Moyennes ∆Ct et 2^(-∆Ct)'!AU49</f>
        <v/>
      </c>
      <c r="AZ49" s="348" t="str">
        <f>'Moyennes ∆Ct et 2^(-∆Ct)'!AW49</f>
        <v/>
      </c>
      <c r="BA49" s="348" t="str">
        <f>'Moyennes ∆Ct et 2^(-∆Ct)'!AY49</f>
        <v/>
      </c>
      <c r="BB49" s="348" t="str">
        <f>'Moyennes ∆Ct et 2^(-∆Ct)'!BA49</f>
        <v/>
      </c>
      <c r="BC49" s="349" t="str">
        <f>'Moyennes ∆Ct et 2^(-∆Ct)'!BC49</f>
        <v/>
      </c>
    </row>
    <row r="50" spans="1:55">
      <c r="A50" s="315" t="s">
        <v>57</v>
      </c>
      <c r="B50" s="323" t="str">
        <f>'Choix des Gènes pour Diagrammes'!N7</f>
        <v/>
      </c>
      <c r="C50" s="359" t="str">
        <f>'Moyennes des Ct'!C50</f>
        <v/>
      </c>
      <c r="D50" s="342" t="str">
        <f>'Moyennes des Ct'!F50</f>
        <v/>
      </c>
      <c r="E50" s="342" t="str">
        <f>'Moyennes des Ct'!I50</f>
        <v/>
      </c>
      <c r="F50" s="342" t="str">
        <f>'Moyennes des Ct'!L50</f>
        <v/>
      </c>
      <c r="G50" s="342" t="str">
        <f>'Moyennes des Ct'!O50</f>
        <v/>
      </c>
      <c r="H50" s="342" t="str">
        <f>'Moyennes des Ct'!R50</f>
        <v/>
      </c>
      <c r="I50" s="342" t="str">
        <f>'Moyennes des Ct'!U50</f>
        <v/>
      </c>
      <c r="J50" s="342" t="str">
        <f>'Moyennes des Ct'!X50</f>
        <v/>
      </c>
      <c r="K50" s="342" t="str">
        <f>'Moyennes des Ct'!AA50</f>
        <v/>
      </c>
      <c r="L50" s="342" t="str">
        <f>'Moyennes des Ct'!AD50</f>
        <v/>
      </c>
      <c r="M50" s="343" t="str">
        <f>'Moyennes des Ct'!AG50</f>
        <v/>
      </c>
      <c r="N50" s="353" t="str">
        <f>'Moyennes ∆Ct et 2^(-∆Ct)'!Y50</f>
        <v/>
      </c>
      <c r="O50" s="354" t="str">
        <f>'Moyennes ∆Ct et 2^(-∆Ct)'!Z50</f>
        <v/>
      </c>
      <c r="P50" s="354" t="str">
        <f>'Moyennes ∆Ct et 2^(-∆Ct)'!AA50</f>
        <v/>
      </c>
      <c r="Q50" s="354" t="str">
        <f>'Moyennes ∆Ct et 2^(-∆Ct)'!AB50</f>
        <v/>
      </c>
      <c r="R50" s="354" t="str">
        <f>'Moyennes ∆Ct et 2^(-∆Ct)'!AC50</f>
        <v/>
      </c>
      <c r="S50" s="354" t="str">
        <f>'Moyennes ∆Ct et 2^(-∆Ct)'!AD50</f>
        <v/>
      </c>
      <c r="T50" s="354" t="str">
        <f>'Moyennes ∆Ct et 2^(-∆Ct)'!AE50</f>
        <v/>
      </c>
      <c r="U50" s="354" t="str">
        <f>'Moyennes ∆Ct et 2^(-∆Ct)'!AF50</f>
        <v/>
      </c>
      <c r="V50" s="354" t="str">
        <f>'Moyennes ∆Ct et 2^(-∆Ct)'!AG50</f>
        <v/>
      </c>
      <c r="W50" s="354" t="str">
        <f>'Moyennes ∆Ct et 2^(-∆Ct)'!AH50</f>
        <v/>
      </c>
      <c r="X50" s="354" t="str">
        <f>'Moyennes ∆Ct et 2^(-∆Ct)'!AI50</f>
        <v/>
      </c>
      <c r="Y50" s="353" t="str">
        <f>IF(ISERROR(LOG('Moyennes ∆Ct et 2^(-∆Ct)'!N50)),"",IF(LOG('Moyennes ∆Ct et 2^(-∆Ct)'!N50)&gt;1,LOG('Moyennes ∆Ct et 2^(-∆Ct)'!N50),-1/LOG('Moyennes ∆Ct et 2^(-∆Ct)'!N50)))</f>
        <v/>
      </c>
      <c r="Z50" s="354" t="str">
        <f>IF(ISERROR(LOG('Moyennes ∆Ct et 2^(-∆Ct)'!O50)),"",IF(LOG('Moyennes ∆Ct et 2^(-∆Ct)'!O50)&gt;1,LOG('Moyennes ∆Ct et 2^(-∆Ct)'!O50),-1/LOG('Moyennes ∆Ct et 2^(-∆Ct)'!O50)))</f>
        <v/>
      </c>
      <c r="AA50" s="354" t="str">
        <f>IF(ISERROR(LOG('Moyennes ∆Ct et 2^(-∆Ct)'!P50)),"",IF(LOG('Moyennes ∆Ct et 2^(-∆Ct)'!P50)&gt;1,LOG('Moyennes ∆Ct et 2^(-∆Ct)'!P50),-1/LOG('Moyennes ∆Ct et 2^(-∆Ct)'!P50)))</f>
        <v/>
      </c>
      <c r="AB50" s="354" t="str">
        <f>IF(ISERROR(LOG('Moyennes ∆Ct et 2^(-∆Ct)'!Q50)),"",IF(LOG('Moyennes ∆Ct et 2^(-∆Ct)'!Q50)&gt;1,LOG('Moyennes ∆Ct et 2^(-∆Ct)'!Q50),-1/LOG('Moyennes ∆Ct et 2^(-∆Ct)'!Q50)))</f>
        <v/>
      </c>
      <c r="AC50" s="354" t="str">
        <f>IF(ISERROR(LOG('Moyennes ∆Ct et 2^(-∆Ct)'!R50)),"",IF(LOG('Moyennes ∆Ct et 2^(-∆Ct)'!R50)&gt;1,LOG('Moyennes ∆Ct et 2^(-∆Ct)'!R50),-1/LOG('Moyennes ∆Ct et 2^(-∆Ct)'!R50)))</f>
        <v/>
      </c>
      <c r="AD50" s="354" t="str">
        <f>IF(ISERROR(LOG('Moyennes ∆Ct et 2^(-∆Ct)'!S50)),"",IF(LOG('Moyennes ∆Ct et 2^(-∆Ct)'!S50)&gt;1,LOG('Moyennes ∆Ct et 2^(-∆Ct)'!S50),-1/LOG('Moyennes ∆Ct et 2^(-∆Ct)'!S50)))</f>
        <v/>
      </c>
      <c r="AE50" s="354" t="str">
        <f>IF(ISERROR(LOG('Moyennes ∆Ct et 2^(-∆Ct)'!T50)),"",IF(LOG('Moyennes ∆Ct et 2^(-∆Ct)'!T50)&gt;1,LOG('Moyennes ∆Ct et 2^(-∆Ct)'!T50),-1/LOG('Moyennes ∆Ct et 2^(-∆Ct)'!T50)))</f>
        <v/>
      </c>
      <c r="AF50" s="354" t="str">
        <f>IF(ISERROR(LOG('Moyennes ∆Ct et 2^(-∆Ct)'!U50)),"",IF(LOG('Moyennes ∆Ct et 2^(-∆Ct)'!U50)&gt;1,LOG('Moyennes ∆Ct et 2^(-∆Ct)'!U50),-1/LOG('Moyennes ∆Ct et 2^(-∆Ct)'!U50)))</f>
        <v/>
      </c>
      <c r="AG50" s="354" t="str">
        <f>IF(ISERROR(LOG('Moyennes ∆Ct et 2^(-∆Ct)'!V50)),"",IF(LOG('Moyennes ∆Ct et 2^(-∆Ct)'!V50)&gt;1,LOG('Moyennes ∆Ct et 2^(-∆Ct)'!V50),-1/LOG('Moyennes ∆Ct et 2^(-∆Ct)'!V50)))</f>
        <v/>
      </c>
      <c r="AH50" s="354" t="str">
        <f>IF(ISERROR(LOG('Moyennes ∆Ct et 2^(-∆Ct)'!W50)),"",IF(LOG('Moyennes ∆Ct et 2^(-∆Ct)'!W50)&gt;1,LOG('Moyennes ∆Ct et 2^(-∆Ct)'!W50),-1/LOG('Moyennes ∆Ct et 2^(-∆Ct)'!W50)))</f>
        <v/>
      </c>
      <c r="AI50" s="355" t="str">
        <f>IF(ISERROR(LOG('Moyennes ∆Ct et 2^(-∆Ct)'!X50)),"",IF(LOG('Moyennes ∆Ct et 2^(-∆Ct)'!X50)&gt;1,LOG('Moyennes ∆Ct et 2^(-∆Ct)'!X50),-1/LOG('Moyennes ∆Ct et 2^(-∆Ct)'!X50)))</f>
        <v/>
      </c>
      <c r="AJ50" s="347" t="str">
        <f>'Variations d''expr° - Validation'!F50</f>
        <v/>
      </c>
      <c r="AK50" s="348" t="str">
        <f>'Variations d''expr° - Validation'!I50</f>
        <v/>
      </c>
      <c r="AL50" s="348" t="str">
        <f>'Variations d''expr° - Validation'!L50</f>
        <v/>
      </c>
      <c r="AM50" s="348" t="str">
        <f>'Variations d''expr° - Validation'!O50</f>
        <v/>
      </c>
      <c r="AN50" s="348" t="str">
        <f>'Variations d''expr° - Validation'!R50</f>
        <v/>
      </c>
      <c r="AO50" s="348" t="str">
        <f>'Variations d''expr° - Validation'!U50</f>
        <v/>
      </c>
      <c r="AP50" s="348" t="str">
        <f>'Variations d''expr° - Validation'!X50</f>
        <v/>
      </c>
      <c r="AQ50" s="348" t="str">
        <f>'Variations d''expr° - Validation'!AA50</f>
        <v/>
      </c>
      <c r="AR50" s="348" t="str">
        <f>'Variations d''expr° - Validation'!AD50</f>
        <v/>
      </c>
      <c r="AS50" s="349" t="str">
        <f>'Variations d''expr° - Validation'!AG50</f>
        <v/>
      </c>
      <c r="AT50" s="347" t="str">
        <f>'Moyennes ∆Ct et 2^(-∆Ct)'!AK50</f>
        <v/>
      </c>
      <c r="AU50" s="348" t="str">
        <f>'Moyennes ∆Ct et 2^(-∆Ct)'!AM50</f>
        <v/>
      </c>
      <c r="AV50" s="348" t="str">
        <f>'Moyennes ∆Ct et 2^(-∆Ct)'!AO50</f>
        <v/>
      </c>
      <c r="AW50" s="348" t="str">
        <f>'Moyennes ∆Ct et 2^(-∆Ct)'!AQ50</f>
        <v/>
      </c>
      <c r="AX50" s="348" t="str">
        <f>'Moyennes ∆Ct et 2^(-∆Ct)'!AS50</f>
        <v/>
      </c>
      <c r="AY50" s="348" t="str">
        <f>'Moyennes ∆Ct et 2^(-∆Ct)'!AU50</f>
        <v/>
      </c>
      <c r="AZ50" s="348" t="str">
        <f>'Moyennes ∆Ct et 2^(-∆Ct)'!AW50</f>
        <v/>
      </c>
      <c r="BA50" s="348" t="str">
        <f>'Moyennes ∆Ct et 2^(-∆Ct)'!AY50</f>
        <v/>
      </c>
      <c r="BB50" s="348" t="str">
        <f>'Moyennes ∆Ct et 2^(-∆Ct)'!BA50</f>
        <v/>
      </c>
      <c r="BC50" s="349" t="str">
        <f>'Moyennes ∆Ct et 2^(-∆Ct)'!BC50</f>
        <v/>
      </c>
    </row>
    <row r="51" spans="1:55">
      <c r="A51" s="315" t="s">
        <v>58</v>
      </c>
      <c r="B51" s="323" t="str">
        <f>'Choix des Gènes pour Diagrammes'!C8</f>
        <v/>
      </c>
      <c r="C51" s="359" t="str">
        <f>'Moyennes des Ct'!C51</f>
        <v/>
      </c>
      <c r="D51" s="342" t="str">
        <f>'Moyennes des Ct'!F51</f>
        <v/>
      </c>
      <c r="E51" s="342" t="str">
        <f>'Moyennes des Ct'!I51</f>
        <v/>
      </c>
      <c r="F51" s="342" t="str">
        <f>'Moyennes des Ct'!L51</f>
        <v/>
      </c>
      <c r="G51" s="342" t="str">
        <f>'Moyennes des Ct'!O51</f>
        <v/>
      </c>
      <c r="H51" s="342" t="str">
        <f>'Moyennes des Ct'!R51</f>
        <v/>
      </c>
      <c r="I51" s="342" t="str">
        <f>'Moyennes des Ct'!U51</f>
        <v/>
      </c>
      <c r="J51" s="342" t="str">
        <f>'Moyennes des Ct'!X51</f>
        <v/>
      </c>
      <c r="K51" s="342" t="str">
        <f>'Moyennes des Ct'!AA51</f>
        <v/>
      </c>
      <c r="L51" s="342" t="str">
        <f>'Moyennes des Ct'!AD51</f>
        <v/>
      </c>
      <c r="M51" s="343" t="str">
        <f>'Moyennes des Ct'!AG51</f>
        <v/>
      </c>
      <c r="N51" s="353" t="str">
        <f>'Moyennes ∆Ct et 2^(-∆Ct)'!Y51</f>
        <v/>
      </c>
      <c r="O51" s="354" t="str">
        <f>'Moyennes ∆Ct et 2^(-∆Ct)'!Z51</f>
        <v/>
      </c>
      <c r="P51" s="354" t="str">
        <f>'Moyennes ∆Ct et 2^(-∆Ct)'!AA51</f>
        <v/>
      </c>
      <c r="Q51" s="354" t="str">
        <f>'Moyennes ∆Ct et 2^(-∆Ct)'!AB51</f>
        <v/>
      </c>
      <c r="R51" s="354" t="str">
        <f>'Moyennes ∆Ct et 2^(-∆Ct)'!AC51</f>
        <v/>
      </c>
      <c r="S51" s="354" t="str">
        <f>'Moyennes ∆Ct et 2^(-∆Ct)'!AD51</f>
        <v/>
      </c>
      <c r="T51" s="354" t="str">
        <f>'Moyennes ∆Ct et 2^(-∆Ct)'!AE51</f>
        <v/>
      </c>
      <c r="U51" s="354" t="str">
        <f>'Moyennes ∆Ct et 2^(-∆Ct)'!AF51</f>
        <v/>
      </c>
      <c r="V51" s="354" t="str">
        <f>'Moyennes ∆Ct et 2^(-∆Ct)'!AG51</f>
        <v/>
      </c>
      <c r="W51" s="354" t="str">
        <f>'Moyennes ∆Ct et 2^(-∆Ct)'!AH51</f>
        <v/>
      </c>
      <c r="X51" s="354" t="str">
        <f>'Moyennes ∆Ct et 2^(-∆Ct)'!AI51</f>
        <v/>
      </c>
      <c r="Y51" s="353" t="str">
        <f>IF(ISERROR(LOG('Moyennes ∆Ct et 2^(-∆Ct)'!N51)),"",IF(LOG('Moyennes ∆Ct et 2^(-∆Ct)'!N51)&gt;1,LOG('Moyennes ∆Ct et 2^(-∆Ct)'!N51),-1/LOG('Moyennes ∆Ct et 2^(-∆Ct)'!N51)))</f>
        <v/>
      </c>
      <c r="Z51" s="354" t="str">
        <f>IF(ISERROR(LOG('Moyennes ∆Ct et 2^(-∆Ct)'!O51)),"",IF(LOG('Moyennes ∆Ct et 2^(-∆Ct)'!O51)&gt;1,LOG('Moyennes ∆Ct et 2^(-∆Ct)'!O51),-1/LOG('Moyennes ∆Ct et 2^(-∆Ct)'!O51)))</f>
        <v/>
      </c>
      <c r="AA51" s="354" t="str">
        <f>IF(ISERROR(LOG('Moyennes ∆Ct et 2^(-∆Ct)'!P51)),"",IF(LOG('Moyennes ∆Ct et 2^(-∆Ct)'!P51)&gt;1,LOG('Moyennes ∆Ct et 2^(-∆Ct)'!P51),-1/LOG('Moyennes ∆Ct et 2^(-∆Ct)'!P51)))</f>
        <v/>
      </c>
      <c r="AB51" s="354" t="str">
        <f>IF(ISERROR(LOG('Moyennes ∆Ct et 2^(-∆Ct)'!Q51)),"",IF(LOG('Moyennes ∆Ct et 2^(-∆Ct)'!Q51)&gt;1,LOG('Moyennes ∆Ct et 2^(-∆Ct)'!Q51),-1/LOG('Moyennes ∆Ct et 2^(-∆Ct)'!Q51)))</f>
        <v/>
      </c>
      <c r="AC51" s="354" t="str">
        <f>IF(ISERROR(LOG('Moyennes ∆Ct et 2^(-∆Ct)'!R51)),"",IF(LOG('Moyennes ∆Ct et 2^(-∆Ct)'!R51)&gt;1,LOG('Moyennes ∆Ct et 2^(-∆Ct)'!R51),-1/LOG('Moyennes ∆Ct et 2^(-∆Ct)'!R51)))</f>
        <v/>
      </c>
      <c r="AD51" s="354" t="str">
        <f>IF(ISERROR(LOG('Moyennes ∆Ct et 2^(-∆Ct)'!S51)),"",IF(LOG('Moyennes ∆Ct et 2^(-∆Ct)'!S51)&gt;1,LOG('Moyennes ∆Ct et 2^(-∆Ct)'!S51),-1/LOG('Moyennes ∆Ct et 2^(-∆Ct)'!S51)))</f>
        <v/>
      </c>
      <c r="AE51" s="354" t="str">
        <f>IF(ISERROR(LOG('Moyennes ∆Ct et 2^(-∆Ct)'!T51)),"",IF(LOG('Moyennes ∆Ct et 2^(-∆Ct)'!T51)&gt;1,LOG('Moyennes ∆Ct et 2^(-∆Ct)'!T51),-1/LOG('Moyennes ∆Ct et 2^(-∆Ct)'!T51)))</f>
        <v/>
      </c>
      <c r="AF51" s="354" t="str">
        <f>IF(ISERROR(LOG('Moyennes ∆Ct et 2^(-∆Ct)'!U51)),"",IF(LOG('Moyennes ∆Ct et 2^(-∆Ct)'!U51)&gt;1,LOG('Moyennes ∆Ct et 2^(-∆Ct)'!U51),-1/LOG('Moyennes ∆Ct et 2^(-∆Ct)'!U51)))</f>
        <v/>
      </c>
      <c r="AG51" s="354" t="str">
        <f>IF(ISERROR(LOG('Moyennes ∆Ct et 2^(-∆Ct)'!V51)),"",IF(LOG('Moyennes ∆Ct et 2^(-∆Ct)'!V51)&gt;1,LOG('Moyennes ∆Ct et 2^(-∆Ct)'!V51),-1/LOG('Moyennes ∆Ct et 2^(-∆Ct)'!V51)))</f>
        <v/>
      </c>
      <c r="AH51" s="354" t="str">
        <f>IF(ISERROR(LOG('Moyennes ∆Ct et 2^(-∆Ct)'!W51)),"",IF(LOG('Moyennes ∆Ct et 2^(-∆Ct)'!W51)&gt;1,LOG('Moyennes ∆Ct et 2^(-∆Ct)'!W51),-1/LOG('Moyennes ∆Ct et 2^(-∆Ct)'!W51)))</f>
        <v/>
      </c>
      <c r="AI51" s="355" t="str">
        <f>IF(ISERROR(LOG('Moyennes ∆Ct et 2^(-∆Ct)'!X51)),"",IF(LOG('Moyennes ∆Ct et 2^(-∆Ct)'!X51)&gt;1,LOG('Moyennes ∆Ct et 2^(-∆Ct)'!X51),-1/LOG('Moyennes ∆Ct et 2^(-∆Ct)'!X51)))</f>
        <v/>
      </c>
      <c r="AJ51" s="347" t="str">
        <f>'Variations d''expr° - Validation'!F51</f>
        <v/>
      </c>
      <c r="AK51" s="348" t="str">
        <f>'Variations d''expr° - Validation'!I51</f>
        <v/>
      </c>
      <c r="AL51" s="348" t="str">
        <f>'Variations d''expr° - Validation'!L51</f>
        <v/>
      </c>
      <c r="AM51" s="348" t="str">
        <f>'Variations d''expr° - Validation'!O51</f>
        <v/>
      </c>
      <c r="AN51" s="348" t="str">
        <f>'Variations d''expr° - Validation'!R51</f>
        <v/>
      </c>
      <c r="AO51" s="348" t="str">
        <f>'Variations d''expr° - Validation'!U51</f>
        <v/>
      </c>
      <c r="AP51" s="348" t="str">
        <f>'Variations d''expr° - Validation'!X51</f>
        <v/>
      </c>
      <c r="AQ51" s="348" t="str">
        <f>'Variations d''expr° - Validation'!AA51</f>
        <v/>
      </c>
      <c r="AR51" s="348" t="str">
        <f>'Variations d''expr° - Validation'!AD51</f>
        <v/>
      </c>
      <c r="AS51" s="349" t="str">
        <f>'Variations d''expr° - Validation'!AG51</f>
        <v/>
      </c>
      <c r="AT51" s="347" t="str">
        <f>'Moyennes ∆Ct et 2^(-∆Ct)'!AK51</f>
        <v/>
      </c>
      <c r="AU51" s="348" t="str">
        <f>'Moyennes ∆Ct et 2^(-∆Ct)'!AM51</f>
        <v/>
      </c>
      <c r="AV51" s="348" t="str">
        <f>'Moyennes ∆Ct et 2^(-∆Ct)'!AO51</f>
        <v/>
      </c>
      <c r="AW51" s="348" t="str">
        <f>'Moyennes ∆Ct et 2^(-∆Ct)'!AQ51</f>
        <v/>
      </c>
      <c r="AX51" s="348" t="str">
        <f>'Moyennes ∆Ct et 2^(-∆Ct)'!AS51</f>
        <v/>
      </c>
      <c r="AY51" s="348" t="str">
        <f>'Moyennes ∆Ct et 2^(-∆Ct)'!AU51</f>
        <v/>
      </c>
      <c r="AZ51" s="348" t="str">
        <f>'Moyennes ∆Ct et 2^(-∆Ct)'!AW51</f>
        <v/>
      </c>
      <c r="BA51" s="348" t="str">
        <f>'Moyennes ∆Ct et 2^(-∆Ct)'!AY51</f>
        <v/>
      </c>
      <c r="BB51" s="348" t="str">
        <f>'Moyennes ∆Ct et 2^(-∆Ct)'!BA51</f>
        <v/>
      </c>
      <c r="BC51" s="349" t="str">
        <f>'Moyennes ∆Ct et 2^(-∆Ct)'!BC51</f>
        <v/>
      </c>
    </row>
    <row r="52" spans="1:55">
      <c r="A52" s="315" t="s">
        <v>59</v>
      </c>
      <c r="B52" s="323" t="str">
        <f>'Choix des Gènes pour Diagrammes'!D8</f>
        <v/>
      </c>
      <c r="C52" s="359" t="str">
        <f>'Moyennes des Ct'!C52</f>
        <v/>
      </c>
      <c r="D52" s="342" t="str">
        <f>'Moyennes des Ct'!F52</f>
        <v/>
      </c>
      <c r="E52" s="342" t="str">
        <f>'Moyennes des Ct'!I52</f>
        <v/>
      </c>
      <c r="F52" s="342" t="str">
        <f>'Moyennes des Ct'!L52</f>
        <v/>
      </c>
      <c r="G52" s="342" t="str">
        <f>'Moyennes des Ct'!O52</f>
        <v/>
      </c>
      <c r="H52" s="342" t="str">
        <f>'Moyennes des Ct'!R52</f>
        <v/>
      </c>
      <c r="I52" s="342" t="str">
        <f>'Moyennes des Ct'!U52</f>
        <v/>
      </c>
      <c r="J52" s="342" t="str">
        <f>'Moyennes des Ct'!X52</f>
        <v/>
      </c>
      <c r="K52" s="342" t="str">
        <f>'Moyennes des Ct'!AA52</f>
        <v/>
      </c>
      <c r="L52" s="342" t="str">
        <f>'Moyennes des Ct'!AD52</f>
        <v/>
      </c>
      <c r="M52" s="343" t="str">
        <f>'Moyennes des Ct'!AG52</f>
        <v/>
      </c>
      <c r="N52" s="353" t="str">
        <f>'Moyennes ∆Ct et 2^(-∆Ct)'!Y52</f>
        <v/>
      </c>
      <c r="O52" s="354" t="str">
        <f>'Moyennes ∆Ct et 2^(-∆Ct)'!Z52</f>
        <v/>
      </c>
      <c r="P52" s="354" t="str">
        <f>'Moyennes ∆Ct et 2^(-∆Ct)'!AA52</f>
        <v/>
      </c>
      <c r="Q52" s="354" t="str">
        <f>'Moyennes ∆Ct et 2^(-∆Ct)'!AB52</f>
        <v/>
      </c>
      <c r="R52" s="354" t="str">
        <f>'Moyennes ∆Ct et 2^(-∆Ct)'!AC52</f>
        <v/>
      </c>
      <c r="S52" s="354" t="str">
        <f>'Moyennes ∆Ct et 2^(-∆Ct)'!AD52</f>
        <v/>
      </c>
      <c r="T52" s="354" t="str">
        <f>'Moyennes ∆Ct et 2^(-∆Ct)'!AE52</f>
        <v/>
      </c>
      <c r="U52" s="354" t="str">
        <f>'Moyennes ∆Ct et 2^(-∆Ct)'!AF52</f>
        <v/>
      </c>
      <c r="V52" s="354" t="str">
        <f>'Moyennes ∆Ct et 2^(-∆Ct)'!AG52</f>
        <v/>
      </c>
      <c r="W52" s="354" t="str">
        <f>'Moyennes ∆Ct et 2^(-∆Ct)'!AH52</f>
        <v/>
      </c>
      <c r="X52" s="354" t="str">
        <f>'Moyennes ∆Ct et 2^(-∆Ct)'!AI52</f>
        <v/>
      </c>
      <c r="Y52" s="353" t="str">
        <f>IF(ISERROR(LOG('Moyennes ∆Ct et 2^(-∆Ct)'!N52)),"",IF(LOG('Moyennes ∆Ct et 2^(-∆Ct)'!N52)&gt;1,LOG('Moyennes ∆Ct et 2^(-∆Ct)'!N52),-1/LOG('Moyennes ∆Ct et 2^(-∆Ct)'!N52)))</f>
        <v/>
      </c>
      <c r="Z52" s="354" t="str">
        <f>IF(ISERROR(LOG('Moyennes ∆Ct et 2^(-∆Ct)'!O52)),"",IF(LOG('Moyennes ∆Ct et 2^(-∆Ct)'!O52)&gt;1,LOG('Moyennes ∆Ct et 2^(-∆Ct)'!O52),-1/LOG('Moyennes ∆Ct et 2^(-∆Ct)'!O52)))</f>
        <v/>
      </c>
      <c r="AA52" s="354" t="str">
        <f>IF(ISERROR(LOG('Moyennes ∆Ct et 2^(-∆Ct)'!P52)),"",IF(LOG('Moyennes ∆Ct et 2^(-∆Ct)'!P52)&gt;1,LOG('Moyennes ∆Ct et 2^(-∆Ct)'!P52),-1/LOG('Moyennes ∆Ct et 2^(-∆Ct)'!P52)))</f>
        <v/>
      </c>
      <c r="AB52" s="354" t="str">
        <f>IF(ISERROR(LOG('Moyennes ∆Ct et 2^(-∆Ct)'!Q52)),"",IF(LOG('Moyennes ∆Ct et 2^(-∆Ct)'!Q52)&gt;1,LOG('Moyennes ∆Ct et 2^(-∆Ct)'!Q52),-1/LOG('Moyennes ∆Ct et 2^(-∆Ct)'!Q52)))</f>
        <v/>
      </c>
      <c r="AC52" s="354" t="str">
        <f>IF(ISERROR(LOG('Moyennes ∆Ct et 2^(-∆Ct)'!R52)),"",IF(LOG('Moyennes ∆Ct et 2^(-∆Ct)'!R52)&gt;1,LOG('Moyennes ∆Ct et 2^(-∆Ct)'!R52),-1/LOG('Moyennes ∆Ct et 2^(-∆Ct)'!R52)))</f>
        <v/>
      </c>
      <c r="AD52" s="354" t="str">
        <f>IF(ISERROR(LOG('Moyennes ∆Ct et 2^(-∆Ct)'!S52)),"",IF(LOG('Moyennes ∆Ct et 2^(-∆Ct)'!S52)&gt;1,LOG('Moyennes ∆Ct et 2^(-∆Ct)'!S52),-1/LOG('Moyennes ∆Ct et 2^(-∆Ct)'!S52)))</f>
        <v/>
      </c>
      <c r="AE52" s="354" t="str">
        <f>IF(ISERROR(LOG('Moyennes ∆Ct et 2^(-∆Ct)'!T52)),"",IF(LOG('Moyennes ∆Ct et 2^(-∆Ct)'!T52)&gt;1,LOG('Moyennes ∆Ct et 2^(-∆Ct)'!T52),-1/LOG('Moyennes ∆Ct et 2^(-∆Ct)'!T52)))</f>
        <v/>
      </c>
      <c r="AF52" s="354" t="str">
        <f>IF(ISERROR(LOG('Moyennes ∆Ct et 2^(-∆Ct)'!U52)),"",IF(LOG('Moyennes ∆Ct et 2^(-∆Ct)'!U52)&gt;1,LOG('Moyennes ∆Ct et 2^(-∆Ct)'!U52),-1/LOG('Moyennes ∆Ct et 2^(-∆Ct)'!U52)))</f>
        <v/>
      </c>
      <c r="AG52" s="354" t="str">
        <f>IF(ISERROR(LOG('Moyennes ∆Ct et 2^(-∆Ct)'!V52)),"",IF(LOG('Moyennes ∆Ct et 2^(-∆Ct)'!V52)&gt;1,LOG('Moyennes ∆Ct et 2^(-∆Ct)'!V52),-1/LOG('Moyennes ∆Ct et 2^(-∆Ct)'!V52)))</f>
        <v/>
      </c>
      <c r="AH52" s="354" t="str">
        <f>IF(ISERROR(LOG('Moyennes ∆Ct et 2^(-∆Ct)'!W52)),"",IF(LOG('Moyennes ∆Ct et 2^(-∆Ct)'!W52)&gt;1,LOG('Moyennes ∆Ct et 2^(-∆Ct)'!W52),-1/LOG('Moyennes ∆Ct et 2^(-∆Ct)'!W52)))</f>
        <v/>
      </c>
      <c r="AI52" s="355" t="str">
        <f>IF(ISERROR(LOG('Moyennes ∆Ct et 2^(-∆Ct)'!X52)),"",IF(LOG('Moyennes ∆Ct et 2^(-∆Ct)'!X52)&gt;1,LOG('Moyennes ∆Ct et 2^(-∆Ct)'!X52),-1/LOG('Moyennes ∆Ct et 2^(-∆Ct)'!X52)))</f>
        <v/>
      </c>
      <c r="AJ52" s="347" t="str">
        <f>'Variations d''expr° - Validation'!F52</f>
        <v/>
      </c>
      <c r="AK52" s="348" t="str">
        <f>'Variations d''expr° - Validation'!I52</f>
        <v/>
      </c>
      <c r="AL52" s="348" t="str">
        <f>'Variations d''expr° - Validation'!L52</f>
        <v/>
      </c>
      <c r="AM52" s="348" t="str">
        <f>'Variations d''expr° - Validation'!O52</f>
        <v/>
      </c>
      <c r="AN52" s="348" t="str">
        <f>'Variations d''expr° - Validation'!R52</f>
        <v/>
      </c>
      <c r="AO52" s="348" t="str">
        <f>'Variations d''expr° - Validation'!U52</f>
        <v/>
      </c>
      <c r="AP52" s="348" t="str">
        <f>'Variations d''expr° - Validation'!X52</f>
        <v/>
      </c>
      <c r="AQ52" s="348" t="str">
        <f>'Variations d''expr° - Validation'!AA52</f>
        <v/>
      </c>
      <c r="AR52" s="348" t="str">
        <f>'Variations d''expr° - Validation'!AD52</f>
        <v/>
      </c>
      <c r="AS52" s="349" t="str">
        <f>'Variations d''expr° - Validation'!AG52</f>
        <v/>
      </c>
      <c r="AT52" s="347" t="str">
        <f>'Moyennes ∆Ct et 2^(-∆Ct)'!AK52</f>
        <v/>
      </c>
      <c r="AU52" s="348" t="str">
        <f>'Moyennes ∆Ct et 2^(-∆Ct)'!AM52</f>
        <v/>
      </c>
      <c r="AV52" s="348" t="str">
        <f>'Moyennes ∆Ct et 2^(-∆Ct)'!AO52</f>
        <v/>
      </c>
      <c r="AW52" s="348" t="str">
        <f>'Moyennes ∆Ct et 2^(-∆Ct)'!AQ52</f>
        <v/>
      </c>
      <c r="AX52" s="348" t="str">
        <f>'Moyennes ∆Ct et 2^(-∆Ct)'!AS52</f>
        <v/>
      </c>
      <c r="AY52" s="348" t="str">
        <f>'Moyennes ∆Ct et 2^(-∆Ct)'!AU52</f>
        <v/>
      </c>
      <c r="AZ52" s="348" t="str">
        <f>'Moyennes ∆Ct et 2^(-∆Ct)'!AW52</f>
        <v/>
      </c>
      <c r="BA52" s="348" t="str">
        <f>'Moyennes ∆Ct et 2^(-∆Ct)'!AY52</f>
        <v/>
      </c>
      <c r="BB52" s="348" t="str">
        <f>'Moyennes ∆Ct et 2^(-∆Ct)'!BA52</f>
        <v/>
      </c>
      <c r="BC52" s="349" t="str">
        <f>'Moyennes ∆Ct et 2^(-∆Ct)'!BC52</f>
        <v/>
      </c>
    </row>
    <row r="53" spans="1:55">
      <c r="A53" s="315" t="s">
        <v>60</v>
      </c>
      <c r="B53" s="323" t="str">
        <f>'Choix des Gènes pour Diagrammes'!E8</f>
        <v/>
      </c>
      <c r="C53" s="359" t="str">
        <f>'Moyennes des Ct'!C53</f>
        <v/>
      </c>
      <c r="D53" s="342" t="str">
        <f>'Moyennes des Ct'!F53</f>
        <v/>
      </c>
      <c r="E53" s="342" t="str">
        <f>'Moyennes des Ct'!I53</f>
        <v/>
      </c>
      <c r="F53" s="342" t="str">
        <f>'Moyennes des Ct'!L53</f>
        <v/>
      </c>
      <c r="G53" s="342" t="str">
        <f>'Moyennes des Ct'!O53</f>
        <v/>
      </c>
      <c r="H53" s="342" t="str">
        <f>'Moyennes des Ct'!R53</f>
        <v/>
      </c>
      <c r="I53" s="342" t="str">
        <f>'Moyennes des Ct'!U53</f>
        <v/>
      </c>
      <c r="J53" s="342" t="str">
        <f>'Moyennes des Ct'!X53</f>
        <v/>
      </c>
      <c r="K53" s="342" t="str">
        <f>'Moyennes des Ct'!AA53</f>
        <v/>
      </c>
      <c r="L53" s="342" t="str">
        <f>'Moyennes des Ct'!AD53</f>
        <v/>
      </c>
      <c r="M53" s="343" t="str">
        <f>'Moyennes des Ct'!AG53</f>
        <v/>
      </c>
      <c r="N53" s="353" t="str">
        <f>'Moyennes ∆Ct et 2^(-∆Ct)'!Y53</f>
        <v/>
      </c>
      <c r="O53" s="354" t="str">
        <f>'Moyennes ∆Ct et 2^(-∆Ct)'!Z53</f>
        <v/>
      </c>
      <c r="P53" s="354" t="str">
        <f>'Moyennes ∆Ct et 2^(-∆Ct)'!AA53</f>
        <v/>
      </c>
      <c r="Q53" s="354" t="str">
        <f>'Moyennes ∆Ct et 2^(-∆Ct)'!AB53</f>
        <v/>
      </c>
      <c r="R53" s="354" t="str">
        <f>'Moyennes ∆Ct et 2^(-∆Ct)'!AC53</f>
        <v/>
      </c>
      <c r="S53" s="354" t="str">
        <f>'Moyennes ∆Ct et 2^(-∆Ct)'!AD53</f>
        <v/>
      </c>
      <c r="T53" s="354" t="str">
        <f>'Moyennes ∆Ct et 2^(-∆Ct)'!AE53</f>
        <v/>
      </c>
      <c r="U53" s="354" t="str">
        <f>'Moyennes ∆Ct et 2^(-∆Ct)'!AF53</f>
        <v/>
      </c>
      <c r="V53" s="354" t="str">
        <f>'Moyennes ∆Ct et 2^(-∆Ct)'!AG53</f>
        <v/>
      </c>
      <c r="W53" s="354" t="str">
        <f>'Moyennes ∆Ct et 2^(-∆Ct)'!AH53</f>
        <v/>
      </c>
      <c r="X53" s="354" t="str">
        <f>'Moyennes ∆Ct et 2^(-∆Ct)'!AI53</f>
        <v/>
      </c>
      <c r="Y53" s="353" t="str">
        <f>IF(ISERROR(LOG('Moyennes ∆Ct et 2^(-∆Ct)'!N53)),"",IF(LOG('Moyennes ∆Ct et 2^(-∆Ct)'!N53)&gt;1,LOG('Moyennes ∆Ct et 2^(-∆Ct)'!N53),-1/LOG('Moyennes ∆Ct et 2^(-∆Ct)'!N53)))</f>
        <v/>
      </c>
      <c r="Z53" s="354" t="str">
        <f>IF(ISERROR(LOG('Moyennes ∆Ct et 2^(-∆Ct)'!O53)),"",IF(LOG('Moyennes ∆Ct et 2^(-∆Ct)'!O53)&gt;1,LOG('Moyennes ∆Ct et 2^(-∆Ct)'!O53),-1/LOG('Moyennes ∆Ct et 2^(-∆Ct)'!O53)))</f>
        <v/>
      </c>
      <c r="AA53" s="354" t="str">
        <f>IF(ISERROR(LOG('Moyennes ∆Ct et 2^(-∆Ct)'!P53)),"",IF(LOG('Moyennes ∆Ct et 2^(-∆Ct)'!P53)&gt;1,LOG('Moyennes ∆Ct et 2^(-∆Ct)'!P53),-1/LOG('Moyennes ∆Ct et 2^(-∆Ct)'!P53)))</f>
        <v/>
      </c>
      <c r="AB53" s="354" t="str">
        <f>IF(ISERROR(LOG('Moyennes ∆Ct et 2^(-∆Ct)'!Q53)),"",IF(LOG('Moyennes ∆Ct et 2^(-∆Ct)'!Q53)&gt;1,LOG('Moyennes ∆Ct et 2^(-∆Ct)'!Q53),-1/LOG('Moyennes ∆Ct et 2^(-∆Ct)'!Q53)))</f>
        <v/>
      </c>
      <c r="AC53" s="354" t="str">
        <f>IF(ISERROR(LOG('Moyennes ∆Ct et 2^(-∆Ct)'!R53)),"",IF(LOG('Moyennes ∆Ct et 2^(-∆Ct)'!R53)&gt;1,LOG('Moyennes ∆Ct et 2^(-∆Ct)'!R53),-1/LOG('Moyennes ∆Ct et 2^(-∆Ct)'!R53)))</f>
        <v/>
      </c>
      <c r="AD53" s="354" t="str">
        <f>IF(ISERROR(LOG('Moyennes ∆Ct et 2^(-∆Ct)'!S53)),"",IF(LOG('Moyennes ∆Ct et 2^(-∆Ct)'!S53)&gt;1,LOG('Moyennes ∆Ct et 2^(-∆Ct)'!S53),-1/LOG('Moyennes ∆Ct et 2^(-∆Ct)'!S53)))</f>
        <v/>
      </c>
      <c r="AE53" s="354" t="str">
        <f>IF(ISERROR(LOG('Moyennes ∆Ct et 2^(-∆Ct)'!T53)),"",IF(LOG('Moyennes ∆Ct et 2^(-∆Ct)'!T53)&gt;1,LOG('Moyennes ∆Ct et 2^(-∆Ct)'!T53),-1/LOG('Moyennes ∆Ct et 2^(-∆Ct)'!T53)))</f>
        <v/>
      </c>
      <c r="AF53" s="354" t="str">
        <f>IF(ISERROR(LOG('Moyennes ∆Ct et 2^(-∆Ct)'!U53)),"",IF(LOG('Moyennes ∆Ct et 2^(-∆Ct)'!U53)&gt;1,LOG('Moyennes ∆Ct et 2^(-∆Ct)'!U53),-1/LOG('Moyennes ∆Ct et 2^(-∆Ct)'!U53)))</f>
        <v/>
      </c>
      <c r="AG53" s="354" t="str">
        <f>IF(ISERROR(LOG('Moyennes ∆Ct et 2^(-∆Ct)'!V53)),"",IF(LOG('Moyennes ∆Ct et 2^(-∆Ct)'!V53)&gt;1,LOG('Moyennes ∆Ct et 2^(-∆Ct)'!V53),-1/LOG('Moyennes ∆Ct et 2^(-∆Ct)'!V53)))</f>
        <v/>
      </c>
      <c r="AH53" s="354" t="str">
        <f>IF(ISERROR(LOG('Moyennes ∆Ct et 2^(-∆Ct)'!W53)),"",IF(LOG('Moyennes ∆Ct et 2^(-∆Ct)'!W53)&gt;1,LOG('Moyennes ∆Ct et 2^(-∆Ct)'!W53),-1/LOG('Moyennes ∆Ct et 2^(-∆Ct)'!W53)))</f>
        <v/>
      </c>
      <c r="AI53" s="355" t="str">
        <f>IF(ISERROR(LOG('Moyennes ∆Ct et 2^(-∆Ct)'!X53)),"",IF(LOG('Moyennes ∆Ct et 2^(-∆Ct)'!X53)&gt;1,LOG('Moyennes ∆Ct et 2^(-∆Ct)'!X53),-1/LOG('Moyennes ∆Ct et 2^(-∆Ct)'!X53)))</f>
        <v/>
      </c>
      <c r="AJ53" s="347" t="str">
        <f>'Variations d''expr° - Validation'!F53</f>
        <v/>
      </c>
      <c r="AK53" s="348" t="str">
        <f>'Variations d''expr° - Validation'!I53</f>
        <v/>
      </c>
      <c r="AL53" s="348" t="str">
        <f>'Variations d''expr° - Validation'!L53</f>
        <v/>
      </c>
      <c r="AM53" s="348" t="str">
        <f>'Variations d''expr° - Validation'!O53</f>
        <v/>
      </c>
      <c r="AN53" s="348" t="str">
        <f>'Variations d''expr° - Validation'!R53</f>
        <v/>
      </c>
      <c r="AO53" s="348" t="str">
        <f>'Variations d''expr° - Validation'!U53</f>
        <v/>
      </c>
      <c r="AP53" s="348" t="str">
        <f>'Variations d''expr° - Validation'!X53</f>
        <v/>
      </c>
      <c r="AQ53" s="348" t="str">
        <f>'Variations d''expr° - Validation'!AA53</f>
        <v/>
      </c>
      <c r="AR53" s="348" t="str">
        <f>'Variations d''expr° - Validation'!AD53</f>
        <v/>
      </c>
      <c r="AS53" s="349" t="str">
        <f>'Variations d''expr° - Validation'!AG53</f>
        <v/>
      </c>
      <c r="AT53" s="347" t="str">
        <f>'Moyennes ∆Ct et 2^(-∆Ct)'!AK53</f>
        <v/>
      </c>
      <c r="AU53" s="348" t="str">
        <f>'Moyennes ∆Ct et 2^(-∆Ct)'!AM53</f>
        <v/>
      </c>
      <c r="AV53" s="348" t="str">
        <f>'Moyennes ∆Ct et 2^(-∆Ct)'!AO53</f>
        <v/>
      </c>
      <c r="AW53" s="348" t="str">
        <f>'Moyennes ∆Ct et 2^(-∆Ct)'!AQ53</f>
        <v/>
      </c>
      <c r="AX53" s="348" t="str">
        <f>'Moyennes ∆Ct et 2^(-∆Ct)'!AS53</f>
        <v/>
      </c>
      <c r="AY53" s="348" t="str">
        <f>'Moyennes ∆Ct et 2^(-∆Ct)'!AU53</f>
        <v/>
      </c>
      <c r="AZ53" s="348" t="str">
        <f>'Moyennes ∆Ct et 2^(-∆Ct)'!AW53</f>
        <v/>
      </c>
      <c r="BA53" s="348" t="str">
        <f>'Moyennes ∆Ct et 2^(-∆Ct)'!AY53</f>
        <v/>
      </c>
      <c r="BB53" s="348" t="str">
        <f>'Moyennes ∆Ct et 2^(-∆Ct)'!BA53</f>
        <v/>
      </c>
      <c r="BC53" s="349" t="str">
        <f>'Moyennes ∆Ct et 2^(-∆Ct)'!BC53</f>
        <v/>
      </c>
    </row>
    <row r="54" spans="1:55">
      <c r="A54" s="315" t="s">
        <v>61</v>
      </c>
      <c r="B54" s="323" t="str">
        <f>'Choix des Gènes pour Diagrammes'!F8</f>
        <v/>
      </c>
      <c r="C54" s="359" t="str">
        <f>'Moyennes des Ct'!C54</f>
        <v/>
      </c>
      <c r="D54" s="342" t="str">
        <f>'Moyennes des Ct'!F54</f>
        <v/>
      </c>
      <c r="E54" s="342" t="str">
        <f>'Moyennes des Ct'!I54</f>
        <v/>
      </c>
      <c r="F54" s="342" t="str">
        <f>'Moyennes des Ct'!L54</f>
        <v/>
      </c>
      <c r="G54" s="342" t="str">
        <f>'Moyennes des Ct'!O54</f>
        <v/>
      </c>
      <c r="H54" s="342" t="str">
        <f>'Moyennes des Ct'!R54</f>
        <v/>
      </c>
      <c r="I54" s="342" t="str">
        <f>'Moyennes des Ct'!U54</f>
        <v/>
      </c>
      <c r="J54" s="342" t="str">
        <f>'Moyennes des Ct'!X54</f>
        <v/>
      </c>
      <c r="K54" s="342" t="str">
        <f>'Moyennes des Ct'!AA54</f>
        <v/>
      </c>
      <c r="L54" s="342" t="str">
        <f>'Moyennes des Ct'!AD54</f>
        <v/>
      </c>
      <c r="M54" s="343" t="str">
        <f>'Moyennes des Ct'!AG54</f>
        <v/>
      </c>
      <c r="N54" s="353" t="str">
        <f>'Moyennes ∆Ct et 2^(-∆Ct)'!Y54</f>
        <v/>
      </c>
      <c r="O54" s="354" t="str">
        <f>'Moyennes ∆Ct et 2^(-∆Ct)'!Z54</f>
        <v/>
      </c>
      <c r="P54" s="354" t="str">
        <f>'Moyennes ∆Ct et 2^(-∆Ct)'!AA54</f>
        <v/>
      </c>
      <c r="Q54" s="354" t="str">
        <f>'Moyennes ∆Ct et 2^(-∆Ct)'!AB54</f>
        <v/>
      </c>
      <c r="R54" s="354" t="str">
        <f>'Moyennes ∆Ct et 2^(-∆Ct)'!AC54</f>
        <v/>
      </c>
      <c r="S54" s="354" t="str">
        <f>'Moyennes ∆Ct et 2^(-∆Ct)'!AD54</f>
        <v/>
      </c>
      <c r="T54" s="354" t="str">
        <f>'Moyennes ∆Ct et 2^(-∆Ct)'!AE54</f>
        <v/>
      </c>
      <c r="U54" s="354" t="str">
        <f>'Moyennes ∆Ct et 2^(-∆Ct)'!AF54</f>
        <v/>
      </c>
      <c r="V54" s="354" t="str">
        <f>'Moyennes ∆Ct et 2^(-∆Ct)'!AG54</f>
        <v/>
      </c>
      <c r="W54" s="354" t="str">
        <f>'Moyennes ∆Ct et 2^(-∆Ct)'!AH54</f>
        <v/>
      </c>
      <c r="X54" s="354" t="str">
        <f>'Moyennes ∆Ct et 2^(-∆Ct)'!AI54</f>
        <v/>
      </c>
      <c r="Y54" s="353" t="str">
        <f>IF(ISERROR(LOG('Moyennes ∆Ct et 2^(-∆Ct)'!N54)),"",IF(LOG('Moyennes ∆Ct et 2^(-∆Ct)'!N54)&gt;1,LOG('Moyennes ∆Ct et 2^(-∆Ct)'!N54),-1/LOG('Moyennes ∆Ct et 2^(-∆Ct)'!N54)))</f>
        <v/>
      </c>
      <c r="Z54" s="354" t="str">
        <f>IF(ISERROR(LOG('Moyennes ∆Ct et 2^(-∆Ct)'!O54)),"",IF(LOG('Moyennes ∆Ct et 2^(-∆Ct)'!O54)&gt;1,LOG('Moyennes ∆Ct et 2^(-∆Ct)'!O54),-1/LOG('Moyennes ∆Ct et 2^(-∆Ct)'!O54)))</f>
        <v/>
      </c>
      <c r="AA54" s="354" t="str">
        <f>IF(ISERROR(LOG('Moyennes ∆Ct et 2^(-∆Ct)'!P54)),"",IF(LOG('Moyennes ∆Ct et 2^(-∆Ct)'!P54)&gt;1,LOG('Moyennes ∆Ct et 2^(-∆Ct)'!P54),-1/LOG('Moyennes ∆Ct et 2^(-∆Ct)'!P54)))</f>
        <v/>
      </c>
      <c r="AB54" s="354" t="str">
        <f>IF(ISERROR(LOG('Moyennes ∆Ct et 2^(-∆Ct)'!Q54)),"",IF(LOG('Moyennes ∆Ct et 2^(-∆Ct)'!Q54)&gt;1,LOG('Moyennes ∆Ct et 2^(-∆Ct)'!Q54),-1/LOG('Moyennes ∆Ct et 2^(-∆Ct)'!Q54)))</f>
        <v/>
      </c>
      <c r="AC54" s="354" t="str">
        <f>IF(ISERROR(LOG('Moyennes ∆Ct et 2^(-∆Ct)'!R54)),"",IF(LOG('Moyennes ∆Ct et 2^(-∆Ct)'!R54)&gt;1,LOG('Moyennes ∆Ct et 2^(-∆Ct)'!R54),-1/LOG('Moyennes ∆Ct et 2^(-∆Ct)'!R54)))</f>
        <v/>
      </c>
      <c r="AD54" s="354" t="str">
        <f>IF(ISERROR(LOG('Moyennes ∆Ct et 2^(-∆Ct)'!S54)),"",IF(LOG('Moyennes ∆Ct et 2^(-∆Ct)'!S54)&gt;1,LOG('Moyennes ∆Ct et 2^(-∆Ct)'!S54),-1/LOG('Moyennes ∆Ct et 2^(-∆Ct)'!S54)))</f>
        <v/>
      </c>
      <c r="AE54" s="354" t="str">
        <f>IF(ISERROR(LOG('Moyennes ∆Ct et 2^(-∆Ct)'!T54)),"",IF(LOG('Moyennes ∆Ct et 2^(-∆Ct)'!T54)&gt;1,LOG('Moyennes ∆Ct et 2^(-∆Ct)'!T54),-1/LOG('Moyennes ∆Ct et 2^(-∆Ct)'!T54)))</f>
        <v/>
      </c>
      <c r="AF54" s="354" t="str">
        <f>IF(ISERROR(LOG('Moyennes ∆Ct et 2^(-∆Ct)'!U54)),"",IF(LOG('Moyennes ∆Ct et 2^(-∆Ct)'!U54)&gt;1,LOG('Moyennes ∆Ct et 2^(-∆Ct)'!U54),-1/LOG('Moyennes ∆Ct et 2^(-∆Ct)'!U54)))</f>
        <v/>
      </c>
      <c r="AG54" s="354" t="str">
        <f>IF(ISERROR(LOG('Moyennes ∆Ct et 2^(-∆Ct)'!V54)),"",IF(LOG('Moyennes ∆Ct et 2^(-∆Ct)'!V54)&gt;1,LOG('Moyennes ∆Ct et 2^(-∆Ct)'!V54),-1/LOG('Moyennes ∆Ct et 2^(-∆Ct)'!V54)))</f>
        <v/>
      </c>
      <c r="AH54" s="354" t="str">
        <f>IF(ISERROR(LOG('Moyennes ∆Ct et 2^(-∆Ct)'!W54)),"",IF(LOG('Moyennes ∆Ct et 2^(-∆Ct)'!W54)&gt;1,LOG('Moyennes ∆Ct et 2^(-∆Ct)'!W54),-1/LOG('Moyennes ∆Ct et 2^(-∆Ct)'!W54)))</f>
        <v/>
      </c>
      <c r="AI54" s="355" t="str">
        <f>IF(ISERROR(LOG('Moyennes ∆Ct et 2^(-∆Ct)'!X54)),"",IF(LOG('Moyennes ∆Ct et 2^(-∆Ct)'!X54)&gt;1,LOG('Moyennes ∆Ct et 2^(-∆Ct)'!X54),-1/LOG('Moyennes ∆Ct et 2^(-∆Ct)'!X54)))</f>
        <v/>
      </c>
      <c r="AJ54" s="347" t="str">
        <f>'Variations d''expr° - Validation'!F54</f>
        <v/>
      </c>
      <c r="AK54" s="348" t="str">
        <f>'Variations d''expr° - Validation'!I54</f>
        <v/>
      </c>
      <c r="AL54" s="348" t="str">
        <f>'Variations d''expr° - Validation'!L54</f>
        <v/>
      </c>
      <c r="AM54" s="348" t="str">
        <f>'Variations d''expr° - Validation'!O54</f>
        <v/>
      </c>
      <c r="AN54" s="348" t="str">
        <f>'Variations d''expr° - Validation'!R54</f>
        <v/>
      </c>
      <c r="AO54" s="348" t="str">
        <f>'Variations d''expr° - Validation'!U54</f>
        <v/>
      </c>
      <c r="AP54" s="348" t="str">
        <f>'Variations d''expr° - Validation'!X54</f>
        <v/>
      </c>
      <c r="AQ54" s="348" t="str">
        <f>'Variations d''expr° - Validation'!AA54</f>
        <v/>
      </c>
      <c r="AR54" s="348" t="str">
        <f>'Variations d''expr° - Validation'!AD54</f>
        <v/>
      </c>
      <c r="AS54" s="349" t="str">
        <f>'Variations d''expr° - Validation'!AG54</f>
        <v/>
      </c>
      <c r="AT54" s="347" t="str">
        <f>'Moyennes ∆Ct et 2^(-∆Ct)'!AK54</f>
        <v/>
      </c>
      <c r="AU54" s="348" t="str">
        <f>'Moyennes ∆Ct et 2^(-∆Ct)'!AM54</f>
        <v/>
      </c>
      <c r="AV54" s="348" t="str">
        <f>'Moyennes ∆Ct et 2^(-∆Ct)'!AO54</f>
        <v/>
      </c>
      <c r="AW54" s="348" t="str">
        <f>'Moyennes ∆Ct et 2^(-∆Ct)'!AQ54</f>
        <v/>
      </c>
      <c r="AX54" s="348" t="str">
        <f>'Moyennes ∆Ct et 2^(-∆Ct)'!AS54</f>
        <v/>
      </c>
      <c r="AY54" s="348" t="str">
        <f>'Moyennes ∆Ct et 2^(-∆Ct)'!AU54</f>
        <v/>
      </c>
      <c r="AZ54" s="348" t="str">
        <f>'Moyennes ∆Ct et 2^(-∆Ct)'!AW54</f>
        <v/>
      </c>
      <c r="BA54" s="348" t="str">
        <f>'Moyennes ∆Ct et 2^(-∆Ct)'!AY54</f>
        <v/>
      </c>
      <c r="BB54" s="348" t="str">
        <f>'Moyennes ∆Ct et 2^(-∆Ct)'!BA54</f>
        <v/>
      </c>
      <c r="BC54" s="349" t="str">
        <f>'Moyennes ∆Ct et 2^(-∆Ct)'!BC54</f>
        <v/>
      </c>
    </row>
    <row r="55" spans="1:55">
      <c r="A55" s="315" t="s">
        <v>62</v>
      </c>
      <c r="B55" s="323" t="str">
        <f>'Choix des Gènes pour Diagrammes'!G8</f>
        <v/>
      </c>
      <c r="C55" s="359" t="str">
        <f>'Moyennes des Ct'!C55</f>
        <v/>
      </c>
      <c r="D55" s="342" t="str">
        <f>'Moyennes des Ct'!F55</f>
        <v/>
      </c>
      <c r="E55" s="342" t="str">
        <f>'Moyennes des Ct'!I55</f>
        <v/>
      </c>
      <c r="F55" s="342" t="str">
        <f>'Moyennes des Ct'!L55</f>
        <v/>
      </c>
      <c r="G55" s="342" t="str">
        <f>'Moyennes des Ct'!O55</f>
        <v/>
      </c>
      <c r="H55" s="342" t="str">
        <f>'Moyennes des Ct'!R55</f>
        <v/>
      </c>
      <c r="I55" s="342" t="str">
        <f>'Moyennes des Ct'!U55</f>
        <v/>
      </c>
      <c r="J55" s="342" t="str">
        <f>'Moyennes des Ct'!X55</f>
        <v/>
      </c>
      <c r="K55" s="342" t="str">
        <f>'Moyennes des Ct'!AA55</f>
        <v/>
      </c>
      <c r="L55" s="342" t="str">
        <f>'Moyennes des Ct'!AD55</f>
        <v/>
      </c>
      <c r="M55" s="343" t="str">
        <f>'Moyennes des Ct'!AG55</f>
        <v/>
      </c>
      <c r="N55" s="353" t="str">
        <f>'Moyennes ∆Ct et 2^(-∆Ct)'!Y55</f>
        <v/>
      </c>
      <c r="O55" s="354" t="str">
        <f>'Moyennes ∆Ct et 2^(-∆Ct)'!Z55</f>
        <v/>
      </c>
      <c r="P55" s="354" t="str">
        <f>'Moyennes ∆Ct et 2^(-∆Ct)'!AA55</f>
        <v/>
      </c>
      <c r="Q55" s="354" t="str">
        <f>'Moyennes ∆Ct et 2^(-∆Ct)'!AB55</f>
        <v/>
      </c>
      <c r="R55" s="354" t="str">
        <f>'Moyennes ∆Ct et 2^(-∆Ct)'!AC55</f>
        <v/>
      </c>
      <c r="S55" s="354" t="str">
        <f>'Moyennes ∆Ct et 2^(-∆Ct)'!AD55</f>
        <v/>
      </c>
      <c r="T55" s="354" t="str">
        <f>'Moyennes ∆Ct et 2^(-∆Ct)'!AE55</f>
        <v/>
      </c>
      <c r="U55" s="354" t="str">
        <f>'Moyennes ∆Ct et 2^(-∆Ct)'!AF55</f>
        <v/>
      </c>
      <c r="V55" s="354" t="str">
        <f>'Moyennes ∆Ct et 2^(-∆Ct)'!AG55</f>
        <v/>
      </c>
      <c r="W55" s="354" t="str">
        <f>'Moyennes ∆Ct et 2^(-∆Ct)'!AH55</f>
        <v/>
      </c>
      <c r="X55" s="354" t="str">
        <f>'Moyennes ∆Ct et 2^(-∆Ct)'!AI55</f>
        <v/>
      </c>
      <c r="Y55" s="353" t="str">
        <f>IF(ISERROR(LOG('Moyennes ∆Ct et 2^(-∆Ct)'!N55)),"",IF(LOG('Moyennes ∆Ct et 2^(-∆Ct)'!N55)&gt;1,LOG('Moyennes ∆Ct et 2^(-∆Ct)'!N55),-1/LOG('Moyennes ∆Ct et 2^(-∆Ct)'!N55)))</f>
        <v/>
      </c>
      <c r="Z55" s="354" t="str">
        <f>IF(ISERROR(LOG('Moyennes ∆Ct et 2^(-∆Ct)'!O55)),"",IF(LOG('Moyennes ∆Ct et 2^(-∆Ct)'!O55)&gt;1,LOG('Moyennes ∆Ct et 2^(-∆Ct)'!O55),-1/LOG('Moyennes ∆Ct et 2^(-∆Ct)'!O55)))</f>
        <v/>
      </c>
      <c r="AA55" s="354" t="str">
        <f>IF(ISERROR(LOG('Moyennes ∆Ct et 2^(-∆Ct)'!P55)),"",IF(LOG('Moyennes ∆Ct et 2^(-∆Ct)'!P55)&gt;1,LOG('Moyennes ∆Ct et 2^(-∆Ct)'!P55),-1/LOG('Moyennes ∆Ct et 2^(-∆Ct)'!P55)))</f>
        <v/>
      </c>
      <c r="AB55" s="354" t="str">
        <f>IF(ISERROR(LOG('Moyennes ∆Ct et 2^(-∆Ct)'!Q55)),"",IF(LOG('Moyennes ∆Ct et 2^(-∆Ct)'!Q55)&gt;1,LOG('Moyennes ∆Ct et 2^(-∆Ct)'!Q55),-1/LOG('Moyennes ∆Ct et 2^(-∆Ct)'!Q55)))</f>
        <v/>
      </c>
      <c r="AC55" s="354" t="str">
        <f>IF(ISERROR(LOG('Moyennes ∆Ct et 2^(-∆Ct)'!R55)),"",IF(LOG('Moyennes ∆Ct et 2^(-∆Ct)'!R55)&gt;1,LOG('Moyennes ∆Ct et 2^(-∆Ct)'!R55),-1/LOG('Moyennes ∆Ct et 2^(-∆Ct)'!R55)))</f>
        <v/>
      </c>
      <c r="AD55" s="354" t="str">
        <f>IF(ISERROR(LOG('Moyennes ∆Ct et 2^(-∆Ct)'!S55)),"",IF(LOG('Moyennes ∆Ct et 2^(-∆Ct)'!S55)&gt;1,LOG('Moyennes ∆Ct et 2^(-∆Ct)'!S55),-1/LOG('Moyennes ∆Ct et 2^(-∆Ct)'!S55)))</f>
        <v/>
      </c>
      <c r="AE55" s="354" t="str">
        <f>IF(ISERROR(LOG('Moyennes ∆Ct et 2^(-∆Ct)'!T55)),"",IF(LOG('Moyennes ∆Ct et 2^(-∆Ct)'!T55)&gt;1,LOG('Moyennes ∆Ct et 2^(-∆Ct)'!T55),-1/LOG('Moyennes ∆Ct et 2^(-∆Ct)'!T55)))</f>
        <v/>
      </c>
      <c r="AF55" s="354" t="str">
        <f>IF(ISERROR(LOG('Moyennes ∆Ct et 2^(-∆Ct)'!U55)),"",IF(LOG('Moyennes ∆Ct et 2^(-∆Ct)'!U55)&gt;1,LOG('Moyennes ∆Ct et 2^(-∆Ct)'!U55),-1/LOG('Moyennes ∆Ct et 2^(-∆Ct)'!U55)))</f>
        <v/>
      </c>
      <c r="AG55" s="354" t="str">
        <f>IF(ISERROR(LOG('Moyennes ∆Ct et 2^(-∆Ct)'!V55)),"",IF(LOG('Moyennes ∆Ct et 2^(-∆Ct)'!V55)&gt;1,LOG('Moyennes ∆Ct et 2^(-∆Ct)'!V55),-1/LOG('Moyennes ∆Ct et 2^(-∆Ct)'!V55)))</f>
        <v/>
      </c>
      <c r="AH55" s="354" t="str">
        <f>IF(ISERROR(LOG('Moyennes ∆Ct et 2^(-∆Ct)'!W55)),"",IF(LOG('Moyennes ∆Ct et 2^(-∆Ct)'!W55)&gt;1,LOG('Moyennes ∆Ct et 2^(-∆Ct)'!W55),-1/LOG('Moyennes ∆Ct et 2^(-∆Ct)'!W55)))</f>
        <v/>
      </c>
      <c r="AI55" s="355" t="str">
        <f>IF(ISERROR(LOG('Moyennes ∆Ct et 2^(-∆Ct)'!X55)),"",IF(LOG('Moyennes ∆Ct et 2^(-∆Ct)'!X55)&gt;1,LOG('Moyennes ∆Ct et 2^(-∆Ct)'!X55),-1/LOG('Moyennes ∆Ct et 2^(-∆Ct)'!X55)))</f>
        <v/>
      </c>
      <c r="AJ55" s="347" t="str">
        <f>'Variations d''expr° - Validation'!F55</f>
        <v/>
      </c>
      <c r="AK55" s="348" t="str">
        <f>'Variations d''expr° - Validation'!I55</f>
        <v/>
      </c>
      <c r="AL55" s="348" t="str">
        <f>'Variations d''expr° - Validation'!L55</f>
        <v/>
      </c>
      <c r="AM55" s="348" t="str">
        <f>'Variations d''expr° - Validation'!O55</f>
        <v/>
      </c>
      <c r="AN55" s="348" t="str">
        <f>'Variations d''expr° - Validation'!R55</f>
        <v/>
      </c>
      <c r="AO55" s="348" t="str">
        <f>'Variations d''expr° - Validation'!U55</f>
        <v/>
      </c>
      <c r="AP55" s="348" t="str">
        <f>'Variations d''expr° - Validation'!X55</f>
        <v/>
      </c>
      <c r="AQ55" s="348" t="str">
        <f>'Variations d''expr° - Validation'!AA55</f>
        <v/>
      </c>
      <c r="AR55" s="348" t="str">
        <f>'Variations d''expr° - Validation'!AD55</f>
        <v/>
      </c>
      <c r="AS55" s="349" t="str">
        <f>'Variations d''expr° - Validation'!AG55</f>
        <v/>
      </c>
      <c r="AT55" s="347" t="str">
        <f>'Moyennes ∆Ct et 2^(-∆Ct)'!AK55</f>
        <v/>
      </c>
      <c r="AU55" s="348" t="str">
        <f>'Moyennes ∆Ct et 2^(-∆Ct)'!AM55</f>
        <v/>
      </c>
      <c r="AV55" s="348" t="str">
        <f>'Moyennes ∆Ct et 2^(-∆Ct)'!AO55</f>
        <v/>
      </c>
      <c r="AW55" s="348" t="str">
        <f>'Moyennes ∆Ct et 2^(-∆Ct)'!AQ55</f>
        <v/>
      </c>
      <c r="AX55" s="348" t="str">
        <f>'Moyennes ∆Ct et 2^(-∆Ct)'!AS55</f>
        <v/>
      </c>
      <c r="AY55" s="348" t="str">
        <f>'Moyennes ∆Ct et 2^(-∆Ct)'!AU55</f>
        <v/>
      </c>
      <c r="AZ55" s="348" t="str">
        <f>'Moyennes ∆Ct et 2^(-∆Ct)'!AW55</f>
        <v/>
      </c>
      <c r="BA55" s="348" t="str">
        <f>'Moyennes ∆Ct et 2^(-∆Ct)'!AY55</f>
        <v/>
      </c>
      <c r="BB55" s="348" t="str">
        <f>'Moyennes ∆Ct et 2^(-∆Ct)'!BA55</f>
        <v/>
      </c>
      <c r="BC55" s="349" t="str">
        <f>'Moyennes ∆Ct et 2^(-∆Ct)'!BC55</f>
        <v/>
      </c>
    </row>
    <row r="56" spans="1:55">
      <c r="A56" s="315" t="s">
        <v>63</v>
      </c>
      <c r="B56" s="323" t="str">
        <f>'Choix des Gènes pour Diagrammes'!H8</f>
        <v/>
      </c>
      <c r="C56" s="359" t="str">
        <f>'Moyennes des Ct'!C56</f>
        <v/>
      </c>
      <c r="D56" s="342" t="str">
        <f>'Moyennes des Ct'!F56</f>
        <v/>
      </c>
      <c r="E56" s="342" t="str">
        <f>'Moyennes des Ct'!I56</f>
        <v/>
      </c>
      <c r="F56" s="342" t="str">
        <f>'Moyennes des Ct'!L56</f>
        <v/>
      </c>
      <c r="G56" s="342" t="str">
        <f>'Moyennes des Ct'!O56</f>
        <v/>
      </c>
      <c r="H56" s="342" t="str">
        <f>'Moyennes des Ct'!R56</f>
        <v/>
      </c>
      <c r="I56" s="342" t="str">
        <f>'Moyennes des Ct'!U56</f>
        <v/>
      </c>
      <c r="J56" s="342" t="str">
        <f>'Moyennes des Ct'!X56</f>
        <v/>
      </c>
      <c r="K56" s="342" t="str">
        <f>'Moyennes des Ct'!AA56</f>
        <v/>
      </c>
      <c r="L56" s="342" t="str">
        <f>'Moyennes des Ct'!AD56</f>
        <v/>
      </c>
      <c r="M56" s="343" t="str">
        <f>'Moyennes des Ct'!AG56</f>
        <v/>
      </c>
      <c r="N56" s="353" t="str">
        <f>'Moyennes ∆Ct et 2^(-∆Ct)'!Y56</f>
        <v/>
      </c>
      <c r="O56" s="354" t="str">
        <f>'Moyennes ∆Ct et 2^(-∆Ct)'!Z56</f>
        <v/>
      </c>
      <c r="P56" s="354" t="str">
        <f>'Moyennes ∆Ct et 2^(-∆Ct)'!AA56</f>
        <v/>
      </c>
      <c r="Q56" s="354" t="str">
        <f>'Moyennes ∆Ct et 2^(-∆Ct)'!AB56</f>
        <v/>
      </c>
      <c r="R56" s="354" t="str">
        <f>'Moyennes ∆Ct et 2^(-∆Ct)'!AC56</f>
        <v/>
      </c>
      <c r="S56" s="354" t="str">
        <f>'Moyennes ∆Ct et 2^(-∆Ct)'!AD56</f>
        <v/>
      </c>
      <c r="T56" s="354" t="str">
        <f>'Moyennes ∆Ct et 2^(-∆Ct)'!AE56</f>
        <v/>
      </c>
      <c r="U56" s="354" t="str">
        <f>'Moyennes ∆Ct et 2^(-∆Ct)'!AF56</f>
        <v/>
      </c>
      <c r="V56" s="354" t="str">
        <f>'Moyennes ∆Ct et 2^(-∆Ct)'!AG56</f>
        <v/>
      </c>
      <c r="W56" s="354" t="str">
        <f>'Moyennes ∆Ct et 2^(-∆Ct)'!AH56</f>
        <v/>
      </c>
      <c r="X56" s="354" t="str">
        <f>'Moyennes ∆Ct et 2^(-∆Ct)'!AI56</f>
        <v/>
      </c>
      <c r="Y56" s="353" t="str">
        <f>IF(ISERROR(LOG('Moyennes ∆Ct et 2^(-∆Ct)'!N56)),"",IF(LOG('Moyennes ∆Ct et 2^(-∆Ct)'!N56)&gt;1,LOG('Moyennes ∆Ct et 2^(-∆Ct)'!N56),-1/LOG('Moyennes ∆Ct et 2^(-∆Ct)'!N56)))</f>
        <v/>
      </c>
      <c r="Z56" s="354" t="str">
        <f>IF(ISERROR(LOG('Moyennes ∆Ct et 2^(-∆Ct)'!O56)),"",IF(LOG('Moyennes ∆Ct et 2^(-∆Ct)'!O56)&gt;1,LOG('Moyennes ∆Ct et 2^(-∆Ct)'!O56),-1/LOG('Moyennes ∆Ct et 2^(-∆Ct)'!O56)))</f>
        <v/>
      </c>
      <c r="AA56" s="354" t="str">
        <f>IF(ISERROR(LOG('Moyennes ∆Ct et 2^(-∆Ct)'!P56)),"",IF(LOG('Moyennes ∆Ct et 2^(-∆Ct)'!P56)&gt;1,LOG('Moyennes ∆Ct et 2^(-∆Ct)'!P56),-1/LOG('Moyennes ∆Ct et 2^(-∆Ct)'!P56)))</f>
        <v/>
      </c>
      <c r="AB56" s="354" t="str">
        <f>IF(ISERROR(LOG('Moyennes ∆Ct et 2^(-∆Ct)'!Q56)),"",IF(LOG('Moyennes ∆Ct et 2^(-∆Ct)'!Q56)&gt;1,LOG('Moyennes ∆Ct et 2^(-∆Ct)'!Q56),-1/LOG('Moyennes ∆Ct et 2^(-∆Ct)'!Q56)))</f>
        <v/>
      </c>
      <c r="AC56" s="354" t="str">
        <f>IF(ISERROR(LOG('Moyennes ∆Ct et 2^(-∆Ct)'!R56)),"",IF(LOG('Moyennes ∆Ct et 2^(-∆Ct)'!R56)&gt;1,LOG('Moyennes ∆Ct et 2^(-∆Ct)'!R56),-1/LOG('Moyennes ∆Ct et 2^(-∆Ct)'!R56)))</f>
        <v/>
      </c>
      <c r="AD56" s="354" t="str">
        <f>IF(ISERROR(LOG('Moyennes ∆Ct et 2^(-∆Ct)'!S56)),"",IF(LOG('Moyennes ∆Ct et 2^(-∆Ct)'!S56)&gt;1,LOG('Moyennes ∆Ct et 2^(-∆Ct)'!S56),-1/LOG('Moyennes ∆Ct et 2^(-∆Ct)'!S56)))</f>
        <v/>
      </c>
      <c r="AE56" s="354" t="str">
        <f>IF(ISERROR(LOG('Moyennes ∆Ct et 2^(-∆Ct)'!T56)),"",IF(LOG('Moyennes ∆Ct et 2^(-∆Ct)'!T56)&gt;1,LOG('Moyennes ∆Ct et 2^(-∆Ct)'!T56),-1/LOG('Moyennes ∆Ct et 2^(-∆Ct)'!T56)))</f>
        <v/>
      </c>
      <c r="AF56" s="354" t="str">
        <f>IF(ISERROR(LOG('Moyennes ∆Ct et 2^(-∆Ct)'!U56)),"",IF(LOG('Moyennes ∆Ct et 2^(-∆Ct)'!U56)&gt;1,LOG('Moyennes ∆Ct et 2^(-∆Ct)'!U56),-1/LOG('Moyennes ∆Ct et 2^(-∆Ct)'!U56)))</f>
        <v/>
      </c>
      <c r="AG56" s="354" t="str">
        <f>IF(ISERROR(LOG('Moyennes ∆Ct et 2^(-∆Ct)'!V56)),"",IF(LOG('Moyennes ∆Ct et 2^(-∆Ct)'!V56)&gt;1,LOG('Moyennes ∆Ct et 2^(-∆Ct)'!V56),-1/LOG('Moyennes ∆Ct et 2^(-∆Ct)'!V56)))</f>
        <v/>
      </c>
      <c r="AH56" s="354" t="str">
        <f>IF(ISERROR(LOG('Moyennes ∆Ct et 2^(-∆Ct)'!W56)),"",IF(LOG('Moyennes ∆Ct et 2^(-∆Ct)'!W56)&gt;1,LOG('Moyennes ∆Ct et 2^(-∆Ct)'!W56),-1/LOG('Moyennes ∆Ct et 2^(-∆Ct)'!W56)))</f>
        <v/>
      </c>
      <c r="AI56" s="355" t="str">
        <f>IF(ISERROR(LOG('Moyennes ∆Ct et 2^(-∆Ct)'!X56)),"",IF(LOG('Moyennes ∆Ct et 2^(-∆Ct)'!X56)&gt;1,LOG('Moyennes ∆Ct et 2^(-∆Ct)'!X56),-1/LOG('Moyennes ∆Ct et 2^(-∆Ct)'!X56)))</f>
        <v/>
      </c>
      <c r="AJ56" s="347" t="str">
        <f>'Variations d''expr° - Validation'!F56</f>
        <v/>
      </c>
      <c r="AK56" s="348" t="str">
        <f>'Variations d''expr° - Validation'!I56</f>
        <v/>
      </c>
      <c r="AL56" s="348" t="str">
        <f>'Variations d''expr° - Validation'!L56</f>
        <v/>
      </c>
      <c r="AM56" s="348" t="str">
        <f>'Variations d''expr° - Validation'!O56</f>
        <v/>
      </c>
      <c r="AN56" s="348" t="str">
        <f>'Variations d''expr° - Validation'!R56</f>
        <v/>
      </c>
      <c r="AO56" s="348" t="str">
        <f>'Variations d''expr° - Validation'!U56</f>
        <v/>
      </c>
      <c r="AP56" s="348" t="str">
        <f>'Variations d''expr° - Validation'!X56</f>
        <v/>
      </c>
      <c r="AQ56" s="348" t="str">
        <f>'Variations d''expr° - Validation'!AA56</f>
        <v/>
      </c>
      <c r="AR56" s="348" t="str">
        <f>'Variations d''expr° - Validation'!AD56</f>
        <v/>
      </c>
      <c r="AS56" s="349" t="str">
        <f>'Variations d''expr° - Validation'!AG56</f>
        <v/>
      </c>
      <c r="AT56" s="347" t="str">
        <f>'Moyennes ∆Ct et 2^(-∆Ct)'!AK56</f>
        <v/>
      </c>
      <c r="AU56" s="348" t="str">
        <f>'Moyennes ∆Ct et 2^(-∆Ct)'!AM56</f>
        <v/>
      </c>
      <c r="AV56" s="348" t="str">
        <f>'Moyennes ∆Ct et 2^(-∆Ct)'!AO56</f>
        <v/>
      </c>
      <c r="AW56" s="348" t="str">
        <f>'Moyennes ∆Ct et 2^(-∆Ct)'!AQ56</f>
        <v/>
      </c>
      <c r="AX56" s="348" t="str">
        <f>'Moyennes ∆Ct et 2^(-∆Ct)'!AS56</f>
        <v/>
      </c>
      <c r="AY56" s="348" t="str">
        <f>'Moyennes ∆Ct et 2^(-∆Ct)'!AU56</f>
        <v/>
      </c>
      <c r="AZ56" s="348" t="str">
        <f>'Moyennes ∆Ct et 2^(-∆Ct)'!AW56</f>
        <v/>
      </c>
      <c r="BA56" s="348" t="str">
        <f>'Moyennes ∆Ct et 2^(-∆Ct)'!AY56</f>
        <v/>
      </c>
      <c r="BB56" s="348" t="str">
        <f>'Moyennes ∆Ct et 2^(-∆Ct)'!BA56</f>
        <v/>
      </c>
      <c r="BC56" s="349" t="str">
        <f>'Moyennes ∆Ct et 2^(-∆Ct)'!BC56</f>
        <v/>
      </c>
    </row>
    <row r="57" spans="1:55">
      <c r="A57" s="315" t="s">
        <v>64</v>
      </c>
      <c r="B57" s="323" t="str">
        <f>'Choix des Gènes pour Diagrammes'!I8</f>
        <v/>
      </c>
      <c r="C57" s="359" t="str">
        <f>'Moyennes des Ct'!C57</f>
        <v/>
      </c>
      <c r="D57" s="342" t="str">
        <f>'Moyennes des Ct'!F57</f>
        <v/>
      </c>
      <c r="E57" s="342" t="str">
        <f>'Moyennes des Ct'!I57</f>
        <v/>
      </c>
      <c r="F57" s="342" t="str">
        <f>'Moyennes des Ct'!L57</f>
        <v/>
      </c>
      <c r="G57" s="342" t="str">
        <f>'Moyennes des Ct'!O57</f>
        <v/>
      </c>
      <c r="H57" s="342" t="str">
        <f>'Moyennes des Ct'!R57</f>
        <v/>
      </c>
      <c r="I57" s="342" t="str">
        <f>'Moyennes des Ct'!U57</f>
        <v/>
      </c>
      <c r="J57" s="342" t="str">
        <f>'Moyennes des Ct'!X57</f>
        <v/>
      </c>
      <c r="K57" s="342" t="str">
        <f>'Moyennes des Ct'!AA57</f>
        <v/>
      </c>
      <c r="L57" s="342" t="str">
        <f>'Moyennes des Ct'!AD57</f>
        <v/>
      </c>
      <c r="M57" s="343" t="str">
        <f>'Moyennes des Ct'!AG57</f>
        <v/>
      </c>
      <c r="N57" s="353" t="str">
        <f>'Moyennes ∆Ct et 2^(-∆Ct)'!Y57</f>
        <v/>
      </c>
      <c r="O57" s="354" t="str">
        <f>'Moyennes ∆Ct et 2^(-∆Ct)'!Z57</f>
        <v/>
      </c>
      <c r="P57" s="354" t="str">
        <f>'Moyennes ∆Ct et 2^(-∆Ct)'!AA57</f>
        <v/>
      </c>
      <c r="Q57" s="354" t="str">
        <f>'Moyennes ∆Ct et 2^(-∆Ct)'!AB57</f>
        <v/>
      </c>
      <c r="R57" s="354" t="str">
        <f>'Moyennes ∆Ct et 2^(-∆Ct)'!AC57</f>
        <v/>
      </c>
      <c r="S57" s="354" t="str">
        <f>'Moyennes ∆Ct et 2^(-∆Ct)'!AD57</f>
        <v/>
      </c>
      <c r="T57" s="354" t="str">
        <f>'Moyennes ∆Ct et 2^(-∆Ct)'!AE57</f>
        <v/>
      </c>
      <c r="U57" s="354" t="str">
        <f>'Moyennes ∆Ct et 2^(-∆Ct)'!AF57</f>
        <v/>
      </c>
      <c r="V57" s="354" t="str">
        <f>'Moyennes ∆Ct et 2^(-∆Ct)'!AG57</f>
        <v/>
      </c>
      <c r="W57" s="354" t="str">
        <f>'Moyennes ∆Ct et 2^(-∆Ct)'!AH57</f>
        <v/>
      </c>
      <c r="X57" s="354" t="str">
        <f>'Moyennes ∆Ct et 2^(-∆Ct)'!AI57</f>
        <v/>
      </c>
      <c r="Y57" s="353" t="str">
        <f>IF(ISERROR(LOG('Moyennes ∆Ct et 2^(-∆Ct)'!N57)),"",IF(LOG('Moyennes ∆Ct et 2^(-∆Ct)'!N57)&gt;1,LOG('Moyennes ∆Ct et 2^(-∆Ct)'!N57),-1/LOG('Moyennes ∆Ct et 2^(-∆Ct)'!N57)))</f>
        <v/>
      </c>
      <c r="Z57" s="354" t="str">
        <f>IF(ISERROR(LOG('Moyennes ∆Ct et 2^(-∆Ct)'!O57)),"",IF(LOG('Moyennes ∆Ct et 2^(-∆Ct)'!O57)&gt;1,LOG('Moyennes ∆Ct et 2^(-∆Ct)'!O57),-1/LOG('Moyennes ∆Ct et 2^(-∆Ct)'!O57)))</f>
        <v/>
      </c>
      <c r="AA57" s="354" t="str">
        <f>IF(ISERROR(LOG('Moyennes ∆Ct et 2^(-∆Ct)'!P57)),"",IF(LOG('Moyennes ∆Ct et 2^(-∆Ct)'!P57)&gt;1,LOG('Moyennes ∆Ct et 2^(-∆Ct)'!P57),-1/LOG('Moyennes ∆Ct et 2^(-∆Ct)'!P57)))</f>
        <v/>
      </c>
      <c r="AB57" s="354" t="str">
        <f>IF(ISERROR(LOG('Moyennes ∆Ct et 2^(-∆Ct)'!Q57)),"",IF(LOG('Moyennes ∆Ct et 2^(-∆Ct)'!Q57)&gt;1,LOG('Moyennes ∆Ct et 2^(-∆Ct)'!Q57),-1/LOG('Moyennes ∆Ct et 2^(-∆Ct)'!Q57)))</f>
        <v/>
      </c>
      <c r="AC57" s="354" t="str">
        <f>IF(ISERROR(LOG('Moyennes ∆Ct et 2^(-∆Ct)'!R57)),"",IF(LOG('Moyennes ∆Ct et 2^(-∆Ct)'!R57)&gt;1,LOG('Moyennes ∆Ct et 2^(-∆Ct)'!R57),-1/LOG('Moyennes ∆Ct et 2^(-∆Ct)'!R57)))</f>
        <v/>
      </c>
      <c r="AD57" s="354" t="str">
        <f>IF(ISERROR(LOG('Moyennes ∆Ct et 2^(-∆Ct)'!S57)),"",IF(LOG('Moyennes ∆Ct et 2^(-∆Ct)'!S57)&gt;1,LOG('Moyennes ∆Ct et 2^(-∆Ct)'!S57),-1/LOG('Moyennes ∆Ct et 2^(-∆Ct)'!S57)))</f>
        <v/>
      </c>
      <c r="AE57" s="354" t="str">
        <f>IF(ISERROR(LOG('Moyennes ∆Ct et 2^(-∆Ct)'!T57)),"",IF(LOG('Moyennes ∆Ct et 2^(-∆Ct)'!T57)&gt;1,LOG('Moyennes ∆Ct et 2^(-∆Ct)'!T57),-1/LOG('Moyennes ∆Ct et 2^(-∆Ct)'!T57)))</f>
        <v/>
      </c>
      <c r="AF57" s="354" t="str">
        <f>IF(ISERROR(LOG('Moyennes ∆Ct et 2^(-∆Ct)'!U57)),"",IF(LOG('Moyennes ∆Ct et 2^(-∆Ct)'!U57)&gt;1,LOG('Moyennes ∆Ct et 2^(-∆Ct)'!U57),-1/LOG('Moyennes ∆Ct et 2^(-∆Ct)'!U57)))</f>
        <v/>
      </c>
      <c r="AG57" s="354" t="str">
        <f>IF(ISERROR(LOG('Moyennes ∆Ct et 2^(-∆Ct)'!V57)),"",IF(LOG('Moyennes ∆Ct et 2^(-∆Ct)'!V57)&gt;1,LOG('Moyennes ∆Ct et 2^(-∆Ct)'!V57),-1/LOG('Moyennes ∆Ct et 2^(-∆Ct)'!V57)))</f>
        <v/>
      </c>
      <c r="AH57" s="354" t="str">
        <f>IF(ISERROR(LOG('Moyennes ∆Ct et 2^(-∆Ct)'!W57)),"",IF(LOG('Moyennes ∆Ct et 2^(-∆Ct)'!W57)&gt;1,LOG('Moyennes ∆Ct et 2^(-∆Ct)'!W57),-1/LOG('Moyennes ∆Ct et 2^(-∆Ct)'!W57)))</f>
        <v/>
      </c>
      <c r="AI57" s="355" t="str">
        <f>IF(ISERROR(LOG('Moyennes ∆Ct et 2^(-∆Ct)'!X57)),"",IF(LOG('Moyennes ∆Ct et 2^(-∆Ct)'!X57)&gt;1,LOG('Moyennes ∆Ct et 2^(-∆Ct)'!X57),-1/LOG('Moyennes ∆Ct et 2^(-∆Ct)'!X57)))</f>
        <v/>
      </c>
      <c r="AJ57" s="347" t="str">
        <f>'Variations d''expr° - Validation'!F57</f>
        <v/>
      </c>
      <c r="AK57" s="348" t="str">
        <f>'Variations d''expr° - Validation'!I57</f>
        <v/>
      </c>
      <c r="AL57" s="348" t="str">
        <f>'Variations d''expr° - Validation'!L57</f>
        <v/>
      </c>
      <c r="AM57" s="348" t="str">
        <f>'Variations d''expr° - Validation'!O57</f>
        <v/>
      </c>
      <c r="AN57" s="348" t="str">
        <f>'Variations d''expr° - Validation'!R57</f>
        <v/>
      </c>
      <c r="AO57" s="348" t="str">
        <f>'Variations d''expr° - Validation'!U57</f>
        <v/>
      </c>
      <c r="AP57" s="348" t="str">
        <f>'Variations d''expr° - Validation'!X57</f>
        <v/>
      </c>
      <c r="AQ57" s="348" t="str">
        <f>'Variations d''expr° - Validation'!AA57</f>
        <v/>
      </c>
      <c r="AR57" s="348" t="str">
        <f>'Variations d''expr° - Validation'!AD57</f>
        <v/>
      </c>
      <c r="AS57" s="349" t="str">
        <f>'Variations d''expr° - Validation'!AG57</f>
        <v/>
      </c>
      <c r="AT57" s="347" t="str">
        <f>'Moyennes ∆Ct et 2^(-∆Ct)'!AK57</f>
        <v/>
      </c>
      <c r="AU57" s="348" t="str">
        <f>'Moyennes ∆Ct et 2^(-∆Ct)'!AM57</f>
        <v/>
      </c>
      <c r="AV57" s="348" t="str">
        <f>'Moyennes ∆Ct et 2^(-∆Ct)'!AO57</f>
        <v/>
      </c>
      <c r="AW57" s="348" t="str">
        <f>'Moyennes ∆Ct et 2^(-∆Ct)'!AQ57</f>
        <v/>
      </c>
      <c r="AX57" s="348" t="str">
        <f>'Moyennes ∆Ct et 2^(-∆Ct)'!AS57</f>
        <v/>
      </c>
      <c r="AY57" s="348" t="str">
        <f>'Moyennes ∆Ct et 2^(-∆Ct)'!AU57</f>
        <v/>
      </c>
      <c r="AZ57" s="348" t="str">
        <f>'Moyennes ∆Ct et 2^(-∆Ct)'!AW57</f>
        <v/>
      </c>
      <c r="BA57" s="348" t="str">
        <f>'Moyennes ∆Ct et 2^(-∆Ct)'!AY57</f>
        <v/>
      </c>
      <c r="BB57" s="348" t="str">
        <f>'Moyennes ∆Ct et 2^(-∆Ct)'!BA57</f>
        <v/>
      </c>
      <c r="BC57" s="349" t="str">
        <f>'Moyennes ∆Ct et 2^(-∆Ct)'!BC57</f>
        <v/>
      </c>
    </row>
    <row r="58" spans="1:55">
      <c r="A58" s="315" t="s">
        <v>65</v>
      </c>
      <c r="B58" s="323" t="str">
        <f>'Choix des Gènes pour Diagrammes'!J8</f>
        <v/>
      </c>
      <c r="C58" s="359" t="str">
        <f>'Moyennes des Ct'!C58</f>
        <v/>
      </c>
      <c r="D58" s="342" t="str">
        <f>'Moyennes des Ct'!F58</f>
        <v/>
      </c>
      <c r="E58" s="342" t="str">
        <f>'Moyennes des Ct'!I58</f>
        <v/>
      </c>
      <c r="F58" s="342" t="str">
        <f>'Moyennes des Ct'!L58</f>
        <v/>
      </c>
      <c r="G58" s="342" t="str">
        <f>'Moyennes des Ct'!O58</f>
        <v/>
      </c>
      <c r="H58" s="342" t="str">
        <f>'Moyennes des Ct'!R58</f>
        <v/>
      </c>
      <c r="I58" s="342" t="str">
        <f>'Moyennes des Ct'!U58</f>
        <v/>
      </c>
      <c r="J58" s="342" t="str">
        <f>'Moyennes des Ct'!X58</f>
        <v/>
      </c>
      <c r="K58" s="342" t="str">
        <f>'Moyennes des Ct'!AA58</f>
        <v/>
      </c>
      <c r="L58" s="342" t="str">
        <f>'Moyennes des Ct'!AD58</f>
        <v/>
      </c>
      <c r="M58" s="343" t="str">
        <f>'Moyennes des Ct'!AG58</f>
        <v/>
      </c>
      <c r="N58" s="353" t="str">
        <f>'Moyennes ∆Ct et 2^(-∆Ct)'!Y58</f>
        <v/>
      </c>
      <c r="O58" s="354" t="str">
        <f>'Moyennes ∆Ct et 2^(-∆Ct)'!Z58</f>
        <v/>
      </c>
      <c r="P58" s="354" t="str">
        <f>'Moyennes ∆Ct et 2^(-∆Ct)'!AA58</f>
        <v/>
      </c>
      <c r="Q58" s="354" t="str">
        <f>'Moyennes ∆Ct et 2^(-∆Ct)'!AB58</f>
        <v/>
      </c>
      <c r="R58" s="354" t="str">
        <f>'Moyennes ∆Ct et 2^(-∆Ct)'!AC58</f>
        <v/>
      </c>
      <c r="S58" s="354" t="str">
        <f>'Moyennes ∆Ct et 2^(-∆Ct)'!AD58</f>
        <v/>
      </c>
      <c r="T58" s="354" t="str">
        <f>'Moyennes ∆Ct et 2^(-∆Ct)'!AE58</f>
        <v/>
      </c>
      <c r="U58" s="354" t="str">
        <f>'Moyennes ∆Ct et 2^(-∆Ct)'!AF58</f>
        <v/>
      </c>
      <c r="V58" s="354" t="str">
        <f>'Moyennes ∆Ct et 2^(-∆Ct)'!AG58</f>
        <v/>
      </c>
      <c r="W58" s="354" t="str">
        <f>'Moyennes ∆Ct et 2^(-∆Ct)'!AH58</f>
        <v/>
      </c>
      <c r="X58" s="354" t="str">
        <f>'Moyennes ∆Ct et 2^(-∆Ct)'!AI58</f>
        <v/>
      </c>
      <c r="Y58" s="353" t="str">
        <f>IF(ISERROR(LOG('Moyennes ∆Ct et 2^(-∆Ct)'!N58)),"",IF(LOG('Moyennes ∆Ct et 2^(-∆Ct)'!N58)&gt;1,LOG('Moyennes ∆Ct et 2^(-∆Ct)'!N58),-1/LOG('Moyennes ∆Ct et 2^(-∆Ct)'!N58)))</f>
        <v/>
      </c>
      <c r="Z58" s="354" t="str">
        <f>IF(ISERROR(LOG('Moyennes ∆Ct et 2^(-∆Ct)'!O58)),"",IF(LOG('Moyennes ∆Ct et 2^(-∆Ct)'!O58)&gt;1,LOG('Moyennes ∆Ct et 2^(-∆Ct)'!O58),-1/LOG('Moyennes ∆Ct et 2^(-∆Ct)'!O58)))</f>
        <v/>
      </c>
      <c r="AA58" s="354" t="str">
        <f>IF(ISERROR(LOG('Moyennes ∆Ct et 2^(-∆Ct)'!P58)),"",IF(LOG('Moyennes ∆Ct et 2^(-∆Ct)'!P58)&gt;1,LOG('Moyennes ∆Ct et 2^(-∆Ct)'!P58),-1/LOG('Moyennes ∆Ct et 2^(-∆Ct)'!P58)))</f>
        <v/>
      </c>
      <c r="AB58" s="354" t="str">
        <f>IF(ISERROR(LOG('Moyennes ∆Ct et 2^(-∆Ct)'!Q58)),"",IF(LOG('Moyennes ∆Ct et 2^(-∆Ct)'!Q58)&gt;1,LOG('Moyennes ∆Ct et 2^(-∆Ct)'!Q58),-1/LOG('Moyennes ∆Ct et 2^(-∆Ct)'!Q58)))</f>
        <v/>
      </c>
      <c r="AC58" s="354" t="str">
        <f>IF(ISERROR(LOG('Moyennes ∆Ct et 2^(-∆Ct)'!R58)),"",IF(LOG('Moyennes ∆Ct et 2^(-∆Ct)'!R58)&gt;1,LOG('Moyennes ∆Ct et 2^(-∆Ct)'!R58),-1/LOG('Moyennes ∆Ct et 2^(-∆Ct)'!R58)))</f>
        <v/>
      </c>
      <c r="AD58" s="354" t="str">
        <f>IF(ISERROR(LOG('Moyennes ∆Ct et 2^(-∆Ct)'!S58)),"",IF(LOG('Moyennes ∆Ct et 2^(-∆Ct)'!S58)&gt;1,LOG('Moyennes ∆Ct et 2^(-∆Ct)'!S58),-1/LOG('Moyennes ∆Ct et 2^(-∆Ct)'!S58)))</f>
        <v/>
      </c>
      <c r="AE58" s="354" t="str">
        <f>IF(ISERROR(LOG('Moyennes ∆Ct et 2^(-∆Ct)'!T58)),"",IF(LOG('Moyennes ∆Ct et 2^(-∆Ct)'!T58)&gt;1,LOG('Moyennes ∆Ct et 2^(-∆Ct)'!T58),-1/LOG('Moyennes ∆Ct et 2^(-∆Ct)'!T58)))</f>
        <v/>
      </c>
      <c r="AF58" s="354" t="str">
        <f>IF(ISERROR(LOG('Moyennes ∆Ct et 2^(-∆Ct)'!U58)),"",IF(LOG('Moyennes ∆Ct et 2^(-∆Ct)'!U58)&gt;1,LOG('Moyennes ∆Ct et 2^(-∆Ct)'!U58),-1/LOG('Moyennes ∆Ct et 2^(-∆Ct)'!U58)))</f>
        <v/>
      </c>
      <c r="AG58" s="354" t="str">
        <f>IF(ISERROR(LOG('Moyennes ∆Ct et 2^(-∆Ct)'!V58)),"",IF(LOG('Moyennes ∆Ct et 2^(-∆Ct)'!V58)&gt;1,LOG('Moyennes ∆Ct et 2^(-∆Ct)'!V58),-1/LOG('Moyennes ∆Ct et 2^(-∆Ct)'!V58)))</f>
        <v/>
      </c>
      <c r="AH58" s="354" t="str">
        <f>IF(ISERROR(LOG('Moyennes ∆Ct et 2^(-∆Ct)'!W58)),"",IF(LOG('Moyennes ∆Ct et 2^(-∆Ct)'!W58)&gt;1,LOG('Moyennes ∆Ct et 2^(-∆Ct)'!W58),-1/LOG('Moyennes ∆Ct et 2^(-∆Ct)'!W58)))</f>
        <v/>
      </c>
      <c r="AI58" s="355" t="str">
        <f>IF(ISERROR(LOG('Moyennes ∆Ct et 2^(-∆Ct)'!X58)),"",IF(LOG('Moyennes ∆Ct et 2^(-∆Ct)'!X58)&gt;1,LOG('Moyennes ∆Ct et 2^(-∆Ct)'!X58),-1/LOG('Moyennes ∆Ct et 2^(-∆Ct)'!X58)))</f>
        <v/>
      </c>
      <c r="AJ58" s="347" t="str">
        <f>'Variations d''expr° - Validation'!F58</f>
        <v/>
      </c>
      <c r="AK58" s="348" t="str">
        <f>'Variations d''expr° - Validation'!I58</f>
        <v/>
      </c>
      <c r="AL58" s="348" t="str">
        <f>'Variations d''expr° - Validation'!L58</f>
        <v/>
      </c>
      <c r="AM58" s="348" t="str">
        <f>'Variations d''expr° - Validation'!O58</f>
        <v/>
      </c>
      <c r="AN58" s="348" t="str">
        <f>'Variations d''expr° - Validation'!R58</f>
        <v/>
      </c>
      <c r="AO58" s="348" t="str">
        <f>'Variations d''expr° - Validation'!U58</f>
        <v/>
      </c>
      <c r="AP58" s="348" t="str">
        <f>'Variations d''expr° - Validation'!X58</f>
        <v/>
      </c>
      <c r="AQ58" s="348" t="str">
        <f>'Variations d''expr° - Validation'!AA58</f>
        <v/>
      </c>
      <c r="AR58" s="348" t="str">
        <f>'Variations d''expr° - Validation'!AD58</f>
        <v/>
      </c>
      <c r="AS58" s="349" t="str">
        <f>'Variations d''expr° - Validation'!AG58</f>
        <v/>
      </c>
      <c r="AT58" s="347" t="str">
        <f>'Moyennes ∆Ct et 2^(-∆Ct)'!AK58</f>
        <v/>
      </c>
      <c r="AU58" s="348" t="str">
        <f>'Moyennes ∆Ct et 2^(-∆Ct)'!AM58</f>
        <v/>
      </c>
      <c r="AV58" s="348" t="str">
        <f>'Moyennes ∆Ct et 2^(-∆Ct)'!AO58</f>
        <v/>
      </c>
      <c r="AW58" s="348" t="str">
        <f>'Moyennes ∆Ct et 2^(-∆Ct)'!AQ58</f>
        <v/>
      </c>
      <c r="AX58" s="348" t="str">
        <f>'Moyennes ∆Ct et 2^(-∆Ct)'!AS58</f>
        <v/>
      </c>
      <c r="AY58" s="348" t="str">
        <f>'Moyennes ∆Ct et 2^(-∆Ct)'!AU58</f>
        <v/>
      </c>
      <c r="AZ58" s="348" t="str">
        <f>'Moyennes ∆Ct et 2^(-∆Ct)'!AW58</f>
        <v/>
      </c>
      <c r="BA58" s="348" t="str">
        <f>'Moyennes ∆Ct et 2^(-∆Ct)'!AY58</f>
        <v/>
      </c>
      <c r="BB58" s="348" t="str">
        <f>'Moyennes ∆Ct et 2^(-∆Ct)'!BA58</f>
        <v/>
      </c>
      <c r="BC58" s="349" t="str">
        <f>'Moyennes ∆Ct et 2^(-∆Ct)'!BC58</f>
        <v/>
      </c>
    </row>
    <row r="59" spans="1:55">
      <c r="A59" s="315" t="s">
        <v>66</v>
      </c>
      <c r="B59" s="323" t="str">
        <f>'Choix des Gènes pour Diagrammes'!K8</f>
        <v/>
      </c>
      <c r="C59" s="359" t="str">
        <f>'Moyennes des Ct'!C59</f>
        <v/>
      </c>
      <c r="D59" s="342" t="str">
        <f>'Moyennes des Ct'!F59</f>
        <v/>
      </c>
      <c r="E59" s="342" t="str">
        <f>'Moyennes des Ct'!I59</f>
        <v/>
      </c>
      <c r="F59" s="342" t="str">
        <f>'Moyennes des Ct'!L59</f>
        <v/>
      </c>
      <c r="G59" s="342" t="str">
        <f>'Moyennes des Ct'!O59</f>
        <v/>
      </c>
      <c r="H59" s="342" t="str">
        <f>'Moyennes des Ct'!R59</f>
        <v/>
      </c>
      <c r="I59" s="342" t="str">
        <f>'Moyennes des Ct'!U59</f>
        <v/>
      </c>
      <c r="J59" s="342" t="str">
        <f>'Moyennes des Ct'!X59</f>
        <v/>
      </c>
      <c r="K59" s="342" t="str">
        <f>'Moyennes des Ct'!AA59</f>
        <v/>
      </c>
      <c r="L59" s="342" t="str">
        <f>'Moyennes des Ct'!AD59</f>
        <v/>
      </c>
      <c r="M59" s="343" t="str">
        <f>'Moyennes des Ct'!AG59</f>
        <v/>
      </c>
      <c r="N59" s="353" t="str">
        <f>'Moyennes ∆Ct et 2^(-∆Ct)'!Y59</f>
        <v/>
      </c>
      <c r="O59" s="354" t="str">
        <f>'Moyennes ∆Ct et 2^(-∆Ct)'!Z59</f>
        <v/>
      </c>
      <c r="P59" s="354" t="str">
        <f>'Moyennes ∆Ct et 2^(-∆Ct)'!AA59</f>
        <v/>
      </c>
      <c r="Q59" s="354" t="str">
        <f>'Moyennes ∆Ct et 2^(-∆Ct)'!AB59</f>
        <v/>
      </c>
      <c r="R59" s="354" t="str">
        <f>'Moyennes ∆Ct et 2^(-∆Ct)'!AC59</f>
        <v/>
      </c>
      <c r="S59" s="354" t="str">
        <f>'Moyennes ∆Ct et 2^(-∆Ct)'!AD59</f>
        <v/>
      </c>
      <c r="T59" s="354" t="str">
        <f>'Moyennes ∆Ct et 2^(-∆Ct)'!AE59</f>
        <v/>
      </c>
      <c r="U59" s="354" t="str">
        <f>'Moyennes ∆Ct et 2^(-∆Ct)'!AF59</f>
        <v/>
      </c>
      <c r="V59" s="354" t="str">
        <f>'Moyennes ∆Ct et 2^(-∆Ct)'!AG59</f>
        <v/>
      </c>
      <c r="W59" s="354" t="str">
        <f>'Moyennes ∆Ct et 2^(-∆Ct)'!AH59</f>
        <v/>
      </c>
      <c r="X59" s="354" t="str">
        <f>'Moyennes ∆Ct et 2^(-∆Ct)'!AI59</f>
        <v/>
      </c>
      <c r="Y59" s="353" t="str">
        <f>IF(ISERROR(LOG('Moyennes ∆Ct et 2^(-∆Ct)'!N59)),"",IF(LOG('Moyennes ∆Ct et 2^(-∆Ct)'!N59)&gt;1,LOG('Moyennes ∆Ct et 2^(-∆Ct)'!N59),-1/LOG('Moyennes ∆Ct et 2^(-∆Ct)'!N59)))</f>
        <v/>
      </c>
      <c r="Z59" s="354" t="str">
        <f>IF(ISERROR(LOG('Moyennes ∆Ct et 2^(-∆Ct)'!O59)),"",IF(LOG('Moyennes ∆Ct et 2^(-∆Ct)'!O59)&gt;1,LOG('Moyennes ∆Ct et 2^(-∆Ct)'!O59),-1/LOG('Moyennes ∆Ct et 2^(-∆Ct)'!O59)))</f>
        <v/>
      </c>
      <c r="AA59" s="354" t="str">
        <f>IF(ISERROR(LOG('Moyennes ∆Ct et 2^(-∆Ct)'!P59)),"",IF(LOG('Moyennes ∆Ct et 2^(-∆Ct)'!P59)&gt;1,LOG('Moyennes ∆Ct et 2^(-∆Ct)'!P59),-1/LOG('Moyennes ∆Ct et 2^(-∆Ct)'!P59)))</f>
        <v/>
      </c>
      <c r="AB59" s="354" t="str">
        <f>IF(ISERROR(LOG('Moyennes ∆Ct et 2^(-∆Ct)'!Q59)),"",IF(LOG('Moyennes ∆Ct et 2^(-∆Ct)'!Q59)&gt;1,LOG('Moyennes ∆Ct et 2^(-∆Ct)'!Q59),-1/LOG('Moyennes ∆Ct et 2^(-∆Ct)'!Q59)))</f>
        <v/>
      </c>
      <c r="AC59" s="354" t="str">
        <f>IF(ISERROR(LOG('Moyennes ∆Ct et 2^(-∆Ct)'!R59)),"",IF(LOG('Moyennes ∆Ct et 2^(-∆Ct)'!R59)&gt;1,LOG('Moyennes ∆Ct et 2^(-∆Ct)'!R59),-1/LOG('Moyennes ∆Ct et 2^(-∆Ct)'!R59)))</f>
        <v/>
      </c>
      <c r="AD59" s="354" t="str">
        <f>IF(ISERROR(LOG('Moyennes ∆Ct et 2^(-∆Ct)'!S59)),"",IF(LOG('Moyennes ∆Ct et 2^(-∆Ct)'!S59)&gt;1,LOG('Moyennes ∆Ct et 2^(-∆Ct)'!S59),-1/LOG('Moyennes ∆Ct et 2^(-∆Ct)'!S59)))</f>
        <v/>
      </c>
      <c r="AE59" s="354" t="str">
        <f>IF(ISERROR(LOG('Moyennes ∆Ct et 2^(-∆Ct)'!T59)),"",IF(LOG('Moyennes ∆Ct et 2^(-∆Ct)'!T59)&gt;1,LOG('Moyennes ∆Ct et 2^(-∆Ct)'!T59),-1/LOG('Moyennes ∆Ct et 2^(-∆Ct)'!T59)))</f>
        <v/>
      </c>
      <c r="AF59" s="354" t="str">
        <f>IF(ISERROR(LOG('Moyennes ∆Ct et 2^(-∆Ct)'!U59)),"",IF(LOG('Moyennes ∆Ct et 2^(-∆Ct)'!U59)&gt;1,LOG('Moyennes ∆Ct et 2^(-∆Ct)'!U59),-1/LOG('Moyennes ∆Ct et 2^(-∆Ct)'!U59)))</f>
        <v/>
      </c>
      <c r="AG59" s="354" t="str">
        <f>IF(ISERROR(LOG('Moyennes ∆Ct et 2^(-∆Ct)'!V59)),"",IF(LOG('Moyennes ∆Ct et 2^(-∆Ct)'!V59)&gt;1,LOG('Moyennes ∆Ct et 2^(-∆Ct)'!V59),-1/LOG('Moyennes ∆Ct et 2^(-∆Ct)'!V59)))</f>
        <v/>
      </c>
      <c r="AH59" s="354" t="str">
        <f>IF(ISERROR(LOG('Moyennes ∆Ct et 2^(-∆Ct)'!W59)),"",IF(LOG('Moyennes ∆Ct et 2^(-∆Ct)'!W59)&gt;1,LOG('Moyennes ∆Ct et 2^(-∆Ct)'!W59),-1/LOG('Moyennes ∆Ct et 2^(-∆Ct)'!W59)))</f>
        <v/>
      </c>
      <c r="AI59" s="355" t="str">
        <f>IF(ISERROR(LOG('Moyennes ∆Ct et 2^(-∆Ct)'!X59)),"",IF(LOG('Moyennes ∆Ct et 2^(-∆Ct)'!X59)&gt;1,LOG('Moyennes ∆Ct et 2^(-∆Ct)'!X59),-1/LOG('Moyennes ∆Ct et 2^(-∆Ct)'!X59)))</f>
        <v/>
      </c>
      <c r="AJ59" s="347" t="str">
        <f>'Variations d''expr° - Validation'!F59</f>
        <v/>
      </c>
      <c r="AK59" s="348" t="str">
        <f>'Variations d''expr° - Validation'!I59</f>
        <v/>
      </c>
      <c r="AL59" s="348" t="str">
        <f>'Variations d''expr° - Validation'!L59</f>
        <v/>
      </c>
      <c r="AM59" s="348" t="str">
        <f>'Variations d''expr° - Validation'!O59</f>
        <v/>
      </c>
      <c r="AN59" s="348" t="str">
        <f>'Variations d''expr° - Validation'!R59</f>
        <v/>
      </c>
      <c r="AO59" s="348" t="str">
        <f>'Variations d''expr° - Validation'!U59</f>
        <v/>
      </c>
      <c r="AP59" s="348" t="str">
        <f>'Variations d''expr° - Validation'!X59</f>
        <v/>
      </c>
      <c r="AQ59" s="348" t="str">
        <f>'Variations d''expr° - Validation'!AA59</f>
        <v/>
      </c>
      <c r="AR59" s="348" t="str">
        <f>'Variations d''expr° - Validation'!AD59</f>
        <v/>
      </c>
      <c r="AS59" s="349" t="str">
        <f>'Variations d''expr° - Validation'!AG59</f>
        <v/>
      </c>
      <c r="AT59" s="347" t="str">
        <f>'Moyennes ∆Ct et 2^(-∆Ct)'!AK59</f>
        <v/>
      </c>
      <c r="AU59" s="348" t="str">
        <f>'Moyennes ∆Ct et 2^(-∆Ct)'!AM59</f>
        <v/>
      </c>
      <c r="AV59" s="348" t="str">
        <f>'Moyennes ∆Ct et 2^(-∆Ct)'!AO59</f>
        <v/>
      </c>
      <c r="AW59" s="348" t="str">
        <f>'Moyennes ∆Ct et 2^(-∆Ct)'!AQ59</f>
        <v/>
      </c>
      <c r="AX59" s="348" t="str">
        <f>'Moyennes ∆Ct et 2^(-∆Ct)'!AS59</f>
        <v/>
      </c>
      <c r="AY59" s="348" t="str">
        <f>'Moyennes ∆Ct et 2^(-∆Ct)'!AU59</f>
        <v/>
      </c>
      <c r="AZ59" s="348" t="str">
        <f>'Moyennes ∆Ct et 2^(-∆Ct)'!AW59</f>
        <v/>
      </c>
      <c r="BA59" s="348" t="str">
        <f>'Moyennes ∆Ct et 2^(-∆Ct)'!AY59</f>
        <v/>
      </c>
      <c r="BB59" s="348" t="str">
        <f>'Moyennes ∆Ct et 2^(-∆Ct)'!BA59</f>
        <v/>
      </c>
      <c r="BC59" s="349" t="str">
        <f>'Moyennes ∆Ct et 2^(-∆Ct)'!BC59</f>
        <v/>
      </c>
    </row>
    <row r="60" spans="1:55">
      <c r="A60" s="315" t="s">
        <v>67</v>
      </c>
      <c r="B60" s="323" t="str">
        <f>'Choix des Gènes pour Diagrammes'!L8</f>
        <v/>
      </c>
      <c r="C60" s="359" t="str">
        <f>'Moyennes des Ct'!C60</f>
        <v/>
      </c>
      <c r="D60" s="342" t="str">
        <f>'Moyennes des Ct'!F60</f>
        <v/>
      </c>
      <c r="E60" s="342" t="str">
        <f>'Moyennes des Ct'!I60</f>
        <v/>
      </c>
      <c r="F60" s="342" t="str">
        <f>'Moyennes des Ct'!L60</f>
        <v/>
      </c>
      <c r="G60" s="342" t="str">
        <f>'Moyennes des Ct'!O60</f>
        <v/>
      </c>
      <c r="H60" s="342" t="str">
        <f>'Moyennes des Ct'!R60</f>
        <v/>
      </c>
      <c r="I60" s="342" t="str">
        <f>'Moyennes des Ct'!U60</f>
        <v/>
      </c>
      <c r="J60" s="342" t="str">
        <f>'Moyennes des Ct'!X60</f>
        <v/>
      </c>
      <c r="K60" s="342" t="str">
        <f>'Moyennes des Ct'!AA60</f>
        <v/>
      </c>
      <c r="L60" s="342" t="str">
        <f>'Moyennes des Ct'!AD60</f>
        <v/>
      </c>
      <c r="M60" s="343" t="str">
        <f>'Moyennes des Ct'!AG60</f>
        <v/>
      </c>
      <c r="N60" s="353" t="str">
        <f>'Moyennes ∆Ct et 2^(-∆Ct)'!Y60</f>
        <v/>
      </c>
      <c r="O60" s="354" t="str">
        <f>'Moyennes ∆Ct et 2^(-∆Ct)'!Z60</f>
        <v/>
      </c>
      <c r="P60" s="354" t="str">
        <f>'Moyennes ∆Ct et 2^(-∆Ct)'!AA60</f>
        <v/>
      </c>
      <c r="Q60" s="354" t="str">
        <f>'Moyennes ∆Ct et 2^(-∆Ct)'!AB60</f>
        <v/>
      </c>
      <c r="R60" s="354" t="str">
        <f>'Moyennes ∆Ct et 2^(-∆Ct)'!AC60</f>
        <v/>
      </c>
      <c r="S60" s="354" t="str">
        <f>'Moyennes ∆Ct et 2^(-∆Ct)'!AD60</f>
        <v/>
      </c>
      <c r="T60" s="354" t="str">
        <f>'Moyennes ∆Ct et 2^(-∆Ct)'!AE60</f>
        <v/>
      </c>
      <c r="U60" s="354" t="str">
        <f>'Moyennes ∆Ct et 2^(-∆Ct)'!AF60</f>
        <v/>
      </c>
      <c r="V60" s="354" t="str">
        <f>'Moyennes ∆Ct et 2^(-∆Ct)'!AG60</f>
        <v/>
      </c>
      <c r="W60" s="354" t="str">
        <f>'Moyennes ∆Ct et 2^(-∆Ct)'!AH60</f>
        <v/>
      </c>
      <c r="X60" s="354" t="str">
        <f>'Moyennes ∆Ct et 2^(-∆Ct)'!AI60</f>
        <v/>
      </c>
      <c r="Y60" s="353" t="str">
        <f>IF(ISERROR(LOG('Moyennes ∆Ct et 2^(-∆Ct)'!N60)),"",IF(LOG('Moyennes ∆Ct et 2^(-∆Ct)'!N60)&gt;1,LOG('Moyennes ∆Ct et 2^(-∆Ct)'!N60),-1/LOG('Moyennes ∆Ct et 2^(-∆Ct)'!N60)))</f>
        <v/>
      </c>
      <c r="Z60" s="354" t="str">
        <f>IF(ISERROR(LOG('Moyennes ∆Ct et 2^(-∆Ct)'!O60)),"",IF(LOG('Moyennes ∆Ct et 2^(-∆Ct)'!O60)&gt;1,LOG('Moyennes ∆Ct et 2^(-∆Ct)'!O60),-1/LOG('Moyennes ∆Ct et 2^(-∆Ct)'!O60)))</f>
        <v/>
      </c>
      <c r="AA60" s="354" t="str">
        <f>IF(ISERROR(LOG('Moyennes ∆Ct et 2^(-∆Ct)'!P60)),"",IF(LOG('Moyennes ∆Ct et 2^(-∆Ct)'!P60)&gt;1,LOG('Moyennes ∆Ct et 2^(-∆Ct)'!P60),-1/LOG('Moyennes ∆Ct et 2^(-∆Ct)'!P60)))</f>
        <v/>
      </c>
      <c r="AB60" s="354" t="str">
        <f>IF(ISERROR(LOG('Moyennes ∆Ct et 2^(-∆Ct)'!Q60)),"",IF(LOG('Moyennes ∆Ct et 2^(-∆Ct)'!Q60)&gt;1,LOG('Moyennes ∆Ct et 2^(-∆Ct)'!Q60),-1/LOG('Moyennes ∆Ct et 2^(-∆Ct)'!Q60)))</f>
        <v/>
      </c>
      <c r="AC60" s="354" t="str">
        <f>IF(ISERROR(LOG('Moyennes ∆Ct et 2^(-∆Ct)'!R60)),"",IF(LOG('Moyennes ∆Ct et 2^(-∆Ct)'!R60)&gt;1,LOG('Moyennes ∆Ct et 2^(-∆Ct)'!R60),-1/LOG('Moyennes ∆Ct et 2^(-∆Ct)'!R60)))</f>
        <v/>
      </c>
      <c r="AD60" s="354" t="str">
        <f>IF(ISERROR(LOG('Moyennes ∆Ct et 2^(-∆Ct)'!S60)),"",IF(LOG('Moyennes ∆Ct et 2^(-∆Ct)'!S60)&gt;1,LOG('Moyennes ∆Ct et 2^(-∆Ct)'!S60),-1/LOG('Moyennes ∆Ct et 2^(-∆Ct)'!S60)))</f>
        <v/>
      </c>
      <c r="AE60" s="354" t="str">
        <f>IF(ISERROR(LOG('Moyennes ∆Ct et 2^(-∆Ct)'!T60)),"",IF(LOG('Moyennes ∆Ct et 2^(-∆Ct)'!T60)&gt;1,LOG('Moyennes ∆Ct et 2^(-∆Ct)'!T60),-1/LOG('Moyennes ∆Ct et 2^(-∆Ct)'!T60)))</f>
        <v/>
      </c>
      <c r="AF60" s="354" t="str">
        <f>IF(ISERROR(LOG('Moyennes ∆Ct et 2^(-∆Ct)'!U60)),"",IF(LOG('Moyennes ∆Ct et 2^(-∆Ct)'!U60)&gt;1,LOG('Moyennes ∆Ct et 2^(-∆Ct)'!U60),-1/LOG('Moyennes ∆Ct et 2^(-∆Ct)'!U60)))</f>
        <v/>
      </c>
      <c r="AG60" s="354" t="str">
        <f>IF(ISERROR(LOG('Moyennes ∆Ct et 2^(-∆Ct)'!V60)),"",IF(LOG('Moyennes ∆Ct et 2^(-∆Ct)'!V60)&gt;1,LOG('Moyennes ∆Ct et 2^(-∆Ct)'!V60),-1/LOG('Moyennes ∆Ct et 2^(-∆Ct)'!V60)))</f>
        <v/>
      </c>
      <c r="AH60" s="354" t="str">
        <f>IF(ISERROR(LOG('Moyennes ∆Ct et 2^(-∆Ct)'!W60)),"",IF(LOG('Moyennes ∆Ct et 2^(-∆Ct)'!W60)&gt;1,LOG('Moyennes ∆Ct et 2^(-∆Ct)'!W60),-1/LOG('Moyennes ∆Ct et 2^(-∆Ct)'!W60)))</f>
        <v/>
      </c>
      <c r="AI60" s="355" t="str">
        <f>IF(ISERROR(LOG('Moyennes ∆Ct et 2^(-∆Ct)'!X60)),"",IF(LOG('Moyennes ∆Ct et 2^(-∆Ct)'!X60)&gt;1,LOG('Moyennes ∆Ct et 2^(-∆Ct)'!X60),-1/LOG('Moyennes ∆Ct et 2^(-∆Ct)'!X60)))</f>
        <v/>
      </c>
      <c r="AJ60" s="347" t="str">
        <f>'Variations d''expr° - Validation'!F60</f>
        <v/>
      </c>
      <c r="AK60" s="348" t="str">
        <f>'Variations d''expr° - Validation'!I60</f>
        <v/>
      </c>
      <c r="AL60" s="348" t="str">
        <f>'Variations d''expr° - Validation'!L60</f>
        <v/>
      </c>
      <c r="AM60" s="348" t="str">
        <f>'Variations d''expr° - Validation'!O60</f>
        <v/>
      </c>
      <c r="AN60" s="348" t="str">
        <f>'Variations d''expr° - Validation'!R60</f>
        <v/>
      </c>
      <c r="AO60" s="348" t="str">
        <f>'Variations d''expr° - Validation'!U60</f>
        <v/>
      </c>
      <c r="AP60" s="348" t="str">
        <f>'Variations d''expr° - Validation'!X60</f>
        <v/>
      </c>
      <c r="AQ60" s="348" t="str">
        <f>'Variations d''expr° - Validation'!AA60</f>
        <v/>
      </c>
      <c r="AR60" s="348" t="str">
        <f>'Variations d''expr° - Validation'!AD60</f>
        <v/>
      </c>
      <c r="AS60" s="349" t="str">
        <f>'Variations d''expr° - Validation'!AG60</f>
        <v/>
      </c>
      <c r="AT60" s="347" t="str">
        <f>'Moyennes ∆Ct et 2^(-∆Ct)'!AK60</f>
        <v/>
      </c>
      <c r="AU60" s="348" t="str">
        <f>'Moyennes ∆Ct et 2^(-∆Ct)'!AM60</f>
        <v/>
      </c>
      <c r="AV60" s="348" t="str">
        <f>'Moyennes ∆Ct et 2^(-∆Ct)'!AO60</f>
        <v/>
      </c>
      <c r="AW60" s="348" t="str">
        <f>'Moyennes ∆Ct et 2^(-∆Ct)'!AQ60</f>
        <v/>
      </c>
      <c r="AX60" s="348" t="str">
        <f>'Moyennes ∆Ct et 2^(-∆Ct)'!AS60</f>
        <v/>
      </c>
      <c r="AY60" s="348" t="str">
        <f>'Moyennes ∆Ct et 2^(-∆Ct)'!AU60</f>
        <v/>
      </c>
      <c r="AZ60" s="348" t="str">
        <f>'Moyennes ∆Ct et 2^(-∆Ct)'!AW60</f>
        <v/>
      </c>
      <c r="BA60" s="348" t="str">
        <f>'Moyennes ∆Ct et 2^(-∆Ct)'!AY60</f>
        <v/>
      </c>
      <c r="BB60" s="348" t="str">
        <f>'Moyennes ∆Ct et 2^(-∆Ct)'!BA60</f>
        <v/>
      </c>
      <c r="BC60" s="349" t="str">
        <f>'Moyennes ∆Ct et 2^(-∆Ct)'!BC60</f>
        <v/>
      </c>
    </row>
    <row r="61" spans="1:55">
      <c r="A61" s="315" t="s">
        <v>68</v>
      </c>
      <c r="B61" s="323" t="str">
        <f>'Choix des Gènes pour Diagrammes'!M8</f>
        <v/>
      </c>
      <c r="C61" s="359" t="str">
        <f>'Moyennes des Ct'!C61</f>
        <v/>
      </c>
      <c r="D61" s="342" t="str">
        <f>'Moyennes des Ct'!F61</f>
        <v/>
      </c>
      <c r="E61" s="342" t="str">
        <f>'Moyennes des Ct'!I61</f>
        <v/>
      </c>
      <c r="F61" s="342" t="str">
        <f>'Moyennes des Ct'!L61</f>
        <v/>
      </c>
      <c r="G61" s="342" t="str">
        <f>'Moyennes des Ct'!O61</f>
        <v/>
      </c>
      <c r="H61" s="342" t="str">
        <f>'Moyennes des Ct'!R61</f>
        <v/>
      </c>
      <c r="I61" s="342" t="str">
        <f>'Moyennes des Ct'!U61</f>
        <v/>
      </c>
      <c r="J61" s="342" t="str">
        <f>'Moyennes des Ct'!X61</f>
        <v/>
      </c>
      <c r="K61" s="342" t="str">
        <f>'Moyennes des Ct'!AA61</f>
        <v/>
      </c>
      <c r="L61" s="342" t="str">
        <f>'Moyennes des Ct'!AD61</f>
        <v/>
      </c>
      <c r="M61" s="343" t="str">
        <f>'Moyennes des Ct'!AG61</f>
        <v/>
      </c>
      <c r="N61" s="353" t="str">
        <f>'Moyennes ∆Ct et 2^(-∆Ct)'!Y61</f>
        <v/>
      </c>
      <c r="O61" s="354" t="str">
        <f>'Moyennes ∆Ct et 2^(-∆Ct)'!Z61</f>
        <v/>
      </c>
      <c r="P61" s="354" t="str">
        <f>'Moyennes ∆Ct et 2^(-∆Ct)'!AA61</f>
        <v/>
      </c>
      <c r="Q61" s="354" t="str">
        <f>'Moyennes ∆Ct et 2^(-∆Ct)'!AB61</f>
        <v/>
      </c>
      <c r="R61" s="354" t="str">
        <f>'Moyennes ∆Ct et 2^(-∆Ct)'!AC61</f>
        <v/>
      </c>
      <c r="S61" s="354" t="str">
        <f>'Moyennes ∆Ct et 2^(-∆Ct)'!AD61</f>
        <v/>
      </c>
      <c r="T61" s="354" t="str">
        <f>'Moyennes ∆Ct et 2^(-∆Ct)'!AE61</f>
        <v/>
      </c>
      <c r="U61" s="354" t="str">
        <f>'Moyennes ∆Ct et 2^(-∆Ct)'!AF61</f>
        <v/>
      </c>
      <c r="V61" s="354" t="str">
        <f>'Moyennes ∆Ct et 2^(-∆Ct)'!AG61</f>
        <v/>
      </c>
      <c r="W61" s="354" t="str">
        <f>'Moyennes ∆Ct et 2^(-∆Ct)'!AH61</f>
        <v/>
      </c>
      <c r="X61" s="354" t="str">
        <f>'Moyennes ∆Ct et 2^(-∆Ct)'!AI61</f>
        <v/>
      </c>
      <c r="Y61" s="353" t="str">
        <f>IF(ISERROR(LOG('Moyennes ∆Ct et 2^(-∆Ct)'!N61)),"",IF(LOG('Moyennes ∆Ct et 2^(-∆Ct)'!N61)&gt;1,LOG('Moyennes ∆Ct et 2^(-∆Ct)'!N61),-1/LOG('Moyennes ∆Ct et 2^(-∆Ct)'!N61)))</f>
        <v/>
      </c>
      <c r="Z61" s="354" t="str">
        <f>IF(ISERROR(LOG('Moyennes ∆Ct et 2^(-∆Ct)'!O61)),"",IF(LOG('Moyennes ∆Ct et 2^(-∆Ct)'!O61)&gt;1,LOG('Moyennes ∆Ct et 2^(-∆Ct)'!O61),-1/LOG('Moyennes ∆Ct et 2^(-∆Ct)'!O61)))</f>
        <v/>
      </c>
      <c r="AA61" s="354" t="str">
        <f>IF(ISERROR(LOG('Moyennes ∆Ct et 2^(-∆Ct)'!P61)),"",IF(LOG('Moyennes ∆Ct et 2^(-∆Ct)'!P61)&gt;1,LOG('Moyennes ∆Ct et 2^(-∆Ct)'!P61),-1/LOG('Moyennes ∆Ct et 2^(-∆Ct)'!P61)))</f>
        <v/>
      </c>
      <c r="AB61" s="354" t="str">
        <f>IF(ISERROR(LOG('Moyennes ∆Ct et 2^(-∆Ct)'!Q61)),"",IF(LOG('Moyennes ∆Ct et 2^(-∆Ct)'!Q61)&gt;1,LOG('Moyennes ∆Ct et 2^(-∆Ct)'!Q61),-1/LOG('Moyennes ∆Ct et 2^(-∆Ct)'!Q61)))</f>
        <v/>
      </c>
      <c r="AC61" s="354" t="str">
        <f>IF(ISERROR(LOG('Moyennes ∆Ct et 2^(-∆Ct)'!R61)),"",IF(LOG('Moyennes ∆Ct et 2^(-∆Ct)'!R61)&gt;1,LOG('Moyennes ∆Ct et 2^(-∆Ct)'!R61),-1/LOG('Moyennes ∆Ct et 2^(-∆Ct)'!R61)))</f>
        <v/>
      </c>
      <c r="AD61" s="354" t="str">
        <f>IF(ISERROR(LOG('Moyennes ∆Ct et 2^(-∆Ct)'!S61)),"",IF(LOG('Moyennes ∆Ct et 2^(-∆Ct)'!S61)&gt;1,LOG('Moyennes ∆Ct et 2^(-∆Ct)'!S61),-1/LOG('Moyennes ∆Ct et 2^(-∆Ct)'!S61)))</f>
        <v/>
      </c>
      <c r="AE61" s="354" t="str">
        <f>IF(ISERROR(LOG('Moyennes ∆Ct et 2^(-∆Ct)'!T61)),"",IF(LOG('Moyennes ∆Ct et 2^(-∆Ct)'!T61)&gt;1,LOG('Moyennes ∆Ct et 2^(-∆Ct)'!T61),-1/LOG('Moyennes ∆Ct et 2^(-∆Ct)'!T61)))</f>
        <v/>
      </c>
      <c r="AF61" s="354" t="str">
        <f>IF(ISERROR(LOG('Moyennes ∆Ct et 2^(-∆Ct)'!U61)),"",IF(LOG('Moyennes ∆Ct et 2^(-∆Ct)'!U61)&gt;1,LOG('Moyennes ∆Ct et 2^(-∆Ct)'!U61),-1/LOG('Moyennes ∆Ct et 2^(-∆Ct)'!U61)))</f>
        <v/>
      </c>
      <c r="AG61" s="354" t="str">
        <f>IF(ISERROR(LOG('Moyennes ∆Ct et 2^(-∆Ct)'!V61)),"",IF(LOG('Moyennes ∆Ct et 2^(-∆Ct)'!V61)&gt;1,LOG('Moyennes ∆Ct et 2^(-∆Ct)'!V61),-1/LOG('Moyennes ∆Ct et 2^(-∆Ct)'!V61)))</f>
        <v/>
      </c>
      <c r="AH61" s="354" t="str">
        <f>IF(ISERROR(LOG('Moyennes ∆Ct et 2^(-∆Ct)'!W61)),"",IF(LOG('Moyennes ∆Ct et 2^(-∆Ct)'!W61)&gt;1,LOG('Moyennes ∆Ct et 2^(-∆Ct)'!W61),-1/LOG('Moyennes ∆Ct et 2^(-∆Ct)'!W61)))</f>
        <v/>
      </c>
      <c r="AI61" s="355" t="str">
        <f>IF(ISERROR(LOG('Moyennes ∆Ct et 2^(-∆Ct)'!X61)),"",IF(LOG('Moyennes ∆Ct et 2^(-∆Ct)'!X61)&gt;1,LOG('Moyennes ∆Ct et 2^(-∆Ct)'!X61),-1/LOG('Moyennes ∆Ct et 2^(-∆Ct)'!X61)))</f>
        <v/>
      </c>
      <c r="AJ61" s="347" t="str">
        <f>'Variations d''expr° - Validation'!F61</f>
        <v/>
      </c>
      <c r="AK61" s="348" t="str">
        <f>'Variations d''expr° - Validation'!I61</f>
        <v/>
      </c>
      <c r="AL61" s="348" t="str">
        <f>'Variations d''expr° - Validation'!L61</f>
        <v/>
      </c>
      <c r="AM61" s="348" t="str">
        <f>'Variations d''expr° - Validation'!O61</f>
        <v/>
      </c>
      <c r="AN61" s="348" t="str">
        <f>'Variations d''expr° - Validation'!R61</f>
        <v/>
      </c>
      <c r="AO61" s="348" t="str">
        <f>'Variations d''expr° - Validation'!U61</f>
        <v/>
      </c>
      <c r="AP61" s="348" t="str">
        <f>'Variations d''expr° - Validation'!X61</f>
        <v/>
      </c>
      <c r="AQ61" s="348" t="str">
        <f>'Variations d''expr° - Validation'!AA61</f>
        <v/>
      </c>
      <c r="AR61" s="348" t="str">
        <f>'Variations d''expr° - Validation'!AD61</f>
        <v/>
      </c>
      <c r="AS61" s="349" t="str">
        <f>'Variations d''expr° - Validation'!AG61</f>
        <v/>
      </c>
      <c r="AT61" s="347" t="str">
        <f>'Moyennes ∆Ct et 2^(-∆Ct)'!AK61</f>
        <v/>
      </c>
      <c r="AU61" s="348" t="str">
        <f>'Moyennes ∆Ct et 2^(-∆Ct)'!AM61</f>
        <v/>
      </c>
      <c r="AV61" s="348" t="str">
        <f>'Moyennes ∆Ct et 2^(-∆Ct)'!AO61</f>
        <v/>
      </c>
      <c r="AW61" s="348" t="str">
        <f>'Moyennes ∆Ct et 2^(-∆Ct)'!AQ61</f>
        <v/>
      </c>
      <c r="AX61" s="348" t="str">
        <f>'Moyennes ∆Ct et 2^(-∆Ct)'!AS61</f>
        <v/>
      </c>
      <c r="AY61" s="348" t="str">
        <f>'Moyennes ∆Ct et 2^(-∆Ct)'!AU61</f>
        <v/>
      </c>
      <c r="AZ61" s="348" t="str">
        <f>'Moyennes ∆Ct et 2^(-∆Ct)'!AW61</f>
        <v/>
      </c>
      <c r="BA61" s="348" t="str">
        <f>'Moyennes ∆Ct et 2^(-∆Ct)'!AY61</f>
        <v/>
      </c>
      <c r="BB61" s="348" t="str">
        <f>'Moyennes ∆Ct et 2^(-∆Ct)'!BA61</f>
        <v/>
      </c>
      <c r="BC61" s="349" t="str">
        <f>'Moyennes ∆Ct et 2^(-∆Ct)'!BC61</f>
        <v/>
      </c>
    </row>
    <row r="62" spans="1:55">
      <c r="A62" s="315" t="s">
        <v>69</v>
      </c>
      <c r="B62" s="323" t="str">
        <f>'Choix des Gènes pour Diagrammes'!N8</f>
        <v/>
      </c>
      <c r="C62" s="359" t="str">
        <f>'Moyennes des Ct'!C62</f>
        <v/>
      </c>
      <c r="D62" s="342" t="str">
        <f>'Moyennes des Ct'!F62</f>
        <v/>
      </c>
      <c r="E62" s="342" t="str">
        <f>'Moyennes des Ct'!I62</f>
        <v/>
      </c>
      <c r="F62" s="342" t="str">
        <f>'Moyennes des Ct'!L62</f>
        <v/>
      </c>
      <c r="G62" s="342" t="str">
        <f>'Moyennes des Ct'!O62</f>
        <v/>
      </c>
      <c r="H62" s="342" t="str">
        <f>'Moyennes des Ct'!R62</f>
        <v/>
      </c>
      <c r="I62" s="342" t="str">
        <f>'Moyennes des Ct'!U62</f>
        <v/>
      </c>
      <c r="J62" s="342" t="str">
        <f>'Moyennes des Ct'!X62</f>
        <v/>
      </c>
      <c r="K62" s="342" t="str">
        <f>'Moyennes des Ct'!AA62</f>
        <v/>
      </c>
      <c r="L62" s="342" t="str">
        <f>'Moyennes des Ct'!AD62</f>
        <v/>
      </c>
      <c r="M62" s="343" t="str">
        <f>'Moyennes des Ct'!AG62</f>
        <v/>
      </c>
      <c r="N62" s="353" t="str">
        <f>'Moyennes ∆Ct et 2^(-∆Ct)'!Y62</f>
        <v/>
      </c>
      <c r="O62" s="354" t="str">
        <f>'Moyennes ∆Ct et 2^(-∆Ct)'!Z62</f>
        <v/>
      </c>
      <c r="P62" s="354" t="str">
        <f>'Moyennes ∆Ct et 2^(-∆Ct)'!AA62</f>
        <v/>
      </c>
      <c r="Q62" s="354" t="str">
        <f>'Moyennes ∆Ct et 2^(-∆Ct)'!AB62</f>
        <v/>
      </c>
      <c r="R62" s="354" t="str">
        <f>'Moyennes ∆Ct et 2^(-∆Ct)'!AC62</f>
        <v/>
      </c>
      <c r="S62" s="354" t="str">
        <f>'Moyennes ∆Ct et 2^(-∆Ct)'!AD62</f>
        <v/>
      </c>
      <c r="T62" s="354" t="str">
        <f>'Moyennes ∆Ct et 2^(-∆Ct)'!AE62</f>
        <v/>
      </c>
      <c r="U62" s="354" t="str">
        <f>'Moyennes ∆Ct et 2^(-∆Ct)'!AF62</f>
        <v/>
      </c>
      <c r="V62" s="354" t="str">
        <f>'Moyennes ∆Ct et 2^(-∆Ct)'!AG62</f>
        <v/>
      </c>
      <c r="W62" s="354" t="str">
        <f>'Moyennes ∆Ct et 2^(-∆Ct)'!AH62</f>
        <v/>
      </c>
      <c r="X62" s="354" t="str">
        <f>'Moyennes ∆Ct et 2^(-∆Ct)'!AI62</f>
        <v/>
      </c>
      <c r="Y62" s="353" t="str">
        <f>IF(ISERROR(LOG('Moyennes ∆Ct et 2^(-∆Ct)'!N62)),"",IF(LOG('Moyennes ∆Ct et 2^(-∆Ct)'!N62)&gt;1,LOG('Moyennes ∆Ct et 2^(-∆Ct)'!N62),-1/LOG('Moyennes ∆Ct et 2^(-∆Ct)'!N62)))</f>
        <v/>
      </c>
      <c r="Z62" s="354" t="str">
        <f>IF(ISERROR(LOG('Moyennes ∆Ct et 2^(-∆Ct)'!O62)),"",IF(LOG('Moyennes ∆Ct et 2^(-∆Ct)'!O62)&gt;1,LOG('Moyennes ∆Ct et 2^(-∆Ct)'!O62),-1/LOG('Moyennes ∆Ct et 2^(-∆Ct)'!O62)))</f>
        <v/>
      </c>
      <c r="AA62" s="354" t="str">
        <f>IF(ISERROR(LOG('Moyennes ∆Ct et 2^(-∆Ct)'!P62)),"",IF(LOG('Moyennes ∆Ct et 2^(-∆Ct)'!P62)&gt;1,LOG('Moyennes ∆Ct et 2^(-∆Ct)'!P62),-1/LOG('Moyennes ∆Ct et 2^(-∆Ct)'!P62)))</f>
        <v/>
      </c>
      <c r="AB62" s="354" t="str">
        <f>IF(ISERROR(LOG('Moyennes ∆Ct et 2^(-∆Ct)'!Q62)),"",IF(LOG('Moyennes ∆Ct et 2^(-∆Ct)'!Q62)&gt;1,LOG('Moyennes ∆Ct et 2^(-∆Ct)'!Q62),-1/LOG('Moyennes ∆Ct et 2^(-∆Ct)'!Q62)))</f>
        <v/>
      </c>
      <c r="AC62" s="354" t="str">
        <f>IF(ISERROR(LOG('Moyennes ∆Ct et 2^(-∆Ct)'!R62)),"",IF(LOG('Moyennes ∆Ct et 2^(-∆Ct)'!R62)&gt;1,LOG('Moyennes ∆Ct et 2^(-∆Ct)'!R62),-1/LOG('Moyennes ∆Ct et 2^(-∆Ct)'!R62)))</f>
        <v/>
      </c>
      <c r="AD62" s="354" t="str">
        <f>IF(ISERROR(LOG('Moyennes ∆Ct et 2^(-∆Ct)'!S62)),"",IF(LOG('Moyennes ∆Ct et 2^(-∆Ct)'!S62)&gt;1,LOG('Moyennes ∆Ct et 2^(-∆Ct)'!S62),-1/LOG('Moyennes ∆Ct et 2^(-∆Ct)'!S62)))</f>
        <v/>
      </c>
      <c r="AE62" s="354" t="str">
        <f>IF(ISERROR(LOG('Moyennes ∆Ct et 2^(-∆Ct)'!T62)),"",IF(LOG('Moyennes ∆Ct et 2^(-∆Ct)'!T62)&gt;1,LOG('Moyennes ∆Ct et 2^(-∆Ct)'!T62),-1/LOG('Moyennes ∆Ct et 2^(-∆Ct)'!T62)))</f>
        <v/>
      </c>
      <c r="AF62" s="354" t="str">
        <f>IF(ISERROR(LOG('Moyennes ∆Ct et 2^(-∆Ct)'!U62)),"",IF(LOG('Moyennes ∆Ct et 2^(-∆Ct)'!U62)&gt;1,LOG('Moyennes ∆Ct et 2^(-∆Ct)'!U62),-1/LOG('Moyennes ∆Ct et 2^(-∆Ct)'!U62)))</f>
        <v/>
      </c>
      <c r="AG62" s="354" t="str">
        <f>IF(ISERROR(LOG('Moyennes ∆Ct et 2^(-∆Ct)'!V62)),"",IF(LOG('Moyennes ∆Ct et 2^(-∆Ct)'!V62)&gt;1,LOG('Moyennes ∆Ct et 2^(-∆Ct)'!V62),-1/LOG('Moyennes ∆Ct et 2^(-∆Ct)'!V62)))</f>
        <v/>
      </c>
      <c r="AH62" s="354" t="str">
        <f>IF(ISERROR(LOG('Moyennes ∆Ct et 2^(-∆Ct)'!W62)),"",IF(LOG('Moyennes ∆Ct et 2^(-∆Ct)'!W62)&gt;1,LOG('Moyennes ∆Ct et 2^(-∆Ct)'!W62),-1/LOG('Moyennes ∆Ct et 2^(-∆Ct)'!W62)))</f>
        <v/>
      </c>
      <c r="AI62" s="355" t="str">
        <f>IF(ISERROR(LOG('Moyennes ∆Ct et 2^(-∆Ct)'!X62)),"",IF(LOG('Moyennes ∆Ct et 2^(-∆Ct)'!X62)&gt;1,LOG('Moyennes ∆Ct et 2^(-∆Ct)'!X62),-1/LOG('Moyennes ∆Ct et 2^(-∆Ct)'!X62)))</f>
        <v/>
      </c>
      <c r="AJ62" s="347" t="str">
        <f>'Variations d''expr° - Validation'!F62</f>
        <v/>
      </c>
      <c r="AK62" s="348" t="str">
        <f>'Variations d''expr° - Validation'!I62</f>
        <v/>
      </c>
      <c r="AL62" s="348" t="str">
        <f>'Variations d''expr° - Validation'!L62</f>
        <v/>
      </c>
      <c r="AM62" s="348" t="str">
        <f>'Variations d''expr° - Validation'!O62</f>
        <v/>
      </c>
      <c r="AN62" s="348" t="str">
        <f>'Variations d''expr° - Validation'!R62</f>
        <v/>
      </c>
      <c r="AO62" s="348" t="str">
        <f>'Variations d''expr° - Validation'!U62</f>
        <v/>
      </c>
      <c r="AP62" s="348" t="str">
        <f>'Variations d''expr° - Validation'!X62</f>
        <v/>
      </c>
      <c r="AQ62" s="348" t="str">
        <f>'Variations d''expr° - Validation'!AA62</f>
        <v/>
      </c>
      <c r="AR62" s="348" t="str">
        <f>'Variations d''expr° - Validation'!AD62</f>
        <v/>
      </c>
      <c r="AS62" s="349" t="str">
        <f>'Variations d''expr° - Validation'!AG62</f>
        <v/>
      </c>
      <c r="AT62" s="347" t="str">
        <f>'Moyennes ∆Ct et 2^(-∆Ct)'!AK62</f>
        <v/>
      </c>
      <c r="AU62" s="348" t="str">
        <f>'Moyennes ∆Ct et 2^(-∆Ct)'!AM62</f>
        <v/>
      </c>
      <c r="AV62" s="348" t="str">
        <f>'Moyennes ∆Ct et 2^(-∆Ct)'!AO62</f>
        <v/>
      </c>
      <c r="AW62" s="348" t="str">
        <f>'Moyennes ∆Ct et 2^(-∆Ct)'!AQ62</f>
        <v/>
      </c>
      <c r="AX62" s="348" t="str">
        <f>'Moyennes ∆Ct et 2^(-∆Ct)'!AS62</f>
        <v/>
      </c>
      <c r="AY62" s="348" t="str">
        <f>'Moyennes ∆Ct et 2^(-∆Ct)'!AU62</f>
        <v/>
      </c>
      <c r="AZ62" s="348" t="str">
        <f>'Moyennes ∆Ct et 2^(-∆Ct)'!AW62</f>
        <v/>
      </c>
      <c r="BA62" s="348" t="str">
        <f>'Moyennes ∆Ct et 2^(-∆Ct)'!AY62</f>
        <v/>
      </c>
      <c r="BB62" s="348" t="str">
        <f>'Moyennes ∆Ct et 2^(-∆Ct)'!BA62</f>
        <v/>
      </c>
      <c r="BC62" s="349" t="str">
        <f>'Moyennes ∆Ct et 2^(-∆Ct)'!BC62</f>
        <v/>
      </c>
    </row>
    <row r="63" spans="1:55">
      <c r="A63" s="315" t="s">
        <v>70</v>
      </c>
      <c r="B63" s="323" t="str">
        <f>'Choix des Gènes pour Diagrammes'!C9</f>
        <v/>
      </c>
      <c r="C63" s="359" t="str">
        <f>'Moyennes des Ct'!C63</f>
        <v/>
      </c>
      <c r="D63" s="342" t="str">
        <f>'Moyennes des Ct'!F63</f>
        <v/>
      </c>
      <c r="E63" s="342" t="str">
        <f>'Moyennes des Ct'!I63</f>
        <v/>
      </c>
      <c r="F63" s="342" t="str">
        <f>'Moyennes des Ct'!L63</f>
        <v/>
      </c>
      <c r="G63" s="342" t="str">
        <f>'Moyennes des Ct'!O63</f>
        <v/>
      </c>
      <c r="H63" s="342" t="str">
        <f>'Moyennes des Ct'!R63</f>
        <v/>
      </c>
      <c r="I63" s="342" t="str">
        <f>'Moyennes des Ct'!U63</f>
        <v/>
      </c>
      <c r="J63" s="342" t="str">
        <f>'Moyennes des Ct'!X63</f>
        <v/>
      </c>
      <c r="K63" s="342" t="str">
        <f>'Moyennes des Ct'!AA63</f>
        <v/>
      </c>
      <c r="L63" s="342" t="str">
        <f>'Moyennes des Ct'!AD63</f>
        <v/>
      </c>
      <c r="M63" s="343" t="str">
        <f>'Moyennes des Ct'!AG63</f>
        <v/>
      </c>
      <c r="N63" s="353" t="str">
        <f>'Moyennes ∆Ct et 2^(-∆Ct)'!Y63</f>
        <v/>
      </c>
      <c r="O63" s="354" t="str">
        <f>'Moyennes ∆Ct et 2^(-∆Ct)'!Z63</f>
        <v/>
      </c>
      <c r="P63" s="354" t="str">
        <f>'Moyennes ∆Ct et 2^(-∆Ct)'!AA63</f>
        <v/>
      </c>
      <c r="Q63" s="354" t="str">
        <f>'Moyennes ∆Ct et 2^(-∆Ct)'!AB63</f>
        <v/>
      </c>
      <c r="R63" s="354" t="str">
        <f>'Moyennes ∆Ct et 2^(-∆Ct)'!AC63</f>
        <v/>
      </c>
      <c r="S63" s="354" t="str">
        <f>'Moyennes ∆Ct et 2^(-∆Ct)'!AD63</f>
        <v/>
      </c>
      <c r="T63" s="354" t="str">
        <f>'Moyennes ∆Ct et 2^(-∆Ct)'!AE63</f>
        <v/>
      </c>
      <c r="U63" s="354" t="str">
        <f>'Moyennes ∆Ct et 2^(-∆Ct)'!AF63</f>
        <v/>
      </c>
      <c r="V63" s="354" t="str">
        <f>'Moyennes ∆Ct et 2^(-∆Ct)'!AG63</f>
        <v/>
      </c>
      <c r="W63" s="354" t="str">
        <f>'Moyennes ∆Ct et 2^(-∆Ct)'!AH63</f>
        <v/>
      </c>
      <c r="X63" s="354" t="str">
        <f>'Moyennes ∆Ct et 2^(-∆Ct)'!AI63</f>
        <v/>
      </c>
      <c r="Y63" s="353" t="str">
        <f>IF(ISERROR(LOG('Moyennes ∆Ct et 2^(-∆Ct)'!N63)),"",IF(LOG('Moyennes ∆Ct et 2^(-∆Ct)'!N63)&gt;1,LOG('Moyennes ∆Ct et 2^(-∆Ct)'!N63),-1/LOG('Moyennes ∆Ct et 2^(-∆Ct)'!N63)))</f>
        <v/>
      </c>
      <c r="Z63" s="354" t="str">
        <f>IF(ISERROR(LOG('Moyennes ∆Ct et 2^(-∆Ct)'!O63)),"",IF(LOG('Moyennes ∆Ct et 2^(-∆Ct)'!O63)&gt;1,LOG('Moyennes ∆Ct et 2^(-∆Ct)'!O63),-1/LOG('Moyennes ∆Ct et 2^(-∆Ct)'!O63)))</f>
        <v/>
      </c>
      <c r="AA63" s="354" t="str">
        <f>IF(ISERROR(LOG('Moyennes ∆Ct et 2^(-∆Ct)'!P63)),"",IF(LOG('Moyennes ∆Ct et 2^(-∆Ct)'!P63)&gt;1,LOG('Moyennes ∆Ct et 2^(-∆Ct)'!P63),-1/LOG('Moyennes ∆Ct et 2^(-∆Ct)'!P63)))</f>
        <v/>
      </c>
      <c r="AB63" s="354" t="str">
        <f>IF(ISERROR(LOG('Moyennes ∆Ct et 2^(-∆Ct)'!Q63)),"",IF(LOG('Moyennes ∆Ct et 2^(-∆Ct)'!Q63)&gt;1,LOG('Moyennes ∆Ct et 2^(-∆Ct)'!Q63),-1/LOG('Moyennes ∆Ct et 2^(-∆Ct)'!Q63)))</f>
        <v/>
      </c>
      <c r="AC63" s="354" t="str">
        <f>IF(ISERROR(LOG('Moyennes ∆Ct et 2^(-∆Ct)'!R63)),"",IF(LOG('Moyennes ∆Ct et 2^(-∆Ct)'!R63)&gt;1,LOG('Moyennes ∆Ct et 2^(-∆Ct)'!R63),-1/LOG('Moyennes ∆Ct et 2^(-∆Ct)'!R63)))</f>
        <v/>
      </c>
      <c r="AD63" s="354" t="str">
        <f>IF(ISERROR(LOG('Moyennes ∆Ct et 2^(-∆Ct)'!S63)),"",IF(LOG('Moyennes ∆Ct et 2^(-∆Ct)'!S63)&gt;1,LOG('Moyennes ∆Ct et 2^(-∆Ct)'!S63),-1/LOG('Moyennes ∆Ct et 2^(-∆Ct)'!S63)))</f>
        <v/>
      </c>
      <c r="AE63" s="354" t="str">
        <f>IF(ISERROR(LOG('Moyennes ∆Ct et 2^(-∆Ct)'!T63)),"",IF(LOG('Moyennes ∆Ct et 2^(-∆Ct)'!T63)&gt;1,LOG('Moyennes ∆Ct et 2^(-∆Ct)'!T63),-1/LOG('Moyennes ∆Ct et 2^(-∆Ct)'!T63)))</f>
        <v/>
      </c>
      <c r="AF63" s="354" t="str">
        <f>IF(ISERROR(LOG('Moyennes ∆Ct et 2^(-∆Ct)'!U63)),"",IF(LOG('Moyennes ∆Ct et 2^(-∆Ct)'!U63)&gt;1,LOG('Moyennes ∆Ct et 2^(-∆Ct)'!U63),-1/LOG('Moyennes ∆Ct et 2^(-∆Ct)'!U63)))</f>
        <v/>
      </c>
      <c r="AG63" s="354" t="str">
        <f>IF(ISERROR(LOG('Moyennes ∆Ct et 2^(-∆Ct)'!V63)),"",IF(LOG('Moyennes ∆Ct et 2^(-∆Ct)'!V63)&gt;1,LOG('Moyennes ∆Ct et 2^(-∆Ct)'!V63),-1/LOG('Moyennes ∆Ct et 2^(-∆Ct)'!V63)))</f>
        <v/>
      </c>
      <c r="AH63" s="354" t="str">
        <f>IF(ISERROR(LOG('Moyennes ∆Ct et 2^(-∆Ct)'!W63)),"",IF(LOG('Moyennes ∆Ct et 2^(-∆Ct)'!W63)&gt;1,LOG('Moyennes ∆Ct et 2^(-∆Ct)'!W63),-1/LOG('Moyennes ∆Ct et 2^(-∆Ct)'!W63)))</f>
        <v/>
      </c>
      <c r="AI63" s="355" t="str">
        <f>IF(ISERROR(LOG('Moyennes ∆Ct et 2^(-∆Ct)'!X63)),"",IF(LOG('Moyennes ∆Ct et 2^(-∆Ct)'!X63)&gt;1,LOG('Moyennes ∆Ct et 2^(-∆Ct)'!X63),-1/LOG('Moyennes ∆Ct et 2^(-∆Ct)'!X63)))</f>
        <v/>
      </c>
      <c r="AJ63" s="347" t="str">
        <f>'Variations d''expr° - Validation'!F63</f>
        <v/>
      </c>
      <c r="AK63" s="348" t="str">
        <f>'Variations d''expr° - Validation'!I63</f>
        <v/>
      </c>
      <c r="AL63" s="348" t="str">
        <f>'Variations d''expr° - Validation'!L63</f>
        <v/>
      </c>
      <c r="AM63" s="348" t="str">
        <f>'Variations d''expr° - Validation'!O63</f>
        <v/>
      </c>
      <c r="AN63" s="348" t="str">
        <f>'Variations d''expr° - Validation'!R63</f>
        <v/>
      </c>
      <c r="AO63" s="348" t="str">
        <f>'Variations d''expr° - Validation'!U63</f>
        <v/>
      </c>
      <c r="AP63" s="348" t="str">
        <f>'Variations d''expr° - Validation'!X63</f>
        <v/>
      </c>
      <c r="AQ63" s="348" t="str">
        <f>'Variations d''expr° - Validation'!AA63</f>
        <v/>
      </c>
      <c r="AR63" s="348" t="str">
        <f>'Variations d''expr° - Validation'!AD63</f>
        <v/>
      </c>
      <c r="AS63" s="349" t="str">
        <f>'Variations d''expr° - Validation'!AG63</f>
        <v/>
      </c>
      <c r="AT63" s="347" t="str">
        <f>'Moyennes ∆Ct et 2^(-∆Ct)'!AK63</f>
        <v/>
      </c>
      <c r="AU63" s="348" t="str">
        <f>'Moyennes ∆Ct et 2^(-∆Ct)'!AM63</f>
        <v/>
      </c>
      <c r="AV63" s="348" t="str">
        <f>'Moyennes ∆Ct et 2^(-∆Ct)'!AO63</f>
        <v/>
      </c>
      <c r="AW63" s="348" t="str">
        <f>'Moyennes ∆Ct et 2^(-∆Ct)'!AQ63</f>
        <v/>
      </c>
      <c r="AX63" s="348" t="str">
        <f>'Moyennes ∆Ct et 2^(-∆Ct)'!AS63</f>
        <v/>
      </c>
      <c r="AY63" s="348" t="str">
        <f>'Moyennes ∆Ct et 2^(-∆Ct)'!AU63</f>
        <v/>
      </c>
      <c r="AZ63" s="348" t="str">
        <f>'Moyennes ∆Ct et 2^(-∆Ct)'!AW63</f>
        <v/>
      </c>
      <c r="BA63" s="348" t="str">
        <f>'Moyennes ∆Ct et 2^(-∆Ct)'!AY63</f>
        <v/>
      </c>
      <c r="BB63" s="348" t="str">
        <f>'Moyennes ∆Ct et 2^(-∆Ct)'!BA63</f>
        <v/>
      </c>
      <c r="BC63" s="349" t="str">
        <f>'Moyennes ∆Ct et 2^(-∆Ct)'!BC63</f>
        <v/>
      </c>
    </row>
    <row r="64" spans="1:55">
      <c r="A64" s="315" t="s">
        <v>71</v>
      </c>
      <c r="B64" s="323" t="str">
        <f>'Choix des Gènes pour Diagrammes'!D9</f>
        <v/>
      </c>
      <c r="C64" s="359" t="str">
        <f>'Moyennes des Ct'!C64</f>
        <v/>
      </c>
      <c r="D64" s="342" t="str">
        <f>'Moyennes des Ct'!F64</f>
        <v/>
      </c>
      <c r="E64" s="342" t="str">
        <f>'Moyennes des Ct'!I64</f>
        <v/>
      </c>
      <c r="F64" s="342" t="str">
        <f>'Moyennes des Ct'!L64</f>
        <v/>
      </c>
      <c r="G64" s="342" t="str">
        <f>'Moyennes des Ct'!O64</f>
        <v/>
      </c>
      <c r="H64" s="342" t="str">
        <f>'Moyennes des Ct'!R64</f>
        <v/>
      </c>
      <c r="I64" s="342" t="str">
        <f>'Moyennes des Ct'!U64</f>
        <v/>
      </c>
      <c r="J64" s="342" t="str">
        <f>'Moyennes des Ct'!X64</f>
        <v/>
      </c>
      <c r="K64" s="342" t="str">
        <f>'Moyennes des Ct'!AA64</f>
        <v/>
      </c>
      <c r="L64" s="342" t="str">
        <f>'Moyennes des Ct'!AD64</f>
        <v/>
      </c>
      <c r="M64" s="343" t="str">
        <f>'Moyennes des Ct'!AG64</f>
        <v/>
      </c>
      <c r="N64" s="353" t="str">
        <f>'Moyennes ∆Ct et 2^(-∆Ct)'!Y64</f>
        <v/>
      </c>
      <c r="O64" s="354" t="str">
        <f>'Moyennes ∆Ct et 2^(-∆Ct)'!Z64</f>
        <v/>
      </c>
      <c r="P64" s="354" t="str">
        <f>'Moyennes ∆Ct et 2^(-∆Ct)'!AA64</f>
        <v/>
      </c>
      <c r="Q64" s="354" t="str">
        <f>'Moyennes ∆Ct et 2^(-∆Ct)'!AB64</f>
        <v/>
      </c>
      <c r="R64" s="354" t="str">
        <f>'Moyennes ∆Ct et 2^(-∆Ct)'!AC64</f>
        <v/>
      </c>
      <c r="S64" s="354" t="str">
        <f>'Moyennes ∆Ct et 2^(-∆Ct)'!AD64</f>
        <v/>
      </c>
      <c r="T64" s="354" t="str">
        <f>'Moyennes ∆Ct et 2^(-∆Ct)'!AE64</f>
        <v/>
      </c>
      <c r="U64" s="354" t="str">
        <f>'Moyennes ∆Ct et 2^(-∆Ct)'!AF64</f>
        <v/>
      </c>
      <c r="V64" s="354" t="str">
        <f>'Moyennes ∆Ct et 2^(-∆Ct)'!AG64</f>
        <v/>
      </c>
      <c r="W64" s="354" t="str">
        <f>'Moyennes ∆Ct et 2^(-∆Ct)'!AH64</f>
        <v/>
      </c>
      <c r="X64" s="354" t="str">
        <f>'Moyennes ∆Ct et 2^(-∆Ct)'!AI64</f>
        <v/>
      </c>
      <c r="Y64" s="353" t="str">
        <f>IF(ISERROR(LOG('Moyennes ∆Ct et 2^(-∆Ct)'!N64)),"",IF(LOG('Moyennes ∆Ct et 2^(-∆Ct)'!N64)&gt;1,LOG('Moyennes ∆Ct et 2^(-∆Ct)'!N64),-1/LOG('Moyennes ∆Ct et 2^(-∆Ct)'!N64)))</f>
        <v/>
      </c>
      <c r="Z64" s="354" t="str">
        <f>IF(ISERROR(LOG('Moyennes ∆Ct et 2^(-∆Ct)'!O64)),"",IF(LOG('Moyennes ∆Ct et 2^(-∆Ct)'!O64)&gt;1,LOG('Moyennes ∆Ct et 2^(-∆Ct)'!O64),-1/LOG('Moyennes ∆Ct et 2^(-∆Ct)'!O64)))</f>
        <v/>
      </c>
      <c r="AA64" s="354" t="str">
        <f>IF(ISERROR(LOG('Moyennes ∆Ct et 2^(-∆Ct)'!P64)),"",IF(LOG('Moyennes ∆Ct et 2^(-∆Ct)'!P64)&gt;1,LOG('Moyennes ∆Ct et 2^(-∆Ct)'!P64),-1/LOG('Moyennes ∆Ct et 2^(-∆Ct)'!P64)))</f>
        <v/>
      </c>
      <c r="AB64" s="354" t="str">
        <f>IF(ISERROR(LOG('Moyennes ∆Ct et 2^(-∆Ct)'!Q64)),"",IF(LOG('Moyennes ∆Ct et 2^(-∆Ct)'!Q64)&gt;1,LOG('Moyennes ∆Ct et 2^(-∆Ct)'!Q64),-1/LOG('Moyennes ∆Ct et 2^(-∆Ct)'!Q64)))</f>
        <v/>
      </c>
      <c r="AC64" s="354" t="str">
        <f>IF(ISERROR(LOG('Moyennes ∆Ct et 2^(-∆Ct)'!R64)),"",IF(LOG('Moyennes ∆Ct et 2^(-∆Ct)'!R64)&gt;1,LOG('Moyennes ∆Ct et 2^(-∆Ct)'!R64),-1/LOG('Moyennes ∆Ct et 2^(-∆Ct)'!R64)))</f>
        <v/>
      </c>
      <c r="AD64" s="354" t="str">
        <f>IF(ISERROR(LOG('Moyennes ∆Ct et 2^(-∆Ct)'!S64)),"",IF(LOG('Moyennes ∆Ct et 2^(-∆Ct)'!S64)&gt;1,LOG('Moyennes ∆Ct et 2^(-∆Ct)'!S64),-1/LOG('Moyennes ∆Ct et 2^(-∆Ct)'!S64)))</f>
        <v/>
      </c>
      <c r="AE64" s="354" t="str">
        <f>IF(ISERROR(LOG('Moyennes ∆Ct et 2^(-∆Ct)'!T64)),"",IF(LOG('Moyennes ∆Ct et 2^(-∆Ct)'!T64)&gt;1,LOG('Moyennes ∆Ct et 2^(-∆Ct)'!T64),-1/LOG('Moyennes ∆Ct et 2^(-∆Ct)'!T64)))</f>
        <v/>
      </c>
      <c r="AF64" s="354" t="str">
        <f>IF(ISERROR(LOG('Moyennes ∆Ct et 2^(-∆Ct)'!U64)),"",IF(LOG('Moyennes ∆Ct et 2^(-∆Ct)'!U64)&gt;1,LOG('Moyennes ∆Ct et 2^(-∆Ct)'!U64),-1/LOG('Moyennes ∆Ct et 2^(-∆Ct)'!U64)))</f>
        <v/>
      </c>
      <c r="AG64" s="354" t="str">
        <f>IF(ISERROR(LOG('Moyennes ∆Ct et 2^(-∆Ct)'!V64)),"",IF(LOG('Moyennes ∆Ct et 2^(-∆Ct)'!V64)&gt;1,LOG('Moyennes ∆Ct et 2^(-∆Ct)'!V64),-1/LOG('Moyennes ∆Ct et 2^(-∆Ct)'!V64)))</f>
        <v/>
      </c>
      <c r="AH64" s="354" t="str">
        <f>IF(ISERROR(LOG('Moyennes ∆Ct et 2^(-∆Ct)'!W64)),"",IF(LOG('Moyennes ∆Ct et 2^(-∆Ct)'!W64)&gt;1,LOG('Moyennes ∆Ct et 2^(-∆Ct)'!W64),-1/LOG('Moyennes ∆Ct et 2^(-∆Ct)'!W64)))</f>
        <v/>
      </c>
      <c r="AI64" s="355" t="str">
        <f>IF(ISERROR(LOG('Moyennes ∆Ct et 2^(-∆Ct)'!X64)),"",IF(LOG('Moyennes ∆Ct et 2^(-∆Ct)'!X64)&gt;1,LOG('Moyennes ∆Ct et 2^(-∆Ct)'!X64),-1/LOG('Moyennes ∆Ct et 2^(-∆Ct)'!X64)))</f>
        <v/>
      </c>
      <c r="AJ64" s="347" t="str">
        <f>'Variations d''expr° - Validation'!F64</f>
        <v/>
      </c>
      <c r="AK64" s="348" t="str">
        <f>'Variations d''expr° - Validation'!I64</f>
        <v/>
      </c>
      <c r="AL64" s="348" t="str">
        <f>'Variations d''expr° - Validation'!L64</f>
        <v/>
      </c>
      <c r="AM64" s="348" t="str">
        <f>'Variations d''expr° - Validation'!O64</f>
        <v/>
      </c>
      <c r="AN64" s="348" t="str">
        <f>'Variations d''expr° - Validation'!R64</f>
        <v/>
      </c>
      <c r="AO64" s="348" t="str">
        <f>'Variations d''expr° - Validation'!U64</f>
        <v/>
      </c>
      <c r="AP64" s="348" t="str">
        <f>'Variations d''expr° - Validation'!X64</f>
        <v/>
      </c>
      <c r="AQ64" s="348" t="str">
        <f>'Variations d''expr° - Validation'!AA64</f>
        <v/>
      </c>
      <c r="AR64" s="348" t="str">
        <f>'Variations d''expr° - Validation'!AD64</f>
        <v/>
      </c>
      <c r="AS64" s="349" t="str">
        <f>'Variations d''expr° - Validation'!AG64</f>
        <v/>
      </c>
      <c r="AT64" s="347" t="str">
        <f>'Moyennes ∆Ct et 2^(-∆Ct)'!AK64</f>
        <v/>
      </c>
      <c r="AU64" s="348" t="str">
        <f>'Moyennes ∆Ct et 2^(-∆Ct)'!AM64</f>
        <v/>
      </c>
      <c r="AV64" s="348" t="str">
        <f>'Moyennes ∆Ct et 2^(-∆Ct)'!AO64</f>
        <v/>
      </c>
      <c r="AW64" s="348" t="str">
        <f>'Moyennes ∆Ct et 2^(-∆Ct)'!AQ64</f>
        <v/>
      </c>
      <c r="AX64" s="348" t="str">
        <f>'Moyennes ∆Ct et 2^(-∆Ct)'!AS64</f>
        <v/>
      </c>
      <c r="AY64" s="348" t="str">
        <f>'Moyennes ∆Ct et 2^(-∆Ct)'!AU64</f>
        <v/>
      </c>
      <c r="AZ64" s="348" t="str">
        <f>'Moyennes ∆Ct et 2^(-∆Ct)'!AW64</f>
        <v/>
      </c>
      <c r="BA64" s="348" t="str">
        <f>'Moyennes ∆Ct et 2^(-∆Ct)'!AY64</f>
        <v/>
      </c>
      <c r="BB64" s="348" t="str">
        <f>'Moyennes ∆Ct et 2^(-∆Ct)'!BA64</f>
        <v/>
      </c>
      <c r="BC64" s="349" t="str">
        <f>'Moyennes ∆Ct et 2^(-∆Ct)'!BC64</f>
        <v/>
      </c>
    </row>
    <row r="65" spans="1:55">
      <c r="A65" s="315" t="s">
        <v>72</v>
      </c>
      <c r="B65" s="323" t="str">
        <f>'Choix des Gènes pour Diagrammes'!E9</f>
        <v/>
      </c>
      <c r="C65" s="359" t="str">
        <f>'Moyennes des Ct'!C65</f>
        <v/>
      </c>
      <c r="D65" s="342" t="str">
        <f>'Moyennes des Ct'!F65</f>
        <v/>
      </c>
      <c r="E65" s="342" t="str">
        <f>'Moyennes des Ct'!I65</f>
        <v/>
      </c>
      <c r="F65" s="342" t="str">
        <f>'Moyennes des Ct'!L65</f>
        <v/>
      </c>
      <c r="G65" s="342" t="str">
        <f>'Moyennes des Ct'!O65</f>
        <v/>
      </c>
      <c r="H65" s="342" t="str">
        <f>'Moyennes des Ct'!R65</f>
        <v/>
      </c>
      <c r="I65" s="342" t="str">
        <f>'Moyennes des Ct'!U65</f>
        <v/>
      </c>
      <c r="J65" s="342" t="str">
        <f>'Moyennes des Ct'!X65</f>
        <v/>
      </c>
      <c r="K65" s="342" t="str">
        <f>'Moyennes des Ct'!AA65</f>
        <v/>
      </c>
      <c r="L65" s="342" t="str">
        <f>'Moyennes des Ct'!AD65</f>
        <v/>
      </c>
      <c r="M65" s="343" t="str">
        <f>'Moyennes des Ct'!AG65</f>
        <v/>
      </c>
      <c r="N65" s="353" t="str">
        <f>'Moyennes ∆Ct et 2^(-∆Ct)'!Y65</f>
        <v/>
      </c>
      <c r="O65" s="354" t="str">
        <f>'Moyennes ∆Ct et 2^(-∆Ct)'!Z65</f>
        <v/>
      </c>
      <c r="P65" s="354" t="str">
        <f>'Moyennes ∆Ct et 2^(-∆Ct)'!AA65</f>
        <v/>
      </c>
      <c r="Q65" s="354" t="str">
        <f>'Moyennes ∆Ct et 2^(-∆Ct)'!AB65</f>
        <v/>
      </c>
      <c r="R65" s="354" t="str">
        <f>'Moyennes ∆Ct et 2^(-∆Ct)'!AC65</f>
        <v/>
      </c>
      <c r="S65" s="354" t="str">
        <f>'Moyennes ∆Ct et 2^(-∆Ct)'!AD65</f>
        <v/>
      </c>
      <c r="T65" s="354" t="str">
        <f>'Moyennes ∆Ct et 2^(-∆Ct)'!AE65</f>
        <v/>
      </c>
      <c r="U65" s="354" t="str">
        <f>'Moyennes ∆Ct et 2^(-∆Ct)'!AF65</f>
        <v/>
      </c>
      <c r="V65" s="354" t="str">
        <f>'Moyennes ∆Ct et 2^(-∆Ct)'!AG65</f>
        <v/>
      </c>
      <c r="W65" s="354" t="str">
        <f>'Moyennes ∆Ct et 2^(-∆Ct)'!AH65</f>
        <v/>
      </c>
      <c r="X65" s="354" t="str">
        <f>'Moyennes ∆Ct et 2^(-∆Ct)'!AI65</f>
        <v/>
      </c>
      <c r="Y65" s="353" t="str">
        <f>IF(ISERROR(LOG('Moyennes ∆Ct et 2^(-∆Ct)'!N65)),"",IF(LOG('Moyennes ∆Ct et 2^(-∆Ct)'!N65)&gt;1,LOG('Moyennes ∆Ct et 2^(-∆Ct)'!N65),-1/LOG('Moyennes ∆Ct et 2^(-∆Ct)'!N65)))</f>
        <v/>
      </c>
      <c r="Z65" s="354" t="str">
        <f>IF(ISERROR(LOG('Moyennes ∆Ct et 2^(-∆Ct)'!O65)),"",IF(LOG('Moyennes ∆Ct et 2^(-∆Ct)'!O65)&gt;1,LOG('Moyennes ∆Ct et 2^(-∆Ct)'!O65),-1/LOG('Moyennes ∆Ct et 2^(-∆Ct)'!O65)))</f>
        <v/>
      </c>
      <c r="AA65" s="354" t="str">
        <f>IF(ISERROR(LOG('Moyennes ∆Ct et 2^(-∆Ct)'!P65)),"",IF(LOG('Moyennes ∆Ct et 2^(-∆Ct)'!P65)&gt;1,LOG('Moyennes ∆Ct et 2^(-∆Ct)'!P65),-1/LOG('Moyennes ∆Ct et 2^(-∆Ct)'!P65)))</f>
        <v/>
      </c>
      <c r="AB65" s="354" t="str">
        <f>IF(ISERROR(LOG('Moyennes ∆Ct et 2^(-∆Ct)'!Q65)),"",IF(LOG('Moyennes ∆Ct et 2^(-∆Ct)'!Q65)&gt;1,LOG('Moyennes ∆Ct et 2^(-∆Ct)'!Q65),-1/LOG('Moyennes ∆Ct et 2^(-∆Ct)'!Q65)))</f>
        <v/>
      </c>
      <c r="AC65" s="354" t="str">
        <f>IF(ISERROR(LOG('Moyennes ∆Ct et 2^(-∆Ct)'!R65)),"",IF(LOG('Moyennes ∆Ct et 2^(-∆Ct)'!R65)&gt;1,LOG('Moyennes ∆Ct et 2^(-∆Ct)'!R65),-1/LOG('Moyennes ∆Ct et 2^(-∆Ct)'!R65)))</f>
        <v/>
      </c>
      <c r="AD65" s="354" t="str">
        <f>IF(ISERROR(LOG('Moyennes ∆Ct et 2^(-∆Ct)'!S65)),"",IF(LOG('Moyennes ∆Ct et 2^(-∆Ct)'!S65)&gt;1,LOG('Moyennes ∆Ct et 2^(-∆Ct)'!S65),-1/LOG('Moyennes ∆Ct et 2^(-∆Ct)'!S65)))</f>
        <v/>
      </c>
      <c r="AE65" s="354" t="str">
        <f>IF(ISERROR(LOG('Moyennes ∆Ct et 2^(-∆Ct)'!T65)),"",IF(LOG('Moyennes ∆Ct et 2^(-∆Ct)'!T65)&gt;1,LOG('Moyennes ∆Ct et 2^(-∆Ct)'!T65),-1/LOG('Moyennes ∆Ct et 2^(-∆Ct)'!T65)))</f>
        <v/>
      </c>
      <c r="AF65" s="354" t="str">
        <f>IF(ISERROR(LOG('Moyennes ∆Ct et 2^(-∆Ct)'!U65)),"",IF(LOG('Moyennes ∆Ct et 2^(-∆Ct)'!U65)&gt;1,LOG('Moyennes ∆Ct et 2^(-∆Ct)'!U65),-1/LOG('Moyennes ∆Ct et 2^(-∆Ct)'!U65)))</f>
        <v/>
      </c>
      <c r="AG65" s="354" t="str">
        <f>IF(ISERROR(LOG('Moyennes ∆Ct et 2^(-∆Ct)'!V65)),"",IF(LOG('Moyennes ∆Ct et 2^(-∆Ct)'!V65)&gt;1,LOG('Moyennes ∆Ct et 2^(-∆Ct)'!V65),-1/LOG('Moyennes ∆Ct et 2^(-∆Ct)'!V65)))</f>
        <v/>
      </c>
      <c r="AH65" s="354" t="str">
        <f>IF(ISERROR(LOG('Moyennes ∆Ct et 2^(-∆Ct)'!W65)),"",IF(LOG('Moyennes ∆Ct et 2^(-∆Ct)'!W65)&gt;1,LOG('Moyennes ∆Ct et 2^(-∆Ct)'!W65),-1/LOG('Moyennes ∆Ct et 2^(-∆Ct)'!W65)))</f>
        <v/>
      </c>
      <c r="AI65" s="355" t="str">
        <f>IF(ISERROR(LOG('Moyennes ∆Ct et 2^(-∆Ct)'!X65)),"",IF(LOG('Moyennes ∆Ct et 2^(-∆Ct)'!X65)&gt;1,LOG('Moyennes ∆Ct et 2^(-∆Ct)'!X65),-1/LOG('Moyennes ∆Ct et 2^(-∆Ct)'!X65)))</f>
        <v/>
      </c>
      <c r="AJ65" s="347" t="str">
        <f>'Variations d''expr° - Validation'!F65</f>
        <v/>
      </c>
      <c r="AK65" s="348" t="str">
        <f>'Variations d''expr° - Validation'!I65</f>
        <v/>
      </c>
      <c r="AL65" s="348" t="str">
        <f>'Variations d''expr° - Validation'!L65</f>
        <v/>
      </c>
      <c r="AM65" s="348" t="str">
        <f>'Variations d''expr° - Validation'!O65</f>
        <v/>
      </c>
      <c r="AN65" s="348" t="str">
        <f>'Variations d''expr° - Validation'!R65</f>
        <v/>
      </c>
      <c r="AO65" s="348" t="str">
        <f>'Variations d''expr° - Validation'!U65</f>
        <v/>
      </c>
      <c r="AP65" s="348" t="str">
        <f>'Variations d''expr° - Validation'!X65</f>
        <v/>
      </c>
      <c r="AQ65" s="348" t="str">
        <f>'Variations d''expr° - Validation'!AA65</f>
        <v/>
      </c>
      <c r="AR65" s="348" t="str">
        <f>'Variations d''expr° - Validation'!AD65</f>
        <v/>
      </c>
      <c r="AS65" s="349" t="str">
        <f>'Variations d''expr° - Validation'!AG65</f>
        <v/>
      </c>
      <c r="AT65" s="347" t="str">
        <f>'Moyennes ∆Ct et 2^(-∆Ct)'!AK65</f>
        <v/>
      </c>
      <c r="AU65" s="348" t="str">
        <f>'Moyennes ∆Ct et 2^(-∆Ct)'!AM65</f>
        <v/>
      </c>
      <c r="AV65" s="348" t="str">
        <f>'Moyennes ∆Ct et 2^(-∆Ct)'!AO65</f>
        <v/>
      </c>
      <c r="AW65" s="348" t="str">
        <f>'Moyennes ∆Ct et 2^(-∆Ct)'!AQ65</f>
        <v/>
      </c>
      <c r="AX65" s="348" t="str">
        <f>'Moyennes ∆Ct et 2^(-∆Ct)'!AS65</f>
        <v/>
      </c>
      <c r="AY65" s="348" t="str">
        <f>'Moyennes ∆Ct et 2^(-∆Ct)'!AU65</f>
        <v/>
      </c>
      <c r="AZ65" s="348" t="str">
        <f>'Moyennes ∆Ct et 2^(-∆Ct)'!AW65</f>
        <v/>
      </c>
      <c r="BA65" s="348" t="str">
        <f>'Moyennes ∆Ct et 2^(-∆Ct)'!AY65</f>
        <v/>
      </c>
      <c r="BB65" s="348" t="str">
        <f>'Moyennes ∆Ct et 2^(-∆Ct)'!BA65</f>
        <v/>
      </c>
      <c r="BC65" s="349" t="str">
        <f>'Moyennes ∆Ct et 2^(-∆Ct)'!BC65</f>
        <v/>
      </c>
    </row>
    <row r="66" spans="1:55">
      <c r="A66" s="315" t="s">
        <v>73</v>
      </c>
      <c r="B66" s="323" t="str">
        <f>'Choix des Gènes pour Diagrammes'!F9</f>
        <v/>
      </c>
      <c r="C66" s="359" t="str">
        <f>'Moyennes des Ct'!C66</f>
        <v/>
      </c>
      <c r="D66" s="342" t="str">
        <f>'Moyennes des Ct'!F66</f>
        <v/>
      </c>
      <c r="E66" s="342" t="str">
        <f>'Moyennes des Ct'!I66</f>
        <v/>
      </c>
      <c r="F66" s="342" t="str">
        <f>'Moyennes des Ct'!L66</f>
        <v/>
      </c>
      <c r="G66" s="342" t="str">
        <f>'Moyennes des Ct'!O66</f>
        <v/>
      </c>
      <c r="H66" s="342" t="str">
        <f>'Moyennes des Ct'!R66</f>
        <v/>
      </c>
      <c r="I66" s="342" t="str">
        <f>'Moyennes des Ct'!U66</f>
        <v/>
      </c>
      <c r="J66" s="342" t="str">
        <f>'Moyennes des Ct'!X66</f>
        <v/>
      </c>
      <c r="K66" s="342" t="str">
        <f>'Moyennes des Ct'!AA66</f>
        <v/>
      </c>
      <c r="L66" s="342" t="str">
        <f>'Moyennes des Ct'!AD66</f>
        <v/>
      </c>
      <c r="M66" s="343" t="str">
        <f>'Moyennes des Ct'!AG66</f>
        <v/>
      </c>
      <c r="N66" s="353" t="str">
        <f>'Moyennes ∆Ct et 2^(-∆Ct)'!Y66</f>
        <v/>
      </c>
      <c r="O66" s="354" t="str">
        <f>'Moyennes ∆Ct et 2^(-∆Ct)'!Z66</f>
        <v/>
      </c>
      <c r="P66" s="354" t="str">
        <f>'Moyennes ∆Ct et 2^(-∆Ct)'!AA66</f>
        <v/>
      </c>
      <c r="Q66" s="354" t="str">
        <f>'Moyennes ∆Ct et 2^(-∆Ct)'!AB66</f>
        <v/>
      </c>
      <c r="R66" s="354" t="str">
        <f>'Moyennes ∆Ct et 2^(-∆Ct)'!AC66</f>
        <v/>
      </c>
      <c r="S66" s="354" t="str">
        <f>'Moyennes ∆Ct et 2^(-∆Ct)'!AD66</f>
        <v/>
      </c>
      <c r="T66" s="354" t="str">
        <f>'Moyennes ∆Ct et 2^(-∆Ct)'!AE66</f>
        <v/>
      </c>
      <c r="U66" s="354" t="str">
        <f>'Moyennes ∆Ct et 2^(-∆Ct)'!AF66</f>
        <v/>
      </c>
      <c r="V66" s="354" t="str">
        <f>'Moyennes ∆Ct et 2^(-∆Ct)'!AG66</f>
        <v/>
      </c>
      <c r="W66" s="354" t="str">
        <f>'Moyennes ∆Ct et 2^(-∆Ct)'!AH66</f>
        <v/>
      </c>
      <c r="X66" s="354" t="str">
        <f>'Moyennes ∆Ct et 2^(-∆Ct)'!AI66</f>
        <v/>
      </c>
      <c r="Y66" s="353" t="str">
        <f>IF(ISERROR(LOG('Moyennes ∆Ct et 2^(-∆Ct)'!N66)),"",IF(LOG('Moyennes ∆Ct et 2^(-∆Ct)'!N66)&gt;1,LOG('Moyennes ∆Ct et 2^(-∆Ct)'!N66),-1/LOG('Moyennes ∆Ct et 2^(-∆Ct)'!N66)))</f>
        <v/>
      </c>
      <c r="Z66" s="354" t="str">
        <f>IF(ISERROR(LOG('Moyennes ∆Ct et 2^(-∆Ct)'!O66)),"",IF(LOG('Moyennes ∆Ct et 2^(-∆Ct)'!O66)&gt;1,LOG('Moyennes ∆Ct et 2^(-∆Ct)'!O66),-1/LOG('Moyennes ∆Ct et 2^(-∆Ct)'!O66)))</f>
        <v/>
      </c>
      <c r="AA66" s="354" t="str">
        <f>IF(ISERROR(LOG('Moyennes ∆Ct et 2^(-∆Ct)'!P66)),"",IF(LOG('Moyennes ∆Ct et 2^(-∆Ct)'!P66)&gt;1,LOG('Moyennes ∆Ct et 2^(-∆Ct)'!P66),-1/LOG('Moyennes ∆Ct et 2^(-∆Ct)'!P66)))</f>
        <v/>
      </c>
      <c r="AB66" s="354" t="str">
        <f>IF(ISERROR(LOG('Moyennes ∆Ct et 2^(-∆Ct)'!Q66)),"",IF(LOG('Moyennes ∆Ct et 2^(-∆Ct)'!Q66)&gt;1,LOG('Moyennes ∆Ct et 2^(-∆Ct)'!Q66),-1/LOG('Moyennes ∆Ct et 2^(-∆Ct)'!Q66)))</f>
        <v/>
      </c>
      <c r="AC66" s="354" t="str">
        <f>IF(ISERROR(LOG('Moyennes ∆Ct et 2^(-∆Ct)'!R66)),"",IF(LOG('Moyennes ∆Ct et 2^(-∆Ct)'!R66)&gt;1,LOG('Moyennes ∆Ct et 2^(-∆Ct)'!R66),-1/LOG('Moyennes ∆Ct et 2^(-∆Ct)'!R66)))</f>
        <v/>
      </c>
      <c r="AD66" s="354" t="str">
        <f>IF(ISERROR(LOG('Moyennes ∆Ct et 2^(-∆Ct)'!S66)),"",IF(LOG('Moyennes ∆Ct et 2^(-∆Ct)'!S66)&gt;1,LOG('Moyennes ∆Ct et 2^(-∆Ct)'!S66),-1/LOG('Moyennes ∆Ct et 2^(-∆Ct)'!S66)))</f>
        <v/>
      </c>
      <c r="AE66" s="354" t="str">
        <f>IF(ISERROR(LOG('Moyennes ∆Ct et 2^(-∆Ct)'!T66)),"",IF(LOG('Moyennes ∆Ct et 2^(-∆Ct)'!T66)&gt;1,LOG('Moyennes ∆Ct et 2^(-∆Ct)'!T66),-1/LOG('Moyennes ∆Ct et 2^(-∆Ct)'!T66)))</f>
        <v/>
      </c>
      <c r="AF66" s="354" t="str">
        <f>IF(ISERROR(LOG('Moyennes ∆Ct et 2^(-∆Ct)'!U66)),"",IF(LOG('Moyennes ∆Ct et 2^(-∆Ct)'!U66)&gt;1,LOG('Moyennes ∆Ct et 2^(-∆Ct)'!U66),-1/LOG('Moyennes ∆Ct et 2^(-∆Ct)'!U66)))</f>
        <v/>
      </c>
      <c r="AG66" s="354" t="str">
        <f>IF(ISERROR(LOG('Moyennes ∆Ct et 2^(-∆Ct)'!V66)),"",IF(LOG('Moyennes ∆Ct et 2^(-∆Ct)'!V66)&gt;1,LOG('Moyennes ∆Ct et 2^(-∆Ct)'!V66),-1/LOG('Moyennes ∆Ct et 2^(-∆Ct)'!V66)))</f>
        <v/>
      </c>
      <c r="AH66" s="354" t="str">
        <f>IF(ISERROR(LOG('Moyennes ∆Ct et 2^(-∆Ct)'!W66)),"",IF(LOG('Moyennes ∆Ct et 2^(-∆Ct)'!W66)&gt;1,LOG('Moyennes ∆Ct et 2^(-∆Ct)'!W66),-1/LOG('Moyennes ∆Ct et 2^(-∆Ct)'!W66)))</f>
        <v/>
      </c>
      <c r="AI66" s="355" t="str">
        <f>IF(ISERROR(LOG('Moyennes ∆Ct et 2^(-∆Ct)'!X66)),"",IF(LOG('Moyennes ∆Ct et 2^(-∆Ct)'!X66)&gt;1,LOG('Moyennes ∆Ct et 2^(-∆Ct)'!X66),-1/LOG('Moyennes ∆Ct et 2^(-∆Ct)'!X66)))</f>
        <v/>
      </c>
      <c r="AJ66" s="347" t="str">
        <f>'Variations d''expr° - Validation'!F66</f>
        <v/>
      </c>
      <c r="AK66" s="348" t="str">
        <f>'Variations d''expr° - Validation'!I66</f>
        <v/>
      </c>
      <c r="AL66" s="348" t="str">
        <f>'Variations d''expr° - Validation'!L66</f>
        <v/>
      </c>
      <c r="AM66" s="348" t="str">
        <f>'Variations d''expr° - Validation'!O66</f>
        <v/>
      </c>
      <c r="AN66" s="348" t="str">
        <f>'Variations d''expr° - Validation'!R66</f>
        <v/>
      </c>
      <c r="AO66" s="348" t="str">
        <f>'Variations d''expr° - Validation'!U66</f>
        <v/>
      </c>
      <c r="AP66" s="348" t="str">
        <f>'Variations d''expr° - Validation'!X66</f>
        <v/>
      </c>
      <c r="AQ66" s="348" t="str">
        <f>'Variations d''expr° - Validation'!AA66</f>
        <v/>
      </c>
      <c r="AR66" s="348" t="str">
        <f>'Variations d''expr° - Validation'!AD66</f>
        <v/>
      </c>
      <c r="AS66" s="349" t="str">
        <f>'Variations d''expr° - Validation'!AG66</f>
        <v/>
      </c>
      <c r="AT66" s="347" t="str">
        <f>'Moyennes ∆Ct et 2^(-∆Ct)'!AK66</f>
        <v/>
      </c>
      <c r="AU66" s="348" t="str">
        <f>'Moyennes ∆Ct et 2^(-∆Ct)'!AM66</f>
        <v/>
      </c>
      <c r="AV66" s="348" t="str">
        <f>'Moyennes ∆Ct et 2^(-∆Ct)'!AO66</f>
        <v/>
      </c>
      <c r="AW66" s="348" t="str">
        <f>'Moyennes ∆Ct et 2^(-∆Ct)'!AQ66</f>
        <v/>
      </c>
      <c r="AX66" s="348" t="str">
        <f>'Moyennes ∆Ct et 2^(-∆Ct)'!AS66</f>
        <v/>
      </c>
      <c r="AY66" s="348" t="str">
        <f>'Moyennes ∆Ct et 2^(-∆Ct)'!AU66</f>
        <v/>
      </c>
      <c r="AZ66" s="348" t="str">
        <f>'Moyennes ∆Ct et 2^(-∆Ct)'!AW66</f>
        <v/>
      </c>
      <c r="BA66" s="348" t="str">
        <f>'Moyennes ∆Ct et 2^(-∆Ct)'!AY66</f>
        <v/>
      </c>
      <c r="BB66" s="348" t="str">
        <f>'Moyennes ∆Ct et 2^(-∆Ct)'!BA66</f>
        <v/>
      </c>
      <c r="BC66" s="349" t="str">
        <f>'Moyennes ∆Ct et 2^(-∆Ct)'!BC66</f>
        <v/>
      </c>
    </row>
    <row r="67" spans="1:55">
      <c r="A67" s="315" t="s">
        <v>74</v>
      </c>
      <c r="B67" s="323" t="str">
        <f>'Choix des Gènes pour Diagrammes'!G9</f>
        <v/>
      </c>
      <c r="C67" s="359" t="str">
        <f>'Moyennes des Ct'!C67</f>
        <v/>
      </c>
      <c r="D67" s="342" t="str">
        <f>'Moyennes des Ct'!F67</f>
        <v/>
      </c>
      <c r="E67" s="342" t="str">
        <f>'Moyennes des Ct'!I67</f>
        <v/>
      </c>
      <c r="F67" s="342" t="str">
        <f>'Moyennes des Ct'!L67</f>
        <v/>
      </c>
      <c r="G67" s="342" t="str">
        <f>'Moyennes des Ct'!O67</f>
        <v/>
      </c>
      <c r="H67" s="342" t="str">
        <f>'Moyennes des Ct'!R67</f>
        <v/>
      </c>
      <c r="I67" s="342" t="str">
        <f>'Moyennes des Ct'!U67</f>
        <v/>
      </c>
      <c r="J67" s="342" t="str">
        <f>'Moyennes des Ct'!X67</f>
        <v/>
      </c>
      <c r="K67" s="342" t="str">
        <f>'Moyennes des Ct'!AA67</f>
        <v/>
      </c>
      <c r="L67" s="342" t="str">
        <f>'Moyennes des Ct'!AD67</f>
        <v/>
      </c>
      <c r="M67" s="343" t="str">
        <f>'Moyennes des Ct'!AG67</f>
        <v/>
      </c>
      <c r="N67" s="353" t="str">
        <f>'Moyennes ∆Ct et 2^(-∆Ct)'!Y67</f>
        <v/>
      </c>
      <c r="O67" s="354" t="str">
        <f>'Moyennes ∆Ct et 2^(-∆Ct)'!Z67</f>
        <v/>
      </c>
      <c r="P67" s="354" t="str">
        <f>'Moyennes ∆Ct et 2^(-∆Ct)'!AA67</f>
        <v/>
      </c>
      <c r="Q67" s="354" t="str">
        <f>'Moyennes ∆Ct et 2^(-∆Ct)'!AB67</f>
        <v/>
      </c>
      <c r="R67" s="354" t="str">
        <f>'Moyennes ∆Ct et 2^(-∆Ct)'!AC67</f>
        <v/>
      </c>
      <c r="S67" s="354" t="str">
        <f>'Moyennes ∆Ct et 2^(-∆Ct)'!AD67</f>
        <v/>
      </c>
      <c r="T67" s="354" t="str">
        <f>'Moyennes ∆Ct et 2^(-∆Ct)'!AE67</f>
        <v/>
      </c>
      <c r="U67" s="354" t="str">
        <f>'Moyennes ∆Ct et 2^(-∆Ct)'!AF67</f>
        <v/>
      </c>
      <c r="V67" s="354" t="str">
        <f>'Moyennes ∆Ct et 2^(-∆Ct)'!AG67</f>
        <v/>
      </c>
      <c r="W67" s="354" t="str">
        <f>'Moyennes ∆Ct et 2^(-∆Ct)'!AH67</f>
        <v/>
      </c>
      <c r="X67" s="354" t="str">
        <f>'Moyennes ∆Ct et 2^(-∆Ct)'!AI67</f>
        <v/>
      </c>
      <c r="Y67" s="353" t="str">
        <f>IF(ISERROR(LOG('Moyennes ∆Ct et 2^(-∆Ct)'!N67)),"",IF(LOG('Moyennes ∆Ct et 2^(-∆Ct)'!N67)&gt;1,LOG('Moyennes ∆Ct et 2^(-∆Ct)'!N67),-1/LOG('Moyennes ∆Ct et 2^(-∆Ct)'!N67)))</f>
        <v/>
      </c>
      <c r="Z67" s="354" t="str">
        <f>IF(ISERROR(LOG('Moyennes ∆Ct et 2^(-∆Ct)'!O67)),"",IF(LOG('Moyennes ∆Ct et 2^(-∆Ct)'!O67)&gt;1,LOG('Moyennes ∆Ct et 2^(-∆Ct)'!O67),-1/LOG('Moyennes ∆Ct et 2^(-∆Ct)'!O67)))</f>
        <v/>
      </c>
      <c r="AA67" s="354" t="str">
        <f>IF(ISERROR(LOG('Moyennes ∆Ct et 2^(-∆Ct)'!P67)),"",IF(LOG('Moyennes ∆Ct et 2^(-∆Ct)'!P67)&gt;1,LOG('Moyennes ∆Ct et 2^(-∆Ct)'!P67),-1/LOG('Moyennes ∆Ct et 2^(-∆Ct)'!P67)))</f>
        <v/>
      </c>
      <c r="AB67" s="354" t="str">
        <f>IF(ISERROR(LOG('Moyennes ∆Ct et 2^(-∆Ct)'!Q67)),"",IF(LOG('Moyennes ∆Ct et 2^(-∆Ct)'!Q67)&gt;1,LOG('Moyennes ∆Ct et 2^(-∆Ct)'!Q67),-1/LOG('Moyennes ∆Ct et 2^(-∆Ct)'!Q67)))</f>
        <v/>
      </c>
      <c r="AC67" s="354" t="str">
        <f>IF(ISERROR(LOG('Moyennes ∆Ct et 2^(-∆Ct)'!R67)),"",IF(LOG('Moyennes ∆Ct et 2^(-∆Ct)'!R67)&gt;1,LOG('Moyennes ∆Ct et 2^(-∆Ct)'!R67),-1/LOG('Moyennes ∆Ct et 2^(-∆Ct)'!R67)))</f>
        <v/>
      </c>
      <c r="AD67" s="354" t="str">
        <f>IF(ISERROR(LOG('Moyennes ∆Ct et 2^(-∆Ct)'!S67)),"",IF(LOG('Moyennes ∆Ct et 2^(-∆Ct)'!S67)&gt;1,LOG('Moyennes ∆Ct et 2^(-∆Ct)'!S67),-1/LOG('Moyennes ∆Ct et 2^(-∆Ct)'!S67)))</f>
        <v/>
      </c>
      <c r="AE67" s="354" t="str">
        <f>IF(ISERROR(LOG('Moyennes ∆Ct et 2^(-∆Ct)'!T67)),"",IF(LOG('Moyennes ∆Ct et 2^(-∆Ct)'!T67)&gt;1,LOG('Moyennes ∆Ct et 2^(-∆Ct)'!T67),-1/LOG('Moyennes ∆Ct et 2^(-∆Ct)'!T67)))</f>
        <v/>
      </c>
      <c r="AF67" s="354" t="str">
        <f>IF(ISERROR(LOG('Moyennes ∆Ct et 2^(-∆Ct)'!U67)),"",IF(LOG('Moyennes ∆Ct et 2^(-∆Ct)'!U67)&gt;1,LOG('Moyennes ∆Ct et 2^(-∆Ct)'!U67),-1/LOG('Moyennes ∆Ct et 2^(-∆Ct)'!U67)))</f>
        <v/>
      </c>
      <c r="AG67" s="354" t="str">
        <f>IF(ISERROR(LOG('Moyennes ∆Ct et 2^(-∆Ct)'!V67)),"",IF(LOG('Moyennes ∆Ct et 2^(-∆Ct)'!V67)&gt;1,LOG('Moyennes ∆Ct et 2^(-∆Ct)'!V67),-1/LOG('Moyennes ∆Ct et 2^(-∆Ct)'!V67)))</f>
        <v/>
      </c>
      <c r="AH67" s="354" t="str">
        <f>IF(ISERROR(LOG('Moyennes ∆Ct et 2^(-∆Ct)'!W67)),"",IF(LOG('Moyennes ∆Ct et 2^(-∆Ct)'!W67)&gt;1,LOG('Moyennes ∆Ct et 2^(-∆Ct)'!W67),-1/LOG('Moyennes ∆Ct et 2^(-∆Ct)'!W67)))</f>
        <v/>
      </c>
      <c r="AI67" s="355" t="str">
        <f>IF(ISERROR(LOG('Moyennes ∆Ct et 2^(-∆Ct)'!X67)),"",IF(LOG('Moyennes ∆Ct et 2^(-∆Ct)'!X67)&gt;1,LOG('Moyennes ∆Ct et 2^(-∆Ct)'!X67),-1/LOG('Moyennes ∆Ct et 2^(-∆Ct)'!X67)))</f>
        <v/>
      </c>
      <c r="AJ67" s="347" t="str">
        <f>'Variations d''expr° - Validation'!F67</f>
        <v/>
      </c>
      <c r="AK67" s="348" t="str">
        <f>'Variations d''expr° - Validation'!I67</f>
        <v/>
      </c>
      <c r="AL67" s="348" t="str">
        <f>'Variations d''expr° - Validation'!L67</f>
        <v/>
      </c>
      <c r="AM67" s="348" t="str">
        <f>'Variations d''expr° - Validation'!O67</f>
        <v/>
      </c>
      <c r="AN67" s="348" t="str">
        <f>'Variations d''expr° - Validation'!R67</f>
        <v/>
      </c>
      <c r="AO67" s="348" t="str">
        <f>'Variations d''expr° - Validation'!U67</f>
        <v/>
      </c>
      <c r="AP67" s="348" t="str">
        <f>'Variations d''expr° - Validation'!X67</f>
        <v/>
      </c>
      <c r="AQ67" s="348" t="str">
        <f>'Variations d''expr° - Validation'!AA67</f>
        <v/>
      </c>
      <c r="AR67" s="348" t="str">
        <f>'Variations d''expr° - Validation'!AD67</f>
        <v/>
      </c>
      <c r="AS67" s="349" t="str">
        <f>'Variations d''expr° - Validation'!AG67</f>
        <v/>
      </c>
      <c r="AT67" s="347" t="str">
        <f>'Moyennes ∆Ct et 2^(-∆Ct)'!AK67</f>
        <v/>
      </c>
      <c r="AU67" s="348" t="str">
        <f>'Moyennes ∆Ct et 2^(-∆Ct)'!AM67</f>
        <v/>
      </c>
      <c r="AV67" s="348" t="str">
        <f>'Moyennes ∆Ct et 2^(-∆Ct)'!AO67</f>
        <v/>
      </c>
      <c r="AW67" s="348" t="str">
        <f>'Moyennes ∆Ct et 2^(-∆Ct)'!AQ67</f>
        <v/>
      </c>
      <c r="AX67" s="348" t="str">
        <f>'Moyennes ∆Ct et 2^(-∆Ct)'!AS67</f>
        <v/>
      </c>
      <c r="AY67" s="348" t="str">
        <f>'Moyennes ∆Ct et 2^(-∆Ct)'!AU67</f>
        <v/>
      </c>
      <c r="AZ67" s="348" t="str">
        <f>'Moyennes ∆Ct et 2^(-∆Ct)'!AW67</f>
        <v/>
      </c>
      <c r="BA67" s="348" t="str">
        <f>'Moyennes ∆Ct et 2^(-∆Ct)'!AY67</f>
        <v/>
      </c>
      <c r="BB67" s="348" t="str">
        <f>'Moyennes ∆Ct et 2^(-∆Ct)'!BA67</f>
        <v/>
      </c>
      <c r="BC67" s="349" t="str">
        <f>'Moyennes ∆Ct et 2^(-∆Ct)'!BC67</f>
        <v/>
      </c>
    </row>
    <row r="68" spans="1:55">
      <c r="A68" s="315" t="s">
        <v>75</v>
      </c>
      <c r="B68" s="323" t="str">
        <f>'Choix des Gènes pour Diagrammes'!H9</f>
        <v/>
      </c>
      <c r="C68" s="359" t="str">
        <f>'Moyennes des Ct'!C68</f>
        <v/>
      </c>
      <c r="D68" s="342" t="str">
        <f>'Moyennes des Ct'!F68</f>
        <v/>
      </c>
      <c r="E68" s="342" t="str">
        <f>'Moyennes des Ct'!I68</f>
        <v/>
      </c>
      <c r="F68" s="342" t="str">
        <f>'Moyennes des Ct'!L68</f>
        <v/>
      </c>
      <c r="G68" s="342" t="str">
        <f>'Moyennes des Ct'!O68</f>
        <v/>
      </c>
      <c r="H68" s="342" t="str">
        <f>'Moyennes des Ct'!R68</f>
        <v/>
      </c>
      <c r="I68" s="342" t="str">
        <f>'Moyennes des Ct'!U68</f>
        <v/>
      </c>
      <c r="J68" s="342" t="str">
        <f>'Moyennes des Ct'!X68</f>
        <v/>
      </c>
      <c r="K68" s="342" t="str">
        <f>'Moyennes des Ct'!AA68</f>
        <v/>
      </c>
      <c r="L68" s="342" t="str">
        <f>'Moyennes des Ct'!AD68</f>
        <v/>
      </c>
      <c r="M68" s="343" t="str">
        <f>'Moyennes des Ct'!AG68</f>
        <v/>
      </c>
      <c r="N68" s="353" t="str">
        <f>'Moyennes ∆Ct et 2^(-∆Ct)'!Y68</f>
        <v/>
      </c>
      <c r="O68" s="354" t="str">
        <f>'Moyennes ∆Ct et 2^(-∆Ct)'!Z68</f>
        <v/>
      </c>
      <c r="P68" s="354" t="str">
        <f>'Moyennes ∆Ct et 2^(-∆Ct)'!AA68</f>
        <v/>
      </c>
      <c r="Q68" s="354" t="str">
        <f>'Moyennes ∆Ct et 2^(-∆Ct)'!AB68</f>
        <v/>
      </c>
      <c r="R68" s="354" t="str">
        <f>'Moyennes ∆Ct et 2^(-∆Ct)'!AC68</f>
        <v/>
      </c>
      <c r="S68" s="354" t="str">
        <f>'Moyennes ∆Ct et 2^(-∆Ct)'!AD68</f>
        <v/>
      </c>
      <c r="T68" s="354" t="str">
        <f>'Moyennes ∆Ct et 2^(-∆Ct)'!AE68</f>
        <v/>
      </c>
      <c r="U68" s="354" t="str">
        <f>'Moyennes ∆Ct et 2^(-∆Ct)'!AF68</f>
        <v/>
      </c>
      <c r="V68" s="354" t="str">
        <f>'Moyennes ∆Ct et 2^(-∆Ct)'!AG68</f>
        <v/>
      </c>
      <c r="W68" s="354" t="str">
        <f>'Moyennes ∆Ct et 2^(-∆Ct)'!AH68</f>
        <v/>
      </c>
      <c r="X68" s="354" t="str">
        <f>'Moyennes ∆Ct et 2^(-∆Ct)'!AI68</f>
        <v/>
      </c>
      <c r="Y68" s="353" t="str">
        <f>IF(ISERROR(LOG('Moyennes ∆Ct et 2^(-∆Ct)'!N68)),"",IF(LOG('Moyennes ∆Ct et 2^(-∆Ct)'!N68)&gt;1,LOG('Moyennes ∆Ct et 2^(-∆Ct)'!N68),-1/LOG('Moyennes ∆Ct et 2^(-∆Ct)'!N68)))</f>
        <v/>
      </c>
      <c r="Z68" s="354" t="str">
        <f>IF(ISERROR(LOG('Moyennes ∆Ct et 2^(-∆Ct)'!O68)),"",IF(LOG('Moyennes ∆Ct et 2^(-∆Ct)'!O68)&gt;1,LOG('Moyennes ∆Ct et 2^(-∆Ct)'!O68),-1/LOG('Moyennes ∆Ct et 2^(-∆Ct)'!O68)))</f>
        <v/>
      </c>
      <c r="AA68" s="354" t="str">
        <f>IF(ISERROR(LOG('Moyennes ∆Ct et 2^(-∆Ct)'!P68)),"",IF(LOG('Moyennes ∆Ct et 2^(-∆Ct)'!P68)&gt;1,LOG('Moyennes ∆Ct et 2^(-∆Ct)'!P68),-1/LOG('Moyennes ∆Ct et 2^(-∆Ct)'!P68)))</f>
        <v/>
      </c>
      <c r="AB68" s="354" t="str">
        <f>IF(ISERROR(LOG('Moyennes ∆Ct et 2^(-∆Ct)'!Q68)),"",IF(LOG('Moyennes ∆Ct et 2^(-∆Ct)'!Q68)&gt;1,LOG('Moyennes ∆Ct et 2^(-∆Ct)'!Q68),-1/LOG('Moyennes ∆Ct et 2^(-∆Ct)'!Q68)))</f>
        <v/>
      </c>
      <c r="AC68" s="354" t="str">
        <f>IF(ISERROR(LOG('Moyennes ∆Ct et 2^(-∆Ct)'!R68)),"",IF(LOG('Moyennes ∆Ct et 2^(-∆Ct)'!R68)&gt;1,LOG('Moyennes ∆Ct et 2^(-∆Ct)'!R68),-1/LOG('Moyennes ∆Ct et 2^(-∆Ct)'!R68)))</f>
        <v/>
      </c>
      <c r="AD68" s="354" t="str">
        <f>IF(ISERROR(LOG('Moyennes ∆Ct et 2^(-∆Ct)'!S68)),"",IF(LOG('Moyennes ∆Ct et 2^(-∆Ct)'!S68)&gt;1,LOG('Moyennes ∆Ct et 2^(-∆Ct)'!S68),-1/LOG('Moyennes ∆Ct et 2^(-∆Ct)'!S68)))</f>
        <v/>
      </c>
      <c r="AE68" s="354" t="str">
        <f>IF(ISERROR(LOG('Moyennes ∆Ct et 2^(-∆Ct)'!T68)),"",IF(LOG('Moyennes ∆Ct et 2^(-∆Ct)'!T68)&gt;1,LOG('Moyennes ∆Ct et 2^(-∆Ct)'!T68),-1/LOG('Moyennes ∆Ct et 2^(-∆Ct)'!T68)))</f>
        <v/>
      </c>
      <c r="AF68" s="354" t="str">
        <f>IF(ISERROR(LOG('Moyennes ∆Ct et 2^(-∆Ct)'!U68)),"",IF(LOG('Moyennes ∆Ct et 2^(-∆Ct)'!U68)&gt;1,LOG('Moyennes ∆Ct et 2^(-∆Ct)'!U68),-1/LOG('Moyennes ∆Ct et 2^(-∆Ct)'!U68)))</f>
        <v/>
      </c>
      <c r="AG68" s="354" t="str">
        <f>IF(ISERROR(LOG('Moyennes ∆Ct et 2^(-∆Ct)'!V68)),"",IF(LOG('Moyennes ∆Ct et 2^(-∆Ct)'!V68)&gt;1,LOG('Moyennes ∆Ct et 2^(-∆Ct)'!V68),-1/LOG('Moyennes ∆Ct et 2^(-∆Ct)'!V68)))</f>
        <v/>
      </c>
      <c r="AH68" s="354" t="str">
        <f>IF(ISERROR(LOG('Moyennes ∆Ct et 2^(-∆Ct)'!W68)),"",IF(LOG('Moyennes ∆Ct et 2^(-∆Ct)'!W68)&gt;1,LOG('Moyennes ∆Ct et 2^(-∆Ct)'!W68),-1/LOG('Moyennes ∆Ct et 2^(-∆Ct)'!W68)))</f>
        <v/>
      </c>
      <c r="AI68" s="355" t="str">
        <f>IF(ISERROR(LOG('Moyennes ∆Ct et 2^(-∆Ct)'!X68)),"",IF(LOG('Moyennes ∆Ct et 2^(-∆Ct)'!X68)&gt;1,LOG('Moyennes ∆Ct et 2^(-∆Ct)'!X68),-1/LOG('Moyennes ∆Ct et 2^(-∆Ct)'!X68)))</f>
        <v/>
      </c>
      <c r="AJ68" s="347" t="str">
        <f>'Variations d''expr° - Validation'!F68</f>
        <v/>
      </c>
      <c r="AK68" s="348" t="str">
        <f>'Variations d''expr° - Validation'!I68</f>
        <v/>
      </c>
      <c r="AL68" s="348" t="str">
        <f>'Variations d''expr° - Validation'!L68</f>
        <v/>
      </c>
      <c r="AM68" s="348" t="str">
        <f>'Variations d''expr° - Validation'!O68</f>
        <v/>
      </c>
      <c r="AN68" s="348" t="str">
        <f>'Variations d''expr° - Validation'!R68</f>
        <v/>
      </c>
      <c r="AO68" s="348" t="str">
        <f>'Variations d''expr° - Validation'!U68</f>
        <v/>
      </c>
      <c r="AP68" s="348" t="str">
        <f>'Variations d''expr° - Validation'!X68</f>
        <v/>
      </c>
      <c r="AQ68" s="348" t="str">
        <f>'Variations d''expr° - Validation'!AA68</f>
        <v/>
      </c>
      <c r="AR68" s="348" t="str">
        <f>'Variations d''expr° - Validation'!AD68</f>
        <v/>
      </c>
      <c r="AS68" s="349" t="str">
        <f>'Variations d''expr° - Validation'!AG68</f>
        <v/>
      </c>
      <c r="AT68" s="347" t="str">
        <f>'Moyennes ∆Ct et 2^(-∆Ct)'!AK68</f>
        <v/>
      </c>
      <c r="AU68" s="348" t="str">
        <f>'Moyennes ∆Ct et 2^(-∆Ct)'!AM68</f>
        <v/>
      </c>
      <c r="AV68" s="348" t="str">
        <f>'Moyennes ∆Ct et 2^(-∆Ct)'!AO68</f>
        <v/>
      </c>
      <c r="AW68" s="348" t="str">
        <f>'Moyennes ∆Ct et 2^(-∆Ct)'!AQ68</f>
        <v/>
      </c>
      <c r="AX68" s="348" t="str">
        <f>'Moyennes ∆Ct et 2^(-∆Ct)'!AS68</f>
        <v/>
      </c>
      <c r="AY68" s="348" t="str">
        <f>'Moyennes ∆Ct et 2^(-∆Ct)'!AU68</f>
        <v/>
      </c>
      <c r="AZ68" s="348" t="str">
        <f>'Moyennes ∆Ct et 2^(-∆Ct)'!AW68</f>
        <v/>
      </c>
      <c r="BA68" s="348" t="str">
        <f>'Moyennes ∆Ct et 2^(-∆Ct)'!AY68</f>
        <v/>
      </c>
      <c r="BB68" s="348" t="str">
        <f>'Moyennes ∆Ct et 2^(-∆Ct)'!BA68</f>
        <v/>
      </c>
      <c r="BC68" s="349" t="str">
        <f>'Moyennes ∆Ct et 2^(-∆Ct)'!BC68</f>
        <v/>
      </c>
    </row>
    <row r="69" spans="1:55">
      <c r="A69" s="315" t="s">
        <v>76</v>
      </c>
      <c r="B69" s="323" t="str">
        <f>'Choix des Gènes pour Diagrammes'!I9</f>
        <v/>
      </c>
      <c r="C69" s="359" t="str">
        <f>'Moyennes des Ct'!C69</f>
        <v/>
      </c>
      <c r="D69" s="342" t="str">
        <f>'Moyennes des Ct'!F69</f>
        <v/>
      </c>
      <c r="E69" s="342" t="str">
        <f>'Moyennes des Ct'!I69</f>
        <v/>
      </c>
      <c r="F69" s="342" t="str">
        <f>'Moyennes des Ct'!L69</f>
        <v/>
      </c>
      <c r="G69" s="342" t="str">
        <f>'Moyennes des Ct'!O69</f>
        <v/>
      </c>
      <c r="H69" s="342" t="str">
        <f>'Moyennes des Ct'!R69</f>
        <v/>
      </c>
      <c r="I69" s="342" t="str">
        <f>'Moyennes des Ct'!U69</f>
        <v/>
      </c>
      <c r="J69" s="342" t="str">
        <f>'Moyennes des Ct'!X69</f>
        <v/>
      </c>
      <c r="K69" s="342" t="str">
        <f>'Moyennes des Ct'!AA69</f>
        <v/>
      </c>
      <c r="L69" s="342" t="str">
        <f>'Moyennes des Ct'!AD69</f>
        <v/>
      </c>
      <c r="M69" s="343" t="str">
        <f>'Moyennes des Ct'!AG69</f>
        <v/>
      </c>
      <c r="N69" s="353" t="str">
        <f>'Moyennes ∆Ct et 2^(-∆Ct)'!Y69</f>
        <v/>
      </c>
      <c r="O69" s="354" t="str">
        <f>'Moyennes ∆Ct et 2^(-∆Ct)'!Z69</f>
        <v/>
      </c>
      <c r="P69" s="354" t="str">
        <f>'Moyennes ∆Ct et 2^(-∆Ct)'!AA69</f>
        <v/>
      </c>
      <c r="Q69" s="354" t="str">
        <f>'Moyennes ∆Ct et 2^(-∆Ct)'!AB69</f>
        <v/>
      </c>
      <c r="R69" s="354" t="str">
        <f>'Moyennes ∆Ct et 2^(-∆Ct)'!AC69</f>
        <v/>
      </c>
      <c r="S69" s="354" t="str">
        <f>'Moyennes ∆Ct et 2^(-∆Ct)'!AD69</f>
        <v/>
      </c>
      <c r="T69" s="354" t="str">
        <f>'Moyennes ∆Ct et 2^(-∆Ct)'!AE69</f>
        <v/>
      </c>
      <c r="U69" s="354" t="str">
        <f>'Moyennes ∆Ct et 2^(-∆Ct)'!AF69</f>
        <v/>
      </c>
      <c r="V69" s="354" t="str">
        <f>'Moyennes ∆Ct et 2^(-∆Ct)'!AG69</f>
        <v/>
      </c>
      <c r="W69" s="354" t="str">
        <f>'Moyennes ∆Ct et 2^(-∆Ct)'!AH69</f>
        <v/>
      </c>
      <c r="X69" s="354" t="str">
        <f>'Moyennes ∆Ct et 2^(-∆Ct)'!AI69</f>
        <v/>
      </c>
      <c r="Y69" s="353" t="str">
        <f>IF(ISERROR(LOG('Moyennes ∆Ct et 2^(-∆Ct)'!N69)),"",IF(LOG('Moyennes ∆Ct et 2^(-∆Ct)'!N69)&gt;1,LOG('Moyennes ∆Ct et 2^(-∆Ct)'!N69),-1/LOG('Moyennes ∆Ct et 2^(-∆Ct)'!N69)))</f>
        <v/>
      </c>
      <c r="Z69" s="354" t="str">
        <f>IF(ISERROR(LOG('Moyennes ∆Ct et 2^(-∆Ct)'!O69)),"",IF(LOG('Moyennes ∆Ct et 2^(-∆Ct)'!O69)&gt;1,LOG('Moyennes ∆Ct et 2^(-∆Ct)'!O69),-1/LOG('Moyennes ∆Ct et 2^(-∆Ct)'!O69)))</f>
        <v/>
      </c>
      <c r="AA69" s="354" t="str">
        <f>IF(ISERROR(LOG('Moyennes ∆Ct et 2^(-∆Ct)'!P69)),"",IF(LOG('Moyennes ∆Ct et 2^(-∆Ct)'!P69)&gt;1,LOG('Moyennes ∆Ct et 2^(-∆Ct)'!P69),-1/LOG('Moyennes ∆Ct et 2^(-∆Ct)'!P69)))</f>
        <v/>
      </c>
      <c r="AB69" s="354" t="str">
        <f>IF(ISERROR(LOG('Moyennes ∆Ct et 2^(-∆Ct)'!Q69)),"",IF(LOG('Moyennes ∆Ct et 2^(-∆Ct)'!Q69)&gt;1,LOG('Moyennes ∆Ct et 2^(-∆Ct)'!Q69),-1/LOG('Moyennes ∆Ct et 2^(-∆Ct)'!Q69)))</f>
        <v/>
      </c>
      <c r="AC69" s="354" t="str">
        <f>IF(ISERROR(LOG('Moyennes ∆Ct et 2^(-∆Ct)'!R69)),"",IF(LOG('Moyennes ∆Ct et 2^(-∆Ct)'!R69)&gt;1,LOG('Moyennes ∆Ct et 2^(-∆Ct)'!R69),-1/LOG('Moyennes ∆Ct et 2^(-∆Ct)'!R69)))</f>
        <v/>
      </c>
      <c r="AD69" s="354" t="str">
        <f>IF(ISERROR(LOG('Moyennes ∆Ct et 2^(-∆Ct)'!S69)),"",IF(LOG('Moyennes ∆Ct et 2^(-∆Ct)'!S69)&gt;1,LOG('Moyennes ∆Ct et 2^(-∆Ct)'!S69),-1/LOG('Moyennes ∆Ct et 2^(-∆Ct)'!S69)))</f>
        <v/>
      </c>
      <c r="AE69" s="354" t="str">
        <f>IF(ISERROR(LOG('Moyennes ∆Ct et 2^(-∆Ct)'!T69)),"",IF(LOG('Moyennes ∆Ct et 2^(-∆Ct)'!T69)&gt;1,LOG('Moyennes ∆Ct et 2^(-∆Ct)'!T69),-1/LOG('Moyennes ∆Ct et 2^(-∆Ct)'!T69)))</f>
        <v/>
      </c>
      <c r="AF69" s="354" t="str">
        <f>IF(ISERROR(LOG('Moyennes ∆Ct et 2^(-∆Ct)'!U69)),"",IF(LOG('Moyennes ∆Ct et 2^(-∆Ct)'!U69)&gt;1,LOG('Moyennes ∆Ct et 2^(-∆Ct)'!U69),-1/LOG('Moyennes ∆Ct et 2^(-∆Ct)'!U69)))</f>
        <v/>
      </c>
      <c r="AG69" s="354" t="str">
        <f>IF(ISERROR(LOG('Moyennes ∆Ct et 2^(-∆Ct)'!V69)),"",IF(LOG('Moyennes ∆Ct et 2^(-∆Ct)'!V69)&gt;1,LOG('Moyennes ∆Ct et 2^(-∆Ct)'!V69),-1/LOG('Moyennes ∆Ct et 2^(-∆Ct)'!V69)))</f>
        <v/>
      </c>
      <c r="AH69" s="354" t="str">
        <f>IF(ISERROR(LOG('Moyennes ∆Ct et 2^(-∆Ct)'!W69)),"",IF(LOG('Moyennes ∆Ct et 2^(-∆Ct)'!W69)&gt;1,LOG('Moyennes ∆Ct et 2^(-∆Ct)'!W69),-1/LOG('Moyennes ∆Ct et 2^(-∆Ct)'!W69)))</f>
        <v/>
      </c>
      <c r="AI69" s="355" t="str">
        <f>IF(ISERROR(LOG('Moyennes ∆Ct et 2^(-∆Ct)'!X69)),"",IF(LOG('Moyennes ∆Ct et 2^(-∆Ct)'!X69)&gt;1,LOG('Moyennes ∆Ct et 2^(-∆Ct)'!X69),-1/LOG('Moyennes ∆Ct et 2^(-∆Ct)'!X69)))</f>
        <v/>
      </c>
      <c r="AJ69" s="347" t="str">
        <f>'Variations d''expr° - Validation'!F69</f>
        <v/>
      </c>
      <c r="AK69" s="348" t="str">
        <f>'Variations d''expr° - Validation'!I69</f>
        <v/>
      </c>
      <c r="AL69" s="348" t="str">
        <f>'Variations d''expr° - Validation'!L69</f>
        <v/>
      </c>
      <c r="AM69" s="348" t="str">
        <f>'Variations d''expr° - Validation'!O69</f>
        <v/>
      </c>
      <c r="AN69" s="348" t="str">
        <f>'Variations d''expr° - Validation'!R69</f>
        <v/>
      </c>
      <c r="AO69" s="348" t="str">
        <f>'Variations d''expr° - Validation'!U69</f>
        <v/>
      </c>
      <c r="AP69" s="348" t="str">
        <f>'Variations d''expr° - Validation'!X69</f>
        <v/>
      </c>
      <c r="AQ69" s="348" t="str">
        <f>'Variations d''expr° - Validation'!AA69</f>
        <v/>
      </c>
      <c r="AR69" s="348" t="str">
        <f>'Variations d''expr° - Validation'!AD69</f>
        <v/>
      </c>
      <c r="AS69" s="349" t="str">
        <f>'Variations d''expr° - Validation'!AG69</f>
        <v/>
      </c>
      <c r="AT69" s="347" t="str">
        <f>'Moyennes ∆Ct et 2^(-∆Ct)'!AK69</f>
        <v/>
      </c>
      <c r="AU69" s="348" t="str">
        <f>'Moyennes ∆Ct et 2^(-∆Ct)'!AM69</f>
        <v/>
      </c>
      <c r="AV69" s="348" t="str">
        <f>'Moyennes ∆Ct et 2^(-∆Ct)'!AO69</f>
        <v/>
      </c>
      <c r="AW69" s="348" t="str">
        <f>'Moyennes ∆Ct et 2^(-∆Ct)'!AQ69</f>
        <v/>
      </c>
      <c r="AX69" s="348" t="str">
        <f>'Moyennes ∆Ct et 2^(-∆Ct)'!AS69</f>
        <v/>
      </c>
      <c r="AY69" s="348" t="str">
        <f>'Moyennes ∆Ct et 2^(-∆Ct)'!AU69</f>
        <v/>
      </c>
      <c r="AZ69" s="348" t="str">
        <f>'Moyennes ∆Ct et 2^(-∆Ct)'!AW69</f>
        <v/>
      </c>
      <c r="BA69" s="348" t="str">
        <f>'Moyennes ∆Ct et 2^(-∆Ct)'!AY69</f>
        <v/>
      </c>
      <c r="BB69" s="348" t="str">
        <f>'Moyennes ∆Ct et 2^(-∆Ct)'!BA69</f>
        <v/>
      </c>
      <c r="BC69" s="349" t="str">
        <f>'Moyennes ∆Ct et 2^(-∆Ct)'!BC69</f>
        <v/>
      </c>
    </row>
    <row r="70" spans="1:55">
      <c r="A70" s="315" t="s">
        <v>77</v>
      </c>
      <c r="B70" s="323" t="str">
        <f>'Choix des Gènes pour Diagrammes'!J9</f>
        <v/>
      </c>
      <c r="C70" s="359" t="str">
        <f>'Moyennes des Ct'!C70</f>
        <v/>
      </c>
      <c r="D70" s="342" t="str">
        <f>'Moyennes des Ct'!F70</f>
        <v/>
      </c>
      <c r="E70" s="342" t="str">
        <f>'Moyennes des Ct'!I70</f>
        <v/>
      </c>
      <c r="F70" s="342" t="str">
        <f>'Moyennes des Ct'!L70</f>
        <v/>
      </c>
      <c r="G70" s="342" t="str">
        <f>'Moyennes des Ct'!O70</f>
        <v/>
      </c>
      <c r="H70" s="342" t="str">
        <f>'Moyennes des Ct'!R70</f>
        <v/>
      </c>
      <c r="I70" s="342" t="str">
        <f>'Moyennes des Ct'!U70</f>
        <v/>
      </c>
      <c r="J70" s="342" t="str">
        <f>'Moyennes des Ct'!X70</f>
        <v/>
      </c>
      <c r="K70" s="342" t="str">
        <f>'Moyennes des Ct'!AA70</f>
        <v/>
      </c>
      <c r="L70" s="342" t="str">
        <f>'Moyennes des Ct'!AD70</f>
        <v/>
      </c>
      <c r="M70" s="343" t="str">
        <f>'Moyennes des Ct'!AG70</f>
        <v/>
      </c>
      <c r="N70" s="353" t="str">
        <f>'Moyennes ∆Ct et 2^(-∆Ct)'!Y70</f>
        <v/>
      </c>
      <c r="O70" s="354" t="str">
        <f>'Moyennes ∆Ct et 2^(-∆Ct)'!Z70</f>
        <v/>
      </c>
      <c r="P70" s="354" t="str">
        <f>'Moyennes ∆Ct et 2^(-∆Ct)'!AA70</f>
        <v/>
      </c>
      <c r="Q70" s="354" t="str">
        <f>'Moyennes ∆Ct et 2^(-∆Ct)'!AB70</f>
        <v/>
      </c>
      <c r="R70" s="354" t="str">
        <f>'Moyennes ∆Ct et 2^(-∆Ct)'!AC70</f>
        <v/>
      </c>
      <c r="S70" s="354" t="str">
        <f>'Moyennes ∆Ct et 2^(-∆Ct)'!AD70</f>
        <v/>
      </c>
      <c r="T70" s="354" t="str">
        <f>'Moyennes ∆Ct et 2^(-∆Ct)'!AE70</f>
        <v/>
      </c>
      <c r="U70" s="354" t="str">
        <f>'Moyennes ∆Ct et 2^(-∆Ct)'!AF70</f>
        <v/>
      </c>
      <c r="V70" s="354" t="str">
        <f>'Moyennes ∆Ct et 2^(-∆Ct)'!AG70</f>
        <v/>
      </c>
      <c r="W70" s="354" t="str">
        <f>'Moyennes ∆Ct et 2^(-∆Ct)'!AH70</f>
        <v/>
      </c>
      <c r="X70" s="354" t="str">
        <f>'Moyennes ∆Ct et 2^(-∆Ct)'!AI70</f>
        <v/>
      </c>
      <c r="Y70" s="353" t="str">
        <f>IF(ISERROR(LOG('Moyennes ∆Ct et 2^(-∆Ct)'!N70)),"",IF(LOG('Moyennes ∆Ct et 2^(-∆Ct)'!N70)&gt;1,LOG('Moyennes ∆Ct et 2^(-∆Ct)'!N70),-1/LOG('Moyennes ∆Ct et 2^(-∆Ct)'!N70)))</f>
        <v/>
      </c>
      <c r="Z70" s="354" t="str">
        <f>IF(ISERROR(LOG('Moyennes ∆Ct et 2^(-∆Ct)'!O70)),"",IF(LOG('Moyennes ∆Ct et 2^(-∆Ct)'!O70)&gt;1,LOG('Moyennes ∆Ct et 2^(-∆Ct)'!O70),-1/LOG('Moyennes ∆Ct et 2^(-∆Ct)'!O70)))</f>
        <v/>
      </c>
      <c r="AA70" s="354" t="str">
        <f>IF(ISERROR(LOG('Moyennes ∆Ct et 2^(-∆Ct)'!P70)),"",IF(LOG('Moyennes ∆Ct et 2^(-∆Ct)'!P70)&gt;1,LOG('Moyennes ∆Ct et 2^(-∆Ct)'!P70),-1/LOG('Moyennes ∆Ct et 2^(-∆Ct)'!P70)))</f>
        <v/>
      </c>
      <c r="AB70" s="354" t="str">
        <f>IF(ISERROR(LOG('Moyennes ∆Ct et 2^(-∆Ct)'!Q70)),"",IF(LOG('Moyennes ∆Ct et 2^(-∆Ct)'!Q70)&gt;1,LOG('Moyennes ∆Ct et 2^(-∆Ct)'!Q70),-1/LOG('Moyennes ∆Ct et 2^(-∆Ct)'!Q70)))</f>
        <v/>
      </c>
      <c r="AC70" s="354" t="str">
        <f>IF(ISERROR(LOG('Moyennes ∆Ct et 2^(-∆Ct)'!R70)),"",IF(LOG('Moyennes ∆Ct et 2^(-∆Ct)'!R70)&gt;1,LOG('Moyennes ∆Ct et 2^(-∆Ct)'!R70),-1/LOG('Moyennes ∆Ct et 2^(-∆Ct)'!R70)))</f>
        <v/>
      </c>
      <c r="AD70" s="354" t="str">
        <f>IF(ISERROR(LOG('Moyennes ∆Ct et 2^(-∆Ct)'!S70)),"",IF(LOG('Moyennes ∆Ct et 2^(-∆Ct)'!S70)&gt;1,LOG('Moyennes ∆Ct et 2^(-∆Ct)'!S70),-1/LOG('Moyennes ∆Ct et 2^(-∆Ct)'!S70)))</f>
        <v/>
      </c>
      <c r="AE70" s="354" t="str">
        <f>IF(ISERROR(LOG('Moyennes ∆Ct et 2^(-∆Ct)'!T70)),"",IF(LOG('Moyennes ∆Ct et 2^(-∆Ct)'!T70)&gt;1,LOG('Moyennes ∆Ct et 2^(-∆Ct)'!T70),-1/LOG('Moyennes ∆Ct et 2^(-∆Ct)'!T70)))</f>
        <v/>
      </c>
      <c r="AF70" s="354" t="str">
        <f>IF(ISERROR(LOG('Moyennes ∆Ct et 2^(-∆Ct)'!U70)),"",IF(LOG('Moyennes ∆Ct et 2^(-∆Ct)'!U70)&gt;1,LOG('Moyennes ∆Ct et 2^(-∆Ct)'!U70),-1/LOG('Moyennes ∆Ct et 2^(-∆Ct)'!U70)))</f>
        <v/>
      </c>
      <c r="AG70" s="354" t="str">
        <f>IF(ISERROR(LOG('Moyennes ∆Ct et 2^(-∆Ct)'!V70)),"",IF(LOG('Moyennes ∆Ct et 2^(-∆Ct)'!V70)&gt;1,LOG('Moyennes ∆Ct et 2^(-∆Ct)'!V70),-1/LOG('Moyennes ∆Ct et 2^(-∆Ct)'!V70)))</f>
        <v/>
      </c>
      <c r="AH70" s="354" t="str">
        <f>IF(ISERROR(LOG('Moyennes ∆Ct et 2^(-∆Ct)'!W70)),"",IF(LOG('Moyennes ∆Ct et 2^(-∆Ct)'!W70)&gt;1,LOG('Moyennes ∆Ct et 2^(-∆Ct)'!W70),-1/LOG('Moyennes ∆Ct et 2^(-∆Ct)'!W70)))</f>
        <v/>
      </c>
      <c r="AI70" s="355" t="str">
        <f>IF(ISERROR(LOG('Moyennes ∆Ct et 2^(-∆Ct)'!X70)),"",IF(LOG('Moyennes ∆Ct et 2^(-∆Ct)'!X70)&gt;1,LOG('Moyennes ∆Ct et 2^(-∆Ct)'!X70),-1/LOG('Moyennes ∆Ct et 2^(-∆Ct)'!X70)))</f>
        <v/>
      </c>
      <c r="AJ70" s="347" t="str">
        <f>'Variations d''expr° - Validation'!F70</f>
        <v/>
      </c>
      <c r="AK70" s="348" t="str">
        <f>'Variations d''expr° - Validation'!I70</f>
        <v/>
      </c>
      <c r="AL70" s="348" t="str">
        <f>'Variations d''expr° - Validation'!L70</f>
        <v/>
      </c>
      <c r="AM70" s="348" t="str">
        <f>'Variations d''expr° - Validation'!O70</f>
        <v/>
      </c>
      <c r="AN70" s="348" t="str">
        <f>'Variations d''expr° - Validation'!R70</f>
        <v/>
      </c>
      <c r="AO70" s="348" t="str">
        <f>'Variations d''expr° - Validation'!U70</f>
        <v/>
      </c>
      <c r="AP70" s="348" t="str">
        <f>'Variations d''expr° - Validation'!X70</f>
        <v/>
      </c>
      <c r="AQ70" s="348" t="str">
        <f>'Variations d''expr° - Validation'!AA70</f>
        <v/>
      </c>
      <c r="AR70" s="348" t="str">
        <f>'Variations d''expr° - Validation'!AD70</f>
        <v/>
      </c>
      <c r="AS70" s="349" t="str">
        <f>'Variations d''expr° - Validation'!AG70</f>
        <v/>
      </c>
      <c r="AT70" s="347" t="str">
        <f>'Moyennes ∆Ct et 2^(-∆Ct)'!AK70</f>
        <v/>
      </c>
      <c r="AU70" s="348" t="str">
        <f>'Moyennes ∆Ct et 2^(-∆Ct)'!AM70</f>
        <v/>
      </c>
      <c r="AV70" s="348" t="str">
        <f>'Moyennes ∆Ct et 2^(-∆Ct)'!AO70</f>
        <v/>
      </c>
      <c r="AW70" s="348" t="str">
        <f>'Moyennes ∆Ct et 2^(-∆Ct)'!AQ70</f>
        <v/>
      </c>
      <c r="AX70" s="348" t="str">
        <f>'Moyennes ∆Ct et 2^(-∆Ct)'!AS70</f>
        <v/>
      </c>
      <c r="AY70" s="348" t="str">
        <f>'Moyennes ∆Ct et 2^(-∆Ct)'!AU70</f>
        <v/>
      </c>
      <c r="AZ70" s="348" t="str">
        <f>'Moyennes ∆Ct et 2^(-∆Ct)'!AW70</f>
        <v/>
      </c>
      <c r="BA70" s="348" t="str">
        <f>'Moyennes ∆Ct et 2^(-∆Ct)'!AY70</f>
        <v/>
      </c>
      <c r="BB70" s="348" t="str">
        <f>'Moyennes ∆Ct et 2^(-∆Ct)'!BA70</f>
        <v/>
      </c>
      <c r="BC70" s="349" t="str">
        <f>'Moyennes ∆Ct et 2^(-∆Ct)'!BC70</f>
        <v/>
      </c>
    </row>
    <row r="71" spans="1:55">
      <c r="A71" s="315" t="s">
        <v>78</v>
      </c>
      <c r="B71" s="323" t="str">
        <f>'Choix des Gènes pour Diagrammes'!K9</f>
        <v/>
      </c>
      <c r="C71" s="359" t="str">
        <f>'Moyennes des Ct'!C71</f>
        <v/>
      </c>
      <c r="D71" s="342" t="str">
        <f>'Moyennes des Ct'!F71</f>
        <v/>
      </c>
      <c r="E71" s="342" t="str">
        <f>'Moyennes des Ct'!I71</f>
        <v/>
      </c>
      <c r="F71" s="342" t="str">
        <f>'Moyennes des Ct'!L71</f>
        <v/>
      </c>
      <c r="G71" s="342" t="str">
        <f>'Moyennes des Ct'!O71</f>
        <v/>
      </c>
      <c r="H71" s="342" t="str">
        <f>'Moyennes des Ct'!R71</f>
        <v/>
      </c>
      <c r="I71" s="342" t="str">
        <f>'Moyennes des Ct'!U71</f>
        <v/>
      </c>
      <c r="J71" s="342" t="str">
        <f>'Moyennes des Ct'!X71</f>
        <v/>
      </c>
      <c r="K71" s="342" t="str">
        <f>'Moyennes des Ct'!AA71</f>
        <v/>
      </c>
      <c r="L71" s="342" t="str">
        <f>'Moyennes des Ct'!AD71</f>
        <v/>
      </c>
      <c r="M71" s="343" t="str">
        <f>'Moyennes des Ct'!AG71</f>
        <v/>
      </c>
      <c r="N71" s="353" t="str">
        <f>'Moyennes ∆Ct et 2^(-∆Ct)'!Y71</f>
        <v/>
      </c>
      <c r="O71" s="354" t="str">
        <f>'Moyennes ∆Ct et 2^(-∆Ct)'!Z71</f>
        <v/>
      </c>
      <c r="P71" s="354" t="str">
        <f>'Moyennes ∆Ct et 2^(-∆Ct)'!AA71</f>
        <v/>
      </c>
      <c r="Q71" s="354" t="str">
        <f>'Moyennes ∆Ct et 2^(-∆Ct)'!AB71</f>
        <v/>
      </c>
      <c r="R71" s="354" t="str">
        <f>'Moyennes ∆Ct et 2^(-∆Ct)'!AC71</f>
        <v/>
      </c>
      <c r="S71" s="354" t="str">
        <f>'Moyennes ∆Ct et 2^(-∆Ct)'!AD71</f>
        <v/>
      </c>
      <c r="T71" s="354" t="str">
        <f>'Moyennes ∆Ct et 2^(-∆Ct)'!AE71</f>
        <v/>
      </c>
      <c r="U71" s="354" t="str">
        <f>'Moyennes ∆Ct et 2^(-∆Ct)'!AF71</f>
        <v/>
      </c>
      <c r="V71" s="354" t="str">
        <f>'Moyennes ∆Ct et 2^(-∆Ct)'!AG71</f>
        <v/>
      </c>
      <c r="W71" s="354" t="str">
        <f>'Moyennes ∆Ct et 2^(-∆Ct)'!AH71</f>
        <v/>
      </c>
      <c r="X71" s="354" t="str">
        <f>'Moyennes ∆Ct et 2^(-∆Ct)'!AI71</f>
        <v/>
      </c>
      <c r="Y71" s="353" t="str">
        <f>IF(ISERROR(LOG('Moyennes ∆Ct et 2^(-∆Ct)'!N71)),"",IF(LOG('Moyennes ∆Ct et 2^(-∆Ct)'!N71)&gt;1,LOG('Moyennes ∆Ct et 2^(-∆Ct)'!N71),-1/LOG('Moyennes ∆Ct et 2^(-∆Ct)'!N71)))</f>
        <v/>
      </c>
      <c r="Z71" s="354" t="str">
        <f>IF(ISERROR(LOG('Moyennes ∆Ct et 2^(-∆Ct)'!O71)),"",IF(LOG('Moyennes ∆Ct et 2^(-∆Ct)'!O71)&gt;1,LOG('Moyennes ∆Ct et 2^(-∆Ct)'!O71),-1/LOG('Moyennes ∆Ct et 2^(-∆Ct)'!O71)))</f>
        <v/>
      </c>
      <c r="AA71" s="354" t="str">
        <f>IF(ISERROR(LOG('Moyennes ∆Ct et 2^(-∆Ct)'!P71)),"",IF(LOG('Moyennes ∆Ct et 2^(-∆Ct)'!P71)&gt;1,LOG('Moyennes ∆Ct et 2^(-∆Ct)'!P71),-1/LOG('Moyennes ∆Ct et 2^(-∆Ct)'!P71)))</f>
        <v/>
      </c>
      <c r="AB71" s="354" t="str">
        <f>IF(ISERROR(LOG('Moyennes ∆Ct et 2^(-∆Ct)'!Q71)),"",IF(LOG('Moyennes ∆Ct et 2^(-∆Ct)'!Q71)&gt;1,LOG('Moyennes ∆Ct et 2^(-∆Ct)'!Q71),-1/LOG('Moyennes ∆Ct et 2^(-∆Ct)'!Q71)))</f>
        <v/>
      </c>
      <c r="AC71" s="354" t="str">
        <f>IF(ISERROR(LOG('Moyennes ∆Ct et 2^(-∆Ct)'!R71)),"",IF(LOG('Moyennes ∆Ct et 2^(-∆Ct)'!R71)&gt;1,LOG('Moyennes ∆Ct et 2^(-∆Ct)'!R71),-1/LOG('Moyennes ∆Ct et 2^(-∆Ct)'!R71)))</f>
        <v/>
      </c>
      <c r="AD71" s="354" t="str">
        <f>IF(ISERROR(LOG('Moyennes ∆Ct et 2^(-∆Ct)'!S71)),"",IF(LOG('Moyennes ∆Ct et 2^(-∆Ct)'!S71)&gt;1,LOG('Moyennes ∆Ct et 2^(-∆Ct)'!S71),-1/LOG('Moyennes ∆Ct et 2^(-∆Ct)'!S71)))</f>
        <v/>
      </c>
      <c r="AE71" s="354" t="str">
        <f>IF(ISERROR(LOG('Moyennes ∆Ct et 2^(-∆Ct)'!T71)),"",IF(LOG('Moyennes ∆Ct et 2^(-∆Ct)'!T71)&gt;1,LOG('Moyennes ∆Ct et 2^(-∆Ct)'!T71),-1/LOG('Moyennes ∆Ct et 2^(-∆Ct)'!T71)))</f>
        <v/>
      </c>
      <c r="AF71" s="354" t="str">
        <f>IF(ISERROR(LOG('Moyennes ∆Ct et 2^(-∆Ct)'!U71)),"",IF(LOG('Moyennes ∆Ct et 2^(-∆Ct)'!U71)&gt;1,LOG('Moyennes ∆Ct et 2^(-∆Ct)'!U71),-1/LOG('Moyennes ∆Ct et 2^(-∆Ct)'!U71)))</f>
        <v/>
      </c>
      <c r="AG71" s="354" t="str">
        <f>IF(ISERROR(LOG('Moyennes ∆Ct et 2^(-∆Ct)'!V71)),"",IF(LOG('Moyennes ∆Ct et 2^(-∆Ct)'!V71)&gt;1,LOG('Moyennes ∆Ct et 2^(-∆Ct)'!V71),-1/LOG('Moyennes ∆Ct et 2^(-∆Ct)'!V71)))</f>
        <v/>
      </c>
      <c r="AH71" s="354" t="str">
        <f>IF(ISERROR(LOG('Moyennes ∆Ct et 2^(-∆Ct)'!W71)),"",IF(LOG('Moyennes ∆Ct et 2^(-∆Ct)'!W71)&gt;1,LOG('Moyennes ∆Ct et 2^(-∆Ct)'!W71),-1/LOG('Moyennes ∆Ct et 2^(-∆Ct)'!W71)))</f>
        <v/>
      </c>
      <c r="AI71" s="355" t="str">
        <f>IF(ISERROR(LOG('Moyennes ∆Ct et 2^(-∆Ct)'!X71)),"",IF(LOG('Moyennes ∆Ct et 2^(-∆Ct)'!X71)&gt;1,LOG('Moyennes ∆Ct et 2^(-∆Ct)'!X71),-1/LOG('Moyennes ∆Ct et 2^(-∆Ct)'!X71)))</f>
        <v/>
      </c>
      <c r="AJ71" s="347" t="str">
        <f>'Variations d''expr° - Validation'!F71</f>
        <v/>
      </c>
      <c r="AK71" s="348" t="str">
        <f>'Variations d''expr° - Validation'!I71</f>
        <v/>
      </c>
      <c r="AL71" s="348" t="str">
        <f>'Variations d''expr° - Validation'!L71</f>
        <v/>
      </c>
      <c r="AM71" s="348" t="str">
        <f>'Variations d''expr° - Validation'!O71</f>
        <v/>
      </c>
      <c r="AN71" s="348" t="str">
        <f>'Variations d''expr° - Validation'!R71</f>
        <v/>
      </c>
      <c r="AO71" s="348" t="str">
        <f>'Variations d''expr° - Validation'!U71</f>
        <v/>
      </c>
      <c r="AP71" s="348" t="str">
        <f>'Variations d''expr° - Validation'!X71</f>
        <v/>
      </c>
      <c r="AQ71" s="348" t="str">
        <f>'Variations d''expr° - Validation'!AA71</f>
        <v/>
      </c>
      <c r="AR71" s="348" t="str">
        <f>'Variations d''expr° - Validation'!AD71</f>
        <v/>
      </c>
      <c r="AS71" s="349" t="str">
        <f>'Variations d''expr° - Validation'!AG71</f>
        <v/>
      </c>
      <c r="AT71" s="347" t="str">
        <f>'Moyennes ∆Ct et 2^(-∆Ct)'!AK71</f>
        <v/>
      </c>
      <c r="AU71" s="348" t="str">
        <f>'Moyennes ∆Ct et 2^(-∆Ct)'!AM71</f>
        <v/>
      </c>
      <c r="AV71" s="348" t="str">
        <f>'Moyennes ∆Ct et 2^(-∆Ct)'!AO71</f>
        <v/>
      </c>
      <c r="AW71" s="348" t="str">
        <f>'Moyennes ∆Ct et 2^(-∆Ct)'!AQ71</f>
        <v/>
      </c>
      <c r="AX71" s="348" t="str">
        <f>'Moyennes ∆Ct et 2^(-∆Ct)'!AS71</f>
        <v/>
      </c>
      <c r="AY71" s="348" t="str">
        <f>'Moyennes ∆Ct et 2^(-∆Ct)'!AU71</f>
        <v/>
      </c>
      <c r="AZ71" s="348" t="str">
        <f>'Moyennes ∆Ct et 2^(-∆Ct)'!AW71</f>
        <v/>
      </c>
      <c r="BA71" s="348" t="str">
        <f>'Moyennes ∆Ct et 2^(-∆Ct)'!AY71</f>
        <v/>
      </c>
      <c r="BB71" s="348" t="str">
        <f>'Moyennes ∆Ct et 2^(-∆Ct)'!BA71</f>
        <v/>
      </c>
      <c r="BC71" s="349" t="str">
        <f>'Moyennes ∆Ct et 2^(-∆Ct)'!BC71</f>
        <v/>
      </c>
    </row>
    <row r="72" spans="1:55">
      <c r="A72" s="315" t="s">
        <v>79</v>
      </c>
      <c r="B72" s="323" t="str">
        <f>'Choix des Gènes pour Diagrammes'!L9</f>
        <v/>
      </c>
      <c r="C72" s="359" t="str">
        <f>'Moyennes des Ct'!C72</f>
        <v/>
      </c>
      <c r="D72" s="342" t="str">
        <f>'Moyennes des Ct'!F72</f>
        <v/>
      </c>
      <c r="E72" s="342" t="str">
        <f>'Moyennes des Ct'!I72</f>
        <v/>
      </c>
      <c r="F72" s="342" t="str">
        <f>'Moyennes des Ct'!L72</f>
        <v/>
      </c>
      <c r="G72" s="342" t="str">
        <f>'Moyennes des Ct'!O72</f>
        <v/>
      </c>
      <c r="H72" s="342" t="str">
        <f>'Moyennes des Ct'!R72</f>
        <v/>
      </c>
      <c r="I72" s="342" t="str">
        <f>'Moyennes des Ct'!U72</f>
        <v/>
      </c>
      <c r="J72" s="342" t="str">
        <f>'Moyennes des Ct'!X72</f>
        <v/>
      </c>
      <c r="K72" s="342" t="str">
        <f>'Moyennes des Ct'!AA72</f>
        <v/>
      </c>
      <c r="L72" s="342" t="str">
        <f>'Moyennes des Ct'!AD72</f>
        <v/>
      </c>
      <c r="M72" s="343" t="str">
        <f>'Moyennes des Ct'!AG72</f>
        <v/>
      </c>
      <c r="N72" s="353" t="str">
        <f>'Moyennes ∆Ct et 2^(-∆Ct)'!Y72</f>
        <v/>
      </c>
      <c r="O72" s="354" t="str">
        <f>'Moyennes ∆Ct et 2^(-∆Ct)'!Z72</f>
        <v/>
      </c>
      <c r="P72" s="354" t="str">
        <f>'Moyennes ∆Ct et 2^(-∆Ct)'!AA72</f>
        <v/>
      </c>
      <c r="Q72" s="354" t="str">
        <f>'Moyennes ∆Ct et 2^(-∆Ct)'!AB72</f>
        <v/>
      </c>
      <c r="R72" s="354" t="str">
        <f>'Moyennes ∆Ct et 2^(-∆Ct)'!AC72</f>
        <v/>
      </c>
      <c r="S72" s="354" t="str">
        <f>'Moyennes ∆Ct et 2^(-∆Ct)'!AD72</f>
        <v/>
      </c>
      <c r="T72" s="354" t="str">
        <f>'Moyennes ∆Ct et 2^(-∆Ct)'!AE72</f>
        <v/>
      </c>
      <c r="U72" s="354" t="str">
        <f>'Moyennes ∆Ct et 2^(-∆Ct)'!AF72</f>
        <v/>
      </c>
      <c r="V72" s="354" t="str">
        <f>'Moyennes ∆Ct et 2^(-∆Ct)'!AG72</f>
        <v/>
      </c>
      <c r="W72" s="354" t="str">
        <f>'Moyennes ∆Ct et 2^(-∆Ct)'!AH72</f>
        <v/>
      </c>
      <c r="X72" s="354" t="str">
        <f>'Moyennes ∆Ct et 2^(-∆Ct)'!AI72</f>
        <v/>
      </c>
      <c r="Y72" s="353" t="str">
        <f>IF(ISERROR(LOG('Moyennes ∆Ct et 2^(-∆Ct)'!N72)),"",IF(LOG('Moyennes ∆Ct et 2^(-∆Ct)'!N72)&gt;1,LOG('Moyennes ∆Ct et 2^(-∆Ct)'!N72),-1/LOG('Moyennes ∆Ct et 2^(-∆Ct)'!N72)))</f>
        <v/>
      </c>
      <c r="Z72" s="354" t="str">
        <f>IF(ISERROR(LOG('Moyennes ∆Ct et 2^(-∆Ct)'!O72)),"",IF(LOG('Moyennes ∆Ct et 2^(-∆Ct)'!O72)&gt;1,LOG('Moyennes ∆Ct et 2^(-∆Ct)'!O72),-1/LOG('Moyennes ∆Ct et 2^(-∆Ct)'!O72)))</f>
        <v/>
      </c>
      <c r="AA72" s="354" t="str">
        <f>IF(ISERROR(LOG('Moyennes ∆Ct et 2^(-∆Ct)'!P72)),"",IF(LOG('Moyennes ∆Ct et 2^(-∆Ct)'!P72)&gt;1,LOG('Moyennes ∆Ct et 2^(-∆Ct)'!P72),-1/LOG('Moyennes ∆Ct et 2^(-∆Ct)'!P72)))</f>
        <v/>
      </c>
      <c r="AB72" s="354" t="str">
        <f>IF(ISERROR(LOG('Moyennes ∆Ct et 2^(-∆Ct)'!Q72)),"",IF(LOG('Moyennes ∆Ct et 2^(-∆Ct)'!Q72)&gt;1,LOG('Moyennes ∆Ct et 2^(-∆Ct)'!Q72),-1/LOG('Moyennes ∆Ct et 2^(-∆Ct)'!Q72)))</f>
        <v/>
      </c>
      <c r="AC72" s="354" t="str">
        <f>IF(ISERROR(LOG('Moyennes ∆Ct et 2^(-∆Ct)'!R72)),"",IF(LOG('Moyennes ∆Ct et 2^(-∆Ct)'!R72)&gt;1,LOG('Moyennes ∆Ct et 2^(-∆Ct)'!R72),-1/LOG('Moyennes ∆Ct et 2^(-∆Ct)'!R72)))</f>
        <v/>
      </c>
      <c r="AD72" s="354" t="str">
        <f>IF(ISERROR(LOG('Moyennes ∆Ct et 2^(-∆Ct)'!S72)),"",IF(LOG('Moyennes ∆Ct et 2^(-∆Ct)'!S72)&gt;1,LOG('Moyennes ∆Ct et 2^(-∆Ct)'!S72),-1/LOG('Moyennes ∆Ct et 2^(-∆Ct)'!S72)))</f>
        <v/>
      </c>
      <c r="AE72" s="354" t="str">
        <f>IF(ISERROR(LOG('Moyennes ∆Ct et 2^(-∆Ct)'!T72)),"",IF(LOG('Moyennes ∆Ct et 2^(-∆Ct)'!T72)&gt;1,LOG('Moyennes ∆Ct et 2^(-∆Ct)'!T72),-1/LOG('Moyennes ∆Ct et 2^(-∆Ct)'!T72)))</f>
        <v/>
      </c>
      <c r="AF72" s="354" t="str">
        <f>IF(ISERROR(LOG('Moyennes ∆Ct et 2^(-∆Ct)'!U72)),"",IF(LOG('Moyennes ∆Ct et 2^(-∆Ct)'!U72)&gt;1,LOG('Moyennes ∆Ct et 2^(-∆Ct)'!U72),-1/LOG('Moyennes ∆Ct et 2^(-∆Ct)'!U72)))</f>
        <v/>
      </c>
      <c r="AG72" s="354" t="str">
        <f>IF(ISERROR(LOG('Moyennes ∆Ct et 2^(-∆Ct)'!V72)),"",IF(LOG('Moyennes ∆Ct et 2^(-∆Ct)'!V72)&gt;1,LOG('Moyennes ∆Ct et 2^(-∆Ct)'!V72),-1/LOG('Moyennes ∆Ct et 2^(-∆Ct)'!V72)))</f>
        <v/>
      </c>
      <c r="AH72" s="354" t="str">
        <f>IF(ISERROR(LOG('Moyennes ∆Ct et 2^(-∆Ct)'!W72)),"",IF(LOG('Moyennes ∆Ct et 2^(-∆Ct)'!W72)&gt;1,LOG('Moyennes ∆Ct et 2^(-∆Ct)'!W72),-1/LOG('Moyennes ∆Ct et 2^(-∆Ct)'!W72)))</f>
        <v/>
      </c>
      <c r="AI72" s="355" t="str">
        <f>IF(ISERROR(LOG('Moyennes ∆Ct et 2^(-∆Ct)'!X72)),"",IF(LOG('Moyennes ∆Ct et 2^(-∆Ct)'!X72)&gt;1,LOG('Moyennes ∆Ct et 2^(-∆Ct)'!X72),-1/LOG('Moyennes ∆Ct et 2^(-∆Ct)'!X72)))</f>
        <v/>
      </c>
      <c r="AJ72" s="347" t="str">
        <f>'Variations d''expr° - Validation'!F72</f>
        <v/>
      </c>
      <c r="AK72" s="348" t="str">
        <f>'Variations d''expr° - Validation'!I72</f>
        <v/>
      </c>
      <c r="AL72" s="348" t="str">
        <f>'Variations d''expr° - Validation'!L72</f>
        <v/>
      </c>
      <c r="AM72" s="348" t="str">
        <f>'Variations d''expr° - Validation'!O72</f>
        <v/>
      </c>
      <c r="AN72" s="348" t="str">
        <f>'Variations d''expr° - Validation'!R72</f>
        <v/>
      </c>
      <c r="AO72" s="348" t="str">
        <f>'Variations d''expr° - Validation'!U72</f>
        <v/>
      </c>
      <c r="AP72" s="348" t="str">
        <f>'Variations d''expr° - Validation'!X72</f>
        <v/>
      </c>
      <c r="AQ72" s="348" t="str">
        <f>'Variations d''expr° - Validation'!AA72</f>
        <v/>
      </c>
      <c r="AR72" s="348" t="str">
        <f>'Variations d''expr° - Validation'!AD72</f>
        <v/>
      </c>
      <c r="AS72" s="349" t="str">
        <f>'Variations d''expr° - Validation'!AG72</f>
        <v/>
      </c>
      <c r="AT72" s="347" t="str">
        <f>'Moyennes ∆Ct et 2^(-∆Ct)'!AK72</f>
        <v/>
      </c>
      <c r="AU72" s="348" t="str">
        <f>'Moyennes ∆Ct et 2^(-∆Ct)'!AM72</f>
        <v/>
      </c>
      <c r="AV72" s="348" t="str">
        <f>'Moyennes ∆Ct et 2^(-∆Ct)'!AO72</f>
        <v/>
      </c>
      <c r="AW72" s="348" t="str">
        <f>'Moyennes ∆Ct et 2^(-∆Ct)'!AQ72</f>
        <v/>
      </c>
      <c r="AX72" s="348" t="str">
        <f>'Moyennes ∆Ct et 2^(-∆Ct)'!AS72</f>
        <v/>
      </c>
      <c r="AY72" s="348" t="str">
        <f>'Moyennes ∆Ct et 2^(-∆Ct)'!AU72</f>
        <v/>
      </c>
      <c r="AZ72" s="348" t="str">
        <f>'Moyennes ∆Ct et 2^(-∆Ct)'!AW72</f>
        <v/>
      </c>
      <c r="BA72" s="348" t="str">
        <f>'Moyennes ∆Ct et 2^(-∆Ct)'!AY72</f>
        <v/>
      </c>
      <c r="BB72" s="348" t="str">
        <f>'Moyennes ∆Ct et 2^(-∆Ct)'!BA72</f>
        <v/>
      </c>
      <c r="BC72" s="349" t="str">
        <f>'Moyennes ∆Ct et 2^(-∆Ct)'!BC72</f>
        <v/>
      </c>
    </row>
    <row r="73" spans="1:55">
      <c r="A73" s="315" t="s">
        <v>80</v>
      </c>
      <c r="B73" s="323" t="str">
        <f>'Choix des Gènes pour Diagrammes'!M9</f>
        <v/>
      </c>
      <c r="C73" s="359" t="str">
        <f>'Moyennes des Ct'!C73</f>
        <v/>
      </c>
      <c r="D73" s="342" t="str">
        <f>'Moyennes des Ct'!F73</f>
        <v/>
      </c>
      <c r="E73" s="342" t="str">
        <f>'Moyennes des Ct'!I73</f>
        <v/>
      </c>
      <c r="F73" s="342" t="str">
        <f>'Moyennes des Ct'!L73</f>
        <v/>
      </c>
      <c r="G73" s="342" t="str">
        <f>'Moyennes des Ct'!O73</f>
        <v/>
      </c>
      <c r="H73" s="342" t="str">
        <f>'Moyennes des Ct'!R73</f>
        <v/>
      </c>
      <c r="I73" s="342" t="str">
        <f>'Moyennes des Ct'!U73</f>
        <v/>
      </c>
      <c r="J73" s="342" t="str">
        <f>'Moyennes des Ct'!X73</f>
        <v/>
      </c>
      <c r="K73" s="342" t="str">
        <f>'Moyennes des Ct'!AA73</f>
        <v/>
      </c>
      <c r="L73" s="342" t="str">
        <f>'Moyennes des Ct'!AD73</f>
        <v/>
      </c>
      <c r="M73" s="343" t="str">
        <f>'Moyennes des Ct'!AG73</f>
        <v/>
      </c>
      <c r="N73" s="353" t="str">
        <f>'Moyennes ∆Ct et 2^(-∆Ct)'!Y73</f>
        <v/>
      </c>
      <c r="O73" s="354" t="str">
        <f>'Moyennes ∆Ct et 2^(-∆Ct)'!Z73</f>
        <v/>
      </c>
      <c r="P73" s="354" t="str">
        <f>'Moyennes ∆Ct et 2^(-∆Ct)'!AA73</f>
        <v/>
      </c>
      <c r="Q73" s="354" t="str">
        <f>'Moyennes ∆Ct et 2^(-∆Ct)'!AB73</f>
        <v/>
      </c>
      <c r="R73" s="354" t="str">
        <f>'Moyennes ∆Ct et 2^(-∆Ct)'!AC73</f>
        <v/>
      </c>
      <c r="S73" s="354" t="str">
        <f>'Moyennes ∆Ct et 2^(-∆Ct)'!AD73</f>
        <v/>
      </c>
      <c r="T73" s="354" t="str">
        <f>'Moyennes ∆Ct et 2^(-∆Ct)'!AE73</f>
        <v/>
      </c>
      <c r="U73" s="354" t="str">
        <f>'Moyennes ∆Ct et 2^(-∆Ct)'!AF73</f>
        <v/>
      </c>
      <c r="V73" s="354" t="str">
        <f>'Moyennes ∆Ct et 2^(-∆Ct)'!AG73</f>
        <v/>
      </c>
      <c r="W73" s="354" t="str">
        <f>'Moyennes ∆Ct et 2^(-∆Ct)'!AH73</f>
        <v/>
      </c>
      <c r="X73" s="354" t="str">
        <f>'Moyennes ∆Ct et 2^(-∆Ct)'!AI73</f>
        <v/>
      </c>
      <c r="Y73" s="353" t="str">
        <f>IF(ISERROR(LOG('Moyennes ∆Ct et 2^(-∆Ct)'!N73)),"",IF(LOG('Moyennes ∆Ct et 2^(-∆Ct)'!N73)&gt;1,LOG('Moyennes ∆Ct et 2^(-∆Ct)'!N73),-1/LOG('Moyennes ∆Ct et 2^(-∆Ct)'!N73)))</f>
        <v/>
      </c>
      <c r="Z73" s="354" t="str">
        <f>IF(ISERROR(LOG('Moyennes ∆Ct et 2^(-∆Ct)'!O73)),"",IF(LOG('Moyennes ∆Ct et 2^(-∆Ct)'!O73)&gt;1,LOG('Moyennes ∆Ct et 2^(-∆Ct)'!O73),-1/LOG('Moyennes ∆Ct et 2^(-∆Ct)'!O73)))</f>
        <v/>
      </c>
      <c r="AA73" s="354" t="str">
        <f>IF(ISERROR(LOG('Moyennes ∆Ct et 2^(-∆Ct)'!P73)),"",IF(LOG('Moyennes ∆Ct et 2^(-∆Ct)'!P73)&gt;1,LOG('Moyennes ∆Ct et 2^(-∆Ct)'!P73),-1/LOG('Moyennes ∆Ct et 2^(-∆Ct)'!P73)))</f>
        <v/>
      </c>
      <c r="AB73" s="354" t="str">
        <f>IF(ISERROR(LOG('Moyennes ∆Ct et 2^(-∆Ct)'!Q73)),"",IF(LOG('Moyennes ∆Ct et 2^(-∆Ct)'!Q73)&gt;1,LOG('Moyennes ∆Ct et 2^(-∆Ct)'!Q73),-1/LOG('Moyennes ∆Ct et 2^(-∆Ct)'!Q73)))</f>
        <v/>
      </c>
      <c r="AC73" s="354" t="str">
        <f>IF(ISERROR(LOG('Moyennes ∆Ct et 2^(-∆Ct)'!R73)),"",IF(LOG('Moyennes ∆Ct et 2^(-∆Ct)'!R73)&gt;1,LOG('Moyennes ∆Ct et 2^(-∆Ct)'!R73),-1/LOG('Moyennes ∆Ct et 2^(-∆Ct)'!R73)))</f>
        <v/>
      </c>
      <c r="AD73" s="354" t="str">
        <f>IF(ISERROR(LOG('Moyennes ∆Ct et 2^(-∆Ct)'!S73)),"",IF(LOG('Moyennes ∆Ct et 2^(-∆Ct)'!S73)&gt;1,LOG('Moyennes ∆Ct et 2^(-∆Ct)'!S73),-1/LOG('Moyennes ∆Ct et 2^(-∆Ct)'!S73)))</f>
        <v/>
      </c>
      <c r="AE73" s="354" t="str">
        <f>IF(ISERROR(LOG('Moyennes ∆Ct et 2^(-∆Ct)'!T73)),"",IF(LOG('Moyennes ∆Ct et 2^(-∆Ct)'!T73)&gt;1,LOG('Moyennes ∆Ct et 2^(-∆Ct)'!T73),-1/LOG('Moyennes ∆Ct et 2^(-∆Ct)'!T73)))</f>
        <v/>
      </c>
      <c r="AF73" s="354" t="str">
        <f>IF(ISERROR(LOG('Moyennes ∆Ct et 2^(-∆Ct)'!U73)),"",IF(LOG('Moyennes ∆Ct et 2^(-∆Ct)'!U73)&gt;1,LOG('Moyennes ∆Ct et 2^(-∆Ct)'!U73),-1/LOG('Moyennes ∆Ct et 2^(-∆Ct)'!U73)))</f>
        <v/>
      </c>
      <c r="AG73" s="354" t="str">
        <f>IF(ISERROR(LOG('Moyennes ∆Ct et 2^(-∆Ct)'!V73)),"",IF(LOG('Moyennes ∆Ct et 2^(-∆Ct)'!V73)&gt;1,LOG('Moyennes ∆Ct et 2^(-∆Ct)'!V73),-1/LOG('Moyennes ∆Ct et 2^(-∆Ct)'!V73)))</f>
        <v/>
      </c>
      <c r="AH73" s="354" t="str">
        <f>IF(ISERROR(LOG('Moyennes ∆Ct et 2^(-∆Ct)'!W73)),"",IF(LOG('Moyennes ∆Ct et 2^(-∆Ct)'!W73)&gt;1,LOG('Moyennes ∆Ct et 2^(-∆Ct)'!W73),-1/LOG('Moyennes ∆Ct et 2^(-∆Ct)'!W73)))</f>
        <v/>
      </c>
      <c r="AI73" s="355" t="str">
        <f>IF(ISERROR(LOG('Moyennes ∆Ct et 2^(-∆Ct)'!X73)),"",IF(LOG('Moyennes ∆Ct et 2^(-∆Ct)'!X73)&gt;1,LOG('Moyennes ∆Ct et 2^(-∆Ct)'!X73),-1/LOG('Moyennes ∆Ct et 2^(-∆Ct)'!X73)))</f>
        <v/>
      </c>
      <c r="AJ73" s="347" t="str">
        <f>'Variations d''expr° - Validation'!F73</f>
        <v/>
      </c>
      <c r="AK73" s="348" t="str">
        <f>'Variations d''expr° - Validation'!I73</f>
        <v/>
      </c>
      <c r="AL73" s="348" t="str">
        <f>'Variations d''expr° - Validation'!L73</f>
        <v/>
      </c>
      <c r="AM73" s="348" t="str">
        <f>'Variations d''expr° - Validation'!O73</f>
        <v/>
      </c>
      <c r="AN73" s="348" t="str">
        <f>'Variations d''expr° - Validation'!R73</f>
        <v/>
      </c>
      <c r="AO73" s="348" t="str">
        <f>'Variations d''expr° - Validation'!U73</f>
        <v/>
      </c>
      <c r="AP73" s="348" t="str">
        <f>'Variations d''expr° - Validation'!X73</f>
        <v/>
      </c>
      <c r="AQ73" s="348" t="str">
        <f>'Variations d''expr° - Validation'!AA73</f>
        <v/>
      </c>
      <c r="AR73" s="348" t="str">
        <f>'Variations d''expr° - Validation'!AD73</f>
        <v/>
      </c>
      <c r="AS73" s="349" t="str">
        <f>'Variations d''expr° - Validation'!AG73</f>
        <v/>
      </c>
      <c r="AT73" s="347" t="str">
        <f>'Moyennes ∆Ct et 2^(-∆Ct)'!AK73</f>
        <v/>
      </c>
      <c r="AU73" s="348" t="str">
        <f>'Moyennes ∆Ct et 2^(-∆Ct)'!AM73</f>
        <v/>
      </c>
      <c r="AV73" s="348" t="str">
        <f>'Moyennes ∆Ct et 2^(-∆Ct)'!AO73</f>
        <v/>
      </c>
      <c r="AW73" s="348" t="str">
        <f>'Moyennes ∆Ct et 2^(-∆Ct)'!AQ73</f>
        <v/>
      </c>
      <c r="AX73" s="348" t="str">
        <f>'Moyennes ∆Ct et 2^(-∆Ct)'!AS73</f>
        <v/>
      </c>
      <c r="AY73" s="348" t="str">
        <f>'Moyennes ∆Ct et 2^(-∆Ct)'!AU73</f>
        <v/>
      </c>
      <c r="AZ73" s="348" t="str">
        <f>'Moyennes ∆Ct et 2^(-∆Ct)'!AW73</f>
        <v/>
      </c>
      <c r="BA73" s="348" t="str">
        <f>'Moyennes ∆Ct et 2^(-∆Ct)'!AY73</f>
        <v/>
      </c>
      <c r="BB73" s="348" t="str">
        <f>'Moyennes ∆Ct et 2^(-∆Ct)'!BA73</f>
        <v/>
      </c>
      <c r="BC73" s="349" t="str">
        <f>'Moyennes ∆Ct et 2^(-∆Ct)'!BC73</f>
        <v/>
      </c>
    </row>
    <row r="74" spans="1:55">
      <c r="A74" s="315" t="s">
        <v>81</v>
      </c>
      <c r="B74" s="323" t="str">
        <f>'Choix des Gènes pour Diagrammes'!N9</f>
        <v/>
      </c>
      <c r="C74" s="359" t="str">
        <f>'Moyennes des Ct'!C74</f>
        <v/>
      </c>
      <c r="D74" s="342" t="str">
        <f>'Moyennes des Ct'!F74</f>
        <v/>
      </c>
      <c r="E74" s="342" t="str">
        <f>'Moyennes des Ct'!I74</f>
        <v/>
      </c>
      <c r="F74" s="342" t="str">
        <f>'Moyennes des Ct'!L74</f>
        <v/>
      </c>
      <c r="G74" s="342" t="str">
        <f>'Moyennes des Ct'!O74</f>
        <v/>
      </c>
      <c r="H74" s="342" t="str">
        <f>'Moyennes des Ct'!R74</f>
        <v/>
      </c>
      <c r="I74" s="342" t="str">
        <f>'Moyennes des Ct'!U74</f>
        <v/>
      </c>
      <c r="J74" s="342" t="str">
        <f>'Moyennes des Ct'!X74</f>
        <v/>
      </c>
      <c r="K74" s="342" t="str">
        <f>'Moyennes des Ct'!AA74</f>
        <v/>
      </c>
      <c r="L74" s="342" t="str">
        <f>'Moyennes des Ct'!AD74</f>
        <v/>
      </c>
      <c r="M74" s="343" t="str">
        <f>'Moyennes des Ct'!AG74</f>
        <v/>
      </c>
      <c r="N74" s="353" t="str">
        <f>'Moyennes ∆Ct et 2^(-∆Ct)'!Y74</f>
        <v/>
      </c>
      <c r="O74" s="354" t="str">
        <f>'Moyennes ∆Ct et 2^(-∆Ct)'!Z74</f>
        <v/>
      </c>
      <c r="P74" s="354" t="str">
        <f>'Moyennes ∆Ct et 2^(-∆Ct)'!AA74</f>
        <v/>
      </c>
      <c r="Q74" s="354" t="str">
        <f>'Moyennes ∆Ct et 2^(-∆Ct)'!AB74</f>
        <v/>
      </c>
      <c r="R74" s="354" t="str">
        <f>'Moyennes ∆Ct et 2^(-∆Ct)'!AC74</f>
        <v/>
      </c>
      <c r="S74" s="354" t="str">
        <f>'Moyennes ∆Ct et 2^(-∆Ct)'!AD74</f>
        <v/>
      </c>
      <c r="T74" s="354" t="str">
        <f>'Moyennes ∆Ct et 2^(-∆Ct)'!AE74</f>
        <v/>
      </c>
      <c r="U74" s="354" t="str">
        <f>'Moyennes ∆Ct et 2^(-∆Ct)'!AF74</f>
        <v/>
      </c>
      <c r="V74" s="354" t="str">
        <f>'Moyennes ∆Ct et 2^(-∆Ct)'!AG74</f>
        <v/>
      </c>
      <c r="W74" s="354" t="str">
        <f>'Moyennes ∆Ct et 2^(-∆Ct)'!AH74</f>
        <v/>
      </c>
      <c r="X74" s="354" t="str">
        <f>'Moyennes ∆Ct et 2^(-∆Ct)'!AI74</f>
        <v/>
      </c>
      <c r="Y74" s="353" t="str">
        <f>IF(ISERROR(LOG('Moyennes ∆Ct et 2^(-∆Ct)'!N74)),"",IF(LOG('Moyennes ∆Ct et 2^(-∆Ct)'!N74)&gt;1,LOG('Moyennes ∆Ct et 2^(-∆Ct)'!N74),-1/LOG('Moyennes ∆Ct et 2^(-∆Ct)'!N74)))</f>
        <v/>
      </c>
      <c r="Z74" s="354" t="str">
        <f>IF(ISERROR(LOG('Moyennes ∆Ct et 2^(-∆Ct)'!O74)),"",IF(LOG('Moyennes ∆Ct et 2^(-∆Ct)'!O74)&gt;1,LOG('Moyennes ∆Ct et 2^(-∆Ct)'!O74),-1/LOG('Moyennes ∆Ct et 2^(-∆Ct)'!O74)))</f>
        <v/>
      </c>
      <c r="AA74" s="354" t="str">
        <f>IF(ISERROR(LOG('Moyennes ∆Ct et 2^(-∆Ct)'!P74)),"",IF(LOG('Moyennes ∆Ct et 2^(-∆Ct)'!P74)&gt;1,LOG('Moyennes ∆Ct et 2^(-∆Ct)'!P74),-1/LOG('Moyennes ∆Ct et 2^(-∆Ct)'!P74)))</f>
        <v/>
      </c>
      <c r="AB74" s="354" t="str">
        <f>IF(ISERROR(LOG('Moyennes ∆Ct et 2^(-∆Ct)'!Q74)),"",IF(LOG('Moyennes ∆Ct et 2^(-∆Ct)'!Q74)&gt;1,LOG('Moyennes ∆Ct et 2^(-∆Ct)'!Q74),-1/LOG('Moyennes ∆Ct et 2^(-∆Ct)'!Q74)))</f>
        <v/>
      </c>
      <c r="AC74" s="354" t="str">
        <f>IF(ISERROR(LOG('Moyennes ∆Ct et 2^(-∆Ct)'!R74)),"",IF(LOG('Moyennes ∆Ct et 2^(-∆Ct)'!R74)&gt;1,LOG('Moyennes ∆Ct et 2^(-∆Ct)'!R74),-1/LOG('Moyennes ∆Ct et 2^(-∆Ct)'!R74)))</f>
        <v/>
      </c>
      <c r="AD74" s="354" t="str">
        <f>IF(ISERROR(LOG('Moyennes ∆Ct et 2^(-∆Ct)'!S74)),"",IF(LOG('Moyennes ∆Ct et 2^(-∆Ct)'!S74)&gt;1,LOG('Moyennes ∆Ct et 2^(-∆Ct)'!S74),-1/LOG('Moyennes ∆Ct et 2^(-∆Ct)'!S74)))</f>
        <v/>
      </c>
      <c r="AE74" s="354" t="str">
        <f>IF(ISERROR(LOG('Moyennes ∆Ct et 2^(-∆Ct)'!T74)),"",IF(LOG('Moyennes ∆Ct et 2^(-∆Ct)'!T74)&gt;1,LOG('Moyennes ∆Ct et 2^(-∆Ct)'!T74),-1/LOG('Moyennes ∆Ct et 2^(-∆Ct)'!T74)))</f>
        <v/>
      </c>
      <c r="AF74" s="354" t="str">
        <f>IF(ISERROR(LOG('Moyennes ∆Ct et 2^(-∆Ct)'!U74)),"",IF(LOG('Moyennes ∆Ct et 2^(-∆Ct)'!U74)&gt;1,LOG('Moyennes ∆Ct et 2^(-∆Ct)'!U74),-1/LOG('Moyennes ∆Ct et 2^(-∆Ct)'!U74)))</f>
        <v/>
      </c>
      <c r="AG74" s="354" t="str">
        <f>IF(ISERROR(LOG('Moyennes ∆Ct et 2^(-∆Ct)'!V74)),"",IF(LOG('Moyennes ∆Ct et 2^(-∆Ct)'!V74)&gt;1,LOG('Moyennes ∆Ct et 2^(-∆Ct)'!V74),-1/LOG('Moyennes ∆Ct et 2^(-∆Ct)'!V74)))</f>
        <v/>
      </c>
      <c r="AH74" s="354" t="str">
        <f>IF(ISERROR(LOG('Moyennes ∆Ct et 2^(-∆Ct)'!W74)),"",IF(LOG('Moyennes ∆Ct et 2^(-∆Ct)'!W74)&gt;1,LOG('Moyennes ∆Ct et 2^(-∆Ct)'!W74),-1/LOG('Moyennes ∆Ct et 2^(-∆Ct)'!W74)))</f>
        <v/>
      </c>
      <c r="AI74" s="355" t="str">
        <f>IF(ISERROR(LOG('Moyennes ∆Ct et 2^(-∆Ct)'!X74)),"",IF(LOG('Moyennes ∆Ct et 2^(-∆Ct)'!X74)&gt;1,LOG('Moyennes ∆Ct et 2^(-∆Ct)'!X74),-1/LOG('Moyennes ∆Ct et 2^(-∆Ct)'!X74)))</f>
        <v/>
      </c>
      <c r="AJ74" s="347" t="str">
        <f>'Variations d''expr° - Validation'!F74</f>
        <v/>
      </c>
      <c r="AK74" s="348" t="str">
        <f>'Variations d''expr° - Validation'!I74</f>
        <v/>
      </c>
      <c r="AL74" s="348" t="str">
        <f>'Variations d''expr° - Validation'!L74</f>
        <v/>
      </c>
      <c r="AM74" s="348" t="str">
        <f>'Variations d''expr° - Validation'!O74</f>
        <v/>
      </c>
      <c r="AN74" s="348" t="str">
        <f>'Variations d''expr° - Validation'!R74</f>
        <v/>
      </c>
      <c r="AO74" s="348" t="str">
        <f>'Variations d''expr° - Validation'!U74</f>
        <v/>
      </c>
      <c r="AP74" s="348" t="str">
        <f>'Variations d''expr° - Validation'!X74</f>
        <v/>
      </c>
      <c r="AQ74" s="348" t="str">
        <f>'Variations d''expr° - Validation'!AA74</f>
        <v/>
      </c>
      <c r="AR74" s="348" t="str">
        <f>'Variations d''expr° - Validation'!AD74</f>
        <v/>
      </c>
      <c r="AS74" s="349" t="str">
        <f>'Variations d''expr° - Validation'!AG74</f>
        <v/>
      </c>
      <c r="AT74" s="347" t="str">
        <f>'Moyennes ∆Ct et 2^(-∆Ct)'!AK74</f>
        <v/>
      </c>
      <c r="AU74" s="348" t="str">
        <f>'Moyennes ∆Ct et 2^(-∆Ct)'!AM74</f>
        <v/>
      </c>
      <c r="AV74" s="348" t="str">
        <f>'Moyennes ∆Ct et 2^(-∆Ct)'!AO74</f>
        <v/>
      </c>
      <c r="AW74" s="348" t="str">
        <f>'Moyennes ∆Ct et 2^(-∆Ct)'!AQ74</f>
        <v/>
      </c>
      <c r="AX74" s="348" t="str">
        <f>'Moyennes ∆Ct et 2^(-∆Ct)'!AS74</f>
        <v/>
      </c>
      <c r="AY74" s="348" t="str">
        <f>'Moyennes ∆Ct et 2^(-∆Ct)'!AU74</f>
        <v/>
      </c>
      <c r="AZ74" s="348" t="str">
        <f>'Moyennes ∆Ct et 2^(-∆Ct)'!AW74</f>
        <v/>
      </c>
      <c r="BA74" s="348" t="str">
        <f>'Moyennes ∆Ct et 2^(-∆Ct)'!AY74</f>
        <v/>
      </c>
      <c r="BB74" s="348" t="str">
        <f>'Moyennes ∆Ct et 2^(-∆Ct)'!BA74</f>
        <v/>
      </c>
      <c r="BC74" s="349" t="str">
        <f>'Moyennes ∆Ct et 2^(-∆Ct)'!BC74</f>
        <v/>
      </c>
    </row>
    <row r="75" spans="1:55">
      <c r="A75" s="315" t="s">
        <v>82</v>
      </c>
      <c r="B75" s="323" t="str">
        <f>'Choix des Gènes pour Diagrammes'!C10</f>
        <v/>
      </c>
      <c r="C75" s="359" t="str">
        <f>'Moyennes des Ct'!C75</f>
        <v/>
      </c>
      <c r="D75" s="342" t="str">
        <f>'Moyennes des Ct'!F75</f>
        <v/>
      </c>
      <c r="E75" s="342" t="str">
        <f>'Moyennes des Ct'!I75</f>
        <v/>
      </c>
      <c r="F75" s="342" t="str">
        <f>'Moyennes des Ct'!L75</f>
        <v/>
      </c>
      <c r="G75" s="342" t="str">
        <f>'Moyennes des Ct'!O75</f>
        <v/>
      </c>
      <c r="H75" s="342" t="str">
        <f>'Moyennes des Ct'!R75</f>
        <v/>
      </c>
      <c r="I75" s="342" t="str">
        <f>'Moyennes des Ct'!U75</f>
        <v/>
      </c>
      <c r="J75" s="342" t="str">
        <f>'Moyennes des Ct'!X75</f>
        <v/>
      </c>
      <c r="K75" s="342" t="str">
        <f>'Moyennes des Ct'!AA75</f>
        <v/>
      </c>
      <c r="L75" s="342" t="str">
        <f>'Moyennes des Ct'!AD75</f>
        <v/>
      </c>
      <c r="M75" s="343" t="str">
        <f>'Moyennes des Ct'!AG75</f>
        <v/>
      </c>
      <c r="N75" s="353" t="str">
        <f>'Moyennes ∆Ct et 2^(-∆Ct)'!Y75</f>
        <v/>
      </c>
      <c r="O75" s="354" t="str">
        <f>'Moyennes ∆Ct et 2^(-∆Ct)'!Z75</f>
        <v/>
      </c>
      <c r="P75" s="354" t="str">
        <f>'Moyennes ∆Ct et 2^(-∆Ct)'!AA75</f>
        <v/>
      </c>
      <c r="Q75" s="354" t="str">
        <f>'Moyennes ∆Ct et 2^(-∆Ct)'!AB75</f>
        <v/>
      </c>
      <c r="R75" s="354" t="str">
        <f>'Moyennes ∆Ct et 2^(-∆Ct)'!AC75</f>
        <v/>
      </c>
      <c r="S75" s="354" t="str">
        <f>'Moyennes ∆Ct et 2^(-∆Ct)'!AD75</f>
        <v/>
      </c>
      <c r="T75" s="354" t="str">
        <f>'Moyennes ∆Ct et 2^(-∆Ct)'!AE75</f>
        <v/>
      </c>
      <c r="U75" s="354" t="str">
        <f>'Moyennes ∆Ct et 2^(-∆Ct)'!AF75</f>
        <v/>
      </c>
      <c r="V75" s="354" t="str">
        <f>'Moyennes ∆Ct et 2^(-∆Ct)'!AG75</f>
        <v/>
      </c>
      <c r="W75" s="354" t="str">
        <f>'Moyennes ∆Ct et 2^(-∆Ct)'!AH75</f>
        <v/>
      </c>
      <c r="X75" s="354" t="str">
        <f>'Moyennes ∆Ct et 2^(-∆Ct)'!AI75</f>
        <v/>
      </c>
      <c r="Y75" s="353" t="str">
        <f>IF(ISERROR(LOG('Moyennes ∆Ct et 2^(-∆Ct)'!N75)),"",IF(LOG('Moyennes ∆Ct et 2^(-∆Ct)'!N75)&gt;1,LOG('Moyennes ∆Ct et 2^(-∆Ct)'!N75),-1/LOG('Moyennes ∆Ct et 2^(-∆Ct)'!N75)))</f>
        <v/>
      </c>
      <c r="Z75" s="354" t="str">
        <f>IF(ISERROR(LOG('Moyennes ∆Ct et 2^(-∆Ct)'!O75)),"",IF(LOG('Moyennes ∆Ct et 2^(-∆Ct)'!O75)&gt;1,LOG('Moyennes ∆Ct et 2^(-∆Ct)'!O75),-1/LOG('Moyennes ∆Ct et 2^(-∆Ct)'!O75)))</f>
        <v/>
      </c>
      <c r="AA75" s="354" t="str">
        <f>IF(ISERROR(LOG('Moyennes ∆Ct et 2^(-∆Ct)'!P75)),"",IF(LOG('Moyennes ∆Ct et 2^(-∆Ct)'!P75)&gt;1,LOG('Moyennes ∆Ct et 2^(-∆Ct)'!P75),-1/LOG('Moyennes ∆Ct et 2^(-∆Ct)'!P75)))</f>
        <v/>
      </c>
      <c r="AB75" s="354" t="str">
        <f>IF(ISERROR(LOG('Moyennes ∆Ct et 2^(-∆Ct)'!Q75)),"",IF(LOG('Moyennes ∆Ct et 2^(-∆Ct)'!Q75)&gt;1,LOG('Moyennes ∆Ct et 2^(-∆Ct)'!Q75),-1/LOG('Moyennes ∆Ct et 2^(-∆Ct)'!Q75)))</f>
        <v/>
      </c>
      <c r="AC75" s="354" t="str">
        <f>IF(ISERROR(LOG('Moyennes ∆Ct et 2^(-∆Ct)'!R75)),"",IF(LOG('Moyennes ∆Ct et 2^(-∆Ct)'!R75)&gt;1,LOG('Moyennes ∆Ct et 2^(-∆Ct)'!R75),-1/LOG('Moyennes ∆Ct et 2^(-∆Ct)'!R75)))</f>
        <v/>
      </c>
      <c r="AD75" s="354" t="str">
        <f>IF(ISERROR(LOG('Moyennes ∆Ct et 2^(-∆Ct)'!S75)),"",IF(LOG('Moyennes ∆Ct et 2^(-∆Ct)'!S75)&gt;1,LOG('Moyennes ∆Ct et 2^(-∆Ct)'!S75),-1/LOG('Moyennes ∆Ct et 2^(-∆Ct)'!S75)))</f>
        <v/>
      </c>
      <c r="AE75" s="354" t="str">
        <f>IF(ISERROR(LOG('Moyennes ∆Ct et 2^(-∆Ct)'!T75)),"",IF(LOG('Moyennes ∆Ct et 2^(-∆Ct)'!T75)&gt;1,LOG('Moyennes ∆Ct et 2^(-∆Ct)'!T75),-1/LOG('Moyennes ∆Ct et 2^(-∆Ct)'!T75)))</f>
        <v/>
      </c>
      <c r="AF75" s="354" t="str">
        <f>IF(ISERROR(LOG('Moyennes ∆Ct et 2^(-∆Ct)'!U75)),"",IF(LOG('Moyennes ∆Ct et 2^(-∆Ct)'!U75)&gt;1,LOG('Moyennes ∆Ct et 2^(-∆Ct)'!U75),-1/LOG('Moyennes ∆Ct et 2^(-∆Ct)'!U75)))</f>
        <v/>
      </c>
      <c r="AG75" s="354" t="str">
        <f>IF(ISERROR(LOG('Moyennes ∆Ct et 2^(-∆Ct)'!V75)),"",IF(LOG('Moyennes ∆Ct et 2^(-∆Ct)'!V75)&gt;1,LOG('Moyennes ∆Ct et 2^(-∆Ct)'!V75),-1/LOG('Moyennes ∆Ct et 2^(-∆Ct)'!V75)))</f>
        <v/>
      </c>
      <c r="AH75" s="354" t="str">
        <f>IF(ISERROR(LOG('Moyennes ∆Ct et 2^(-∆Ct)'!W75)),"",IF(LOG('Moyennes ∆Ct et 2^(-∆Ct)'!W75)&gt;1,LOG('Moyennes ∆Ct et 2^(-∆Ct)'!W75),-1/LOG('Moyennes ∆Ct et 2^(-∆Ct)'!W75)))</f>
        <v/>
      </c>
      <c r="AI75" s="355" t="str">
        <f>IF(ISERROR(LOG('Moyennes ∆Ct et 2^(-∆Ct)'!X75)),"",IF(LOG('Moyennes ∆Ct et 2^(-∆Ct)'!X75)&gt;1,LOG('Moyennes ∆Ct et 2^(-∆Ct)'!X75),-1/LOG('Moyennes ∆Ct et 2^(-∆Ct)'!X75)))</f>
        <v/>
      </c>
      <c r="AJ75" s="347" t="str">
        <f>'Variations d''expr° - Validation'!F75</f>
        <v/>
      </c>
      <c r="AK75" s="348" t="str">
        <f>'Variations d''expr° - Validation'!I75</f>
        <v/>
      </c>
      <c r="AL75" s="348" t="str">
        <f>'Variations d''expr° - Validation'!L75</f>
        <v/>
      </c>
      <c r="AM75" s="348" t="str">
        <f>'Variations d''expr° - Validation'!O75</f>
        <v/>
      </c>
      <c r="AN75" s="348" t="str">
        <f>'Variations d''expr° - Validation'!R75</f>
        <v/>
      </c>
      <c r="AO75" s="348" t="str">
        <f>'Variations d''expr° - Validation'!U75</f>
        <v/>
      </c>
      <c r="AP75" s="348" t="str">
        <f>'Variations d''expr° - Validation'!X75</f>
        <v/>
      </c>
      <c r="AQ75" s="348" t="str">
        <f>'Variations d''expr° - Validation'!AA75</f>
        <v/>
      </c>
      <c r="AR75" s="348" t="str">
        <f>'Variations d''expr° - Validation'!AD75</f>
        <v/>
      </c>
      <c r="AS75" s="349" t="str">
        <f>'Variations d''expr° - Validation'!AG75</f>
        <v/>
      </c>
      <c r="AT75" s="347" t="str">
        <f>'Moyennes ∆Ct et 2^(-∆Ct)'!AK75</f>
        <v/>
      </c>
      <c r="AU75" s="348" t="str">
        <f>'Moyennes ∆Ct et 2^(-∆Ct)'!AM75</f>
        <v/>
      </c>
      <c r="AV75" s="348" t="str">
        <f>'Moyennes ∆Ct et 2^(-∆Ct)'!AO75</f>
        <v/>
      </c>
      <c r="AW75" s="348" t="str">
        <f>'Moyennes ∆Ct et 2^(-∆Ct)'!AQ75</f>
        <v/>
      </c>
      <c r="AX75" s="348" t="str">
        <f>'Moyennes ∆Ct et 2^(-∆Ct)'!AS75</f>
        <v/>
      </c>
      <c r="AY75" s="348" t="str">
        <f>'Moyennes ∆Ct et 2^(-∆Ct)'!AU75</f>
        <v/>
      </c>
      <c r="AZ75" s="348" t="str">
        <f>'Moyennes ∆Ct et 2^(-∆Ct)'!AW75</f>
        <v/>
      </c>
      <c r="BA75" s="348" t="str">
        <f>'Moyennes ∆Ct et 2^(-∆Ct)'!AY75</f>
        <v/>
      </c>
      <c r="BB75" s="348" t="str">
        <f>'Moyennes ∆Ct et 2^(-∆Ct)'!BA75</f>
        <v/>
      </c>
      <c r="BC75" s="349" t="str">
        <f>'Moyennes ∆Ct et 2^(-∆Ct)'!BC75</f>
        <v/>
      </c>
    </row>
    <row r="76" spans="1:55">
      <c r="A76" s="315" t="s">
        <v>83</v>
      </c>
      <c r="B76" s="323" t="str">
        <f>'Choix des Gènes pour Diagrammes'!D10</f>
        <v/>
      </c>
      <c r="C76" s="359" t="str">
        <f>'Moyennes des Ct'!C76</f>
        <v/>
      </c>
      <c r="D76" s="342" t="str">
        <f>'Moyennes des Ct'!F76</f>
        <v/>
      </c>
      <c r="E76" s="342" t="str">
        <f>'Moyennes des Ct'!I76</f>
        <v/>
      </c>
      <c r="F76" s="342" t="str">
        <f>'Moyennes des Ct'!L76</f>
        <v/>
      </c>
      <c r="G76" s="342" t="str">
        <f>'Moyennes des Ct'!O76</f>
        <v/>
      </c>
      <c r="H76" s="342" t="str">
        <f>'Moyennes des Ct'!R76</f>
        <v/>
      </c>
      <c r="I76" s="342" t="str">
        <f>'Moyennes des Ct'!U76</f>
        <v/>
      </c>
      <c r="J76" s="342" t="str">
        <f>'Moyennes des Ct'!X76</f>
        <v/>
      </c>
      <c r="K76" s="342" t="str">
        <f>'Moyennes des Ct'!AA76</f>
        <v/>
      </c>
      <c r="L76" s="342" t="str">
        <f>'Moyennes des Ct'!AD76</f>
        <v/>
      </c>
      <c r="M76" s="343" t="str">
        <f>'Moyennes des Ct'!AG76</f>
        <v/>
      </c>
      <c r="N76" s="353" t="str">
        <f>'Moyennes ∆Ct et 2^(-∆Ct)'!Y76</f>
        <v/>
      </c>
      <c r="O76" s="354" t="str">
        <f>'Moyennes ∆Ct et 2^(-∆Ct)'!Z76</f>
        <v/>
      </c>
      <c r="P76" s="354" t="str">
        <f>'Moyennes ∆Ct et 2^(-∆Ct)'!AA76</f>
        <v/>
      </c>
      <c r="Q76" s="354" t="str">
        <f>'Moyennes ∆Ct et 2^(-∆Ct)'!AB76</f>
        <v/>
      </c>
      <c r="R76" s="354" t="str">
        <f>'Moyennes ∆Ct et 2^(-∆Ct)'!AC76</f>
        <v/>
      </c>
      <c r="S76" s="354" t="str">
        <f>'Moyennes ∆Ct et 2^(-∆Ct)'!AD76</f>
        <v/>
      </c>
      <c r="T76" s="354" t="str">
        <f>'Moyennes ∆Ct et 2^(-∆Ct)'!AE76</f>
        <v/>
      </c>
      <c r="U76" s="354" t="str">
        <f>'Moyennes ∆Ct et 2^(-∆Ct)'!AF76</f>
        <v/>
      </c>
      <c r="V76" s="354" t="str">
        <f>'Moyennes ∆Ct et 2^(-∆Ct)'!AG76</f>
        <v/>
      </c>
      <c r="W76" s="354" t="str">
        <f>'Moyennes ∆Ct et 2^(-∆Ct)'!AH76</f>
        <v/>
      </c>
      <c r="X76" s="354" t="str">
        <f>'Moyennes ∆Ct et 2^(-∆Ct)'!AI76</f>
        <v/>
      </c>
      <c r="Y76" s="353" t="str">
        <f>IF(ISERROR(LOG('Moyennes ∆Ct et 2^(-∆Ct)'!N76)),"",IF(LOG('Moyennes ∆Ct et 2^(-∆Ct)'!N76)&gt;1,LOG('Moyennes ∆Ct et 2^(-∆Ct)'!N76),-1/LOG('Moyennes ∆Ct et 2^(-∆Ct)'!N76)))</f>
        <v/>
      </c>
      <c r="Z76" s="354" t="str">
        <f>IF(ISERROR(LOG('Moyennes ∆Ct et 2^(-∆Ct)'!O76)),"",IF(LOG('Moyennes ∆Ct et 2^(-∆Ct)'!O76)&gt;1,LOG('Moyennes ∆Ct et 2^(-∆Ct)'!O76),-1/LOG('Moyennes ∆Ct et 2^(-∆Ct)'!O76)))</f>
        <v/>
      </c>
      <c r="AA76" s="354" t="str">
        <f>IF(ISERROR(LOG('Moyennes ∆Ct et 2^(-∆Ct)'!P76)),"",IF(LOG('Moyennes ∆Ct et 2^(-∆Ct)'!P76)&gt;1,LOG('Moyennes ∆Ct et 2^(-∆Ct)'!P76),-1/LOG('Moyennes ∆Ct et 2^(-∆Ct)'!P76)))</f>
        <v/>
      </c>
      <c r="AB76" s="354" t="str">
        <f>IF(ISERROR(LOG('Moyennes ∆Ct et 2^(-∆Ct)'!Q76)),"",IF(LOG('Moyennes ∆Ct et 2^(-∆Ct)'!Q76)&gt;1,LOG('Moyennes ∆Ct et 2^(-∆Ct)'!Q76),-1/LOG('Moyennes ∆Ct et 2^(-∆Ct)'!Q76)))</f>
        <v/>
      </c>
      <c r="AC76" s="354" t="str">
        <f>IF(ISERROR(LOG('Moyennes ∆Ct et 2^(-∆Ct)'!R76)),"",IF(LOG('Moyennes ∆Ct et 2^(-∆Ct)'!R76)&gt;1,LOG('Moyennes ∆Ct et 2^(-∆Ct)'!R76),-1/LOG('Moyennes ∆Ct et 2^(-∆Ct)'!R76)))</f>
        <v/>
      </c>
      <c r="AD76" s="354" t="str">
        <f>IF(ISERROR(LOG('Moyennes ∆Ct et 2^(-∆Ct)'!S76)),"",IF(LOG('Moyennes ∆Ct et 2^(-∆Ct)'!S76)&gt;1,LOG('Moyennes ∆Ct et 2^(-∆Ct)'!S76),-1/LOG('Moyennes ∆Ct et 2^(-∆Ct)'!S76)))</f>
        <v/>
      </c>
      <c r="AE76" s="354" t="str">
        <f>IF(ISERROR(LOG('Moyennes ∆Ct et 2^(-∆Ct)'!T76)),"",IF(LOG('Moyennes ∆Ct et 2^(-∆Ct)'!T76)&gt;1,LOG('Moyennes ∆Ct et 2^(-∆Ct)'!T76),-1/LOG('Moyennes ∆Ct et 2^(-∆Ct)'!T76)))</f>
        <v/>
      </c>
      <c r="AF76" s="354" t="str">
        <f>IF(ISERROR(LOG('Moyennes ∆Ct et 2^(-∆Ct)'!U76)),"",IF(LOG('Moyennes ∆Ct et 2^(-∆Ct)'!U76)&gt;1,LOG('Moyennes ∆Ct et 2^(-∆Ct)'!U76),-1/LOG('Moyennes ∆Ct et 2^(-∆Ct)'!U76)))</f>
        <v/>
      </c>
      <c r="AG76" s="354" t="str">
        <f>IF(ISERROR(LOG('Moyennes ∆Ct et 2^(-∆Ct)'!V76)),"",IF(LOG('Moyennes ∆Ct et 2^(-∆Ct)'!V76)&gt;1,LOG('Moyennes ∆Ct et 2^(-∆Ct)'!V76),-1/LOG('Moyennes ∆Ct et 2^(-∆Ct)'!V76)))</f>
        <v/>
      </c>
      <c r="AH76" s="354" t="str">
        <f>IF(ISERROR(LOG('Moyennes ∆Ct et 2^(-∆Ct)'!W76)),"",IF(LOG('Moyennes ∆Ct et 2^(-∆Ct)'!W76)&gt;1,LOG('Moyennes ∆Ct et 2^(-∆Ct)'!W76),-1/LOG('Moyennes ∆Ct et 2^(-∆Ct)'!W76)))</f>
        <v/>
      </c>
      <c r="AI76" s="355" t="str">
        <f>IF(ISERROR(LOG('Moyennes ∆Ct et 2^(-∆Ct)'!X76)),"",IF(LOG('Moyennes ∆Ct et 2^(-∆Ct)'!X76)&gt;1,LOG('Moyennes ∆Ct et 2^(-∆Ct)'!X76),-1/LOG('Moyennes ∆Ct et 2^(-∆Ct)'!X76)))</f>
        <v/>
      </c>
      <c r="AJ76" s="347" t="str">
        <f>'Variations d''expr° - Validation'!F76</f>
        <v/>
      </c>
      <c r="AK76" s="348" t="str">
        <f>'Variations d''expr° - Validation'!I76</f>
        <v/>
      </c>
      <c r="AL76" s="348" t="str">
        <f>'Variations d''expr° - Validation'!L76</f>
        <v/>
      </c>
      <c r="AM76" s="348" t="str">
        <f>'Variations d''expr° - Validation'!O76</f>
        <v/>
      </c>
      <c r="AN76" s="348" t="str">
        <f>'Variations d''expr° - Validation'!R76</f>
        <v/>
      </c>
      <c r="AO76" s="348" t="str">
        <f>'Variations d''expr° - Validation'!U76</f>
        <v/>
      </c>
      <c r="AP76" s="348" t="str">
        <f>'Variations d''expr° - Validation'!X76</f>
        <v/>
      </c>
      <c r="AQ76" s="348" t="str">
        <f>'Variations d''expr° - Validation'!AA76</f>
        <v/>
      </c>
      <c r="AR76" s="348" t="str">
        <f>'Variations d''expr° - Validation'!AD76</f>
        <v/>
      </c>
      <c r="AS76" s="349" t="str">
        <f>'Variations d''expr° - Validation'!AG76</f>
        <v/>
      </c>
      <c r="AT76" s="347" t="str">
        <f>'Moyennes ∆Ct et 2^(-∆Ct)'!AK76</f>
        <v/>
      </c>
      <c r="AU76" s="348" t="str">
        <f>'Moyennes ∆Ct et 2^(-∆Ct)'!AM76</f>
        <v/>
      </c>
      <c r="AV76" s="348" t="str">
        <f>'Moyennes ∆Ct et 2^(-∆Ct)'!AO76</f>
        <v/>
      </c>
      <c r="AW76" s="348" t="str">
        <f>'Moyennes ∆Ct et 2^(-∆Ct)'!AQ76</f>
        <v/>
      </c>
      <c r="AX76" s="348" t="str">
        <f>'Moyennes ∆Ct et 2^(-∆Ct)'!AS76</f>
        <v/>
      </c>
      <c r="AY76" s="348" t="str">
        <f>'Moyennes ∆Ct et 2^(-∆Ct)'!AU76</f>
        <v/>
      </c>
      <c r="AZ76" s="348" t="str">
        <f>'Moyennes ∆Ct et 2^(-∆Ct)'!AW76</f>
        <v/>
      </c>
      <c r="BA76" s="348" t="str">
        <f>'Moyennes ∆Ct et 2^(-∆Ct)'!AY76</f>
        <v/>
      </c>
      <c r="BB76" s="348" t="str">
        <f>'Moyennes ∆Ct et 2^(-∆Ct)'!BA76</f>
        <v/>
      </c>
      <c r="BC76" s="349" t="str">
        <f>'Moyennes ∆Ct et 2^(-∆Ct)'!BC76</f>
        <v/>
      </c>
    </row>
    <row r="77" spans="1:55">
      <c r="A77" s="315" t="s">
        <v>84</v>
      </c>
      <c r="B77" s="323" t="str">
        <f>'Choix des Gènes pour Diagrammes'!E10</f>
        <v/>
      </c>
      <c r="C77" s="359" t="str">
        <f>'Moyennes des Ct'!C77</f>
        <v/>
      </c>
      <c r="D77" s="342" t="str">
        <f>'Moyennes des Ct'!F77</f>
        <v/>
      </c>
      <c r="E77" s="342" t="str">
        <f>'Moyennes des Ct'!I77</f>
        <v/>
      </c>
      <c r="F77" s="342" t="str">
        <f>'Moyennes des Ct'!L77</f>
        <v/>
      </c>
      <c r="G77" s="342" t="str">
        <f>'Moyennes des Ct'!O77</f>
        <v/>
      </c>
      <c r="H77" s="342" t="str">
        <f>'Moyennes des Ct'!R77</f>
        <v/>
      </c>
      <c r="I77" s="342" t="str">
        <f>'Moyennes des Ct'!U77</f>
        <v/>
      </c>
      <c r="J77" s="342" t="str">
        <f>'Moyennes des Ct'!X77</f>
        <v/>
      </c>
      <c r="K77" s="342" t="str">
        <f>'Moyennes des Ct'!AA77</f>
        <v/>
      </c>
      <c r="L77" s="342" t="str">
        <f>'Moyennes des Ct'!AD77</f>
        <v/>
      </c>
      <c r="M77" s="343" t="str">
        <f>'Moyennes des Ct'!AG77</f>
        <v/>
      </c>
      <c r="N77" s="353" t="str">
        <f>'Moyennes ∆Ct et 2^(-∆Ct)'!Y77</f>
        <v/>
      </c>
      <c r="O77" s="354" t="str">
        <f>'Moyennes ∆Ct et 2^(-∆Ct)'!Z77</f>
        <v/>
      </c>
      <c r="P77" s="354" t="str">
        <f>'Moyennes ∆Ct et 2^(-∆Ct)'!AA77</f>
        <v/>
      </c>
      <c r="Q77" s="354" t="str">
        <f>'Moyennes ∆Ct et 2^(-∆Ct)'!AB77</f>
        <v/>
      </c>
      <c r="R77" s="354" t="str">
        <f>'Moyennes ∆Ct et 2^(-∆Ct)'!AC77</f>
        <v/>
      </c>
      <c r="S77" s="354" t="str">
        <f>'Moyennes ∆Ct et 2^(-∆Ct)'!AD77</f>
        <v/>
      </c>
      <c r="T77" s="354" t="str">
        <f>'Moyennes ∆Ct et 2^(-∆Ct)'!AE77</f>
        <v/>
      </c>
      <c r="U77" s="354" t="str">
        <f>'Moyennes ∆Ct et 2^(-∆Ct)'!AF77</f>
        <v/>
      </c>
      <c r="V77" s="354" t="str">
        <f>'Moyennes ∆Ct et 2^(-∆Ct)'!AG77</f>
        <v/>
      </c>
      <c r="W77" s="354" t="str">
        <f>'Moyennes ∆Ct et 2^(-∆Ct)'!AH77</f>
        <v/>
      </c>
      <c r="X77" s="354" t="str">
        <f>'Moyennes ∆Ct et 2^(-∆Ct)'!AI77</f>
        <v/>
      </c>
      <c r="Y77" s="353" t="str">
        <f>IF(ISERROR(LOG('Moyennes ∆Ct et 2^(-∆Ct)'!N77)),"",IF(LOG('Moyennes ∆Ct et 2^(-∆Ct)'!N77)&gt;1,LOG('Moyennes ∆Ct et 2^(-∆Ct)'!N77),-1/LOG('Moyennes ∆Ct et 2^(-∆Ct)'!N77)))</f>
        <v/>
      </c>
      <c r="Z77" s="354" t="str">
        <f>IF(ISERROR(LOG('Moyennes ∆Ct et 2^(-∆Ct)'!O77)),"",IF(LOG('Moyennes ∆Ct et 2^(-∆Ct)'!O77)&gt;1,LOG('Moyennes ∆Ct et 2^(-∆Ct)'!O77),-1/LOG('Moyennes ∆Ct et 2^(-∆Ct)'!O77)))</f>
        <v/>
      </c>
      <c r="AA77" s="354" t="str">
        <f>IF(ISERROR(LOG('Moyennes ∆Ct et 2^(-∆Ct)'!P77)),"",IF(LOG('Moyennes ∆Ct et 2^(-∆Ct)'!P77)&gt;1,LOG('Moyennes ∆Ct et 2^(-∆Ct)'!P77),-1/LOG('Moyennes ∆Ct et 2^(-∆Ct)'!P77)))</f>
        <v/>
      </c>
      <c r="AB77" s="354" t="str">
        <f>IF(ISERROR(LOG('Moyennes ∆Ct et 2^(-∆Ct)'!Q77)),"",IF(LOG('Moyennes ∆Ct et 2^(-∆Ct)'!Q77)&gt;1,LOG('Moyennes ∆Ct et 2^(-∆Ct)'!Q77),-1/LOG('Moyennes ∆Ct et 2^(-∆Ct)'!Q77)))</f>
        <v/>
      </c>
      <c r="AC77" s="354" t="str">
        <f>IF(ISERROR(LOG('Moyennes ∆Ct et 2^(-∆Ct)'!R77)),"",IF(LOG('Moyennes ∆Ct et 2^(-∆Ct)'!R77)&gt;1,LOG('Moyennes ∆Ct et 2^(-∆Ct)'!R77),-1/LOG('Moyennes ∆Ct et 2^(-∆Ct)'!R77)))</f>
        <v/>
      </c>
      <c r="AD77" s="354" t="str">
        <f>IF(ISERROR(LOG('Moyennes ∆Ct et 2^(-∆Ct)'!S77)),"",IF(LOG('Moyennes ∆Ct et 2^(-∆Ct)'!S77)&gt;1,LOG('Moyennes ∆Ct et 2^(-∆Ct)'!S77),-1/LOG('Moyennes ∆Ct et 2^(-∆Ct)'!S77)))</f>
        <v/>
      </c>
      <c r="AE77" s="354" t="str">
        <f>IF(ISERROR(LOG('Moyennes ∆Ct et 2^(-∆Ct)'!T77)),"",IF(LOG('Moyennes ∆Ct et 2^(-∆Ct)'!T77)&gt;1,LOG('Moyennes ∆Ct et 2^(-∆Ct)'!T77),-1/LOG('Moyennes ∆Ct et 2^(-∆Ct)'!T77)))</f>
        <v/>
      </c>
      <c r="AF77" s="354" t="str">
        <f>IF(ISERROR(LOG('Moyennes ∆Ct et 2^(-∆Ct)'!U77)),"",IF(LOG('Moyennes ∆Ct et 2^(-∆Ct)'!U77)&gt;1,LOG('Moyennes ∆Ct et 2^(-∆Ct)'!U77),-1/LOG('Moyennes ∆Ct et 2^(-∆Ct)'!U77)))</f>
        <v/>
      </c>
      <c r="AG77" s="354" t="str">
        <f>IF(ISERROR(LOG('Moyennes ∆Ct et 2^(-∆Ct)'!V77)),"",IF(LOG('Moyennes ∆Ct et 2^(-∆Ct)'!V77)&gt;1,LOG('Moyennes ∆Ct et 2^(-∆Ct)'!V77),-1/LOG('Moyennes ∆Ct et 2^(-∆Ct)'!V77)))</f>
        <v/>
      </c>
      <c r="AH77" s="354" t="str">
        <f>IF(ISERROR(LOG('Moyennes ∆Ct et 2^(-∆Ct)'!W77)),"",IF(LOG('Moyennes ∆Ct et 2^(-∆Ct)'!W77)&gt;1,LOG('Moyennes ∆Ct et 2^(-∆Ct)'!W77),-1/LOG('Moyennes ∆Ct et 2^(-∆Ct)'!W77)))</f>
        <v/>
      </c>
      <c r="AI77" s="355" t="str">
        <f>IF(ISERROR(LOG('Moyennes ∆Ct et 2^(-∆Ct)'!X77)),"",IF(LOG('Moyennes ∆Ct et 2^(-∆Ct)'!X77)&gt;1,LOG('Moyennes ∆Ct et 2^(-∆Ct)'!X77),-1/LOG('Moyennes ∆Ct et 2^(-∆Ct)'!X77)))</f>
        <v/>
      </c>
      <c r="AJ77" s="347" t="str">
        <f>'Variations d''expr° - Validation'!F77</f>
        <v/>
      </c>
      <c r="AK77" s="348" t="str">
        <f>'Variations d''expr° - Validation'!I77</f>
        <v/>
      </c>
      <c r="AL77" s="348" t="str">
        <f>'Variations d''expr° - Validation'!L77</f>
        <v/>
      </c>
      <c r="AM77" s="348" t="str">
        <f>'Variations d''expr° - Validation'!O77</f>
        <v/>
      </c>
      <c r="AN77" s="348" t="str">
        <f>'Variations d''expr° - Validation'!R77</f>
        <v/>
      </c>
      <c r="AO77" s="348" t="str">
        <f>'Variations d''expr° - Validation'!U77</f>
        <v/>
      </c>
      <c r="AP77" s="348" t="str">
        <f>'Variations d''expr° - Validation'!X77</f>
        <v/>
      </c>
      <c r="AQ77" s="348" t="str">
        <f>'Variations d''expr° - Validation'!AA77</f>
        <v/>
      </c>
      <c r="AR77" s="348" t="str">
        <f>'Variations d''expr° - Validation'!AD77</f>
        <v/>
      </c>
      <c r="AS77" s="349" t="str">
        <f>'Variations d''expr° - Validation'!AG77</f>
        <v/>
      </c>
      <c r="AT77" s="347" t="str">
        <f>'Moyennes ∆Ct et 2^(-∆Ct)'!AK77</f>
        <v/>
      </c>
      <c r="AU77" s="348" t="str">
        <f>'Moyennes ∆Ct et 2^(-∆Ct)'!AM77</f>
        <v/>
      </c>
      <c r="AV77" s="348" t="str">
        <f>'Moyennes ∆Ct et 2^(-∆Ct)'!AO77</f>
        <v/>
      </c>
      <c r="AW77" s="348" t="str">
        <f>'Moyennes ∆Ct et 2^(-∆Ct)'!AQ77</f>
        <v/>
      </c>
      <c r="AX77" s="348" t="str">
        <f>'Moyennes ∆Ct et 2^(-∆Ct)'!AS77</f>
        <v/>
      </c>
      <c r="AY77" s="348" t="str">
        <f>'Moyennes ∆Ct et 2^(-∆Ct)'!AU77</f>
        <v/>
      </c>
      <c r="AZ77" s="348" t="str">
        <f>'Moyennes ∆Ct et 2^(-∆Ct)'!AW77</f>
        <v/>
      </c>
      <c r="BA77" s="348" t="str">
        <f>'Moyennes ∆Ct et 2^(-∆Ct)'!AY77</f>
        <v/>
      </c>
      <c r="BB77" s="348" t="str">
        <f>'Moyennes ∆Ct et 2^(-∆Ct)'!BA77</f>
        <v/>
      </c>
      <c r="BC77" s="349" t="str">
        <f>'Moyennes ∆Ct et 2^(-∆Ct)'!BC77</f>
        <v/>
      </c>
    </row>
    <row r="78" spans="1:55">
      <c r="A78" s="315" t="s">
        <v>85</v>
      </c>
      <c r="B78" s="323" t="str">
        <f>'Choix des Gènes pour Diagrammes'!F10</f>
        <v/>
      </c>
      <c r="C78" s="359" t="str">
        <f>'Moyennes des Ct'!C78</f>
        <v/>
      </c>
      <c r="D78" s="342" t="str">
        <f>'Moyennes des Ct'!F78</f>
        <v/>
      </c>
      <c r="E78" s="342" t="str">
        <f>'Moyennes des Ct'!I78</f>
        <v/>
      </c>
      <c r="F78" s="342" t="str">
        <f>'Moyennes des Ct'!L78</f>
        <v/>
      </c>
      <c r="G78" s="342" t="str">
        <f>'Moyennes des Ct'!O78</f>
        <v/>
      </c>
      <c r="H78" s="342" t="str">
        <f>'Moyennes des Ct'!R78</f>
        <v/>
      </c>
      <c r="I78" s="342" t="str">
        <f>'Moyennes des Ct'!U78</f>
        <v/>
      </c>
      <c r="J78" s="342" t="str">
        <f>'Moyennes des Ct'!X78</f>
        <v/>
      </c>
      <c r="K78" s="342" t="str">
        <f>'Moyennes des Ct'!AA78</f>
        <v/>
      </c>
      <c r="L78" s="342" t="str">
        <f>'Moyennes des Ct'!AD78</f>
        <v/>
      </c>
      <c r="M78" s="343" t="str">
        <f>'Moyennes des Ct'!AG78</f>
        <v/>
      </c>
      <c r="N78" s="353" t="str">
        <f>'Moyennes ∆Ct et 2^(-∆Ct)'!Y78</f>
        <v/>
      </c>
      <c r="O78" s="354" t="str">
        <f>'Moyennes ∆Ct et 2^(-∆Ct)'!Z78</f>
        <v/>
      </c>
      <c r="P78" s="354" t="str">
        <f>'Moyennes ∆Ct et 2^(-∆Ct)'!AA78</f>
        <v/>
      </c>
      <c r="Q78" s="354" t="str">
        <f>'Moyennes ∆Ct et 2^(-∆Ct)'!AB78</f>
        <v/>
      </c>
      <c r="R78" s="354" t="str">
        <f>'Moyennes ∆Ct et 2^(-∆Ct)'!AC78</f>
        <v/>
      </c>
      <c r="S78" s="354" t="str">
        <f>'Moyennes ∆Ct et 2^(-∆Ct)'!AD78</f>
        <v/>
      </c>
      <c r="T78" s="354" t="str">
        <f>'Moyennes ∆Ct et 2^(-∆Ct)'!AE78</f>
        <v/>
      </c>
      <c r="U78" s="354" t="str">
        <f>'Moyennes ∆Ct et 2^(-∆Ct)'!AF78</f>
        <v/>
      </c>
      <c r="V78" s="354" t="str">
        <f>'Moyennes ∆Ct et 2^(-∆Ct)'!AG78</f>
        <v/>
      </c>
      <c r="W78" s="354" t="str">
        <f>'Moyennes ∆Ct et 2^(-∆Ct)'!AH78</f>
        <v/>
      </c>
      <c r="X78" s="354" t="str">
        <f>'Moyennes ∆Ct et 2^(-∆Ct)'!AI78</f>
        <v/>
      </c>
      <c r="Y78" s="353" t="str">
        <f>IF(ISERROR(LOG('Moyennes ∆Ct et 2^(-∆Ct)'!N78)),"",IF(LOG('Moyennes ∆Ct et 2^(-∆Ct)'!N78)&gt;1,LOG('Moyennes ∆Ct et 2^(-∆Ct)'!N78),-1/LOG('Moyennes ∆Ct et 2^(-∆Ct)'!N78)))</f>
        <v/>
      </c>
      <c r="Z78" s="354" t="str">
        <f>IF(ISERROR(LOG('Moyennes ∆Ct et 2^(-∆Ct)'!O78)),"",IF(LOG('Moyennes ∆Ct et 2^(-∆Ct)'!O78)&gt;1,LOG('Moyennes ∆Ct et 2^(-∆Ct)'!O78),-1/LOG('Moyennes ∆Ct et 2^(-∆Ct)'!O78)))</f>
        <v/>
      </c>
      <c r="AA78" s="354" t="str">
        <f>IF(ISERROR(LOG('Moyennes ∆Ct et 2^(-∆Ct)'!P78)),"",IF(LOG('Moyennes ∆Ct et 2^(-∆Ct)'!P78)&gt;1,LOG('Moyennes ∆Ct et 2^(-∆Ct)'!P78),-1/LOG('Moyennes ∆Ct et 2^(-∆Ct)'!P78)))</f>
        <v/>
      </c>
      <c r="AB78" s="354" t="str">
        <f>IF(ISERROR(LOG('Moyennes ∆Ct et 2^(-∆Ct)'!Q78)),"",IF(LOG('Moyennes ∆Ct et 2^(-∆Ct)'!Q78)&gt;1,LOG('Moyennes ∆Ct et 2^(-∆Ct)'!Q78),-1/LOG('Moyennes ∆Ct et 2^(-∆Ct)'!Q78)))</f>
        <v/>
      </c>
      <c r="AC78" s="354" t="str">
        <f>IF(ISERROR(LOG('Moyennes ∆Ct et 2^(-∆Ct)'!R78)),"",IF(LOG('Moyennes ∆Ct et 2^(-∆Ct)'!R78)&gt;1,LOG('Moyennes ∆Ct et 2^(-∆Ct)'!R78),-1/LOG('Moyennes ∆Ct et 2^(-∆Ct)'!R78)))</f>
        <v/>
      </c>
      <c r="AD78" s="354" t="str">
        <f>IF(ISERROR(LOG('Moyennes ∆Ct et 2^(-∆Ct)'!S78)),"",IF(LOG('Moyennes ∆Ct et 2^(-∆Ct)'!S78)&gt;1,LOG('Moyennes ∆Ct et 2^(-∆Ct)'!S78),-1/LOG('Moyennes ∆Ct et 2^(-∆Ct)'!S78)))</f>
        <v/>
      </c>
      <c r="AE78" s="354" t="str">
        <f>IF(ISERROR(LOG('Moyennes ∆Ct et 2^(-∆Ct)'!T78)),"",IF(LOG('Moyennes ∆Ct et 2^(-∆Ct)'!T78)&gt;1,LOG('Moyennes ∆Ct et 2^(-∆Ct)'!T78),-1/LOG('Moyennes ∆Ct et 2^(-∆Ct)'!T78)))</f>
        <v/>
      </c>
      <c r="AF78" s="354" t="str">
        <f>IF(ISERROR(LOG('Moyennes ∆Ct et 2^(-∆Ct)'!U78)),"",IF(LOG('Moyennes ∆Ct et 2^(-∆Ct)'!U78)&gt;1,LOG('Moyennes ∆Ct et 2^(-∆Ct)'!U78),-1/LOG('Moyennes ∆Ct et 2^(-∆Ct)'!U78)))</f>
        <v/>
      </c>
      <c r="AG78" s="354" t="str">
        <f>IF(ISERROR(LOG('Moyennes ∆Ct et 2^(-∆Ct)'!V78)),"",IF(LOG('Moyennes ∆Ct et 2^(-∆Ct)'!V78)&gt;1,LOG('Moyennes ∆Ct et 2^(-∆Ct)'!V78),-1/LOG('Moyennes ∆Ct et 2^(-∆Ct)'!V78)))</f>
        <v/>
      </c>
      <c r="AH78" s="354" t="str">
        <f>IF(ISERROR(LOG('Moyennes ∆Ct et 2^(-∆Ct)'!W78)),"",IF(LOG('Moyennes ∆Ct et 2^(-∆Ct)'!W78)&gt;1,LOG('Moyennes ∆Ct et 2^(-∆Ct)'!W78),-1/LOG('Moyennes ∆Ct et 2^(-∆Ct)'!W78)))</f>
        <v/>
      </c>
      <c r="AI78" s="355" t="str">
        <f>IF(ISERROR(LOG('Moyennes ∆Ct et 2^(-∆Ct)'!X78)),"",IF(LOG('Moyennes ∆Ct et 2^(-∆Ct)'!X78)&gt;1,LOG('Moyennes ∆Ct et 2^(-∆Ct)'!X78),-1/LOG('Moyennes ∆Ct et 2^(-∆Ct)'!X78)))</f>
        <v/>
      </c>
      <c r="AJ78" s="347" t="str">
        <f>'Variations d''expr° - Validation'!F78</f>
        <v/>
      </c>
      <c r="AK78" s="348" t="str">
        <f>'Variations d''expr° - Validation'!I78</f>
        <v/>
      </c>
      <c r="AL78" s="348" t="str">
        <f>'Variations d''expr° - Validation'!L78</f>
        <v/>
      </c>
      <c r="AM78" s="348" t="str">
        <f>'Variations d''expr° - Validation'!O78</f>
        <v/>
      </c>
      <c r="AN78" s="348" t="str">
        <f>'Variations d''expr° - Validation'!R78</f>
        <v/>
      </c>
      <c r="AO78" s="348" t="str">
        <f>'Variations d''expr° - Validation'!U78</f>
        <v/>
      </c>
      <c r="AP78" s="348" t="str">
        <f>'Variations d''expr° - Validation'!X78</f>
        <v/>
      </c>
      <c r="AQ78" s="348" t="str">
        <f>'Variations d''expr° - Validation'!AA78</f>
        <v/>
      </c>
      <c r="AR78" s="348" t="str">
        <f>'Variations d''expr° - Validation'!AD78</f>
        <v/>
      </c>
      <c r="AS78" s="349" t="str">
        <f>'Variations d''expr° - Validation'!AG78</f>
        <v/>
      </c>
      <c r="AT78" s="347" t="str">
        <f>'Moyennes ∆Ct et 2^(-∆Ct)'!AK78</f>
        <v/>
      </c>
      <c r="AU78" s="348" t="str">
        <f>'Moyennes ∆Ct et 2^(-∆Ct)'!AM78</f>
        <v/>
      </c>
      <c r="AV78" s="348" t="str">
        <f>'Moyennes ∆Ct et 2^(-∆Ct)'!AO78</f>
        <v/>
      </c>
      <c r="AW78" s="348" t="str">
        <f>'Moyennes ∆Ct et 2^(-∆Ct)'!AQ78</f>
        <v/>
      </c>
      <c r="AX78" s="348" t="str">
        <f>'Moyennes ∆Ct et 2^(-∆Ct)'!AS78</f>
        <v/>
      </c>
      <c r="AY78" s="348" t="str">
        <f>'Moyennes ∆Ct et 2^(-∆Ct)'!AU78</f>
        <v/>
      </c>
      <c r="AZ78" s="348" t="str">
        <f>'Moyennes ∆Ct et 2^(-∆Ct)'!AW78</f>
        <v/>
      </c>
      <c r="BA78" s="348" t="str">
        <f>'Moyennes ∆Ct et 2^(-∆Ct)'!AY78</f>
        <v/>
      </c>
      <c r="BB78" s="348" t="str">
        <f>'Moyennes ∆Ct et 2^(-∆Ct)'!BA78</f>
        <v/>
      </c>
      <c r="BC78" s="349" t="str">
        <f>'Moyennes ∆Ct et 2^(-∆Ct)'!BC78</f>
        <v/>
      </c>
    </row>
    <row r="79" spans="1:55">
      <c r="A79" s="315" t="s">
        <v>86</v>
      </c>
      <c r="B79" s="323" t="str">
        <f>'Choix des Gènes pour Diagrammes'!G10</f>
        <v/>
      </c>
      <c r="C79" s="359" t="str">
        <f>'Moyennes des Ct'!C79</f>
        <v/>
      </c>
      <c r="D79" s="342" t="str">
        <f>'Moyennes des Ct'!F79</f>
        <v/>
      </c>
      <c r="E79" s="342" t="str">
        <f>'Moyennes des Ct'!I79</f>
        <v/>
      </c>
      <c r="F79" s="342" t="str">
        <f>'Moyennes des Ct'!L79</f>
        <v/>
      </c>
      <c r="G79" s="342" t="str">
        <f>'Moyennes des Ct'!O79</f>
        <v/>
      </c>
      <c r="H79" s="342" t="str">
        <f>'Moyennes des Ct'!R79</f>
        <v/>
      </c>
      <c r="I79" s="342" t="str">
        <f>'Moyennes des Ct'!U79</f>
        <v/>
      </c>
      <c r="J79" s="342" t="str">
        <f>'Moyennes des Ct'!X79</f>
        <v/>
      </c>
      <c r="K79" s="342" t="str">
        <f>'Moyennes des Ct'!AA79</f>
        <v/>
      </c>
      <c r="L79" s="342" t="str">
        <f>'Moyennes des Ct'!AD79</f>
        <v/>
      </c>
      <c r="M79" s="343" t="str">
        <f>'Moyennes des Ct'!AG79</f>
        <v/>
      </c>
      <c r="N79" s="353" t="str">
        <f>'Moyennes ∆Ct et 2^(-∆Ct)'!Y79</f>
        <v/>
      </c>
      <c r="O79" s="354" t="str">
        <f>'Moyennes ∆Ct et 2^(-∆Ct)'!Z79</f>
        <v/>
      </c>
      <c r="P79" s="354" t="str">
        <f>'Moyennes ∆Ct et 2^(-∆Ct)'!AA79</f>
        <v/>
      </c>
      <c r="Q79" s="354" t="str">
        <f>'Moyennes ∆Ct et 2^(-∆Ct)'!AB79</f>
        <v/>
      </c>
      <c r="R79" s="354" t="str">
        <f>'Moyennes ∆Ct et 2^(-∆Ct)'!AC79</f>
        <v/>
      </c>
      <c r="S79" s="354" t="str">
        <f>'Moyennes ∆Ct et 2^(-∆Ct)'!AD79</f>
        <v/>
      </c>
      <c r="T79" s="354" t="str">
        <f>'Moyennes ∆Ct et 2^(-∆Ct)'!AE79</f>
        <v/>
      </c>
      <c r="U79" s="354" t="str">
        <f>'Moyennes ∆Ct et 2^(-∆Ct)'!AF79</f>
        <v/>
      </c>
      <c r="V79" s="354" t="str">
        <f>'Moyennes ∆Ct et 2^(-∆Ct)'!AG79</f>
        <v/>
      </c>
      <c r="W79" s="354" t="str">
        <f>'Moyennes ∆Ct et 2^(-∆Ct)'!AH79</f>
        <v/>
      </c>
      <c r="X79" s="354" t="str">
        <f>'Moyennes ∆Ct et 2^(-∆Ct)'!AI79</f>
        <v/>
      </c>
      <c r="Y79" s="353" t="str">
        <f>IF(ISERROR(LOG('Moyennes ∆Ct et 2^(-∆Ct)'!N79)),"",IF(LOG('Moyennes ∆Ct et 2^(-∆Ct)'!N79)&gt;1,LOG('Moyennes ∆Ct et 2^(-∆Ct)'!N79),-1/LOG('Moyennes ∆Ct et 2^(-∆Ct)'!N79)))</f>
        <v/>
      </c>
      <c r="Z79" s="354" t="str">
        <f>IF(ISERROR(LOG('Moyennes ∆Ct et 2^(-∆Ct)'!O79)),"",IF(LOG('Moyennes ∆Ct et 2^(-∆Ct)'!O79)&gt;1,LOG('Moyennes ∆Ct et 2^(-∆Ct)'!O79),-1/LOG('Moyennes ∆Ct et 2^(-∆Ct)'!O79)))</f>
        <v/>
      </c>
      <c r="AA79" s="354" t="str">
        <f>IF(ISERROR(LOG('Moyennes ∆Ct et 2^(-∆Ct)'!P79)),"",IF(LOG('Moyennes ∆Ct et 2^(-∆Ct)'!P79)&gt;1,LOG('Moyennes ∆Ct et 2^(-∆Ct)'!P79),-1/LOG('Moyennes ∆Ct et 2^(-∆Ct)'!P79)))</f>
        <v/>
      </c>
      <c r="AB79" s="354" t="str">
        <f>IF(ISERROR(LOG('Moyennes ∆Ct et 2^(-∆Ct)'!Q79)),"",IF(LOG('Moyennes ∆Ct et 2^(-∆Ct)'!Q79)&gt;1,LOG('Moyennes ∆Ct et 2^(-∆Ct)'!Q79),-1/LOG('Moyennes ∆Ct et 2^(-∆Ct)'!Q79)))</f>
        <v/>
      </c>
      <c r="AC79" s="354" t="str">
        <f>IF(ISERROR(LOG('Moyennes ∆Ct et 2^(-∆Ct)'!R79)),"",IF(LOG('Moyennes ∆Ct et 2^(-∆Ct)'!R79)&gt;1,LOG('Moyennes ∆Ct et 2^(-∆Ct)'!R79),-1/LOG('Moyennes ∆Ct et 2^(-∆Ct)'!R79)))</f>
        <v/>
      </c>
      <c r="AD79" s="354" t="str">
        <f>IF(ISERROR(LOG('Moyennes ∆Ct et 2^(-∆Ct)'!S79)),"",IF(LOG('Moyennes ∆Ct et 2^(-∆Ct)'!S79)&gt;1,LOG('Moyennes ∆Ct et 2^(-∆Ct)'!S79),-1/LOG('Moyennes ∆Ct et 2^(-∆Ct)'!S79)))</f>
        <v/>
      </c>
      <c r="AE79" s="354" t="str">
        <f>IF(ISERROR(LOG('Moyennes ∆Ct et 2^(-∆Ct)'!T79)),"",IF(LOG('Moyennes ∆Ct et 2^(-∆Ct)'!T79)&gt;1,LOG('Moyennes ∆Ct et 2^(-∆Ct)'!T79),-1/LOG('Moyennes ∆Ct et 2^(-∆Ct)'!T79)))</f>
        <v/>
      </c>
      <c r="AF79" s="354" t="str">
        <f>IF(ISERROR(LOG('Moyennes ∆Ct et 2^(-∆Ct)'!U79)),"",IF(LOG('Moyennes ∆Ct et 2^(-∆Ct)'!U79)&gt;1,LOG('Moyennes ∆Ct et 2^(-∆Ct)'!U79),-1/LOG('Moyennes ∆Ct et 2^(-∆Ct)'!U79)))</f>
        <v/>
      </c>
      <c r="AG79" s="354" t="str">
        <f>IF(ISERROR(LOG('Moyennes ∆Ct et 2^(-∆Ct)'!V79)),"",IF(LOG('Moyennes ∆Ct et 2^(-∆Ct)'!V79)&gt;1,LOG('Moyennes ∆Ct et 2^(-∆Ct)'!V79),-1/LOG('Moyennes ∆Ct et 2^(-∆Ct)'!V79)))</f>
        <v/>
      </c>
      <c r="AH79" s="354" t="str">
        <f>IF(ISERROR(LOG('Moyennes ∆Ct et 2^(-∆Ct)'!W79)),"",IF(LOG('Moyennes ∆Ct et 2^(-∆Ct)'!W79)&gt;1,LOG('Moyennes ∆Ct et 2^(-∆Ct)'!W79),-1/LOG('Moyennes ∆Ct et 2^(-∆Ct)'!W79)))</f>
        <v/>
      </c>
      <c r="AI79" s="355" t="str">
        <f>IF(ISERROR(LOG('Moyennes ∆Ct et 2^(-∆Ct)'!X79)),"",IF(LOG('Moyennes ∆Ct et 2^(-∆Ct)'!X79)&gt;1,LOG('Moyennes ∆Ct et 2^(-∆Ct)'!X79),-1/LOG('Moyennes ∆Ct et 2^(-∆Ct)'!X79)))</f>
        <v/>
      </c>
      <c r="AJ79" s="347" t="str">
        <f>'Variations d''expr° - Validation'!F79</f>
        <v/>
      </c>
      <c r="AK79" s="348" t="str">
        <f>'Variations d''expr° - Validation'!I79</f>
        <v/>
      </c>
      <c r="AL79" s="348" t="str">
        <f>'Variations d''expr° - Validation'!L79</f>
        <v/>
      </c>
      <c r="AM79" s="348" t="str">
        <f>'Variations d''expr° - Validation'!O79</f>
        <v/>
      </c>
      <c r="AN79" s="348" t="str">
        <f>'Variations d''expr° - Validation'!R79</f>
        <v/>
      </c>
      <c r="AO79" s="348" t="str">
        <f>'Variations d''expr° - Validation'!U79</f>
        <v/>
      </c>
      <c r="AP79" s="348" t="str">
        <f>'Variations d''expr° - Validation'!X79</f>
        <v/>
      </c>
      <c r="AQ79" s="348" t="str">
        <f>'Variations d''expr° - Validation'!AA79</f>
        <v/>
      </c>
      <c r="AR79" s="348" t="str">
        <f>'Variations d''expr° - Validation'!AD79</f>
        <v/>
      </c>
      <c r="AS79" s="349" t="str">
        <f>'Variations d''expr° - Validation'!AG79</f>
        <v/>
      </c>
      <c r="AT79" s="347" t="str">
        <f>'Moyennes ∆Ct et 2^(-∆Ct)'!AK79</f>
        <v/>
      </c>
      <c r="AU79" s="348" t="str">
        <f>'Moyennes ∆Ct et 2^(-∆Ct)'!AM79</f>
        <v/>
      </c>
      <c r="AV79" s="348" t="str">
        <f>'Moyennes ∆Ct et 2^(-∆Ct)'!AO79</f>
        <v/>
      </c>
      <c r="AW79" s="348" t="str">
        <f>'Moyennes ∆Ct et 2^(-∆Ct)'!AQ79</f>
        <v/>
      </c>
      <c r="AX79" s="348" t="str">
        <f>'Moyennes ∆Ct et 2^(-∆Ct)'!AS79</f>
        <v/>
      </c>
      <c r="AY79" s="348" t="str">
        <f>'Moyennes ∆Ct et 2^(-∆Ct)'!AU79</f>
        <v/>
      </c>
      <c r="AZ79" s="348" t="str">
        <f>'Moyennes ∆Ct et 2^(-∆Ct)'!AW79</f>
        <v/>
      </c>
      <c r="BA79" s="348" t="str">
        <f>'Moyennes ∆Ct et 2^(-∆Ct)'!AY79</f>
        <v/>
      </c>
      <c r="BB79" s="348" t="str">
        <f>'Moyennes ∆Ct et 2^(-∆Ct)'!BA79</f>
        <v/>
      </c>
      <c r="BC79" s="349" t="str">
        <f>'Moyennes ∆Ct et 2^(-∆Ct)'!BC79</f>
        <v/>
      </c>
    </row>
    <row r="80" spans="1:55">
      <c r="A80" s="315" t="s">
        <v>87</v>
      </c>
      <c r="B80" s="323" t="str">
        <f>'Choix des Gènes pour Diagrammes'!H10</f>
        <v/>
      </c>
      <c r="C80" s="359" t="str">
        <f>'Moyennes des Ct'!C80</f>
        <v/>
      </c>
      <c r="D80" s="342" t="str">
        <f>'Moyennes des Ct'!F80</f>
        <v/>
      </c>
      <c r="E80" s="342" t="str">
        <f>'Moyennes des Ct'!I80</f>
        <v/>
      </c>
      <c r="F80" s="342" t="str">
        <f>'Moyennes des Ct'!L80</f>
        <v/>
      </c>
      <c r="G80" s="342" t="str">
        <f>'Moyennes des Ct'!O80</f>
        <v/>
      </c>
      <c r="H80" s="342" t="str">
        <f>'Moyennes des Ct'!R80</f>
        <v/>
      </c>
      <c r="I80" s="342" t="str">
        <f>'Moyennes des Ct'!U80</f>
        <v/>
      </c>
      <c r="J80" s="342" t="str">
        <f>'Moyennes des Ct'!X80</f>
        <v/>
      </c>
      <c r="K80" s="342" t="str">
        <f>'Moyennes des Ct'!AA80</f>
        <v/>
      </c>
      <c r="L80" s="342" t="str">
        <f>'Moyennes des Ct'!AD80</f>
        <v/>
      </c>
      <c r="M80" s="343" t="str">
        <f>'Moyennes des Ct'!AG80</f>
        <v/>
      </c>
      <c r="N80" s="353" t="str">
        <f>'Moyennes ∆Ct et 2^(-∆Ct)'!Y80</f>
        <v/>
      </c>
      <c r="O80" s="354" t="str">
        <f>'Moyennes ∆Ct et 2^(-∆Ct)'!Z80</f>
        <v/>
      </c>
      <c r="P80" s="354" t="str">
        <f>'Moyennes ∆Ct et 2^(-∆Ct)'!AA80</f>
        <v/>
      </c>
      <c r="Q80" s="354" t="str">
        <f>'Moyennes ∆Ct et 2^(-∆Ct)'!AB80</f>
        <v/>
      </c>
      <c r="R80" s="354" t="str">
        <f>'Moyennes ∆Ct et 2^(-∆Ct)'!AC80</f>
        <v/>
      </c>
      <c r="S80" s="354" t="str">
        <f>'Moyennes ∆Ct et 2^(-∆Ct)'!AD80</f>
        <v/>
      </c>
      <c r="T80" s="354" t="str">
        <f>'Moyennes ∆Ct et 2^(-∆Ct)'!AE80</f>
        <v/>
      </c>
      <c r="U80" s="354" t="str">
        <f>'Moyennes ∆Ct et 2^(-∆Ct)'!AF80</f>
        <v/>
      </c>
      <c r="V80" s="354" t="str">
        <f>'Moyennes ∆Ct et 2^(-∆Ct)'!AG80</f>
        <v/>
      </c>
      <c r="W80" s="354" t="str">
        <f>'Moyennes ∆Ct et 2^(-∆Ct)'!AH80</f>
        <v/>
      </c>
      <c r="X80" s="354" t="str">
        <f>'Moyennes ∆Ct et 2^(-∆Ct)'!AI80</f>
        <v/>
      </c>
      <c r="Y80" s="353" t="str">
        <f>IF(ISERROR(LOG('Moyennes ∆Ct et 2^(-∆Ct)'!N80)),"",IF(LOG('Moyennes ∆Ct et 2^(-∆Ct)'!N80)&gt;1,LOG('Moyennes ∆Ct et 2^(-∆Ct)'!N80),-1/LOG('Moyennes ∆Ct et 2^(-∆Ct)'!N80)))</f>
        <v/>
      </c>
      <c r="Z80" s="354" t="str">
        <f>IF(ISERROR(LOG('Moyennes ∆Ct et 2^(-∆Ct)'!O80)),"",IF(LOG('Moyennes ∆Ct et 2^(-∆Ct)'!O80)&gt;1,LOG('Moyennes ∆Ct et 2^(-∆Ct)'!O80),-1/LOG('Moyennes ∆Ct et 2^(-∆Ct)'!O80)))</f>
        <v/>
      </c>
      <c r="AA80" s="354" t="str">
        <f>IF(ISERROR(LOG('Moyennes ∆Ct et 2^(-∆Ct)'!P80)),"",IF(LOG('Moyennes ∆Ct et 2^(-∆Ct)'!P80)&gt;1,LOG('Moyennes ∆Ct et 2^(-∆Ct)'!P80),-1/LOG('Moyennes ∆Ct et 2^(-∆Ct)'!P80)))</f>
        <v/>
      </c>
      <c r="AB80" s="354" t="str">
        <f>IF(ISERROR(LOG('Moyennes ∆Ct et 2^(-∆Ct)'!Q80)),"",IF(LOG('Moyennes ∆Ct et 2^(-∆Ct)'!Q80)&gt;1,LOG('Moyennes ∆Ct et 2^(-∆Ct)'!Q80),-1/LOG('Moyennes ∆Ct et 2^(-∆Ct)'!Q80)))</f>
        <v/>
      </c>
      <c r="AC80" s="354" t="str">
        <f>IF(ISERROR(LOG('Moyennes ∆Ct et 2^(-∆Ct)'!R80)),"",IF(LOG('Moyennes ∆Ct et 2^(-∆Ct)'!R80)&gt;1,LOG('Moyennes ∆Ct et 2^(-∆Ct)'!R80),-1/LOG('Moyennes ∆Ct et 2^(-∆Ct)'!R80)))</f>
        <v/>
      </c>
      <c r="AD80" s="354" t="str">
        <f>IF(ISERROR(LOG('Moyennes ∆Ct et 2^(-∆Ct)'!S80)),"",IF(LOG('Moyennes ∆Ct et 2^(-∆Ct)'!S80)&gt;1,LOG('Moyennes ∆Ct et 2^(-∆Ct)'!S80),-1/LOG('Moyennes ∆Ct et 2^(-∆Ct)'!S80)))</f>
        <v/>
      </c>
      <c r="AE80" s="354" t="str">
        <f>IF(ISERROR(LOG('Moyennes ∆Ct et 2^(-∆Ct)'!T80)),"",IF(LOG('Moyennes ∆Ct et 2^(-∆Ct)'!T80)&gt;1,LOG('Moyennes ∆Ct et 2^(-∆Ct)'!T80),-1/LOG('Moyennes ∆Ct et 2^(-∆Ct)'!T80)))</f>
        <v/>
      </c>
      <c r="AF80" s="354" t="str">
        <f>IF(ISERROR(LOG('Moyennes ∆Ct et 2^(-∆Ct)'!U80)),"",IF(LOG('Moyennes ∆Ct et 2^(-∆Ct)'!U80)&gt;1,LOG('Moyennes ∆Ct et 2^(-∆Ct)'!U80),-1/LOG('Moyennes ∆Ct et 2^(-∆Ct)'!U80)))</f>
        <v/>
      </c>
      <c r="AG80" s="354" t="str">
        <f>IF(ISERROR(LOG('Moyennes ∆Ct et 2^(-∆Ct)'!V80)),"",IF(LOG('Moyennes ∆Ct et 2^(-∆Ct)'!V80)&gt;1,LOG('Moyennes ∆Ct et 2^(-∆Ct)'!V80),-1/LOG('Moyennes ∆Ct et 2^(-∆Ct)'!V80)))</f>
        <v/>
      </c>
      <c r="AH80" s="354" t="str">
        <f>IF(ISERROR(LOG('Moyennes ∆Ct et 2^(-∆Ct)'!W80)),"",IF(LOG('Moyennes ∆Ct et 2^(-∆Ct)'!W80)&gt;1,LOG('Moyennes ∆Ct et 2^(-∆Ct)'!W80),-1/LOG('Moyennes ∆Ct et 2^(-∆Ct)'!W80)))</f>
        <v/>
      </c>
      <c r="AI80" s="355" t="str">
        <f>IF(ISERROR(LOG('Moyennes ∆Ct et 2^(-∆Ct)'!X80)),"",IF(LOG('Moyennes ∆Ct et 2^(-∆Ct)'!X80)&gt;1,LOG('Moyennes ∆Ct et 2^(-∆Ct)'!X80),-1/LOG('Moyennes ∆Ct et 2^(-∆Ct)'!X80)))</f>
        <v/>
      </c>
      <c r="AJ80" s="347" t="str">
        <f>'Variations d''expr° - Validation'!F80</f>
        <v/>
      </c>
      <c r="AK80" s="348" t="str">
        <f>'Variations d''expr° - Validation'!I80</f>
        <v/>
      </c>
      <c r="AL80" s="348" t="str">
        <f>'Variations d''expr° - Validation'!L80</f>
        <v/>
      </c>
      <c r="AM80" s="348" t="str">
        <f>'Variations d''expr° - Validation'!O80</f>
        <v/>
      </c>
      <c r="AN80" s="348" t="str">
        <f>'Variations d''expr° - Validation'!R80</f>
        <v/>
      </c>
      <c r="AO80" s="348" t="str">
        <f>'Variations d''expr° - Validation'!U80</f>
        <v/>
      </c>
      <c r="AP80" s="348" t="str">
        <f>'Variations d''expr° - Validation'!X80</f>
        <v/>
      </c>
      <c r="AQ80" s="348" t="str">
        <f>'Variations d''expr° - Validation'!AA80</f>
        <v/>
      </c>
      <c r="AR80" s="348" t="str">
        <f>'Variations d''expr° - Validation'!AD80</f>
        <v/>
      </c>
      <c r="AS80" s="349" t="str">
        <f>'Variations d''expr° - Validation'!AG80</f>
        <v/>
      </c>
      <c r="AT80" s="347" t="str">
        <f>'Moyennes ∆Ct et 2^(-∆Ct)'!AK80</f>
        <v/>
      </c>
      <c r="AU80" s="348" t="str">
        <f>'Moyennes ∆Ct et 2^(-∆Ct)'!AM80</f>
        <v/>
      </c>
      <c r="AV80" s="348" t="str">
        <f>'Moyennes ∆Ct et 2^(-∆Ct)'!AO80</f>
        <v/>
      </c>
      <c r="AW80" s="348" t="str">
        <f>'Moyennes ∆Ct et 2^(-∆Ct)'!AQ80</f>
        <v/>
      </c>
      <c r="AX80" s="348" t="str">
        <f>'Moyennes ∆Ct et 2^(-∆Ct)'!AS80</f>
        <v/>
      </c>
      <c r="AY80" s="348" t="str">
        <f>'Moyennes ∆Ct et 2^(-∆Ct)'!AU80</f>
        <v/>
      </c>
      <c r="AZ80" s="348" t="str">
        <f>'Moyennes ∆Ct et 2^(-∆Ct)'!AW80</f>
        <v/>
      </c>
      <c r="BA80" s="348" t="str">
        <f>'Moyennes ∆Ct et 2^(-∆Ct)'!AY80</f>
        <v/>
      </c>
      <c r="BB80" s="348" t="str">
        <f>'Moyennes ∆Ct et 2^(-∆Ct)'!BA80</f>
        <v/>
      </c>
      <c r="BC80" s="349" t="str">
        <f>'Moyennes ∆Ct et 2^(-∆Ct)'!BC80</f>
        <v/>
      </c>
    </row>
    <row r="81" spans="1:55">
      <c r="A81" s="315" t="s">
        <v>88</v>
      </c>
      <c r="B81" s="323" t="str">
        <f>'Choix des Gènes pour Diagrammes'!I10</f>
        <v/>
      </c>
      <c r="C81" s="359" t="str">
        <f>'Moyennes des Ct'!C81</f>
        <v/>
      </c>
      <c r="D81" s="342" t="str">
        <f>'Moyennes des Ct'!F81</f>
        <v/>
      </c>
      <c r="E81" s="342" t="str">
        <f>'Moyennes des Ct'!I81</f>
        <v/>
      </c>
      <c r="F81" s="342" t="str">
        <f>'Moyennes des Ct'!L81</f>
        <v/>
      </c>
      <c r="G81" s="342" t="str">
        <f>'Moyennes des Ct'!O81</f>
        <v/>
      </c>
      <c r="H81" s="342" t="str">
        <f>'Moyennes des Ct'!R81</f>
        <v/>
      </c>
      <c r="I81" s="342" t="str">
        <f>'Moyennes des Ct'!U81</f>
        <v/>
      </c>
      <c r="J81" s="342" t="str">
        <f>'Moyennes des Ct'!X81</f>
        <v/>
      </c>
      <c r="K81" s="342" t="str">
        <f>'Moyennes des Ct'!AA81</f>
        <v/>
      </c>
      <c r="L81" s="342" t="str">
        <f>'Moyennes des Ct'!AD81</f>
        <v/>
      </c>
      <c r="M81" s="343" t="str">
        <f>'Moyennes des Ct'!AG81</f>
        <v/>
      </c>
      <c r="N81" s="353" t="str">
        <f>'Moyennes ∆Ct et 2^(-∆Ct)'!Y81</f>
        <v/>
      </c>
      <c r="O81" s="354" t="str">
        <f>'Moyennes ∆Ct et 2^(-∆Ct)'!Z81</f>
        <v/>
      </c>
      <c r="P81" s="354" t="str">
        <f>'Moyennes ∆Ct et 2^(-∆Ct)'!AA81</f>
        <v/>
      </c>
      <c r="Q81" s="354" t="str">
        <f>'Moyennes ∆Ct et 2^(-∆Ct)'!AB81</f>
        <v/>
      </c>
      <c r="R81" s="354" t="str">
        <f>'Moyennes ∆Ct et 2^(-∆Ct)'!AC81</f>
        <v/>
      </c>
      <c r="S81" s="354" t="str">
        <f>'Moyennes ∆Ct et 2^(-∆Ct)'!AD81</f>
        <v/>
      </c>
      <c r="T81" s="354" t="str">
        <f>'Moyennes ∆Ct et 2^(-∆Ct)'!AE81</f>
        <v/>
      </c>
      <c r="U81" s="354" t="str">
        <f>'Moyennes ∆Ct et 2^(-∆Ct)'!AF81</f>
        <v/>
      </c>
      <c r="V81" s="354" t="str">
        <f>'Moyennes ∆Ct et 2^(-∆Ct)'!AG81</f>
        <v/>
      </c>
      <c r="W81" s="354" t="str">
        <f>'Moyennes ∆Ct et 2^(-∆Ct)'!AH81</f>
        <v/>
      </c>
      <c r="X81" s="354" t="str">
        <f>'Moyennes ∆Ct et 2^(-∆Ct)'!AI81</f>
        <v/>
      </c>
      <c r="Y81" s="353" t="str">
        <f>IF(ISERROR(LOG('Moyennes ∆Ct et 2^(-∆Ct)'!N81)),"",IF(LOG('Moyennes ∆Ct et 2^(-∆Ct)'!N81)&gt;1,LOG('Moyennes ∆Ct et 2^(-∆Ct)'!N81),-1/LOG('Moyennes ∆Ct et 2^(-∆Ct)'!N81)))</f>
        <v/>
      </c>
      <c r="Z81" s="354" t="str">
        <f>IF(ISERROR(LOG('Moyennes ∆Ct et 2^(-∆Ct)'!O81)),"",IF(LOG('Moyennes ∆Ct et 2^(-∆Ct)'!O81)&gt;1,LOG('Moyennes ∆Ct et 2^(-∆Ct)'!O81),-1/LOG('Moyennes ∆Ct et 2^(-∆Ct)'!O81)))</f>
        <v/>
      </c>
      <c r="AA81" s="354" t="str">
        <f>IF(ISERROR(LOG('Moyennes ∆Ct et 2^(-∆Ct)'!P81)),"",IF(LOG('Moyennes ∆Ct et 2^(-∆Ct)'!P81)&gt;1,LOG('Moyennes ∆Ct et 2^(-∆Ct)'!P81),-1/LOG('Moyennes ∆Ct et 2^(-∆Ct)'!P81)))</f>
        <v/>
      </c>
      <c r="AB81" s="354" t="str">
        <f>IF(ISERROR(LOG('Moyennes ∆Ct et 2^(-∆Ct)'!Q81)),"",IF(LOG('Moyennes ∆Ct et 2^(-∆Ct)'!Q81)&gt;1,LOG('Moyennes ∆Ct et 2^(-∆Ct)'!Q81),-1/LOG('Moyennes ∆Ct et 2^(-∆Ct)'!Q81)))</f>
        <v/>
      </c>
      <c r="AC81" s="354" t="str">
        <f>IF(ISERROR(LOG('Moyennes ∆Ct et 2^(-∆Ct)'!R81)),"",IF(LOG('Moyennes ∆Ct et 2^(-∆Ct)'!R81)&gt;1,LOG('Moyennes ∆Ct et 2^(-∆Ct)'!R81),-1/LOG('Moyennes ∆Ct et 2^(-∆Ct)'!R81)))</f>
        <v/>
      </c>
      <c r="AD81" s="354" t="str">
        <f>IF(ISERROR(LOG('Moyennes ∆Ct et 2^(-∆Ct)'!S81)),"",IF(LOG('Moyennes ∆Ct et 2^(-∆Ct)'!S81)&gt;1,LOG('Moyennes ∆Ct et 2^(-∆Ct)'!S81),-1/LOG('Moyennes ∆Ct et 2^(-∆Ct)'!S81)))</f>
        <v/>
      </c>
      <c r="AE81" s="354" t="str">
        <f>IF(ISERROR(LOG('Moyennes ∆Ct et 2^(-∆Ct)'!T81)),"",IF(LOG('Moyennes ∆Ct et 2^(-∆Ct)'!T81)&gt;1,LOG('Moyennes ∆Ct et 2^(-∆Ct)'!T81),-1/LOG('Moyennes ∆Ct et 2^(-∆Ct)'!T81)))</f>
        <v/>
      </c>
      <c r="AF81" s="354" t="str">
        <f>IF(ISERROR(LOG('Moyennes ∆Ct et 2^(-∆Ct)'!U81)),"",IF(LOG('Moyennes ∆Ct et 2^(-∆Ct)'!U81)&gt;1,LOG('Moyennes ∆Ct et 2^(-∆Ct)'!U81),-1/LOG('Moyennes ∆Ct et 2^(-∆Ct)'!U81)))</f>
        <v/>
      </c>
      <c r="AG81" s="354" t="str">
        <f>IF(ISERROR(LOG('Moyennes ∆Ct et 2^(-∆Ct)'!V81)),"",IF(LOG('Moyennes ∆Ct et 2^(-∆Ct)'!V81)&gt;1,LOG('Moyennes ∆Ct et 2^(-∆Ct)'!V81),-1/LOG('Moyennes ∆Ct et 2^(-∆Ct)'!V81)))</f>
        <v/>
      </c>
      <c r="AH81" s="354" t="str">
        <f>IF(ISERROR(LOG('Moyennes ∆Ct et 2^(-∆Ct)'!W81)),"",IF(LOG('Moyennes ∆Ct et 2^(-∆Ct)'!W81)&gt;1,LOG('Moyennes ∆Ct et 2^(-∆Ct)'!W81),-1/LOG('Moyennes ∆Ct et 2^(-∆Ct)'!W81)))</f>
        <v/>
      </c>
      <c r="AI81" s="355" t="str">
        <f>IF(ISERROR(LOG('Moyennes ∆Ct et 2^(-∆Ct)'!X81)),"",IF(LOG('Moyennes ∆Ct et 2^(-∆Ct)'!X81)&gt;1,LOG('Moyennes ∆Ct et 2^(-∆Ct)'!X81),-1/LOG('Moyennes ∆Ct et 2^(-∆Ct)'!X81)))</f>
        <v/>
      </c>
      <c r="AJ81" s="347" t="str">
        <f>'Variations d''expr° - Validation'!F81</f>
        <v/>
      </c>
      <c r="AK81" s="348" t="str">
        <f>'Variations d''expr° - Validation'!I81</f>
        <v/>
      </c>
      <c r="AL81" s="348" t="str">
        <f>'Variations d''expr° - Validation'!L81</f>
        <v/>
      </c>
      <c r="AM81" s="348" t="str">
        <f>'Variations d''expr° - Validation'!O81</f>
        <v/>
      </c>
      <c r="AN81" s="348" t="str">
        <f>'Variations d''expr° - Validation'!R81</f>
        <v/>
      </c>
      <c r="AO81" s="348" t="str">
        <f>'Variations d''expr° - Validation'!U81</f>
        <v/>
      </c>
      <c r="AP81" s="348" t="str">
        <f>'Variations d''expr° - Validation'!X81</f>
        <v/>
      </c>
      <c r="AQ81" s="348" t="str">
        <f>'Variations d''expr° - Validation'!AA81</f>
        <v/>
      </c>
      <c r="AR81" s="348" t="str">
        <f>'Variations d''expr° - Validation'!AD81</f>
        <v/>
      </c>
      <c r="AS81" s="349" t="str">
        <f>'Variations d''expr° - Validation'!AG81</f>
        <v/>
      </c>
      <c r="AT81" s="347" t="str">
        <f>'Moyennes ∆Ct et 2^(-∆Ct)'!AK81</f>
        <v/>
      </c>
      <c r="AU81" s="348" t="str">
        <f>'Moyennes ∆Ct et 2^(-∆Ct)'!AM81</f>
        <v/>
      </c>
      <c r="AV81" s="348" t="str">
        <f>'Moyennes ∆Ct et 2^(-∆Ct)'!AO81</f>
        <v/>
      </c>
      <c r="AW81" s="348" t="str">
        <f>'Moyennes ∆Ct et 2^(-∆Ct)'!AQ81</f>
        <v/>
      </c>
      <c r="AX81" s="348" t="str">
        <f>'Moyennes ∆Ct et 2^(-∆Ct)'!AS81</f>
        <v/>
      </c>
      <c r="AY81" s="348" t="str">
        <f>'Moyennes ∆Ct et 2^(-∆Ct)'!AU81</f>
        <v/>
      </c>
      <c r="AZ81" s="348" t="str">
        <f>'Moyennes ∆Ct et 2^(-∆Ct)'!AW81</f>
        <v/>
      </c>
      <c r="BA81" s="348" t="str">
        <f>'Moyennes ∆Ct et 2^(-∆Ct)'!AY81</f>
        <v/>
      </c>
      <c r="BB81" s="348" t="str">
        <f>'Moyennes ∆Ct et 2^(-∆Ct)'!BA81</f>
        <v/>
      </c>
      <c r="BC81" s="349" t="str">
        <f>'Moyennes ∆Ct et 2^(-∆Ct)'!BC81</f>
        <v/>
      </c>
    </row>
    <row r="82" spans="1:55">
      <c r="A82" s="315" t="s">
        <v>89</v>
      </c>
      <c r="B82" s="323" t="str">
        <f>'Choix des Gènes pour Diagrammes'!J10</f>
        <v/>
      </c>
      <c r="C82" s="359" t="str">
        <f>'Moyennes des Ct'!C82</f>
        <v/>
      </c>
      <c r="D82" s="342" t="str">
        <f>'Moyennes des Ct'!F82</f>
        <v/>
      </c>
      <c r="E82" s="342" t="str">
        <f>'Moyennes des Ct'!I82</f>
        <v/>
      </c>
      <c r="F82" s="342" t="str">
        <f>'Moyennes des Ct'!L82</f>
        <v/>
      </c>
      <c r="G82" s="342" t="str">
        <f>'Moyennes des Ct'!O82</f>
        <v/>
      </c>
      <c r="H82" s="342" t="str">
        <f>'Moyennes des Ct'!R82</f>
        <v/>
      </c>
      <c r="I82" s="342" t="str">
        <f>'Moyennes des Ct'!U82</f>
        <v/>
      </c>
      <c r="J82" s="342" t="str">
        <f>'Moyennes des Ct'!X82</f>
        <v/>
      </c>
      <c r="K82" s="342" t="str">
        <f>'Moyennes des Ct'!AA82</f>
        <v/>
      </c>
      <c r="L82" s="342" t="str">
        <f>'Moyennes des Ct'!AD82</f>
        <v/>
      </c>
      <c r="M82" s="343" t="str">
        <f>'Moyennes des Ct'!AG82</f>
        <v/>
      </c>
      <c r="N82" s="353" t="str">
        <f>'Moyennes ∆Ct et 2^(-∆Ct)'!Y82</f>
        <v/>
      </c>
      <c r="O82" s="354" t="str">
        <f>'Moyennes ∆Ct et 2^(-∆Ct)'!Z82</f>
        <v/>
      </c>
      <c r="P82" s="354" t="str">
        <f>'Moyennes ∆Ct et 2^(-∆Ct)'!AA82</f>
        <v/>
      </c>
      <c r="Q82" s="354" t="str">
        <f>'Moyennes ∆Ct et 2^(-∆Ct)'!AB82</f>
        <v/>
      </c>
      <c r="R82" s="354" t="str">
        <f>'Moyennes ∆Ct et 2^(-∆Ct)'!AC82</f>
        <v/>
      </c>
      <c r="S82" s="354" t="str">
        <f>'Moyennes ∆Ct et 2^(-∆Ct)'!AD82</f>
        <v/>
      </c>
      <c r="T82" s="354" t="str">
        <f>'Moyennes ∆Ct et 2^(-∆Ct)'!AE82</f>
        <v/>
      </c>
      <c r="U82" s="354" t="str">
        <f>'Moyennes ∆Ct et 2^(-∆Ct)'!AF82</f>
        <v/>
      </c>
      <c r="V82" s="354" t="str">
        <f>'Moyennes ∆Ct et 2^(-∆Ct)'!AG82</f>
        <v/>
      </c>
      <c r="W82" s="354" t="str">
        <f>'Moyennes ∆Ct et 2^(-∆Ct)'!AH82</f>
        <v/>
      </c>
      <c r="X82" s="354" t="str">
        <f>'Moyennes ∆Ct et 2^(-∆Ct)'!AI82</f>
        <v/>
      </c>
      <c r="Y82" s="353" t="str">
        <f>IF(ISERROR(LOG('Moyennes ∆Ct et 2^(-∆Ct)'!N82)),"",IF(LOG('Moyennes ∆Ct et 2^(-∆Ct)'!N82)&gt;1,LOG('Moyennes ∆Ct et 2^(-∆Ct)'!N82),-1/LOG('Moyennes ∆Ct et 2^(-∆Ct)'!N82)))</f>
        <v/>
      </c>
      <c r="Z82" s="354" t="str">
        <f>IF(ISERROR(LOG('Moyennes ∆Ct et 2^(-∆Ct)'!O82)),"",IF(LOG('Moyennes ∆Ct et 2^(-∆Ct)'!O82)&gt;1,LOG('Moyennes ∆Ct et 2^(-∆Ct)'!O82),-1/LOG('Moyennes ∆Ct et 2^(-∆Ct)'!O82)))</f>
        <v/>
      </c>
      <c r="AA82" s="354" t="str">
        <f>IF(ISERROR(LOG('Moyennes ∆Ct et 2^(-∆Ct)'!P82)),"",IF(LOG('Moyennes ∆Ct et 2^(-∆Ct)'!P82)&gt;1,LOG('Moyennes ∆Ct et 2^(-∆Ct)'!P82),-1/LOG('Moyennes ∆Ct et 2^(-∆Ct)'!P82)))</f>
        <v/>
      </c>
      <c r="AB82" s="354" t="str">
        <f>IF(ISERROR(LOG('Moyennes ∆Ct et 2^(-∆Ct)'!Q82)),"",IF(LOG('Moyennes ∆Ct et 2^(-∆Ct)'!Q82)&gt;1,LOG('Moyennes ∆Ct et 2^(-∆Ct)'!Q82),-1/LOG('Moyennes ∆Ct et 2^(-∆Ct)'!Q82)))</f>
        <v/>
      </c>
      <c r="AC82" s="354" t="str">
        <f>IF(ISERROR(LOG('Moyennes ∆Ct et 2^(-∆Ct)'!R82)),"",IF(LOG('Moyennes ∆Ct et 2^(-∆Ct)'!R82)&gt;1,LOG('Moyennes ∆Ct et 2^(-∆Ct)'!R82),-1/LOG('Moyennes ∆Ct et 2^(-∆Ct)'!R82)))</f>
        <v/>
      </c>
      <c r="AD82" s="354" t="str">
        <f>IF(ISERROR(LOG('Moyennes ∆Ct et 2^(-∆Ct)'!S82)),"",IF(LOG('Moyennes ∆Ct et 2^(-∆Ct)'!S82)&gt;1,LOG('Moyennes ∆Ct et 2^(-∆Ct)'!S82),-1/LOG('Moyennes ∆Ct et 2^(-∆Ct)'!S82)))</f>
        <v/>
      </c>
      <c r="AE82" s="354" t="str">
        <f>IF(ISERROR(LOG('Moyennes ∆Ct et 2^(-∆Ct)'!T82)),"",IF(LOG('Moyennes ∆Ct et 2^(-∆Ct)'!T82)&gt;1,LOG('Moyennes ∆Ct et 2^(-∆Ct)'!T82),-1/LOG('Moyennes ∆Ct et 2^(-∆Ct)'!T82)))</f>
        <v/>
      </c>
      <c r="AF82" s="354" t="str">
        <f>IF(ISERROR(LOG('Moyennes ∆Ct et 2^(-∆Ct)'!U82)),"",IF(LOG('Moyennes ∆Ct et 2^(-∆Ct)'!U82)&gt;1,LOG('Moyennes ∆Ct et 2^(-∆Ct)'!U82),-1/LOG('Moyennes ∆Ct et 2^(-∆Ct)'!U82)))</f>
        <v/>
      </c>
      <c r="AG82" s="354" t="str">
        <f>IF(ISERROR(LOG('Moyennes ∆Ct et 2^(-∆Ct)'!V82)),"",IF(LOG('Moyennes ∆Ct et 2^(-∆Ct)'!V82)&gt;1,LOG('Moyennes ∆Ct et 2^(-∆Ct)'!V82),-1/LOG('Moyennes ∆Ct et 2^(-∆Ct)'!V82)))</f>
        <v/>
      </c>
      <c r="AH82" s="354" t="str">
        <f>IF(ISERROR(LOG('Moyennes ∆Ct et 2^(-∆Ct)'!W82)),"",IF(LOG('Moyennes ∆Ct et 2^(-∆Ct)'!W82)&gt;1,LOG('Moyennes ∆Ct et 2^(-∆Ct)'!W82),-1/LOG('Moyennes ∆Ct et 2^(-∆Ct)'!W82)))</f>
        <v/>
      </c>
      <c r="AI82" s="355" t="str">
        <f>IF(ISERROR(LOG('Moyennes ∆Ct et 2^(-∆Ct)'!X82)),"",IF(LOG('Moyennes ∆Ct et 2^(-∆Ct)'!X82)&gt;1,LOG('Moyennes ∆Ct et 2^(-∆Ct)'!X82),-1/LOG('Moyennes ∆Ct et 2^(-∆Ct)'!X82)))</f>
        <v/>
      </c>
      <c r="AJ82" s="347" t="str">
        <f>'Variations d''expr° - Validation'!F82</f>
        <v/>
      </c>
      <c r="AK82" s="348" t="str">
        <f>'Variations d''expr° - Validation'!I82</f>
        <v/>
      </c>
      <c r="AL82" s="348" t="str">
        <f>'Variations d''expr° - Validation'!L82</f>
        <v/>
      </c>
      <c r="AM82" s="348" t="str">
        <f>'Variations d''expr° - Validation'!O82</f>
        <v/>
      </c>
      <c r="AN82" s="348" t="str">
        <f>'Variations d''expr° - Validation'!R82</f>
        <v/>
      </c>
      <c r="AO82" s="348" t="str">
        <f>'Variations d''expr° - Validation'!U82</f>
        <v/>
      </c>
      <c r="AP82" s="348" t="str">
        <f>'Variations d''expr° - Validation'!X82</f>
        <v/>
      </c>
      <c r="AQ82" s="348" t="str">
        <f>'Variations d''expr° - Validation'!AA82</f>
        <v/>
      </c>
      <c r="AR82" s="348" t="str">
        <f>'Variations d''expr° - Validation'!AD82</f>
        <v/>
      </c>
      <c r="AS82" s="349" t="str">
        <f>'Variations d''expr° - Validation'!AG82</f>
        <v/>
      </c>
      <c r="AT82" s="347" t="str">
        <f>'Moyennes ∆Ct et 2^(-∆Ct)'!AK82</f>
        <v/>
      </c>
      <c r="AU82" s="348" t="str">
        <f>'Moyennes ∆Ct et 2^(-∆Ct)'!AM82</f>
        <v/>
      </c>
      <c r="AV82" s="348" t="str">
        <f>'Moyennes ∆Ct et 2^(-∆Ct)'!AO82</f>
        <v/>
      </c>
      <c r="AW82" s="348" t="str">
        <f>'Moyennes ∆Ct et 2^(-∆Ct)'!AQ82</f>
        <v/>
      </c>
      <c r="AX82" s="348" t="str">
        <f>'Moyennes ∆Ct et 2^(-∆Ct)'!AS82</f>
        <v/>
      </c>
      <c r="AY82" s="348" t="str">
        <f>'Moyennes ∆Ct et 2^(-∆Ct)'!AU82</f>
        <v/>
      </c>
      <c r="AZ82" s="348" t="str">
        <f>'Moyennes ∆Ct et 2^(-∆Ct)'!AW82</f>
        <v/>
      </c>
      <c r="BA82" s="348" t="str">
        <f>'Moyennes ∆Ct et 2^(-∆Ct)'!AY82</f>
        <v/>
      </c>
      <c r="BB82" s="348" t="str">
        <f>'Moyennes ∆Ct et 2^(-∆Ct)'!BA82</f>
        <v/>
      </c>
      <c r="BC82" s="349" t="str">
        <f>'Moyennes ∆Ct et 2^(-∆Ct)'!BC82</f>
        <v/>
      </c>
    </row>
    <row r="83" spans="1:55">
      <c r="A83" s="315" t="s">
        <v>90</v>
      </c>
      <c r="B83" s="323" t="str">
        <f>'Choix des Gènes pour Diagrammes'!K10</f>
        <v/>
      </c>
      <c r="C83" s="359" t="str">
        <f>'Moyennes des Ct'!C83</f>
        <v/>
      </c>
      <c r="D83" s="342" t="str">
        <f>'Moyennes des Ct'!F83</f>
        <v/>
      </c>
      <c r="E83" s="342" t="str">
        <f>'Moyennes des Ct'!I83</f>
        <v/>
      </c>
      <c r="F83" s="342" t="str">
        <f>'Moyennes des Ct'!L83</f>
        <v/>
      </c>
      <c r="G83" s="342" t="str">
        <f>'Moyennes des Ct'!O83</f>
        <v/>
      </c>
      <c r="H83" s="342" t="str">
        <f>'Moyennes des Ct'!R83</f>
        <v/>
      </c>
      <c r="I83" s="342" t="str">
        <f>'Moyennes des Ct'!U83</f>
        <v/>
      </c>
      <c r="J83" s="342" t="str">
        <f>'Moyennes des Ct'!X83</f>
        <v/>
      </c>
      <c r="K83" s="342" t="str">
        <f>'Moyennes des Ct'!AA83</f>
        <v/>
      </c>
      <c r="L83" s="342" t="str">
        <f>'Moyennes des Ct'!AD83</f>
        <v/>
      </c>
      <c r="M83" s="343" t="str">
        <f>'Moyennes des Ct'!AG83</f>
        <v/>
      </c>
      <c r="N83" s="353" t="str">
        <f>'Moyennes ∆Ct et 2^(-∆Ct)'!Y83</f>
        <v/>
      </c>
      <c r="O83" s="354" t="str">
        <f>'Moyennes ∆Ct et 2^(-∆Ct)'!Z83</f>
        <v/>
      </c>
      <c r="P83" s="354" t="str">
        <f>'Moyennes ∆Ct et 2^(-∆Ct)'!AA83</f>
        <v/>
      </c>
      <c r="Q83" s="354" t="str">
        <f>'Moyennes ∆Ct et 2^(-∆Ct)'!AB83</f>
        <v/>
      </c>
      <c r="R83" s="354" t="str">
        <f>'Moyennes ∆Ct et 2^(-∆Ct)'!AC83</f>
        <v/>
      </c>
      <c r="S83" s="354" t="str">
        <f>'Moyennes ∆Ct et 2^(-∆Ct)'!AD83</f>
        <v/>
      </c>
      <c r="T83" s="354" t="str">
        <f>'Moyennes ∆Ct et 2^(-∆Ct)'!AE83</f>
        <v/>
      </c>
      <c r="U83" s="354" t="str">
        <f>'Moyennes ∆Ct et 2^(-∆Ct)'!AF83</f>
        <v/>
      </c>
      <c r="V83" s="354" t="str">
        <f>'Moyennes ∆Ct et 2^(-∆Ct)'!AG83</f>
        <v/>
      </c>
      <c r="W83" s="354" t="str">
        <f>'Moyennes ∆Ct et 2^(-∆Ct)'!AH83</f>
        <v/>
      </c>
      <c r="X83" s="354" t="str">
        <f>'Moyennes ∆Ct et 2^(-∆Ct)'!AI83</f>
        <v/>
      </c>
      <c r="Y83" s="353" t="str">
        <f>IF(ISERROR(LOG('Moyennes ∆Ct et 2^(-∆Ct)'!N83)),"",IF(LOG('Moyennes ∆Ct et 2^(-∆Ct)'!N83)&gt;1,LOG('Moyennes ∆Ct et 2^(-∆Ct)'!N83),-1/LOG('Moyennes ∆Ct et 2^(-∆Ct)'!N83)))</f>
        <v/>
      </c>
      <c r="Z83" s="354" t="str">
        <f>IF(ISERROR(LOG('Moyennes ∆Ct et 2^(-∆Ct)'!O83)),"",IF(LOG('Moyennes ∆Ct et 2^(-∆Ct)'!O83)&gt;1,LOG('Moyennes ∆Ct et 2^(-∆Ct)'!O83),-1/LOG('Moyennes ∆Ct et 2^(-∆Ct)'!O83)))</f>
        <v/>
      </c>
      <c r="AA83" s="354" t="str">
        <f>IF(ISERROR(LOG('Moyennes ∆Ct et 2^(-∆Ct)'!P83)),"",IF(LOG('Moyennes ∆Ct et 2^(-∆Ct)'!P83)&gt;1,LOG('Moyennes ∆Ct et 2^(-∆Ct)'!P83),-1/LOG('Moyennes ∆Ct et 2^(-∆Ct)'!P83)))</f>
        <v/>
      </c>
      <c r="AB83" s="354" t="str">
        <f>IF(ISERROR(LOG('Moyennes ∆Ct et 2^(-∆Ct)'!Q83)),"",IF(LOG('Moyennes ∆Ct et 2^(-∆Ct)'!Q83)&gt;1,LOG('Moyennes ∆Ct et 2^(-∆Ct)'!Q83),-1/LOG('Moyennes ∆Ct et 2^(-∆Ct)'!Q83)))</f>
        <v/>
      </c>
      <c r="AC83" s="354" t="str">
        <f>IF(ISERROR(LOG('Moyennes ∆Ct et 2^(-∆Ct)'!R83)),"",IF(LOG('Moyennes ∆Ct et 2^(-∆Ct)'!R83)&gt;1,LOG('Moyennes ∆Ct et 2^(-∆Ct)'!R83),-1/LOG('Moyennes ∆Ct et 2^(-∆Ct)'!R83)))</f>
        <v/>
      </c>
      <c r="AD83" s="354" t="str">
        <f>IF(ISERROR(LOG('Moyennes ∆Ct et 2^(-∆Ct)'!S83)),"",IF(LOG('Moyennes ∆Ct et 2^(-∆Ct)'!S83)&gt;1,LOG('Moyennes ∆Ct et 2^(-∆Ct)'!S83),-1/LOG('Moyennes ∆Ct et 2^(-∆Ct)'!S83)))</f>
        <v/>
      </c>
      <c r="AE83" s="354" t="str">
        <f>IF(ISERROR(LOG('Moyennes ∆Ct et 2^(-∆Ct)'!T83)),"",IF(LOG('Moyennes ∆Ct et 2^(-∆Ct)'!T83)&gt;1,LOG('Moyennes ∆Ct et 2^(-∆Ct)'!T83),-1/LOG('Moyennes ∆Ct et 2^(-∆Ct)'!T83)))</f>
        <v/>
      </c>
      <c r="AF83" s="354" t="str">
        <f>IF(ISERROR(LOG('Moyennes ∆Ct et 2^(-∆Ct)'!U83)),"",IF(LOG('Moyennes ∆Ct et 2^(-∆Ct)'!U83)&gt;1,LOG('Moyennes ∆Ct et 2^(-∆Ct)'!U83),-1/LOG('Moyennes ∆Ct et 2^(-∆Ct)'!U83)))</f>
        <v/>
      </c>
      <c r="AG83" s="354" t="str">
        <f>IF(ISERROR(LOG('Moyennes ∆Ct et 2^(-∆Ct)'!V83)),"",IF(LOG('Moyennes ∆Ct et 2^(-∆Ct)'!V83)&gt;1,LOG('Moyennes ∆Ct et 2^(-∆Ct)'!V83),-1/LOG('Moyennes ∆Ct et 2^(-∆Ct)'!V83)))</f>
        <v/>
      </c>
      <c r="AH83" s="354" t="str">
        <f>IF(ISERROR(LOG('Moyennes ∆Ct et 2^(-∆Ct)'!W83)),"",IF(LOG('Moyennes ∆Ct et 2^(-∆Ct)'!W83)&gt;1,LOG('Moyennes ∆Ct et 2^(-∆Ct)'!W83),-1/LOG('Moyennes ∆Ct et 2^(-∆Ct)'!W83)))</f>
        <v/>
      </c>
      <c r="AI83" s="355" t="str">
        <f>IF(ISERROR(LOG('Moyennes ∆Ct et 2^(-∆Ct)'!X83)),"",IF(LOG('Moyennes ∆Ct et 2^(-∆Ct)'!X83)&gt;1,LOG('Moyennes ∆Ct et 2^(-∆Ct)'!X83),-1/LOG('Moyennes ∆Ct et 2^(-∆Ct)'!X83)))</f>
        <v/>
      </c>
      <c r="AJ83" s="347" t="str">
        <f>'Variations d''expr° - Validation'!F83</f>
        <v/>
      </c>
      <c r="AK83" s="348" t="str">
        <f>'Variations d''expr° - Validation'!I83</f>
        <v/>
      </c>
      <c r="AL83" s="348" t="str">
        <f>'Variations d''expr° - Validation'!L83</f>
        <v/>
      </c>
      <c r="AM83" s="348" t="str">
        <f>'Variations d''expr° - Validation'!O83</f>
        <v/>
      </c>
      <c r="AN83" s="348" t="str">
        <f>'Variations d''expr° - Validation'!R83</f>
        <v/>
      </c>
      <c r="AO83" s="348" t="str">
        <f>'Variations d''expr° - Validation'!U83</f>
        <v/>
      </c>
      <c r="AP83" s="348" t="str">
        <f>'Variations d''expr° - Validation'!X83</f>
        <v/>
      </c>
      <c r="AQ83" s="348" t="str">
        <f>'Variations d''expr° - Validation'!AA83</f>
        <v/>
      </c>
      <c r="AR83" s="348" t="str">
        <f>'Variations d''expr° - Validation'!AD83</f>
        <v/>
      </c>
      <c r="AS83" s="349" t="str">
        <f>'Variations d''expr° - Validation'!AG83</f>
        <v/>
      </c>
      <c r="AT83" s="347" t="str">
        <f>'Moyennes ∆Ct et 2^(-∆Ct)'!AK83</f>
        <v/>
      </c>
      <c r="AU83" s="348" t="str">
        <f>'Moyennes ∆Ct et 2^(-∆Ct)'!AM83</f>
        <v/>
      </c>
      <c r="AV83" s="348" t="str">
        <f>'Moyennes ∆Ct et 2^(-∆Ct)'!AO83</f>
        <v/>
      </c>
      <c r="AW83" s="348" t="str">
        <f>'Moyennes ∆Ct et 2^(-∆Ct)'!AQ83</f>
        <v/>
      </c>
      <c r="AX83" s="348" t="str">
        <f>'Moyennes ∆Ct et 2^(-∆Ct)'!AS83</f>
        <v/>
      </c>
      <c r="AY83" s="348" t="str">
        <f>'Moyennes ∆Ct et 2^(-∆Ct)'!AU83</f>
        <v/>
      </c>
      <c r="AZ83" s="348" t="str">
        <f>'Moyennes ∆Ct et 2^(-∆Ct)'!AW83</f>
        <v/>
      </c>
      <c r="BA83" s="348" t="str">
        <f>'Moyennes ∆Ct et 2^(-∆Ct)'!AY83</f>
        <v/>
      </c>
      <c r="BB83" s="348" t="str">
        <f>'Moyennes ∆Ct et 2^(-∆Ct)'!BA83</f>
        <v/>
      </c>
      <c r="BC83" s="349" t="str">
        <f>'Moyennes ∆Ct et 2^(-∆Ct)'!BC83</f>
        <v/>
      </c>
    </row>
    <row r="84" spans="1:55">
      <c r="A84" s="315" t="s">
        <v>91</v>
      </c>
      <c r="B84" s="323" t="str">
        <f>'Choix des Gènes pour Diagrammes'!L10</f>
        <v/>
      </c>
      <c r="C84" s="359" t="str">
        <f>'Moyennes des Ct'!C84</f>
        <v/>
      </c>
      <c r="D84" s="342" t="str">
        <f>'Moyennes des Ct'!F84</f>
        <v/>
      </c>
      <c r="E84" s="342" t="str">
        <f>'Moyennes des Ct'!I84</f>
        <v/>
      </c>
      <c r="F84" s="342" t="str">
        <f>'Moyennes des Ct'!L84</f>
        <v/>
      </c>
      <c r="G84" s="342" t="str">
        <f>'Moyennes des Ct'!O84</f>
        <v/>
      </c>
      <c r="H84" s="342" t="str">
        <f>'Moyennes des Ct'!R84</f>
        <v/>
      </c>
      <c r="I84" s="342" t="str">
        <f>'Moyennes des Ct'!U84</f>
        <v/>
      </c>
      <c r="J84" s="342" t="str">
        <f>'Moyennes des Ct'!X84</f>
        <v/>
      </c>
      <c r="K84" s="342" t="str">
        <f>'Moyennes des Ct'!AA84</f>
        <v/>
      </c>
      <c r="L84" s="342" t="str">
        <f>'Moyennes des Ct'!AD84</f>
        <v/>
      </c>
      <c r="M84" s="343" t="str">
        <f>'Moyennes des Ct'!AG84</f>
        <v/>
      </c>
      <c r="N84" s="353" t="str">
        <f>'Moyennes ∆Ct et 2^(-∆Ct)'!Y84</f>
        <v/>
      </c>
      <c r="O84" s="354" t="str">
        <f>'Moyennes ∆Ct et 2^(-∆Ct)'!Z84</f>
        <v/>
      </c>
      <c r="P84" s="354" t="str">
        <f>'Moyennes ∆Ct et 2^(-∆Ct)'!AA84</f>
        <v/>
      </c>
      <c r="Q84" s="354" t="str">
        <f>'Moyennes ∆Ct et 2^(-∆Ct)'!AB84</f>
        <v/>
      </c>
      <c r="R84" s="354" t="str">
        <f>'Moyennes ∆Ct et 2^(-∆Ct)'!AC84</f>
        <v/>
      </c>
      <c r="S84" s="354" t="str">
        <f>'Moyennes ∆Ct et 2^(-∆Ct)'!AD84</f>
        <v/>
      </c>
      <c r="T84" s="354" t="str">
        <f>'Moyennes ∆Ct et 2^(-∆Ct)'!AE84</f>
        <v/>
      </c>
      <c r="U84" s="354" t="str">
        <f>'Moyennes ∆Ct et 2^(-∆Ct)'!AF84</f>
        <v/>
      </c>
      <c r="V84" s="354" t="str">
        <f>'Moyennes ∆Ct et 2^(-∆Ct)'!AG84</f>
        <v/>
      </c>
      <c r="W84" s="354" t="str">
        <f>'Moyennes ∆Ct et 2^(-∆Ct)'!AH84</f>
        <v/>
      </c>
      <c r="X84" s="354" t="str">
        <f>'Moyennes ∆Ct et 2^(-∆Ct)'!AI84</f>
        <v/>
      </c>
      <c r="Y84" s="353" t="str">
        <f>IF(ISERROR(LOG('Moyennes ∆Ct et 2^(-∆Ct)'!N84)),"",IF(LOG('Moyennes ∆Ct et 2^(-∆Ct)'!N84)&gt;1,LOG('Moyennes ∆Ct et 2^(-∆Ct)'!N84),-1/LOG('Moyennes ∆Ct et 2^(-∆Ct)'!N84)))</f>
        <v/>
      </c>
      <c r="Z84" s="354" t="str">
        <f>IF(ISERROR(LOG('Moyennes ∆Ct et 2^(-∆Ct)'!O84)),"",IF(LOG('Moyennes ∆Ct et 2^(-∆Ct)'!O84)&gt;1,LOG('Moyennes ∆Ct et 2^(-∆Ct)'!O84),-1/LOG('Moyennes ∆Ct et 2^(-∆Ct)'!O84)))</f>
        <v/>
      </c>
      <c r="AA84" s="354" t="str">
        <f>IF(ISERROR(LOG('Moyennes ∆Ct et 2^(-∆Ct)'!P84)),"",IF(LOG('Moyennes ∆Ct et 2^(-∆Ct)'!P84)&gt;1,LOG('Moyennes ∆Ct et 2^(-∆Ct)'!P84),-1/LOG('Moyennes ∆Ct et 2^(-∆Ct)'!P84)))</f>
        <v/>
      </c>
      <c r="AB84" s="354" t="str">
        <f>IF(ISERROR(LOG('Moyennes ∆Ct et 2^(-∆Ct)'!Q84)),"",IF(LOG('Moyennes ∆Ct et 2^(-∆Ct)'!Q84)&gt;1,LOG('Moyennes ∆Ct et 2^(-∆Ct)'!Q84),-1/LOG('Moyennes ∆Ct et 2^(-∆Ct)'!Q84)))</f>
        <v/>
      </c>
      <c r="AC84" s="354" t="str">
        <f>IF(ISERROR(LOG('Moyennes ∆Ct et 2^(-∆Ct)'!R84)),"",IF(LOG('Moyennes ∆Ct et 2^(-∆Ct)'!R84)&gt;1,LOG('Moyennes ∆Ct et 2^(-∆Ct)'!R84),-1/LOG('Moyennes ∆Ct et 2^(-∆Ct)'!R84)))</f>
        <v/>
      </c>
      <c r="AD84" s="354" t="str">
        <f>IF(ISERROR(LOG('Moyennes ∆Ct et 2^(-∆Ct)'!S84)),"",IF(LOG('Moyennes ∆Ct et 2^(-∆Ct)'!S84)&gt;1,LOG('Moyennes ∆Ct et 2^(-∆Ct)'!S84),-1/LOG('Moyennes ∆Ct et 2^(-∆Ct)'!S84)))</f>
        <v/>
      </c>
      <c r="AE84" s="354" t="str">
        <f>IF(ISERROR(LOG('Moyennes ∆Ct et 2^(-∆Ct)'!T84)),"",IF(LOG('Moyennes ∆Ct et 2^(-∆Ct)'!T84)&gt;1,LOG('Moyennes ∆Ct et 2^(-∆Ct)'!T84),-1/LOG('Moyennes ∆Ct et 2^(-∆Ct)'!T84)))</f>
        <v/>
      </c>
      <c r="AF84" s="354" t="str">
        <f>IF(ISERROR(LOG('Moyennes ∆Ct et 2^(-∆Ct)'!U84)),"",IF(LOG('Moyennes ∆Ct et 2^(-∆Ct)'!U84)&gt;1,LOG('Moyennes ∆Ct et 2^(-∆Ct)'!U84),-1/LOG('Moyennes ∆Ct et 2^(-∆Ct)'!U84)))</f>
        <v/>
      </c>
      <c r="AG84" s="354" t="str">
        <f>IF(ISERROR(LOG('Moyennes ∆Ct et 2^(-∆Ct)'!V84)),"",IF(LOG('Moyennes ∆Ct et 2^(-∆Ct)'!V84)&gt;1,LOG('Moyennes ∆Ct et 2^(-∆Ct)'!V84),-1/LOG('Moyennes ∆Ct et 2^(-∆Ct)'!V84)))</f>
        <v/>
      </c>
      <c r="AH84" s="354" t="str">
        <f>IF(ISERROR(LOG('Moyennes ∆Ct et 2^(-∆Ct)'!W84)),"",IF(LOG('Moyennes ∆Ct et 2^(-∆Ct)'!W84)&gt;1,LOG('Moyennes ∆Ct et 2^(-∆Ct)'!W84),-1/LOG('Moyennes ∆Ct et 2^(-∆Ct)'!W84)))</f>
        <v/>
      </c>
      <c r="AI84" s="355" t="str">
        <f>IF(ISERROR(LOG('Moyennes ∆Ct et 2^(-∆Ct)'!X84)),"",IF(LOG('Moyennes ∆Ct et 2^(-∆Ct)'!X84)&gt;1,LOG('Moyennes ∆Ct et 2^(-∆Ct)'!X84),-1/LOG('Moyennes ∆Ct et 2^(-∆Ct)'!X84)))</f>
        <v/>
      </c>
      <c r="AJ84" s="347" t="str">
        <f>'Variations d''expr° - Validation'!F84</f>
        <v/>
      </c>
      <c r="AK84" s="348" t="str">
        <f>'Variations d''expr° - Validation'!I84</f>
        <v/>
      </c>
      <c r="AL84" s="348" t="str">
        <f>'Variations d''expr° - Validation'!L84</f>
        <v/>
      </c>
      <c r="AM84" s="348" t="str">
        <f>'Variations d''expr° - Validation'!O84</f>
        <v/>
      </c>
      <c r="AN84" s="348" t="str">
        <f>'Variations d''expr° - Validation'!R84</f>
        <v/>
      </c>
      <c r="AO84" s="348" t="str">
        <f>'Variations d''expr° - Validation'!U84</f>
        <v/>
      </c>
      <c r="AP84" s="348" t="str">
        <f>'Variations d''expr° - Validation'!X84</f>
        <v/>
      </c>
      <c r="AQ84" s="348" t="str">
        <f>'Variations d''expr° - Validation'!AA84</f>
        <v/>
      </c>
      <c r="AR84" s="348" t="str">
        <f>'Variations d''expr° - Validation'!AD84</f>
        <v/>
      </c>
      <c r="AS84" s="349" t="str">
        <f>'Variations d''expr° - Validation'!AG84</f>
        <v/>
      </c>
      <c r="AT84" s="347" t="str">
        <f>'Moyennes ∆Ct et 2^(-∆Ct)'!AK84</f>
        <v/>
      </c>
      <c r="AU84" s="348" t="str">
        <f>'Moyennes ∆Ct et 2^(-∆Ct)'!AM84</f>
        <v/>
      </c>
      <c r="AV84" s="348" t="str">
        <f>'Moyennes ∆Ct et 2^(-∆Ct)'!AO84</f>
        <v/>
      </c>
      <c r="AW84" s="348" t="str">
        <f>'Moyennes ∆Ct et 2^(-∆Ct)'!AQ84</f>
        <v/>
      </c>
      <c r="AX84" s="348" t="str">
        <f>'Moyennes ∆Ct et 2^(-∆Ct)'!AS84</f>
        <v/>
      </c>
      <c r="AY84" s="348" t="str">
        <f>'Moyennes ∆Ct et 2^(-∆Ct)'!AU84</f>
        <v/>
      </c>
      <c r="AZ84" s="348" t="str">
        <f>'Moyennes ∆Ct et 2^(-∆Ct)'!AW84</f>
        <v/>
      </c>
      <c r="BA84" s="348" t="str">
        <f>'Moyennes ∆Ct et 2^(-∆Ct)'!AY84</f>
        <v/>
      </c>
      <c r="BB84" s="348" t="str">
        <f>'Moyennes ∆Ct et 2^(-∆Ct)'!BA84</f>
        <v/>
      </c>
      <c r="BC84" s="349" t="str">
        <f>'Moyennes ∆Ct et 2^(-∆Ct)'!BC84</f>
        <v/>
      </c>
    </row>
    <row r="85" spans="1:55">
      <c r="A85" s="315" t="s">
        <v>92</v>
      </c>
      <c r="B85" s="323" t="str">
        <f>'Choix des Gènes pour Diagrammes'!M10</f>
        <v/>
      </c>
      <c r="C85" s="359" t="str">
        <f>'Moyennes des Ct'!C85</f>
        <v/>
      </c>
      <c r="D85" s="342" t="str">
        <f>'Moyennes des Ct'!F85</f>
        <v/>
      </c>
      <c r="E85" s="342" t="str">
        <f>'Moyennes des Ct'!I85</f>
        <v/>
      </c>
      <c r="F85" s="342" t="str">
        <f>'Moyennes des Ct'!L85</f>
        <v/>
      </c>
      <c r="G85" s="342" t="str">
        <f>'Moyennes des Ct'!O85</f>
        <v/>
      </c>
      <c r="H85" s="342" t="str">
        <f>'Moyennes des Ct'!R85</f>
        <v/>
      </c>
      <c r="I85" s="342" t="str">
        <f>'Moyennes des Ct'!U85</f>
        <v/>
      </c>
      <c r="J85" s="342" t="str">
        <f>'Moyennes des Ct'!X85</f>
        <v/>
      </c>
      <c r="K85" s="342" t="str">
        <f>'Moyennes des Ct'!AA85</f>
        <v/>
      </c>
      <c r="L85" s="342" t="str">
        <f>'Moyennes des Ct'!AD85</f>
        <v/>
      </c>
      <c r="M85" s="343" t="str">
        <f>'Moyennes des Ct'!AG85</f>
        <v/>
      </c>
      <c r="N85" s="353" t="str">
        <f>'Moyennes ∆Ct et 2^(-∆Ct)'!Y85</f>
        <v/>
      </c>
      <c r="O85" s="354" t="str">
        <f>'Moyennes ∆Ct et 2^(-∆Ct)'!Z85</f>
        <v/>
      </c>
      <c r="P85" s="354" t="str">
        <f>'Moyennes ∆Ct et 2^(-∆Ct)'!AA85</f>
        <v/>
      </c>
      <c r="Q85" s="354" t="str">
        <f>'Moyennes ∆Ct et 2^(-∆Ct)'!AB85</f>
        <v/>
      </c>
      <c r="R85" s="354" t="str">
        <f>'Moyennes ∆Ct et 2^(-∆Ct)'!AC85</f>
        <v/>
      </c>
      <c r="S85" s="354" t="str">
        <f>'Moyennes ∆Ct et 2^(-∆Ct)'!AD85</f>
        <v/>
      </c>
      <c r="T85" s="354" t="str">
        <f>'Moyennes ∆Ct et 2^(-∆Ct)'!AE85</f>
        <v/>
      </c>
      <c r="U85" s="354" t="str">
        <f>'Moyennes ∆Ct et 2^(-∆Ct)'!AF85</f>
        <v/>
      </c>
      <c r="V85" s="354" t="str">
        <f>'Moyennes ∆Ct et 2^(-∆Ct)'!AG85</f>
        <v/>
      </c>
      <c r="W85" s="354" t="str">
        <f>'Moyennes ∆Ct et 2^(-∆Ct)'!AH85</f>
        <v/>
      </c>
      <c r="X85" s="354" t="str">
        <f>'Moyennes ∆Ct et 2^(-∆Ct)'!AI85</f>
        <v/>
      </c>
      <c r="Y85" s="353" t="str">
        <f>IF(ISERROR(LOG('Moyennes ∆Ct et 2^(-∆Ct)'!N85)),"",IF(LOG('Moyennes ∆Ct et 2^(-∆Ct)'!N85)&gt;1,LOG('Moyennes ∆Ct et 2^(-∆Ct)'!N85),-1/LOG('Moyennes ∆Ct et 2^(-∆Ct)'!N85)))</f>
        <v/>
      </c>
      <c r="Z85" s="354" t="str">
        <f>IF(ISERROR(LOG('Moyennes ∆Ct et 2^(-∆Ct)'!O85)),"",IF(LOG('Moyennes ∆Ct et 2^(-∆Ct)'!O85)&gt;1,LOG('Moyennes ∆Ct et 2^(-∆Ct)'!O85),-1/LOG('Moyennes ∆Ct et 2^(-∆Ct)'!O85)))</f>
        <v/>
      </c>
      <c r="AA85" s="354" t="str">
        <f>IF(ISERROR(LOG('Moyennes ∆Ct et 2^(-∆Ct)'!P85)),"",IF(LOG('Moyennes ∆Ct et 2^(-∆Ct)'!P85)&gt;1,LOG('Moyennes ∆Ct et 2^(-∆Ct)'!P85),-1/LOG('Moyennes ∆Ct et 2^(-∆Ct)'!P85)))</f>
        <v/>
      </c>
      <c r="AB85" s="354" t="str">
        <f>IF(ISERROR(LOG('Moyennes ∆Ct et 2^(-∆Ct)'!Q85)),"",IF(LOG('Moyennes ∆Ct et 2^(-∆Ct)'!Q85)&gt;1,LOG('Moyennes ∆Ct et 2^(-∆Ct)'!Q85),-1/LOG('Moyennes ∆Ct et 2^(-∆Ct)'!Q85)))</f>
        <v/>
      </c>
      <c r="AC85" s="354" t="str">
        <f>IF(ISERROR(LOG('Moyennes ∆Ct et 2^(-∆Ct)'!R85)),"",IF(LOG('Moyennes ∆Ct et 2^(-∆Ct)'!R85)&gt;1,LOG('Moyennes ∆Ct et 2^(-∆Ct)'!R85),-1/LOG('Moyennes ∆Ct et 2^(-∆Ct)'!R85)))</f>
        <v/>
      </c>
      <c r="AD85" s="354" t="str">
        <f>IF(ISERROR(LOG('Moyennes ∆Ct et 2^(-∆Ct)'!S85)),"",IF(LOG('Moyennes ∆Ct et 2^(-∆Ct)'!S85)&gt;1,LOG('Moyennes ∆Ct et 2^(-∆Ct)'!S85),-1/LOG('Moyennes ∆Ct et 2^(-∆Ct)'!S85)))</f>
        <v/>
      </c>
      <c r="AE85" s="354" t="str">
        <f>IF(ISERROR(LOG('Moyennes ∆Ct et 2^(-∆Ct)'!T85)),"",IF(LOG('Moyennes ∆Ct et 2^(-∆Ct)'!T85)&gt;1,LOG('Moyennes ∆Ct et 2^(-∆Ct)'!T85),-1/LOG('Moyennes ∆Ct et 2^(-∆Ct)'!T85)))</f>
        <v/>
      </c>
      <c r="AF85" s="354" t="str">
        <f>IF(ISERROR(LOG('Moyennes ∆Ct et 2^(-∆Ct)'!U85)),"",IF(LOG('Moyennes ∆Ct et 2^(-∆Ct)'!U85)&gt;1,LOG('Moyennes ∆Ct et 2^(-∆Ct)'!U85),-1/LOG('Moyennes ∆Ct et 2^(-∆Ct)'!U85)))</f>
        <v/>
      </c>
      <c r="AG85" s="354" t="str">
        <f>IF(ISERROR(LOG('Moyennes ∆Ct et 2^(-∆Ct)'!V85)),"",IF(LOG('Moyennes ∆Ct et 2^(-∆Ct)'!V85)&gt;1,LOG('Moyennes ∆Ct et 2^(-∆Ct)'!V85),-1/LOG('Moyennes ∆Ct et 2^(-∆Ct)'!V85)))</f>
        <v/>
      </c>
      <c r="AH85" s="354" t="str">
        <f>IF(ISERROR(LOG('Moyennes ∆Ct et 2^(-∆Ct)'!W85)),"",IF(LOG('Moyennes ∆Ct et 2^(-∆Ct)'!W85)&gt;1,LOG('Moyennes ∆Ct et 2^(-∆Ct)'!W85),-1/LOG('Moyennes ∆Ct et 2^(-∆Ct)'!W85)))</f>
        <v/>
      </c>
      <c r="AI85" s="355" t="str">
        <f>IF(ISERROR(LOG('Moyennes ∆Ct et 2^(-∆Ct)'!X85)),"",IF(LOG('Moyennes ∆Ct et 2^(-∆Ct)'!X85)&gt;1,LOG('Moyennes ∆Ct et 2^(-∆Ct)'!X85),-1/LOG('Moyennes ∆Ct et 2^(-∆Ct)'!X85)))</f>
        <v/>
      </c>
      <c r="AJ85" s="347" t="str">
        <f>'Variations d''expr° - Validation'!F85</f>
        <v/>
      </c>
      <c r="AK85" s="348" t="str">
        <f>'Variations d''expr° - Validation'!I85</f>
        <v/>
      </c>
      <c r="AL85" s="348" t="str">
        <f>'Variations d''expr° - Validation'!L85</f>
        <v/>
      </c>
      <c r="AM85" s="348" t="str">
        <f>'Variations d''expr° - Validation'!O85</f>
        <v/>
      </c>
      <c r="AN85" s="348" t="str">
        <f>'Variations d''expr° - Validation'!R85</f>
        <v/>
      </c>
      <c r="AO85" s="348" t="str">
        <f>'Variations d''expr° - Validation'!U85</f>
        <v/>
      </c>
      <c r="AP85" s="348" t="str">
        <f>'Variations d''expr° - Validation'!X85</f>
        <v/>
      </c>
      <c r="AQ85" s="348" t="str">
        <f>'Variations d''expr° - Validation'!AA85</f>
        <v/>
      </c>
      <c r="AR85" s="348" t="str">
        <f>'Variations d''expr° - Validation'!AD85</f>
        <v/>
      </c>
      <c r="AS85" s="349" t="str">
        <f>'Variations d''expr° - Validation'!AG85</f>
        <v/>
      </c>
      <c r="AT85" s="347" t="str">
        <f>'Moyennes ∆Ct et 2^(-∆Ct)'!AK85</f>
        <v/>
      </c>
      <c r="AU85" s="348" t="str">
        <f>'Moyennes ∆Ct et 2^(-∆Ct)'!AM85</f>
        <v/>
      </c>
      <c r="AV85" s="348" t="str">
        <f>'Moyennes ∆Ct et 2^(-∆Ct)'!AO85</f>
        <v/>
      </c>
      <c r="AW85" s="348" t="str">
        <f>'Moyennes ∆Ct et 2^(-∆Ct)'!AQ85</f>
        <v/>
      </c>
      <c r="AX85" s="348" t="str">
        <f>'Moyennes ∆Ct et 2^(-∆Ct)'!AS85</f>
        <v/>
      </c>
      <c r="AY85" s="348" t="str">
        <f>'Moyennes ∆Ct et 2^(-∆Ct)'!AU85</f>
        <v/>
      </c>
      <c r="AZ85" s="348" t="str">
        <f>'Moyennes ∆Ct et 2^(-∆Ct)'!AW85</f>
        <v/>
      </c>
      <c r="BA85" s="348" t="str">
        <f>'Moyennes ∆Ct et 2^(-∆Ct)'!AY85</f>
        <v/>
      </c>
      <c r="BB85" s="348" t="str">
        <f>'Moyennes ∆Ct et 2^(-∆Ct)'!BA85</f>
        <v/>
      </c>
      <c r="BC85" s="349" t="str">
        <f>'Moyennes ∆Ct et 2^(-∆Ct)'!BC85</f>
        <v/>
      </c>
    </row>
    <row r="86" spans="1:55">
      <c r="A86" s="315" t="s">
        <v>93</v>
      </c>
      <c r="B86" s="323" t="str">
        <f>'Choix des Gènes pour Diagrammes'!N10</f>
        <v/>
      </c>
      <c r="C86" s="359" t="str">
        <f>'Moyennes des Ct'!C86</f>
        <v/>
      </c>
      <c r="D86" s="342"/>
      <c r="E86" s="342"/>
      <c r="F86" s="342"/>
      <c r="G86" s="342"/>
      <c r="H86" s="342"/>
      <c r="I86" s="342"/>
      <c r="J86" s="342"/>
      <c r="K86" s="342"/>
      <c r="L86" s="342"/>
      <c r="M86" s="343"/>
      <c r="N86" s="353" t="str">
        <f>'Moyennes ∆Ct et 2^(-∆Ct)'!Y86</f>
        <v/>
      </c>
      <c r="O86" s="354" t="str">
        <f>'Moyennes ∆Ct et 2^(-∆Ct)'!Z86</f>
        <v/>
      </c>
      <c r="P86" s="354" t="str">
        <f>'Moyennes ∆Ct et 2^(-∆Ct)'!AA86</f>
        <v/>
      </c>
      <c r="Q86" s="354" t="str">
        <f>'Moyennes ∆Ct et 2^(-∆Ct)'!AB86</f>
        <v/>
      </c>
      <c r="R86" s="354" t="str">
        <f>'Moyennes ∆Ct et 2^(-∆Ct)'!AC86</f>
        <v/>
      </c>
      <c r="S86" s="354" t="str">
        <f>'Moyennes ∆Ct et 2^(-∆Ct)'!AD86</f>
        <v/>
      </c>
      <c r="T86" s="354" t="str">
        <f>'Moyennes ∆Ct et 2^(-∆Ct)'!AE86</f>
        <v/>
      </c>
      <c r="U86" s="354" t="str">
        <f>'Moyennes ∆Ct et 2^(-∆Ct)'!AF86</f>
        <v/>
      </c>
      <c r="V86" s="354" t="str">
        <f>'Moyennes ∆Ct et 2^(-∆Ct)'!AG86</f>
        <v/>
      </c>
      <c r="W86" s="354" t="str">
        <f>'Moyennes ∆Ct et 2^(-∆Ct)'!AH86</f>
        <v/>
      </c>
      <c r="X86" s="354" t="str">
        <f>'Moyennes ∆Ct et 2^(-∆Ct)'!AI86</f>
        <v/>
      </c>
      <c r="Y86" s="353" t="str">
        <f>IF(ISERROR(LOG('Moyennes ∆Ct et 2^(-∆Ct)'!N86)),"",IF(LOG('Moyennes ∆Ct et 2^(-∆Ct)'!N86)&gt;1,LOG('Moyennes ∆Ct et 2^(-∆Ct)'!N86),-1/LOG('Moyennes ∆Ct et 2^(-∆Ct)'!N86)))</f>
        <v/>
      </c>
      <c r="Z86" s="354" t="str">
        <f>IF(ISERROR(LOG('Moyennes ∆Ct et 2^(-∆Ct)'!O86)),"",IF(LOG('Moyennes ∆Ct et 2^(-∆Ct)'!O86)&gt;1,LOG('Moyennes ∆Ct et 2^(-∆Ct)'!O86),-1/LOG('Moyennes ∆Ct et 2^(-∆Ct)'!O86)))</f>
        <v/>
      </c>
      <c r="AA86" s="354" t="str">
        <f>IF(ISERROR(LOG('Moyennes ∆Ct et 2^(-∆Ct)'!P86)),"",IF(LOG('Moyennes ∆Ct et 2^(-∆Ct)'!P86)&gt;1,LOG('Moyennes ∆Ct et 2^(-∆Ct)'!P86),-1/LOG('Moyennes ∆Ct et 2^(-∆Ct)'!P86)))</f>
        <v/>
      </c>
      <c r="AB86" s="354" t="str">
        <f>IF(ISERROR(LOG('Moyennes ∆Ct et 2^(-∆Ct)'!Q86)),"",IF(LOG('Moyennes ∆Ct et 2^(-∆Ct)'!Q86)&gt;1,LOG('Moyennes ∆Ct et 2^(-∆Ct)'!Q86),-1/LOG('Moyennes ∆Ct et 2^(-∆Ct)'!Q86)))</f>
        <v/>
      </c>
      <c r="AC86" s="354" t="str">
        <f>IF(ISERROR(LOG('Moyennes ∆Ct et 2^(-∆Ct)'!R86)),"",IF(LOG('Moyennes ∆Ct et 2^(-∆Ct)'!R86)&gt;1,LOG('Moyennes ∆Ct et 2^(-∆Ct)'!R86),-1/LOG('Moyennes ∆Ct et 2^(-∆Ct)'!R86)))</f>
        <v/>
      </c>
      <c r="AD86" s="354" t="str">
        <f>IF(ISERROR(LOG('Moyennes ∆Ct et 2^(-∆Ct)'!S86)),"",IF(LOG('Moyennes ∆Ct et 2^(-∆Ct)'!S86)&gt;1,LOG('Moyennes ∆Ct et 2^(-∆Ct)'!S86),-1/LOG('Moyennes ∆Ct et 2^(-∆Ct)'!S86)))</f>
        <v/>
      </c>
      <c r="AE86" s="354" t="str">
        <f>IF(ISERROR(LOG('Moyennes ∆Ct et 2^(-∆Ct)'!T86)),"",IF(LOG('Moyennes ∆Ct et 2^(-∆Ct)'!T86)&gt;1,LOG('Moyennes ∆Ct et 2^(-∆Ct)'!T86),-1/LOG('Moyennes ∆Ct et 2^(-∆Ct)'!T86)))</f>
        <v/>
      </c>
      <c r="AF86" s="354" t="str">
        <f>IF(ISERROR(LOG('Moyennes ∆Ct et 2^(-∆Ct)'!U86)),"",IF(LOG('Moyennes ∆Ct et 2^(-∆Ct)'!U86)&gt;1,LOG('Moyennes ∆Ct et 2^(-∆Ct)'!U86),-1/LOG('Moyennes ∆Ct et 2^(-∆Ct)'!U86)))</f>
        <v/>
      </c>
      <c r="AG86" s="354" t="str">
        <f>IF(ISERROR(LOG('Moyennes ∆Ct et 2^(-∆Ct)'!V86)),"",IF(LOG('Moyennes ∆Ct et 2^(-∆Ct)'!V86)&gt;1,LOG('Moyennes ∆Ct et 2^(-∆Ct)'!V86),-1/LOG('Moyennes ∆Ct et 2^(-∆Ct)'!V86)))</f>
        <v/>
      </c>
      <c r="AH86" s="354" t="str">
        <f>IF(ISERROR(LOG('Moyennes ∆Ct et 2^(-∆Ct)'!W86)),"",IF(LOG('Moyennes ∆Ct et 2^(-∆Ct)'!W86)&gt;1,LOG('Moyennes ∆Ct et 2^(-∆Ct)'!W86),-1/LOG('Moyennes ∆Ct et 2^(-∆Ct)'!W86)))</f>
        <v/>
      </c>
      <c r="AI86" s="355" t="str">
        <f>IF(ISERROR(LOG('Moyennes ∆Ct et 2^(-∆Ct)'!X86)),"",IF(LOG('Moyennes ∆Ct et 2^(-∆Ct)'!X86)&gt;1,LOG('Moyennes ∆Ct et 2^(-∆Ct)'!X86),-1/LOG('Moyennes ∆Ct et 2^(-∆Ct)'!X86)))</f>
        <v/>
      </c>
      <c r="AJ86" s="347" t="str">
        <f>'Variations d''expr° - Validation'!F86</f>
        <v/>
      </c>
      <c r="AK86" s="348" t="str">
        <f>'Variations d''expr° - Validation'!I86</f>
        <v/>
      </c>
      <c r="AL86" s="348" t="str">
        <f>'Variations d''expr° - Validation'!L86</f>
        <v/>
      </c>
      <c r="AM86" s="348" t="str">
        <f>'Variations d''expr° - Validation'!O86</f>
        <v/>
      </c>
      <c r="AN86" s="348" t="str">
        <f>'Variations d''expr° - Validation'!R86</f>
        <v/>
      </c>
      <c r="AO86" s="348" t="str">
        <f>'Variations d''expr° - Validation'!U86</f>
        <v/>
      </c>
      <c r="AP86" s="348" t="str">
        <f>'Variations d''expr° - Validation'!X86</f>
        <v/>
      </c>
      <c r="AQ86" s="348" t="str">
        <f>'Variations d''expr° - Validation'!AA86</f>
        <v/>
      </c>
      <c r="AR86" s="348" t="str">
        <f>'Variations d''expr° - Validation'!AD86</f>
        <v/>
      </c>
      <c r="AS86" s="349" t="str">
        <f>'Variations d''expr° - Validation'!AG86</f>
        <v/>
      </c>
      <c r="AT86" s="347" t="str">
        <f>'Moyennes ∆Ct et 2^(-∆Ct)'!AK86</f>
        <v/>
      </c>
      <c r="AU86" s="348" t="str">
        <f>'Moyennes ∆Ct et 2^(-∆Ct)'!AM86</f>
        <v/>
      </c>
      <c r="AV86" s="348" t="str">
        <f>'Moyennes ∆Ct et 2^(-∆Ct)'!AO86</f>
        <v/>
      </c>
      <c r="AW86" s="348" t="str">
        <f>'Moyennes ∆Ct et 2^(-∆Ct)'!AQ86</f>
        <v/>
      </c>
      <c r="AX86" s="348" t="str">
        <f>'Moyennes ∆Ct et 2^(-∆Ct)'!AS86</f>
        <v/>
      </c>
      <c r="AY86" s="348" t="str">
        <f>'Moyennes ∆Ct et 2^(-∆Ct)'!AU86</f>
        <v/>
      </c>
      <c r="AZ86" s="348" t="str">
        <f>'Moyennes ∆Ct et 2^(-∆Ct)'!AW86</f>
        <v/>
      </c>
      <c r="BA86" s="348" t="str">
        <f>'Moyennes ∆Ct et 2^(-∆Ct)'!AY86</f>
        <v/>
      </c>
      <c r="BB86" s="348" t="str">
        <f>'Moyennes ∆Ct et 2^(-∆Ct)'!BA86</f>
        <v/>
      </c>
      <c r="BC86" s="349" t="str">
        <f>'Moyennes ∆Ct et 2^(-∆Ct)'!BC86</f>
        <v/>
      </c>
    </row>
    <row r="87" spans="1:55" s="146" customFormat="1">
      <c r="B87" s="281"/>
      <c r="C87" s="281" t="str">
        <f>IF(COUNT(C3:C86)=0,"F","V")</f>
        <v>F</v>
      </c>
      <c r="D87" s="281" t="str">
        <f t="shared" ref="D87" si="3">IF(COUNT(D3:D86)=0,"F","V")</f>
        <v>F</v>
      </c>
      <c r="E87" s="281" t="str">
        <f t="shared" ref="E87" si="4">IF(COUNT(E3:E86)=0,"F","V")</f>
        <v>F</v>
      </c>
      <c r="F87" s="281" t="str">
        <f t="shared" ref="F87" si="5">IF(COUNT(F3:F86)=0,"F","V")</f>
        <v>F</v>
      </c>
      <c r="G87" s="281" t="str">
        <f t="shared" ref="G87" si="6">IF(COUNT(G3:G86)=0,"F","V")</f>
        <v>F</v>
      </c>
      <c r="H87" s="281" t="str">
        <f t="shared" ref="H87" si="7">IF(COUNT(H3:H86)=0,"F","V")</f>
        <v>F</v>
      </c>
      <c r="I87" s="281" t="str">
        <f t="shared" ref="I87" si="8">IF(COUNT(I3:I86)=0,"F","V")</f>
        <v>F</v>
      </c>
      <c r="J87" s="281" t="str">
        <f t="shared" ref="J87" si="9">IF(COUNT(J3:J86)=0,"F","V")</f>
        <v>F</v>
      </c>
      <c r="K87" s="281" t="str">
        <f t="shared" ref="K87" si="10">IF(COUNT(K3:K86)=0,"F","V")</f>
        <v>F</v>
      </c>
      <c r="L87" s="281" t="str">
        <f t="shared" ref="L87" si="11">IF(COUNT(L3:L86)=0,"F","V")</f>
        <v>F</v>
      </c>
      <c r="M87" s="281" t="str">
        <f t="shared" ref="M87" si="12">IF(COUNT(M3:M86)=0,"F","V")</f>
        <v>F</v>
      </c>
      <c r="N87" s="281" t="str">
        <f t="shared" ref="N87" si="13">IF(COUNT(N3:N86)=0,"F","V")</f>
        <v>F</v>
      </c>
      <c r="O87" s="281" t="str">
        <f t="shared" ref="O87" si="14">IF(COUNT(O3:O86)=0,"F","V")</f>
        <v>F</v>
      </c>
      <c r="P87" s="281" t="str">
        <f t="shared" ref="P87" si="15">IF(COUNT(P3:P86)=0,"F","V")</f>
        <v>F</v>
      </c>
      <c r="Q87" s="281" t="str">
        <f t="shared" ref="Q87" si="16">IF(COUNT(Q3:Q86)=0,"F","V")</f>
        <v>F</v>
      </c>
      <c r="R87" s="281" t="str">
        <f t="shared" ref="R87" si="17">IF(COUNT(R3:R86)=0,"F","V")</f>
        <v>F</v>
      </c>
      <c r="S87" s="281" t="str">
        <f t="shared" ref="S87" si="18">IF(COUNT(S3:S86)=0,"F","V")</f>
        <v>F</v>
      </c>
      <c r="T87" s="281" t="str">
        <f t="shared" ref="T87" si="19">IF(COUNT(T3:T86)=0,"F","V")</f>
        <v>F</v>
      </c>
      <c r="U87" s="281" t="str">
        <f t="shared" ref="U87" si="20">IF(COUNT(U3:U86)=0,"F","V")</f>
        <v>F</v>
      </c>
      <c r="V87" s="281" t="str">
        <f t="shared" ref="V87" si="21">IF(COUNT(V3:V86)=0,"F","V")</f>
        <v>F</v>
      </c>
      <c r="W87" s="281" t="str">
        <f t="shared" ref="W87" si="22">IF(COUNT(W3:W86)=0,"F","V")</f>
        <v>F</v>
      </c>
      <c r="X87" s="281" t="str">
        <f t="shared" ref="X87" si="23">IF(COUNT(X3:X86)=0,"F","V")</f>
        <v>F</v>
      </c>
      <c r="Y87" s="281" t="str">
        <f t="shared" ref="Y87" si="24">IF(COUNT(Y3:Y86)=0,"F","V")</f>
        <v>F</v>
      </c>
      <c r="Z87" s="281" t="str">
        <f t="shared" ref="Z87" si="25">IF(COUNT(Z3:Z86)=0,"F","V")</f>
        <v>F</v>
      </c>
      <c r="AA87" s="281" t="str">
        <f t="shared" ref="AA87" si="26">IF(COUNT(AA3:AA86)=0,"F","V")</f>
        <v>F</v>
      </c>
      <c r="AB87" s="281" t="str">
        <f t="shared" ref="AB87" si="27">IF(COUNT(AB3:AB86)=0,"F","V")</f>
        <v>F</v>
      </c>
      <c r="AC87" s="281" t="str">
        <f t="shared" ref="AC87" si="28">IF(COUNT(AC3:AC86)=0,"F","V")</f>
        <v>F</v>
      </c>
      <c r="AD87" s="281" t="str">
        <f t="shared" ref="AD87" si="29">IF(COUNT(AD3:AD86)=0,"F","V")</f>
        <v>F</v>
      </c>
      <c r="AE87" s="281" t="str">
        <f t="shared" ref="AE87" si="30">IF(COUNT(AE3:AE86)=0,"F","V")</f>
        <v>F</v>
      </c>
      <c r="AF87" s="281" t="str">
        <f t="shared" ref="AF87" si="31">IF(COUNT(AF3:AF86)=0,"F","V")</f>
        <v>F</v>
      </c>
      <c r="AG87" s="281" t="str">
        <f t="shared" ref="AG87" si="32">IF(COUNT(AG3:AG86)=0,"F","V")</f>
        <v>F</v>
      </c>
      <c r="AH87" s="281" t="str">
        <f t="shared" ref="AH87" si="33">IF(COUNT(AH3:AH86)=0,"F","V")</f>
        <v>F</v>
      </c>
      <c r="AI87" s="281" t="str">
        <f t="shared" ref="AI87" si="34">IF(COUNT(AI3:AI86)=0,"F","V")</f>
        <v>F</v>
      </c>
      <c r="AJ87" s="281" t="str">
        <f t="shared" ref="AJ87" si="35">IF(COUNT(AJ3:AJ86)=0,"F","V")</f>
        <v>F</v>
      </c>
      <c r="AK87" s="281" t="str">
        <f t="shared" ref="AK87" si="36">IF(COUNT(AK3:AK86)=0,"F","V")</f>
        <v>F</v>
      </c>
      <c r="AL87" s="281" t="str">
        <f t="shared" ref="AL87" si="37">IF(COUNT(AL3:AL86)=0,"F","V")</f>
        <v>F</v>
      </c>
      <c r="AM87" s="281" t="str">
        <f t="shared" ref="AM87" si="38">IF(COUNT(AM3:AM86)=0,"F","V")</f>
        <v>F</v>
      </c>
      <c r="AN87" s="281" t="str">
        <f t="shared" ref="AN87" si="39">IF(COUNT(AN3:AN86)=0,"F","V")</f>
        <v>F</v>
      </c>
      <c r="AO87" s="281" t="str">
        <f t="shared" ref="AO87" si="40">IF(COUNT(AO3:AO86)=0,"F","V")</f>
        <v>F</v>
      </c>
      <c r="AP87" s="281" t="str">
        <f t="shared" ref="AP87" si="41">IF(COUNT(AP3:AP86)=0,"F","V")</f>
        <v>F</v>
      </c>
      <c r="AQ87" s="281" t="str">
        <f t="shared" ref="AQ87" si="42">IF(COUNT(AQ3:AQ86)=0,"F","V")</f>
        <v>F</v>
      </c>
      <c r="AR87" s="281" t="str">
        <f t="shared" ref="AR87" si="43">IF(COUNT(AR3:AR86)=0,"F","V")</f>
        <v>F</v>
      </c>
      <c r="AS87" s="281" t="str">
        <f t="shared" ref="AS87" si="44">IF(COUNT(AS3:AS86)=0,"F","V")</f>
        <v>F</v>
      </c>
      <c r="AT87" s="281" t="str">
        <f t="shared" ref="AT87" si="45">IF(COUNT(AT3:AT86)=0,"F","V")</f>
        <v>F</v>
      </c>
      <c r="AU87" s="281" t="str">
        <f t="shared" ref="AU87" si="46">IF(COUNT(AU3:AU86)=0,"F","V")</f>
        <v>F</v>
      </c>
      <c r="AV87" s="281" t="str">
        <f t="shared" ref="AV87" si="47">IF(COUNT(AV3:AV86)=0,"F","V")</f>
        <v>F</v>
      </c>
      <c r="AW87" s="281" t="str">
        <f t="shared" ref="AW87" si="48">IF(COUNT(AW3:AW86)=0,"F","V")</f>
        <v>F</v>
      </c>
      <c r="AX87" s="281" t="str">
        <f t="shared" ref="AX87" si="49">IF(COUNT(AX3:AX86)=0,"F","V")</f>
        <v>F</v>
      </c>
      <c r="AY87" s="281" t="str">
        <f t="shared" ref="AY87" si="50">IF(COUNT(AY3:AY86)=0,"F","V")</f>
        <v>F</v>
      </c>
      <c r="AZ87" s="281" t="str">
        <f t="shared" ref="AZ87" si="51">IF(COUNT(AZ3:AZ86)=0,"F","V")</f>
        <v>F</v>
      </c>
      <c r="BA87" s="281" t="str">
        <f t="shared" ref="BA87" si="52">IF(COUNT(BA3:BA86)=0,"F","V")</f>
        <v>F</v>
      </c>
      <c r="BB87" s="281" t="str">
        <f t="shared" ref="BB87" si="53">IF(COUNT(BB3:BB86)=0,"F","V")</f>
        <v>F</v>
      </c>
      <c r="BC87" s="281" t="str">
        <f t="shared" ref="BC87" si="54">IF(COUNT(BC3:BC86)=0,"F","V")</f>
        <v>F</v>
      </c>
    </row>
  </sheetData>
  <mergeCells count="7">
    <mergeCell ref="AT1:BC1"/>
    <mergeCell ref="C1:E1"/>
    <mergeCell ref="A1:A2"/>
    <mergeCell ref="Y1:AI1"/>
    <mergeCell ref="AJ1:AS1"/>
    <mergeCell ref="B1:B2"/>
    <mergeCell ref="N1:X1"/>
  </mergeCells>
  <hyperlinks>
    <hyperlink ref="C1:E1" location="'Indications d''Utilisation'!A81" tooltip="Lien vers &quot;Indications d'Utilisation&quot;" display="Lien vers Indication d'Utilisation"/>
  </hyperlinks>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Feuil34"/>
  <dimension ref="A1:K79"/>
  <sheetViews>
    <sheetView zoomScaleNormal="100" workbookViewId="0">
      <selection sqref="A1:C1"/>
    </sheetView>
  </sheetViews>
  <sheetFormatPr baseColWidth="10" defaultRowHeight="15"/>
  <cols>
    <col min="1" max="1" width="16.85546875" style="191" customWidth="1"/>
    <col min="3" max="3" width="12" bestFit="1" customWidth="1"/>
  </cols>
  <sheetData>
    <row r="1" spans="1:11">
      <c r="A1" s="669" t="s">
        <v>154</v>
      </c>
      <c r="B1" s="450"/>
      <c r="C1" s="451"/>
    </row>
    <row r="2" spans="1:11" ht="17.25" customHeight="1">
      <c r="A2"/>
      <c r="B2" s="675" t="s">
        <v>319</v>
      </c>
      <c r="C2" s="675"/>
      <c r="D2" s="675"/>
      <c r="E2" s="675"/>
      <c r="F2" s="675"/>
      <c r="G2" s="675"/>
      <c r="H2" s="675"/>
      <c r="I2" s="675"/>
      <c r="J2" s="675"/>
      <c r="K2" s="675"/>
    </row>
    <row r="3" spans="1:11" s="190" customFormat="1" ht="17.25" customHeight="1"/>
    <row r="19" spans="1:11" ht="17.25" customHeight="1">
      <c r="A19"/>
    </row>
    <row r="20" spans="1:11" ht="17.25" customHeight="1">
      <c r="A20"/>
      <c r="C20" s="190"/>
    </row>
    <row r="22" spans="1:11" ht="17.25">
      <c r="B22" s="675" t="s">
        <v>343</v>
      </c>
      <c r="C22" s="675"/>
      <c r="D22" s="675"/>
      <c r="E22" s="675"/>
      <c r="F22" s="675"/>
      <c r="G22" s="675"/>
      <c r="H22" s="675"/>
      <c r="I22" s="675"/>
      <c r="J22" s="675"/>
      <c r="K22" s="675"/>
    </row>
    <row r="34" spans="1:11" ht="17.25" customHeight="1">
      <c r="A34"/>
    </row>
    <row r="35" spans="1:11" ht="17.25" customHeight="1">
      <c r="A35"/>
    </row>
    <row r="36" spans="1:11">
      <c r="A36" s="146"/>
    </row>
    <row r="41" spans="1:11" ht="17.25">
      <c r="B41" s="675" t="s">
        <v>344</v>
      </c>
      <c r="C41" s="675"/>
      <c r="D41" s="675"/>
      <c r="E41" s="675"/>
      <c r="F41" s="675"/>
      <c r="G41" s="675"/>
      <c r="H41" s="675"/>
      <c r="I41" s="675"/>
      <c r="J41" s="675"/>
      <c r="K41" s="675"/>
    </row>
    <row r="50" spans="1:11" ht="17.25" customHeight="1">
      <c r="A50"/>
    </row>
    <row r="51" spans="1:11" ht="17.25" customHeight="1">
      <c r="A51"/>
    </row>
    <row r="60" spans="1:11" ht="17.25">
      <c r="B60" s="675" t="s">
        <v>345</v>
      </c>
      <c r="C60" s="675"/>
      <c r="D60" s="675"/>
      <c r="E60" s="675"/>
      <c r="F60" s="675"/>
      <c r="G60" s="675"/>
      <c r="H60" s="675"/>
      <c r="I60" s="675"/>
      <c r="J60" s="675"/>
      <c r="K60" s="675"/>
    </row>
    <row r="79" spans="2:11" ht="17.25">
      <c r="B79" s="675" t="s">
        <v>346</v>
      </c>
      <c r="C79" s="675"/>
      <c r="D79" s="675"/>
      <c r="E79" s="675"/>
      <c r="F79" s="675"/>
      <c r="G79" s="675"/>
      <c r="H79" s="675"/>
      <c r="I79" s="675"/>
      <c r="J79" s="675"/>
      <c r="K79" s="675"/>
    </row>
  </sheetData>
  <mergeCells count="6">
    <mergeCell ref="B2:K2"/>
    <mergeCell ref="A1:C1"/>
    <mergeCell ref="B79:K79"/>
    <mergeCell ref="B60:K60"/>
    <mergeCell ref="B41:K41"/>
    <mergeCell ref="B22:K22"/>
  </mergeCells>
  <hyperlinks>
    <hyperlink ref="A1:C1" location="'Indications d''Utilisation'!A87" tooltip="Lien vers &quot;Indications d'Utilisation&quot;" display="Lien vers Indication d'Utilisation"/>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Feuil30">
    <tabColor rgb="FF17F20C"/>
  </sheetPr>
  <dimension ref="A1:R66"/>
  <sheetViews>
    <sheetView workbookViewId="0">
      <selection sqref="A1:A3"/>
    </sheetView>
  </sheetViews>
  <sheetFormatPr baseColWidth="10" defaultRowHeight="15"/>
  <cols>
    <col min="1" max="1" width="16.7109375" customWidth="1"/>
    <col min="2" max="13" width="13.42578125" customWidth="1"/>
  </cols>
  <sheetData>
    <row r="1" spans="1:16" ht="15" customHeight="1">
      <c r="A1" s="677" t="s">
        <v>206</v>
      </c>
      <c r="B1" s="243"/>
      <c r="C1" s="243"/>
      <c r="D1" s="243"/>
      <c r="E1" s="243"/>
      <c r="F1" s="243"/>
      <c r="G1" s="243"/>
      <c r="H1" s="243"/>
      <c r="I1" s="243"/>
      <c r="J1" s="243"/>
      <c r="K1" s="243"/>
      <c r="L1" s="243"/>
      <c r="M1" s="243"/>
      <c r="N1" s="243"/>
      <c r="O1" s="243"/>
    </row>
    <row r="2" spans="1:16">
      <c r="A2" s="522"/>
      <c r="B2" s="243"/>
      <c r="C2" s="243"/>
      <c r="D2" s="243"/>
      <c r="E2" s="243"/>
      <c r="F2" s="243"/>
      <c r="G2" s="243"/>
      <c r="H2" s="243"/>
      <c r="I2" s="243"/>
      <c r="J2" s="243"/>
      <c r="K2" s="243"/>
      <c r="L2" s="243"/>
      <c r="M2" s="243"/>
      <c r="N2" s="243"/>
      <c r="O2" s="243"/>
    </row>
    <row r="3" spans="1:16">
      <c r="A3" s="522"/>
      <c r="B3" s="487" t="s">
        <v>293</v>
      </c>
      <c r="C3" s="488"/>
      <c r="D3" s="488"/>
      <c r="E3" s="488"/>
      <c r="F3" s="489"/>
      <c r="G3" s="211"/>
      <c r="H3" s="243"/>
      <c r="I3" s="243"/>
      <c r="J3" s="243"/>
      <c r="K3" s="243"/>
      <c r="L3" s="243"/>
      <c r="M3" s="243"/>
      <c r="N3" s="243"/>
      <c r="O3" s="243"/>
    </row>
    <row r="4" spans="1:16">
      <c r="A4" s="243"/>
      <c r="B4" s="243"/>
      <c r="C4" s="243"/>
      <c r="D4" s="243"/>
      <c r="E4" s="243"/>
      <c r="F4" s="243"/>
      <c r="G4" s="243"/>
      <c r="H4" s="243"/>
      <c r="I4" s="243"/>
      <c r="J4" s="243"/>
      <c r="K4" s="243"/>
      <c r="L4" s="243"/>
      <c r="M4" s="243"/>
      <c r="N4" s="243"/>
      <c r="O4" s="243"/>
    </row>
    <row r="5" spans="1:16" s="45" customFormat="1">
      <c r="A5" s="247"/>
      <c r="B5" s="243"/>
      <c r="C5" s="243"/>
      <c r="D5" s="243"/>
      <c r="E5" s="243"/>
      <c r="F5" s="243"/>
      <c r="G5" s="243"/>
      <c r="H5" s="243"/>
      <c r="I5" s="243"/>
      <c r="J5" s="243"/>
      <c r="K5" s="243"/>
      <c r="L5" s="243"/>
      <c r="M5" s="243"/>
      <c r="N5" s="243"/>
      <c r="O5" s="243"/>
    </row>
    <row r="6" spans="1:16" s="192" customFormat="1">
      <c r="A6" s="247"/>
      <c r="B6" s="678" t="s">
        <v>294</v>
      </c>
      <c r="C6" s="679"/>
      <c r="D6" s="679"/>
      <c r="E6" s="679"/>
      <c r="F6" s="679"/>
      <c r="G6" s="679"/>
      <c r="H6" s="679"/>
      <c r="I6" s="679"/>
      <c r="J6" s="679"/>
      <c r="K6" s="679"/>
      <c r="L6" s="680"/>
      <c r="M6" s="243"/>
      <c r="N6" s="243"/>
      <c r="O6" s="243"/>
    </row>
    <row r="7" spans="1:16">
      <c r="A7" s="243"/>
      <c r="B7" s="204" t="s">
        <v>123</v>
      </c>
      <c r="C7" s="211">
        <v>1</v>
      </c>
      <c r="D7" s="211">
        <v>2</v>
      </c>
      <c r="E7" s="211">
        <v>3</v>
      </c>
      <c r="F7" s="179">
        <v>4</v>
      </c>
      <c r="G7" s="179">
        <v>5</v>
      </c>
      <c r="H7" s="179">
        <v>6</v>
      </c>
      <c r="I7" s="179">
        <v>7</v>
      </c>
      <c r="J7" s="179">
        <v>8</v>
      </c>
      <c r="K7" s="179">
        <v>9</v>
      </c>
      <c r="L7" s="179">
        <v>10</v>
      </c>
      <c r="M7" s="243"/>
      <c r="N7" s="243"/>
      <c r="O7" s="243"/>
    </row>
    <row r="8" spans="1:16" ht="17.25">
      <c r="A8" s="196" t="s">
        <v>342</v>
      </c>
      <c r="B8" s="75" t="str">
        <f>IF(ISERROR(VLOOKUP(UPPER($G$3),'Moyennes ∆Ct et 2^(-∆Ct)'!$B$3:$X$86,13,FALSE)),"",VLOOKUP(UPPER($G$3),'Moyennes ∆Ct et 2^(-∆Ct)'!$B$3:$X$86,13,FALSE))</f>
        <v/>
      </c>
      <c r="C8" s="75" t="str">
        <f>IF(ISERROR(VLOOKUP(UPPER($G$3),'Moyennes ∆Ct et 2^(-∆Ct)'!$B$3:$X$86,14,FALSE)),"",VLOOKUP(UPPER($G$3),'Moyennes ∆Ct et 2^(-∆Ct)'!$B$3:$X$86,14,FALSE))</f>
        <v/>
      </c>
      <c r="D8" s="75" t="str">
        <f>IF(ISERROR(VLOOKUP(UPPER($G$3),'Moyennes ∆Ct et 2^(-∆Ct)'!$B$3:$X$86,15,FALSE)),"",VLOOKUP(UPPER($G$3),'Moyennes ∆Ct et 2^(-∆Ct)'!$B$3:$X$86,15,FALSE))</f>
        <v/>
      </c>
      <c r="E8" s="75" t="str">
        <f>IF(ISERROR(VLOOKUP(UPPER($G$3),'Moyennes ∆Ct et 2^(-∆Ct)'!$B$3:$X$86,16,FALSE)),"",VLOOKUP(UPPER($G$3),'Moyennes ∆Ct et 2^(-∆Ct)'!$B$3:$X$86,16,FALSE))</f>
        <v/>
      </c>
      <c r="F8" s="75" t="str">
        <f>IF(ISERROR(VLOOKUP(UPPER($G$3),'Moyennes ∆Ct et 2^(-∆Ct)'!$B$3:$X$86,17,FALSE)),"",VLOOKUP(UPPER($G$3),'Moyennes ∆Ct et 2^(-∆Ct)'!$B$3:$X$86,17,FALSE))</f>
        <v/>
      </c>
      <c r="G8" s="75" t="str">
        <f>IF(ISERROR(VLOOKUP(UPPER($G$3),'Moyennes ∆Ct et 2^(-∆Ct)'!$B$3:$X$86,18,FALSE)),"",VLOOKUP(UPPER($G$3),'Moyennes ∆Ct et 2^(-∆Ct)'!$B$3:$X$86,18,FALSE))</f>
        <v/>
      </c>
      <c r="H8" s="75" t="str">
        <f>IF(ISERROR(VLOOKUP(UPPER($G$3),'Moyennes ∆Ct et 2^(-∆Ct)'!$B$3:$X$86,19,FALSE)),"",VLOOKUP(UPPER($G$3),'Moyennes ∆Ct et 2^(-∆Ct)'!$B$3:$X$86,19,FALSE))</f>
        <v/>
      </c>
      <c r="I8" s="75" t="str">
        <f>IF(ISERROR(VLOOKUP(UPPER($G$3),'Moyennes ∆Ct et 2^(-∆Ct)'!$B$3:$X$86,20,FALSE)),"",VLOOKUP(UPPER($G$3),'Moyennes ∆Ct et 2^(-∆Ct)'!$B$3:$X$86,20,FALSE))</f>
        <v/>
      </c>
      <c r="J8" s="75" t="str">
        <f>IF(ISERROR(VLOOKUP(UPPER($G$3),'Moyennes ∆Ct et 2^(-∆Ct)'!$B$3:$X$86,21,FALSE)),"",VLOOKUP(UPPER($G$3),'Moyennes ∆Ct et 2^(-∆Ct)'!$B$3:$X$86,21,FALSE))</f>
        <v/>
      </c>
      <c r="K8" s="75" t="str">
        <f>IF(ISERROR(VLOOKUP(UPPER($G$3),'Moyennes ∆Ct et 2^(-∆Ct)'!$B$3:$X$86,22,FALSE)),"",VLOOKUP(UPPER($G$3),'Moyennes ∆Ct et 2^(-∆Ct)'!$B$3:$X$86,22,FALSE))</f>
        <v/>
      </c>
      <c r="L8" s="75" t="str">
        <f>IF(ISERROR(VLOOKUP(UPPER($G$3),'Moyennes ∆Ct et 2^(-∆Ct)'!$B$3:$X$86,23,FALSE)),"",VLOOKUP(UPPER($G$3),'Moyennes ∆Ct et 2^(-∆Ct)'!$B$3:$X$86,23,FALSE))</f>
        <v/>
      </c>
      <c r="M8" s="243"/>
      <c r="N8" s="243"/>
      <c r="O8" s="243"/>
    </row>
    <row r="9" spans="1:16">
      <c r="A9" s="196" t="s">
        <v>354</v>
      </c>
      <c r="B9" s="75" t="str">
        <f>IF(B8&gt;1,B8,-1/B8)</f>
        <v/>
      </c>
      <c r="C9" s="75" t="str">
        <f t="shared" ref="C9:L9" si="0">IF(C8&gt;1,C8,-1/C8)</f>
        <v/>
      </c>
      <c r="D9" s="75" t="str">
        <f t="shared" si="0"/>
        <v/>
      </c>
      <c r="E9" s="75" t="str">
        <f t="shared" si="0"/>
        <v/>
      </c>
      <c r="F9" s="75" t="str">
        <f t="shared" si="0"/>
        <v/>
      </c>
      <c r="G9" s="75" t="str">
        <f t="shared" si="0"/>
        <v/>
      </c>
      <c r="H9" s="75" t="str">
        <f t="shared" si="0"/>
        <v/>
      </c>
      <c r="I9" s="75" t="str">
        <f t="shared" si="0"/>
        <v/>
      </c>
      <c r="J9" s="75" t="str">
        <f t="shared" si="0"/>
        <v/>
      </c>
      <c r="K9" s="75" t="str">
        <f t="shared" si="0"/>
        <v/>
      </c>
      <c r="L9" s="75" t="str">
        <f t="shared" si="0"/>
        <v/>
      </c>
      <c r="M9" s="243"/>
      <c r="N9" s="243"/>
      <c r="O9" s="243"/>
    </row>
    <row r="10" spans="1:16" ht="17.25">
      <c r="A10" s="196" t="s">
        <v>348</v>
      </c>
      <c r="B10" s="187"/>
      <c r="C10" s="75" t="str">
        <f>IF(ISERROR(VLOOKUP(UPPER($G$3),'Moyennes des 2^(-∆∆Ct)'!$B$3:$AI$86,5,FALSE)),"",VLOOKUP(UPPER($G$3),'Moyennes des 2^(-∆∆Ct)'!$B$3:$AI$86,5,FALSE))</f>
        <v/>
      </c>
      <c r="D10" s="75" t="str">
        <f>IF(ISERROR(VLOOKUP(UPPER($G$3),'Moyennes des 2^(-∆∆Ct)'!$B$3:$AI$86,8,FALSE)),"",VLOOKUP(UPPER($G$3),'Moyennes des 2^(-∆∆Ct)'!$B$3:$AI$86,8,FALSE))</f>
        <v/>
      </c>
      <c r="E10" s="75" t="str">
        <f>IF(ISERROR(VLOOKUP(UPPER($G$3),'Moyennes des 2^(-∆∆Ct)'!$B$3:$AI$86,11,FALSE)),"",VLOOKUP(UPPER($G$3),'Moyennes des 2^(-∆∆Ct)'!$B$3:$AI$86,11,FALSE))</f>
        <v/>
      </c>
      <c r="F10" s="75" t="str">
        <f>IF(ISERROR(VLOOKUP(UPPER($G$3),'Moyennes des 2^(-∆∆Ct)'!$B$3:$AI$86,14,FALSE)),"",VLOOKUP(UPPER($G$3),'Moyennes des 2^(-∆∆Ct)'!$B$3:$AI$86,14,FALSE))</f>
        <v/>
      </c>
      <c r="G10" s="75" t="str">
        <f>IF(ISERROR(VLOOKUP(UPPER($G$3),'Moyennes des 2^(-∆∆Ct)'!$B$3:$AI$86,17,FALSE)),"",VLOOKUP(UPPER($G$3),'Moyennes des 2^(-∆∆Ct)'!$B$3:$AI$86,17,FALSE))</f>
        <v/>
      </c>
      <c r="H10" s="75" t="str">
        <f>IF(ISERROR(VLOOKUP(UPPER($G$3),'Moyennes des 2^(-∆∆Ct)'!$B$3:$AI$86,20,FALSE)),"",VLOOKUP(UPPER($G$3),'Moyennes des 2^(-∆∆Ct)'!$B$3:$AI$86,20,FALSE))</f>
        <v/>
      </c>
      <c r="I10" s="75" t="str">
        <f>IF(ISERROR(VLOOKUP(UPPER($G$3),'Moyennes des 2^(-∆∆Ct)'!$B$3:$AI$86,23,FALSE)),"",VLOOKUP(UPPER($G$3),'Moyennes des 2^(-∆∆Ct)'!$B$3:$AI$86,23,FALSE))</f>
        <v/>
      </c>
      <c r="J10" s="75" t="str">
        <f>IF(ISERROR(VLOOKUP(UPPER($G$3),'Moyennes des 2^(-∆∆Ct)'!$B$3:$AI$86,26,FALSE)),"",VLOOKUP(UPPER($G$3),'Moyennes des 2^(-∆∆Ct)'!$B$3:$AI$86,26,FALSE))</f>
        <v/>
      </c>
      <c r="K10" s="75" t="str">
        <f>IF(ISERROR(VLOOKUP(UPPER($G$3),'Moyennes des 2^(-∆∆Ct)'!$B$3:$AI$86,29,FALSE)),"",VLOOKUP(UPPER($G$3),'Moyennes des 2^(-∆∆Ct)'!$B$3:$AI$86,29,FALSE))</f>
        <v/>
      </c>
      <c r="L10" s="75" t="str">
        <f>IF(ISERROR(VLOOKUP(UPPER($G$3),'Moyennes des 2^(-∆∆Ct)'!$B$3:$AI$86,32,FALSE)),"",VLOOKUP(UPPER($G$3),'Moyennes des 2^(-∆∆Ct)'!$B$3:$AI$86,32,FALSE))</f>
        <v/>
      </c>
      <c r="M10" s="243"/>
      <c r="N10" s="243"/>
      <c r="O10" s="243"/>
    </row>
    <row r="11" spans="1:16" s="190" customFormat="1">
      <c r="A11" s="196" t="s">
        <v>355</v>
      </c>
      <c r="B11" s="187"/>
      <c r="C11" s="201" t="str">
        <f>IF(ISERROR(VLOOKUP(UPPER($G$3),'Variations d''expr° - Validation'!$B$3:$AI$86,5,FALSE)),"",VLOOKUP(UPPER($G$3),'Variations d''expr° - Validation'!$B$3:$AI$86,5,FALSE))</f>
        <v/>
      </c>
      <c r="D11" s="210" t="str">
        <f>IF(ISERROR(VLOOKUP(UPPER($G$3),'Variations d''expr° - Validation'!$B$3:$AI$86,8,FALSE)),"",VLOOKUP(UPPER($G$3),'Variations d''expr° - Validation'!$B$3:$AI$86,8,FALSE))</f>
        <v/>
      </c>
      <c r="E11" s="210" t="str">
        <f>IF(ISERROR(VLOOKUP(UPPER($G$3),'Variations d''expr° - Validation'!$B$3:$AI$86,11,FALSE)),"",VLOOKUP(UPPER($G$3),'Variations d''expr° - Validation'!$B$3:$AI$86,11,FALSE))</f>
        <v/>
      </c>
      <c r="F11" s="210" t="str">
        <f>IF(ISERROR(VLOOKUP(UPPER($G$3),'Variations d''expr° - Validation'!$B$3:$AI$86,14,FALSE)),"",VLOOKUP(UPPER($G$3),'Variations d''expr° - Validation'!$B$3:$AI$86,14,FALSE))</f>
        <v/>
      </c>
      <c r="G11" s="210" t="str">
        <f>IF(ISERROR(VLOOKUP(UPPER($G$3),'Variations d''expr° - Validation'!$B$3:$AI$86,17,FALSE)),"",VLOOKUP(UPPER($G$3),'Variations d''expr° - Validation'!$B$3:$AI$86,17,FALSE))</f>
        <v/>
      </c>
      <c r="H11" s="210" t="str">
        <f>IF(ISERROR(VLOOKUP(UPPER($G$3),'Variations d''expr° - Validation'!$B$3:$AI$86,20,FALSE)),"",VLOOKUP(UPPER($G$3),'Variations d''expr° - Validation'!$B$3:$AI$86,20,FALSE))</f>
        <v/>
      </c>
      <c r="I11" s="210" t="str">
        <f>IF(ISERROR(VLOOKUP(UPPER($G$3),'Variations d''expr° - Validation'!$B$3:$AI$86,23,FALSE)),"",VLOOKUP(UPPER($G$3),'Variations d''expr° - Validation'!$B$3:$AI$86,23,FALSE))</f>
        <v/>
      </c>
      <c r="J11" s="210" t="str">
        <f>IF(ISERROR(VLOOKUP(UPPER($G$3),'Variations d''expr° - Validation'!$B$3:$AI$86,26,FALSE)),"",VLOOKUP(UPPER($G$3),'Variations d''expr° - Validation'!$B$3:$AI$86,26,FALSE))</f>
        <v/>
      </c>
      <c r="K11" s="210" t="str">
        <f>IF(ISERROR(VLOOKUP(UPPER($G$3),'Variations d''expr° - Validation'!$B$3:$AI$86,29,FALSE)),"",VLOOKUP(UPPER($G$3),'Variations d''expr° - Validation'!$B$3:$AI$86,29,FALSE))</f>
        <v/>
      </c>
      <c r="L11" s="210" t="str">
        <f>IF(ISERROR(VLOOKUP(UPPER($G$3),'Variations d''expr° - Validation'!$B$3:$AI$86,32,FALSE)),"",VLOOKUP(UPPER($G$3),'Variations d''expr° - Validation'!$B$3:$AI$86,32,FALSE))</f>
        <v/>
      </c>
      <c r="M11" s="243"/>
      <c r="N11" s="243"/>
      <c r="O11" s="243"/>
    </row>
    <row r="12" spans="1:16" s="45" customFormat="1">
      <c r="A12" s="243"/>
      <c r="B12" s="243"/>
      <c r="C12" s="243"/>
      <c r="D12" s="243"/>
      <c r="E12" s="243"/>
      <c r="F12" s="243"/>
      <c r="G12" s="243"/>
      <c r="H12" s="243"/>
      <c r="I12" s="243"/>
      <c r="J12" s="243"/>
      <c r="K12" s="243"/>
      <c r="L12" s="243"/>
      <c r="M12" s="243"/>
      <c r="N12" s="243"/>
      <c r="O12" s="243"/>
    </row>
    <row r="13" spans="1:16" s="360" customFormat="1" ht="17.25">
      <c r="A13" s="676" t="s">
        <v>347</v>
      </c>
      <c r="B13" s="676"/>
      <c r="C13" s="676"/>
      <c r="D13" s="676"/>
      <c r="E13" s="676"/>
      <c r="F13" s="337" t="str">
        <f>IF(G3="","",G3)</f>
        <v/>
      </c>
      <c r="G13" s="15"/>
      <c r="H13" s="676" t="s">
        <v>349</v>
      </c>
      <c r="I13" s="676"/>
      <c r="J13" s="676"/>
      <c r="K13" s="676"/>
      <c r="L13" s="676"/>
      <c r="M13" s="337" t="str">
        <f>F13</f>
        <v/>
      </c>
      <c r="N13" s="15"/>
      <c r="O13" s="15"/>
      <c r="P13" s="15"/>
    </row>
    <row r="14" spans="1:16">
      <c r="A14" s="243"/>
      <c r="B14" s="243"/>
      <c r="C14" s="243"/>
      <c r="D14" s="243"/>
      <c r="E14" s="243"/>
      <c r="F14" s="243"/>
      <c r="G14" s="243"/>
      <c r="H14" s="243"/>
      <c r="I14" s="243"/>
      <c r="J14" s="243"/>
      <c r="K14" s="243"/>
      <c r="L14" s="243"/>
      <c r="M14" s="243"/>
      <c r="N14" s="243"/>
      <c r="O14" s="243"/>
    </row>
    <row r="15" spans="1:16">
      <c r="A15" s="243"/>
      <c r="B15" s="243"/>
      <c r="C15" s="243"/>
      <c r="D15" s="243"/>
      <c r="E15" s="243"/>
      <c r="F15" s="243"/>
      <c r="G15" s="243"/>
      <c r="H15" s="243"/>
      <c r="I15" s="243"/>
      <c r="J15" s="243"/>
      <c r="K15" s="243"/>
      <c r="L15" s="243"/>
      <c r="M15" s="243"/>
      <c r="N15" s="243"/>
      <c r="O15" s="243"/>
    </row>
    <row r="16" spans="1:16">
      <c r="A16" s="243"/>
      <c r="B16" s="243"/>
      <c r="C16" s="243"/>
      <c r="D16" s="243"/>
      <c r="E16" s="243"/>
      <c r="F16" s="243"/>
      <c r="G16" s="243"/>
      <c r="H16" s="243"/>
      <c r="I16" s="243"/>
      <c r="J16" s="243"/>
      <c r="K16" s="243"/>
      <c r="L16" s="243"/>
      <c r="M16" s="243"/>
      <c r="N16" s="243"/>
      <c r="O16" s="243"/>
    </row>
    <row r="17" spans="1:15">
      <c r="A17" s="243"/>
      <c r="B17" s="243"/>
      <c r="C17" s="243"/>
      <c r="D17" s="243"/>
      <c r="E17" s="243"/>
      <c r="F17" s="243"/>
      <c r="G17" s="243"/>
      <c r="H17" s="243"/>
      <c r="I17" s="243"/>
      <c r="J17" s="243"/>
      <c r="K17" s="243"/>
      <c r="L17" s="243"/>
      <c r="M17" s="243"/>
      <c r="N17" s="243"/>
      <c r="O17" s="243"/>
    </row>
    <row r="18" spans="1:15">
      <c r="A18" s="243"/>
      <c r="B18" s="243"/>
      <c r="C18" s="243"/>
      <c r="D18" s="243"/>
      <c r="E18" s="243"/>
      <c r="F18" s="243"/>
      <c r="G18" s="243"/>
      <c r="H18" s="243"/>
      <c r="I18" s="243"/>
      <c r="J18" s="243"/>
      <c r="K18" s="243"/>
      <c r="L18" s="243"/>
      <c r="M18" s="243"/>
      <c r="N18" s="243"/>
      <c r="O18" s="243"/>
    </row>
    <row r="19" spans="1:15">
      <c r="A19" s="243"/>
      <c r="B19" s="243"/>
      <c r="C19" s="243"/>
      <c r="D19" s="243"/>
      <c r="E19" s="243"/>
      <c r="F19" s="243"/>
      <c r="G19" s="243"/>
      <c r="H19" s="243"/>
      <c r="I19" s="243"/>
      <c r="J19" s="243"/>
      <c r="K19" s="243"/>
      <c r="L19" s="243"/>
      <c r="M19" s="243"/>
      <c r="N19" s="243"/>
      <c r="O19" s="243"/>
    </row>
    <row r="20" spans="1:15">
      <c r="A20" s="243"/>
      <c r="B20" s="243"/>
      <c r="C20" s="243"/>
      <c r="D20" s="243"/>
      <c r="E20" s="243"/>
      <c r="F20" s="243"/>
      <c r="G20" s="243"/>
      <c r="H20" s="243"/>
      <c r="I20" s="243"/>
      <c r="J20" s="243"/>
      <c r="K20" s="243"/>
      <c r="L20" s="243"/>
      <c r="M20" s="243"/>
      <c r="N20" s="243"/>
      <c r="O20" s="243"/>
    </row>
    <row r="21" spans="1:15">
      <c r="A21" s="243"/>
      <c r="B21" s="243"/>
      <c r="C21" s="243"/>
      <c r="D21" s="243"/>
      <c r="E21" s="243"/>
      <c r="F21" s="243"/>
      <c r="G21" s="243"/>
      <c r="H21" s="243"/>
      <c r="I21" s="243"/>
      <c r="J21" s="243"/>
      <c r="K21" s="243"/>
      <c r="L21" s="243"/>
      <c r="M21" s="243"/>
      <c r="N21" s="243"/>
      <c r="O21" s="243"/>
    </row>
    <row r="22" spans="1:15">
      <c r="A22" s="243"/>
      <c r="B22" s="243"/>
      <c r="C22" s="243"/>
      <c r="D22" s="243"/>
      <c r="E22" s="243"/>
      <c r="F22" s="243"/>
      <c r="G22" s="243"/>
      <c r="H22" s="243"/>
      <c r="I22" s="243"/>
      <c r="J22" s="243"/>
      <c r="K22" s="243"/>
      <c r="L22" s="243"/>
      <c r="M22" s="243"/>
      <c r="N22" s="243"/>
      <c r="O22" s="243"/>
    </row>
    <row r="23" spans="1:15">
      <c r="A23" s="243"/>
      <c r="B23" s="243"/>
      <c r="C23" s="243"/>
      <c r="D23" s="243"/>
      <c r="E23" s="243"/>
      <c r="F23" s="243"/>
      <c r="G23" s="243"/>
      <c r="H23" s="243"/>
      <c r="I23" s="243"/>
      <c r="J23" s="243"/>
      <c r="K23" s="243"/>
      <c r="L23" s="243"/>
      <c r="M23" s="243"/>
      <c r="N23" s="243"/>
      <c r="O23" s="243"/>
    </row>
    <row r="24" spans="1:15">
      <c r="A24" s="243"/>
      <c r="B24" s="243"/>
      <c r="C24" s="243"/>
      <c r="D24" s="243"/>
      <c r="E24" s="243"/>
      <c r="F24" s="243"/>
      <c r="G24" s="243"/>
      <c r="H24" s="243"/>
      <c r="I24" s="243"/>
      <c r="J24" s="243"/>
      <c r="K24" s="243"/>
      <c r="L24" s="243"/>
      <c r="M24" s="243"/>
      <c r="N24" s="243"/>
      <c r="O24" s="243"/>
    </row>
    <row r="25" spans="1:15">
      <c r="A25" s="243"/>
      <c r="B25" s="243"/>
      <c r="C25" s="243"/>
      <c r="D25" s="243"/>
      <c r="E25" s="243"/>
      <c r="F25" s="243"/>
      <c r="G25" s="243"/>
      <c r="H25" s="243"/>
      <c r="I25" s="243"/>
      <c r="J25" s="243"/>
      <c r="K25" s="243"/>
      <c r="L25" s="243"/>
      <c r="M25" s="243"/>
      <c r="N25" s="243"/>
      <c r="O25" s="243"/>
    </row>
    <row r="26" spans="1:15">
      <c r="A26" s="243"/>
      <c r="B26" s="243"/>
      <c r="C26" s="243"/>
      <c r="D26" s="243"/>
      <c r="E26" s="243"/>
      <c r="F26" s="243"/>
      <c r="G26" s="243"/>
      <c r="H26" s="243"/>
      <c r="I26" s="243"/>
      <c r="J26" s="243"/>
      <c r="K26" s="243"/>
      <c r="L26" s="243"/>
      <c r="M26" s="243"/>
      <c r="N26" s="243"/>
      <c r="O26" s="243"/>
    </row>
    <row r="27" spans="1:15">
      <c r="A27" s="243"/>
      <c r="B27" s="243"/>
      <c r="C27" s="243"/>
      <c r="D27" s="243"/>
      <c r="E27" s="243"/>
      <c r="F27" s="243"/>
      <c r="G27" s="243"/>
      <c r="H27" s="243"/>
      <c r="I27" s="243"/>
      <c r="J27" s="243"/>
      <c r="K27" s="243"/>
      <c r="L27" s="243"/>
      <c r="M27" s="243"/>
      <c r="N27" s="243"/>
      <c r="O27" s="243"/>
    </row>
    <row r="28" spans="1:15">
      <c r="A28" s="243"/>
      <c r="B28" s="243"/>
      <c r="C28" s="243"/>
      <c r="D28" s="243"/>
      <c r="E28" s="243"/>
      <c r="F28" s="243"/>
      <c r="G28" s="243"/>
      <c r="H28" s="243"/>
      <c r="I28" s="243"/>
      <c r="J28" s="243"/>
      <c r="K28" s="243"/>
      <c r="L28" s="243"/>
      <c r="M28" s="243"/>
      <c r="N28" s="243"/>
      <c r="O28" s="243"/>
    </row>
    <row r="29" spans="1:15">
      <c r="A29" s="243"/>
      <c r="B29" s="243"/>
      <c r="C29" s="243"/>
      <c r="D29" s="243"/>
      <c r="E29" s="243"/>
      <c r="F29" s="243"/>
      <c r="G29" s="243"/>
      <c r="H29" s="243"/>
      <c r="I29" s="243"/>
      <c r="J29" s="243"/>
      <c r="K29" s="243"/>
      <c r="L29" s="243"/>
      <c r="M29" s="243"/>
      <c r="N29" s="243"/>
      <c r="O29" s="243"/>
    </row>
    <row r="30" spans="1:15">
      <c r="A30" s="243"/>
      <c r="B30" s="243"/>
      <c r="C30" s="243"/>
      <c r="D30" s="243"/>
      <c r="E30" s="243"/>
      <c r="F30" s="243"/>
      <c r="G30" s="243"/>
      <c r="H30" s="243"/>
      <c r="I30" s="243"/>
      <c r="J30" s="243"/>
      <c r="K30" s="243"/>
      <c r="L30" s="243"/>
      <c r="M30" s="243"/>
      <c r="N30" s="243"/>
      <c r="O30" s="243"/>
    </row>
    <row r="31" spans="1:15">
      <c r="A31" s="243"/>
      <c r="B31" s="243"/>
      <c r="C31" s="243"/>
      <c r="D31" s="243"/>
      <c r="E31" s="243"/>
      <c r="F31" s="243"/>
      <c r="G31" s="243"/>
      <c r="H31" s="243"/>
      <c r="I31" s="243"/>
      <c r="J31" s="243"/>
      <c r="K31" s="243"/>
      <c r="L31" s="243"/>
      <c r="M31" s="243"/>
      <c r="N31" s="243"/>
      <c r="O31" s="243"/>
    </row>
    <row r="32" spans="1:15">
      <c r="A32" s="243"/>
      <c r="B32" s="243"/>
      <c r="C32" s="243"/>
      <c r="D32" s="243"/>
      <c r="E32" s="243"/>
      <c r="F32" s="243"/>
      <c r="G32" s="243"/>
      <c r="H32" s="243"/>
      <c r="I32" s="243"/>
      <c r="J32" s="243"/>
      <c r="K32" s="243"/>
      <c r="L32" s="243"/>
      <c r="M32" s="243"/>
      <c r="N32" s="243"/>
      <c r="O32" s="243"/>
    </row>
    <row r="33" spans="1:15" s="360" customFormat="1" ht="17.25" customHeight="1">
      <c r="A33" s="676" t="s">
        <v>295</v>
      </c>
      <c r="B33" s="676"/>
      <c r="C33" s="676"/>
      <c r="D33" s="676"/>
      <c r="E33" s="676"/>
      <c r="F33" s="337" t="str">
        <f>F13</f>
        <v/>
      </c>
      <c r="G33" s="15"/>
      <c r="H33" s="676" t="s">
        <v>352</v>
      </c>
      <c r="I33" s="676"/>
      <c r="J33" s="676"/>
      <c r="K33" s="676"/>
      <c r="L33" s="676"/>
      <c r="M33" s="337" t="str">
        <f>IF(G3="","",G3)</f>
        <v/>
      </c>
      <c r="N33" s="15"/>
      <c r="O33" s="15"/>
    </row>
    <row r="34" spans="1:15">
      <c r="A34" s="243"/>
      <c r="B34" s="243"/>
      <c r="C34" s="243"/>
      <c r="D34" s="243"/>
      <c r="E34" s="243"/>
      <c r="F34" s="243"/>
      <c r="G34" s="243"/>
      <c r="H34" s="243"/>
      <c r="I34" s="243"/>
      <c r="J34" s="243"/>
      <c r="K34" s="243"/>
      <c r="L34" s="243"/>
      <c r="M34" s="243"/>
      <c r="N34" s="243"/>
      <c r="O34" s="243"/>
    </row>
    <row r="35" spans="1:15">
      <c r="A35" s="243"/>
      <c r="B35" s="243"/>
      <c r="C35" s="243"/>
      <c r="D35" s="243"/>
      <c r="E35" s="243"/>
      <c r="F35" s="243"/>
      <c r="G35" s="243"/>
      <c r="H35" s="243"/>
      <c r="I35" s="243"/>
      <c r="J35" s="243"/>
      <c r="K35" s="243"/>
      <c r="L35" s="243"/>
      <c r="M35" s="243"/>
      <c r="N35" s="243"/>
      <c r="O35" s="243"/>
    </row>
    <row r="36" spans="1:15">
      <c r="A36" s="243"/>
      <c r="B36" s="243"/>
      <c r="C36" s="243"/>
      <c r="D36" s="243"/>
      <c r="E36" s="243"/>
      <c r="F36" s="243"/>
      <c r="G36" s="243"/>
      <c r="H36" s="243"/>
      <c r="I36" s="243"/>
      <c r="J36" s="243"/>
      <c r="K36" s="243"/>
      <c r="L36" s="243"/>
      <c r="M36" s="243"/>
      <c r="N36" s="243"/>
      <c r="O36" s="243"/>
    </row>
    <row r="37" spans="1:15">
      <c r="A37" s="243"/>
      <c r="B37" s="243"/>
      <c r="C37" s="243"/>
      <c r="D37" s="243"/>
      <c r="E37" s="243"/>
      <c r="F37" s="243"/>
      <c r="G37" s="243"/>
      <c r="H37" s="243"/>
      <c r="I37" s="243"/>
      <c r="J37" s="243"/>
      <c r="K37" s="243"/>
      <c r="L37" s="243"/>
      <c r="M37" s="243"/>
      <c r="N37" s="243"/>
      <c r="O37" s="243"/>
    </row>
    <row r="38" spans="1:15">
      <c r="A38" s="243"/>
      <c r="B38" s="243"/>
      <c r="C38" s="243"/>
      <c r="D38" s="243"/>
      <c r="E38" s="243"/>
      <c r="F38" s="243"/>
      <c r="G38" s="243"/>
      <c r="H38" s="243"/>
      <c r="I38" s="243"/>
      <c r="J38" s="243"/>
      <c r="K38" s="243"/>
      <c r="L38" s="243"/>
      <c r="M38" s="243"/>
      <c r="N38" s="243"/>
      <c r="O38" s="243"/>
    </row>
    <row r="39" spans="1:15">
      <c r="A39" s="243"/>
      <c r="B39" s="243"/>
      <c r="C39" s="243"/>
      <c r="D39" s="243"/>
      <c r="E39" s="243"/>
      <c r="F39" s="243"/>
      <c r="G39" s="243"/>
      <c r="H39" s="243"/>
      <c r="I39" s="243"/>
      <c r="J39" s="243"/>
      <c r="K39" s="243"/>
      <c r="L39" s="243"/>
      <c r="M39" s="243"/>
      <c r="N39" s="243"/>
      <c r="O39" s="243"/>
    </row>
    <row r="40" spans="1:15">
      <c r="A40" s="243"/>
      <c r="B40" s="243"/>
      <c r="C40" s="243"/>
      <c r="D40" s="243"/>
      <c r="E40" s="243"/>
      <c r="F40" s="243"/>
      <c r="G40" s="243"/>
      <c r="H40" s="243"/>
      <c r="I40" s="243"/>
      <c r="J40" s="243"/>
      <c r="K40" s="243"/>
      <c r="L40" s="243"/>
      <c r="M40" s="243"/>
      <c r="N40" s="243"/>
      <c r="O40" s="243"/>
    </row>
    <row r="41" spans="1:15">
      <c r="A41" s="243"/>
      <c r="B41" s="243"/>
      <c r="C41" s="243"/>
      <c r="D41" s="243"/>
      <c r="E41" s="243"/>
      <c r="F41" s="243"/>
      <c r="G41" s="243"/>
      <c r="H41" s="243"/>
      <c r="I41" s="243"/>
      <c r="J41" s="243"/>
      <c r="K41" s="243"/>
      <c r="L41" s="243"/>
      <c r="M41" s="243"/>
      <c r="N41" s="243"/>
      <c r="O41" s="243"/>
    </row>
    <row r="42" spans="1:15">
      <c r="A42" s="243"/>
      <c r="B42" s="243"/>
      <c r="C42" s="243"/>
      <c r="D42" s="243"/>
      <c r="E42" s="243"/>
      <c r="F42" s="243"/>
      <c r="G42" s="243"/>
      <c r="H42" s="243"/>
      <c r="I42" s="243"/>
      <c r="J42" s="243"/>
      <c r="K42" s="243"/>
      <c r="L42" s="243"/>
      <c r="M42" s="243"/>
      <c r="N42" s="243"/>
      <c r="O42" s="243"/>
    </row>
    <row r="43" spans="1:15">
      <c r="A43" s="243"/>
      <c r="B43" s="243"/>
      <c r="C43" s="243"/>
      <c r="D43" s="243"/>
      <c r="E43" s="243"/>
      <c r="F43" s="243"/>
      <c r="G43" s="243"/>
      <c r="H43" s="243"/>
      <c r="I43" s="243"/>
      <c r="J43" s="243"/>
      <c r="K43" s="243"/>
      <c r="L43" s="243"/>
      <c r="M43" s="243"/>
      <c r="N43" s="243"/>
      <c r="O43" s="243"/>
    </row>
    <row r="44" spans="1:15">
      <c r="A44" s="243"/>
      <c r="B44" s="243"/>
      <c r="C44" s="243"/>
      <c r="D44" s="243"/>
      <c r="E44" s="243"/>
      <c r="F44" s="243"/>
      <c r="G44" s="243"/>
      <c r="H44" s="243"/>
      <c r="I44" s="243"/>
      <c r="J44" s="243"/>
      <c r="K44" s="243"/>
      <c r="L44" s="243"/>
      <c r="M44" s="243"/>
      <c r="N44" s="243"/>
      <c r="O44" s="243"/>
    </row>
    <row r="45" spans="1:15">
      <c r="A45" s="243"/>
      <c r="B45" s="243"/>
      <c r="C45" s="243"/>
      <c r="D45" s="243"/>
      <c r="E45" s="243"/>
      <c r="F45" s="243"/>
      <c r="G45" s="243"/>
      <c r="H45" s="243"/>
      <c r="I45" s="243"/>
      <c r="J45" s="243"/>
      <c r="K45" s="243"/>
      <c r="L45" s="243"/>
      <c r="M45" s="243"/>
      <c r="N45" s="243"/>
      <c r="O45" s="243"/>
    </row>
    <row r="46" spans="1:15">
      <c r="A46" s="243"/>
      <c r="B46" s="243"/>
      <c r="C46" s="243"/>
      <c r="D46" s="243"/>
      <c r="E46" s="243"/>
      <c r="F46" s="243"/>
      <c r="G46" s="243"/>
      <c r="H46" s="243"/>
      <c r="I46" s="243"/>
      <c r="J46" s="243"/>
      <c r="K46" s="243"/>
      <c r="L46" s="243"/>
      <c r="M46" s="243"/>
      <c r="N46" s="243"/>
      <c r="O46" s="243"/>
    </row>
    <row r="47" spans="1:15">
      <c r="A47" s="243"/>
      <c r="B47" s="243"/>
      <c r="C47" s="243"/>
      <c r="D47" s="243"/>
      <c r="E47" s="243"/>
      <c r="F47" s="243"/>
      <c r="G47" s="243"/>
      <c r="H47" s="243"/>
      <c r="I47" s="243"/>
      <c r="J47" s="243"/>
      <c r="K47" s="243"/>
      <c r="L47" s="243"/>
      <c r="M47" s="243"/>
      <c r="N47" s="243"/>
      <c r="O47" s="243"/>
    </row>
    <row r="48" spans="1:15">
      <c r="A48" s="243"/>
      <c r="B48" s="243"/>
      <c r="C48" s="243"/>
      <c r="D48" s="243"/>
      <c r="E48" s="243"/>
      <c r="F48" s="243"/>
      <c r="G48" s="243"/>
      <c r="H48" s="243"/>
      <c r="I48" s="243"/>
      <c r="J48" s="225"/>
      <c r="K48" s="225"/>
      <c r="L48" s="225"/>
      <c r="M48" s="225"/>
      <c r="N48" s="243"/>
      <c r="O48" s="243"/>
    </row>
    <row r="49" spans="1:18">
      <c r="A49" s="243"/>
      <c r="B49" s="243"/>
      <c r="C49" s="243"/>
      <c r="D49" s="243"/>
      <c r="E49" s="243"/>
      <c r="F49" s="243"/>
      <c r="G49" s="243"/>
      <c r="H49" s="243"/>
      <c r="I49" s="243"/>
      <c r="J49" s="225"/>
      <c r="K49" s="225"/>
      <c r="L49" s="225"/>
      <c r="M49" s="225"/>
      <c r="N49" s="243"/>
      <c r="O49" s="243"/>
    </row>
    <row r="50" spans="1:18">
      <c r="A50" s="243"/>
      <c r="B50" s="243"/>
      <c r="C50" s="243"/>
      <c r="D50" s="243"/>
      <c r="E50" s="243"/>
      <c r="F50" s="243"/>
      <c r="G50" s="243"/>
      <c r="H50" s="243"/>
      <c r="I50" s="243"/>
      <c r="J50" s="225"/>
      <c r="K50" s="225"/>
      <c r="L50" s="225"/>
      <c r="M50" s="225"/>
      <c r="N50" s="243"/>
      <c r="O50" s="243"/>
    </row>
    <row r="51" spans="1:18">
      <c r="A51" s="243"/>
      <c r="B51" s="243"/>
      <c r="C51" s="243"/>
      <c r="D51" s="243"/>
      <c r="E51" s="243"/>
      <c r="F51" s="243"/>
      <c r="G51" s="243"/>
      <c r="H51" s="243"/>
      <c r="I51" s="243"/>
      <c r="J51" s="225"/>
      <c r="K51" s="225"/>
      <c r="L51" s="225"/>
      <c r="M51" s="225"/>
      <c r="N51" s="243"/>
      <c r="O51" s="243"/>
    </row>
    <row r="52" spans="1:18">
      <c r="A52" s="243"/>
      <c r="B52" s="243"/>
      <c r="C52" s="243"/>
      <c r="D52" s="243"/>
      <c r="E52" s="243"/>
      <c r="F52" s="243"/>
      <c r="G52" s="243"/>
      <c r="H52" s="243"/>
      <c r="I52" s="243"/>
      <c r="J52" s="243"/>
      <c r="K52" s="243"/>
      <c r="L52" s="243"/>
      <c r="M52" s="243"/>
      <c r="N52" s="243"/>
      <c r="O52" s="243"/>
    </row>
    <row r="53" spans="1:18">
      <c r="A53" s="243"/>
      <c r="B53" s="243"/>
      <c r="C53" s="243"/>
      <c r="D53" s="243"/>
      <c r="E53" s="243"/>
      <c r="F53" s="243"/>
      <c r="G53" s="243"/>
      <c r="H53" s="243"/>
      <c r="I53" s="243"/>
      <c r="J53" s="243"/>
      <c r="K53" s="243"/>
      <c r="L53" s="243"/>
      <c r="M53" s="243"/>
      <c r="N53" s="243"/>
      <c r="O53" s="243"/>
      <c r="P53" s="243"/>
      <c r="Q53" s="243"/>
      <c r="R53" s="243"/>
    </row>
    <row r="54" spans="1:18">
      <c r="A54" s="243"/>
      <c r="B54" s="243"/>
      <c r="C54" s="243"/>
      <c r="D54" s="243"/>
      <c r="E54" s="243"/>
      <c r="F54" s="243"/>
      <c r="G54" s="243"/>
      <c r="H54" s="243"/>
      <c r="I54" s="243"/>
      <c r="J54" s="243"/>
      <c r="K54" s="243"/>
      <c r="L54" s="243"/>
      <c r="M54" s="243"/>
      <c r="N54" s="243"/>
      <c r="O54" s="243"/>
      <c r="P54" s="243"/>
      <c r="Q54" s="243"/>
      <c r="R54" s="243"/>
    </row>
    <row r="55" spans="1:18">
      <c r="A55" s="243"/>
      <c r="B55" s="243"/>
      <c r="C55" s="243"/>
      <c r="D55" s="243"/>
      <c r="E55" s="243"/>
      <c r="F55" s="243"/>
      <c r="G55" s="243"/>
      <c r="H55" s="243"/>
      <c r="I55" s="243"/>
      <c r="J55" s="243"/>
      <c r="K55" s="243"/>
      <c r="L55" s="243"/>
      <c r="M55" s="243"/>
      <c r="N55" s="243"/>
      <c r="O55" s="243"/>
      <c r="P55" s="243"/>
      <c r="Q55" s="243"/>
      <c r="R55" s="243"/>
    </row>
    <row r="56" spans="1:18">
      <c r="A56" s="243"/>
      <c r="B56" s="243"/>
      <c r="C56" s="243"/>
      <c r="D56" s="243"/>
      <c r="E56" s="243"/>
      <c r="F56" s="243"/>
      <c r="G56" s="243"/>
      <c r="H56" s="243"/>
      <c r="I56" s="243"/>
      <c r="J56" s="243"/>
      <c r="K56" s="243"/>
      <c r="L56" s="243"/>
      <c r="M56" s="243"/>
      <c r="N56" s="243"/>
      <c r="O56" s="243"/>
      <c r="P56" s="243"/>
      <c r="Q56" s="243"/>
      <c r="R56" s="243"/>
    </row>
    <row r="57" spans="1:18">
      <c r="A57" s="243"/>
      <c r="B57" s="243"/>
      <c r="C57" s="243"/>
      <c r="D57" s="243"/>
      <c r="E57" s="243"/>
      <c r="F57" s="243"/>
      <c r="G57" s="243"/>
      <c r="H57" s="243"/>
      <c r="I57" s="243"/>
      <c r="J57" s="243"/>
      <c r="K57" s="243"/>
      <c r="L57" s="243"/>
      <c r="M57" s="243"/>
      <c r="N57" s="243"/>
      <c r="O57" s="243"/>
      <c r="P57" s="243"/>
      <c r="Q57" s="243"/>
      <c r="R57" s="243"/>
    </row>
    <row r="58" spans="1:18">
      <c r="A58" s="243"/>
      <c r="B58" s="243"/>
      <c r="C58" s="243"/>
      <c r="D58" s="243"/>
      <c r="E58" s="243"/>
      <c r="F58" s="243"/>
      <c r="G58" s="243"/>
      <c r="H58" s="243"/>
      <c r="I58" s="243"/>
      <c r="J58" s="243"/>
      <c r="K58" s="243"/>
      <c r="L58" s="243"/>
      <c r="M58" s="243"/>
      <c r="N58" s="243"/>
      <c r="O58" s="243"/>
      <c r="P58" s="243"/>
      <c r="Q58" s="243"/>
      <c r="R58" s="243"/>
    </row>
    <row r="59" spans="1:18">
      <c r="A59" s="243"/>
      <c r="B59" s="243"/>
      <c r="C59" s="243"/>
      <c r="D59" s="243"/>
      <c r="E59" s="243"/>
      <c r="F59" s="243"/>
      <c r="G59" s="243"/>
      <c r="H59" s="243"/>
      <c r="I59" s="243"/>
      <c r="J59" s="243"/>
      <c r="K59" s="243"/>
      <c r="L59" s="243"/>
      <c r="M59" s="243"/>
      <c r="N59" s="243"/>
      <c r="O59" s="243"/>
      <c r="P59" s="243"/>
      <c r="Q59" s="243"/>
      <c r="R59" s="243"/>
    </row>
    <row r="60" spans="1:18">
      <c r="A60" s="243"/>
      <c r="B60" s="243"/>
      <c r="C60" s="243"/>
      <c r="D60" s="243"/>
      <c r="E60" s="243"/>
      <c r="F60" s="243"/>
      <c r="G60" s="243"/>
      <c r="H60" s="243"/>
      <c r="I60" s="243"/>
      <c r="J60" s="243"/>
      <c r="K60" s="243"/>
      <c r="L60" s="243"/>
      <c r="M60" s="243"/>
      <c r="N60" s="243"/>
      <c r="O60" s="243"/>
      <c r="P60" s="243"/>
      <c r="Q60" s="243"/>
      <c r="R60" s="243"/>
    </row>
    <row r="61" spans="1:18">
      <c r="A61" s="243"/>
      <c r="B61" s="243"/>
      <c r="C61" s="243"/>
      <c r="D61" s="243"/>
      <c r="E61" s="243"/>
      <c r="F61" s="243"/>
      <c r="G61" s="243"/>
      <c r="H61" s="243"/>
      <c r="I61" s="243"/>
      <c r="J61" s="243"/>
      <c r="K61" s="243"/>
      <c r="L61" s="243"/>
      <c r="M61" s="243"/>
      <c r="N61" s="243"/>
      <c r="O61" s="243"/>
      <c r="P61" s="243"/>
      <c r="Q61" s="243"/>
      <c r="R61" s="243"/>
    </row>
    <row r="62" spans="1:18">
      <c r="A62" s="243"/>
      <c r="B62" s="243"/>
      <c r="C62" s="243"/>
      <c r="D62" s="243"/>
      <c r="E62" s="243"/>
      <c r="F62" s="243"/>
      <c r="G62" s="243"/>
      <c r="H62" s="243"/>
      <c r="I62" s="243"/>
      <c r="J62" s="243"/>
      <c r="K62" s="243"/>
      <c r="L62" s="243"/>
      <c r="M62" s="243"/>
      <c r="N62" s="243"/>
      <c r="O62" s="243"/>
      <c r="P62" s="243"/>
      <c r="Q62" s="243"/>
      <c r="R62" s="243"/>
    </row>
    <row r="63" spans="1:18">
      <c r="A63" s="243"/>
      <c r="B63" s="243"/>
      <c r="C63" s="243"/>
      <c r="D63" s="243"/>
      <c r="E63" s="243"/>
      <c r="F63" s="243"/>
      <c r="G63" s="243"/>
      <c r="H63" s="243"/>
      <c r="I63" s="243"/>
      <c r="J63" s="243"/>
      <c r="K63" s="243"/>
      <c r="L63" s="243"/>
      <c r="M63" s="243"/>
      <c r="N63" s="243"/>
      <c r="O63" s="243"/>
      <c r="P63" s="243"/>
      <c r="Q63" s="243"/>
      <c r="R63" s="243"/>
    </row>
    <row r="64" spans="1:18">
      <c r="A64" s="243"/>
      <c r="B64" s="243"/>
      <c r="C64" s="243"/>
      <c r="D64" s="243"/>
      <c r="E64" s="243"/>
      <c r="F64" s="243"/>
      <c r="G64" s="243"/>
      <c r="H64" s="243"/>
      <c r="I64" s="243"/>
      <c r="J64" s="243"/>
      <c r="K64" s="243"/>
      <c r="L64" s="243"/>
      <c r="M64" s="243"/>
      <c r="N64" s="243"/>
      <c r="O64" s="243"/>
      <c r="P64" s="243"/>
      <c r="Q64" s="243"/>
      <c r="R64" s="243"/>
    </row>
    <row r="65" spans="9:18">
      <c r="I65" s="243"/>
      <c r="J65" s="243"/>
      <c r="K65" s="243"/>
      <c r="L65" s="243"/>
      <c r="M65" s="243"/>
      <c r="N65" s="243"/>
      <c r="O65" s="243"/>
      <c r="P65" s="243"/>
      <c r="Q65" s="243"/>
      <c r="R65" s="243"/>
    </row>
    <row r="66" spans="9:18">
      <c r="M66" s="243"/>
      <c r="N66" s="243"/>
      <c r="O66" s="243"/>
    </row>
  </sheetData>
  <mergeCells count="7">
    <mergeCell ref="H33:L33"/>
    <mergeCell ref="A33:E33"/>
    <mergeCell ref="A1:A3"/>
    <mergeCell ref="A13:E13"/>
    <mergeCell ref="B3:F3"/>
    <mergeCell ref="B6:L6"/>
    <mergeCell ref="H13:L13"/>
  </mergeCells>
  <hyperlinks>
    <hyperlink ref="A1:A2" location="'Indications d''Utilisation'!A53" tooltip="Lien vers &quot;Indications d'Utilisation&quot;" display="Lien vers Indication d'Utilisation"/>
    <hyperlink ref="A1:A3" location="'Indications d''Utilisation'!A93" tooltip="Lien vers &quot;Indications d'Utilisation&quot;" display="Lien vers Indications d'Utilisation"/>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Feuil7">
    <tabColor rgb="FF17F20C"/>
  </sheetPr>
  <dimension ref="A1:AI306"/>
  <sheetViews>
    <sheetView zoomScale="90" zoomScaleNormal="90" workbookViewId="0">
      <selection activeCell="A2" sqref="A2:C2"/>
    </sheetView>
  </sheetViews>
  <sheetFormatPr baseColWidth="10" defaultRowHeight="15"/>
  <cols>
    <col min="1" max="1" width="15.42578125" style="4" customWidth="1"/>
    <col min="2" max="2" width="12.28515625" style="4" bestFit="1" customWidth="1"/>
    <col min="3" max="16384" width="11.42578125" style="4"/>
  </cols>
  <sheetData>
    <row r="1" spans="1:35" ht="23.25" customHeight="1" thickTop="1">
      <c r="A1" s="30" t="s">
        <v>137</v>
      </c>
      <c r="B1" s="303">
        <v>2</v>
      </c>
      <c r="C1" s="258"/>
      <c r="D1" s="258"/>
      <c r="E1" s="258"/>
      <c r="F1" s="258"/>
      <c r="G1" s="258"/>
      <c r="H1" s="259"/>
      <c r="I1" s="260"/>
      <c r="J1" s="258"/>
      <c r="K1" s="258"/>
      <c r="L1" s="258"/>
      <c r="M1" s="258"/>
      <c r="N1" s="684" t="s">
        <v>308</v>
      </c>
      <c r="O1" s="685"/>
      <c r="P1" s="322">
        <f>'Test de Student'!AD1</f>
        <v>0.05</v>
      </c>
      <c r="Q1" s="260"/>
      <c r="R1" s="258"/>
      <c r="S1" s="258"/>
      <c r="T1" s="258"/>
      <c r="U1" s="258"/>
      <c r="V1" s="258"/>
      <c r="W1" s="258"/>
      <c r="X1" s="259"/>
      <c r="Y1" s="260"/>
      <c r="Z1" s="258"/>
      <c r="AA1" s="258"/>
      <c r="AB1" s="258"/>
      <c r="AC1" s="258"/>
      <c r="AD1" s="258"/>
      <c r="AE1" s="258"/>
      <c r="AF1" s="259"/>
      <c r="AG1" s="146"/>
      <c r="AH1" s="146"/>
      <c r="AI1" s="146"/>
    </row>
    <row r="2" spans="1:35" ht="18.75" customHeight="1">
      <c r="A2" s="686" t="s">
        <v>154</v>
      </c>
      <c r="B2" s="686"/>
      <c r="C2" s="687"/>
      <c r="D2" s="681" t="s">
        <v>151</v>
      </c>
      <c r="E2" s="682"/>
      <c r="F2" s="172"/>
      <c r="G2" s="681" t="s">
        <v>224</v>
      </c>
      <c r="H2" s="683"/>
      <c r="I2" s="683"/>
      <c r="J2" s="682"/>
      <c r="K2" s="16"/>
      <c r="L2" s="681" t="s">
        <v>120</v>
      </c>
      <c r="M2" s="682"/>
      <c r="N2" s="16"/>
      <c r="O2" s="261"/>
      <c r="P2" s="262"/>
      <c r="Q2" s="263"/>
      <c r="R2" s="16"/>
      <c r="S2" s="16"/>
      <c r="T2" s="681" t="s">
        <v>151</v>
      </c>
      <c r="U2" s="682"/>
      <c r="V2" s="16"/>
      <c r="W2" s="681" t="s">
        <v>225</v>
      </c>
      <c r="X2" s="683"/>
      <c r="Y2" s="683"/>
      <c r="Z2" s="682"/>
      <c r="AA2" s="16"/>
      <c r="AB2" s="681" t="s">
        <v>120</v>
      </c>
      <c r="AC2" s="682"/>
      <c r="AD2" s="16"/>
      <c r="AE2" s="261"/>
      <c r="AF2" s="262"/>
      <c r="AG2" s="146"/>
      <c r="AH2" s="146"/>
    </row>
    <row r="3" spans="1:35" s="329" customFormat="1" ht="7.5" customHeight="1">
      <c r="A3" s="333"/>
      <c r="B3" s="327"/>
      <c r="C3" s="327"/>
      <c r="D3" s="327"/>
      <c r="E3" s="327"/>
      <c r="F3" s="327"/>
      <c r="G3" s="327"/>
      <c r="H3" s="335"/>
      <c r="I3" s="334"/>
      <c r="J3" s="327"/>
      <c r="K3" s="327"/>
      <c r="L3" s="327"/>
      <c r="M3" s="327"/>
      <c r="N3" s="327"/>
      <c r="O3" s="327"/>
      <c r="P3" s="335"/>
      <c r="Q3" s="334"/>
      <c r="R3" s="327"/>
      <c r="S3" s="327"/>
      <c r="T3" s="327"/>
      <c r="U3" s="327"/>
      <c r="V3" s="327"/>
      <c r="W3" s="327"/>
      <c r="X3" s="327"/>
      <c r="Y3" s="334"/>
      <c r="Z3" s="327"/>
      <c r="AA3" s="327"/>
      <c r="AB3" s="327"/>
      <c r="AC3" s="327"/>
      <c r="AD3" s="327"/>
      <c r="AE3" s="327"/>
      <c r="AF3" s="335"/>
    </row>
    <row r="4" spans="1:35">
      <c r="A4" s="263"/>
      <c r="B4" s="16"/>
      <c r="C4" s="16"/>
      <c r="D4" s="16"/>
      <c r="E4" s="16"/>
      <c r="F4" s="16"/>
      <c r="G4" s="16"/>
      <c r="H4" s="264"/>
      <c r="I4" s="263"/>
      <c r="J4" s="16"/>
      <c r="K4" s="16"/>
      <c r="L4" s="16"/>
      <c r="M4" s="16"/>
      <c r="N4" s="16"/>
      <c r="O4" s="16"/>
      <c r="P4" s="264"/>
      <c r="Q4" s="263"/>
      <c r="R4" s="16"/>
      <c r="S4" s="16"/>
      <c r="T4" s="16"/>
      <c r="U4" s="16"/>
      <c r="V4" s="16"/>
      <c r="W4" s="16"/>
      <c r="X4" s="264"/>
      <c r="Y4" s="263"/>
      <c r="Z4" s="16"/>
      <c r="AA4" s="16"/>
      <c r="AB4" s="16"/>
      <c r="AC4" s="16"/>
      <c r="AD4" s="16"/>
      <c r="AE4" s="16"/>
      <c r="AF4" s="264"/>
      <c r="AG4" s="146"/>
      <c r="AH4" s="146"/>
    </row>
    <row r="5" spans="1:35">
      <c r="A5" s="263" t="s">
        <v>155</v>
      </c>
      <c r="B5" s="16" t="s">
        <v>155</v>
      </c>
      <c r="C5" s="16"/>
      <c r="D5" s="16"/>
      <c r="E5" s="16"/>
      <c r="F5" s="16"/>
      <c r="G5" s="16"/>
      <c r="H5" s="264"/>
      <c r="I5" s="263"/>
      <c r="J5" s="16"/>
      <c r="K5" s="16"/>
      <c r="L5" s="16"/>
      <c r="M5" s="16"/>
      <c r="N5" s="16"/>
      <c r="O5" s="16"/>
      <c r="P5" s="264"/>
      <c r="Q5" s="263"/>
      <c r="R5" s="265" t="e">
        <f>IF(MIN('Moyennes ∆Ct et 2^(-∆Ct)'!$N$3:$N$86,'Moyennes ∆Ct et 2^(-∆Ct)'!$T$3:$T$86)&gt;1,10^(2+INT(LOG(MIN('Moyennes ∆Ct et 2^(-∆Ct)'!$N$3:$N$86,'Moyennes ∆Ct et 2^(-∆Ct)'!$T$3:$T$86)))),10^(INT(LOG(MIN('Moyennes ∆Ct et 2^(-∆Ct)'!$N$3:$N$86,'Moyennes ∆Ct et 2^(-∆Ct)'!$T$3:$T$86)))))</f>
        <v>#NUM!</v>
      </c>
      <c r="S5" s="265" t="e">
        <f>B1*R5</f>
        <v>#NUM!</v>
      </c>
      <c r="T5" s="265" t="e">
        <f>S5</f>
        <v>#NUM!</v>
      </c>
      <c r="U5" s="265" t="e">
        <f>R5</f>
        <v>#NUM!</v>
      </c>
      <c r="V5" s="265" t="e">
        <f>R5</f>
        <v>#NUM!</v>
      </c>
      <c r="W5" s="16"/>
      <c r="X5" s="264"/>
      <c r="Y5" s="263"/>
      <c r="Z5" s="16"/>
      <c r="AA5" s="16"/>
      <c r="AB5" s="16"/>
      <c r="AC5" s="16"/>
      <c r="AD5" s="16"/>
      <c r="AE5" s="16"/>
      <c r="AF5" s="264"/>
      <c r="AG5" s="146"/>
      <c r="AH5" s="146"/>
    </row>
    <row r="6" spans="1:35">
      <c r="A6" s="263"/>
      <c r="B6" s="265" t="e">
        <f>IF(MIN('Moyennes ∆Ct et 2^(-∆Ct)'!$N$3:$O$86)&gt;1,10^(2+INT(LOG(MIN('Moyennes ∆Ct et 2^(-∆Ct)'!$N$3:$O$86)))),10^(INT(LOG(MIN('Moyennes ∆Ct et 2^(-∆Ct)'!$N$3:$O$86)))))</f>
        <v>#NUM!</v>
      </c>
      <c r="C6" s="265" t="e">
        <f>B1*B6</f>
        <v>#NUM!</v>
      </c>
      <c r="D6" s="265" t="e">
        <f>C6</f>
        <v>#NUM!</v>
      </c>
      <c r="E6" s="265" t="e">
        <f>B6</f>
        <v>#NUM!</v>
      </c>
      <c r="F6" s="265" t="e">
        <f>B6</f>
        <v>#NUM!</v>
      </c>
      <c r="G6" s="16"/>
      <c r="H6" s="264"/>
      <c r="I6" s="263"/>
      <c r="J6" s="16"/>
      <c r="K6" s="16"/>
      <c r="L6" s="16"/>
      <c r="M6" s="16"/>
      <c r="N6" s="16"/>
      <c r="O6" s="16"/>
      <c r="P6" s="264"/>
      <c r="Q6" s="263"/>
      <c r="R6" s="266" t="e">
        <f>IF(MAX('Moyennes ∆Ct et 2^(-∆Ct)'!$N$3:$N$86,'Moyennes ∆Ct et 2^(-∆Ct)'!$T$3:$T$86)&gt;1,10^(2+INT(LOG(MAX('Moyennes ∆Ct et 2^(-∆Ct)'!$N$3:$N$86,'Moyennes ∆Ct et 2^(-∆Ct)'!$T$3:$T$86)))),10^(INT(LOG(MAX('Moyennes ∆Ct et 2^(-∆Ct)'!$N$3:$N$86,'Moyennes ∆Ct et 2^(-∆Ct)'!$T$3:$T$86)))+1))</f>
        <v>#NUM!</v>
      </c>
      <c r="S6" s="265" t="e">
        <f>B1*R6</f>
        <v>#NUM!</v>
      </c>
      <c r="T6" s="265" t="e">
        <f>S6</f>
        <v>#NUM!</v>
      </c>
      <c r="U6" s="266" t="e">
        <f>R6</f>
        <v>#NUM!</v>
      </c>
      <c r="V6" s="266" t="e">
        <f>R6</f>
        <v>#NUM!</v>
      </c>
      <c r="W6" s="16"/>
      <c r="X6" s="264"/>
      <c r="Y6" s="263"/>
      <c r="Z6" s="16"/>
      <c r="AA6" s="16"/>
      <c r="AB6" s="16"/>
      <c r="AC6" s="16"/>
      <c r="AD6" s="16"/>
      <c r="AE6" s="16"/>
      <c r="AF6" s="264"/>
      <c r="AG6" s="146"/>
      <c r="AH6" s="146"/>
    </row>
    <row r="7" spans="1:35">
      <c r="A7" s="263"/>
      <c r="B7" s="266" t="e">
        <f>IF(MAX('Moyennes ∆Ct et 2^(-∆Ct)'!$N$3:$O$86)&gt;1,10^(2+INT(LOG(MAX('Moyennes ∆Ct et 2^(-∆Ct)'!$N$3:$O$86)))),10^(INT(LOG(MAX('Moyennes ∆Ct et 2^(-∆Ct)'!$N$3:$O$86)))+1))</f>
        <v>#NUM!</v>
      </c>
      <c r="C7" s="265" t="e">
        <f>B1*B7</f>
        <v>#NUM!</v>
      </c>
      <c r="D7" s="265" t="e">
        <f>C7</f>
        <v>#NUM!</v>
      </c>
      <c r="E7" s="266" t="e">
        <f>B7</f>
        <v>#NUM!</v>
      </c>
      <c r="F7" s="266" t="e">
        <f>B7</f>
        <v>#NUM!</v>
      </c>
      <c r="G7" s="16"/>
      <c r="H7" s="264"/>
      <c r="I7" s="263"/>
      <c r="J7" s="146"/>
      <c r="K7" s="271">
        <f>ROUNDUP(MIN('Moyennes ∆Ct et 2^(-∆Ct)'!AK3:AK86),0)-10</f>
        <v>-10</v>
      </c>
      <c r="L7" s="272">
        <f>P1</f>
        <v>0.05</v>
      </c>
      <c r="M7" s="272"/>
      <c r="N7" s="273"/>
      <c r="O7" s="16"/>
      <c r="P7" s="264"/>
      <c r="Q7" s="263"/>
      <c r="R7" s="16"/>
      <c r="S7" s="16"/>
      <c r="T7" s="16"/>
      <c r="U7" s="16"/>
      <c r="V7" s="16"/>
      <c r="W7" s="16"/>
      <c r="X7" s="264"/>
      <c r="Y7" s="263"/>
      <c r="Z7" s="16"/>
      <c r="AA7" s="271">
        <f>ROUNDUP(MIN('Moyennes ∆Ct et 2^(-∆Ct)'!AU3:AU86),0)-10</f>
        <v>-10</v>
      </c>
      <c r="AB7" s="272">
        <f>P1</f>
        <v>0.05</v>
      </c>
      <c r="AC7" s="272"/>
      <c r="AD7" s="273"/>
      <c r="AE7" s="16"/>
      <c r="AF7" s="264"/>
      <c r="AG7" s="146"/>
      <c r="AH7" s="146"/>
    </row>
    <row r="8" spans="1:35">
      <c r="A8" s="263"/>
      <c r="B8" s="16"/>
      <c r="C8" s="16"/>
      <c r="D8" s="16"/>
      <c r="E8" s="16"/>
      <c r="F8" s="16"/>
      <c r="G8" s="16"/>
      <c r="H8" s="264"/>
      <c r="I8" s="263"/>
      <c r="J8" s="146"/>
      <c r="K8" s="274">
        <f>ROUNDUP(MAX('Moyennes ∆Ct et 2^(-∆Ct)'!AK3:AK86),0)+10</f>
        <v>10</v>
      </c>
      <c r="L8" s="245">
        <f>L7</f>
        <v>0.05</v>
      </c>
      <c r="M8" s="245"/>
      <c r="N8" s="275"/>
      <c r="O8" s="16"/>
      <c r="P8" s="264"/>
      <c r="Q8" s="263"/>
      <c r="R8" s="16"/>
      <c r="S8" s="16"/>
      <c r="T8" s="16"/>
      <c r="U8" s="16"/>
      <c r="V8" s="16"/>
      <c r="W8" s="16"/>
      <c r="X8" s="264"/>
      <c r="Y8" s="263"/>
      <c r="Z8" s="16"/>
      <c r="AA8" s="274">
        <f>ROUNDUP(MAX('Moyennes ∆Ct et 2^(-∆Ct)'!AU3:AU86),0)+10</f>
        <v>10</v>
      </c>
      <c r="AB8" s="245">
        <f>AB7</f>
        <v>0.05</v>
      </c>
      <c r="AC8" s="245"/>
      <c r="AD8" s="275"/>
      <c r="AE8" s="16"/>
      <c r="AF8" s="264"/>
      <c r="AG8" s="146"/>
      <c r="AH8" s="146"/>
    </row>
    <row r="9" spans="1:35">
      <c r="A9" s="263"/>
      <c r="B9" s="267"/>
      <c r="C9" s="267"/>
      <c r="D9" s="267"/>
      <c r="E9" s="267"/>
      <c r="F9" s="16"/>
      <c r="G9" s="16"/>
      <c r="H9" s="264"/>
      <c r="I9" s="263"/>
      <c r="J9" s="146"/>
      <c r="K9" s="276"/>
      <c r="L9" s="245"/>
      <c r="M9" s="245"/>
      <c r="N9" s="275"/>
      <c r="O9" s="16"/>
      <c r="P9" s="264"/>
      <c r="Q9" s="263"/>
      <c r="R9" s="16"/>
      <c r="S9" s="16"/>
      <c r="T9" s="16"/>
      <c r="U9" s="16"/>
      <c r="V9" s="16"/>
      <c r="W9" s="16"/>
      <c r="X9" s="264"/>
      <c r="Y9" s="263"/>
      <c r="Z9" s="16"/>
      <c r="AA9" s="276"/>
      <c r="AB9" s="245"/>
      <c r="AC9" s="245"/>
      <c r="AD9" s="275"/>
      <c r="AE9" s="16"/>
      <c r="AF9" s="264"/>
      <c r="AG9" s="146"/>
      <c r="AH9" s="146"/>
    </row>
    <row r="10" spans="1:35">
      <c r="A10" s="263"/>
      <c r="B10" s="16"/>
      <c r="C10" s="16"/>
      <c r="D10" s="16"/>
      <c r="E10" s="16"/>
      <c r="F10" s="16"/>
      <c r="G10" s="16"/>
      <c r="H10" s="264"/>
      <c r="I10" s="263"/>
      <c r="J10" s="146"/>
      <c r="K10" s="276">
        <v>1</v>
      </c>
      <c r="L10" s="245">
        <f>LOG(B1,2)</f>
        <v>1</v>
      </c>
      <c r="M10" s="245">
        <f>-1*L10</f>
        <v>-1</v>
      </c>
      <c r="N10" s="275">
        <v>0</v>
      </c>
      <c r="O10" s="16"/>
      <c r="P10" s="264"/>
      <c r="Q10" s="263"/>
      <c r="R10" s="16"/>
      <c r="S10" s="16"/>
      <c r="T10" s="16"/>
      <c r="U10" s="16"/>
      <c r="V10" s="16"/>
      <c r="W10" s="16"/>
      <c r="X10" s="264"/>
      <c r="Y10" s="263"/>
      <c r="Z10" s="16"/>
      <c r="AA10" s="276">
        <v>1</v>
      </c>
      <c r="AB10" s="245">
        <f>LOG(B1,2)</f>
        <v>1</v>
      </c>
      <c r="AC10" s="245">
        <f>-1*AB10</f>
        <v>-1</v>
      </c>
      <c r="AD10" s="275">
        <v>0</v>
      </c>
      <c r="AE10" s="16"/>
      <c r="AF10" s="264"/>
      <c r="AG10" s="146"/>
      <c r="AH10" s="146"/>
    </row>
    <row r="11" spans="1:35">
      <c r="A11" s="263"/>
      <c r="B11" s="16"/>
      <c r="C11" s="16"/>
      <c r="D11" s="16"/>
      <c r="E11" s="16"/>
      <c r="F11" s="16"/>
      <c r="G11" s="16"/>
      <c r="H11" s="264"/>
      <c r="I11" s="263"/>
      <c r="J11" s="146"/>
      <c r="K11" s="277" t="e">
        <f>10^(ROUND(LOG(MIN('Moyennes ∆Ct et 2^(-∆Ct)'!AL3:AL86)),0)-1)</f>
        <v>#NUM!</v>
      </c>
      <c r="L11" s="248">
        <f>LOG(B1,2)</f>
        <v>1</v>
      </c>
      <c r="M11" s="248">
        <f>-1*L11</f>
        <v>-1</v>
      </c>
      <c r="N11" s="278">
        <v>0</v>
      </c>
      <c r="O11" s="16"/>
      <c r="P11" s="264"/>
      <c r="Q11" s="263"/>
      <c r="R11" s="16"/>
      <c r="S11" s="16"/>
      <c r="T11" s="16"/>
      <c r="U11" s="16"/>
      <c r="V11" s="16"/>
      <c r="W11" s="16"/>
      <c r="X11" s="264"/>
      <c r="Y11" s="263"/>
      <c r="Z11" s="16"/>
      <c r="AA11" s="277" t="e">
        <f>10^(ROUND(LOG(MIN('Moyennes ∆Ct et 2^(-∆Ct)'!AV3:AV86)),0)-1)</f>
        <v>#NUM!</v>
      </c>
      <c r="AB11" s="248">
        <f>LOG(B1,2)</f>
        <v>1</v>
      </c>
      <c r="AC11" s="248">
        <f>-1*AB11</f>
        <v>-1</v>
      </c>
      <c r="AD11" s="278">
        <v>0</v>
      </c>
      <c r="AE11" s="16"/>
      <c r="AF11" s="264"/>
      <c r="AG11" s="146"/>
      <c r="AH11" s="146"/>
    </row>
    <row r="12" spans="1:35">
      <c r="A12" s="263"/>
      <c r="B12" s="16"/>
      <c r="C12" s="16"/>
      <c r="D12" s="16"/>
      <c r="E12" s="16"/>
      <c r="F12" s="16"/>
      <c r="G12" s="16"/>
      <c r="H12" s="264"/>
      <c r="I12" s="263"/>
      <c r="J12" s="16"/>
      <c r="K12" s="16"/>
      <c r="L12" s="16"/>
      <c r="M12" s="16"/>
      <c r="N12" s="16"/>
      <c r="O12" s="16"/>
      <c r="P12" s="264"/>
      <c r="Q12" s="263"/>
      <c r="R12" s="16"/>
      <c r="S12" s="16"/>
      <c r="T12" s="16"/>
      <c r="U12" s="16"/>
      <c r="V12" s="16"/>
      <c r="W12" s="16"/>
      <c r="X12" s="264"/>
      <c r="Y12" s="263"/>
      <c r="Z12" s="16"/>
      <c r="AA12" s="16"/>
      <c r="AB12" s="16"/>
      <c r="AC12" s="16"/>
      <c r="AD12" s="16"/>
      <c r="AE12" s="16"/>
      <c r="AF12" s="264"/>
      <c r="AG12" s="146"/>
      <c r="AH12" s="146"/>
    </row>
    <row r="13" spans="1:35">
      <c r="A13" s="263"/>
      <c r="B13" s="16"/>
      <c r="C13" s="16"/>
      <c r="D13" s="16"/>
      <c r="E13" s="16"/>
      <c r="F13" s="16"/>
      <c r="G13" s="16"/>
      <c r="H13" s="264"/>
      <c r="I13" s="263"/>
      <c r="J13" s="16"/>
      <c r="K13" s="16"/>
      <c r="L13" s="16"/>
      <c r="M13" s="16"/>
      <c r="N13" s="16"/>
      <c r="O13" s="16"/>
      <c r="P13" s="264"/>
      <c r="Q13" s="263"/>
      <c r="R13" s="16"/>
      <c r="S13" s="16"/>
      <c r="T13" s="16"/>
      <c r="U13" s="16"/>
      <c r="V13" s="16"/>
      <c r="W13" s="16"/>
      <c r="X13" s="264"/>
      <c r="Y13" s="263"/>
      <c r="Z13" s="16"/>
      <c r="AA13" s="16"/>
      <c r="AB13" s="16"/>
      <c r="AC13" s="16"/>
      <c r="AD13" s="16"/>
      <c r="AE13" s="16"/>
      <c r="AF13" s="264"/>
      <c r="AG13" s="146"/>
      <c r="AH13" s="146"/>
    </row>
    <row r="14" spans="1:35">
      <c r="A14" s="263"/>
      <c r="B14" s="16"/>
      <c r="C14" s="16"/>
      <c r="D14" s="16"/>
      <c r="E14" s="16"/>
      <c r="F14" s="16"/>
      <c r="G14" s="16"/>
      <c r="H14" s="264"/>
      <c r="I14" s="263"/>
      <c r="J14" s="16"/>
      <c r="K14" s="16"/>
      <c r="L14" s="16"/>
      <c r="M14" s="16"/>
      <c r="N14" s="16"/>
      <c r="O14" s="16"/>
      <c r="P14" s="264"/>
      <c r="Q14" s="263"/>
      <c r="R14" s="16"/>
      <c r="S14" s="16"/>
      <c r="T14" s="16"/>
      <c r="U14" s="16"/>
      <c r="V14" s="16"/>
      <c r="W14" s="16"/>
      <c r="X14" s="264"/>
      <c r="Y14" s="263"/>
      <c r="Z14" s="16"/>
      <c r="AA14" s="16"/>
      <c r="AB14" s="16"/>
      <c r="AC14" s="16"/>
      <c r="AD14" s="16"/>
      <c r="AE14" s="16"/>
      <c r="AF14" s="264"/>
      <c r="AG14" s="146"/>
      <c r="AH14" s="146"/>
    </row>
    <row r="15" spans="1:35">
      <c r="A15" s="263"/>
      <c r="B15" s="16"/>
      <c r="C15" s="16"/>
      <c r="D15" s="16"/>
      <c r="E15" s="16"/>
      <c r="F15" s="16"/>
      <c r="G15" s="16"/>
      <c r="H15" s="264"/>
      <c r="I15" s="263"/>
      <c r="J15" s="16"/>
      <c r="K15" s="16"/>
      <c r="L15" s="16"/>
      <c r="M15" s="16"/>
      <c r="N15" s="16"/>
      <c r="O15" s="16"/>
      <c r="P15" s="264"/>
      <c r="Q15" s="263"/>
      <c r="R15" s="16"/>
      <c r="S15" s="16"/>
      <c r="T15" s="16"/>
      <c r="U15" s="16"/>
      <c r="V15" s="16"/>
      <c r="W15" s="16"/>
      <c r="X15" s="264"/>
      <c r="Y15" s="263"/>
      <c r="Z15" s="16"/>
      <c r="AA15" s="16"/>
      <c r="AB15" s="16"/>
      <c r="AC15" s="16"/>
      <c r="AD15" s="16"/>
      <c r="AE15" s="16"/>
      <c r="AF15" s="264"/>
      <c r="AG15" s="146"/>
      <c r="AH15" s="146"/>
    </row>
    <row r="16" spans="1:35">
      <c r="A16" s="263"/>
      <c r="B16" s="16"/>
      <c r="C16" s="16"/>
      <c r="D16" s="16"/>
      <c r="E16" s="16"/>
      <c r="F16" s="16"/>
      <c r="G16" s="16"/>
      <c r="H16" s="264"/>
      <c r="I16" s="263"/>
      <c r="J16" s="16"/>
      <c r="K16" s="16"/>
      <c r="L16" s="16"/>
      <c r="M16" s="16"/>
      <c r="N16" s="16"/>
      <c r="O16" s="16"/>
      <c r="P16" s="264"/>
      <c r="Q16" s="263"/>
      <c r="R16" s="16"/>
      <c r="S16" s="16"/>
      <c r="T16" s="16"/>
      <c r="U16" s="16"/>
      <c r="V16" s="16"/>
      <c r="W16" s="16"/>
      <c r="X16" s="264"/>
      <c r="Y16" s="263"/>
      <c r="Z16" s="16"/>
      <c r="AA16" s="16"/>
      <c r="AB16" s="16"/>
      <c r="AC16" s="16"/>
      <c r="AD16" s="16"/>
      <c r="AE16" s="16"/>
      <c r="AF16" s="264"/>
      <c r="AG16" s="146"/>
      <c r="AH16" s="146"/>
    </row>
    <row r="17" spans="1:34">
      <c r="A17" s="263"/>
      <c r="B17" s="16"/>
      <c r="C17" s="16"/>
      <c r="D17" s="16"/>
      <c r="E17" s="16"/>
      <c r="F17" s="16"/>
      <c r="G17" s="16"/>
      <c r="H17" s="264"/>
      <c r="I17" s="263"/>
      <c r="J17" s="16"/>
      <c r="K17" s="16"/>
      <c r="L17" s="16"/>
      <c r="M17" s="16"/>
      <c r="N17" s="16"/>
      <c r="O17" s="16"/>
      <c r="P17" s="264"/>
      <c r="Q17" s="263"/>
      <c r="R17" s="16"/>
      <c r="S17" s="16"/>
      <c r="T17" s="16"/>
      <c r="U17" s="16"/>
      <c r="V17" s="16"/>
      <c r="W17" s="16"/>
      <c r="X17" s="264"/>
      <c r="Y17" s="263"/>
      <c r="Z17" s="16"/>
      <c r="AA17" s="16"/>
      <c r="AB17" s="16"/>
      <c r="AC17" s="16"/>
      <c r="AD17" s="16"/>
      <c r="AE17" s="16"/>
      <c r="AF17" s="264"/>
      <c r="AG17" s="146"/>
      <c r="AH17" s="146"/>
    </row>
    <row r="18" spans="1:34">
      <c r="A18" s="263"/>
      <c r="B18" s="16"/>
      <c r="C18" s="16"/>
      <c r="D18" s="16"/>
      <c r="E18" s="16"/>
      <c r="F18" s="16"/>
      <c r="G18" s="16"/>
      <c r="H18" s="264"/>
      <c r="I18" s="263"/>
      <c r="J18" s="16"/>
      <c r="K18" s="16"/>
      <c r="L18" s="16"/>
      <c r="M18" s="16"/>
      <c r="N18" s="16"/>
      <c r="O18" s="16"/>
      <c r="P18" s="264"/>
      <c r="Q18" s="263"/>
      <c r="R18" s="16"/>
      <c r="S18" s="16"/>
      <c r="T18" s="16"/>
      <c r="U18" s="16"/>
      <c r="V18" s="16"/>
      <c r="W18" s="16"/>
      <c r="X18" s="264"/>
      <c r="Y18" s="263"/>
      <c r="Z18" s="16"/>
      <c r="AA18" s="16"/>
      <c r="AB18" s="16"/>
      <c r="AC18" s="16"/>
      <c r="AD18" s="16"/>
      <c r="AE18" s="16"/>
      <c r="AF18" s="264"/>
      <c r="AG18" s="146"/>
      <c r="AH18" s="146"/>
    </row>
    <row r="19" spans="1:34">
      <c r="A19" s="263"/>
      <c r="B19" s="16"/>
      <c r="C19" s="16"/>
      <c r="D19" s="16"/>
      <c r="E19" s="16"/>
      <c r="F19" s="16"/>
      <c r="G19" s="16"/>
      <c r="H19" s="264"/>
      <c r="I19" s="263"/>
      <c r="J19" s="16"/>
      <c r="K19" s="16"/>
      <c r="L19" s="16"/>
      <c r="M19" s="16"/>
      <c r="N19" s="16"/>
      <c r="O19" s="16"/>
      <c r="P19" s="264"/>
      <c r="Q19" s="263"/>
      <c r="R19" s="16"/>
      <c r="S19" s="16"/>
      <c r="T19" s="16"/>
      <c r="U19" s="16"/>
      <c r="V19" s="16"/>
      <c r="W19" s="16"/>
      <c r="X19" s="264"/>
      <c r="Y19" s="263"/>
      <c r="Z19" s="16"/>
      <c r="AA19" s="16"/>
      <c r="AB19" s="16"/>
      <c r="AC19" s="16"/>
      <c r="AD19" s="16"/>
      <c r="AE19" s="16"/>
      <c r="AF19" s="264"/>
      <c r="AG19" s="146"/>
      <c r="AH19" s="146"/>
    </row>
    <row r="20" spans="1:34">
      <c r="A20" s="263"/>
      <c r="B20" s="16"/>
      <c r="C20" s="16"/>
      <c r="D20" s="16"/>
      <c r="E20" s="16"/>
      <c r="F20" s="16"/>
      <c r="G20" s="16"/>
      <c r="H20" s="264"/>
      <c r="I20" s="263"/>
      <c r="J20" s="16"/>
      <c r="K20" s="16"/>
      <c r="L20" s="16"/>
      <c r="M20" s="16"/>
      <c r="N20" s="16"/>
      <c r="O20" s="16"/>
      <c r="P20" s="264"/>
      <c r="Q20" s="263"/>
      <c r="R20" s="16"/>
      <c r="S20" s="16"/>
      <c r="T20" s="16"/>
      <c r="U20" s="16"/>
      <c r="V20" s="16"/>
      <c r="W20" s="16"/>
      <c r="X20" s="264"/>
      <c r="Y20" s="263"/>
      <c r="Z20" s="16"/>
      <c r="AA20" s="16"/>
      <c r="AB20" s="16"/>
      <c r="AC20" s="16"/>
      <c r="AD20" s="16"/>
      <c r="AE20" s="16"/>
      <c r="AF20" s="264"/>
      <c r="AG20" s="146"/>
      <c r="AH20" s="146"/>
    </row>
    <row r="21" spans="1:34">
      <c r="A21" s="263"/>
      <c r="B21" s="16"/>
      <c r="C21" s="16"/>
      <c r="D21" s="16"/>
      <c r="E21" s="16"/>
      <c r="F21" s="16"/>
      <c r="G21" s="16"/>
      <c r="H21" s="264"/>
      <c r="I21" s="263"/>
      <c r="J21" s="16"/>
      <c r="K21" s="16"/>
      <c r="L21" s="16"/>
      <c r="M21" s="16"/>
      <c r="N21" s="16"/>
      <c r="O21" s="16"/>
      <c r="P21" s="264"/>
      <c r="Q21" s="263"/>
      <c r="R21" s="16"/>
      <c r="S21" s="16"/>
      <c r="T21" s="16"/>
      <c r="U21" s="16"/>
      <c r="V21" s="16"/>
      <c r="W21" s="16"/>
      <c r="X21" s="264"/>
      <c r="Y21" s="263"/>
      <c r="Z21" s="16"/>
      <c r="AA21" s="16"/>
      <c r="AB21" s="16"/>
      <c r="AC21" s="16"/>
      <c r="AD21" s="16"/>
      <c r="AE21" s="16"/>
      <c r="AF21" s="264"/>
      <c r="AG21" s="146"/>
      <c r="AH21" s="146"/>
    </row>
    <row r="22" spans="1:34">
      <c r="A22" s="263"/>
      <c r="B22" s="16"/>
      <c r="C22" s="16"/>
      <c r="D22" s="16"/>
      <c r="E22" s="16"/>
      <c r="F22" s="16"/>
      <c r="G22" s="16"/>
      <c r="H22" s="264"/>
      <c r="I22" s="263"/>
      <c r="J22" s="16"/>
      <c r="K22" s="16"/>
      <c r="L22" s="16"/>
      <c r="M22" s="16"/>
      <c r="N22" s="16"/>
      <c r="O22" s="16"/>
      <c r="P22" s="264"/>
      <c r="Q22" s="263"/>
      <c r="R22" s="16"/>
      <c r="S22" s="16"/>
      <c r="T22" s="16"/>
      <c r="U22" s="16"/>
      <c r="V22" s="16"/>
      <c r="W22" s="16"/>
      <c r="X22" s="264"/>
      <c r="Y22" s="263"/>
      <c r="Z22" s="16"/>
      <c r="AA22" s="16"/>
      <c r="AB22" s="16"/>
      <c r="AC22" s="16"/>
      <c r="AD22" s="16"/>
      <c r="AE22" s="16"/>
      <c r="AF22" s="264"/>
      <c r="AG22" s="146"/>
      <c r="AH22" s="146"/>
    </row>
    <row r="23" spans="1:34">
      <c r="A23" s="263"/>
      <c r="B23" s="16"/>
      <c r="C23" s="16"/>
      <c r="D23" s="16"/>
      <c r="E23" s="16"/>
      <c r="F23" s="16"/>
      <c r="G23" s="16"/>
      <c r="H23" s="264"/>
      <c r="I23" s="263"/>
      <c r="J23" s="16"/>
      <c r="K23" s="16"/>
      <c r="L23" s="16"/>
      <c r="M23" s="16"/>
      <c r="N23" s="16"/>
      <c r="O23" s="16"/>
      <c r="P23" s="264"/>
      <c r="Q23" s="263"/>
      <c r="R23" s="16"/>
      <c r="S23" s="16"/>
      <c r="T23" s="16"/>
      <c r="U23" s="16"/>
      <c r="V23" s="16"/>
      <c r="W23" s="16"/>
      <c r="X23" s="264"/>
      <c r="Y23" s="263"/>
      <c r="Z23" s="16"/>
      <c r="AA23" s="16"/>
      <c r="AB23" s="16"/>
      <c r="AC23" s="16"/>
      <c r="AD23" s="16"/>
      <c r="AE23" s="16"/>
      <c r="AF23" s="264"/>
      <c r="AG23" s="146"/>
      <c r="AH23" s="146"/>
    </row>
    <row r="24" spans="1:34">
      <c r="A24" s="263"/>
      <c r="B24" s="16"/>
      <c r="C24" s="16"/>
      <c r="D24" s="16"/>
      <c r="E24" s="16"/>
      <c r="F24" s="16"/>
      <c r="G24" s="16"/>
      <c r="H24" s="264"/>
      <c r="I24" s="263"/>
      <c r="J24" s="16"/>
      <c r="K24" s="16"/>
      <c r="L24" s="16"/>
      <c r="M24" s="16"/>
      <c r="N24" s="16"/>
      <c r="O24" s="16"/>
      <c r="P24" s="264"/>
      <c r="Q24" s="263"/>
      <c r="R24" s="16"/>
      <c r="S24" s="16"/>
      <c r="T24" s="16"/>
      <c r="U24" s="16"/>
      <c r="V24" s="16"/>
      <c r="W24" s="16"/>
      <c r="X24" s="264"/>
      <c r="Y24" s="263"/>
      <c r="Z24" s="16"/>
      <c r="AA24" s="16"/>
      <c r="AB24" s="16"/>
      <c r="AC24" s="16"/>
      <c r="AD24" s="16"/>
      <c r="AE24" s="16"/>
      <c r="AF24" s="264"/>
      <c r="AG24" s="146"/>
      <c r="AH24" s="146"/>
    </row>
    <row r="25" spans="1:34" ht="2.25" customHeight="1">
      <c r="A25" s="263"/>
      <c r="B25" s="16"/>
      <c r="C25" s="16"/>
      <c r="D25" s="16"/>
      <c r="E25" s="16"/>
      <c r="F25" s="16"/>
      <c r="G25" s="16"/>
      <c r="H25" s="264"/>
      <c r="I25" s="263"/>
      <c r="J25" s="16"/>
      <c r="K25" s="16"/>
      <c r="L25" s="16"/>
      <c r="M25" s="16"/>
      <c r="N25" s="16"/>
      <c r="O25" s="16"/>
      <c r="P25" s="264"/>
      <c r="Q25" s="263"/>
      <c r="R25" s="16"/>
      <c r="S25" s="16"/>
      <c r="T25" s="16"/>
      <c r="U25" s="16"/>
      <c r="V25" s="16"/>
      <c r="W25" s="16"/>
      <c r="X25" s="264"/>
      <c r="Y25" s="263"/>
      <c r="Z25" s="16"/>
      <c r="AA25" s="16"/>
      <c r="AB25" s="16"/>
      <c r="AC25" s="16"/>
      <c r="AD25" s="16"/>
      <c r="AE25" s="16"/>
      <c r="AF25" s="264"/>
      <c r="AG25" s="146"/>
      <c r="AH25" s="146"/>
    </row>
    <row r="26" spans="1:34" ht="15.75" thickBot="1">
      <c r="A26" s="268"/>
      <c r="B26" s="269"/>
      <c r="C26" s="269"/>
      <c r="D26" s="269"/>
      <c r="E26" s="269"/>
      <c r="F26" s="269"/>
      <c r="G26" s="269"/>
      <c r="H26" s="270"/>
      <c r="I26" s="268"/>
      <c r="J26" s="269"/>
      <c r="K26" s="269"/>
      <c r="L26" s="269"/>
      <c r="M26" s="269"/>
      <c r="N26" s="269"/>
      <c r="O26" s="269"/>
      <c r="P26" s="270"/>
      <c r="Q26" s="268"/>
      <c r="R26" s="269"/>
      <c r="S26" s="269"/>
      <c r="T26" s="269"/>
      <c r="U26" s="269"/>
      <c r="V26" s="269"/>
      <c r="W26" s="269"/>
      <c r="X26" s="270"/>
      <c r="Y26" s="268"/>
      <c r="Z26" s="269"/>
      <c r="AA26" s="269"/>
      <c r="AB26" s="269"/>
      <c r="AC26" s="269"/>
      <c r="AD26" s="269"/>
      <c r="AE26" s="269"/>
      <c r="AF26" s="270"/>
      <c r="AG26" s="146"/>
      <c r="AH26" s="146"/>
    </row>
    <row r="27" spans="1:34" ht="15.75" thickTop="1">
      <c r="A27" s="260"/>
      <c r="B27" s="258"/>
      <c r="C27" s="258"/>
      <c r="D27" s="258"/>
      <c r="E27" s="258"/>
      <c r="F27" s="258"/>
      <c r="G27" s="258"/>
      <c r="H27" s="259"/>
      <c r="I27" s="260"/>
      <c r="J27" s="258"/>
      <c r="K27" s="258"/>
      <c r="L27" s="258"/>
      <c r="M27" s="258"/>
      <c r="N27" s="258"/>
      <c r="O27" s="258"/>
      <c r="P27" s="259"/>
      <c r="Q27" s="260"/>
      <c r="R27" s="258"/>
      <c r="S27" s="258"/>
      <c r="T27" s="258"/>
      <c r="U27" s="258"/>
      <c r="V27" s="258"/>
      <c r="W27" s="258"/>
      <c r="X27" s="259"/>
      <c r="Y27" s="260"/>
      <c r="Z27" s="258"/>
      <c r="AA27" s="258"/>
      <c r="AB27" s="258"/>
      <c r="AC27" s="258"/>
      <c r="AD27" s="258"/>
      <c r="AE27" s="258"/>
      <c r="AF27" s="259"/>
      <c r="AG27" s="146"/>
      <c r="AH27" s="146"/>
    </row>
    <row r="28" spans="1:34" ht="18.75">
      <c r="A28" s="263"/>
      <c r="B28" s="16"/>
      <c r="C28" s="16"/>
      <c r="D28" s="681" t="s">
        <v>151</v>
      </c>
      <c r="E28" s="682"/>
      <c r="F28" s="16"/>
      <c r="G28" s="681" t="s">
        <v>233</v>
      </c>
      <c r="H28" s="683"/>
      <c r="I28" s="683"/>
      <c r="J28" s="682"/>
      <c r="K28" s="16"/>
      <c r="L28" s="681" t="s">
        <v>120</v>
      </c>
      <c r="M28" s="682"/>
      <c r="N28" s="16"/>
      <c r="O28" s="261"/>
      <c r="P28" s="262"/>
      <c r="Q28" s="263"/>
      <c r="R28" s="16"/>
      <c r="S28" s="16"/>
      <c r="T28" s="681" t="s">
        <v>151</v>
      </c>
      <c r="U28" s="682"/>
      <c r="V28" s="16"/>
      <c r="W28" s="681" t="s">
        <v>226</v>
      </c>
      <c r="X28" s="683"/>
      <c r="Y28" s="683"/>
      <c r="Z28" s="682"/>
      <c r="AA28" s="16"/>
      <c r="AB28" s="681" t="s">
        <v>120</v>
      </c>
      <c r="AC28" s="682"/>
      <c r="AD28" s="16"/>
      <c r="AE28" s="261"/>
      <c r="AF28" s="262"/>
      <c r="AG28" s="146"/>
      <c r="AH28" s="146"/>
    </row>
    <row r="29" spans="1:34">
      <c r="A29" s="263"/>
      <c r="B29" s="16"/>
      <c r="C29" s="16"/>
      <c r="D29" s="16"/>
      <c r="E29" s="16"/>
      <c r="F29" s="16"/>
      <c r="G29" s="172"/>
      <c r="H29" s="16"/>
      <c r="I29" s="263"/>
      <c r="J29" s="16"/>
      <c r="K29" s="16"/>
      <c r="L29" s="16"/>
      <c r="M29" s="16"/>
      <c r="N29" s="16"/>
      <c r="O29" s="16"/>
      <c r="P29" s="264"/>
      <c r="Q29" s="263"/>
      <c r="R29" s="16"/>
      <c r="S29" s="16"/>
      <c r="T29" s="16"/>
      <c r="U29" s="16"/>
      <c r="V29" s="16"/>
      <c r="W29" s="16"/>
      <c r="X29" s="16"/>
      <c r="Y29" s="263"/>
      <c r="Z29" s="16"/>
      <c r="AA29" s="16"/>
      <c r="AB29" s="16"/>
      <c r="AC29" s="16"/>
      <c r="AD29" s="16"/>
      <c r="AE29" s="16"/>
      <c r="AF29" s="264"/>
      <c r="AG29" s="146"/>
      <c r="AH29" s="146"/>
    </row>
    <row r="30" spans="1:34">
      <c r="A30" s="263"/>
      <c r="B30" s="16"/>
      <c r="C30" s="16"/>
      <c r="D30" s="16"/>
      <c r="E30" s="16"/>
      <c r="F30" s="16"/>
      <c r="G30" s="16"/>
      <c r="H30" s="264"/>
      <c r="I30" s="263"/>
      <c r="J30" s="16"/>
      <c r="K30" s="16"/>
      <c r="L30" s="16"/>
      <c r="M30" s="16"/>
      <c r="N30" s="16"/>
      <c r="O30" s="16"/>
      <c r="P30" s="264"/>
      <c r="Q30" s="263"/>
      <c r="R30" s="16"/>
      <c r="S30" s="16"/>
      <c r="T30" s="16"/>
      <c r="U30" s="16"/>
      <c r="V30" s="16"/>
      <c r="W30" s="16"/>
      <c r="X30" s="264"/>
      <c r="Y30" s="263"/>
      <c r="Z30" s="16"/>
      <c r="AA30" s="16"/>
      <c r="AB30" s="16"/>
      <c r="AC30" s="16"/>
      <c r="AD30" s="16"/>
      <c r="AE30" s="16"/>
      <c r="AF30" s="264"/>
      <c r="AG30" s="146"/>
      <c r="AH30" s="146"/>
    </row>
    <row r="31" spans="1:34">
      <c r="A31" s="263"/>
      <c r="B31" s="16"/>
      <c r="C31" s="16"/>
      <c r="D31" s="16"/>
      <c r="E31" s="16"/>
      <c r="F31" s="16"/>
      <c r="G31" s="16"/>
      <c r="H31" s="264"/>
      <c r="I31" s="263"/>
      <c r="J31" s="16"/>
      <c r="K31" s="16"/>
      <c r="L31" s="16"/>
      <c r="M31" s="16"/>
      <c r="N31" s="16"/>
      <c r="O31" s="16"/>
      <c r="P31" s="264"/>
      <c r="Q31" s="263"/>
      <c r="R31" s="265" t="e">
        <f>IF(MIN('Moyennes ∆Ct et 2^(-∆Ct)'!$N$3:$N$86,'Moyennes ∆Ct et 2^(-∆Ct)'!$U$3:$U$86)&gt;1,10^(2+INT(LOG(MIN('Moyennes ∆Ct et 2^(-∆Ct)'!$N$3:$N$86,'Moyennes ∆Ct et 2^(-∆Ct)'!$U$3:$U$86)))),10^(INT(LOG(MIN('Moyennes ∆Ct et 2^(-∆Ct)'!$N$3:$N$86,'Moyennes ∆Ct et 2^(-∆Ct)'!$U$3:$U$86)))))</f>
        <v>#NUM!</v>
      </c>
      <c r="S31" s="265" t="e">
        <f>B1*R31</f>
        <v>#NUM!</v>
      </c>
      <c r="T31" s="265" t="e">
        <f>S31</f>
        <v>#NUM!</v>
      </c>
      <c r="U31" s="265" t="e">
        <f>R31</f>
        <v>#NUM!</v>
      </c>
      <c r="V31" s="265" t="e">
        <f>R31</f>
        <v>#NUM!</v>
      </c>
      <c r="W31" s="16"/>
      <c r="X31" s="264"/>
      <c r="Y31" s="263"/>
      <c r="Z31" s="16"/>
      <c r="AA31" s="16"/>
      <c r="AB31" s="16"/>
      <c r="AC31" s="16"/>
      <c r="AD31" s="16"/>
      <c r="AE31" s="16"/>
      <c r="AF31" s="264"/>
      <c r="AG31" s="146"/>
      <c r="AH31" s="146"/>
    </row>
    <row r="32" spans="1:34">
      <c r="A32" s="263"/>
      <c r="B32" s="16"/>
      <c r="C32" s="16"/>
      <c r="D32" s="16"/>
      <c r="E32" s="16"/>
      <c r="F32" s="16"/>
      <c r="G32" s="16"/>
      <c r="H32" s="264"/>
      <c r="I32" s="263"/>
      <c r="J32" s="16"/>
      <c r="K32" s="271">
        <f>ROUNDUP(MIN('Moyennes ∆Ct et 2^(-∆Ct)'!AM3:AM86),0)-10</f>
        <v>-10</v>
      </c>
      <c r="L32" s="272">
        <f>P1</f>
        <v>0.05</v>
      </c>
      <c r="M32" s="272"/>
      <c r="N32" s="273"/>
      <c r="O32" s="16"/>
      <c r="P32" s="264"/>
      <c r="Q32" s="263"/>
      <c r="R32" s="266" t="e">
        <f>IF(MAX('Moyennes ∆Ct et 2^(-∆Ct)'!$N$3:$N$86,'Moyennes ∆Ct et 2^(-∆Ct)'!$U$3:$U$86)&gt;1,10^(2+INT(LOG(MAX('Moyennes ∆Ct et 2^(-∆Ct)'!$N$3:$N$86,'Moyennes ∆Ct et 2^(-∆Ct)'!$U$3:$U$86)))),10^(INT(LOG(MAX('Moyennes ∆Ct et 2^(-∆Ct)'!$N$3:$N$86,'Moyennes ∆Ct et 2^(-∆Ct)'!$U$3:$U$86)))+1))</f>
        <v>#NUM!</v>
      </c>
      <c r="S32" s="265" t="e">
        <f>B1*R32</f>
        <v>#NUM!</v>
      </c>
      <c r="T32" s="265" t="e">
        <f>S32</f>
        <v>#NUM!</v>
      </c>
      <c r="U32" s="266" t="e">
        <f>R32</f>
        <v>#NUM!</v>
      </c>
      <c r="V32" s="266" t="e">
        <f>R32</f>
        <v>#NUM!</v>
      </c>
      <c r="W32" s="16"/>
      <c r="X32" s="264"/>
      <c r="Y32" s="263"/>
      <c r="Z32" s="16"/>
      <c r="AA32" s="271">
        <f>ROUNDUP(MIN('Moyennes ∆Ct et 2^(-∆Ct)'!AW3:AW86),0)-10</f>
        <v>-10</v>
      </c>
      <c r="AB32" s="272">
        <f>P1</f>
        <v>0.05</v>
      </c>
      <c r="AC32" s="272"/>
      <c r="AD32" s="273"/>
      <c r="AE32" s="16"/>
      <c r="AF32" s="264"/>
      <c r="AG32" s="146"/>
      <c r="AH32" s="146"/>
    </row>
    <row r="33" spans="1:34">
      <c r="A33" s="263"/>
      <c r="B33" s="265" t="e">
        <f>IF(MIN('Moyennes ∆Ct et 2^(-∆Ct)'!$N$3:$N$86,'Moyennes ∆Ct et 2^(-∆Ct)'!$P$3:$P$86)&gt;1,10^(2+INT(LOG(MIN('Moyennes ∆Ct et 2^(-∆Ct)'!$N$3:$N$86,'Moyennes ∆Ct et 2^(-∆Ct)'!$P$3:$P$86)))),10^(INT(LOG(MIN('Moyennes ∆Ct et 2^(-∆Ct)'!$N$3:$N$86,'Moyennes ∆Ct et 2^(-∆Ct)'!$P$3:$P$86)))))</f>
        <v>#NUM!</v>
      </c>
      <c r="C33" s="265" t="e">
        <f>B1*B33</f>
        <v>#NUM!</v>
      </c>
      <c r="D33" s="265" t="e">
        <f>C33</f>
        <v>#NUM!</v>
      </c>
      <c r="E33" s="265" t="e">
        <f>B33</f>
        <v>#NUM!</v>
      </c>
      <c r="F33" s="265" t="e">
        <f>B33</f>
        <v>#NUM!</v>
      </c>
      <c r="G33" s="16"/>
      <c r="H33" s="264"/>
      <c r="I33" s="263"/>
      <c r="J33" s="16"/>
      <c r="K33" s="274">
        <f>ROUNDUP(MAX('Moyennes ∆Ct et 2^(-∆Ct)'!AM3:AM86),0)+10</f>
        <v>10</v>
      </c>
      <c r="L33" s="245">
        <f>L32</f>
        <v>0.05</v>
      </c>
      <c r="M33" s="245"/>
      <c r="N33" s="275"/>
      <c r="O33" s="16"/>
      <c r="P33" s="264"/>
      <c r="Q33" s="263"/>
      <c r="R33" s="16"/>
      <c r="S33" s="16"/>
      <c r="T33" s="16"/>
      <c r="U33" s="16"/>
      <c r="V33" s="16"/>
      <c r="W33" s="16"/>
      <c r="X33" s="264"/>
      <c r="Y33" s="263"/>
      <c r="Z33" s="16"/>
      <c r="AA33" s="274">
        <f>ROUNDUP(MAX('Moyennes ∆Ct et 2^(-∆Ct)'!AW3:AW86),0)+10</f>
        <v>10</v>
      </c>
      <c r="AB33" s="245">
        <f>AB32</f>
        <v>0.05</v>
      </c>
      <c r="AC33" s="245"/>
      <c r="AD33" s="275"/>
      <c r="AE33" s="16"/>
      <c r="AF33" s="264"/>
      <c r="AG33" s="146"/>
      <c r="AH33" s="146"/>
    </row>
    <row r="34" spans="1:34">
      <c r="A34" s="263"/>
      <c r="B34" s="266" t="e">
        <f>IF(MAX('Moyennes ∆Ct et 2^(-∆Ct)'!$N$3:$N$86,'Moyennes ∆Ct et 2^(-∆Ct)'!$P$3:$P$86)&gt;1,10^(2+INT(LOG(MAX('Moyennes ∆Ct et 2^(-∆Ct)'!$N$3:$N$86,'Moyennes ∆Ct et 2^(-∆Ct)'!$P$3:$P$86)))),10^(INT(LOG(MAX('Moyennes ∆Ct et 2^(-∆Ct)'!$N$3:$N$86,'Moyennes ∆Ct et 2^(-∆Ct)'!$P$3:$P$86)))+1))</f>
        <v>#NUM!</v>
      </c>
      <c r="C34" s="265" t="e">
        <f>B1*B34</f>
        <v>#NUM!</v>
      </c>
      <c r="D34" s="265" t="e">
        <f>C34</f>
        <v>#NUM!</v>
      </c>
      <c r="E34" s="266" t="e">
        <f>B34</f>
        <v>#NUM!</v>
      </c>
      <c r="F34" s="266" t="e">
        <f>B34</f>
        <v>#NUM!</v>
      </c>
      <c r="G34" s="16"/>
      <c r="H34" s="264"/>
      <c r="I34" s="263"/>
      <c r="J34" s="16"/>
      <c r="K34" s="276"/>
      <c r="L34" s="245"/>
      <c r="M34" s="245"/>
      <c r="N34" s="275"/>
      <c r="O34" s="16"/>
      <c r="P34" s="264"/>
      <c r="Q34" s="263"/>
      <c r="R34" s="16"/>
      <c r="S34" s="16"/>
      <c r="T34" s="16"/>
      <c r="U34" s="16"/>
      <c r="V34" s="16"/>
      <c r="W34" s="16"/>
      <c r="X34" s="264"/>
      <c r="Y34" s="263"/>
      <c r="Z34" s="16"/>
      <c r="AA34" s="276"/>
      <c r="AB34" s="245"/>
      <c r="AC34" s="245"/>
      <c r="AD34" s="275"/>
      <c r="AE34" s="16"/>
      <c r="AF34" s="264"/>
      <c r="AG34" s="146"/>
      <c r="AH34" s="146"/>
    </row>
    <row r="35" spans="1:34">
      <c r="A35" s="263"/>
      <c r="B35" s="16"/>
      <c r="C35" s="16"/>
      <c r="D35" s="16"/>
      <c r="E35" s="16"/>
      <c r="F35" s="16"/>
      <c r="G35" s="16"/>
      <c r="H35" s="264"/>
      <c r="I35" s="263"/>
      <c r="J35" s="16"/>
      <c r="K35" s="276">
        <v>1</v>
      </c>
      <c r="L35" s="245">
        <f>LOG(B1,2)</f>
        <v>1</v>
      </c>
      <c r="M35" s="245">
        <f>-1*L35</f>
        <v>-1</v>
      </c>
      <c r="N35" s="275">
        <v>0</v>
      </c>
      <c r="O35" s="16"/>
      <c r="P35" s="264"/>
      <c r="Q35" s="263"/>
      <c r="R35" s="16"/>
      <c r="S35" s="16"/>
      <c r="T35" s="16"/>
      <c r="U35" s="16"/>
      <c r="V35" s="16"/>
      <c r="W35" s="16"/>
      <c r="X35" s="264"/>
      <c r="Y35" s="263"/>
      <c r="Z35" s="16"/>
      <c r="AA35" s="276">
        <v>1</v>
      </c>
      <c r="AB35" s="245">
        <f>LOG(B1,2)</f>
        <v>1</v>
      </c>
      <c r="AC35" s="245">
        <f>-1*AB35</f>
        <v>-1</v>
      </c>
      <c r="AD35" s="275">
        <v>0</v>
      </c>
      <c r="AE35" s="16"/>
      <c r="AF35" s="264"/>
      <c r="AG35" s="146"/>
      <c r="AH35" s="146"/>
    </row>
    <row r="36" spans="1:34">
      <c r="A36" s="263"/>
      <c r="B36" s="16"/>
      <c r="C36" s="16"/>
      <c r="D36" s="16"/>
      <c r="E36" s="16"/>
      <c r="F36" s="16"/>
      <c r="G36" s="16"/>
      <c r="H36" s="264"/>
      <c r="I36" s="263"/>
      <c r="J36" s="16"/>
      <c r="K36" s="277" t="e">
        <f>10^(ROUND(LOG(MIN('Moyennes ∆Ct et 2^(-∆Ct)'!AN3:AN86)),0)-1)</f>
        <v>#NUM!</v>
      </c>
      <c r="L36" s="248">
        <f>LOG(B1,2)</f>
        <v>1</v>
      </c>
      <c r="M36" s="248">
        <f>-1*L36</f>
        <v>-1</v>
      </c>
      <c r="N36" s="278">
        <v>0</v>
      </c>
      <c r="O36" s="16"/>
      <c r="P36" s="264"/>
      <c r="Q36" s="263"/>
      <c r="R36" s="16"/>
      <c r="S36" s="16"/>
      <c r="T36" s="16"/>
      <c r="U36" s="16"/>
      <c r="V36" s="16"/>
      <c r="W36" s="16"/>
      <c r="X36" s="264"/>
      <c r="Y36" s="263"/>
      <c r="Z36" s="16"/>
      <c r="AA36" s="277" t="e">
        <f>10^(ROUND(LOG(MIN('Moyennes ∆Ct et 2^(-∆Ct)'!AX3:AX86)),0)-1)</f>
        <v>#NUM!</v>
      </c>
      <c r="AB36" s="248">
        <f>LOG(B1,2)</f>
        <v>1</v>
      </c>
      <c r="AC36" s="248">
        <f>-1*AB36</f>
        <v>-1</v>
      </c>
      <c r="AD36" s="278">
        <v>0</v>
      </c>
      <c r="AE36" s="16"/>
      <c r="AF36" s="264"/>
      <c r="AG36" s="146"/>
      <c r="AH36" s="146"/>
    </row>
    <row r="37" spans="1:34">
      <c r="A37" s="263"/>
      <c r="B37" s="16"/>
      <c r="C37" s="16"/>
      <c r="D37" s="16"/>
      <c r="E37" s="16"/>
      <c r="F37" s="16"/>
      <c r="G37" s="16"/>
      <c r="H37" s="264"/>
      <c r="I37" s="263"/>
      <c r="J37" s="16"/>
      <c r="K37" s="16"/>
      <c r="L37" s="16"/>
      <c r="M37" s="16"/>
      <c r="N37" s="16"/>
      <c r="O37" s="16"/>
      <c r="P37" s="264"/>
      <c r="Q37" s="263"/>
      <c r="R37" s="16"/>
      <c r="S37" s="16"/>
      <c r="T37" s="16"/>
      <c r="U37" s="16"/>
      <c r="V37" s="16"/>
      <c r="W37" s="16"/>
      <c r="X37" s="264"/>
      <c r="Y37" s="263"/>
      <c r="Z37" s="16"/>
      <c r="AA37" s="16"/>
      <c r="AB37" s="16"/>
      <c r="AC37" s="16"/>
      <c r="AD37" s="16"/>
      <c r="AE37" s="16"/>
      <c r="AF37" s="264"/>
      <c r="AG37" s="146"/>
      <c r="AH37" s="146"/>
    </row>
    <row r="38" spans="1:34">
      <c r="A38" s="263"/>
      <c r="B38" s="16"/>
      <c r="C38" s="16"/>
      <c r="D38" s="16"/>
      <c r="E38" s="16"/>
      <c r="F38" s="16"/>
      <c r="G38" s="16"/>
      <c r="H38" s="264"/>
      <c r="I38" s="263"/>
      <c r="J38" s="16"/>
      <c r="K38" s="16"/>
      <c r="L38" s="16"/>
      <c r="M38" s="16"/>
      <c r="N38" s="16"/>
      <c r="O38" s="16"/>
      <c r="P38" s="264"/>
      <c r="Q38" s="263"/>
      <c r="R38" s="16"/>
      <c r="S38" s="16"/>
      <c r="T38" s="16"/>
      <c r="U38" s="16"/>
      <c r="V38" s="16"/>
      <c r="W38" s="16"/>
      <c r="X38" s="264"/>
      <c r="Y38" s="263"/>
      <c r="Z38" s="16"/>
      <c r="AA38" s="16"/>
      <c r="AB38" s="16"/>
      <c r="AC38" s="16"/>
      <c r="AD38" s="16"/>
      <c r="AE38" s="16"/>
      <c r="AF38" s="264"/>
      <c r="AG38" s="146"/>
      <c r="AH38" s="146"/>
    </row>
    <row r="39" spans="1:34">
      <c r="A39" s="263"/>
      <c r="B39" s="16"/>
      <c r="C39" s="16"/>
      <c r="D39" s="16"/>
      <c r="E39" s="16"/>
      <c r="F39" s="16"/>
      <c r="G39" s="16"/>
      <c r="H39" s="264"/>
      <c r="I39" s="263"/>
      <c r="J39" s="16"/>
      <c r="K39" s="16"/>
      <c r="L39" s="16"/>
      <c r="M39" s="16"/>
      <c r="N39" s="16"/>
      <c r="O39" s="16"/>
      <c r="P39" s="264"/>
      <c r="Q39" s="263"/>
      <c r="R39" s="16"/>
      <c r="S39" s="16"/>
      <c r="T39" s="16"/>
      <c r="U39" s="16"/>
      <c r="V39" s="16"/>
      <c r="W39" s="16"/>
      <c r="X39" s="264"/>
      <c r="Y39" s="263"/>
      <c r="Z39" s="16"/>
      <c r="AA39" s="16"/>
      <c r="AB39" s="16"/>
      <c r="AC39" s="16"/>
      <c r="AD39" s="16"/>
      <c r="AE39" s="16"/>
      <c r="AF39" s="264"/>
      <c r="AG39" s="146"/>
      <c r="AH39" s="146"/>
    </row>
    <row r="40" spans="1:34">
      <c r="A40" s="263"/>
      <c r="B40" s="16"/>
      <c r="C40" s="16"/>
      <c r="D40" s="16"/>
      <c r="E40" s="16"/>
      <c r="F40" s="16"/>
      <c r="G40" s="16"/>
      <c r="H40" s="264"/>
      <c r="I40" s="263"/>
      <c r="J40" s="16"/>
      <c r="K40" s="16"/>
      <c r="L40" s="16"/>
      <c r="M40" s="16"/>
      <c r="N40" s="16"/>
      <c r="O40" s="16"/>
      <c r="P40" s="264"/>
      <c r="Q40" s="263"/>
      <c r="R40" s="16"/>
      <c r="S40" s="16"/>
      <c r="T40" s="16"/>
      <c r="U40" s="16"/>
      <c r="V40" s="16"/>
      <c r="W40" s="16"/>
      <c r="X40" s="264"/>
      <c r="Y40" s="263"/>
      <c r="Z40" s="16"/>
      <c r="AA40" s="16"/>
      <c r="AB40" s="16"/>
      <c r="AC40" s="16"/>
      <c r="AD40" s="16"/>
      <c r="AE40" s="16"/>
      <c r="AF40" s="264"/>
      <c r="AG40" s="146"/>
      <c r="AH40" s="146"/>
    </row>
    <row r="41" spans="1:34">
      <c r="A41" s="263"/>
      <c r="B41" s="16"/>
      <c r="C41" s="16"/>
      <c r="D41" s="16"/>
      <c r="E41" s="16"/>
      <c r="F41" s="16"/>
      <c r="G41" s="16"/>
      <c r="H41" s="264"/>
      <c r="I41" s="263"/>
      <c r="J41" s="16"/>
      <c r="K41" s="16"/>
      <c r="L41" s="16"/>
      <c r="M41" s="16"/>
      <c r="N41" s="16"/>
      <c r="O41" s="16"/>
      <c r="P41" s="264"/>
      <c r="Q41" s="263"/>
      <c r="R41" s="16"/>
      <c r="S41" s="16"/>
      <c r="T41" s="16"/>
      <c r="U41" s="16"/>
      <c r="V41" s="16"/>
      <c r="W41" s="16"/>
      <c r="X41" s="264"/>
      <c r="Y41" s="263"/>
      <c r="Z41" s="16"/>
      <c r="AA41" s="16"/>
      <c r="AB41" s="16"/>
      <c r="AC41" s="16"/>
      <c r="AD41" s="16"/>
      <c r="AE41" s="16"/>
      <c r="AF41" s="264"/>
      <c r="AG41" s="146"/>
      <c r="AH41" s="146"/>
    </row>
    <row r="42" spans="1:34">
      <c r="A42" s="263"/>
      <c r="B42" s="16"/>
      <c r="C42" s="16"/>
      <c r="D42" s="16"/>
      <c r="E42" s="16"/>
      <c r="F42" s="16"/>
      <c r="G42" s="16"/>
      <c r="H42" s="264"/>
      <c r="I42" s="263"/>
      <c r="J42" s="16"/>
      <c r="K42" s="16"/>
      <c r="L42" s="16"/>
      <c r="M42" s="16"/>
      <c r="N42" s="16"/>
      <c r="O42" s="16"/>
      <c r="P42" s="264"/>
      <c r="Q42" s="263"/>
      <c r="R42" s="16"/>
      <c r="S42" s="16"/>
      <c r="T42" s="16"/>
      <c r="U42" s="16"/>
      <c r="V42" s="16"/>
      <c r="W42" s="16"/>
      <c r="X42" s="264"/>
      <c r="Y42" s="263"/>
      <c r="Z42" s="16"/>
      <c r="AA42" s="16"/>
      <c r="AB42" s="16"/>
      <c r="AC42" s="16"/>
      <c r="AD42" s="16"/>
      <c r="AE42" s="16"/>
      <c r="AF42" s="264"/>
      <c r="AG42" s="146"/>
      <c r="AH42" s="146"/>
    </row>
    <row r="43" spans="1:34">
      <c r="A43" s="263"/>
      <c r="B43" s="16"/>
      <c r="C43" s="16"/>
      <c r="D43" s="16"/>
      <c r="E43" s="16"/>
      <c r="F43" s="16"/>
      <c r="G43" s="16"/>
      <c r="H43" s="264"/>
      <c r="I43" s="263"/>
      <c r="J43" s="16"/>
      <c r="K43" s="16"/>
      <c r="L43" s="16"/>
      <c r="M43" s="16"/>
      <c r="N43" s="16"/>
      <c r="O43" s="16"/>
      <c r="P43" s="264"/>
      <c r="Q43" s="263"/>
      <c r="R43" s="16"/>
      <c r="S43" s="16"/>
      <c r="T43" s="16"/>
      <c r="U43" s="16"/>
      <c r="V43" s="16"/>
      <c r="W43" s="16"/>
      <c r="X43" s="264"/>
      <c r="Y43" s="263"/>
      <c r="Z43" s="16"/>
      <c r="AA43" s="16"/>
      <c r="AB43" s="16"/>
      <c r="AC43" s="16"/>
      <c r="AD43" s="16"/>
      <c r="AE43" s="16"/>
      <c r="AF43" s="264"/>
      <c r="AG43" s="146"/>
      <c r="AH43" s="146"/>
    </row>
    <row r="44" spans="1:34">
      <c r="A44" s="263"/>
      <c r="B44" s="16"/>
      <c r="C44" s="16"/>
      <c r="D44" s="16"/>
      <c r="E44" s="16"/>
      <c r="F44" s="16"/>
      <c r="G44" s="16"/>
      <c r="H44" s="264"/>
      <c r="I44" s="263"/>
      <c r="J44" s="16"/>
      <c r="K44" s="16"/>
      <c r="L44" s="16"/>
      <c r="M44" s="16"/>
      <c r="N44" s="16"/>
      <c r="O44" s="16"/>
      <c r="P44" s="264"/>
      <c r="Q44" s="263"/>
      <c r="R44" s="16"/>
      <c r="S44" s="16"/>
      <c r="T44" s="16"/>
      <c r="U44" s="16"/>
      <c r="V44" s="16"/>
      <c r="W44" s="16"/>
      <c r="X44" s="264"/>
      <c r="Y44" s="263"/>
      <c r="Z44" s="16"/>
      <c r="AA44" s="16"/>
      <c r="AB44" s="16"/>
      <c r="AC44" s="16"/>
      <c r="AD44" s="16"/>
      <c r="AE44" s="16"/>
      <c r="AF44" s="264"/>
      <c r="AG44" s="146"/>
      <c r="AH44" s="146"/>
    </row>
    <row r="45" spans="1:34">
      <c r="A45" s="263"/>
      <c r="B45" s="16"/>
      <c r="C45" s="16"/>
      <c r="D45" s="16"/>
      <c r="E45" s="16"/>
      <c r="F45" s="16"/>
      <c r="G45" s="16"/>
      <c r="H45" s="264"/>
      <c r="I45" s="263"/>
      <c r="J45" s="16"/>
      <c r="K45" s="16"/>
      <c r="L45" s="16"/>
      <c r="M45" s="16"/>
      <c r="N45" s="16"/>
      <c r="O45" s="16"/>
      <c r="P45" s="264"/>
      <c r="Q45" s="263"/>
      <c r="R45" s="16"/>
      <c r="S45" s="16"/>
      <c r="T45" s="16"/>
      <c r="U45" s="16"/>
      <c r="V45" s="16"/>
      <c r="W45" s="16"/>
      <c r="X45" s="264"/>
      <c r="Y45" s="263"/>
      <c r="Z45" s="16"/>
      <c r="AA45" s="16"/>
      <c r="AB45" s="16"/>
      <c r="AC45" s="16"/>
      <c r="AD45" s="16"/>
      <c r="AE45" s="16"/>
      <c r="AF45" s="264"/>
      <c r="AG45" s="146"/>
      <c r="AH45" s="146"/>
    </row>
    <row r="46" spans="1:34">
      <c r="A46" s="263"/>
      <c r="B46" s="16"/>
      <c r="C46" s="16"/>
      <c r="D46" s="16"/>
      <c r="E46" s="16"/>
      <c r="F46" s="16"/>
      <c r="G46" s="16"/>
      <c r="H46" s="264"/>
      <c r="I46" s="263"/>
      <c r="J46" s="16"/>
      <c r="K46" s="16"/>
      <c r="L46" s="16"/>
      <c r="M46" s="16"/>
      <c r="N46" s="16"/>
      <c r="O46" s="16"/>
      <c r="P46" s="264"/>
      <c r="Q46" s="263"/>
      <c r="R46" s="16"/>
      <c r="S46" s="16"/>
      <c r="T46" s="16"/>
      <c r="U46" s="16"/>
      <c r="V46" s="16"/>
      <c r="W46" s="16"/>
      <c r="X46" s="264"/>
      <c r="Y46" s="263"/>
      <c r="Z46" s="16"/>
      <c r="AA46" s="16"/>
      <c r="AB46" s="16"/>
      <c r="AC46" s="16"/>
      <c r="AD46" s="16"/>
      <c r="AE46" s="16"/>
      <c r="AF46" s="264"/>
      <c r="AG46" s="146"/>
      <c r="AH46" s="146"/>
    </row>
    <row r="47" spans="1:34">
      <c r="A47" s="263"/>
      <c r="B47" s="16"/>
      <c r="C47" s="16"/>
      <c r="D47" s="16"/>
      <c r="E47" s="16"/>
      <c r="F47" s="16"/>
      <c r="G47" s="16"/>
      <c r="H47" s="264"/>
      <c r="I47" s="263"/>
      <c r="J47" s="16"/>
      <c r="K47" s="16"/>
      <c r="L47" s="16"/>
      <c r="M47" s="16"/>
      <c r="N47" s="16"/>
      <c r="O47" s="16"/>
      <c r="P47" s="264"/>
      <c r="Q47" s="263"/>
      <c r="R47" s="16"/>
      <c r="S47" s="16"/>
      <c r="T47" s="16"/>
      <c r="U47" s="16"/>
      <c r="V47" s="16"/>
      <c r="W47" s="16"/>
      <c r="X47" s="264"/>
      <c r="Y47" s="263"/>
      <c r="Z47" s="16"/>
      <c r="AA47" s="16"/>
      <c r="AB47" s="16"/>
      <c r="AC47" s="16"/>
      <c r="AD47" s="16"/>
      <c r="AE47" s="16"/>
      <c r="AF47" s="264"/>
      <c r="AG47" s="146"/>
      <c r="AH47" s="146"/>
    </row>
    <row r="48" spans="1:34">
      <c r="A48" s="263"/>
      <c r="B48" s="16"/>
      <c r="C48" s="16"/>
      <c r="D48" s="16"/>
      <c r="E48" s="16"/>
      <c r="F48" s="16"/>
      <c r="G48" s="16"/>
      <c r="H48" s="264"/>
      <c r="I48" s="263"/>
      <c r="J48" s="16"/>
      <c r="K48" s="16"/>
      <c r="L48" s="16"/>
      <c r="M48" s="16"/>
      <c r="N48" s="16"/>
      <c r="O48" s="16"/>
      <c r="P48" s="264"/>
      <c r="Q48" s="263"/>
      <c r="R48" s="16"/>
      <c r="S48" s="16"/>
      <c r="T48" s="16"/>
      <c r="U48" s="16"/>
      <c r="V48" s="16"/>
      <c r="W48" s="16"/>
      <c r="X48" s="264"/>
      <c r="Y48" s="263"/>
      <c r="Z48" s="16"/>
      <c r="AA48" s="16"/>
      <c r="AB48" s="16"/>
      <c r="AC48" s="16"/>
      <c r="AD48" s="16"/>
      <c r="AE48" s="16"/>
      <c r="AF48" s="264"/>
      <c r="AG48" s="146"/>
      <c r="AH48" s="146"/>
    </row>
    <row r="49" spans="1:34">
      <c r="A49" s="263"/>
      <c r="B49" s="16"/>
      <c r="C49" s="16"/>
      <c r="D49" s="16"/>
      <c r="E49" s="16"/>
      <c r="F49" s="16"/>
      <c r="G49" s="16"/>
      <c r="H49" s="264"/>
      <c r="I49" s="263"/>
      <c r="J49" s="16"/>
      <c r="K49" s="16"/>
      <c r="L49" s="16"/>
      <c r="M49" s="16"/>
      <c r="N49" s="16"/>
      <c r="O49" s="16"/>
      <c r="P49" s="264"/>
      <c r="Q49" s="263"/>
      <c r="R49" s="16"/>
      <c r="S49" s="16"/>
      <c r="T49" s="16"/>
      <c r="U49" s="16"/>
      <c r="V49" s="16"/>
      <c r="W49" s="16"/>
      <c r="X49" s="264"/>
      <c r="Y49" s="263"/>
      <c r="Z49" s="16"/>
      <c r="AA49" s="16"/>
      <c r="AB49" s="16"/>
      <c r="AC49" s="16"/>
      <c r="AD49" s="16"/>
      <c r="AE49" s="16"/>
      <c r="AF49" s="264"/>
      <c r="AG49" s="146"/>
      <c r="AH49" s="146"/>
    </row>
    <row r="50" spans="1:34">
      <c r="A50" s="263"/>
      <c r="B50" s="16"/>
      <c r="C50" s="16"/>
      <c r="D50" s="16"/>
      <c r="E50" s="16"/>
      <c r="F50" s="16"/>
      <c r="G50" s="16"/>
      <c r="H50" s="264"/>
      <c r="I50" s="263"/>
      <c r="J50" s="16"/>
      <c r="K50" s="16"/>
      <c r="L50" s="16"/>
      <c r="M50" s="16"/>
      <c r="N50" s="16"/>
      <c r="O50" s="16"/>
      <c r="P50" s="264"/>
      <c r="Q50" s="263"/>
      <c r="R50" s="16"/>
      <c r="S50" s="16"/>
      <c r="T50" s="16"/>
      <c r="U50" s="16"/>
      <c r="V50" s="16"/>
      <c r="W50" s="16"/>
      <c r="X50" s="264"/>
      <c r="Y50" s="263"/>
      <c r="Z50" s="16"/>
      <c r="AA50" s="16"/>
      <c r="AB50" s="16"/>
      <c r="AC50" s="16"/>
      <c r="AD50" s="16"/>
      <c r="AE50" s="16"/>
      <c r="AF50" s="264"/>
      <c r="AG50" s="146"/>
      <c r="AH50" s="146"/>
    </row>
    <row r="51" spans="1:34">
      <c r="A51" s="263"/>
      <c r="B51" s="16"/>
      <c r="C51" s="16"/>
      <c r="D51" s="16"/>
      <c r="E51" s="16"/>
      <c r="F51" s="16"/>
      <c r="G51" s="16"/>
      <c r="H51" s="264"/>
      <c r="I51" s="263"/>
      <c r="J51" s="16"/>
      <c r="K51" s="16"/>
      <c r="L51" s="16"/>
      <c r="M51" s="16"/>
      <c r="N51" s="16"/>
      <c r="O51" s="16"/>
      <c r="P51" s="264"/>
      <c r="Q51" s="263"/>
      <c r="R51" s="16"/>
      <c r="S51" s="16"/>
      <c r="T51" s="16"/>
      <c r="U51" s="16"/>
      <c r="V51" s="16"/>
      <c r="W51" s="16"/>
      <c r="X51" s="264"/>
      <c r="Y51" s="263"/>
      <c r="Z51" s="16"/>
      <c r="AA51" s="16"/>
      <c r="AB51" s="16"/>
      <c r="AC51" s="16"/>
      <c r="AD51" s="16"/>
      <c r="AE51" s="16"/>
      <c r="AF51" s="264"/>
      <c r="AG51" s="146"/>
      <c r="AH51" s="146"/>
    </row>
    <row r="52" spans="1:34" ht="15.75" thickBot="1">
      <c r="A52" s="268"/>
      <c r="B52" s="269"/>
      <c r="C52" s="269"/>
      <c r="D52" s="269"/>
      <c r="E52" s="269"/>
      <c r="F52" s="269"/>
      <c r="G52" s="269"/>
      <c r="H52" s="270"/>
      <c r="I52" s="268"/>
      <c r="J52" s="269"/>
      <c r="K52" s="269"/>
      <c r="L52" s="269"/>
      <c r="M52" s="269"/>
      <c r="N52" s="269"/>
      <c r="O52" s="269"/>
      <c r="P52" s="270"/>
      <c r="Q52" s="268"/>
      <c r="R52" s="269"/>
      <c r="S52" s="269"/>
      <c r="T52" s="269"/>
      <c r="U52" s="269"/>
      <c r="V52" s="269"/>
      <c r="W52" s="269"/>
      <c r="X52" s="270"/>
      <c r="Y52" s="268"/>
      <c r="Z52" s="269"/>
      <c r="AA52" s="269"/>
      <c r="AB52" s="269"/>
      <c r="AC52" s="269"/>
      <c r="AD52" s="269"/>
      <c r="AE52" s="269"/>
      <c r="AF52" s="270"/>
      <c r="AG52" s="146"/>
      <c r="AH52" s="146"/>
    </row>
    <row r="53" spans="1:34" ht="15.75" thickTop="1">
      <c r="A53" s="260"/>
      <c r="B53" s="258"/>
      <c r="C53" s="258"/>
      <c r="D53" s="258"/>
      <c r="E53" s="258"/>
      <c r="F53" s="258"/>
      <c r="G53" s="258"/>
      <c r="H53" s="259"/>
      <c r="I53" s="260"/>
      <c r="J53" s="258"/>
      <c r="K53" s="258"/>
      <c r="L53" s="258"/>
      <c r="M53" s="258"/>
      <c r="N53" s="258"/>
      <c r="O53" s="258"/>
      <c r="P53" s="259"/>
      <c r="Q53" s="260"/>
      <c r="R53" s="258"/>
      <c r="S53" s="258"/>
      <c r="T53" s="258"/>
      <c r="U53" s="258"/>
      <c r="V53" s="258"/>
      <c r="W53" s="258"/>
      <c r="X53" s="259"/>
      <c r="Y53" s="260"/>
      <c r="Z53" s="258"/>
      <c r="AA53" s="258"/>
      <c r="AB53" s="258"/>
      <c r="AC53" s="258"/>
      <c r="AD53" s="258"/>
      <c r="AE53" s="258"/>
      <c r="AF53" s="259"/>
      <c r="AG53" s="146"/>
      <c r="AH53" s="146"/>
    </row>
    <row r="54" spans="1:34" ht="18.75">
      <c r="A54" s="263"/>
      <c r="B54" s="16"/>
      <c r="C54" s="16"/>
      <c r="D54" s="681" t="s">
        <v>151</v>
      </c>
      <c r="E54" s="682"/>
      <c r="F54" s="16"/>
      <c r="G54" s="681" t="s">
        <v>232</v>
      </c>
      <c r="H54" s="683"/>
      <c r="I54" s="683"/>
      <c r="J54" s="682"/>
      <c r="K54" s="16"/>
      <c r="L54" s="681" t="s">
        <v>120</v>
      </c>
      <c r="M54" s="682"/>
      <c r="N54" s="16"/>
      <c r="O54" s="261"/>
      <c r="P54" s="262"/>
      <c r="Q54" s="263"/>
      <c r="R54" s="16"/>
      <c r="S54" s="16"/>
      <c r="T54" s="681" t="s">
        <v>151</v>
      </c>
      <c r="U54" s="682"/>
      <c r="V54" s="16"/>
      <c r="W54" s="681" t="s">
        <v>227</v>
      </c>
      <c r="X54" s="683"/>
      <c r="Y54" s="683"/>
      <c r="Z54" s="682"/>
      <c r="AA54" s="16"/>
      <c r="AB54" s="681" t="s">
        <v>120</v>
      </c>
      <c r="AC54" s="682"/>
      <c r="AD54" s="16"/>
      <c r="AE54" s="261"/>
      <c r="AF54" s="262"/>
      <c r="AG54" s="146"/>
      <c r="AH54" s="146"/>
    </row>
    <row r="55" spans="1:34">
      <c r="A55" s="263"/>
      <c r="B55" s="16"/>
      <c r="C55" s="16"/>
      <c r="D55" s="16"/>
      <c r="E55" s="16"/>
      <c r="F55" s="16"/>
      <c r="G55" s="16"/>
      <c r="H55" s="264"/>
      <c r="I55" s="263"/>
      <c r="J55" s="16"/>
      <c r="K55" s="16"/>
      <c r="L55" s="16"/>
      <c r="M55" s="16"/>
      <c r="N55" s="16"/>
      <c r="O55" s="16"/>
      <c r="P55" s="264"/>
      <c r="Q55" s="263"/>
      <c r="R55" s="16"/>
      <c r="S55" s="16"/>
      <c r="T55" s="16"/>
      <c r="U55" s="16"/>
      <c r="V55" s="16"/>
      <c r="W55" s="16"/>
      <c r="X55" s="16"/>
      <c r="Y55" s="263"/>
      <c r="Z55" s="16"/>
      <c r="AA55" s="16"/>
      <c r="AB55" s="16"/>
      <c r="AC55" s="16"/>
      <c r="AD55" s="16"/>
      <c r="AE55" s="16"/>
      <c r="AF55" s="264"/>
      <c r="AG55" s="146"/>
      <c r="AH55" s="146"/>
    </row>
    <row r="56" spans="1:34">
      <c r="A56" s="263"/>
      <c r="B56" s="16"/>
      <c r="C56" s="16"/>
      <c r="D56" s="16"/>
      <c r="E56" s="16"/>
      <c r="F56" s="16"/>
      <c r="G56" s="16"/>
      <c r="H56" s="264"/>
      <c r="I56" s="263"/>
      <c r="J56" s="16"/>
      <c r="K56" s="16"/>
      <c r="L56" s="16"/>
      <c r="M56" s="16"/>
      <c r="N56" s="16"/>
      <c r="O56" s="16"/>
      <c r="P56" s="264"/>
      <c r="Q56" s="263"/>
      <c r="R56" s="16"/>
      <c r="S56" s="16"/>
      <c r="T56" s="16"/>
      <c r="U56" s="16"/>
      <c r="V56" s="16"/>
      <c r="W56" s="16"/>
      <c r="X56" s="264"/>
      <c r="Y56" s="263"/>
      <c r="Z56" s="16"/>
      <c r="AA56" s="16"/>
      <c r="AB56" s="16"/>
      <c r="AC56" s="16"/>
      <c r="AD56" s="16"/>
      <c r="AE56" s="16"/>
      <c r="AF56" s="264"/>
      <c r="AG56" s="146"/>
      <c r="AH56" s="146"/>
    </row>
    <row r="57" spans="1:34">
      <c r="A57" s="263"/>
      <c r="B57" s="16"/>
      <c r="C57" s="16"/>
      <c r="D57" s="16"/>
      <c r="E57" s="16"/>
      <c r="F57" s="16"/>
      <c r="G57" s="16"/>
      <c r="H57" s="264"/>
      <c r="I57" s="263"/>
      <c r="J57" s="16"/>
      <c r="K57" s="16"/>
      <c r="L57" s="16"/>
      <c r="M57" s="16"/>
      <c r="N57" s="16"/>
      <c r="O57" s="16"/>
      <c r="P57" s="264"/>
      <c r="Q57" s="263"/>
      <c r="R57" s="265" t="e">
        <f>IF(MIN('Moyennes ∆Ct et 2^(-∆Ct)'!$N$3:$N$86,'Moyennes ∆Ct et 2^(-∆Ct)'!$V$3:$V$86)&gt;1,10^(2+INT(LOG(MIN('Moyennes ∆Ct et 2^(-∆Ct)'!$N$3:$N$86,'Moyennes ∆Ct et 2^(-∆Ct)'!$V$3:$V$86)))),10^(INT(LOG(MIN('Moyennes ∆Ct et 2^(-∆Ct)'!$N$3:$N$86,'Moyennes ∆Ct et 2^(-∆Ct)'!$V$3:$V$86)))))</f>
        <v>#NUM!</v>
      </c>
      <c r="S57" s="265" t="e">
        <f>B1*R57</f>
        <v>#NUM!</v>
      </c>
      <c r="T57" s="265" t="e">
        <f>S57</f>
        <v>#NUM!</v>
      </c>
      <c r="U57" s="265" t="e">
        <f>R57</f>
        <v>#NUM!</v>
      </c>
      <c r="V57" s="265" t="e">
        <f>R57</f>
        <v>#NUM!</v>
      </c>
      <c r="W57" s="16"/>
      <c r="X57" s="264"/>
      <c r="Y57" s="263"/>
      <c r="Z57" s="16"/>
      <c r="AA57" s="16"/>
      <c r="AB57" s="16"/>
      <c r="AC57" s="16"/>
      <c r="AD57" s="16"/>
      <c r="AE57" s="16"/>
      <c r="AF57" s="264"/>
      <c r="AG57" s="146"/>
      <c r="AH57" s="146"/>
    </row>
    <row r="58" spans="1:34">
      <c r="A58" s="263"/>
      <c r="B58" s="265" t="e">
        <f>IF(MIN('Moyennes ∆Ct et 2^(-∆Ct)'!$N$3:$N$86,'Moyennes ∆Ct et 2^(-∆Ct)'!$Q$3:$Q$86)&gt;1,10^(2+INT(LOG(MIN('Moyennes ∆Ct et 2^(-∆Ct)'!$N$3:$N$86,'Moyennes ∆Ct et 2^(-∆Ct)'!$Q$3:$Q$86)))),10^(INT(LOG(MIN('Moyennes ∆Ct et 2^(-∆Ct)'!$N$3:$N$86,'Moyennes ∆Ct et 2^(-∆Ct)'!$Q$3:$Q$86)))))</f>
        <v>#NUM!</v>
      </c>
      <c r="C58" s="265" t="e">
        <f>B1*B58</f>
        <v>#NUM!</v>
      </c>
      <c r="D58" s="265" t="e">
        <f>C58</f>
        <v>#NUM!</v>
      </c>
      <c r="E58" s="265" t="e">
        <f>B58</f>
        <v>#NUM!</v>
      </c>
      <c r="F58" s="265" t="e">
        <f>B58</f>
        <v>#NUM!</v>
      </c>
      <c r="G58" s="16"/>
      <c r="H58" s="264"/>
      <c r="I58" s="263"/>
      <c r="J58" s="16"/>
      <c r="K58" s="271">
        <f>ROUNDUP(MIN('Moyennes ∆Ct et 2^(-∆Ct)'!AO3:AO86),0)-10</f>
        <v>-10</v>
      </c>
      <c r="L58" s="272">
        <f>P1</f>
        <v>0.05</v>
      </c>
      <c r="M58" s="272"/>
      <c r="N58" s="273"/>
      <c r="O58" s="16"/>
      <c r="P58" s="264"/>
      <c r="Q58" s="263"/>
      <c r="R58" s="266" t="e">
        <f>IF(MAX('Moyennes ∆Ct et 2^(-∆Ct)'!$N$3:$N$86,'Moyennes ∆Ct et 2^(-∆Ct)'!$V$3:$V$86)&gt;1,10^(2+INT(LOG(MAX('Moyennes ∆Ct et 2^(-∆Ct)'!$N$3:$N$86,'Moyennes ∆Ct et 2^(-∆Ct)'!$V$3:$V$86)))),10^(INT(LOG(MAX('Moyennes ∆Ct et 2^(-∆Ct)'!$N$3:$N$86,'Moyennes ∆Ct et 2^(-∆Ct)'!$V$3:$V$86)))+1))</f>
        <v>#NUM!</v>
      </c>
      <c r="S58" s="265" t="e">
        <f>B1*R58</f>
        <v>#NUM!</v>
      </c>
      <c r="T58" s="265" t="e">
        <f>S58</f>
        <v>#NUM!</v>
      </c>
      <c r="U58" s="266" t="e">
        <f>R58</f>
        <v>#NUM!</v>
      </c>
      <c r="V58" s="266" t="e">
        <f>R58</f>
        <v>#NUM!</v>
      </c>
      <c r="W58" s="16"/>
      <c r="X58" s="264"/>
      <c r="Y58" s="263"/>
      <c r="Z58" s="16"/>
      <c r="AA58" s="271">
        <f>ROUNDUP(MIN('Moyennes ∆Ct et 2^(-∆Ct)'!AX3:AY86),0)-10</f>
        <v>-10</v>
      </c>
      <c r="AB58" s="272">
        <f>P1</f>
        <v>0.05</v>
      </c>
      <c r="AC58" s="272"/>
      <c r="AD58" s="273"/>
      <c r="AE58" s="16"/>
      <c r="AF58" s="264"/>
      <c r="AG58" s="146"/>
      <c r="AH58" s="146"/>
    </row>
    <row r="59" spans="1:34">
      <c r="A59" s="263"/>
      <c r="B59" s="266" t="e">
        <f>IF(MAX('Moyennes ∆Ct et 2^(-∆Ct)'!$N$3:$N$86,'Moyennes ∆Ct et 2^(-∆Ct)'!$Q$3:$Q$86)&gt;1,10^(2+INT(LOG(MAX('Moyennes ∆Ct et 2^(-∆Ct)'!$N$3:$N$86,'Moyennes ∆Ct et 2^(-∆Ct)'!$Q$3:$Q$86)))),10^(INT(LOG(MAX('Moyennes ∆Ct et 2^(-∆Ct)'!$N$3:$N$86,'Moyennes ∆Ct et 2^(-∆Ct)'!$Q$3:$Q$86)))+1))</f>
        <v>#NUM!</v>
      </c>
      <c r="C59" s="265" t="e">
        <f>B1*B59</f>
        <v>#NUM!</v>
      </c>
      <c r="D59" s="265" t="e">
        <f>C59</f>
        <v>#NUM!</v>
      </c>
      <c r="E59" s="266" t="e">
        <f>B59</f>
        <v>#NUM!</v>
      </c>
      <c r="F59" s="266" t="e">
        <f>B59</f>
        <v>#NUM!</v>
      </c>
      <c r="G59" s="16"/>
      <c r="H59" s="264"/>
      <c r="I59" s="263"/>
      <c r="J59" s="16"/>
      <c r="K59" s="274">
        <f>ROUNDUP(MAX('Moyennes ∆Ct et 2^(-∆Ct)'!AO3:AO86),0)+10</f>
        <v>10</v>
      </c>
      <c r="L59" s="245">
        <f>L58</f>
        <v>0.05</v>
      </c>
      <c r="M59" s="245"/>
      <c r="N59" s="275"/>
      <c r="O59" s="16"/>
      <c r="P59" s="264"/>
      <c r="Q59" s="263"/>
      <c r="R59" s="16"/>
      <c r="S59" s="16"/>
      <c r="T59" s="16"/>
      <c r="U59" s="16"/>
      <c r="V59" s="16"/>
      <c r="W59" s="16"/>
      <c r="X59" s="264"/>
      <c r="Y59" s="263"/>
      <c r="Z59" s="16"/>
      <c r="AA59" s="274">
        <f>ROUNDUP(MAX('Moyennes ∆Ct et 2^(-∆Ct)'!AY3:AY86),0)+10</f>
        <v>10</v>
      </c>
      <c r="AB59" s="245">
        <f>AB58</f>
        <v>0.05</v>
      </c>
      <c r="AC59" s="245"/>
      <c r="AD59" s="275"/>
      <c r="AE59" s="16"/>
      <c r="AF59" s="264"/>
      <c r="AG59" s="146"/>
      <c r="AH59" s="146"/>
    </row>
    <row r="60" spans="1:34">
      <c r="A60" s="263"/>
      <c r="B60" s="16"/>
      <c r="C60" s="16"/>
      <c r="D60" s="16"/>
      <c r="E60" s="16"/>
      <c r="F60" s="16"/>
      <c r="G60" s="16"/>
      <c r="H60" s="264"/>
      <c r="I60" s="263"/>
      <c r="J60" s="16"/>
      <c r="K60" s="276"/>
      <c r="L60" s="245"/>
      <c r="M60" s="245"/>
      <c r="N60" s="275"/>
      <c r="O60" s="16"/>
      <c r="P60" s="264"/>
      <c r="Q60" s="263"/>
      <c r="R60" s="16"/>
      <c r="S60" s="16"/>
      <c r="T60" s="16"/>
      <c r="U60" s="16"/>
      <c r="V60" s="16"/>
      <c r="W60" s="16"/>
      <c r="X60" s="264"/>
      <c r="Y60" s="263"/>
      <c r="Z60" s="16"/>
      <c r="AA60" s="276"/>
      <c r="AB60" s="245"/>
      <c r="AC60" s="245"/>
      <c r="AD60" s="275"/>
      <c r="AE60" s="16"/>
      <c r="AF60" s="264"/>
      <c r="AG60" s="146"/>
      <c r="AH60" s="146"/>
    </row>
    <row r="61" spans="1:34">
      <c r="A61" s="263"/>
      <c r="B61" s="16"/>
      <c r="C61" s="16"/>
      <c r="D61" s="16"/>
      <c r="E61" s="16"/>
      <c r="F61" s="16"/>
      <c r="G61" s="16"/>
      <c r="H61" s="264"/>
      <c r="I61" s="263"/>
      <c r="J61" s="16"/>
      <c r="K61" s="276">
        <v>1</v>
      </c>
      <c r="L61" s="245">
        <f>LOG(B1,2)</f>
        <v>1</v>
      </c>
      <c r="M61" s="245">
        <f>-1*L61</f>
        <v>-1</v>
      </c>
      <c r="N61" s="275">
        <v>0</v>
      </c>
      <c r="O61" s="16"/>
      <c r="P61" s="264"/>
      <c r="Q61" s="263"/>
      <c r="R61" s="16"/>
      <c r="S61" s="16"/>
      <c r="T61" s="16"/>
      <c r="U61" s="16"/>
      <c r="V61" s="16"/>
      <c r="W61" s="16"/>
      <c r="X61" s="264"/>
      <c r="Y61" s="263"/>
      <c r="Z61" s="16"/>
      <c r="AA61" s="276">
        <v>1</v>
      </c>
      <c r="AB61" s="245">
        <f>LOG(B1,2)</f>
        <v>1</v>
      </c>
      <c r="AC61" s="245">
        <f>-1*AB61</f>
        <v>-1</v>
      </c>
      <c r="AD61" s="275">
        <v>0</v>
      </c>
      <c r="AE61" s="16"/>
      <c r="AF61" s="264"/>
      <c r="AG61" s="146"/>
      <c r="AH61" s="146"/>
    </row>
    <row r="62" spans="1:34">
      <c r="A62" s="263"/>
      <c r="B62" s="16"/>
      <c r="C62" s="16"/>
      <c r="D62" s="16"/>
      <c r="E62" s="16"/>
      <c r="F62" s="16"/>
      <c r="G62" s="16"/>
      <c r="H62" s="264"/>
      <c r="I62" s="263"/>
      <c r="J62" s="16"/>
      <c r="K62" s="277" t="e">
        <f>10^(ROUND(LOG(MIN('Moyennes ∆Ct et 2^(-∆Ct)'!AP3:AP86)),0)-1)</f>
        <v>#NUM!</v>
      </c>
      <c r="L62" s="248">
        <f>LOG(B1,2)</f>
        <v>1</v>
      </c>
      <c r="M62" s="248">
        <f>-1*L62</f>
        <v>-1</v>
      </c>
      <c r="N62" s="278">
        <v>0</v>
      </c>
      <c r="O62" s="16"/>
      <c r="P62" s="264"/>
      <c r="Q62" s="263"/>
      <c r="R62" s="16"/>
      <c r="S62" s="16"/>
      <c r="T62" s="16"/>
      <c r="U62" s="16"/>
      <c r="V62" s="16"/>
      <c r="W62" s="16"/>
      <c r="X62" s="264"/>
      <c r="Y62" s="263"/>
      <c r="Z62" s="16"/>
      <c r="AA62" s="277" t="e">
        <f>10^(ROUND(LOG(MIN('Moyennes ∆Ct et 2^(-∆Ct)'!AZ3:AZ86)),0)-1)</f>
        <v>#NUM!</v>
      </c>
      <c r="AB62" s="248">
        <f>LOG(B1,2)</f>
        <v>1</v>
      </c>
      <c r="AC62" s="248">
        <f>-1*AB62</f>
        <v>-1</v>
      </c>
      <c r="AD62" s="278">
        <v>0</v>
      </c>
      <c r="AE62" s="16"/>
      <c r="AF62" s="264"/>
      <c r="AG62" s="146"/>
      <c r="AH62" s="146"/>
    </row>
    <row r="63" spans="1:34">
      <c r="A63" s="263"/>
      <c r="B63" s="16"/>
      <c r="C63" s="16"/>
      <c r="D63" s="16"/>
      <c r="E63" s="16"/>
      <c r="F63" s="16"/>
      <c r="G63" s="16"/>
      <c r="H63" s="264"/>
      <c r="I63" s="263"/>
      <c r="J63" s="16"/>
      <c r="K63" s="16"/>
      <c r="L63" s="16"/>
      <c r="M63" s="16"/>
      <c r="N63" s="16"/>
      <c r="O63" s="16"/>
      <c r="P63" s="264"/>
      <c r="Q63" s="263"/>
      <c r="R63" s="16"/>
      <c r="S63" s="16"/>
      <c r="T63" s="16"/>
      <c r="U63" s="16"/>
      <c r="V63" s="16"/>
      <c r="W63" s="16"/>
      <c r="X63" s="264"/>
      <c r="Y63" s="263"/>
      <c r="Z63" s="16"/>
      <c r="AA63" s="16"/>
      <c r="AB63" s="16"/>
      <c r="AC63" s="16"/>
      <c r="AD63" s="16"/>
      <c r="AE63" s="16"/>
      <c r="AF63" s="264"/>
      <c r="AG63" s="146"/>
      <c r="AH63" s="146"/>
    </row>
    <row r="64" spans="1:34">
      <c r="A64" s="263"/>
      <c r="B64" s="16"/>
      <c r="C64" s="16"/>
      <c r="D64" s="16"/>
      <c r="E64" s="16"/>
      <c r="F64" s="16"/>
      <c r="G64" s="16"/>
      <c r="H64" s="264"/>
      <c r="I64" s="263"/>
      <c r="J64" s="16"/>
      <c r="K64" s="16"/>
      <c r="L64" s="16"/>
      <c r="M64" s="16"/>
      <c r="N64" s="16"/>
      <c r="O64" s="16"/>
      <c r="P64" s="264"/>
      <c r="Q64" s="263"/>
      <c r="R64" s="16"/>
      <c r="S64" s="16"/>
      <c r="T64" s="16"/>
      <c r="U64" s="16"/>
      <c r="V64" s="16"/>
      <c r="W64" s="16"/>
      <c r="X64" s="264"/>
      <c r="Y64" s="263"/>
      <c r="Z64" s="16"/>
      <c r="AA64" s="16"/>
      <c r="AB64" s="16"/>
      <c r="AC64" s="16"/>
      <c r="AD64" s="16"/>
      <c r="AE64" s="16"/>
      <c r="AF64" s="264"/>
      <c r="AG64" s="146"/>
      <c r="AH64" s="146"/>
    </row>
    <row r="65" spans="1:34">
      <c r="A65" s="263"/>
      <c r="B65" s="16"/>
      <c r="C65" s="16"/>
      <c r="D65" s="16"/>
      <c r="E65" s="16"/>
      <c r="F65" s="16"/>
      <c r="G65" s="16"/>
      <c r="H65" s="264"/>
      <c r="I65" s="263"/>
      <c r="J65" s="16"/>
      <c r="K65" s="16"/>
      <c r="L65" s="16"/>
      <c r="M65" s="16"/>
      <c r="N65" s="16"/>
      <c r="O65" s="16"/>
      <c r="P65" s="264"/>
      <c r="Q65" s="263"/>
      <c r="R65" s="16"/>
      <c r="S65" s="16"/>
      <c r="T65" s="16"/>
      <c r="U65" s="16"/>
      <c r="V65" s="16"/>
      <c r="W65" s="16"/>
      <c r="X65" s="264"/>
      <c r="Y65" s="263"/>
      <c r="Z65" s="16"/>
      <c r="AA65" s="16"/>
      <c r="AB65" s="16"/>
      <c r="AC65" s="16"/>
      <c r="AD65" s="16"/>
      <c r="AE65" s="16"/>
      <c r="AF65" s="264"/>
      <c r="AG65" s="146"/>
      <c r="AH65" s="146"/>
    </row>
    <row r="66" spans="1:34">
      <c r="A66" s="263"/>
      <c r="B66" s="16"/>
      <c r="C66" s="16"/>
      <c r="D66" s="16"/>
      <c r="E66" s="16"/>
      <c r="F66" s="16"/>
      <c r="G66" s="16"/>
      <c r="H66" s="264"/>
      <c r="I66" s="263"/>
      <c r="J66" s="16"/>
      <c r="K66" s="16"/>
      <c r="L66" s="16"/>
      <c r="M66" s="16"/>
      <c r="N66" s="16"/>
      <c r="O66" s="16"/>
      <c r="P66" s="264"/>
      <c r="Q66" s="263"/>
      <c r="R66" s="16"/>
      <c r="S66" s="16"/>
      <c r="T66" s="16"/>
      <c r="U66" s="16"/>
      <c r="V66" s="16"/>
      <c r="W66" s="16"/>
      <c r="X66" s="264"/>
      <c r="Y66" s="263"/>
      <c r="Z66" s="16"/>
      <c r="AA66" s="16"/>
      <c r="AB66" s="16"/>
      <c r="AC66" s="16"/>
      <c r="AD66" s="16"/>
      <c r="AE66" s="16"/>
      <c r="AF66" s="264"/>
      <c r="AG66" s="146"/>
      <c r="AH66" s="146"/>
    </row>
    <row r="67" spans="1:34">
      <c r="A67" s="263"/>
      <c r="B67" s="16"/>
      <c r="C67" s="16"/>
      <c r="D67" s="16"/>
      <c r="E67" s="16"/>
      <c r="F67" s="16"/>
      <c r="G67" s="16"/>
      <c r="H67" s="264"/>
      <c r="I67" s="263"/>
      <c r="J67" s="16"/>
      <c r="K67" s="16"/>
      <c r="L67" s="16"/>
      <c r="M67" s="16"/>
      <c r="N67" s="16"/>
      <c r="O67" s="16"/>
      <c r="P67" s="264"/>
      <c r="Q67" s="263"/>
      <c r="R67" s="16"/>
      <c r="S67" s="16"/>
      <c r="T67" s="16"/>
      <c r="U67" s="16"/>
      <c r="V67" s="16"/>
      <c r="W67" s="16"/>
      <c r="X67" s="264"/>
      <c r="Y67" s="263"/>
      <c r="Z67" s="16"/>
      <c r="AA67" s="16"/>
      <c r="AB67" s="16"/>
      <c r="AC67" s="16"/>
      <c r="AD67" s="16"/>
      <c r="AE67" s="16"/>
      <c r="AF67" s="264"/>
      <c r="AG67" s="146"/>
      <c r="AH67" s="146"/>
    </row>
    <row r="68" spans="1:34">
      <c r="A68" s="263"/>
      <c r="B68" s="16"/>
      <c r="C68" s="16"/>
      <c r="D68" s="16"/>
      <c r="E68" s="16"/>
      <c r="F68" s="16"/>
      <c r="G68" s="16"/>
      <c r="H68" s="264"/>
      <c r="I68" s="263"/>
      <c r="J68" s="16"/>
      <c r="K68" s="16"/>
      <c r="L68" s="16"/>
      <c r="M68" s="16"/>
      <c r="N68" s="16"/>
      <c r="O68" s="16"/>
      <c r="P68" s="264"/>
      <c r="Q68" s="263"/>
      <c r="R68" s="16"/>
      <c r="S68" s="16"/>
      <c r="T68" s="16"/>
      <c r="U68" s="16"/>
      <c r="V68" s="16"/>
      <c r="W68" s="16"/>
      <c r="X68" s="264"/>
      <c r="Y68" s="263"/>
      <c r="Z68" s="16"/>
      <c r="AA68" s="16"/>
      <c r="AB68" s="16"/>
      <c r="AC68" s="16"/>
      <c r="AD68" s="16"/>
      <c r="AE68" s="16"/>
      <c r="AF68" s="264"/>
      <c r="AG68" s="146"/>
      <c r="AH68" s="146"/>
    </row>
    <row r="69" spans="1:34">
      <c r="A69" s="263"/>
      <c r="B69" s="16"/>
      <c r="C69" s="16"/>
      <c r="D69" s="16"/>
      <c r="E69" s="16"/>
      <c r="F69" s="16"/>
      <c r="G69" s="16"/>
      <c r="H69" s="264"/>
      <c r="I69" s="263"/>
      <c r="J69" s="16"/>
      <c r="K69" s="16"/>
      <c r="L69" s="16"/>
      <c r="M69" s="16"/>
      <c r="N69" s="16"/>
      <c r="O69" s="16"/>
      <c r="P69" s="264"/>
      <c r="Q69" s="263"/>
      <c r="R69" s="16"/>
      <c r="S69" s="16"/>
      <c r="T69" s="16"/>
      <c r="U69" s="16"/>
      <c r="V69" s="16"/>
      <c r="W69" s="16"/>
      <c r="X69" s="264"/>
      <c r="Y69" s="263"/>
      <c r="Z69" s="16"/>
      <c r="AA69" s="16"/>
      <c r="AB69" s="16"/>
      <c r="AC69" s="16"/>
      <c r="AD69" s="16"/>
      <c r="AE69" s="16"/>
      <c r="AF69" s="264"/>
      <c r="AG69" s="146"/>
      <c r="AH69" s="146"/>
    </row>
    <row r="70" spans="1:34">
      <c r="A70" s="263"/>
      <c r="B70" s="16"/>
      <c r="C70" s="16"/>
      <c r="D70" s="16"/>
      <c r="E70" s="16"/>
      <c r="F70" s="16"/>
      <c r="G70" s="16"/>
      <c r="H70" s="264"/>
      <c r="I70" s="263"/>
      <c r="J70" s="16"/>
      <c r="K70" s="16"/>
      <c r="L70" s="16"/>
      <c r="M70" s="16"/>
      <c r="N70" s="16"/>
      <c r="O70" s="16"/>
      <c r="P70" s="264"/>
      <c r="Q70" s="263"/>
      <c r="R70" s="16"/>
      <c r="S70" s="16"/>
      <c r="T70" s="16"/>
      <c r="U70" s="16"/>
      <c r="V70" s="16"/>
      <c r="W70" s="16"/>
      <c r="X70" s="264"/>
      <c r="Y70" s="263"/>
      <c r="Z70" s="16"/>
      <c r="AA70" s="16"/>
      <c r="AB70" s="16"/>
      <c r="AC70" s="16"/>
      <c r="AD70" s="16"/>
      <c r="AE70" s="16"/>
      <c r="AF70" s="264"/>
      <c r="AG70" s="146"/>
      <c r="AH70" s="146"/>
    </row>
    <row r="71" spans="1:34">
      <c r="A71" s="263"/>
      <c r="B71" s="16"/>
      <c r="C71" s="16"/>
      <c r="D71" s="16"/>
      <c r="E71" s="16"/>
      <c r="F71" s="16"/>
      <c r="G71" s="16"/>
      <c r="H71" s="264"/>
      <c r="I71" s="263"/>
      <c r="J71" s="16"/>
      <c r="K71" s="16"/>
      <c r="L71" s="16"/>
      <c r="M71" s="16"/>
      <c r="N71" s="16"/>
      <c r="O71" s="16"/>
      <c r="P71" s="264"/>
      <c r="Q71" s="263"/>
      <c r="R71" s="16"/>
      <c r="S71" s="16"/>
      <c r="T71" s="16"/>
      <c r="U71" s="16"/>
      <c r="V71" s="16"/>
      <c r="W71" s="16"/>
      <c r="X71" s="264"/>
      <c r="Y71" s="263"/>
      <c r="Z71" s="16"/>
      <c r="AA71" s="16"/>
      <c r="AB71" s="16"/>
      <c r="AC71" s="16"/>
      <c r="AD71" s="16"/>
      <c r="AE71" s="16"/>
      <c r="AF71" s="264"/>
      <c r="AG71" s="146"/>
      <c r="AH71" s="146"/>
    </row>
    <row r="72" spans="1:34">
      <c r="A72" s="263"/>
      <c r="B72" s="16"/>
      <c r="C72" s="16"/>
      <c r="D72" s="16"/>
      <c r="E72" s="16"/>
      <c r="F72" s="16"/>
      <c r="G72" s="16"/>
      <c r="H72" s="264"/>
      <c r="I72" s="263"/>
      <c r="J72" s="16"/>
      <c r="K72" s="16"/>
      <c r="L72" s="16"/>
      <c r="M72" s="16"/>
      <c r="N72" s="16"/>
      <c r="O72" s="16"/>
      <c r="P72" s="264"/>
      <c r="Q72" s="263"/>
      <c r="R72" s="16"/>
      <c r="S72" s="16"/>
      <c r="T72" s="16"/>
      <c r="U72" s="16"/>
      <c r="V72" s="16"/>
      <c r="W72" s="16"/>
      <c r="X72" s="264"/>
      <c r="Y72" s="263"/>
      <c r="Z72" s="16"/>
      <c r="AA72" s="16"/>
      <c r="AB72" s="16"/>
      <c r="AC72" s="16"/>
      <c r="AD72" s="16"/>
      <c r="AE72" s="16"/>
      <c r="AF72" s="264"/>
      <c r="AG72" s="146"/>
      <c r="AH72" s="146"/>
    </row>
    <row r="73" spans="1:34">
      <c r="A73" s="263"/>
      <c r="B73" s="16"/>
      <c r="C73" s="16"/>
      <c r="D73" s="16"/>
      <c r="E73" s="16"/>
      <c r="F73" s="16"/>
      <c r="G73" s="16"/>
      <c r="H73" s="264"/>
      <c r="I73" s="263"/>
      <c r="J73" s="16"/>
      <c r="K73" s="16"/>
      <c r="L73" s="16"/>
      <c r="M73" s="16"/>
      <c r="N73" s="16"/>
      <c r="O73" s="16"/>
      <c r="P73" s="264"/>
      <c r="Q73" s="263"/>
      <c r="R73" s="16"/>
      <c r="S73" s="16"/>
      <c r="T73" s="16"/>
      <c r="U73" s="16"/>
      <c r="V73" s="16"/>
      <c r="W73" s="16"/>
      <c r="X73" s="264"/>
      <c r="Y73" s="263"/>
      <c r="Z73" s="16"/>
      <c r="AA73" s="16"/>
      <c r="AB73" s="16"/>
      <c r="AC73" s="16"/>
      <c r="AD73" s="16"/>
      <c r="AE73" s="16"/>
      <c r="AF73" s="264"/>
      <c r="AG73" s="146"/>
      <c r="AH73" s="146"/>
    </row>
    <row r="74" spans="1:34">
      <c r="A74" s="263"/>
      <c r="B74" s="16"/>
      <c r="C74" s="16"/>
      <c r="D74" s="16"/>
      <c r="E74" s="16"/>
      <c r="F74" s="16"/>
      <c r="G74" s="16"/>
      <c r="H74" s="264"/>
      <c r="I74" s="263"/>
      <c r="J74" s="16"/>
      <c r="K74" s="16"/>
      <c r="L74" s="16"/>
      <c r="M74" s="16"/>
      <c r="N74" s="16"/>
      <c r="O74" s="16"/>
      <c r="P74" s="264"/>
      <c r="Q74" s="263"/>
      <c r="R74" s="16"/>
      <c r="S74" s="16"/>
      <c r="T74" s="16"/>
      <c r="U74" s="16"/>
      <c r="V74" s="16"/>
      <c r="W74" s="16"/>
      <c r="X74" s="264"/>
      <c r="Y74" s="263"/>
      <c r="Z74" s="16"/>
      <c r="AA74" s="16"/>
      <c r="AB74" s="16"/>
      <c r="AC74" s="16"/>
      <c r="AD74" s="16"/>
      <c r="AE74" s="16"/>
      <c r="AF74" s="264"/>
      <c r="AG74" s="146"/>
      <c r="AH74" s="146"/>
    </row>
    <row r="75" spans="1:34">
      <c r="A75" s="263"/>
      <c r="B75" s="16"/>
      <c r="C75" s="16"/>
      <c r="D75" s="16"/>
      <c r="E75" s="16"/>
      <c r="F75" s="16"/>
      <c r="G75" s="16"/>
      <c r="H75" s="264"/>
      <c r="I75" s="263"/>
      <c r="J75" s="16"/>
      <c r="K75" s="16"/>
      <c r="L75" s="16"/>
      <c r="M75" s="16"/>
      <c r="N75" s="16"/>
      <c r="O75" s="16"/>
      <c r="P75" s="264"/>
      <c r="Q75" s="263"/>
      <c r="R75" s="16"/>
      <c r="S75" s="16"/>
      <c r="T75" s="16"/>
      <c r="U75" s="16"/>
      <c r="V75" s="16"/>
      <c r="W75" s="16"/>
      <c r="X75" s="264"/>
      <c r="Y75" s="263"/>
      <c r="Z75" s="16"/>
      <c r="AA75" s="16"/>
      <c r="AB75" s="16"/>
      <c r="AC75" s="16"/>
      <c r="AD75" s="16"/>
      <c r="AE75" s="16"/>
      <c r="AF75" s="264"/>
      <c r="AG75" s="146"/>
      <c r="AH75" s="146"/>
    </row>
    <row r="76" spans="1:34">
      <c r="A76" s="263"/>
      <c r="B76" s="16"/>
      <c r="C76" s="16"/>
      <c r="D76" s="16"/>
      <c r="E76" s="16"/>
      <c r="F76" s="16"/>
      <c r="G76" s="16"/>
      <c r="H76" s="264"/>
      <c r="I76" s="263"/>
      <c r="J76" s="16"/>
      <c r="K76" s="16"/>
      <c r="L76" s="16"/>
      <c r="M76" s="16"/>
      <c r="N76" s="16"/>
      <c r="O76" s="16"/>
      <c r="P76" s="264"/>
      <c r="Q76" s="263"/>
      <c r="R76" s="16"/>
      <c r="S76" s="16"/>
      <c r="T76" s="16"/>
      <c r="U76" s="16"/>
      <c r="V76" s="16"/>
      <c r="W76" s="16"/>
      <c r="X76" s="264"/>
      <c r="Y76" s="263"/>
      <c r="Z76" s="16"/>
      <c r="AA76" s="16"/>
      <c r="AB76" s="16"/>
      <c r="AC76" s="16"/>
      <c r="AD76" s="16"/>
      <c r="AE76" s="16"/>
      <c r="AF76" s="264"/>
      <c r="AG76" s="146"/>
      <c r="AH76" s="146"/>
    </row>
    <row r="77" spans="1:34">
      <c r="A77" s="263"/>
      <c r="B77" s="16"/>
      <c r="C77" s="16"/>
      <c r="D77" s="16"/>
      <c r="E77" s="16"/>
      <c r="F77" s="16"/>
      <c r="G77" s="16"/>
      <c r="H77" s="264"/>
      <c r="I77" s="263"/>
      <c r="J77" s="16"/>
      <c r="K77" s="16"/>
      <c r="L77" s="16"/>
      <c r="M77" s="16"/>
      <c r="N77" s="16"/>
      <c r="O77" s="16"/>
      <c r="P77" s="264"/>
      <c r="Q77" s="263"/>
      <c r="R77" s="16"/>
      <c r="S77" s="16"/>
      <c r="T77" s="16"/>
      <c r="U77" s="16"/>
      <c r="V77" s="16"/>
      <c r="W77" s="16"/>
      <c r="X77" s="264"/>
      <c r="Y77" s="263"/>
      <c r="Z77" s="16"/>
      <c r="AA77" s="16"/>
      <c r="AB77" s="16"/>
      <c r="AC77" s="16"/>
      <c r="AD77" s="16"/>
      <c r="AE77" s="16"/>
      <c r="AF77" s="264"/>
      <c r="AG77" s="146"/>
      <c r="AH77" s="146"/>
    </row>
    <row r="78" spans="1:34" ht="15.75" thickBot="1">
      <c r="A78" s="268"/>
      <c r="B78" s="269"/>
      <c r="C78" s="269"/>
      <c r="D78" s="269"/>
      <c r="E78" s="269"/>
      <c r="F78" s="269"/>
      <c r="G78" s="269"/>
      <c r="H78" s="270"/>
      <c r="I78" s="268"/>
      <c r="J78" s="269"/>
      <c r="K78" s="269"/>
      <c r="L78" s="269"/>
      <c r="M78" s="269"/>
      <c r="N78" s="269"/>
      <c r="O78" s="269"/>
      <c r="P78" s="270"/>
      <c r="Q78" s="268"/>
      <c r="R78" s="269"/>
      <c r="S78" s="269"/>
      <c r="T78" s="269"/>
      <c r="U78" s="269"/>
      <c r="V78" s="269"/>
      <c r="W78" s="269"/>
      <c r="X78" s="270"/>
      <c r="Y78" s="268"/>
      <c r="Z78" s="269"/>
      <c r="AA78" s="269"/>
      <c r="AB78" s="269"/>
      <c r="AC78" s="269"/>
      <c r="AD78" s="269"/>
      <c r="AE78" s="269"/>
      <c r="AF78" s="270"/>
      <c r="AG78" s="146"/>
      <c r="AH78" s="146"/>
    </row>
    <row r="79" spans="1:34" ht="15.75" thickTop="1">
      <c r="A79" s="260"/>
      <c r="B79" s="258"/>
      <c r="C79" s="258"/>
      <c r="D79" s="258"/>
      <c r="E79" s="258"/>
      <c r="F79" s="258"/>
      <c r="G79" s="258"/>
      <c r="H79" s="259"/>
      <c r="I79" s="260"/>
      <c r="J79" s="258"/>
      <c r="K79" s="258"/>
      <c r="L79" s="258"/>
      <c r="M79" s="258"/>
      <c r="N79" s="258"/>
      <c r="O79" s="258"/>
      <c r="P79" s="259"/>
      <c r="Q79" s="260"/>
      <c r="R79" s="258"/>
      <c r="S79" s="258"/>
      <c r="T79" s="258"/>
      <c r="U79" s="258"/>
      <c r="V79" s="258"/>
      <c r="W79" s="258"/>
      <c r="X79" s="259"/>
      <c r="Y79" s="260"/>
      <c r="Z79" s="258"/>
      <c r="AA79" s="258"/>
      <c r="AB79" s="258"/>
      <c r="AC79" s="258"/>
      <c r="AD79" s="258"/>
      <c r="AE79" s="258"/>
      <c r="AF79" s="259"/>
      <c r="AG79" s="146"/>
      <c r="AH79" s="146"/>
    </row>
    <row r="80" spans="1:34" ht="18.75">
      <c r="A80" s="263"/>
      <c r="B80" s="16"/>
      <c r="C80" s="16"/>
      <c r="D80" s="681" t="s">
        <v>151</v>
      </c>
      <c r="E80" s="682"/>
      <c r="F80" s="16"/>
      <c r="G80" s="681" t="s">
        <v>231</v>
      </c>
      <c r="H80" s="683"/>
      <c r="I80" s="683"/>
      <c r="J80" s="682"/>
      <c r="K80" s="16"/>
      <c r="L80" s="681" t="s">
        <v>120</v>
      </c>
      <c r="M80" s="682"/>
      <c r="N80" s="16"/>
      <c r="O80" s="261"/>
      <c r="P80" s="262"/>
      <c r="Q80" s="263"/>
      <c r="R80" s="16"/>
      <c r="S80" s="16"/>
      <c r="T80" s="681" t="s">
        <v>151</v>
      </c>
      <c r="U80" s="682"/>
      <c r="V80" s="16"/>
      <c r="W80" s="681" t="s">
        <v>228</v>
      </c>
      <c r="X80" s="683"/>
      <c r="Y80" s="683"/>
      <c r="Z80" s="682"/>
      <c r="AA80" s="16"/>
      <c r="AB80" s="681" t="s">
        <v>120</v>
      </c>
      <c r="AC80" s="682"/>
      <c r="AD80" s="16"/>
      <c r="AE80" s="261"/>
      <c r="AF80" s="262"/>
      <c r="AG80" s="146"/>
      <c r="AH80" s="146"/>
    </row>
    <row r="81" spans="1:34">
      <c r="A81" s="263"/>
      <c r="B81" s="16"/>
      <c r="C81" s="16"/>
      <c r="D81" s="16"/>
      <c r="E81" s="16"/>
      <c r="F81" s="16"/>
      <c r="G81" s="16"/>
      <c r="H81" s="16"/>
      <c r="I81" s="263"/>
      <c r="J81" s="16"/>
      <c r="K81" s="16"/>
      <c r="L81" s="16"/>
      <c r="M81" s="16"/>
      <c r="N81" s="16"/>
      <c r="O81" s="16"/>
      <c r="P81" s="264"/>
      <c r="Q81" s="263"/>
      <c r="R81" s="16"/>
      <c r="S81" s="16"/>
      <c r="T81" s="16"/>
      <c r="U81" s="16"/>
      <c r="V81" s="16"/>
      <c r="W81" s="16"/>
      <c r="X81" s="16"/>
      <c r="Y81" s="263"/>
      <c r="Z81" s="16"/>
      <c r="AA81" s="16"/>
      <c r="AB81" s="16"/>
      <c r="AC81" s="16"/>
      <c r="AD81" s="16"/>
      <c r="AE81" s="16"/>
      <c r="AF81" s="264"/>
      <c r="AG81" s="146"/>
      <c r="AH81" s="146"/>
    </row>
    <row r="82" spans="1:34">
      <c r="A82" s="263"/>
      <c r="B82" s="16"/>
      <c r="C82" s="16"/>
      <c r="D82" s="16"/>
      <c r="E82" s="16"/>
      <c r="F82" s="16"/>
      <c r="G82" s="16"/>
      <c r="H82" s="264"/>
      <c r="I82" s="263"/>
      <c r="J82" s="16"/>
      <c r="K82" s="16"/>
      <c r="L82" s="16"/>
      <c r="M82" s="16"/>
      <c r="N82" s="16"/>
      <c r="O82" s="16"/>
      <c r="P82" s="264"/>
      <c r="Q82" s="263"/>
      <c r="R82" s="16"/>
      <c r="S82" s="16"/>
      <c r="T82" s="16"/>
      <c r="U82" s="16"/>
      <c r="V82" s="16"/>
      <c r="W82" s="16"/>
      <c r="X82" s="264"/>
      <c r="Y82" s="263"/>
      <c r="Z82" s="16"/>
      <c r="AA82" s="16"/>
      <c r="AB82" s="16"/>
      <c r="AC82" s="16"/>
      <c r="AD82" s="16"/>
      <c r="AE82" s="16"/>
      <c r="AF82" s="264"/>
      <c r="AG82" s="146"/>
      <c r="AH82" s="146"/>
    </row>
    <row r="83" spans="1:34">
      <c r="A83" s="263"/>
      <c r="B83" s="16"/>
      <c r="C83" s="16"/>
      <c r="D83" s="16"/>
      <c r="E83" s="16"/>
      <c r="F83" s="16"/>
      <c r="G83" s="16"/>
      <c r="H83" s="264"/>
      <c r="I83" s="263"/>
      <c r="J83" s="16"/>
      <c r="K83" s="16"/>
      <c r="L83" s="16"/>
      <c r="M83" s="16"/>
      <c r="N83" s="16"/>
      <c r="O83" s="16"/>
      <c r="P83" s="264"/>
      <c r="Q83" s="263"/>
      <c r="R83" s="265" t="e">
        <f>IF(MIN('Moyennes ∆Ct et 2^(-∆Ct)'!$N$3:$N$86,'Moyennes ∆Ct et 2^(-∆Ct)'!$W$3:$W$86)&gt;1,10^(2+INT(LOG(MIN('Moyennes ∆Ct et 2^(-∆Ct)'!$N$3:$N$86,'Moyennes ∆Ct et 2^(-∆Ct)'!$W$3:$W$86)))),10^(INT(LOG(MIN('Moyennes ∆Ct et 2^(-∆Ct)'!$N$3:$N$86,'Moyennes ∆Ct et 2^(-∆Ct)'!$W$3:$W$86)))))</f>
        <v>#NUM!</v>
      </c>
      <c r="S83" s="265" t="e">
        <f>B1*R83</f>
        <v>#NUM!</v>
      </c>
      <c r="T83" s="265" t="e">
        <f>S83</f>
        <v>#NUM!</v>
      </c>
      <c r="U83" s="265" t="e">
        <f>R83</f>
        <v>#NUM!</v>
      </c>
      <c r="V83" s="265" t="e">
        <f>R83</f>
        <v>#NUM!</v>
      </c>
      <c r="W83" s="16"/>
      <c r="X83" s="264"/>
      <c r="Y83" s="263"/>
      <c r="Z83" s="16"/>
      <c r="AA83" s="16"/>
      <c r="AB83" s="16"/>
      <c r="AC83" s="16"/>
      <c r="AD83" s="16"/>
      <c r="AE83" s="16"/>
      <c r="AF83" s="264"/>
      <c r="AG83" s="146"/>
      <c r="AH83" s="146"/>
    </row>
    <row r="84" spans="1:34">
      <c r="A84" s="263"/>
      <c r="B84" s="265" t="e">
        <f>IF(MIN('Moyennes ∆Ct et 2^(-∆Ct)'!$N$3:$N$86,'Moyennes ∆Ct et 2^(-∆Ct)'!$R$3:$R$86)&gt;1,10^(2+INT(LOG(MIN('Moyennes ∆Ct et 2^(-∆Ct)'!$N$3:$N$86,'Moyennes ∆Ct et 2^(-∆Ct)'!$R$3:$R$86)))),10^(INT(LOG(MIN('Moyennes ∆Ct et 2^(-∆Ct)'!$N$3:$N$86,'Moyennes ∆Ct et 2^(-∆Ct)'!$R$3:$R$86)))))</f>
        <v>#NUM!</v>
      </c>
      <c r="C84" s="265" t="e">
        <f>B1*B84</f>
        <v>#NUM!</v>
      </c>
      <c r="D84" s="265" t="e">
        <f>C84</f>
        <v>#NUM!</v>
      </c>
      <c r="E84" s="265" t="e">
        <f>B84</f>
        <v>#NUM!</v>
      </c>
      <c r="F84" s="265" t="e">
        <f>B84</f>
        <v>#NUM!</v>
      </c>
      <c r="G84" s="16"/>
      <c r="H84" s="264"/>
      <c r="I84" s="263"/>
      <c r="J84" s="16"/>
      <c r="K84" s="271">
        <f>ROUNDUP(MIN('Moyennes ∆Ct et 2^(-∆Ct)'!AQ3:AQ86),0)-10</f>
        <v>-10</v>
      </c>
      <c r="L84" s="272">
        <f>P1</f>
        <v>0.05</v>
      </c>
      <c r="M84" s="272"/>
      <c r="N84" s="273"/>
      <c r="O84" s="16"/>
      <c r="P84" s="264"/>
      <c r="Q84" s="263"/>
      <c r="R84" s="266" t="e">
        <f>IF(MAX('Moyennes ∆Ct et 2^(-∆Ct)'!$N$3:$N$86,'Moyennes ∆Ct et 2^(-∆Ct)'!$W$3:$W$86)&gt;1,10^(2+INT(LOG(MAX('Moyennes ∆Ct et 2^(-∆Ct)'!$N$3:$N$86,'Moyennes ∆Ct et 2^(-∆Ct)'!$W$3:$W$86)))),10^(INT(LOG(MAX('Moyennes ∆Ct et 2^(-∆Ct)'!$N$3:$N$86,'Moyennes ∆Ct et 2^(-∆Ct)'!$W$3:$W$86)))+1))</f>
        <v>#NUM!</v>
      </c>
      <c r="S84" s="265" t="e">
        <f>B1*R84</f>
        <v>#NUM!</v>
      </c>
      <c r="T84" s="265" t="e">
        <f>S84</f>
        <v>#NUM!</v>
      </c>
      <c r="U84" s="266" t="e">
        <f>R84</f>
        <v>#NUM!</v>
      </c>
      <c r="V84" s="266" t="e">
        <f>R84</f>
        <v>#NUM!</v>
      </c>
      <c r="W84" s="16"/>
      <c r="X84" s="264"/>
      <c r="Y84" s="263"/>
      <c r="Z84" s="16"/>
      <c r="AA84" s="271">
        <f>ROUNDUP(MIN('Moyennes ∆Ct et 2^(-∆Ct)'!BA3:BA86),0)-10</f>
        <v>-10</v>
      </c>
      <c r="AB84" s="272">
        <f>P1</f>
        <v>0.05</v>
      </c>
      <c r="AC84" s="272"/>
      <c r="AD84" s="273"/>
      <c r="AE84" s="16"/>
      <c r="AF84" s="264"/>
      <c r="AG84" s="146"/>
      <c r="AH84" s="146"/>
    </row>
    <row r="85" spans="1:34">
      <c r="A85" s="263"/>
      <c r="B85" s="266" t="e">
        <f>IF(MAX('Moyennes ∆Ct et 2^(-∆Ct)'!$N$3:$N$86,'Moyennes ∆Ct et 2^(-∆Ct)'!$R$3:$R$86)&gt;1,10^(2+INT(LOG(MAX('Moyennes ∆Ct et 2^(-∆Ct)'!$N$3:$N$86,'Moyennes ∆Ct et 2^(-∆Ct)'!$R$3:$R$86)))),10^(INT(LOG(MAX('Moyennes ∆Ct et 2^(-∆Ct)'!$N$3:$N$86,'Moyennes ∆Ct et 2^(-∆Ct)'!$R$3:$R$86)))+1))</f>
        <v>#NUM!</v>
      </c>
      <c r="C85" s="265" t="e">
        <f>B1*B85</f>
        <v>#NUM!</v>
      </c>
      <c r="D85" s="265" t="e">
        <f>C85</f>
        <v>#NUM!</v>
      </c>
      <c r="E85" s="266" t="e">
        <f>B85</f>
        <v>#NUM!</v>
      </c>
      <c r="F85" s="266" t="e">
        <f>B85</f>
        <v>#NUM!</v>
      </c>
      <c r="G85" s="16"/>
      <c r="H85" s="264"/>
      <c r="I85" s="263"/>
      <c r="J85" s="16"/>
      <c r="K85" s="274">
        <f>ROUNDUP(MAX('Moyennes ∆Ct et 2^(-∆Ct)'!AQ3:AQ86),0)+10</f>
        <v>10</v>
      </c>
      <c r="L85" s="245">
        <f>L84</f>
        <v>0.05</v>
      </c>
      <c r="M85" s="245"/>
      <c r="N85" s="275"/>
      <c r="O85" s="16"/>
      <c r="P85" s="264"/>
      <c r="Q85" s="263"/>
      <c r="R85" s="16"/>
      <c r="S85" s="16"/>
      <c r="T85" s="16"/>
      <c r="U85" s="16"/>
      <c r="V85" s="16"/>
      <c r="W85" s="16"/>
      <c r="X85" s="264"/>
      <c r="Y85" s="263"/>
      <c r="Z85" s="16"/>
      <c r="AA85" s="274">
        <f>ROUNDUP(MAX('Moyennes ∆Ct et 2^(-∆Ct)'!BA3:BA86),0)+10</f>
        <v>10</v>
      </c>
      <c r="AB85" s="245">
        <f>AB84</f>
        <v>0.05</v>
      </c>
      <c r="AC85" s="245"/>
      <c r="AD85" s="275"/>
      <c r="AE85" s="16"/>
      <c r="AF85" s="264"/>
      <c r="AG85" s="146"/>
      <c r="AH85" s="146"/>
    </row>
    <row r="86" spans="1:34">
      <c r="A86" s="263"/>
      <c r="B86" s="16"/>
      <c r="C86" s="16"/>
      <c r="D86" s="16"/>
      <c r="E86" s="16"/>
      <c r="F86" s="16"/>
      <c r="G86" s="16"/>
      <c r="H86" s="264"/>
      <c r="I86" s="263"/>
      <c r="J86" s="16"/>
      <c r="K86" s="276"/>
      <c r="L86" s="245"/>
      <c r="M86" s="245"/>
      <c r="N86" s="275"/>
      <c r="O86" s="16"/>
      <c r="P86" s="264"/>
      <c r="Q86" s="263"/>
      <c r="R86" s="16"/>
      <c r="S86" s="16"/>
      <c r="T86" s="16"/>
      <c r="U86" s="16"/>
      <c r="V86" s="16"/>
      <c r="W86" s="16"/>
      <c r="X86" s="264"/>
      <c r="Y86" s="263"/>
      <c r="Z86" s="16"/>
      <c r="AA86" s="276"/>
      <c r="AB86" s="245"/>
      <c r="AC86" s="245"/>
      <c r="AD86" s="275"/>
      <c r="AE86" s="16"/>
      <c r="AF86" s="264"/>
      <c r="AG86" s="146"/>
      <c r="AH86" s="146"/>
    </row>
    <row r="87" spans="1:34">
      <c r="A87" s="263"/>
      <c r="B87" s="16"/>
      <c r="C87" s="16"/>
      <c r="D87" s="16"/>
      <c r="E87" s="16"/>
      <c r="F87" s="16"/>
      <c r="G87" s="16"/>
      <c r="H87" s="264"/>
      <c r="I87" s="263"/>
      <c r="J87" s="16"/>
      <c r="K87" s="276">
        <v>1</v>
      </c>
      <c r="L87" s="245">
        <f>LOG(B1,2)</f>
        <v>1</v>
      </c>
      <c r="M87" s="245">
        <f>-1*L87</f>
        <v>-1</v>
      </c>
      <c r="N87" s="275">
        <v>0</v>
      </c>
      <c r="O87" s="16"/>
      <c r="P87" s="264"/>
      <c r="Q87" s="263"/>
      <c r="R87" s="16"/>
      <c r="S87" s="16"/>
      <c r="T87" s="16"/>
      <c r="U87" s="16"/>
      <c r="V87" s="16"/>
      <c r="W87" s="16"/>
      <c r="X87" s="264"/>
      <c r="Y87" s="263"/>
      <c r="Z87" s="16"/>
      <c r="AA87" s="276">
        <v>1</v>
      </c>
      <c r="AB87" s="245">
        <f>LOG(B1,2)</f>
        <v>1</v>
      </c>
      <c r="AC87" s="245">
        <f>-1*AB87</f>
        <v>-1</v>
      </c>
      <c r="AD87" s="275">
        <v>0</v>
      </c>
      <c r="AE87" s="16"/>
      <c r="AF87" s="264"/>
      <c r="AG87" s="146"/>
      <c r="AH87" s="146"/>
    </row>
    <row r="88" spans="1:34">
      <c r="A88" s="263"/>
      <c r="B88" s="16"/>
      <c r="C88" s="16"/>
      <c r="D88" s="16"/>
      <c r="E88" s="16"/>
      <c r="F88" s="16"/>
      <c r="G88" s="16"/>
      <c r="H88" s="264"/>
      <c r="I88" s="263"/>
      <c r="J88" s="16"/>
      <c r="K88" s="277" t="e">
        <f>10^(ROUND(LOG(MIN('Moyennes ∆Ct et 2^(-∆Ct)'!AR3:AR86)),0)-1)</f>
        <v>#NUM!</v>
      </c>
      <c r="L88" s="248">
        <f>LOG(B1,2)</f>
        <v>1</v>
      </c>
      <c r="M88" s="248">
        <f>-1*L88</f>
        <v>-1</v>
      </c>
      <c r="N88" s="278">
        <v>0</v>
      </c>
      <c r="O88" s="16"/>
      <c r="P88" s="264"/>
      <c r="Q88" s="263"/>
      <c r="R88" s="16"/>
      <c r="S88" s="16"/>
      <c r="T88" s="16"/>
      <c r="U88" s="16"/>
      <c r="V88" s="16"/>
      <c r="W88" s="16"/>
      <c r="X88" s="264"/>
      <c r="Y88" s="263"/>
      <c r="Z88" s="16"/>
      <c r="AA88" s="277" t="e">
        <f>10^(ROUND(LOG(MIN('Moyennes ∆Ct et 2^(-∆Ct)'!BB3:BB86)),0)-1)</f>
        <v>#NUM!</v>
      </c>
      <c r="AB88" s="248">
        <f>LOG(B1,2)</f>
        <v>1</v>
      </c>
      <c r="AC88" s="248">
        <f>-1*AB88</f>
        <v>-1</v>
      </c>
      <c r="AD88" s="278">
        <v>0</v>
      </c>
      <c r="AE88" s="16"/>
      <c r="AF88" s="264"/>
      <c r="AG88" s="146"/>
      <c r="AH88" s="146"/>
    </row>
    <row r="89" spans="1:34">
      <c r="A89" s="263"/>
      <c r="B89" s="16"/>
      <c r="C89" s="16"/>
      <c r="D89" s="16"/>
      <c r="E89" s="16"/>
      <c r="F89" s="16"/>
      <c r="G89" s="16"/>
      <c r="H89" s="264"/>
      <c r="I89" s="263"/>
      <c r="J89" s="16"/>
      <c r="K89" s="16"/>
      <c r="L89" s="16"/>
      <c r="M89" s="16"/>
      <c r="N89" s="16"/>
      <c r="O89" s="16"/>
      <c r="P89" s="264"/>
      <c r="Q89" s="263"/>
      <c r="R89" s="16"/>
      <c r="S89" s="16"/>
      <c r="T89" s="16"/>
      <c r="U89" s="16"/>
      <c r="V89" s="16"/>
      <c r="W89" s="16"/>
      <c r="X89" s="264"/>
      <c r="Y89" s="263"/>
      <c r="Z89" s="16"/>
      <c r="AA89" s="16"/>
      <c r="AB89" s="16"/>
      <c r="AC89" s="16"/>
      <c r="AD89" s="16"/>
      <c r="AE89" s="16"/>
      <c r="AF89" s="264"/>
      <c r="AG89" s="146"/>
      <c r="AH89" s="146"/>
    </row>
    <row r="90" spans="1:34">
      <c r="A90" s="263"/>
      <c r="B90" s="16"/>
      <c r="C90" s="16"/>
      <c r="D90" s="16"/>
      <c r="E90" s="16"/>
      <c r="F90" s="16"/>
      <c r="G90" s="16"/>
      <c r="H90" s="264"/>
      <c r="I90" s="263"/>
      <c r="J90" s="16"/>
      <c r="K90" s="16"/>
      <c r="L90" s="16"/>
      <c r="M90" s="16"/>
      <c r="N90" s="16"/>
      <c r="O90" s="16"/>
      <c r="P90" s="264"/>
      <c r="Q90" s="263"/>
      <c r="R90" s="16"/>
      <c r="S90" s="16"/>
      <c r="T90" s="16"/>
      <c r="U90" s="16"/>
      <c r="V90" s="16"/>
      <c r="W90" s="16"/>
      <c r="X90" s="264"/>
      <c r="Y90" s="263"/>
      <c r="Z90" s="16"/>
      <c r="AA90" s="16"/>
      <c r="AB90" s="16"/>
      <c r="AC90" s="16"/>
      <c r="AD90" s="16"/>
      <c r="AE90" s="16"/>
      <c r="AF90" s="264"/>
      <c r="AG90" s="146"/>
      <c r="AH90" s="146"/>
    </row>
    <row r="91" spans="1:34">
      <c r="A91" s="263"/>
      <c r="B91" s="16"/>
      <c r="C91" s="16"/>
      <c r="D91" s="16"/>
      <c r="E91" s="16"/>
      <c r="F91" s="16"/>
      <c r="G91" s="16"/>
      <c r="H91" s="264"/>
      <c r="I91" s="263"/>
      <c r="J91" s="16"/>
      <c r="K91" s="16"/>
      <c r="L91" s="16"/>
      <c r="M91" s="16"/>
      <c r="N91" s="16"/>
      <c r="O91" s="16"/>
      <c r="P91" s="264"/>
      <c r="Q91" s="263"/>
      <c r="R91" s="16"/>
      <c r="S91" s="16"/>
      <c r="T91" s="16"/>
      <c r="U91" s="16"/>
      <c r="V91" s="16"/>
      <c r="W91" s="16"/>
      <c r="X91" s="264"/>
      <c r="Y91" s="263"/>
      <c r="Z91" s="16"/>
      <c r="AA91" s="16"/>
      <c r="AB91" s="16"/>
      <c r="AC91" s="16"/>
      <c r="AD91" s="16"/>
      <c r="AE91" s="16"/>
      <c r="AF91" s="264"/>
      <c r="AG91" s="146"/>
      <c r="AH91" s="146"/>
    </row>
    <row r="92" spans="1:34">
      <c r="A92" s="263"/>
      <c r="B92" s="16"/>
      <c r="C92" s="16"/>
      <c r="D92" s="16"/>
      <c r="E92" s="16"/>
      <c r="F92" s="16"/>
      <c r="G92" s="16"/>
      <c r="H92" s="264"/>
      <c r="I92" s="263"/>
      <c r="J92" s="16"/>
      <c r="K92" s="16"/>
      <c r="L92" s="16"/>
      <c r="M92" s="16"/>
      <c r="N92" s="16"/>
      <c r="O92" s="16"/>
      <c r="P92" s="264"/>
      <c r="Q92" s="263"/>
      <c r="R92" s="16"/>
      <c r="S92" s="16"/>
      <c r="T92" s="16"/>
      <c r="U92" s="16"/>
      <c r="V92" s="16"/>
      <c r="W92" s="16"/>
      <c r="X92" s="264"/>
      <c r="Y92" s="263"/>
      <c r="Z92" s="16"/>
      <c r="AA92" s="16"/>
      <c r="AB92" s="16"/>
      <c r="AC92" s="16"/>
      <c r="AD92" s="16"/>
      <c r="AE92" s="16"/>
      <c r="AF92" s="264"/>
      <c r="AG92" s="146"/>
      <c r="AH92" s="146"/>
    </row>
    <row r="93" spans="1:34">
      <c r="A93" s="263"/>
      <c r="B93" s="16"/>
      <c r="C93" s="16"/>
      <c r="D93" s="16"/>
      <c r="E93" s="16"/>
      <c r="F93" s="16"/>
      <c r="G93" s="16"/>
      <c r="H93" s="264"/>
      <c r="I93" s="263"/>
      <c r="J93" s="16"/>
      <c r="K93" s="16"/>
      <c r="L93" s="16"/>
      <c r="M93" s="16"/>
      <c r="N93" s="16"/>
      <c r="O93" s="16"/>
      <c r="P93" s="264"/>
      <c r="Q93" s="263"/>
      <c r="R93" s="16"/>
      <c r="S93" s="16"/>
      <c r="T93" s="16"/>
      <c r="U93" s="16"/>
      <c r="V93" s="16"/>
      <c r="W93" s="16"/>
      <c r="X93" s="264"/>
      <c r="Y93" s="263"/>
      <c r="Z93" s="16"/>
      <c r="AA93" s="16"/>
      <c r="AB93" s="16"/>
      <c r="AC93" s="16"/>
      <c r="AD93" s="16"/>
      <c r="AE93" s="16"/>
      <c r="AF93" s="264"/>
      <c r="AG93" s="146"/>
      <c r="AH93" s="146"/>
    </row>
    <row r="94" spans="1:34">
      <c r="A94" s="263"/>
      <c r="B94" s="16"/>
      <c r="C94" s="16"/>
      <c r="D94" s="16"/>
      <c r="E94" s="16"/>
      <c r="F94" s="16"/>
      <c r="G94" s="16"/>
      <c r="H94" s="264"/>
      <c r="I94" s="263"/>
      <c r="J94" s="16"/>
      <c r="K94" s="16"/>
      <c r="L94" s="16"/>
      <c r="M94" s="16"/>
      <c r="N94" s="16"/>
      <c r="O94" s="16"/>
      <c r="P94" s="264"/>
      <c r="Q94" s="263"/>
      <c r="R94" s="16"/>
      <c r="S94" s="16"/>
      <c r="T94" s="16"/>
      <c r="U94" s="16"/>
      <c r="V94" s="16"/>
      <c r="W94" s="16"/>
      <c r="X94" s="264"/>
      <c r="Y94" s="263"/>
      <c r="Z94" s="16"/>
      <c r="AA94" s="16"/>
      <c r="AB94" s="16"/>
      <c r="AC94" s="16"/>
      <c r="AD94" s="16"/>
      <c r="AE94" s="16"/>
      <c r="AF94" s="264"/>
      <c r="AG94" s="146"/>
      <c r="AH94" s="146"/>
    </row>
    <row r="95" spans="1:34">
      <c r="A95" s="263"/>
      <c r="B95" s="16"/>
      <c r="C95" s="16"/>
      <c r="D95" s="16"/>
      <c r="E95" s="16"/>
      <c r="F95" s="16"/>
      <c r="G95" s="16"/>
      <c r="H95" s="264"/>
      <c r="I95" s="263"/>
      <c r="J95" s="16"/>
      <c r="K95" s="16"/>
      <c r="L95" s="16"/>
      <c r="M95" s="16"/>
      <c r="N95" s="16"/>
      <c r="O95" s="16"/>
      <c r="P95" s="264"/>
      <c r="Q95" s="263"/>
      <c r="R95" s="16"/>
      <c r="S95" s="16"/>
      <c r="T95" s="16"/>
      <c r="U95" s="16"/>
      <c r="V95" s="16"/>
      <c r="W95" s="16"/>
      <c r="X95" s="264"/>
      <c r="Y95" s="263"/>
      <c r="Z95" s="16"/>
      <c r="AA95" s="16"/>
      <c r="AB95" s="16"/>
      <c r="AC95" s="16"/>
      <c r="AD95" s="16"/>
      <c r="AE95" s="16"/>
      <c r="AF95" s="264"/>
      <c r="AG95" s="146"/>
      <c r="AH95" s="146"/>
    </row>
    <row r="96" spans="1:34">
      <c r="A96" s="263"/>
      <c r="B96" s="16"/>
      <c r="C96" s="16"/>
      <c r="D96" s="16"/>
      <c r="E96" s="16"/>
      <c r="F96" s="16"/>
      <c r="G96" s="16"/>
      <c r="H96" s="264"/>
      <c r="I96" s="263"/>
      <c r="J96" s="16"/>
      <c r="K96" s="16"/>
      <c r="L96" s="16"/>
      <c r="M96" s="16"/>
      <c r="N96" s="16"/>
      <c r="O96" s="16"/>
      <c r="P96" s="264"/>
      <c r="Q96" s="263"/>
      <c r="R96" s="16"/>
      <c r="S96" s="16"/>
      <c r="T96" s="16"/>
      <c r="U96" s="16"/>
      <c r="V96" s="16"/>
      <c r="W96" s="16"/>
      <c r="X96" s="264"/>
      <c r="Y96" s="263"/>
      <c r="Z96" s="16"/>
      <c r="AA96" s="16"/>
      <c r="AB96" s="16"/>
      <c r="AC96" s="16"/>
      <c r="AD96" s="16"/>
      <c r="AE96" s="16"/>
      <c r="AF96" s="264"/>
      <c r="AG96" s="146"/>
      <c r="AH96" s="146"/>
    </row>
    <row r="97" spans="1:35">
      <c r="A97" s="263"/>
      <c r="B97" s="16"/>
      <c r="C97" s="16"/>
      <c r="D97" s="16"/>
      <c r="E97" s="16"/>
      <c r="F97" s="16"/>
      <c r="G97" s="16"/>
      <c r="H97" s="264"/>
      <c r="I97" s="263"/>
      <c r="J97" s="16"/>
      <c r="K97" s="16"/>
      <c r="L97" s="16"/>
      <c r="M97" s="16"/>
      <c r="N97" s="16"/>
      <c r="O97" s="16"/>
      <c r="P97" s="264"/>
      <c r="Q97" s="263"/>
      <c r="R97" s="16"/>
      <c r="S97" s="16"/>
      <c r="T97" s="16"/>
      <c r="U97" s="16"/>
      <c r="V97" s="16"/>
      <c r="W97" s="16"/>
      <c r="X97" s="264"/>
      <c r="Y97" s="263"/>
      <c r="Z97" s="16"/>
      <c r="AA97" s="16"/>
      <c r="AB97" s="16"/>
      <c r="AC97" s="16"/>
      <c r="AD97" s="16"/>
      <c r="AE97" s="16"/>
      <c r="AF97" s="264"/>
      <c r="AG97" s="146"/>
      <c r="AH97" s="146"/>
    </row>
    <row r="98" spans="1:35">
      <c r="A98" s="263"/>
      <c r="B98" s="16"/>
      <c r="C98" s="16"/>
      <c r="D98" s="16"/>
      <c r="E98" s="16"/>
      <c r="F98" s="16"/>
      <c r="G98" s="16"/>
      <c r="H98" s="264"/>
      <c r="I98" s="263"/>
      <c r="J98" s="16"/>
      <c r="K98" s="16"/>
      <c r="L98" s="16"/>
      <c r="M98" s="16"/>
      <c r="N98" s="16"/>
      <c r="O98" s="16"/>
      <c r="P98" s="264"/>
      <c r="Q98" s="263"/>
      <c r="R98" s="16"/>
      <c r="S98" s="16"/>
      <c r="T98" s="16"/>
      <c r="U98" s="16"/>
      <c r="V98" s="16"/>
      <c r="W98" s="16"/>
      <c r="X98" s="264"/>
      <c r="Y98" s="263"/>
      <c r="Z98" s="16"/>
      <c r="AA98" s="16"/>
      <c r="AB98" s="16"/>
      <c r="AC98" s="16"/>
      <c r="AD98" s="16"/>
      <c r="AE98" s="16"/>
      <c r="AF98" s="264"/>
      <c r="AG98" s="146"/>
      <c r="AH98" s="146"/>
    </row>
    <row r="99" spans="1:35">
      <c r="A99" s="263"/>
      <c r="B99" s="16"/>
      <c r="C99" s="16"/>
      <c r="D99" s="16"/>
      <c r="E99" s="16"/>
      <c r="F99" s="16"/>
      <c r="G99" s="16"/>
      <c r="H99" s="264"/>
      <c r="I99" s="263"/>
      <c r="J99" s="16"/>
      <c r="K99" s="16"/>
      <c r="L99" s="16"/>
      <c r="M99" s="16"/>
      <c r="N99" s="16"/>
      <c r="O99" s="16"/>
      <c r="P99" s="264"/>
      <c r="Q99" s="263"/>
      <c r="R99" s="16"/>
      <c r="S99" s="16"/>
      <c r="T99" s="16"/>
      <c r="U99" s="16"/>
      <c r="V99" s="16"/>
      <c r="W99" s="16"/>
      <c r="X99" s="264"/>
      <c r="Y99" s="263"/>
      <c r="Z99" s="16"/>
      <c r="AA99" s="16"/>
      <c r="AB99" s="16"/>
      <c r="AC99" s="16"/>
      <c r="AD99" s="16"/>
      <c r="AE99" s="16"/>
      <c r="AF99" s="264"/>
      <c r="AG99" s="146"/>
      <c r="AH99" s="146"/>
    </row>
    <row r="100" spans="1:35">
      <c r="A100" s="263"/>
      <c r="B100" s="16"/>
      <c r="C100" s="16"/>
      <c r="D100" s="16"/>
      <c r="E100" s="16"/>
      <c r="F100" s="16"/>
      <c r="G100" s="16"/>
      <c r="H100" s="264"/>
      <c r="I100" s="263"/>
      <c r="J100" s="16"/>
      <c r="K100" s="16"/>
      <c r="L100" s="16"/>
      <c r="M100" s="16"/>
      <c r="N100" s="16"/>
      <c r="O100" s="16"/>
      <c r="P100" s="264"/>
      <c r="Q100" s="263"/>
      <c r="R100" s="16"/>
      <c r="S100" s="16"/>
      <c r="T100" s="16"/>
      <c r="U100" s="16"/>
      <c r="V100" s="16"/>
      <c r="W100" s="16"/>
      <c r="X100" s="264"/>
      <c r="Y100" s="263"/>
      <c r="Z100" s="16"/>
      <c r="AA100" s="16"/>
      <c r="AB100" s="16"/>
      <c r="AC100" s="16"/>
      <c r="AD100" s="16"/>
      <c r="AE100" s="16"/>
      <c r="AF100" s="264"/>
      <c r="AG100" s="146"/>
      <c r="AH100" s="146"/>
    </row>
    <row r="101" spans="1:35">
      <c r="A101" s="263"/>
      <c r="B101" s="16"/>
      <c r="C101" s="16"/>
      <c r="D101" s="16"/>
      <c r="E101" s="16"/>
      <c r="F101" s="16"/>
      <c r="G101" s="16"/>
      <c r="H101" s="264"/>
      <c r="I101" s="263"/>
      <c r="J101" s="16"/>
      <c r="K101" s="16"/>
      <c r="L101" s="16"/>
      <c r="M101" s="16"/>
      <c r="N101" s="16"/>
      <c r="O101" s="16"/>
      <c r="P101" s="264"/>
      <c r="Q101" s="263"/>
      <c r="R101" s="16"/>
      <c r="S101" s="16"/>
      <c r="T101" s="16"/>
      <c r="U101" s="16"/>
      <c r="V101" s="16"/>
      <c r="W101" s="16"/>
      <c r="X101" s="264"/>
      <c r="Y101" s="263"/>
      <c r="Z101" s="16"/>
      <c r="AA101" s="16"/>
      <c r="AB101" s="16"/>
      <c r="AC101" s="16"/>
      <c r="AD101" s="16"/>
      <c r="AE101" s="16"/>
      <c r="AF101" s="264"/>
      <c r="AG101" s="146"/>
      <c r="AH101" s="146"/>
    </row>
    <row r="102" spans="1:35">
      <c r="A102" s="263"/>
      <c r="B102" s="16"/>
      <c r="C102" s="16"/>
      <c r="D102" s="16"/>
      <c r="E102" s="16"/>
      <c r="F102" s="16"/>
      <c r="G102" s="16"/>
      <c r="H102" s="264"/>
      <c r="I102" s="263"/>
      <c r="J102" s="16"/>
      <c r="K102" s="16"/>
      <c r="L102" s="16"/>
      <c r="M102" s="16"/>
      <c r="N102" s="16"/>
      <c r="O102" s="16"/>
      <c r="P102" s="264"/>
      <c r="Q102" s="263"/>
      <c r="R102" s="16"/>
      <c r="S102" s="16"/>
      <c r="T102" s="16"/>
      <c r="U102" s="16"/>
      <c r="V102" s="16"/>
      <c r="W102" s="16"/>
      <c r="X102" s="264"/>
      <c r="Y102" s="263"/>
      <c r="Z102" s="16"/>
      <c r="AA102" s="16"/>
      <c r="AB102" s="16"/>
      <c r="AC102" s="16"/>
      <c r="AD102" s="16"/>
      <c r="AE102" s="16"/>
      <c r="AF102" s="264"/>
      <c r="AG102" s="146"/>
      <c r="AH102" s="146"/>
    </row>
    <row r="103" spans="1:35">
      <c r="A103" s="263"/>
      <c r="B103" s="16"/>
      <c r="C103" s="16"/>
      <c r="D103" s="16"/>
      <c r="E103" s="16"/>
      <c r="F103" s="16"/>
      <c r="G103" s="16"/>
      <c r="H103" s="264"/>
      <c r="I103" s="263"/>
      <c r="J103" s="16"/>
      <c r="K103" s="16"/>
      <c r="L103" s="16"/>
      <c r="M103" s="16"/>
      <c r="N103" s="16"/>
      <c r="O103" s="16"/>
      <c r="P103" s="264"/>
      <c r="Q103" s="263"/>
      <c r="R103" s="16"/>
      <c r="S103" s="16"/>
      <c r="T103" s="16"/>
      <c r="U103" s="16"/>
      <c r="V103" s="16"/>
      <c r="W103" s="16"/>
      <c r="X103" s="264"/>
      <c r="Y103" s="263"/>
      <c r="Z103" s="16"/>
      <c r="AA103" s="16"/>
      <c r="AB103" s="16"/>
      <c r="AC103" s="16"/>
      <c r="AD103" s="16"/>
      <c r="AE103" s="16"/>
      <c r="AF103" s="264"/>
      <c r="AG103" s="146"/>
      <c r="AH103" s="146"/>
    </row>
    <row r="104" spans="1:35" ht="15.75" thickBot="1">
      <c r="A104" s="268"/>
      <c r="B104" s="269"/>
      <c r="C104" s="269"/>
      <c r="D104" s="269"/>
      <c r="E104" s="269"/>
      <c r="F104" s="269"/>
      <c r="G104" s="269"/>
      <c r="H104" s="270"/>
      <c r="I104" s="268"/>
      <c r="J104" s="269"/>
      <c r="K104" s="269"/>
      <c r="L104" s="269"/>
      <c r="M104" s="269"/>
      <c r="N104" s="269"/>
      <c r="O104" s="269"/>
      <c r="P104" s="270"/>
      <c r="Q104" s="268"/>
      <c r="R104" s="269"/>
      <c r="S104" s="269"/>
      <c r="T104" s="269"/>
      <c r="U104" s="269"/>
      <c r="V104" s="269"/>
      <c r="W104" s="269"/>
      <c r="X104" s="270"/>
      <c r="Y104" s="268"/>
      <c r="Z104" s="269"/>
      <c r="AA104" s="269"/>
      <c r="AB104" s="269"/>
      <c r="AC104" s="269"/>
      <c r="AD104" s="269"/>
      <c r="AE104" s="269"/>
      <c r="AF104" s="270"/>
      <c r="AG104" s="146"/>
      <c r="AH104" s="146"/>
    </row>
    <row r="105" spans="1:35" ht="15.75" thickTop="1">
      <c r="A105" s="260"/>
      <c r="B105" s="258"/>
      <c r="C105" s="258"/>
      <c r="D105" s="258"/>
      <c r="E105" s="258"/>
      <c r="F105" s="258"/>
      <c r="G105" s="258"/>
      <c r="H105" s="259"/>
      <c r="I105" s="260"/>
      <c r="J105" s="258"/>
      <c r="K105" s="258"/>
      <c r="L105" s="258"/>
      <c r="M105" s="258"/>
      <c r="N105" s="258"/>
      <c r="O105" s="258"/>
      <c r="P105" s="259"/>
      <c r="Q105" s="260"/>
      <c r="R105" s="258"/>
      <c r="S105" s="258"/>
      <c r="T105" s="258"/>
      <c r="U105" s="258"/>
      <c r="V105" s="258"/>
      <c r="W105" s="258"/>
      <c r="X105" s="259"/>
      <c r="Y105" s="260"/>
      <c r="Z105" s="258"/>
      <c r="AA105" s="258"/>
      <c r="AB105" s="258"/>
      <c r="AC105" s="258"/>
      <c r="AD105" s="258"/>
      <c r="AE105" s="258"/>
      <c r="AF105" s="259"/>
      <c r="AG105" s="146"/>
      <c r="AH105" s="146"/>
    </row>
    <row r="106" spans="1:35" ht="18.75">
      <c r="A106" s="263"/>
      <c r="B106" s="16"/>
      <c r="C106" s="16"/>
      <c r="D106" s="681" t="s">
        <v>151</v>
      </c>
      <c r="E106" s="682"/>
      <c r="F106" s="16"/>
      <c r="G106" s="681" t="s">
        <v>230</v>
      </c>
      <c r="H106" s="683"/>
      <c r="I106" s="683"/>
      <c r="J106" s="682"/>
      <c r="K106" s="16"/>
      <c r="L106" s="681" t="s">
        <v>120</v>
      </c>
      <c r="M106" s="682"/>
      <c r="N106" s="16"/>
      <c r="O106" s="261"/>
      <c r="P106" s="262"/>
      <c r="Q106" s="263"/>
      <c r="R106" s="16"/>
      <c r="S106" s="16"/>
      <c r="T106" s="681" t="s">
        <v>151</v>
      </c>
      <c r="U106" s="682"/>
      <c r="V106" s="16"/>
      <c r="W106" s="681" t="s">
        <v>229</v>
      </c>
      <c r="X106" s="683"/>
      <c r="Y106" s="683"/>
      <c r="Z106" s="682"/>
      <c r="AA106" s="16"/>
      <c r="AB106" s="681" t="s">
        <v>120</v>
      </c>
      <c r="AC106" s="682"/>
      <c r="AD106" s="16"/>
      <c r="AE106" s="261"/>
      <c r="AF106" s="262"/>
      <c r="AG106" s="146"/>
      <c r="AH106" s="146"/>
      <c r="AI106" s="146"/>
    </row>
    <row r="107" spans="1:35">
      <c r="A107" s="263"/>
      <c r="B107" s="16"/>
      <c r="C107" s="16"/>
      <c r="D107" s="16"/>
      <c r="E107" s="16"/>
      <c r="F107" s="16"/>
      <c r="G107" s="16"/>
      <c r="H107" s="16"/>
      <c r="I107" s="263"/>
      <c r="J107" s="16"/>
      <c r="K107" s="16"/>
      <c r="L107" s="16"/>
      <c r="M107" s="16"/>
      <c r="N107" s="16"/>
      <c r="O107" s="16"/>
      <c r="P107" s="264"/>
      <c r="Q107" s="263"/>
      <c r="R107" s="16"/>
      <c r="S107" s="16"/>
      <c r="T107" s="16"/>
      <c r="U107" s="16"/>
      <c r="V107" s="16"/>
      <c r="W107" s="16"/>
      <c r="X107" s="16"/>
      <c r="Y107" s="263"/>
      <c r="Z107" s="16"/>
      <c r="AA107" s="16"/>
      <c r="AB107" s="16"/>
      <c r="AC107" s="16"/>
      <c r="AD107" s="16"/>
      <c r="AE107" s="16"/>
      <c r="AF107" s="264"/>
      <c r="AG107" s="146"/>
      <c r="AH107" s="146"/>
    </row>
    <row r="108" spans="1:35">
      <c r="A108" s="263"/>
      <c r="B108" s="16"/>
      <c r="C108" s="16"/>
      <c r="D108" s="16"/>
      <c r="E108" s="16"/>
      <c r="F108" s="16"/>
      <c r="G108" s="16"/>
      <c r="H108" s="264"/>
      <c r="I108" s="263"/>
      <c r="J108" s="16"/>
      <c r="K108" s="16"/>
      <c r="L108" s="16"/>
      <c r="M108" s="16"/>
      <c r="N108" s="16"/>
      <c r="O108" s="16"/>
      <c r="P108" s="264"/>
      <c r="Q108" s="263"/>
      <c r="R108" s="16"/>
      <c r="S108" s="16"/>
      <c r="T108" s="16"/>
      <c r="U108" s="16"/>
      <c r="V108" s="16"/>
      <c r="W108" s="16"/>
      <c r="X108" s="264"/>
      <c r="Y108" s="263"/>
      <c r="Z108" s="16"/>
      <c r="AA108" s="16"/>
      <c r="AB108" s="16"/>
      <c r="AC108" s="16"/>
      <c r="AD108" s="16"/>
      <c r="AE108" s="16"/>
      <c r="AF108" s="264"/>
      <c r="AG108" s="146"/>
      <c r="AH108" s="146"/>
    </row>
    <row r="109" spans="1:35">
      <c r="A109" s="263"/>
      <c r="B109" s="16"/>
      <c r="C109" s="16"/>
      <c r="D109" s="16"/>
      <c r="E109" s="16"/>
      <c r="F109" s="16"/>
      <c r="G109" s="16"/>
      <c r="H109" s="264"/>
      <c r="I109" s="263"/>
      <c r="J109" s="16"/>
      <c r="K109" s="16"/>
      <c r="L109" s="16"/>
      <c r="M109" s="16"/>
      <c r="N109" s="16"/>
      <c r="O109" s="16"/>
      <c r="P109" s="264"/>
      <c r="Q109" s="263"/>
      <c r="R109" s="265" t="e">
        <f>IF(MIN('Moyennes ∆Ct et 2^(-∆Ct)'!$N$3:$N$86,'Moyennes ∆Ct et 2^(-∆Ct)'!$X$3:$X$86)&gt;1,10^(2+INT(LOG(MIN('Moyennes ∆Ct et 2^(-∆Ct)'!$N$3:$N$86,'Moyennes ∆Ct et 2^(-∆Ct)'!$X$3:$X$86)))),10^(INT(LOG(MIN('Moyennes ∆Ct et 2^(-∆Ct)'!$N$3:$N$86,'Moyennes ∆Ct et 2^(-∆Ct)'!$X$3:$X$86)))))</f>
        <v>#NUM!</v>
      </c>
      <c r="S109" s="265" t="e">
        <f>B1*R109</f>
        <v>#NUM!</v>
      </c>
      <c r="T109" s="265" t="e">
        <f>S109</f>
        <v>#NUM!</v>
      </c>
      <c r="U109" s="265" t="e">
        <f>R109</f>
        <v>#NUM!</v>
      </c>
      <c r="V109" s="265" t="e">
        <f>R109</f>
        <v>#NUM!</v>
      </c>
      <c r="W109" s="16"/>
      <c r="X109" s="264"/>
      <c r="Y109" s="263"/>
      <c r="Z109" s="16"/>
      <c r="AA109" s="16"/>
      <c r="AB109" s="16"/>
      <c r="AC109" s="16"/>
      <c r="AD109" s="16"/>
      <c r="AE109" s="16"/>
      <c r="AF109" s="264"/>
      <c r="AG109" s="146"/>
      <c r="AH109" s="146"/>
    </row>
    <row r="110" spans="1:35">
      <c r="A110" s="263"/>
      <c r="B110" s="265" t="e">
        <f>IF(MIN('Moyennes ∆Ct et 2^(-∆Ct)'!$N$3:$N$86,'Moyennes ∆Ct et 2^(-∆Ct)'!$S$3:$S$86)&gt;1,10^(2+INT(LOG(MIN('Moyennes ∆Ct et 2^(-∆Ct)'!$N$3:$N$86,'Moyennes ∆Ct et 2^(-∆Ct)'!$S$3:$S$86)))),10^(INT(LOG(MIN('Moyennes ∆Ct et 2^(-∆Ct)'!$N$3:$N$86,'Moyennes ∆Ct et 2^(-∆Ct)'!$S$3:$S$86)))))</f>
        <v>#NUM!</v>
      </c>
      <c r="C110" s="265" t="e">
        <f>B1*B110</f>
        <v>#NUM!</v>
      </c>
      <c r="D110" s="265" t="e">
        <f>C110</f>
        <v>#NUM!</v>
      </c>
      <c r="E110" s="265" t="e">
        <f>B110</f>
        <v>#NUM!</v>
      </c>
      <c r="F110" s="265" t="e">
        <f>B110</f>
        <v>#NUM!</v>
      </c>
      <c r="G110" s="16"/>
      <c r="H110" s="264"/>
      <c r="I110" s="263"/>
      <c r="J110" s="16"/>
      <c r="K110" s="271">
        <f>ROUNDUP(MIN('Moyennes ∆Ct et 2^(-∆Ct)'!AS3:AS86),0)-10</f>
        <v>-10</v>
      </c>
      <c r="L110" s="272">
        <f>P1</f>
        <v>0.05</v>
      </c>
      <c r="M110" s="272"/>
      <c r="N110" s="273"/>
      <c r="O110" s="16"/>
      <c r="P110" s="264"/>
      <c r="Q110" s="263"/>
      <c r="R110" s="266" t="e">
        <f>IF(MAX('Moyennes ∆Ct et 2^(-∆Ct)'!$N$3:$N$86,'Moyennes ∆Ct et 2^(-∆Ct)'!$X$3:$X$86)&gt;1,10^(2+INT(LOG(MAX('Moyennes ∆Ct et 2^(-∆Ct)'!$N$3:$N$86,'Moyennes ∆Ct et 2^(-∆Ct)'!$X$3:$X$86)))),10^(INT(LOG(MAX('Moyennes ∆Ct et 2^(-∆Ct)'!$N$3:$N$86,'Moyennes ∆Ct et 2^(-∆Ct)'!$X$3:$X$86)))+1))</f>
        <v>#NUM!</v>
      </c>
      <c r="S110" s="265" t="e">
        <f>B1*R110</f>
        <v>#NUM!</v>
      </c>
      <c r="T110" s="265" t="e">
        <f>S110</f>
        <v>#NUM!</v>
      </c>
      <c r="U110" s="266" t="e">
        <f>R110</f>
        <v>#NUM!</v>
      </c>
      <c r="V110" s="266" t="e">
        <f>R110</f>
        <v>#NUM!</v>
      </c>
      <c r="W110" s="16"/>
      <c r="X110" s="264"/>
      <c r="Y110" s="263"/>
      <c r="Z110" s="16"/>
      <c r="AA110" s="271">
        <f>ROUNDUP(MIN('Moyennes ∆Ct et 2^(-∆Ct)'!BC3:BC86),0)-10</f>
        <v>-10</v>
      </c>
      <c r="AB110" s="272">
        <f>P1</f>
        <v>0.05</v>
      </c>
      <c r="AC110" s="272"/>
      <c r="AD110" s="273"/>
      <c r="AE110" s="16"/>
      <c r="AF110" s="264"/>
      <c r="AG110" s="146"/>
      <c r="AH110" s="146"/>
    </row>
    <row r="111" spans="1:35">
      <c r="A111" s="263"/>
      <c r="B111" s="266" t="e">
        <f>IF(MAX('Moyennes ∆Ct et 2^(-∆Ct)'!$N$3:$N$86,'Moyennes ∆Ct et 2^(-∆Ct)'!$S$3:$S$86)&gt;1,10^(2+INT(LOG(MAX('Moyennes ∆Ct et 2^(-∆Ct)'!$N$3:$N$86,'Moyennes ∆Ct et 2^(-∆Ct)'!$S$3:$S$86)))),10^(INT(LOG(MAX('Moyennes ∆Ct et 2^(-∆Ct)'!$N$3:$N$86,'Moyennes ∆Ct et 2^(-∆Ct)'!$S$3:$S$86)))+1))</f>
        <v>#NUM!</v>
      </c>
      <c r="C111" s="265" t="e">
        <f>B1*B111</f>
        <v>#NUM!</v>
      </c>
      <c r="D111" s="265" t="e">
        <f>C111</f>
        <v>#NUM!</v>
      </c>
      <c r="E111" s="266" t="e">
        <f>B111</f>
        <v>#NUM!</v>
      </c>
      <c r="F111" s="266" t="e">
        <f>B111</f>
        <v>#NUM!</v>
      </c>
      <c r="G111" s="16"/>
      <c r="H111" s="264"/>
      <c r="I111" s="263"/>
      <c r="J111" s="16"/>
      <c r="K111" s="274">
        <f>ROUNDUP(MAX('Moyennes ∆Ct et 2^(-∆Ct)'!AS3:AS86),0)+10</f>
        <v>10</v>
      </c>
      <c r="L111" s="245">
        <f>L110</f>
        <v>0.05</v>
      </c>
      <c r="M111" s="245"/>
      <c r="N111" s="275"/>
      <c r="O111" s="16"/>
      <c r="P111" s="264"/>
      <c r="Q111" s="263"/>
      <c r="R111" s="16"/>
      <c r="S111" s="16"/>
      <c r="T111" s="16"/>
      <c r="U111" s="16"/>
      <c r="V111" s="16"/>
      <c r="W111" s="16"/>
      <c r="X111" s="264"/>
      <c r="Y111" s="263"/>
      <c r="Z111" s="16"/>
      <c r="AA111" s="274">
        <f>ROUNDUP(MAX('Moyennes ∆Ct et 2^(-∆Ct)'!BC3:BC86),0)+10</f>
        <v>10</v>
      </c>
      <c r="AB111" s="245">
        <f>AB110</f>
        <v>0.05</v>
      </c>
      <c r="AC111" s="245"/>
      <c r="AD111" s="275"/>
      <c r="AE111" s="16"/>
      <c r="AF111" s="264"/>
      <c r="AG111" s="146"/>
      <c r="AH111" s="146"/>
    </row>
    <row r="112" spans="1:35">
      <c r="A112" s="263"/>
      <c r="B112" s="16"/>
      <c r="C112" s="16"/>
      <c r="D112" s="16"/>
      <c r="E112" s="16"/>
      <c r="F112" s="16"/>
      <c r="G112" s="16"/>
      <c r="H112" s="264"/>
      <c r="I112" s="263"/>
      <c r="J112" s="16"/>
      <c r="K112" s="276"/>
      <c r="L112" s="245"/>
      <c r="M112" s="245"/>
      <c r="N112" s="275"/>
      <c r="O112" s="16"/>
      <c r="P112" s="264"/>
      <c r="Q112" s="263"/>
      <c r="R112" s="16"/>
      <c r="S112" s="16"/>
      <c r="T112" s="16"/>
      <c r="U112" s="16"/>
      <c r="V112" s="16"/>
      <c r="W112" s="16"/>
      <c r="X112" s="264"/>
      <c r="Y112" s="263"/>
      <c r="Z112" s="16"/>
      <c r="AA112" s="276"/>
      <c r="AB112" s="245"/>
      <c r="AC112" s="245"/>
      <c r="AD112" s="275"/>
      <c r="AE112" s="16"/>
      <c r="AF112" s="264"/>
      <c r="AG112" s="146"/>
      <c r="AH112" s="146"/>
    </row>
    <row r="113" spans="1:34">
      <c r="A113" s="263"/>
      <c r="B113" s="16"/>
      <c r="C113" s="16"/>
      <c r="D113" s="16"/>
      <c r="E113" s="16"/>
      <c r="F113" s="16"/>
      <c r="G113" s="16"/>
      <c r="H113" s="264"/>
      <c r="I113" s="263"/>
      <c r="J113" s="16"/>
      <c r="K113" s="276">
        <v>1</v>
      </c>
      <c r="L113" s="245">
        <f>LOG(B1,2)</f>
        <v>1</v>
      </c>
      <c r="M113" s="245">
        <f>-1*L113</f>
        <v>-1</v>
      </c>
      <c r="N113" s="275">
        <v>0</v>
      </c>
      <c r="O113" s="16"/>
      <c r="P113" s="264"/>
      <c r="Q113" s="263"/>
      <c r="R113" s="16"/>
      <c r="S113" s="16"/>
      <c r="T113" s="16"/>
      <c r="U113" s="16"/>
      <c r="V113" s="16"/>
      <c r="W113" s="16"/>
      <c r="X113" s="264"/>
      <c r="Y113" s="263"/>
      <c r="Z113" s="16"/>
      <c r="AA113" s="276">
        <v>1</v>
      </c>
      <c r="AB113" s="245">
        <f>LOG(B1,2)</f>
        <v>1</v>
      </c>
      <c r="AC113" s="245">
        <f>-1*AB113</f>
        <v>-1</v>
      </c>
      <c r="AD113" s="275">
        <v>0</v>
      </c>
      <c r="AE113" s="16"/>
      <c r="AF113" s="264"/>
      <c r="AG113" s="146"/>
      <c r="AH113" s="146"/>
    </row>
    <row r="114" spans="1:34">
      <c r="A114" s="263"/>
      <c r="B114" s="16"/>
      <c r="C114" s="16"/>
      <c r="D114" s="16"/>
      <c r="E114" s="16"/>
      <c r="F114" s="16"/>
      <c r="G114" s="16"/>
      <c r="H114" s="264"/>
      <c r="I114" s="263"/>
      <c r="J114" s="16"/>
      <c r="K114" s="277" t="e">
        <f>10^(ROUND(LOG(MIN('Moyennes ∆Ct et 2^(-∆Ct)'!AT3:AT86)),0)-1)</f>
        <v>#NUM!</v>
      </c>
      <c r="L114" s="248">
        <f>LOG(B1,2)</f>
        <v>1</v>
      </c>
      <c r="M114" s="248">
        <f>-1*L114</f>
        <v>-1</v>
      </c>
      <c r="N114" s="278">
        <v>0</v>
      </c>
      <c r="O114" s="16"/>
      <c r="P114" s="264"/>
      <c r="Q114" s="263"/>
      <c r="R114" s="16"/>
      <c r="S114" s="16"/>
      <c r="T114" s="16"/>
      <c r="U114" s="16"/>
      <c r="V114" s="16"/>
      <c r="W114" s="16"/>
      <c r="X114" s="264"/>
      <c r="Y114" s="263"/>
      <c r="Z114" s="16"/>
      <c r="AA114" s="277" t="e">
        <f>10^(ROUND(LOG(MIN('Moyennes ∆Ct et 2^(-∆Ct)'!BD3:BD86)),0)-1)</f>
        <v>#NUM!</v>
      </c>
      <c r="AB114" s="248">
        <f>LOG(B1,2)</f>
        <v>1</v>
      </c>
      <c r="AC114" s="248">
        <f>-1*AB114</f>
        <v>-1</v>
      </c>
      <c r="AD114" s="278">
        <v>0</v>
      </c>
      <c r="AE114" s="16"/>
      <c r="AF114" s="264"/>
      <c r="AG114" s="146"/>
      <c r="AH114" s="146"/>
    </row>
    <row r="115" spans="1:34">
      <c r="A115" s="263"/>
      <c r="B115" s="16"/>
      <c r="C115" s="16"/>
      <c r="D115" s="16"/>
      <c r="E115" s="16"/>
      <c r="F115" s="16"/>
      <c r="G115" s="16"/>
      <c r="H115" s="264"/>
      <c r="I115" s="263"/>
      <c r="J115" s="16"/>
      <c r="K115" s="16"/>
      <c r="L115" s="16"/>
      <c r="M115" s="16"/>
      <c r="N115" s="16"/>
      <c r="O115" s="16"/>
      <c r="P115" s="264"/>
      <c r="Q115" s="263"/>
      <c r="R115" s="16"/>
      <c r="S115" s="16"/>
      <c r="T115" s="16"/>
      <c r="U115" s="16"/>
      <c r="V115" s="16"/>
      <c r="W115" s="16"/>
      <c r="X115" s="264"/>
      <c r="Y115" s="263"/>
      <c r="Z115" s="16"/>
      <c r="AA115" s="16"/>
      <c r="AB115" s="16"/>
      <c r="AC115" s="16"/>
      <c r="AD115" s="16"/>
      <c r="AE115" s="16"/>
      <c r="AF115" s="264"/>
      <c r="AG115" s="146"/>
      <c r="AH115" s="146"/>
    </row>
    <row r="116" spans="1:34">
      <c r="A116" s="263"/>
      <c r="B116" s="16"/>
      <c r="C116" s="16"/>
      <c r="D116" s="16"/>
      <c r="E116" s="16"/>
      <c r="F116" s="16"/>
      <c r="G116" s="16"/>
      <c r="H116" s="264"/>
      <c r="I116" s="263"/>
      <c r="J116" s="16"/>
      <c r="K116" s="16"/>
      <c r="L116" s="16"/>
      <c r="M116" s="16"/>
      <c r="N116" s="16"/>
      <c r="O116" s="16"/>
      <c r="P116" s="264"/>
      <c r="Q116" s="263"/>
      <c r="R116" s="16"/>
      <c r="S116" s="16"/>
      <c r="T116" s="16"/>
      <c r="U116" s="16"/>
      <c r="V116" s="16"/>
      <c r="W116" s="16"/>
      <c r="X116" s="264"/>
      <c r="Y116" s="263"/>
      <c r="Z116" s="16"/>
      <c r="AA116" s="16"/>
      <c r="AB116" s="16"/>
      <c r="AC116" s="16"/>
      <c r="AD116" s="16"/>
      <c r="AE116" s="16"/>
      <c r="AF116" s="264"/>
      <c r="AG116" s="146"/>
      <c r="AH116" s="146"/>
    </row>
    <row r="117" spans="1:34">
      <c r="A117" s="263"/>
      <c r="B117" s="16"/>
      <c r="C117" s="16"/>
      <c r="D117" s="16"/>
      <c r="E117" s="16"/>
      <c r="F117" s="16"/>
      <c r="G117" s="16"/>
      <c r="H117" s="264"/>
      <c r="I117" s="263"/>
      <c r="J117" s="16"/>
      <c r="K117" s="16"/>
      <c r="L117" s="16"/>
      <c r="M117" s="16"/>
      <c r="N117" s="16"/>
      <c r="O117" s="16"/>
      <c r="P117" s="264"/>
      <c r="Q117" s="263"/>
      <c r="R117" s="16"/>
      <c r="S117" s="16"/>
      <c r="T117" s="16"/>
      <c r="U117" s="16"/>
      <c r="V117" s="16"/>
      <c r="W117" s="16"/>
      <c r="X117" s="264"/>
      <c r="Y117" s="263"/>
      <c r="Z117" s="16"/>
      <c r="AA117" s="16"/>
      <c r="AB117" s="16"/>
      <c r="AC117" s="16"/>
      <c r="AD117" s="16"/>
      <c r="AE117" s="16"/>
      <c r="AF117" s="264"/>
      <c r="AG117" s="146"/>
      <c r="AH117" s="146"/>
    </row>
    <row r="118" spans="1:34">
      <c r="A118" s="263"/>
      <c r="B118" s="16"/>
      <c r="C118" s="16"/>
      <c r="D118" s="16"/>
      <c r="E118" s="16"/>
      <c r="F118" s="16"/>
      <c r="G118" s="16"/>
      <c r="H118" s="264"/>
      <c r="I118" s="263"/>
      <c r="J118" s="16"/>
      <c r="K118" s="16"/>
      <c r="L118" s="16"/>
      <c r="M118" s="16"/>
      <c r="N118" s="16"/>
      <c r="O118" s="16"/>
      <c r="P118" s="264"/>
      <c r="Q118" s="263"/>
      <c r="R118" s="16"/>
      <c r="S118" s="16"/>
      <c r="T118" s="16"/>
      <c r="U118" s="16"/>
      <c r="V118" s="16"/>
      <c r="W118" s="16"/>
      <c r="X118" s="264"/>
      <c r="Y118" s="263"/>
      <c r="Z118" s="16"/>
      <c r="AA118" s="16"/>
      <c r="AB118" s="16"/>
      <c r="AC118" s="16"/>
      <c r="AD118" s="16"/>
      <c r="AE118" s="16"/>
      <c r="AF118" s="264"/>
      <c r="AG118" s="146"/>
      <c r="AH118" s="146"/>
    </row>
    <row r="119" spans="1:34">
      <c r="A119" s="263"/>
      <c r="B119" s="16"/>
      <c r="C119" s="16"/>
      <c r="D119" s="16"/>
      <c r="E119" s="16"/>
      <c r="F119" s="16"/>
      <c r="G119" s="16"/>
      <c r="H119" s="264"/>
      <c r="I119" s="263"/>
      <c r="J119" s="16"/>
      <c r="K119" s="16"/>
      <c r="L119" s="16"/>
      <c r="M119" s="16"/>
      <c r="N119" s="16"/>
      <c r="O119" s="16"/>
      <c r="P119" s="264"/>
      <c r="Q119" s="263"/>
      <c r="R119" s="16"/>
      <c r="S119" s="16"/>
      <c r="T119" s="16"/>
      <c r="U119" s="16"/>
      <c r="V119" s="16"/>
      <c r="W119" s="16"/>
      <c r="X119" s="264"/>
      <c r="Y119" s="263"/>
      <c r="Z119" s="16"/>
      <c r="AA119" s="16"/>
      <c r="AB119" s="16"/>
      <c r="AC119" s="16"/>
      <c r="AD119" s="16"/>
      <c r="AE119" s="16"/>
      <c r="AF119" s="264"/>
      <c r="AG119" s="146"/>
      <c r="AH119" s="146"/>
    </row>
    <row r="120" spans="1:34">
      <c r="A120" s="263"/>
      <c r="B120" s="16"/>
      <c r="C120" s="16"/>
      <c r="D120" s="16"/>
      <c r="E120" s="16"/>
      <c r="F120" s="16"/>
      <c r="G120" s="16"/>
      <c r="H120" s="264"/>
      <c r="I120" s="263"/>
      <c r="J120" s="16"/>
      <c r="K120" s="16"/>
      <c r="L120" s="16"/>
      <c r="M120" s="16"/>
      <c r="N120" s="16"/>
      <c r="O120" s="16"/>
      <c r="P120" s="264"/>
      <c r="Q120" s="263"/>
      <c r="R120" s="16"/>
      <c r="S120" s="16"/>
      <c r="T120" s="16"/>
      <c r="U120" s="16"/>
      <c r="V120" s="16"/>
      <c r="W120" s="16"/>
      <c r="X120" s="264"/>
      <c r="Y120" s="263"/>
      <c r="Z120" s="16"/>
      <c r="AA120" s="16"/>
      <c r="AB120" s="16"/>
      <c r="AC120" s="16"/>
      <c r="AD120" s="16"/>
      <c r="AE120" s="16"/>
      <c r="AF120" s="264"/>
      <c r="AG120" s="146"/>
      <c r="AH120" s="146"/>
    </row>
    <row r="121" spans="1:34">
      <c r="A121" s="263"/>
      <c r="B121" s="16"/>
      <c r="C121" s="16"/>
      <c r="D121" s="16"/>
      <c r="E121" s="16"/>
      <c r="F121" s="16"/>
      <c r="G121" s="16"/>
      <c r="H121" s="264"/>
      <c r="I121" s="263"/>
      <c r="J121" s="16"/>
      <c r="K121" s="16"/>
      <c r="L121" s="16"/>
      <c r="M121" s="16"/>
      <c r="N121" s="16"/>
      <c r="O121" s="16"/>
      <c r="P121" s="264"/>
      <c r="Q121" s="263"/>
      <c r="R121" s="16"/>
      <c r="S121" s="16"/>
      <c r="T121" s="16"/>
      <c r="U121" s="16"/>
      <c r="V121" s="16"/>
      <c r="W121" s="16"/>
      <c r="X121" s="264"/>
      <c r="Y121" s="263"/>
      <c r="Z121" s="16"/>
      <c r="AA121" s="16"/>
      <c r="AB121" s="16"/>
      <c r="AC121" s="16"/>
      <c r="AD121" s="16"/>
      <c r="AE121" s="16"/>
      <c r="AF121" s="264"/>
      <c r="AG121" s="146"/>
      <c r="AH121" s="146"/>
    </row>
    <row r="122" spans="1:34">
      <c r="A122" s="263"/>
      <c r="B122" s="16"/>
      <c r="C122" s="16"/>
      <c r="D122" s="16"/>
      <c r="E122" s="16"/>
      <c r="F122" s="16"/>
      <c r="G122" s="16"/>
      <c r="H122" s="264"/>
      <c r="I122" s="263"/>
      <c r="J122" s="16"/>
      <c r="K122" s="16"/>
      <c r="L122" s="16"/>
      <c r="M122" s="16"/>
      <c r="N122" s="16"/>
      <c r="O122" s="16"/>
      <c r="P122" s="264"/>
      <c r="Q122" s="263"/>
      <c r="R122" s="16"/>
      <c r="S122" s="16"/>
      <c r="T122" s="16"/>
      <c r="U122" s="16"/>
      <c r="V122" s="16"/>
      <c r="W122" s="16"/>
      <c r="X122" s="264"/>
      <c r="Y122" s="263"/>
      <c r="Z122" s="16"/>
      <c r="AA122" s="16"/>
      <c r="AB122" s="16"/>
      <c r="AC122" s="16"/>
      <c r="AD122" s="16"/>
      <c r="AE122" s="16"/>
      <c r="AF122" s="264"/>
      <c r="AG122" s="146"/>
      <c r="AH122" s="146"/>
    </row>
    <row r="123" spans="1:34">
      <c r="A123" s="263"/>
      <c r="B123" s="16"/>
      <c r="C123" s="16"/>
      <c r="D123" s="16"/>
      <c r="E123" s="16"/>
      <c r="F123" s="16"/>
      <c r="G123" s="16"/>
      <c r="H123" s="264"/>
      <c r="I123" s="263"/>
      <c r="J123" s="16"/>
      <c r="K123" s="16"/>
      <c r="L123" s="16"/>
      <c r="M123" s="16"/>
      <c r="N123" s="16"/>
      <c r="O123" s="16"/>
      <c r="P123" s="264"/>
      <c r="Q123" s="263"/>
      <c r="R123" s="16"/>
      <c r="S123" s="16"/>
      <c r="T123" s="16"/>
      <c r="U123" s="16"/>
      <c r="V123" s="16"/>
      <c r="W123" s="16"/>
      <c r="X123" s="264"/>
      <c r="Y123" s="263"/>
      <c r="Z123" s="16"/>
      <c r="AA123" s="16"/>
      <c r="AB123" s="16"/>
      <c r="AC123" s="16"/>
      <c r="AD123" s="16"/>
      <c r="AE123" s="16"/>
      <c r="AF123" s="264"/>
      <c r="AG123" s="146"/>
      <c r="AH123" s="146"/>
    </row>
    <row r="124" spans="1:34">
      <c r="A124" s="263"/>
      <c r="B124" s="16"/>
      <c r="C124" s="16"/>
      <c r="D124" s="16"/>
      <c r="E124" s="16"/>
      <c r="F124" s="16"/>
      <c r="G124" s="16"/>
      <c r="H124" s="264"/>
      <c r="I124" s="263"/>
      <c r="J124" s="16"/>
      <c r="K124" s="16"/>
      <c r="L124" s="16"/>
      <c r="M124" s="16"/>
      <c r="N124" s="16"/>
      <c r="O124" s="16"/>
      <c r="P124" s="264"/>
      <c r="Q124" s="263"/>
      <c r="R124" s="16"/>
      <c r="S124" s="16"/>
      <c r="T124" s="16"/>
      <c r="U124" s="16"/>
      <c r="V124" s="16"/>
      <c r="W124" s="16"/>
      <c r="X124" s="264"/>
      <c r="Y124" s="263"/>
      <c r="Z124" s="16"/>
      <c r="AA124" s="16"/>
      <c r="AB124" s="16"/>
      <c r="AC124" s="16"/>
      <c r="AD124" s="16"/>
      <c r="AE124" s="16"/>
      <c r="AF124" s="264"/>
      <c r="AG124" s="146"/>
      <c r="AH124" s="146"/>
    </row>
    <row r="125" spans="1:34">
      <c r="A125" s="263"/>
      <c r="B125" s="16"/>
      <c r="C125" s="16"/>
      <c r="D125" s="16"/>
      <c r="E125" s="16"/>
      <c r="F125" s="16"/>
      <c r="G125" s="16"/>
      <c r="H125" s="264"/>
      <c r="I125" s="263"/>
      <c r="J125" s="16"/>
      <c r="K125" s="16"/>
      <c r="L125" s="16"/>
      <c r="M125" s="16"/>
      <c r="N125" s="16"/>
      <c r="O125" s="16"/>
      <c r="P125" s="264"/>
      <c r="Q125" s="263"/>
      <c r="R125" s="16"/>
      <c r="S125" s="16"/>
      <c r="T125" s="16"/>
      <c r="U125" s="16"/>
      <c r="V125" s="16"/>
      <c r="W125" s="16"/>
      <c r="X125" s="264"/>
      <c r="Y125" s="263"/>
      <c r="Z125" s="16"/>
      <c r="AA125" s="16"/>
      <c r="AB125" s="16"/>
      <c r="AC125" s="16"/>
      <c r="AD125" s="16"/>
      <c r="AE125" s="16"/>
      <c r="AF125" s="264"/>
      <c r="AG125" s="146"/>
      <c r="AH125" s="146"/>
    </row>
    <row r="126" spans="1:34">
      <c r="A126" s="263"/>
      <c r="B126" s="16"/>
      <c r="C126" s="16"/>
      <c r="D126" s="16"/>
      <c r="E126" s="16"/>
      <c r="F126" s="16"/>
      <c r="G126" s="16"/>
      <c r="H126" s="264"/>
      <c r="I126" s="263"/>
      <c r="J126" s="16"/>
      <c r="K126" s="16"/>
      <c r="L126" s="16"/>
      <c r="M126" s="16"/>
      <c r="N126" s="16"/>
      <c r="O126" s="16"/>
      <c r="P126" s="264"/>
      <c r="Q126" s="263"/>
      <c r="R126" s="16"/>
      <c r="S126" s="16"/>
      <c r="T126" s="16"/>
      <c r="U126" s="16"/>
      <c r="V126" s="16"/>
      <c r="W126" s="16"/>
      <c r="X126" s="264"/>
      <c r="Y126" s="263"/>
      <c r="Z126" s="16"/>
      <c r="AA126" s="16"/>
      <c r="AB126" s="16"/>
      <c r="AC126" s="16"/>
      <c r="AD126" s="16"/>
      <c r="AE126" s="16"/>
      <c r="AF126" s="264"/>
      <c r="AG126" s="146"/>
      <c r="AH126" s="146"/>
    </row>
    <row r="127" spans="1:34">
      <c r="A127" s="263"/>
      <c r="B127" s="16"/>
      <c r="C127" s="16"/>
      <c r="D127" s="16"/>
      <c r="E127" s="16"/>
      <c r="F127" s="16"/>
      <c r="G127" s="16"/>
      <c r="H127" s="264"/>
      <c r="I127" s="263"/>
      <c r="J127" s="16"/>
      <c r="K127" s="16"/>
      <c r="L127" s="16"/>
      <c r="M127" s="16"/>
      <c r="N127" s="16"/>
      <c r="O127" s="16"/>
      <c r="P127" s="264"/>
      <c r="Q127" s="263"/>
      <c r="R127" s="16"/>
      <c r="S127" s="16"/>
      <c r="T127" s="16"/>
      <c r="U127" s="16"/>
      <c r="V127" s="16"/>
      <c r="W127" s="16"/>
      <c r="X127" s="264"/>
      <c r="Y127" s="263"/>
      <c r="Z127" s="16"/>
      <c r="AA127" s="16"/>
      <c r="AB127" s="16"/>
      <c r="AC127" s="16"/>
      <c r="AD127" s="16"/>
      <c r="AE127" s="16"/>
      <c r="AF127" s="264"/>
      <c r="AG127" s="146"/>
      <c r="AH127" s="146"/>
    </row>
    <row r="128" spans="1:34">
      <c r="A128" s="263"/>
      <c r="B128" s="16"/>
      <c r="C128" s="16"/>
      <c r="D128" s="16"/>
      <c r="E128" s="16"/>
      <c r="F128" s="16"/>
      <c r="G128" s="16"/>
      <c r="H128" s="264"/>
      <c r="I128" s="263"/>
      <c r="J128" s="16"/>
      <c r="K128" s="16"/>
      <c r="L128" s="16"/>
      <c r="M128" s="16"/>
      <c r="N128" s="16"/>
      <c r="O128" s="16"/>
      <c r="P128" s="264"/>
      <c r="Q128" s="263"/>
      <c r="R128" s="16"/>
      <c r="S128" s="16"/>
      <c r="T128" s="16"/>
      <c r="U128" s="16"/>
      <c r="V128" s="16"/>
      <c r="W128" s="16"/>
      <c r="X128" s="264"/>
      <c r="Y128" s="263"/>
      <c r="Z128" s="16"/>
      <c r="AA128" s="16"/>
      <c r="AB128" s="16"/>
      <c r="AC128" s="16"/>
      <c r="AD128" s="16"/>
      <c r="AE128" s="16"/>
      <c r="AF128" s="264"/>
      <c r="AG128" s="146"/>
      <c r="AH128" s="146"/>
    </row>
    <row r="129" spans="1:34">
      <c r="A129" s="263"/>
      <c r="B129" s="16"/>
      <c r="C129" s="16"/>
      <c r="D129" s="16"/>
      <c r="E129" s="16"/>
      <c r="F129" s="16"/>
      <c r="G129" s="16"/>
      <c r="H129" s="264"/>
      <c r="I129" s="263"/>
      <c r="J129" s="16"/>
      <c r="K129" s="16"/>
      <c r="L129" s="16"/>
      <c r="M129" s="16"/>
      <c r="N129" s="16"/>
      <c r="O129" s="16"/>
      <c r="P129" s="264"/>
      <c r="Q129" s="263"/>
      <c r="R129" s="16"/>
      <c r="S129" s="16"/>
      <c r="T129" s="16"/>
      <c r="U129" s="16"/>
      <c r="V129" s="16"/>
      <c r="W129" s="16"/>
      <c r="X129" s="264"/>
      <c r="Y129" s="263"/>
      <c r="Z129" s="16"/>
      <c r="AA129" s="16"/>
      <c r="AB129" s="16"/>
      <c r="AC129" s="16"/>
      <c r="AD129" s="16"/>
      <c r="AE129" s="16"/>
      <c r="AF129" s="264"/>
      <c r="AG129" s="146"/>
      <c r="AH129" s="146"/>
    </row>
    <row r="130" spans="1:34" ht="15.75" thickBot="1">
      <c r="A130" s="268"/>
      <c r="B130" s="269"/>
      <c r="C130" s="269"/>
      <c r="D130" s="269"/>
      <c r="E130" s="269"/>
      <c r="F130" s="269"/>
      <c r="G130" s="269"/>
      <c r="H130" s="270"/>
      <c r="I130" s="268"/>
      <c r="J130" s="269"/>
      <c r="K130" s="269"/>
      <c r="L130" s="269"/>
      <c r="M130" s="269"/>
      <c r="N130" s="269"/>
      <c r="O130" s="269"/>
      <c r="P130" s="270"/>
      <c r="Q130" s="268"/>
      <c r="R130" s="269"/>
      <c r="S130" s="269"/>
      <c r="T130" s="269"/>
      <c r="U130" s="269"/>
      <c r="V130" s="269"/>
      <c r="W130" s="269"/>
      <c r="X130" s="270"/>
      <c r="Y130" s="268"/>
      <c r="Z130" s="269"/>
      <c r="AA130" s="269"/>
      <c r="AB130" s="269"/>
      <c r="AC130" s="269"/>
      <c r="AD130" s="269"/>
      <c r="AE130" s="269"/>
      <c r="AF130" s="270"/>
      <c r="AG130" s="146"/>
      <c r="AH130" s="146"/>
    </row>
    <row r="131" spans="1:34" ht="15.75" thickTop="1">
      <c r="A131" s="15"/>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row>
    <row r="132" spans="1:34">
      <c r="A132" s="15"/>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row>
    <row r="133" spans="1:34">
      <c r="A133" s="15"/>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row>
    <row r="134" spans="1:34">
      <c r="A134" s="15"/>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row>
    <row r="135" spans="1:34">
      <c r="A135" s="15"/>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row>
    <row r="136" spans="1:34">
      <c r="A136" s="15"/>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row>
    <row r="137" spans="1:34">
      <c r="A137" s="15"/>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row>
    <row r="138" spans="1:34">
      <c r="A138" s="15"/>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row>
    <row r="139" spans="1:34">
      <c r="A139" s="15"/>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row>
    <row r="140" spans="1:34">
      <c r="A140" s="15"/>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row>
    <row r="141" spans="1:34">
      <c r="A141" s="15"/>
    </row>
    <row r="142" spans="1:34">
      <c r="A142" s="15"/>
    </row>
    <row r="143" spans="1:34">
      <c r="A143" s="15"/>
    </row>
    <row r="144" spans="1:34">
      <c r="A144" s="15"/>
    </row>
    <row r="145" spans="1:1">
      <c r="A145" s="15"/>
    </row>
    <row r="146" spans="1:1">
      <c r="A146" s="15"/>
    </row>
    <row r="147" spans="1:1">
      <c r="A147" s="15"/>
    </row>
    <row r="148" spans="1:1">
      <c r="A148" s="15"/>
    </row>
    <row r="149" spans="1:1">
      <c r="A149" s="15"/>
    </row>
    <row r="150" spans="1:1">
      <c r="A150" s="15"/>
    </row>
    <row r="151" spans="1:1">
      <c r="A151" s="15"/>
    </row>
    <row r="152" spans="1:1">
      <c r="A152" s="15"/>
    </row>
    <row r="153" spans="1:1">
      <c r="A153" s="15"/>
    </row>
    <row r="154" spans="1:1">
      <c r="A154" s="15"/>
    </row>
    <row r="155" spans="1:1">
      <c r="A155" s="15"/>
    </row>
    <row r="156" spans="1:1">
      <c r="A156" s="15"/>
    </row>
    <row r="157" spans="1:1">
      <c r="A157" s="15"/>
    </row>
    <row r="158" spans="1:1">
      <c r="A158" s="15"/>
    </row>
    <row r="159" spans="1:1">
      <c r="A159" s="15"/>
    </row>
    <row r="160" spans="1:1">
      <c r="A160" s="15"/>
    </row>
    <row r="161" spans="1:1">
      <c r="A161" s="15"/>
    </row>
    <row r="162" spans="1:1">
      <c r="A162" s="15"/>
    </row>
    <row r="163" spans="1:1">
      <c r="A163" s="15"/>
    </row>
    <row r="164" spans="1:1">
      <c r="A164" s="15"/>
    </row>
    <row r="165" spans="1:1">
      <c r="A165" s="15"/>
    </row>
    <row r="166" spans="1:1">
      <c r="A166" s="15"/>
    </row>
    <row r="167" spans="1:1">
      <c r="A167" s="15"/>
    </row>
    <row r="168" spans="1:1">
      <c r="A168" s="15"/>
    </row>
    <row r="169" spans="1:1">
      <c r="A169" s="15"/>
    </row>
    <row r="170" spans="1:1">
      <c r="A170" s="15"/>
    </row>
    <row r="171" spans="1:1">
      <c r="A171" s="15"/>
    </row>
    <row r="172" spans="1:1">
      <c r="A172" s="15"/>
    </row>
    <row r="173" spans="1:1">
      <c r="A173" s="15"/>
    </row>
    <row r="174" spans="1:1">
      <c r="A174" s="15"/>
    </row>
    <row r="175" spans="1:1">
      <c r="A175" s="15"/>
    </row>
    <row r="176" spans="1:1">
      <c r="A176" s="15"/>
    </row>
    <row r="177" spans="1:1">
      <c r="A177" s="15"/>
    </row>
    <row r="178" spans="1:1">
      <c r="A178" s="15"/>
    </row>
    <row r="179" spans="1:1">
      <c r="A179" s="15"/>
    </row>
    <row r="180" spans="1:1">
      <c r="A180" s="15"/>
    </row>
    <row r="181" spans="1:1">
      <c r="A181" s="15"/>
    </row>
    <row r="182" spans="1:1">
      <c r="A182" s="15"/>
    </row>
    <row r="183" spans="1:1">
      <c r="A183" s="15"/>
    </row>
    <row r="184" spans="1:1">
      <c r="A184" s="15"/>
    </row>
    <row r="185" spans="1:1">
      <c r="A185" s="15"/>
    </row>
    <row r="186" spans="1:1">
      <c r="A186" s="15"/>
    </row>
    <row r="187" spans="1:1">
      <c r="A187" s="15"/>
    </row>
    <row r="188" spans="1:1">
      <c r="A188" s="15"/>
    </row>
    <row r="189" spans="1:1">
      <c r="A189" s="15"/>
    </row>
    <row r="190" spans="1:1">
      <c r="A190" s="15"/>
    </row>
    <row r="191" spans="1:1">
      <c r="A191" s="15"/>
    </row>
    <row r="192" spans="1:1">
      <c r="A192" s="15"/>
    </row>
    <row r="193" spans="1:1">
      <c r="A193" s="15"/>
    </row>
    <row r="194" spans="1:1">
      <c r="A194" s="15"/>
    </row>
    <row r="195" spans="1:1">
      <c r="A195" s="15"/>
    </row>
    <row r="196" spans="1:1">
      <c r="A196" s="15"/>
    </row>
    <row r="197" spans="1:1">
      <c r="A197" s="15"/>
    </row>
    <row r="198" spans="1:1">
      <c r="A198" s="15"/>
    </row>
    <row r="199" spans="1:1">
      <c r="A199" s="15"/>
    </row>
    <row r="200" spans="1:1">
      <c r="A200" s="15"/>
    </row>
    <row r="201" spans="1:1">
      <c r="A201" s="15"/>
    </row>
    <row r="202" spans="1:1">
      <c r="A202" s="15"/>
    </row>
    <row r="203" spans="1:1">
      <c r="A203" s="15"/>
    </row>
    <row r="204" spans="1:1">
      <c r="A204" s="15"/>
    </row>
    <row r="205" spans="1:1">
      <c r="A205" s="15"/>
    </row>
    <row r="206" spans="1:1">
      <c r="A206" s="15"/>
    </row>
    <row r="207" spans="1:1">
      <c r="A207" s="15"/>
    </row>
    <row r="208" spans="1:1">
      <c r="A208" s="15"/>
    </row>
    <row r="209" spans="1:1">
      <c r="A209" s="15"/>
    </row>
    <row r="210" spans="1:1">
      <c r="A210" s="15"/>
    </row>
    <row r="211" spans="1:1">
      <c r="A211" s="15"/>
    </row>
    <row r="212" spans="1:1">
      <c r="A212" s="15"/>
    </row>
    <row r="213" spans="1:1">
      <c r="A213" s="15"/>
    </row>
    <row r="214" spans="1:1">
      <c r="A214" s="15"/>
    </row>
    <row r="215" spans="1:1">
      <c r="A215" s="15"/>
    </row>
    <row r="216" spans="1:1">
      <c r="A216" s="15"/>
    </row>
    <row r="217" spans="1:1">
      <c r="A217" s="15"/>
    </row>
    <row r="218" spans="1:1">
      <c r="A218" s="15"/>
    </row>
    <row r="219" spans="1:1">
      <c r="A219" s="15"/>
    </row>
    <row r="220" spans="1:1">
      <c r="A220" s="15"/>
    </row>
    <row r="221" spans="1:1">
      <c r="A221" s="15"/>
    </row>
    <row r="222" spans="1:1">
      <c r="A222" s="15"/>
    </row>
    <row r="223" spans="1:1">
      <c r="A223" s="15"/>
    </row>
    <row r="224" spans="1:1">
      <c r="A224" s="15"/>
    </row>
    <row r="225" spans="1:1">
      <c r="A225" s="15"/>
    </row>
    <row r="226" spans="1:1">
      <c r="A226" s="15"/>
    </row>
    <row r="227" spans="1:1">
      <c r="A227" s="15"/>
    </row>
    <row r="228" spans="1:1">
      <c r="A228" s="15"/>
    </row>
    <row r="229" spans="1:1">
      <c r="A229" s="15"/>
    </row>
    <row r="230" spans="1:1">
      <c r="A230" s="15"/>
    </row>
    <row r="231" spans="1:1">
      <c r="A231" s="15"/>
    </row>
    <row r="232" spans="1:1">
      <c r="A232" s="15"/>
    </row>
    <row r="233" spans="1:1">
      <c r="A233" s="15"/>
    </row>
    <row r="234" spans="1:1">
      <c r="A234" s="15"/>
    </row>
    <row r="235" spans="1:1">
      <c r="A235" s="15"/>
    </row>
    <row r="236" spans="1:1">
      <c r="A236" s="15"/>
    </row>
    <row r="237" spans="1:1">
      <c r="A237" s="15"/>
    </row>
    <row r="238" spans="1:1">
      <c r="A238" s="15"/>
    </row>
    <row r="239" spans="1:1">
      <c r="A239" s="15"/>
    </row>
    <row r="240" spans="1:1">
      <c r="A240" s="15"/>
    </row>
    <row r="241" spans="1:1">
      <c r="A241" s="15"/>
    </row>
    <row r="242" spans="1:1">
      <c r="A242" s="15"/>
    </row>
    <row r="243" spans="1:1">
      <c r="A243" s="15"/>
    </row>
    <row r="244" spans="1:1">
      <c r="A244" s="15"/>
    </row>
    <row r="245" spans="1:1">
      <c r="A245" s="15"/>
    </row>
    <row r="246" spans="1:1">
      <c r="A246" s="15"/>
    </row>
    <row r="247" spans="1:1">
      <c r="A247" s="15"/>
    </row>
    <row r="248" spans="1:1">
      <c r="A248" s="15"/>
    </row>
    <row r="249" spans="1:1">
      <c r="A249" s="15"/>
    </row>
    <row r="250" spans="1:1">
      <c r="A250" s="15"/>
    </row>
    <row r="251" spans="1:1">
      <c r="A251" s="15"/>
    </row>
    <row r="252" spans="1:1">
      <c r="A252" s="15"/>
    </row>
    <row r="253" spans="1:1">
      <c r="A253" s="15"/>
    </row>
    <row r="254" spans="1:1">
      <c r="A254" s="15"/>
    </row>
    <row r="255" spans="1:1">
      <c r="A255" s="15"/>
    </row>
    <row r="256" spans="1:1">
      <c r="A256" s="15"/>
    </row>
    <row r="257" spans="1:1">
      <c r="A257" s="15"/>
    </row>
    <row r="258" spans="1:1">
      <c r="A258" s="15"/>
    </row>
    <row r="259" spans="1:1">
      <c r="A259" s="15"/>
    </row>
    <row r="260" spans="1:1">
      <c r="A260" s="15"/>
    </row>
    <row r="261" spans="1:1">
      <c r="A261" s="15"/>
    </row>
    <row r="262" spans="1:1">
      <c r="A262" s="15"/>
    </row>
    <row r="263" spans="1:1">
      <c r="A263" s="15"/>
    </row>
    <row r="264" spans="1:1">
      <c r="A264" s="15"/>
    </row>
    <row r="265" spans="1:1">
      <c r="A265" s="15"/>
    </row>
    <row r="266" spans="1:1">
      <c r="A266" s="15"/>
    </row>
    <row r="267" spans="1:1">
      <c r="A267" s="15"/>
    </row>
    <row r="268" spans="1:1">
      <c r="A268" s="15"/>
    </row>
    <row r="269" spans="1:1">
      <c r="A269" s="15"/>
    </row>
    <row r="270" spans="1:1">
      <c r="A270" s="15"/>
    </row>
    <row r="271" spans="1:1">
      <c r="A271" s="15"/>
    </row>
    <row r="272" spans="1:1">
      <c r="A272" s="15"/>
    </row>
    <row r="273" spans="1:1">
      <c r="A273" s="15"/>
    </row>
    <row r="274" spans="1:1">
      <c r="A274" s="15"/>
    </row>
    <row r="275" spans="1:1">
      <c r="A275" s="15"/>
    </row>
    <row r="276" spans="1:1">
      <c r="A276" s="15"/>
    </row>
    <row r="277" spans="1:1">
      <c r="A277" s="15"/>
    </row>
    <row r="278" spans="1:1">
      <c r="A278" s="15"/>
    </row>
    <row r="279" spans="1:1">
      <c r="A279" s="15"/>
    </row>
    <row r="280" spans="1:1">
      <c r="A280" s="15"/>
    </row>
    <row r="281" spans="1:1">
      <c r="A281" s="15"/>
    </row>
    <row r="282" spans="1:1">
      <c r="A282" s="15"/>
    </row>
    <row r="283" spans="1:1">
      <c r="A283" s="15"/>
    </row>
    <row r="284" spans="1:1">
      <c r="A284" s="15"/>
    </row>
    <row r="285" spans="1:1">
      <c r="A285" s="15"/>
    </row>
    <row r="286" spans="1:1">
      <c r="A286" s="15"/>
    </row>
    <row r="287" spans="1:1">
      <c r="A287" s="15"/>
    </row>
    <row r="288" spans="1:1">
      <c r="A288" s="15"/>
    </row>
    <row r="289" spans="1:1">
      <c r="A289" s="15"/>
    </row>
    <row r="290" spans="1:1">
      <c r="A290" s="15"/>
    </row>
    <row r="291" spans="1:1">
      <c r="A291" s="15"/>
    </row>
    <row r="292" spans="1:1">
      <c r="A292" s="15"/>
    </row>
    <row r="293" spans="1:1">
      <c r="A293" s="15"/>
    </row>
    <row r="294" spans="1:1">
      <c r="A294" s="15"/>
    </row>
    <row r="295" spans="1:1">
      <c r="A295" s="15"/>
    </row>
    <row r="296" spans="1:1">
      <c r="A296" s="15"/>
    </row>
    <row r="297" spans="1:1">
      <c r="A297" s="15"/>
    </row>
    <row r="298" spans="1:1">
      <c r="A298" s="15"/>
    </row>
    <row r="299" spans="1:1">
      <c r="A299" s="15"/>
    </row>
    <row r="300" spans="1:1">
      <c r="A300" s="15"/>
    </row>
    <row r="301" spans="1:1">
      <c r="A301" s="15"/>
    </row>
    <row r="302" spans="1:1">
      <c r="A302" s="15"/>
    </row>
    <row r="303" spans="1:1">
      <c r="A303" s="15"/>
    </row>
    <row r="304" spans="1:1">
      <c r="A304" s="15"/>
    </row>
    <row r="305" spans="1:1">
      <c r="A305" s="15"/>
    </row>
    <row r="306" spans="1:1">
      <c r="A306" s="15"/>
    </row>
  </sheetData>
  <mergeCells count="32">
    <mergeCell ref="N1:O1"/>
    <mergeCell ref="A2:C2"/>
    <mergeCell ref="D54:E54"/>
    <mergeCell ref="G54:J54"/>
    <mergeCell ref="L54:M54"/>
    <mergeCell ref="D2:E2"/>
    <mergeCell ref="L2:M2"/>
    <mergeCell ref="G2:J2"/>
    <mergeCell ref="D28:E28"/>
    <mergeCell ref="G28:J28"/>
    <mergeCell ref="L28:M28"/>
    <mergeCell ref="D80:E80"/>
    <mergeCell ref="G80:J80"/>
    <mergeCell ref="L80:M80"/>
    <mergeCell ref="D106:E106"/>
    <mergeCell ref="G106:J106"/>
    <mergeCell ref="L106:M106"/>
    <mergeCell ref="AB80:AC80"/>
    <mergeCell ref="T106:U106"/>
    <mergeCell ref="W106:Z106"/>
    <mergeCell ref="AB106:AC106"/>
    <mergeCell ref="AB2:AC2"/>
    <mergeCell ref="T28:U28"/>
    <mergeCell ref="W28:Z28"/>
    <mergeCell ref="AB28:AC28"/>
    <mergeCell ref="T54:U54"/>
    <mergeCell ref="W54:Z54"/>
    <mergeCell ref="AB54:AC54"/>
    <mergeCell ref="T2:U2"/>
    <mergeCell ref="W2:Z2"/>
    <mergeCell ref="T80:U80"/>
    <mergeCell ref="W80:Z80"/>
  </mergeCells>
  <hyperlinks>
    <hyperlink ref="A2:C2" location="'Indications d''Utilisation'!A99" tooltip="Lien vers &quot;Indications d'Utilisation&quot;" display="Lien vers Indication d'Utilisation"/>
  </hyperlinks>
  <pageMargins left="0.7" right="0.7" top="0.75" bottom="0.75" header="0.3" footer="0.3"/>
  <pageSetup paperSize="9" orientation="portrait" horizontalDpi="4294967293" verticalDpi="4294967293" r:id="rId1"/>
  <drawing r:id="rId2"/>
</worksheet>
</file>

<file path=xl/worksheets/sheet32.xml><?xml version="1.0" encoding="utf-8"?>
<worksheet xmlns="http://schemas.openxmlformats.org/spreadsheetml/2006/main" xmlns:r="http://schemas.openxmlformats.org/officeDocument/2006/relationships">
  <sheetPr codeName="Feuil20">
    <tabColor rgb="FF17F20C"/>
  </sheetPr>
  <dimension ref="A1:AS106"/>
  <sheetViews>
    <sheetView zoomScaleNormal="100" workbookViewId="0">
      <selection sqref="A1:A3"/>
    </sheetView>
  </sheetViews>
  <sheetFormatPr baseColWidth="10" defaultRowHeight="15"/>
  <cols>
    <col min="1" max="2" width="13.28515625" style="166" customWidth="1"/>
    <col min="3" max="3" width="94.42578125" style="166" bestFit="1" customWidth="1"/>
    <col min="4" max="4" width="15.7109375" style="166" customWidth="1"/>
    <col min="5" max="5" width="11.5703125" style="166" customWidth="1"/>
    <col min="6" max="6" width="5.28515625" style="166" customWidth="1"/>
    <col min="7" max="38" width="5.7109375" style="166" customWidth="1"/>
    <col min="39" max="16384" width="11.42578125" style="166"/>
  </cols>
  <sheetData>
    <row r="1" spans="1:45">
      <c r="A1" s="691" t="s">
        <v>206</v>
      </c>
      <c r="B1" s="279"/>
      <c r="C1" s="279"/>
      <c r="D1" s="279"/>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c r="AO1" s="146"/>
      <c r="AP1" s="146"/>
      <c r="AQ1" s="146"/>
      <c r="AR1" s="146"/>
      <c r="AS1" s="146"/>
    </row>
    <row r="2" spans="1:45">
      <c r="A2" s="691"/>
      <c r="B2" s="280"/>
      <c r="C2" s="693" t="s">
        <v>141</v>
      </c>
      <c r="D2" s="693" t="s">
        <v>135</v>
      </c>
      <c r="E2" s="692" t="s">
        <v>3</v>
      </c>
      <c r="F2" s="688" t="s">
        <v>123</v>
      </c>
      <c r="G2" s="689"/>
      <c r="H2" s="690"/>
      <c r="I2" s="688" t="s">
        <v>235</v>
      </c>
      <c r="J2" s="689"/>
      <c r="K2" s="690"/>
      <c r="L2" s="688" t="s">
        <v>236</v>
      </c>
      <c r="M2" s="689"/>
      <c r="N2" s="690"/>
      <c r="O2" s="688" t="s">
        <v>237</v>
      </c>
      <c r="P2" s="689"/>
      <c r="Q2" s="690"/>
      <c r="R2" s="688" t="s">
        <v>238</v>
      </c>
      <c r="S2" s="689"/>
      <c r="T2" s="690"/>
      <c r="U2" s="688" t="s">
        <v>239</v>
      </c>
      <c r="V2" s="689"/>
      <c r="W2" s="690"/>
      <c r="X2" s="688" t="s">
        <v>240</v>
      </c>
      <c r="Y2" s="689"/>
      <c r="Z2" s="690"/>
      <c r="AA2" s="688" t="s">
        <v>241</v>
      </c>
      <c r="AB2" s="689"/>
      <c r="AC2" s="690"/>
      <c r="AD2" s="688" t="s">
        <v>242</v>
      </c>
      <c r="AE2" s="689"/>
      <c r="AF2" s="690"/>
      <c r="AG2" s="688" t="s">
        <v>243</v>
      </c>
      <c r="AH2" s="689"/>
      <c r="AI2" s="690"/>
      <c r="AJ2" s="688" t="s">
        <v>244</v>
      </c>
      <c r="AK2" s="689"/>
      <c r="AL2" s="690"/>
      <c r="AM2" s="241"/>
      <c r="AN2" s="146"/>
      <c r="AO2" s="146"/>
      <c r="AP2" s="146"/>
      <c r="AQ2" s="146"/>
      <c r="AR2" s="146"/>
      <c r="AS2" s="146"/>
    </row>
    <row r="3" spans="1:45">
      <c r="A3" s="691"/>
      <c r="B3" s="280"/>
      <c r="C3" s="693"/>
      <c r="D3" s="693"/>
      <c r="E3" s="692"/>
      <c r="F3" s="169" t="s">
        <v>147</v>
      </c>
      <c r="G3" s="169" t="s">
        <v>148</v>
      </c>
      <c r="H3" s="169" t="s">
        <v>149</v>
      </c>
      <c r="I3" s="169" t="s">
        <v>147</v>
      </c>
      <c r="J3" s="169" t="s">
        <v>148</v>
      </c>
      <c r="K3" s="169" t="s">
        <v>149</v>
      </c>
      <c r="L3" s="169" t="s">
        <v>147</v>
      </c>
      <c r="M3" s="169" t="s">
        <v>148</v>
      </c>
      <c r="N3" s="169" t="s">
        <v>149</v>
      </c>
      <c r="O3" s="169" t="s">
        <v>147</v>
      </c>
      <c r="P3" s="169" t="s">
        <v>148</v>
      </c>
      <c r="Q3" s="169" t="s">
        <v>149</v>
      </c>
      <c r="R3" s="169" t="s">
        <v>147</v>
      </c>
      <c r="S3" s="169" t="s">
        <v>148</v>
      </c>
      <c r="T3" s="169" t="s">
        <v>149</v>
      </c>
      <c r="U3" s="169" t="s">
        <v>147</v>
      </c>
      <c r="V3" s="169" t="s">
        <v>148</v>
      </c>
      <c r="W3" s="169" t="s">
        <v>149</v>
      </c>
      <c r="X3" s="169" t="s">
        <v>147</v>
      </c>
      <c r="Y3" s="169" t="s">
        <v>148</v>
      </c>
      <c r="Z3" s="169" t="s">
        <v>149</v>
      </c>
      <c r="AA3" s="169" t="s">
        <v>147</v>
      </c>
      <c r="AB3" s="169" t="s">
        <v>148</v>
      </c>
      <c r="AC3" s="169" t="s">
        <v>149</v>
      </c>
      <c r="AD3" s="169" t="s">
        <v>147</v>
      </c>
      <c r="AE3" s="169" t="s">
        <v>148</v>
      </c>
      <c r="AF3" s="169" t="s">
        <v>149</v>
      </c>
      <c r="AG3" s="169" t="s">
        <v>147</v>
      </c>
      <c r="AH3" s="169" t="s">
        <v>148</v>
      </c>
      <c r="AI3" s="169" t="s">
        <v>149</v>
      </c>
      <c r="AJ3" s="169" t="s">
        <v>147</v>
      </c>
      <c r="AK3" s="169" t="s">
        <v>148</v>
      </c>
      <c r="AL3" s="169" t="s">
        <v>149</v>
      </c>
      <c r="AM3" s="241"/>
      <c r="AN3" s="146"/>
      <c r="AO3" s="146"/>
      <c r="AP3" s="146"/>
      <c r="AQ3" s="146"/>
      <c r="AR3" s="146"/>
      <c r="AS3" s="146"/>
    </row>
    <row r="4" spans="1:45" ht="19.5" customHeight="1">
      <c r="A4" s="146"/>
      <c r="B4" s="146"/>
      <c r="C4" s="16" t="str">
        <f>IF('Informations Gènes'!A4="","",'Informations Gènes'!A4)</f>
        <v/>
      </c>
      <c r="D4" s="16" t="str">
        <f>IF('Informations Gènes'!B4="","",'Informations Gènes'!B4)</f>
        <v/>
      </c>
      <c r="E4" s="172" t="str">
        <f>'Moyennes ∆Ct et 2^(-∆Ct)'!B3</f>
        <v/>
      </c>
      <c r="F4" s="301" t="str">
        <f>IF(ISERROR(LOG(2^-'Calcul des ∆Ct'!C3,2)),"",IF(LOG(2^-'Calcul des ∆Ct'!C3,2)&gt;1,LOG(2^-'Calcul des ∆Ct'!C3,2),-1/LOG(2^-'Calcul des ∆Ct'!C3,2)))</f>
        <v/>
      </c>
      <c r="G4" s="301" t="str">
        <f>IF(ISERROR(LOG(2^-'Calcul des ∆Ct'!D3,2)),"",IF(LOG(2^-'Calcul des ∆Ct'!D3,2)&gt;1,LOG(2^-'Calcul des ∆Ct'!D3,2),-1/LOG(2^-'Calcul des ∆Ct'!D3,2)))</f>
        <v/>
      </c>
      <c r="H4" s="301" t="str">
        <f>IF(ISERROR(LOG(2^-'Calcul des ∆Ct'!E3,2)),"",IF(LOG(2^-'Calcul des ∆Ct'!E3,2)&gt;1,LOG(2^-'Calcul des ∆Ct'!E3,2),-1/LOG(2^-'Calcul des ∆Ct'!E3,2)))</f>
        <v/>
      </c>
      <c r="I4" s="301" t="str">
        <f>IF(ISERROR(LOG(2^-'Calcul des ∆Ct'!F3,2)),"",IF(LOG(2^-'Calcul des ∆Ct'!F3,2)&gt;1,LOG(2^-'Calcul des ∆Ct'!F3,2),-1/LOG(2^-'Calcul des ∆Ct'!F3,2)))</f>
        <v/>
      </c>
      <c r="J4" s="301" t="str">
        <f>IF(ISERROR(LOG(2^-'Calcul des ∆Ct'!G3,2)),"",IF(LOG(2^-'Calcul des ∆Ct'!G3,2)&gt;1,LOG(2^-'Calcul des ∆Ct'!G3,2),-1/LOG(2^-'Calcul des ∆Ct'!G3,2)))</f>
        <v/>
      </c>
      <c r="K4" s="301" t="str">
        <f>IF(ISERROR(LOG(2^-'Calcul des ∆Ct'!H3,2)),"",IF(LOG(2^-'Calcul des ∆Ct'!H3,2)&gt;1,LOG(2^-'Calcul des ∆Ct'!H3,2),-1/LOG(2^-'Calcul des ∆Ct'!H3,2)))</f>
        <v/>
      </c>
      <c r="L4" s="301" t="str">
        <f>IF(ISERROR(LOG(2^-'Calcul des ∆Ct'!I3,2)),"",IF(LOG(2^-'Calcul des ∆Ct'!I3,2)&gt;1,LOG(2^-'Calcul des ∆Ct'!I3,2),-1/LOG(2^-'Calcul des ∆Ct'!I3,2)))</f>
        <v/>
      </c>
      <c r="M4" s="301" t="str">
        <f>IF(ISERROR(LOG(2^-'Calcul des ∆Ct'!J3,2)),"",IF(LOG(2^-'Calcul des ∆Ct'!J3,2)&gt;1,LOG(2^-'Calcul des ∆Ct'!J3,2),-1/LOG(2^-'Calcul des ∆Ct'!J3,2)))</f>
        <v/>
      </c>
      <c r="N4" s="301" t="str">
        <f>IF(ISERROR(LOG(2^-'Calcul des ∆Ct'!K3,2)),"",IF(LOG(2^-'Calcul des ∆Ct'!K3,2)&gt;1,LOG(2^-'Calcul des ∆Ct'!K3,2),-1/LOG(2^-'Calcul des ∆Ct'!K3,2)))</f>
        <v/>
      </c>
      <c r="O4" s="301" t="str">
        <f>IF(ISERROR(LOG(2^-'Calcul des ∆Ct'!L3,2)),"",IF(LOG(2^-'Calcul des ∆Ct'!L3,2)&gt;1,LOG(2^-'Calcul des ∆Ct'!L3,2),-1/LOG(2^-'Calcul des ∆Ct'!L3,2)))</f>
        <v/>
      </c>
      <c r="P4" s="301" t="str">
        <f>IF(ISERROR(LOG(2^-'Calcul des ∆Ct'!M3,2)),"",IF(LOG(2^-'Calcul des ∆Ct'!M3,2)&gt;1,LOG(2^-'Calcul des ∆Ct'!M3,2),-1/LOG(2^-'Calcul des ∆Ct'!M3,2)))</f>
        <v/>
      </c>
      <c r="Q4" s="301" t="str">
        <f>IF(ISERROR(LOG(2^-'Calcul des ∆Ct'!N3,2)),"",IF(LOG(2^-'Calcul des ∆Ct'!N3,2)&gt;1,LOG(2^-'Calcul des ∆Ct'!N3,2),-1/LOG(2^-'Calcul des ∆Ct'!N3,2)))</f>
        <v/>
      </c>
      <c r="R4" s="301" t="str">
        <f>IF(ISERROR(LOG(2^-'Calcul des ∆Ct'!O3,2)),"",IF(LOG(2^-'Calcul des ∆Ct'!O3,2)&gt;1,LOG(2^-'Calcul des ∆Ct'!O3,2),-1/LOG(2^-'Calcul des ∆Ct'!O3,2)))</f>
        <v/>
      </c>
      <c r="S4" s="301" t="str">
        <f>IF(ISERROR(LOG(2^-'Calcul des ∆Ct'!P3,2)),"",IF(LOG(2^-'Calcul des ∆Ct'!P3,2)&gt;1,LOG(2^-'Calcul des ∆Ct'!P3,2),-1/LOG(2^-'Calcul des ∆Ct'!P3,2)))</f>
        <v/>
      </c>
      <c r="T4" s="301" t="str">
        <f>IF(ISERROR(LOG(2^-'Calcul des ∆Ct'!Q3,2)),"",IF(LOG(2^-'Calcul des ∆Ct'!Q3,2)&gt;1,LOG(2^-'Calcul des ∆Ct'!Q3,2),-1/LOG(2^-'Calcul des ∆Ct'!Q3,2)))</f>
        <v/>
      </c>
      <c r="U4" s="301" t="str">
        <f>IF(ISERROR(LOG(2^-'Calcul des ∆Ct'!R3,2)),"",IF(LOG(2^-'Calcul des ∆Ct'!R3,2)&gt;1,LOG(2^-'Calcul des ∆Ct'!R3,2),-1/LOG(2^-'Calcul des ∆Ct'!R3,2)))</f>
        <v/>
      </c>
      <c r="V4" s="301" t="str">
        <f>IF(ISERROR(LOG(2^-'Calcul des ∆Ct'!S3,2)),"",IF(LOG(2^-'Calcul des ∆Ct'!S3,2)&gt;1,LOG(2^-'Calcul des ∆Ct'!S3,2),-1/LOG(2^-'Calcul des ∆Ct'!S3,2)))</f>
        <v/>
      </c>
      <c r="W4" s="301" t="str">
        <f>IF(ISERROR(LOG(2^-'Calcul des ∆Ct'!T3,2)),"",IF(LOG(2^-'Calcul des ∆Ct'!T3,2)&gt;1,LOG(2^-'Calcul des ∆Ct'!T3,2),-1/LOG(2^-'Calcul des ∆Ct'!T3,2)))</f>
        <v/>
      </c>
      <c r="X4" s="301" t="str">
        <f>IF(ISERROR(LOG(2^-'Calcul des ∆Ct'!U3,2)),"",IF(LOG(2^-'Calcul des ∆Ct'!U3,2)&gt;1,LOG(2^-'Calcul des ∆Ct'!U3,2),-1/LOG(2^-'Calcul des ∆Ct'!U3,2)))</f>
        <v/>
      </c>
      <c r="Y4" s="301" t="str">
        <f>IF(ISERROR(LOG(2^-'Calcul des ∆Ct'!V3,2)),"",IF(LOG(2^-'Calcul des ∆Ct'!V3,2)&gt;1,LOG(2^-'Calcul des ∆Ct'!V3,2),-1/LOG(2^-'Calcul des ∆Ct'!V3,2)))</f>
        <v/>
      </c>
      <c r="Z4" s="301" t="str">
        <f>IF(ISERROR(LOG(2^-'Calcul des ∆Ct'!W3,2)),"",IF(LOG(2^-'Calcul des ∆Ct'!W3,2)&gt;1,LOG(2^-'Calcul des ∆Ct'!W3,2),-1/LOG(2^-'Calcul des ∆Ct'!W3,2)))</f>
        <v/>
      </c>
      <c r="AA4" s="301" t="str">
        <f>IF(ISERROR(LOG(2^-'Calcul des ∆Ct'!X3,2)),"",IF(LOG(2^-'Calcul des ∆Ct'!X3,2)&gt;1,LOG(2^-'Calcul des ∆Ct'!X3,2),-1/LOG(2^-'Calcul des ∆Ct'!X3,2)))</f>
        <v/>
      </c>
      <c r="AB4" s="301" t="str">
        <f>IF(ISERROR(LOG(2^-'Calcul des ∆Ct'!Y3,2)),"",IF(LOG(2^-'Calcul des ∆Ct'!Y3,2)&gt;1,LOG(2^-'Calcul des ∆Ct'!Y3,2),-1/LOG(2^-'Calcul des ∆Ct'!Y3,2)))</f>
        <v/>
      </c>
      <c r="AC4" s="301" t="str">
        <f>IF(ISERROR(LOG(2^-'Calcul des ∆Ct'!Z3,2)),"",IF(LOG(2^-'Calcul des ∆Ct'!Z3,2)&gt;1,LOG(2^-'Calcul des ∆Ct'!Z3,2),-1/LOG(2^-'Calcul des ∆Ct'!Z3,2)))</f>
        <v/>
      </c>
      <c r="AD4" s="301" t="str">
        <f>IF(ISERROR(LOG(2^-'Calcul des ∆Ct'!AA3,2)),"",IF(LOG(2^-'Calcul des ∆Ct'!AA3,2)&gt;1,LOG(2^-'Calcul des ∆Ct'!AA3,2),-1/LOG(2^-'Calcul des ∆Ct'!AA3,2)))</f>
        <v/>
      </c>
      <c r="AE4" s="301" t="str">
        <f>IF(ISERROR(LOG(2^-'Calcul des ∆Ct'!AB3,2)),"",IF(LOG(2^-'Calcul des ∆Ct'!AB3,2)&gt;1,LOG(2^-'Calcul des ∆Ct'!AB3,2),-1/LOG(2^-'Calcul des ∆Ct'!AB3,2)))</f>
        <v/>
      </c>
      <c r="AF4" s="301" t="str">
        <f>IF(ISERROR(LOG(2^-'Calcul des ∆Ct'!AC3,2)),"",IF(LOG(2^-'Calcul des ∆Ct'!AC3,2)&gt;1,LOG(2^-'Calcul des ∆Ct'!AC3,2),-1/LOG(2^-'Calcul des ∆Ct'!AC3,2)))</f>
        <v/>
      </c>
      <c r="AG4" s="301" t="str">
        <f>IF(ISERROR(LOG(2^-'Calcul des ∆Ct'!AD3,2)),"",IF(LOG(2^-'Calcul des ∆Ct'!AD3,2)&gt;1,LOG(2^-'Calcul des ∆Ct'!AD3,2),-1/LOG(2^-'Calcul des ∆Ct'!AD3,2)))</f>
        <v/>
      </c>
      <c r="AH4" s="301" t="str">
        <f>IF(ISERROR(LOG(2^-'Calcul des ∆Ct'!AE3,2)),"",IF(LOG(2^-'Calcul des ∆Ct'!AE3,2)&gt;1,LOG(2^-'Calcul des ∆Ct'!AE3,2),-1/LOG(2^-'Calcul des ∆Ct'!AE3,2)))</f>
        <v/>
      </c>
      <c r="AI4" s="301" t="str">
        <f>IF(ISERROR(LOG(2^-'Calcul des ∆Ct'!AF3,2)),"",IF(LOG(2^-'Calcul des ∆Ct'!AF3,2)&gt;1,LOG(2^-'Calcul des ∆Ct'!AF3,2),-1/LOG(2^-'Calcul des ∆Ct'!AF3,2)))</f>
        <v/>
      </c>
      <c r="AJ4" s="301" t="str">
        <f>IF(ISERROR(LOG(2^-'Calcul des ∆Ct'!AG3,2)),"",IF(LOG(2^-'Calcul des ∆Ct'!AG3,2)&gt;1,LOG(2^-'Calcul des ∆Ct'!AG3,2),-1/LOG(2^-'Calcul des ∆Ct'!AG3,2)))</f>
        <v/>
      </c>
      <c r="AK4" s="301" t="str">
        <f>IF(ISERROR(LOG(2^-'Calcul des ∆Ct'!AH3,2)),"",IF(LOG(2^-'Calcul des ∆Ct'!AH3,2)&gt;1,LOG(2^-'Calcul des ∆Ct'!AH3,2),-1/LOG(2^-'Calcul des ∆Ct'!AH3,2)))</f>
        <v/>
      </c>
      <c r="AL4" s="301" t="str">
        <f>IF(ISERROR(LOG(2^-'Calcul des ∆Ct'!AI3,2)),"",IF(LOG(2^-'Calcul des ∆Ct'!AI3,2)&gt;1,LOG(2^-'Calcul des ∆Ct'!AI3,2),-1/LOG(2^-'Calcul des ∆Ct'!AI3,2)))</f>
        <v/>
      </c>
      <c r="AM4" s="146"/>
      <c r="AN4" s="146"/>
      <c r="AO4" s="146"/>
      <c r="AP4" s="146"/>
      <c r="AQ4" s="146"/>
      <c r="AR4" s="146"/>
      <c r="AS4" s="146"/>
    </row>
    <row r="5" spans="1:45" ht="20.100000000000001" customHeight="1">
      <c r="A5" s="146"/>
      <c r="B5" s="146"/>
      <c r="C5" s="16" t="str">
        <f>IF('Informations Gènes'!A5="","",'Informations Gènes'!A5)</f>
        <v/>
      </c>
      <c r="D5" s="16" t="str">
        <f>IF('Informations Gènes'!B5="","",'Informations Gènes'!B5)</f>
        <v/>
      </c>
      <c r="E5" s="172" t="str">
        <f>'Moyennes ∆Ct et 2^(-∆Ct)'!B4</f>
        <v/>
      </c>
      <c r="F5" s="301" t="str">
        <f>IF(ISERROR(LOG(2^-'Calcul des ∆Ct'!C4,2)),"",IF(LOG(2^-'Calcul des ∆Ct'!C4,2)&gt;1,LOG(2^-'Calcul des ∆Ct'!C4,2),-1/LOG(2^-'Calcul des ∆Ct'!C4,2)))</f>
        <v/>
      </c>
      <c r="G5" s="301" t="str">
        <f>IF(ISERROR(LOG(2^-'Calcul des ∆Ct'!D4,2)),"",IF(LOG(2^-'Calcul des ∆Ct'!D4,2)&gt;1,LOG(2^-'Calcul des ∆Ct'!D4,2),-1/LOG(2^-'Calcul des ∆Ct'!D4,2)))</f>
        <v/>
      </c>
      <c r="H5" s="301" t="str">
        <f>IF(ISERROR(LOG(2^-'Calcul des ∆Ct'!E4,2)),"",IF(LOG(2^-'Calcul des ∆Ct'!E4,2)&gt;1,LOG(2^-'Calcul des ∆Ct'!E4,2),-1/LOG(2^-'Calcul des ∆Ct'!E4,2)))</f>
        <v/>
      </c>
      <c r="I5" s="301" t="str">
        <f>IF(ISERROR(LOG(2^-'Calcul des ∆Ct'!F4,2)),"",IF(LOG(2^-'Calcul des ∆Ct'!F4,2)&gt;1,LOG(2^-'Calcul des ∆Ct'!F4,2),-1/LOG(2^-'Calcul des ∆Ct'!F4,2)))</f>
        <v/>
      </c>
      <c r="J5" s="301" t="str">
        <f>IF(ISERROR(LOG(2^-'Calcul des ∆Ct'!G4,2)),"",IF(LOG(2^-'Calcul des ∆Ct'!G4,2)&gt;1,LOG(2^-'Calcul des ∆Ct'!G4,2),-1/LOG(2^-'Calcul des ∆Ct'!G4,2)))</f>
        <v/>
      </c>
      <c r="K5" s="301" t="str">
        <f>IF(ISERROR(LOG(2^-'Calcul des ∆Ct'!H4,2)),"",IF(LOG(2^-'Calcul des ∆Ct'!H4,2)&gt;1,LOG(2^-'Calcul des ∆Ct'!H4,2),-1/LOG(2^-'Calcul des ∆Ct'!H4,2)))</f>
        <v/>
      </c>
      <c r="L5" s="301" t="str">
        <f>IF(ISERROR(LOG(2^-'Calcul des ∆Ct'!I4,2)),"",IF(LOG(2^-'Calcul des ∆Ct'!I4,2)&gt;1,LOG(2^-'Calcul des ∆Ct'!I4,2),-1/LOG(2^-'Calcul des ∆Ct'!I4,2)))</f>
        <v/>
      </c>
      <c r="M5" s="301" t="str">
        <f>IF(ISERROR(LOG(2^-'Calcul des ∆Ct'!J4,2)),"",IF(LOG(2^-'Calcul des ∆Ct'!J4,2)&gt;1,LOG(2^-'Calcul des ∆Ct'!J4,2),-1/LOG(2^-'Calcul des ∆Ct'!J4,2)))</f>
        <v/>
      </c>
      <c r="N5" s="301" t="str">
        <f>IF(ISERROR(LOG(2^-'Calcul des ∆Ct'!K4,2)),"",IF(LOG(2^-'Calcul des ∆Ct'!K4,2)&gt;1,LOG(2^-'Calcul des ∆Ct'!K4,2),-1/LOG(2^-'Calcul des ∆Ct'!K4,2)))</f>
        <v/>
      </c>
      <c r="O5" s="301" t="str">
        <f>IF(ISERROR(LOG(2^-'Calcul des ∆Ct'!L4,2)),"",IF(LOG(2^-'Calcul des ∆Ct'!L4,2)&gt;1,LOG(2^-'Calcul des ∆Ct'!L4,2),-1/LOG(2^-'Calcul des ∆Ct'!L4,2)))</f>
        <v/>
      </c>
      <c r="P5" s="301" t="str">
        <f>IF(ISERROR(LOG(2^-'Calcul des ∆Ct'!M4,2)),"",IF(LOG(2^-'Calcul des ∆Ct'!M4,2)&gt;1,LOG(2^-'Calcul des ∆Ct'!M4,2),-1/LOG(2^-'Calcul des ∆Ct'!M4,2)))</f>
        <v/>
      </c>
      <c r="Q5" s="301" t="str">
        <f>IF(ISERROR(LOG(2^-'Calcul des ∆Ct'!N4,2)),"",IF(LOG(2^-'Calcul des ∆Ct'!N4,2)&gt;1,LOG(2^-'Calcul des ∆Ct'!N4,2),-1/LOG(2^-'Calcul des ∆Ct'!N4,2)))</f>
        <v/>
      </c>
      <c r="R5" s="301" t="str">
        <f>IF(ISERROR(LOG(2^-'Calcul des ∆Ct'!O4,2)),"",IF(LOG(2^-'Calcul des ∆Ct'!O4,2)&gt;1,LOG(2^-'Calcul des ∆Ct'!O4,2),-1/LOG(2^-'Calcul des ∆Ct'!O4,2)))</f>
        <v/>
      </c>
      <c r="S5" s="301" t="str">
        <f>IF(ISERROR(LOG(2^-'Calcul des ∆Ct'!P4,2)),"",IF(LOG(2^-'Calcul des ∆Ct'!P4,2)&gt;1,LOG(2^-'Calcul des ∆Ct'!P4,2),-1/LOG(2^-'Calcul des ∆Ct'!P4,2)))</f>
        <v/>
      </c>
      <c r="T5" s="301" t="str">
        <f>IF(ISERROR(LOG(2^-'Calcul des ∆Ct'!Q4,2)),"",IF(LOG(2^-'Calcul des ∆Ct'!Q4,2)&gt;1,LOG(2^-'Calcul des ∆Ct'!Q4,2),-1/LOG(2^-'Calcul des ∆Ct'!Q4,2)))</f>
        <v/>
      </c>
      <c r="U5" s="301" t="str">
        <f>IF(ISERROR(LOG(2^-'Calcul des ∆Ct'!R4,2)),"",IF(LOG(2^-'Calcul des ∆Ct'!R4,2)&gt;1,LOG(2^-'Calcul des ∆Ct'!R4,2),-1/LOG(2^-'Calcul des ∆Ct'!R4,2)))</f>
        <v/>
      </c>
      <c r="V5" s="301" t="str">
        <f>IF(ISERROR(LOG(2^-'Calcul des ∆Ct'!S4,2)),"",IF(LOG(2^-'Calcul des ∆Ct'!S4,2)&gt;1,LOG(2^-'Calcul des ∆Ct'!S4,2),-1/LOG(2^-'Calcul des ∆Ct'!S4,2)))</f>
        <v/>
      </c>
      <c r="W5" s="301" t="str">
        <f>IF(ISERROR(LOG(2^-'Calcul des ∆Ct'!T4,2)),"",IF(LOG(2^-'Calcul des ∆Ct'!T4,2)&gt;1,LOG(2^-'Calcul des ∆Ct'!T4,2),-1/LOG(2^-'Calcul des ∆Ct'!T4,2)))</f>
        <v/>
      </c>
      <c r="X5" s="301" t="str">
        <f>IF(ISERROR(LOG(2^-'Calcul des ∆Ct'!U4,2)),"",IF(LOG(2^-'Calcul des ∆Ct'!U4,2)&gt;1,LOG(2^-'Calcul des ∆Ct'!U4,2),-1/LOG(2^-'Calcul des ∆Ct'!U4,2)))</f>
        <v/>
      </c>
      <c r="Y5" s="301" t="str">
        <f>IF(ISERROR(LOG(2^-'Calcul des ∆Ct'!V4,2)),"",IF(LOG(2^-'Calcul des ∆Ct'!V4,2)&gt;1,LOG(2^-'Calcul des ∆Ct'!V4,2),-1/LOG(2^-'Calcul des ∆Ct'!V4,2)))</f>
        <v/>
      </c>
      <c r="Z5" s="301" t="str">
        <f>IF(ISERROR(LOG(2^-'Calcul des ∆Ct'!W4,2)),"",IF(LOG(2^-'Calcul des ∆Ct'!W4,2)&gt;1,LOG(2^-'Calcul des ∆Ct'!W4,2),-1/LOG(2^-'Calcul des ∆Ct'!W4,2)))</f>
        <v/>
      </c>
      <c r="AA5" s="301" t="str">
        <f>IF(ISERROR(LOG(2^-'Calcul des ∆Ct'!X4,2)),"",IF(LOG(2^-'Calcul des ∆Ct'!X4,2)&gt;1,LOG(2^-'Calcul des ∆Ct'!X4,2),-1/LOG(2^-'Calcul des ∆Ct'!X4,2)))</f>
        <v/>
      </c>
      <c r="AB5" s="301" t="str">
        <f>IF(ISERROR(LOG(2^-'Calcul des ∆Ct'!Y4,2)),"",IF(LOG(2^-'Calcul des ∆Ct'!Y4,2)&gt;1,LOG(2^-'Calcul des ∆Ct'!Y4,2),-1/LOG(2^-'Calcul des ∆Ct'!Y4,2)))</f>
        <v/>
      </c>
      <c r="AC5" s="301" t="str">
        <f>IF(ISERROR(LOG(2^-'Calcul des ∆Ct'!Z4,2)),"",IF(LOG(2^-'Calcul des ∆Ct'!Z4,2)&gt;1,LOG(2^-'Calcul des ∆Ct'!Z4,2),-1/LOG(2^-'Calcul des ∆Ct'!Z4,2)))</f>
        <v/>
      </c>
      <c r="AD5" s="301" t="str">
        <f>IF(ISERROR(LOG(2^-'Calcul des ∆Ct'!AA4,2)),"",IF(LOG(2^-'Calcul des ∆Ct'!AA4,2)&gt;1,LOG(2^-'Calcul des ∆Ct'!AA4,2),-1/LOG(2^-'Calcul des ∆Ct'!AA4,2)))</f>
        <v/>
      </c>
      <c r="AE5" s="301" t="str">
        <f>IF(ISERROR(LOG(2^-'Calcul des ∆Ct'!AB4,2)),"",IF(LOG(2^-'Calcul des ∆Ct'!AB4,2)&gt;1,LOG(2^-'Calcul des ∆Ct'!AB4,2),-1/LOG(2^-'Calcul des ∆Ct'!AB4,2)))</f>
        <v/>
      </c>
      <c r="AF5" s="301" t="str">
        <f>IF(ISERROR(LOG(2^-'Calcul des ∆Ct'!AC4,2)),"",IF(LOG(2^-'Calcul des ∆Ct'!AC4,2)&gt;1,LOG(2^-'Calcul des ∆Ct'!AC4,2),-1/LOG(2^-'Calcul des ∆Ct'!AC4,2)))</f>
        <v/>
      </c>
      <c r="AG5" s="301" t="str">
        <f>IF(ISERROR(LOG(2^-'Calcul des ∆Ct'!AD4,2)),"",IF(LOG(2^-'Calcul des ∆Ct'!AD4,2)&gt;1,LOG(2^-'Calcul des ∆Ct'!AD4,2),-1/LOG(2^-'Calcul des ∆Ct'!AD4,2)))</f>
        <v/>
      </c>
      <c r="AH5" s="301" t="str">
        <f>IF(ISERROR(LOG(2^-'Calcul des ∆Ct'!AE4,2)),"",IF(LOG(2^-'Calcul des ∆Ct'!AE4,2)&gt;1,LOG(2^-'Calcul des ∆Ct'!AE4,2),-1/LOG(2^-'Calcul des ∆Ct'!AE4,2)))</f>
        <v/>
      </c>
      <c r="AI5" s="301" t="str">
        <f>IF(ISERROR(LOG(2^-'Calcul des ∆Ct'!AF4,2)),"",IF(LOG(2^-'Calcul des ∆Ct'!AF4,2)&gt;1,LOG(2^-'Calcul des ∆Ct'!AF4,2),-1/LOG(2^-'Calcul des ∆Ct'!AF4,2)))</f>
        <v/>
      </c>
      <c r="AJ5" s="301" t="str">
        <f>IF(ISERROR(LOG(2^-'Calcul des ∆Ct'!AG4,2)),"",IF(LOG(2^-'Calcul des ∆Ct'!AG4,2)&gt;1,LOG(2^-'Calcul des ∆Ct'!AG4,2),-1/LOG(2^-'Calcul des ∆Ct'!AG4,2)))</f>
        <v/>
      </c>
      <c r="AK5" s="301" t="str">
        <f>IF(ISERROR(LOG(2^-'Calcul des ∆Ct'!AH4,2)),"",IF(LOG(2^-'Calcul des ∆Ct'!AH4,2)&gt;1,LOG(2^-'Calcul des ∆Ct'!AH4,2),-1/LOG(2^-'Calcul des ∆Ct'!AH4,2)))</f>
        <v/>
      </c>
      <c r="AL5" s="301" t="str">
        <f>IF(ISERROR(LOG(2^-'Calcul des ∆Ct'!AI4,2)),"",IF(LOG(2^-'Calcul des ∆Ct'!AI4,2)&gt;1,LOG(2^-'Calcul des ∆Ct'!AI4,2),-1/LOG(2^-'Calcul des ∆Ct'!AI4,2)))</f>
        <v/>
      </c>
      <c r="AM5" s="146"/>
      <c r="AN5" s="146"/>
      <c r="AO5" s="146"/>
      <c r="AP5" s="146"/>
      <c r="AQ5" s="146"/>
      <c r="AR5" s="146"/>
      <c r="AS5" s="146"/>
    </row>
    <row r="6" spans="1:45" ht="20.100000000000001" customHeight="1">
      <c r="A6" s="146"/>
      <c r="B6" s="146"/>
      <c r="C6" s="16" t="str">
        <f>IF('Informations Gènes'!A6="","",'Informations Gènes'!A6)</f>
        <v/>
      </c>
      <c r="D6" s="16" t="str">
        <f>IF('Informations Gènes'!B6="","",'Informations Gènes'!B6)</f>
        <v/>
      </c>
      <c r="E6" s="172" t="str">
        <f>'Moyennes ∆Ct et 2^(-∆Ct)'!B5</f>
        <v/>
      </c>
      <c r="F6" s="301" t="str">
        <f>IF(ISERROR(LOG(2^-'Calcul des ∆Ct'!C5,2)),"",IF(LOG(2^-'Calcul des ∆Ct'!C5,2)&gt;1,LOG(2^-'Calcul des ∆Ct'!C5,2),-1/LOG(2^-'Calcul des ∆Ct'!C5,2)))</f>
        <v/>
      </c>
      <c r="G6" s="301" t="str">
        <f>IF(ISERROR(LOG(2^-'Calcul des ∆Ct'!D5,2)),"",IF(LOG(2^-'Calcul des ∆Ct'!D5,2)&gt;1,LOG(2^-'Calcul des ∆Ct'!D5,2),-1/LOG(2^-'Calcul des ∆Ct'!D5,2)))</f>
        <v/>
      </c>
      <c r="H6" s="301" t="str">
        <f>IF(ISERROR(LOG(2^-'Calcul des ∆Ct'!E5,2)),"",IF(LOG(2^-'Calcul des ∆Ct'!E5,2)&gt;1,LOG(2^-'Calcul des ∆Ct'!E5,2),-1/LOG(2^-'Calcul des ∆Ct'!E5,2)))</f>
        <v/>
      </c>
      <c r="I6" s="301" t="str">
        <f>IF(ISERROR(LOG(2^-'Calcul des ∆Ct'!F5,2)),"",IF(LOG(2^-'Calcul des ∆Ct'!F5,2)&gt;1,LOG(2^-'Calcul des ∆Ct'!F5,2),-1/LOG(2^-'Calcul des ∆Ct'!F5,2)))</f>
        <v/>
      </c>
      <c r="J6" s="301" t="str">
        <f>IF(ISERROR(LOG(2^-'Calcul des ∆Ct'!G5,2)),"",IF(LOG(2^-'Calcul des ∆Ct'!G5,2)&gt;1,LOG(2^-'Calcul des ∆Ct'!G5,2),-1/LOG(2^-'Calcul des ∆Ct'!G5,2)))</f>
        <v/>
      </c>
      <c r="K6" s="301" t="str">
        <f>IF(ISERROR(LOG(2^-'Calcul des ∆Ct'!H5,2)),"",IF(LOG(2^-'Calcul des ∆Ct'!H5,2)&gt;1,LOG(2^-'Calcul des ∆Ct'!H5,2),-1/LOG(2^-'Calcul des ∆Ct'!H5,2)))</f>
        <v/>
      </c>
      <c r="L6" s="301" t="str">
        <f>IF(ISERROR(LOG(2^-'Calcul des ∆Ct'!I5,2)),"",IF(LOG(2^-'Calcul des ∆Ct'!I5,2)&gt;1,LOG(2^-'Calcul des ∆Ct'!I5,2),-1/LOG(2^-'Calcul des ∆Ct'!I5,2)))</f>
        <v/>
      </c>
      <c r="M6" s="301" t="str">
        <f>IF(ISERROR(LOG(2^-'Calcul des ∆Ct'!J5,2)),"",IF(LOG(2^-'Calcul des ∆Ct'!J5,2)&gt;1,LOG(2^-'Calcul des ∆Ct'!J5,2),-1/LOG(2^-'Calcul des ∆Ct'!J5,2)))</f>
        <v/>
      </c>
      <c r="N6" s="301" t="str">
        <f>IF(ISERROR(LOG(2^-'Calcul des ∆Ct'!K5,2)),"",IF(LOG(2^-'Calcul des ∆Ct'!K5,2)&gt;1,LOG(2^-'Calcul des ∆Ct'!K5,2),-1/LOG(2^-'Calcul des ∆Ct'!K5,2)))</f>
        <v/>
      </c>
      <c r="O6" s="301" t="str">
        <f>IF(ISERROR(LOG(2^-'Calcul des ∆Ct'!L5,2)),"",IF(LOG(2^-'Calcul des ∆Ct'!L5,2)&gt;1,LOG(2^-'Calcul des ∆Ct'!L5,2),-1/LOG(2^-'Calcul des ∆Ct'!L5,2)))</f>
        <v/>
      </c>
      <c r="P6" s="301" t="str">
        <f>IF(ISERROR(LOG(2^-'Calcul des ∆Ct'!M5,2)),"",IF(LOG(2^-'Calcul des ∆Ct'!M5,2)&gt;1,LOG(2^-'Calcul des ∆Ct'!M5,2),-1/LOG(2^-'Calcul des ∆Ct'!M5,2)))</f>
        <v/>
      </c>
      <c r="Q6" s="301" t="str">
        <f>IF(ISERROR(LOG(2^-'Calcul des ∆Ct'!N5,2)),"",IF(LOG(2^-'Calcul des ∆Ct'!N5,2)&gt;1,LOG(2^-'Calcul des ∆Ct'!N5,2),-1/LOG(2^-'Calcul des ∆Ct'!N5,2)))</f>
        <v/>
      </c>
      <c r="R6" s="301" t="str">
        <f>IF(ISERROR(LOG(2^-'Calcul des ∆Ct'!O5,2)),"",IF(LOG(2^-'Calcul des ∆Ct'!O5,2)&gt;1,LOG(2^-'Calcul des ∆Ct'!O5,2),-1/LOG(2^-'Calcul des ∆Ct'!O5,2)))</f>
        <v/>
      </c>
      <c r="S6" s="301" t="str">
        <f>IF(ISERROR(LOG(2^-'Calcul des ∆Ct'!P5,2)),"",IF(LOG(2^-'Calcul des ∆Ct'!P5,2)&gt;1,LOG(2^-'Calcul des ∆Ct'!P5,2),-1/LOG(2^-'Calcul des ∆Ct'!P5,2)))</f>
        <v/>
      </c>
      <c r="T6" s="301" t="str">
        <f>IF(ISERROR(LOG(2^-'Calcul des ∆Ct'!Q5,2)),"",IF(LOG(2^-'Calcul des ∆Ct'!Q5,2)&gt;1,LOG(2^-'Calcul des ∆Ct'!Q5,2),-1/LOG(2^-'Calcul des ∆Ct'!Q5,2)))</f>
        <v/>
      </c>
      <c r="U6" s="301" t="str">
        <f>IF(ISERROR(LOG(2^-'Calcul des ∆Ct'!R5,2)),"",IF(LOG(2^-'Calcul des ∆Ct'!R5,2)&gt;1,LOG(2^-'Calcul des ∆Ct'!R5,2),-1/LOG(2^-'Calcul des ∆Ct'!R5,2)))</f>
        <v/>
      </c>
      <c r="V6" s="301" t="str">
        <f>IF(ISERROR(LOG(2^-'Calcul des ∆Ct'!S5,2)),"",IF(LOG(2^-'Calcul des ∆Ct'!S5,2)&gt;1,LOG(2^-'Calcul des ∆Ct'!S5,2),-1/LOG(2^-'Calcul des ∆Ct'!S5,2)))</f>
        <v/>
      </c>
      <c r="W6" s="301" t="str">
        <f>IF(ISERROR(LOG(2^-'Calcul des ∆Ct'!T5,2)),"",IF(LOG(2^-'Calcul des ∆Ct'!T5,2)&gt;1,LOG(2^-'Calcul des ∆Ct'!T5,2),-1/LOG(2^-'Calcul des ∆Ct'!T5,2)))</f>
        <v/>
      </c>
      <c r="X6" s="301" t="str">
        <f>IF(ISERROR(LOG(2^-'Calcul des ∆Ct'!U5,2)),"",IF(LOG(2^-'Calcul des ∆Ct'!U5,2)&gt;1,LOG(2^-'Calcul des ∆Ct'!U5,2),-1/LOG(2^-'Calcul des ∆Ct'!U5,2)))</f>
        <v/>
      </c>
      <c r="Y6" s="301" t="str">
        <f>IF(ISERROR(LOG(2^-'Calcul des ∆Ct'!V5,2)),"",IF(LOG(2^-'Calcul des ∆Ct'!V5,2)&gt;1,LOG(2^-'Calcul des ∆Ct'!V5,2),-1/LOG(2^-'Calcul des ∆Ct'!V5,2)))</f>
        <v/>
      </c>
      <c r="Z6" s="301" t="str">
        <f>IF(ISERROR(LOG(2^-'Calcul des ∆Ct'!W5,2)),"",IF(LOG(2^-'Calcul des ∆Ct'!W5,2)&gt;1,LOG(2^-'Calcul des ∆Ct'!W5,2),-1/LOG(2^-'Calcul des ∆Ct'!W5,2)))</f>
        <v/>
      </c>
      <c r="AA6" s="301" t="str">
        <f>IF(ISERROR(LOG(2^-'Calcul des ∆Ct'!X5,2)),"",IF(LOG(2^-'Calcul des ∆Ct'!X5,2)&gt;1,LOG(2^-'Calcul des ∆Ct'!X5,2),-1/LOG(2^-'Calcul des ∆Ct'!X5,2)))</f>
        <v/>
      </c>
      <c r="AB6" s="301" t="str">
        <f>IF(ISERROR(LOG(2^-'Calcul des ∆Ct'!Y5,2)),"",IF(LOG(2^-'Calcul des ∆Ct'!Y5,2)&gt;1,LOG(2^-'Calcul des ∆Ct'!Y5,2),-1/LOG(2^-'Calcul des ∆Ct'!Y5,2)))</f>
        <v/>
      </c>
      <c r="AC6" s="301" t="str">
        <f>IF(ISERROR(LOG(2^-'Calcul des ∆Ct'!Z5,2)),"",IF(LOG(2^-'Calcul des ∆Ct'!Z5,2)&gt;1,LOG(2^-'Calcul des ∆Ct'!Z5,2),-1/LOG(2^-'Calcul des ∆Ct'!Z5,2)))</f>
        <v/>
      </c>
      <c r="AD6" s="301" t="str">
        <f>IF(ISERROR(LOG(2^-'Calcul des ∆Ct'!AA5,2)),"",IF(LOG(2^-'Calcul des ∆Ct'!AA5,2)&gt;1,LOG(2^-'Calcul des ∆Ct'!AA5,2),-1/LOG(2^-'Calcul des ∆Ct'!AA5,2)))</f>
        <v/>
      </c>
      <c r="AE6" s="301" t="str">
        <f>IF(ISERROR(LOG(2^-'Calcul des ∆Ct'!AB5,2)),"",IF(LOG(2^-'Calcul des ∆Ct'!AB5,2)&gt;1,LOG(2^-'Calcul des ∆Ct'!AB5,2),-1/LOG(2^-'Calcul des ∆Ct'!AB5,2)))</f>
        <v/>
      </c>
      <c r="AF6" s="301" t="str">
        <f>IF(ISERROR(LOG(2^-'Calcul des ∆Ct'!AC5,2)),"",IF(LOG(2^-'Calcul des ∆Ct'!AC5,2)&gt;1,LOG(2^-'Calcul des ∆Ct'!AC5,2),-1/LOG(2^-'Calcul des ∆Ct'!AC5,2)))</f>
        <v/>
      </c>
      <c r="AG6" s="301" t="str">
        <f>IF(ISERROR(LOG(2^-'Calcul des ∆Ct'!AD5,2)),"",IF(LOG(2^-'Calcul des ∆Ct'!AD5,2)&gt;1,LOG(2^-'Calcul des ∆Ct'!AD5,2),-1/LOG(2^-'Calcul des ∆Ct'!AD5,2)))</f>
        <v/>
      </c>
      <c r="AH6" s="301" t="str">
        <f>IF(ISERROR(LOG(2^-'Calcul des ∆Ct'!AE5,2)),"",IF(LOG(2^-'Calcul des ∆Ct'!AE5,2)&gt;1,LOG(2^-'Calcul des ∆Ct'!AE5,2),-1/LOG(2^-'Calcul des ∆Ct'!AE5,2)))</f>
        <v/>
      </c>
      <c r="AI6" s="301" t="str">
        <f>IF(ISERROR(LOG(2^-'Calcul des ∆Ct'!AF5,2)),"",IF(LOG(2^-'Calcul des ∆Ct'!AF5,2)&gt;1,LOG(2^-'Calcul des ∆Ct'!AF5,2),-1/LOG(2^-'Calcul des ∆Ct'!AF5,2)))</f>
        <v/>
      </c>
      <c r="AJ6" s="301" t="str">
        <f>IF(ISERROR(LOG(2^-'Calcul des ∆Ct'!AG5,2)),"",IF(LOG(2^-'Calcul des ∆Ct'!AG5,2)&gt;1,LOG(2^-'Calcul des ∆Ct'!AG5,2),-1/LOG(2^-'Calcul des ∆Ct'!AG5,2)))</f>
        <v/>
      </c>
      <c r="AK6" s="301" t="str">
        <f>IF(ISERROR(LOG(2^-'Calcul des ∆Ct'!AH5,2)),"",IF(LOG(2^-'Calcul des ∆Ct'!AH5,2)&gt;1,LOG(2^-'Calcul des ∆Ct'!AH5,2),-1/LOG(2^-'Calcul des ∆Ct'!AH5,2)))</f>
        <v/>
      </c>
      <c r="AL6" s="301" t="str">
        <f>IF(ISERROR(LOG(2^-'Calcul des ∆Ct'!AI5,2)),"",IF(LOG(2^-'Calcul des ∆Ct'!AI5,2)&gt;1,LOG(2^-'Calcul des ∆Ct'!AI5,2),-1/LOG(2^-'Calcul des ∆Ct'!AI5,2)))</f>
        <v/>
      </c>
      <c r="AM6" s="146"/>
      <c r="AN6" s="146"/>
      <c r="AO6" s="146"/>
      <c r="AP6" s="146"/>
      <c r="AQ6" s="146"/>
      <c r="AR6" s="146"/>
      <c r="AS6" s="146"/>
    </row>
    <row r="7" spans="1:45" ht="20.100000000000001" customHeight="1">
      <c r="A7" s="146"/>
      <c r="B7" s="146"/>
      <c r="C7" s="16" t="str">
        <f>IF('Informations Gènes'!A7="","",'Informations Gènes'!A7)</f>
        <v/>
      </c>
      <c r="D7" s="16" t="str">
        <f>IF('Informations Gènes'!B7="","",'Informations Gènes'!B7)</f>
        <v/>
      </c>
      <c r="E7" s="172" t="str">
        <f>'Moyennes ∆Ct et 2^(-∆Ct)'!B6</f>
        <v/>
      </c>
      <c r="F7" s="301" t="str">
        <f>IF(ISERROR(LOG(2^-'Calcul des ∆Ct'!C6,2)),"",IF(LOG(2^-'Calcul des ∆Ct'!C6,2)&gt;1,LOG(2^-'Calcul des ∆Ct'!C6,2),-1/LOG(2^-'Calcul des ∆Ct'!C6,2)))</f>
        <v/>
      </c>
      <c r="G7" s="301" t="str">
        <f>IF(ISERROR(LOG(2^-'Calcul des ∆Ct'!D6,2)),"",IF(LOG(2^-'Calcul des ∆Ct'!D6,2)&gt;1,LOG(2^-'Calcul des ∆Ct'!D6,2),-1/LOG(2^-'Calcul des ∆Ct'!D6,2)))</f>
        <v/>
      </c>
      <c r="H7" s="301" t="str">
        <f>IF(ISERROR(LOG(2^-'Calcul des ∆Ct'!E6,2)),"",IF(LOG(2^-'Calcul des ∆Ct'!E6,2)&gt;1,LOG(2^-'Calcul des ∆Ct'!E6,2),-1/LOG(2^-'Calcul des ∆Ct'!E6,2)))</f>
        <v/>
      </c>
      <c r="I7" s="301" t="str">
        <f>IF(ISERROR(LOG(2^-'Calcul des ∆Ct'!F6,2)),"",IF(LOG(2^-'Calcul des ∆Ct'!F6,2)&gt;1,LOG(2^-'Calcul des ∆Ct'!F6,2),-1/LOG(2^-'Calcul des ∆Ct'!F6,2)))</f>
        <v/>
      </c>
      <c r="J7" s="301" t="str">
        <f>IF(ISERROR(LOG(2^-'Calcul des ∆Ct'!G6,2)),"",IF(LOG(2^-'Calcul des ∆Ct'!G6,2)&gt;1,LOG(2^-'Calcul des ∆Ct'!G6,2),-1/LOG(2^-'Calcul des ∆Ct'!G6,2)))</f>
        <v/>
      </c>
      <c r="K7" s="301" t="str">
        <f>IF(ISERROR(LOG(2^-'Calcul des ∆Ct'!H6,2)),"",IF(LOG(2^-'Calcul des ∆Ct'!H6,2)&gt;1,LOG(2^-'Calcul des ∆Ct'!H6,2),-1/LOG(2^-'Calcul des ∆Ct'!H6,2)))</f>
        <v/>
      </c>
      <c r="L7" s="301" t="str">
        <f>IF(ISERROR(LOG(2^-'Calcul des ∆Ct'!I6,2)),"",IF(LOG(2^-'Calcul des ∆Ct'!I6,2)&gt;1,LOG(2^-'Calcul des ∆Ct'!I6,2),-1/LOG(2^-'Calcul des ∆Ct'!I6,2)))</f>
        <v/>
      </c>
      <c r="M7" s="301" t="str">
        <f>IF(ISERROR(LOG(2^-'Calcul des ∆Ct'!J6,2)),"",IF(LOG(2^-'Calcul des ∆Ct'!J6,2)&gt;1,LOG(2^-'Calcul des ∆Ct'!J6,2),-1/LOG(2^-'Calcul des ∆Ct'!J6,2)))</f>
        <v/>
      </c>
      <c r="N7" s="301" t="str">
        <f>IF(ISERROR(LOG(2^-'Calcul des ∆Ct'!K6,2)),"",IF(LOG(2^-'Calcul des ∆Ct'!K6,2)&gt;1,LOG(2^-'Calcul des ∆Ct'!K6,2),-1/LOG(2^-'Calcul des ∆Ct'!K6,2)))</f>
        <v/>
      </c>
      <c r="O7" s="301" t="str">
        <f>IF(ISERROR(LOG(2^-'Calcul des ∆Ct'!L6,2)),"",IF(LOG(2^-'Calcul des ∆Ct'!L6,2)&gt;1,LOG(2^-'Calcul des ∆Ct'!L6,2),-1/LOG(2^-'Calcul des ∆Ct'!L6,2)))</f>
        <v/>
      </c>
      <c r="P7" s="301" t="str">
        <f>IF(ISERROR(LOG(2^-'Calcul des ∆Ct'!M6,2)),"",IF(LOG(2^-'Calcul des ∆Ct'!M6,2)&gt;1,LOG(2^-'Calcul des ∆Ct'!M6,2),-1/LOG(2^-'Calcul des ∆Ct'!M6,2)))</f>
        <v/>
      </c>
      <c r="Q7" s="301" t="str">
        <f>IF(ISERROR(LOG(2^-'Calcul des ∆Ct'!N6,2)),"",IF(LOG(2^-'Calcul des ∆Ct'!N6,2)&gt;1,LOG(2^-'Calcul des ∆Ct'!N6,2),-1/LOG(2^-'Calcul des ∆Ct'!N6,2)))</f>
        <v/>
      </c>
      <c r="R7" s="301" t="str">
        <f>IF(ISERROR(LOG(2^-'Calcul des ∆Ct'!O6,2)),"",IF(LOG(2^-'Calcul des ∆Ct'!O6,2)&gt;1,LOG(2^-'Calcul des ∆Ct'!O6,2),-1/LOG(2^-'Calcul des ∆Ct'!O6,2)))</f>
        <v/>
      </c>
      <c r="S7" s="301" t="str">
        <f>IF(ISERROR(LOG(2^-'Calcul des ∆Ct'!P6,2)),"",IF(LOG(2^-'Calcul des ∆Ct'!P6,2)&gt;1,LOG(2^-'Calcul des ∆Ct'!P6,2),-1/LOG(2^-'Calcul des ∆Ct'!P6,2)))</f>
        <v/>
      </c>
      <c r="T7" s="301" t="str">
        <f>IF(ISERROR(LOG(2^-'Calcul des ∆Ct'!Q6,2)),"",IF(LOG(2^-'Calcul des ∆Ct'!Q6,2)&gt;1,LOG(2^-'Calcul des ∆Ct'!Q6,2),-1/LOG(2^-'Calcul des ∆Ct'!Q6,2)))</f>
        <v/>
      </c>
      <c r="U7" s="301" t="str">
        <f>IF(ISERROR(LOG(2^-'Calcul des ∆Ct'!R6,2)),"",IF(LOG(2^-'Calcul des ∆Ct'!R6,2)&gt;1,LOG(2^-'Calcul des ∆Ct'!R6,2),-1/LOG(2^-'Calcul des ∆Ct'!R6,2)))</f>
        <v/>
      </c>
      <c r="V7" s="301" t="str">
        <f>IF(ISERROR(LOG(2^-'Calcul des ∆Ct'!S6,2)),"",IF(LOG(2^-'Calcul des ∆Ct'!S6,2)&gt;1,LOG(2^-'Calcul des ∆Ct'!S6,2),-1/LOG(2^-'Calcul des ∆Ct'!S6,2)))</f>
        <v/>
      </c>
      <c r="W7" s="301" t="str">
        <f>IF(ISERROR(LOG(2^-'Calcul des ∆Ct'!T6,2)),"",IF(LOG(2^-'Calcul des ∆Ct'!T6,2)&gt;1,LOG(2^-'Calcul des ∆Ct'!T6,2),-1/LOG(2^-'Calcul des ∆Ct'!T6,2)))</f>
        <v/>
      </c>
      <c r="X7" s="301" t="str">
        <f>IF(ISERROR(LOG(2^-'Calcul des ∆Ct'!U6,2)),"",IF(LOG(2^-'Calcul des ∆Ct'!U6,2)&gt;1,LOG(2^-'Calcul des ∆Ct'!U6,2),-1/LOG(2^-'Calcul des ∆Ct'!U6,2)))</f>
        <v/>
      </c>
      <c r="Y7" s="301" t="str">
        <f>IF(ISERROR(LOG(2^-'Calcul des ∆Ct'!V6,2)),"",IF(LOG(2^-'Calcul des ∆Ct'!V6,2)&gt;1,LOG(2^-'Calcul des ∆Ct'!V6,2),-1/LOG(2^-'Calcul des ∆Ct'!V6,2)))</f>
        <v/>
      </c>
      <c r="Z7" s="301" t="str">
        <f>IF(ISERROR(LOG(2^-'Calcul des ∆Ct'!W6,2)),"",IF(LOG(2^-'Calcul des ∆Ct'!W6,2)&gt;1,LOG(2^-'Calcul des ∆Ct'!W6,2),-1/LOG(2^-'Calcul des ∆Ct'!W6,2)))</f>
        <v/>
      </c>
      <c r="AA7" s="301" t="str">
        <f>IF(ISERROR(LOG(2^-'Calcul des ∆Ct'!X6,2)),"",IF(LOG(2^-'Calcul des ∆Ct'!X6,2)&gt;1,LOG(2^-'Calcul des ∆Ct'!X6,2),-1/LOG(2^-'Calcul des ∆Ct'!X6,2)))</f>
        <v/>
      </c>
      <c r="AB7" s="301" t="str">
        <f>IF(ISERROR(LOG(2^-'Calcul des ∆Ct'!Y6,2)),"",IF(LOG(2^-'Calcul des ∆Ct'!Y6,2)&gt;1,LOG(2^-'Calcul des ∆Ct'!Y6,2),-1/LOG(2^-'Calcul des ∆Ct'!Y6,2)))</f>
        <v/>
      </c>
      <c r="AC7" s="301" t="str">
        <f>IF(ISERROR(LOG(2^-'Calcul des ∆Ct'!Z6,2)),"",IF(LOG(2^-'Calcul des ∆Ct'!Z6,2)&gt;1,LOG(2^-'Calcul des ∆Ct'!Z6,2),-1/LOG(2^-'Calcul des ∆Ct'!Z6,2)))</f>
        <v/>
      </c>
      <c r="AD7" s="301" t="str">
        <f>IF(ISERROR(LOG(2^-'Calcul des ∆Ct'!AA6,2)),"",IF(LOG(2^-'Calcul des ∆Ct'!AA6,2)&gt;1,LOG(2^-'Calcul des ∆Ct'!AA6,2),-1/LOG(2^-'Calcul des ∆Ct'!AA6,2)))</f>
        <v/>
      </c>
      <c r="AE7" s="301" t="str">
        <f>IF(ISERROR(LOG(2^-'Calcul des ∆Ct'!AB6,2)),"",IF(LOG(2^-'Calcul des ∆Ct'!AB6,2)&gt;1,LOG(2^-'Calcul des ∆Ct'!AB6,2),-1/LOG(2^-'Calcul des ∆Ct'!AB6,2)))</f>
        <v/>
      </c>
      <c r="AF7" s="301" t="str">
        <f>IF(ISERROR(LOG(2^-'Calcul des ∆Ct'!AC6,2)),"",IF(LOG(2^-'Calcul des ∆Ct'!AC6,2)&gt;1,LOG(2^-'Calcul des ∆Ct'!AC6,2),-1/LOG(2^-'Calcul des ∆Ct'!AC6,2)))</f>
        <v/>
      </c>
      <c r="AG7" s="301" t="str">
        <f>IF(ISERROR(LOG(2^-'Calcul des ∆Ct'!AD6,2)),"",IF(LOG(2^-'Calcul des ∆Ct'!AD6,2)&gt;1,LOG(2^-'Calcul des ∆Ct'!AD6,2),-1/LOG(2^-'Calcul des ∆Ct'!AD6,2)))</f>
        <v/>
      </c>
      <c r="AH7" s="301" t="str">
        <f>IF(ISERROR(LOG(2^-'Calcul des ∆Ct'!AE6,2)),"",IF(LOG(2^-'Calcul des ∆Ct'!AE6,2)&gt;1,LOG(2^-'Calcul des ∆Ct'!AE6,2),-1/LOG(2^-'Calcul des ∆Ct'!AE6,2)))</f>
        <v/>
      </c>
      <c r="AI7" s="301" t="str">
        <f>IF(ISERROR(LOG(2^-'Calcul des ∆Ct'!AF6,2)),"",IF(LOG(2^-'Calcul des ∆Ct'!AF6,2)&gt;1,LOG(2^-'Calcul des ∆Ct'!AF6,2),-1/LOG(2^-'Calcul des ∆Ct'!AF6,2)))</f>
        <v/>
      </c>
      <c r="AJ7" s="301" t="str">
        <f>IF(ISERROR(LOG(2^-'Calcul des ∆Ct'!AG6,2)),"",IF(LOG(2^-'Calcul des ∆Ct'!AG6,2)&gt;1,LOG(2^-'Calcul des ∆Ct'!AG6,2),-1/LOG(2^-'Calcul des ∆Ct'!AG6,2)))</f>
        <v/>
      </c>
      <c r="AK7" s="301" t="str">
        <f>IF(ISERROR(LOG(2^-'Calcul des ∆Ct'!AH6,2)),"",IF(LOG(2^-'Calcul des ∆Ct'!AH6,2)&gt;1,LOG(2^-'Calcul des ∆Ct'!AH6,2),-1/LOG(2^-'Calcul des ∆Ct'!AH6,2)))</f>
        <v/>
      </c>
      <c r="AL7" s="301" t="str">
        <f>IF(ISERROR(LOG(2^-'Calcul des ∆Ct'!AI6,2)),"",IF(LOG(2^-'Calcul des ∆Ct'!AI6,2)&gt;1,LOG(2^-'Calcul des ∆Ct'!AI6,2),-1/LOG(2^-'Calcul des ∆Ct'!AI6,2)))</f>
        <v/>
      </c>
      <c r="AM7" s="146"/>
      <c r="AN7" s="146"/>
      <c r="AO7" s="146"/>
      <c r="AP7" s="146"/>
      <c r="AQ7" s="146"/>
      <c r="AR7" s="146"/>
      <c r="AS7" s="146"/>
    </row>
    <row r="8" spans="1:45" ht="20.100000000000001" customHeight="1">
      <c r="A8" s="146"/>
      <c r="B8" s="146"/>
      <c r="C8" s="16" t="str">
        <f>IF('Informations Gènes'!A8="","",'Informations Gènes'!A8)</f>
        <v/>
      </c>
      <c r="D8" s="16" t="str">
        <f>IF('Informations Gènes'!B8="","",'Informations Gènes'!B8)</f>
        <v/>
      </c>
      <c r="E8" s="172" t="str">
        <f>'Moyennes ∆Ct et 2^(-∆Ct)'!B7</f>
        <v/>
      </c>
      <c r="F8" s="301" t="str">
        <f>IF(ISERROR(LOG(2^-'Calcul des ∆Ct'!C7,2)),"",IF(LOG(2^-'Calcul des ∆Ct'!C7,2)&gt;1,LOG(2^-'Calcul des ∆Ct'!C7,2),-1/LOG(2^-'Calcul des ∆Ct'!C7,2)))</f>
        <v/>
      </c>
      <c r="G8" s="301" t="str">
        <f>IF(ISERROR(LOG(2^-'Calcul des ∆Ct'!D7,2)),"",IF(LOG(2^-'Calcul des ∆Ct'!D7,2)&gt;1,LOG(2^-'Calcul des ∆Ct'!D7,2),-1/LOG(2^-'Calcul des ∆Ct'!D7,2)))</f>
        <v/>
      </c>
      <c r="H8" s="301" t="str">
        <f>IF(ISERROR(LOG(2^-'Calcul des ∆Ct'!E7,2)),"",IF(LOG(2^-'Calcul des ∆Ct'!E7,2)&gt;1,LOG(2^-'Calcul des ∆Ct'!E7,2),-1/LOG(2^-'Calcul des ∆Ct'!E7,2)))</f>
        <v/>
      </c>
      <c r="I8" s="301" t="str">
        <f>IF(ISERROR(LOG(2^-'Calcul des ∆Ct'!F7,2)),"",IF(LOG(2^-'Calcul des ∆Ct'!F7,2)&gt;1,LOG(2^-'Calcul des ∆Ct'!F7,2),-1/LOG(2^-'Calcul des ∆Ct'!F7,2)))</f>
        <v/>
      </c>
      <c r="J8" s="301" t="str">
        <f>IF(ISERROR(LOG(2^-'Calcul des ∆Ct'!G7,2)),"",IF(LOG(2^-'Calcul des ∆Ct'!G7,2)&gt;1,LOG(2^-'Calcul des ∆Ct'!G7,2),-1/LOG(2^-'Calcul des ∆Ct'!G7,2)))</f>
        <v/>
      </c>
      <c r="K8" s="301" t="str">
        <f>IF(ISERROR(LOG(2^-'Calcul des ∆Ct'!H7,2)),"",IF(LOG(2^-'Calcul des ∆Ct'!H7,2)&gt;1,LOG(2^-'Calcul des ∆Ct'!H7,2),-1/LOG(2^-'Calcul des ∆Ct'!H7,2)))</f>
        <v/>
      </c>
      <c r="L8" s="301" t="str">
        <f>IF(ISERROR(LOG(2^-'Calcul des ∆Ct'!I7,2)),"",IF(LOG(2^-'Calcul des ∆Ct'!I7,2)&gt;1,LOG(2^-'Calcul des ∆Ct'!I7,2),-1/LOG(2^-'Calcul des ∆Ct'!I7,2)))</f>
        <v/>
      </c>
      <c r="M8" s="301" t="str">
        <f>IF(ISERROR(LOG(2^-'Calcul des ∆Ct'!J7,2)),"",IF(LOG(2^-'Calcul des ∆Ct'!J7,2)&gt;1,LOG(2^-'Calcul des ∆Ct'!J7,2),-1/LOG(2^-'Calcul des ∆Ct'!J7,2)))</f>
        <v/>
      </c>
      <c r="N8" s="301" t="str">
        <f>IF(ISERROR(LOG(2^-'Calcul des ∆Ct'!K7,2)),"",IF(LOG(2^-'Calcul des ∆Ct'!K7,2)&gt;1,LOG(2^-'Calcul des ∆Ct'!K7,2),-1/LOG(2^-'Calcul des ∆Ct'!K7,2)))</f>
        <v/>
      </c>
      <c r="O8" s="301" t="str">
        <f>IF(ISERROR(LOG(2^-'Calcul des ∆Ct'!L7,2)),"",IF(LOG(2^-'Calcul des ∆Ct'!L7,2)&gt;1,LOG(2^-'Calcul des ∆Ct'!L7,2),-1/LOG(2^-'Calcul des ∆Ct'!L7,2)))</f>
        <v/>
      </c>
      <c r="P8" s="301" t="str">
        <f>IF(ISERROR(LOG(2^-'Calcul des ∆Ct'!M7,2)),"",IF(LOG(2^-'Calcul des ∆Ct'!M7,2)&gt;1,LOG(2^-'Calcul des ∆Ct'!M7,2),-1/LOG(2^-'Calcul des ∆Ct'!M7,2)))</f>
        <v/>
      </c>
      <c r="Q8" s="301" t="str">
        <f>IF(ISERROR(LOG(2^-'Calcul des ∆Ct'!N7,2)),"",IF(LOG(2^-'Calcul des ∆Ct'!N7,2)&gt;1,LOG(2^-'Calcul des ∆Ct'!N7,2),-1/LOG(2^-'Calcul des ∆Ct'!N7,2)))</f>
        <v/>
      </c>
      <c r="R8" s="301" t="str">
        <f>IF(ISERROR(LOG(2^-'Calcul des ∆Ct'!O7,2)),"",IF(LOG(2^-'Calcul des ∆Ct'!O7,2)&gt;1,LOG(2^-'Calcul des ∆Ct'!O7,2),-1/LOG(2^-'Calcul des ∆Ct'!O7,2)))</f>
        <v/>
      </c>
      <c r="S8" s="301" t="str">
        <f>IF(ISERROR(LOG(2^-'Calcul des ∆Ct'!P7,2)),"",IF(LOG(2^-'Calcul des ∆Ct'!P7,2)&gt;1,LOG(2^-'Calcul des ∆Ct'!P7,2),-1/LOG(2^-'Calcul des ∆Ct'!P7,2)))</f>
        <v/>
      </c>
      <c r="T8" s="301" t="str">
        <f>IF(ISERROR(LOG(2^-'Calcul des ∆Ct'!Q7,2)),"",IF(LOG(2^-'Calcul des ∆Ct'!Q7,2)&gt;1,LOG(2^-'Calcul des ∆Ct'!Q7,2),-1/LOG(2^-'Calcul des ∆Ct'!Q7,2)))</f>
        <v/>
      </c>
      <c r="U8" s="301" t="str">
        <f>IF(ISERROR(LOG(2^-'Calcul des ∆Ct'!R7,2)),"",IF(LOG(2^-'Calcul des ∆Ct'!R7,2)&gt;1,LOG(2^-'Calcul des ∆Ct'!R7,2),-1/LOG(2^-'Calcul des ∆Ct'!R7,2)))</f>
        <v/>
      </c>
      <c r="V8" s="301" t="str">
        <f>IF(ISERROR(LOG(2^-'Calcul des ∆Ct'!S7,2)),"",IF(LOG(2^-'Calcul des ∆Ct'!S7,2)&gt;1,LOG(2^-'Calcul des ∆Ct'!S7,2),-1/LOG(2^-'Calcul des ∆Ct'!S7,2)))</f>
        <v/>
      </c>
      <c r="W8" s="301" t="str">
        <f>IF(ISERROR(LOG(2^-'Calcul des ∆Ct'!T7,2)),"",IF(LOG(2^-'Calcul des ∆Ct'!T7,2)&gt;1,LOG(2^-'Calcul des ∆Ct'!T7,2),-1/LOG(2^-'Calcul des ∆Ct'!T7,2)))</f>
        <v/>
      </c>
      <c r="X8" s="301" t="str">
        <f>IF(ISERROR(LOG(2^-'Calcul des ∆Ct'!U7,2)),"",IF(LOG(2^-'Calcul des ∆Ct'!U7,2)&gt;1,LOG(2^-'Calcul des ∆Ct'!U7,2),-1/LOG(2^-'Calcul des ∆Ct'!U7,2)))</f>
        <v/>
      </c>
      <c r="Y8" s="301" t="str">
        <f>IF(ISERROR(LOG(2^-'Calcul des ∆Ct'!V7,2)),"",IF(LOG(2^-'Calcul des ∆Ct'!V7,2)&gt;1,LOG(2^-'Calcul des ∆Ct'!V7,2),-1/LOG(2^-'Calcul des ∆Ct'!V7,2)))</f>
        <v/>
      </c>
      <c r="Z8" s="301" t="str">
        <f>IF(ISERROR(LOG(2^-'Calcul des ∆Ct'!W7,2)),"",IF(LOG(2^-'Calcul des ∆Ct'!W7,2)&gt;1,LOG(2^-'Calcul des ∆Ct'!W7,2),-1/LOG(2^-'Calcul des ∆Ct'!W7,2)))</f>
        <v/>
      </c>
      <c r="AA8" s="301" t="str">
        <f>IF(ISERROR(LOG(2^-'Calcul des ∆Ct'!X7,2)),"",IF(LOG(2^-'Calcul des ∆Ct'!X7,2)&gt;1,LOG(2^-'Calcul des ∆Ct'!X7,2),-1/LOG(2^-'Calcul des ∆Ct'!X7,2)))</f>
        <v/>
      </c>
      <c r="AB8" s="301" t="str">
        <f>IF(ISERROR(LOG(2^-'Calcul des ∆Ct'!Y7,2)),"",IF(LOG(2^-'Calcul des ∆Ct'!Y7,2)&gt;1,LOG(2^-'Calcul des ∆Ct'!Y7,2),-1/LOG(2^-'Calcul des ∆Ct'!Y7,2)))</f>
        <v/>
      </c>
      <c r="AC8" s="301" t="str">
        <f>IF(ISERROR(LOG(2^-'Calcul des ∆Ct'!Z7,2)),"",IF(LOG(2^-'Calcul des ∆Ct'!Z7,2)&gt;1,LOG(2^-'Calcul des ∆Ct'!Z7,2),-1/LOG(2^-'Calcul des ∆Ct'!Z7,2)))</f>
        <v/>
      </c>
      <c r="AD8" s="301" t="str">
        <f>IF(ISERROR(LOG(2^-'Calcul des ∆Ct'!AA7,2)),"",IF(LOG(2^-'Calcul des ∆Ct'!AA7,2)&gt;1,LOG(2^-'Calcul des ∆Ct'!AA7,2),-1/LOG(2^-'Calcul des ∆Ct'!AA7,2)))</f>
        <v/>
      </c>
      <c r="AE8" s="301" t="str">
        <f>IF(ISERROR(LOG(2^-'Calcul des ∆Ct'!AB7,2)),"",IF(LOG(2^-'Calcul des ∆Ct'!AB7,2)&gt;1,LOG(2^-'Calcul des ∆Ct'!AB7,2),-1/LOG(2^-'Calcul des ∆Ct'!AB7,2)))</f>
        <v/>
      </c>
      <c r="AF8" s="301" t="str">
        <f>IF(ISERROR(LOG(2^-'Calcul des ∆Ct'!AC7,2)),"",IF(LOG(2^-'Calcul des ∆Ct'!AC7,2)&gt;1,LOG(2^-'Calcul des ∆Ct'!AC7,2),-1/LOG(2^-'Calcul des ∆Ct'!AC7,2)))</f>
        <v/>
      </c>
      <c r="AG8" s="301" t="str">
        <f>IF(ISERROR(LOG(2^-'Calcul des ∆Ct'!AD7,2)),"",IF(LOG(2^-'Calcul des ∆Ct'!AD7,2)&gt;1,LOG(2^-'Calcul des ∆Ct'!AD7,2),-1/LOG(2^-'Calcul des ∆Ct'!AD7,2)))</f>
        <v/>
      </c>
      <c r="AH8" s="301" t="str">
        <f>IF(ISERROR(LOG(2^-'Calcul des ∆Ct'!AE7,2)),"",IF(LOG(2^-'Calcul des ∆Ct'!AE7,2)&gt;1,LOG(2^-'Calcul des ∆Ct'!AE7,2),-1/LOG(2^-'Calcul des ∆Ct'!AE7,2)))</f>
        <v/>
      </c>
      <c r="AI8" s="301" t="str">
        <f>IF(ISERROR(LOG(2^-'Calcul des ∆Ct'!AF7,2)),"",IF(LOG(2^-'Calcul des ∆Ct'!AF7,2)&gt;1,LOG(2^-'Calcul des ∆Ct'!AF7,2),-1/LOG(2^-'Calcul des ∆Ct'!AF7,2)))</f>
        <v/>
      </c>
      <c r="AJ8" s="301" t="str">
        <f>IF(ISERROR(LOG(2^-'Calcul des ∆Ct'!AG7,2)),"",IF(LOG(2^-'Calcul des ∆Ct'!AG7,2)&gt;1,LOG(2^-'Calcul des ∆Ct'!AG7,2),-1/LOG(2^-'Calcul des ∆Ct'!AG7,2)))</f>
        <v/>
      </c>
      <c r="AK8" s="301" t="str">
        <f>IF(ISERROR(LOG(2^-'Calcul des ∆Ct'!AH7,2)),"",IF(LOG(2^-'Calcul des ∆Ct'!AH7,2)&gt;1,LOG(2^-'Calcul des ∆Ct'!AH7,2),-1/LOG(2^-'Calcul des ∆Ct'!AH7,2)))</f>
        <v/>
      </c>
      <c r="AL8" s="301" t="str">
        <f>IF(ISERROR(LOG(2^-'Calcul des ∆Ct'!AI7,2)),"",IF(LOG(2^-'Calcul des ∆Ct'!AI7,2)&gt;1,LOG(2^-'Calcul des ∆Ct'!AI7,2),-1/LOG(2^-'Calcul des ∆Ct'!AI7,2)))</f>
        <v/>
      </c>
      <c r="AM8" s="282"/>
      <c r="AN8" s="282"/>
      <c r="AO8" s="282"/>
      <c r="AP8" s="282"/>
      <c r="AQ8" s="282"/>
      <c r="AR8" s="146"/>
      <c r="AS8" s="146"/>
    </row>
    <row r="9" spans="1:45" ht="20.100000000000001" customHeight="1">
      <c r="A9" s="146"/>
      <c r="B9" s="146"/>
      <c r="C9" s="16" t="str">
        <f>IF('Informations Gènes'!A9="","",'Informations Gènes'!A9)</f>
        <v/>
      </c>
      <c r="D9" s="16" t="str">
        <f>IF('Informations Gènes'!B9="","",'Informations Gènes'!B9)</f>
        <v/>
      </c>
      <c r="E9" s="172" t="str">
        <f>'Moyennes ∆Ct et 2^(-∆Ct)'!B8</f>
        <v/>
      </c>
      <c r="F9" s="301" t="str">
        <f>IF(ISERROR(LOG(2^-'Calcul des ∆Ct'!C8,2)),"",IF(LOG(2^-'Calcul des ∆Ct'!C8,2)&gt;1,LOG(2^-'Calcul des ∆Ct'!C8,2),-1/LOG(2^-'Calcul des ∆Ct'!C8,2)))</f>
        <v/>
      </c>
      <c r="G9" s="301" t="str">
        <f>IF(ISERROR(LOG(2^-'Calcul des ∆Ct'!D8,2)),"",IF(LOG(2^-'Calcul des ∆Ct'!D8,2)&gt;1,LOG(2^-'Calcul des ∆Ct'!D8,2),-1/LOG(2^-'Calcul des ∆Ct'!D8,2)))</f>
        <v/>
      </c>
      <c r="H9" s="301" t="str">
        <f>IF(ISERROR(LOG(2^-'Calcul des ∆Ct'!E8,2)),"",IF(LOG(2^-'Calcul des ∆Ct'!E8,2)&gt;1,LOG(2^-'Calcul des ∆Ct'!E8,2),-1/LOG(2^-'Calcul des ∆Ct'!E8,2)))</f>
        <v/>
      </c>
      <c r="I9" s="301" t="str">
        <f>IF(ISERROR(LOG(2^-'Calcul des ∆Ct'!F8,2)),"",IF(LOG(2^-'Calcul des ∆Ct'!F8,2)&gt;1,LOG(2^-'Calcul des ∆Ct'!F8,2),-1/LOG(2^-'Calcul des ∆Ct'!F8,2)))</f>
        <v/>
      </c>
      <c r="J9" s="301" t="str">
        <f>IF(ISERROR(LOG(2^-'Calcul des ∆Ct'!G8,2)),"",IF(LOG(2^-'Calcul des ∆Ct'!G8,2)&gt;1,LOG(2^-'Calcul des ∆Ct'!G8,2),-1/LOG(2^-'Calcul des ∆Ct'!G8,2)))</f>
        <v/>
      </c>
      <c r="K9" s="301" t="str">
        <f>IF(ISERROR(LOG(2^-'Calcul des ∆Ct'!H8,2)),"",IF(LOG(2^-'Calcul des ∆Ct'!H8,2)&gt;1,LOG(2^-'Calcul des ∆Ct'!H8,2),-1/LOG(2^-'Calcul des ∆Ct'!H8,2)))</f>
        <v/>
      </c>
      <c r="L9" s="301" t="str">
        <f>IF(ISERROR(LOG(2^-'Calcul des ∆Ct'!I8,2)),"",IF(LOG(2^-'Calcul des ∆Ct'!I8,2)&gt;1,LOG(2^-'Calcul des ∆Ct'!I8,2),-1/LOG(2^-'Calcul des ∆Ct'!I8,2)))</f>
        <v/>
      </c>
      <c r="M9" s="301" t="str">
        <f>IF(ISERROR(LOG(2^-'Calcul des ∆Ct'!J8,2)),"",IF(LOG(2^-'Calcul des ∆Ct'!J8,2)&gt;1,LOG(2^-'Calcul des ∆Ct'!J8,2),-1/LOG(2^-'Calcul des ∆Ct'!J8,2)))</f>
        <v/>
      </c>
      <c r="N9" s="301" t="str">
        <f>IF(ISERROR(LOG(2^-'Calcul des ∆Ct'!K8,2)),"",IF(LOG(2^-'Calcul des ∆Ct'!K8,2)&gt;1,LOG(2^-'Calcul des ∆Ct'!K8,2),-1/LOG(2^-'Calcul des ∆Ct'!K8,2)))</f>
        <v/>
      </c>
      <c r="O9" s="301" t="str">
        <f>IF(ISERROR(LOG(2^-'Calcul des ∆Ct'!L8,2)),"",IF(LOG(2^-'Calcul des ∆Ct'!L8,2)&gt;1,LOG(2^-'Calcul des ∆Ct'!L8,2),-1/LOG(2^-'Calcul des ∆Ct'!L8,2)))</f>
        <v/>
      </c>
      <c r="P9" s="301" t="str">
        <f>IF(ISERROR(LOG(2^-'Calcul des ∆Ct'!M8,2)),"",IF(LOG(2^-'Calcul des ∆Ct'!M8,2)&gt;1,LOG(2^-'Calcul des ∆Ct'!M8,2),-1/LOG(2^-'Calcul des ∆Ct'!M8,2)))</f>
        <v/>
      </c>
      <c r="Q9" s="301" t="str">
        <f>IF(ISERROR(LOG(2^-'Calcul des ∆Ct'!N8,2)),"",IF(LOG(2^-'Calcul des ∆Ct'!N8,2)&gt;1,LOG(2^-'Calcul des ∆Ct'!N8,2),-1/LOG(2^-'Calcul des ∆Ct'!N8,2)))</f>
        <v/>
      </c>
      <c r="R9" s="301" t="str">
        <f>IF(ISERROR(LOG(2^-'Calcul des ∆Ct'!O8,2)),"",IF(LOG(2^-'Calcul des ∆Ct'!O8,2)&gt;1,LOG(2^-'Calcul des ∆Ct'!O8,2),-1/LOG(2^-'Calcul des ∆Ct'!O8,2)))</f>
        <v/>
      </c>
      <c r="S9" s="301" t="str">
        <f>IF(ISERROR(LOG(2^-'Calcul des ∆Ct'!P8,2)),"",IF(LOG(2^-'Calcul des ∆Ct'!P8,2)&gt;1,LOG(2^-'Calcul des ∆Ct'!P8,2),-1/LOG(2^-'Calcul des ∆Ct'!P8,2)))</f>
        <v/>
      </c>
      <c r="T9" s="301" t="str">
        <f>IF(ISERROR(LOG(2^-'Calcul des ∆Ct'!Q8,2)),"",IF(LOG(2^-'Calcul des ∆Ct'!Q8,2)&gt;1,LOG(2^-'Calcul des ∆Ct'!Q8,2),-1/LOG(2^-'Calcul des ∆Ct'!Q8,2)))</f>
        <v/>
      </c>
      <c r="U9" s="301" t="str">
        <f>IF(ISERROR(LOG(2^-'Calcul des ∆Ct'!R8,2)),"",IF(LOG(2^-'Calcul des ∆Ct'!R8,2)&gt;1,LOG(2^-'Calcul des ∆Ct'!R8,2),-1/LOG(2^-'Calcul des ∆Ct'!R8,2)))</f>
        <v/>
      </c>
      <c r="V9" s="301" t="str">
        <f>IF(ISERROR(LOG(2^-'Calcul des ∆Ct'!S8,2)),"",IF(LOG(2^-'Calcul des ∆Ct'!S8,2)&gt;1,LOG(2^-'Calcul des ∆Ct'!S8,2),-1/LOG(2^-'Calcul des ∆Ct'!S8,2)))</f>
        <v/>
      </c>
      <c r="W9" s="301" t="str">
        <f>IF(ISERROR(LOG(2^-'Calcul des ∆Ct'!T8,2)),"",IF(LOG(2^-'Calcul des ∆Ct'!T8,2)&gt;1,LOG(2^-'Calcul des ∆Ct'!T8,2),-1/LOG(2^-'Calcul des ∆Ct'!T8,2)))</f>
        <v/>
      </c>
      <c r="X9" s="301" t="str">
        <f>IF(ISERROR(LOG(2^-'Calcul des ∆Ct'!U8,2)),"",IF(LOG(2^-'Calcul des ∆Ct'!U8,2)&gt;1,LOG(2^-'Calcul des ∆Ct'!U8,2),-1/LOG(2^-'Calcul des ∆Ct'!U8,2)))</f>
        <v/>
      </c>
      <c r="Y9" s="301" t="str">
        <f>IF(ISERROR(LOG(2^-'Calcul des ∆Ct'!V8,2)),"",IF(LOG(2^-'Calcul des ∆Ct'!V8,2)&gt;1,LOG(2^-'Calcul des ∆Ct'!V8,2),-1/LOG(2^-'Calcul des ∆Ct'!V8,2)))</f>
        <v/>
      </c>
      <c r="Z9" s="301" t="str">
        <f>IF(ISERROR(LOG(2^-'Calcul des ∆Ct'!W8,2)),"",IF(LOG(2^-'Calcul des ∆Ct'!W8,2)&gt;1,LOG(2^-'Calcul des ∆Ct'!W8,2),-1/LOG(2^-'Calcul des ∆Ct'!W8,2)))</f>
        <v/>
      </c>
      <c r="AA9" s="301" t="str">
        <f>IF(ISERROR(LOG(2^-'Calcul des ∆Ct'!X8,2)),"",IF(LOG(2^-'Calcul des ∆Ct'!X8,2)&gt;1,LOG(2^-'Calcul des ∆Ct'!X8,2),-1/LOG(2^-'Calcul des ∆Ct'!X8,2)))</f>
        <v/>
      </c>
      <c r="AB9" s="301" t="str">
        <f>IF(ISERROR(LOG(2^-'Calcul des ∆Ct'!Y8,2)),"",IF(LOG(2^-'Calcul des ∆Ct'!Y8,2)&gt;1,LOG(2^-'Calcul des ∆Ct'!Y8,2),-1/LOG(2^-'Calcul des ∆Ct'!Y8,2)))</f>
        <v/>
      </c>
      <c r="AC9" s="301" t="str">
        <f>IF(ISERROR(LOG(2^-'Calcul des ∆Ct'!Z8,2)),"",IF(LOG(2^-'Calcul des ∆Ct'!Z8,2)&gt;1,LOG(2^-'Calcul des ∆Ct'!Z8,2),-1/LOG(2^-'Calcul des ∆Ct'!Z8,2)))</f>
        <v/>
      </c>
      <c r="AD9" s="301" t="str">
        <f>IF(ISERROR(LOG(2^-'Calcul des ∆Ct'!AA8,2)),"",IF(LOG(2^-'Calcul des ∆Ct'!AA8,2)&gt;1,LOG(2^-'Calcul des ∆Ct'!AA8,2),-1/LOG(2^-'Calcul des ∆Ct'!AA8,2)))</f>
        <v/>
      </c>
      <c r="AE9" s="301" t="str">
        <f>IF(ISERROR(LOG(2^-'Calcul des ∆Ct'!AB8,2)),"",IF(LOG(2^-'Calcul des ∆Ct'!AB8,2)&gt;1,LOG(2^-'Calcul des ∆Ct'!AB8,2),-1/LOG(2^-'Calcul des ∆Ct'!AB8,2)))</f>
        <v/>
      </c>
      <c r="AF9" s="301" t="str">
        <f>IF(ISERROR(LOG(2^-'Calcul des ∆Ct'!AC8,2)),"",IF(LOG(2^-'Calcul des ∆Ct'!AC8,2)&gt;1,LOG(2^-'Calcul des ∆Ct'!AC8,2),-1/LOG(2^-'Calcul des ∆Ct'!AC8,2)))</f>
        <v/>
      </c>
      <c r="AG9" s="301" t="str">
        <f>IF(ISERROR(LOG(2^-'Calcul des ∆Ct'!AD8,2)),"",IF(LOG(2^-'Calcul des ∆Ct'!AD8,2)&gt;1,LOG(2^-'Calcul des ∆Ct'!AD8,2),-1/LOG(2^-'Calcul des ∆Ct'!AD8,2)))</f>
        <v/>
      </c>
      <c r="AH9" s="301" t="str">
        <f>IF(ISERROR(LOG(2^-'Calcul des ∆Ct'!AE8,2)),"",IF(LOG(2^-'Calcul des ∆Ct'!AE8,2)&gt;1,LOG(2^-'Calcul des ∆Ct'!AE8,2),-1/LOG(2^-'Calcul des ∆Ct'!AE8,2)))</f>
        <v/>
      </c>
      <c r="AI9" s="301" t="str">
        <f>IF(ISERROR(LOG(2^-'Calcul des ∆Ct'!AF8,2)),"",IF(LOG(2^-'Calcul des ∆Ct'!AF8,2)&gt;1,LOG(2^-'Calcul des ∆Ct'!AF8,2),-1/LOG(2^-'Calcul des ∆Ct'!AF8,2)))</f>
        <v/>
      </c>
      <c r="AJ9" s="301" t="str">
        <f>IF(ISERROR(LOG(2^-'Calcul des ∆Ct'!AG8,2)),"",IF(LOG(2^-'Calcul des ∆Ct'!AG8,2)&gt;1,LOG(2^-'Calcul des ∆Ct'!AG8,2),-1/LOG(2^-'Calcul des ∆Ct'!AG8,2)))</f>
        <v/>
      </c>
      <c r="AK9" s="301" t="str">
        <f>IF(ISERROR(LOG(2^-'Calcul des ∆Ct'!AH8,2)),"",IF(LOG(2^-'Calcul des ∆Ct'!AH8,2)&gt;1,LOG(2^-'Calcul des ∆Ct'!AH8,2),-1/LOG(2^-'Calcul des ∆Ct'!AH8,2)))</f>
        <v/>
      </c>
      <c r="AL9" s="301" t="str">
        <f>IF(ISERROR(LOG(2^-'Calcul des ∆Ct'!AI8,2)),"",IF(LOG(2^-'Calcul des ∆Ct'!AI8,2)&gt;1,LOG(2^-'Calcul des ∆Ct'!AI8,2),-1/LOG(2^-'Calcul des ∆Ct'!AI8,2)))</f>
        <v/>
      </c>
      <c r="AM9" s="146"/>
      <c r="AN9" s="146"/>
      <c r="AO9" s="146"/>
      <c r="AP9" s="146"/>
      <c r="AQ9" s="146"/>
      <c r="AR9" s="146"/>
      <c r="AS9" s="146"/>
    </row>
    <row r="10" spans="1:45" ht="20.100000000000001" customHeight="1">
      <c r="A10" s="146"/>
      <c r="B10" s="146"/>
      <c r="C10" s="16" t="str">
        <f>IF('Informations Gènes'!A10="","",'Informations Gènes'!A10)</f>
        <v/>
      </c>
      <c r="D10" s="16" t="str">
        <f>IF('Informations Gènes'!B10="","",'Informations Gènes'!B10)</f>
        <v/>
      </c>
      <c r="E10" s="172" t="str">
        <f>'Moyennes ∆Ct et 2^(-∆Ct)'!B9</f>
        <v/>
      </c>
      <c r="F10" s="301" t="str">
        <f>IF(ISERROR(LOG(2^-'Calcul des ∆Ct'!C9,2)),"",IF(LOG(2^-'Calcul des ∆Ct'!C9,2)&gt;1,LOG(2^-'Calcul des ∆Ct'!C9,2),-1/LOG(2^-'Calcul des ∆Ct'!C9,2)))</f>
        <v/>
      </c>
      <c r="G10" s="301" t="str">
        <f>IF(ISERROR(LOG(2^-'Calcul des ∆Ct'!D9,2)),"",IF(LOG(2^-'Calcul des ∆Ct'!D9,2)&gt;1,LOG(2^-'Calcul des ∆Ct'!D9,2),-1/LOG(2^-'Calcul des ∆Ct'!D9,2)))</f>
        <v/>
      </c>
      <c r="H10" s="301" t="str">
        <f>IF(ISERROR(LOG(2^-'Calcul des ∆Ct'!E9,2)),"",IF(LOG(2^-'Calcul des ∆Ct'!E9,2)&gt;1,LOG(2^-'Calcul des ∆Ct'!E9,2),-1/LOG(2^-'Calcul des ∆Ct'!E9,2)))</f>
        <v/>
      </c>
      <c r="I10" s="301" t="str">
        <f>IF(ISERROR(LOG(2^-'Calcul des ∆Ct'!F9,2)),"",IF(LOG(2^-'Calcul des ∆Ct'!F9,2)&gt;1,LOG(2^-'Calcul des ∆Ct'!F9,2),-1/LOG(2^-'Calcul des ∆Ct'!F9,2)))</f>
        <v/>
      </c>
      <c r="J10" s="301" t="str">
        <f>IF(ISERROR(LOG(2^-'Calcul des ∆Ct'!G9,2)),"",IF(LOG(2^-'Calcul des ∆Ct'!G9,2)&gt;1,LOG(2^-'Calcul des ∆Ct'!G9,2),-1/LOG(2^-'Calcul des ∆Ct'!G9,2)))</f>
        <v/>
      </c>
      <c r="K10" s="301" t="str">
        <f>IF(ISERROR(LOG(2^-'Calcul des ∆Ct'!H9,2)),"",IF(LOG(2^-'Calcul des ∆Ct'!H9,2)&gt;1,LOG(2^-'Calcul des ∆Ct'!H9,2),-1/LOG(2^-'Calcul des ∆Ct'!H9,2)))</f>
        <v/>
      </c>
      <c r="L10" s="301" t="str">
        <f>IF(ISERROR(LOG(2^-'Calcul des ∆Ct'!I9,2)),"",IF(LOG(2^-'Calcul des ∆Ct'!I9,2)&gt;1,LOG(2^-'Calcul des ∆Ct'!I9,2),-1/LOG(2^-'Calcul des ∆Ct'!I9,2)))</f>
        <v/>
      </c>
      <c r="M10" s="301" t="str">
        <f>IF(ISERROR(LOG(2^-'Calcul des ∆Ct'!J9,2)),"",IF(LOG(2^-'Calcul des ∆Ct'!J9,2)&gt;1,LOG(2^-'Calcul des ∆Ct'!J9,2),-1/LOG(2^-'Calcul des ∆Ct'!J9,2)))</f>
        <v/>
      </c>
      <c r="N10" s="301" t="str">
        <f>IF(ISERROR(LOG(2^-'Calcul des ∆Ct'!K9,2)),"",IF(LOG(2^-'Calcul des ∆Ct'!K9,2)&gt;1,LOG(2^-'Calcul des ∆Ct'!K9,2),-1/LOG(2^-'Calcul des ∆Ct'!K9,2)))</f>
        <v/>
      </c>
      <c r="O10" s="301" t="str">
        <f>IF(ISERROR(LOG(2^-'Calcul des ∆Ct'!L9,2)),"",IF(LOG(2^-'Calcul des ∆Ct'!L9,2)&gt;1,LOG(2^-'Calcul des ∆Ct'!L9,2),-1/LOG(2^-'Calcul des ∆Ct'!L9,2)))</f>
        <v/>
      </c>
      <c r="P10" s="301" t="str">
        <f>IF(ISERROR(LOG(2^-'Calcul des ∆Ct'!M9,2)),"",IF(LOG(2^-'Calcul des ∆Ct'!M9,2)&gt;1,LOG(2^-'Calcul des ∆Ct'!M9,2),-1/LOG(2^-'Calcul des ∆Ct'!M9,2)))</f>
        <v/>
      </c>
      <c r="Q10" s="301" t="str">
        <f>IF(ISERROR(LOG(2^-'Calcul des ∆Ct'!N9,2)),"",IF(LOG(2^-'Calcul des ∆Ct'!N9,2)&gt;1,LOG(2^-'Calcul des ∆Ct'!N9,2),-1/LOG(2^-'Calcul des ∆Ct'!N9,2)))</f>
        <v/>
      </c>
      <c r="R10" s="301" t="str">
        <f>IF(ISERROR(LOG(2^-'Calcul des ∆Ct'!O9,2)),"",IF(LOG(2^-'Calcul des ∆Ct'!O9,2)&gt;1,LOG(2^-'Calcul des ∆Ct'!O9,2),-1/LOG(2^-'Calcul des ∆Ct'!O9,2)))</f>
        <v/>
      </c>
      <c r="S10" s="301" t="str">
        <f>IF(ISERROR(LOG(2^-'Calcul des ∆Ct'!P9,2)),"",IF(LOG(2^-'Calcul des ∆Ct'!P9,2)&gt;1,LOG(2^-'Calcul des ∆Ct'!P9,2),-1/LOG(2^-'Calcul des ∆Ct'!P9,2)))</f>
        <v/>
      </c>
      <c r="T10" s="301" t="str">
        <f>IF(ISERROR(LOG(2^-'Calcul des ∆Ct'!Q9,2)),"",IF(LOG(2^-'Calcul des ∆Ct'!Q9,2)&gt;1,LOG(2^-'Calcul des ∆Ct'!Q9,2),-1/LOG(2^-'Calcul des ∆Ct'!Q9,2)))</f>
        <v/>
      </c>
      <c r="U10" s="301" t="str">
        <f>IF(ISERROR(LOG(2^-'Calcul des ∆Ct'!R9,2)),"",IF(LOG(2^-'Calcul des ∆Ct'!R9,2)&gt;1,LOG(2^-'Calcul des ∆Ct'!R9,2),-1/LOG(2^-'Calcul des ∆Ct'!R9,2)))</f>
        <v/>
      </c>
      <c r="V10" s="301" t="str">
        <f>IF(ISERROR(LOG(2^-'Calcul des ∆Ct'!S9,2)),"",IF(LOG(2^-'Calcul des ∆Ct'!S9,2)&gt;1,LOG(2^-'Calcul des ∆Ct'!S9,2),-1/LOG(2^-'Calcul des ∆Ct'!S9,2)))</f>
        <v/>
      </c>
      <c r="W10" s="301" t="str">
        <f>IF(ISERROR(LOG(2^-'Calcul des ∆Ct'!T9,2)),"",IF(LOG(2^-'Calcul des ∆Ct'!T9,2)&gt;1,LOG(2^-'Calcul des ∆Ct'!T9,2),-1/LOG(2^-'Calcul des ∆Ct'!T9,2)))</f>
        <v/>
      </c>
      <c r="X10" s="301" t="str">
        <f>IF(ISERROR(LOG(2^-'Calcul des ∆Ct'!U9,2)),"",IF(LOG(2^-'Calcul des ∆Ct'!U9,2)&gt;1,LOG(2^-'Calcul des ∆Ct'!U9,2),-1/LOG(2^-'Calcul des ∆Ct'!U9,2)))</f>
        <v/>
      </c>
      <c r="Y10" s="301" t="str">
        <f>IF(ISERROR(LOG(2^-'Calcul des ∆Ct'!V9,2)),"",IF(LOG(2^-'Calcul des ∆Ct'!V9,2)&gt;1,LOG(2^-'Calcul des ∆Ct'!V9,2),-1/LOG(2^-'Calcul des ∆Ct'!V9,2)))</f>
        <v/>
      </c>
      <c r="Z10" s="301" t="str">
        <f>IF(ISERROR(LOG(2^-'Calcul des ∆Ct'!W9,2)),"",IF(LOG(2^-'Calcul des ∆Ct'!W9,2)&gt;1,LOG(2^-'Calcul des ∆Ct'!W9,2),-1/LOG(2^-'Calcul des ∆Ct'!W9,2)))</f>
        <v/>
      </c>
      <c r="AA10" s="301" t="str">
        <f>IF(ISERROR(LOG(2^-'Calcul des ∆Ct'!X9,2)),"",IF(LOG(2^-'Calcul des ∆Ct'!X9,2)&gt;1,LOG(2^-'Calcul des ∆Ct'!X9,2),-1/LOG(2^-'Calcul des ∆Ct'!X9,2)))</f>
        <v/>
      </c>
      <c r="AB10" s="301" t="str">
        <f>IF(ISERROR(LOG(2^-'Calcul des ∆Ct'!Y9,2)),"",IF(LOG(2^-'Calcul des ∆Ct'!Y9,2)&gt;1,LOG(2^-'Calcul des ∆Ct'!Y9,2),-1/LOG(2^-'Calcul des ∆Ct'!Y9,2)))</f>
        <v/>
      </c>
      <c r="AC10" s="301" t="str">
        <f>IF(ISERROR(LOG(2^-'Calcul des ∆Ct'!Z9,2)),"",IF(LOG(2^-'Calcul des ∆Ct'!Z9,2)&gt;1,LOG(2^-'Calcul des ∆Ct'!Z9,2),-1/LOG(2^-'Calcul des ∆Ct'!Z9,2)))</f>
        <v/>
      </c>
      <c r="AD10" s="301" t="str">
        <f>IF(ISERROR(LOG(2^-'Calcul des ∆Ct'!AA9,2)),"",IF(LOG(2^-'Calcul des ∆Ct'!AA9,2)&gt;1,LOG(2^-'Calcul des ∆Ct'!AA9,2),-1/LOG(2^-'Calcul des ∆Ct'!AA9,2)))</f>
        <v/>
      </c>
      <c r="AE10" s="301" t="str">
        <f>IF(ISERROR(LOG(2^-'Calcul des ∆Ct'!AB9,2)),"",IF(LOG(2^-'Calcul des ∆Ct'!AB9,2)&gt;1,LOG(2^-'Calcul des ∆Ct'!AB9,2),-1/LOG(2^-'Calcul des ∆Ct'!AB9,2)))</f>
        <v/>
      </c>
      <c r="AF10" s="301" t="str">
        <f>IF(ISERROR(LOG(2^-'Calcul des ∆Ct'!AC9,2)),"",IF(LOG(2^-'Calcul des ∆Ct'!AC9,2)&gt;1,LOG(2^-'Calcul des ∆Ct'!AC9,2),-1/LOG(2^-'Calcul des ∆Ct'!AC9,2)))</f>
        <v/>
      </c>
      <c r="AG10" s="301" t="str">
        <f>IF(ISERROR(LOG(2^-'Calcul des ∆Ct'!AD9,2)),"",IF(LOG(2^-'Calcul des ∆Ct'!AD9,2)&gt;1,LOG(2^-'Calcul des ∆Ct'!AD9,2),-1/LOG(2^-'Calcul des ∆Ct'!AD9,2)))</f>
        <v/>
      </c>
      <c r="AH10" s="301" t="str">
        <f>IF(ISERROR(LOG(2^-'Calcul des ∆Ct'!AE9,2)),"",IF(LOG(2^-'Calcul des ∆Ct'!AE9,2)&gt;1,LOG(2^-'Calcul des ∆Ct'!AE9,2),-1/LOG(2^-'Calcul des ∆Ct'!AE9,2)))</f>
        <v/>
      </c>
      <c r="AI10" s="301" t="str">
        <f>IF(ISERROR(LOG(2^-'Calcul des ∆Ct'!AF9,2)),"",IF(LOG(2^-'Calcul des ∆Ct'!AF9,2)&gt;1,LOG(2^-'Calcul des ∆Ct'!AF9,2),-1/LOG(2^-'Calcul des ∆Ct'!AF9,2)))</f>
        <v/>
      </c>
      <c r="AJ10" s="301" t="str">
        <f>IF(ISERROR(LOG(2^-'Calcul des ∆Ct'!AG9,2)),"",IF(LOG(2^-'Calcul des ∆Ct'!AG9,2)&gt;1,LOG(2^-'Calcul des ∆Ct'!AG9,2),-1/LOG(2^-'Calcul des ∆Ct'!AG9,2)))</f>
        <v/>
      </c>
      <c r="AK10" s="301" t="str">
        <f>IF(ISERROR(LOG(2^-'Calcul des ∆Ct'!AH9,2)),"",IF(LOG(2^-'Calcul des ∆Ct'!AH9,2)&gt;1,LOG(2^-'Calcul des ∆Ct'!AH9,2),-1/LOG(2^-'Calcul des ∆Ct'!AH9,2)))</f>
        <v/>
      </c>
      <c r="AL10" s="301" t="str">
        <f>IF(ISERROR(LOG(2^-'Calcul des ∆Ct'!AI9,2)),"",IF(LOG(2^-'Calcul des ∆Ct'!AI9,2)&gt;1,LOG(2^-'Calcul des ∆Ct'!AI9,2),-1/LOG(2^-'Calcul des ∆Ct'!AI9,2)))</f>
        <v/>
      </c>
      <c r="AM10" s="282"/>
      <c r="AN10" s="282"/>
      <c r="AO10" s="282"/>
      <c r="AP10" s="282"/>
      <c r="AQ10" s="282"/>
      <c r="AR10" s="146"/>
      <c r="AS10" s="146"/>
    </row>
    <row r="11" spans="1:45" ht="20.100000000000001" customHeight="1">
      <c r="A11" s="15"/>
      <c r="B11" s="15"/>
      <c r="C11" s="16" t="str">
        <f>IF('Informations Gènes'!A11="","",'Informations Gènes'!A11)</f>
        <v/>
      </c>
      <c r="D11" s="16" t="str">
        <f>IF('Informations Gènes'!B11="","",'Informations Gènes'!B11)</f>
        <v/>
      </c>
      <c r="E11" s="172" t="str">
        <f>'Moyennes ∆Ct et 2^(-∆Ct)'!B10</f>
        <v/>
      </c>
      <c r="F11" s="301" t="str">
        <f>IF(ISERROR(LOG(2^-'Calcul des ∆Ct'!C10,2)),"",IF(LOG(2^-'Calcul des ∆Ct'!C10,2)&gt;1,LOG(2^-'Calcul des ∆Ct'!C10,2),-1/LOG(2^-'Calcul des ∆Ct'!C10,2)))</f>
        <v/>
      </c>
      <c r="G11" s="301" t="str">
        <f>IF(ISERROR(LOG(2^-'Calcul des ∆Ct'!D10,2)),"",IF(LOG(2^-'Calcul des ∆Ct'!D10,2)&gt;1,LOG(2^-'Calcul des ∆Ct'!D10,2),-1/LOG(2^-'Calcul des ∆Ct'!D10,2)))</f>
        <v/>
      </c>
      <c r="H11" s="301" t="str">
        <f>IF(ISERROR(LOG(2^-'Calcul des ∆Ct'!E10,2)),"",IF(LOG(2^-'Calcul des ∆Ct'!E10,2)&gt;1,LOG(2^-'Calcul des ∆Ct'!E10,2),-1/LOG(2^-'Calcul des ∆Ct'!E10,2)))</f>
        <v/>
      </c>
      <c r="I11" s="301" t="str">
        <f>IF(ISERROR(LOG(2^-'Calcul des ∆Ct'!F10,2)),"",IF(LOG(2^-'Calcul des ∆Ct'!F10,2)&gt;1,LOG(2^-'Calcul des ∆Ct'!F10,2),-1/LOG(2^-'Calcul des ∆Ct'!F10,2)))</f>
        <v/>
      </c>
      <c r="J11" s="301" t="str">
        <f>IF(ISERROR(LOG(2^-'Calcul des ∆Ct'!G10,2)),"",IF(LOG(2^-'Calcul des ∆Ct'!G10,2)&gt;1,LOG(2^-'Calcul des ∆Ct'!G10,2),-1/LOG(2^-'Calcul des ∆Ct'!G10,2)))</f>
        <v/>
      </c>
      <c r="K11" s="301" t="str">
        <f>IF(ISERROR(LOG(2^-'Calcul des ∆Ct'!H10,2)),"",IF(LOG(2^-'Calcul des ∆Ct'!H10,2)&gt;1,LOG(2^-'Calcul des ∆Ct'!H10,2),-1/LOG(2^-'Calcul des ∆Ct'!H10,2)))</f>
        <v/>
      </c>
      <c r="L11" s="301" t="str">
        <f>IF(ISERROR(LOG(2^-'Calcul des ∆Ct'!I10,2)),"",IF(LOG(2^-'Calcul des ∆Ct'!I10,2)&gt;1,LOG(2^-'Calcul des ∆Ct'!I10,2),-1/LOG(2^-'Calcul des ∆Ct'!I10,2)))</f>
        <v/>
      </c>
      <c r="M11" s="301" t="str">
        <f>IF(ISERROR(LOG(2^-'Calcul des ∆Ct'!J10,2)),"",IF(LOG(2^-'Calcul des ∆Ct'!J10,2)&gt;1,LOG(2^-'Calcul des ∆Ct'!J10,2),-1/LOG(2^-'Calcul des ∆Ct'!J10,2)))</f>
        <v/>
      </c>
      <c r="N11" s="301" t="str">
        <f>IF(ISERROR(LOG(2^-'Calcul des ∆Ct'!K10,2)),"",IF(LOG(2^-'Calcul des ∆Ct'!K10,2)&gt;1,LOG(2^-'Calcul des ∆Ct'!K10,2),-1/LOG(2^-'Calcul des ∆Ct'!K10,2)))</f>
        <v/>
      </c>
      <c r="O11" s="301" t="str">
        <f>IF(ISERROR(LOG(2^-'Calcul des ∆Ct'!L10,2)),"",IF(LOG(2^-'Calcul des ∆Ct'!L10,2)&gt;1,LOG(2^-'Calcul des ∆Ct'!L10,2),-1/LOG(2^-'Calcul des ∆Ct'!L10,2)))</f>
        <v/>
      </c>
      <c r="P11" s="301" t="str">
        <f>IF(ISERROR(LOG(2^-'Calcul des ∆Ct'!M10,2)),"",IF(LOG(2^-'Calcul des ∆Ct'!M10,2)&gt;1,LOG(2^-'Calcul des ∆Ct'!M10,2),-1/LOG(2^-'Calcul des ∆Ct'!M10,2)))</f>
        <v/>
      </c>
      <c r="Q11" s="301" t="str">
        <f>IF(ISERROR(LOG(2^-'Calcul des ∆Ct'!N10,2)),"",IF(LOG(2^-'Calcul des ∆Ct'!N10,2)&gt;1,LOG(2^-'Calcul des ∆Ct'!N10,2),-1/LOG(2^-'Calcul des ∆Ct'!N10,2)))</f>
        <v/>
      </c>
      <c r="R11" s="301" t="str">
        <f>IF(ISERROR(LOG(2^-'Calcul des ∆Ct'!O10,2)),"",IF(LOG(2^-'Calcul des ∆Ct'!O10,2)&gt;1,LOG(2^-'Calcul des ∆Ct'!O10,2),-1/LOG(2^-'Calcul des ∆Ct'!O10,2)))</f>
        <v/>
      </c>
      <c r="S11" s="301" t="str">
        <f>IF(ISERROR(LOG(2^-'Calcul des ∆Ct'!P10,2)),"",IF(LOG(2^-'Calcul des ∆Ct'!P10,2)&gt;1,LOG(2^-'Calcul des ∆Ct'!P10,2),-1/LOG(2^-'Calcul des ∆Ct'!P10,2)))</f>
        <v/>
      </c>
      <c r="T11" s="301" t="str">
        <f>IF(ISERROR(LOG(2^-'Calcul des ∆Ct'!Q10,2)),"",IF(LOG(2^-'Calcul des ∆Ct'!Q10,2)&gt;1,LOG(2^-'Calcul des ∆Ct'!Q10,2),-1/LOG(2^-'Calcul des ∆Ct'!Q10,2)))</f>
        <v/>
      </c>
      <c r="U11" s="301" t="str">
        <f>IF(ISERROR(LOG(2^-'Calcul des ∆Ct'!R10,2)),"",IF(LOG(2^-'Calcul des ∆Ct'!R10,2)&gt;1,LOG(2^-'Calcul des ∆Ct'!R10,2),-1/LOG(2^-'Calcul des ∆Ct'!R10,2)))</f>
        <v/>
      </c>
      <c r="V11" s="301" t="str">
        <f>IF(ISERROR(LOG(2^-'Calcul des ∆Ct'!S10,2)),"",IF(LOG(2^-'Calcul des ∆Ct'!S10,2)&gt;1,LOG(2^-'Calcul des ∆Ct'!S10,2),-1/LOG(2^-'Calcul des ∆Ct'!S10,2)))</f>
        <v/>
      </c>
      <c r="W11" s="301" t="str">
        <f>IF(ISERROR(LOG(2^-'Calcul des ∆Ct'!T10,2)),"",IF(LOG(2^-'Calcul des ∆Ct'!T10,2)&gt;1,LOG(2^-'Calcul des ∆Ct'!T10,2),-1/LOG(2^-'Calcul des ∆Ct'!T10,2)))</f>
        <v/>
      </c>
      <c r="X11" s="301" t="str">
        <f>IF(ISERROR(LOG(2^-'Calcul des ∆Ct'!U10,2)),"",IF(LOG(2^-'Calcul des ∆Ct'!U10,2)&gt;1,LOG(2^-'Calcul des ∆Ct'!U10,2),-1/LOG(2^-'Calcul des ∆Ct'!U10,2)))</f>
        <v/>
      </c>
      <c r="Y11" s="301" t="str">
        <f>IF(ISERROR(LOG(2^-'Calcul des ∆Ct'!V10,2)),"",IF(LOG(2^-'Calcul des ∆Ct'!V10,2)&gt;1,LOG(2^-'Calcul des ∆Ct'!V10,2),-1/LOG(2^-'Calcul des ∆Ct'!V10,2)))</f>
        <v/>
      </c>
      <c r="Z11" s="301" t="str">
        <f>IF(ISERROR(LOG(2^-'Calcul des ∆Ct'!W10,2)),"",IF(LOG(2^-'Calcul des ∆Ct'!W10,2)&gt;1,LOG(2^-'Calcul des ∆Ct'!W10,2),-1/LOG(2^-'Calcul des ∆Ct'!W10,2)))</f>
        <v/>
      </c>
      <c r="AA11" s="301" t="str">
        <f>IF(ISERROR(LOG(2^-'Calcul des ∆Ct'!X10,2)),"",IF(LOG(2^-'Calcul des ∆Ct'!X10,2)&gt;1,LOG(2^-'Calcul des ∆Ct'!X10,2),-1/LOG(2^-'Calcul des ∆Ct'!X10,2)))</f>
        <v/>
      </c>
      <c r="AB11" s="301" t="str">
        <f>IF(ISERROR(LOG(2^-'Calcul des ∆Ct'!Y10,2)),"",IF(LOG(2^-'Calcul des ∆Ct'!Y10,2)&gt;1,LOG(2^-'Calcul des ∆Ct'!Y10,2),-1/LOG(2^-'Calcul des ∆Ct'!Y10,2)))</f>
        <v/>
      </c>
      <c r="AC11" s="301" t="str">
        <f>IF(ISERROR(LOG(2^-'Calcul des ∆Ct'!Z10,2)),"",IF(LOG(2^-'Calcul des ∆Ct'!Z10,2)&gt;1,LOG(2^-'Calcul des ∆Ct'!Z10,2),-1/LOG(2^-'Calcul des ∆Ct'!Z10,2)))</f>
        <v/>
      </c>
      <c r="AD11" s="301" t="str">
        <f>IF(ISERROR(LOG(2^-'Calcul des ∆Ct'!AA10,2)),"",IF(LOG(2^-'Calcul des ∆Ct'!AA10,2)&gt;1,LOG(2^-'Calcul des ∆Ct'!AA10,2),-1/LOG(2^-'Calcul des ∆Ct'!AA10,2)))</f>
        <v/>
      </c>
      <c r="AE11" s="301" t="str">
        <f>IF(ISERROR(LOG(2^-'Calcul des ∆Ct'!AB10,2)),"",IF(LOG(2^-'Calcul des ∆Ct'!AB10,2)&gt;1,LOG(2^-'Calcul des ∆Ct'!AB10,2),-1/LOG(2^-'Calcul des ∆Ct'!AB10,2)))</f>
        <v/>
      </c>
      <c r="AF11" s="301" t="str">
        <f>IF(ISERROR(LOG(2^-'Calcul des ∆Ct'!AC10,2)),"",IF(LOG(2^-'Calcul des ∆Ct'!AC10,2)&gt;1,LOG(2^-'Calcul des ∆Ct'!AC10,2),-1/LOG(2^-'Calcul des ∆Ct'!AC10,2)))</f>
        <v/>
      </c>
      <c r="AG11" s="301" t="str">
        <f>IF(ISERROR(LOG(2^-'Calcul des ∆Ct'!AD10,2)),"",IF(LOG(2^-'Calcul des ∆Ct'!AD10,2)&gt;1,LOG(2^-'Calcul des ∆Ct'!AD10,2),-1/LOG(2^-'Calcul des ∆Ct'!AD10,2)))</f>
        <v/>
      </c>
      <c r="AH11" s="301" t="str">
        <f>IF(ISERROR(LOG(2^-'Calcul des ∆Ct'!AE10,2)),"",IF(LOG(2^-'Calcul des ∆Ct'!AE10,2)&gt;1,LOG(2^-'Calcul des ∆Ct'!AE10,2),-1/LOG(2^-'Calcul des ∆Ct'!AE10,2)))</f>
        <v/>
      </c>
      <c r="AI11" s="301" t="str">
        <f>IF(ISERROR(LOG(2^-'Calcul des ∆Ct'!AF10,2)),"",IF(LOG(2^-'Calcul des ∆Ct'!AF10,2)&gt;1,LOG(2^-'Calcul des ∆Ct'!AF10,2),-1/LOG(2^-'Calcul des ∆Ct'!AF10,2)))</f>
        <v/>
      </c>
      <c r="AJ11" s="301" t="str">
        <f>IF(ISERROR(LOG(2^-'Calcul des ∆Ct'!AG10,2)),"",IF(LOG(2^-'Calcul des ∆Ct'!AG10,2)&gt;1,LOG(2^-'Calcul des ∆Ct'!AG10,2),-1/LOG(2^-'Calcul des ∆Ct'!AG10,2)))</f>
        <v/>
      </c>
      <c r="AK11" s="301" t="str">
        <f>IF(ISERROR(LOG(2^-'Calcul des ∆Ct'!AH10,2)),"",IF(LOG(2^-'Calcul des ∆Ct'!AH10,2)&gt;1,LOG(2^-'Calcul des ∆Ct'!AH10,2),-1/LOG(2^-'Calcul des ∆Ct'!AH10,2)))</f>
        <v/>
      </c>
      <c r="AL11" s="301" t="str">
        <f>IF(ISERROR(LOG(2^-'Calcul des ∆Ct'!AI10,2)),"",IF(LOG(2^-'Calcul des ∆Ct'!AI10,2)&gt;1,LOG(2^-'Calcul des ∆Ct'!AI10,2),-1/LOG(2^-'Calcul des ∆Ct'!AI10,2)))</f>
        <v/>
      </c>
      <c r="AM11" s="146"/>
      <c r="AN11" s="146"/>
      <c r="AO11" s="146"/>
      <c r="AP11" s="146"/>
      <c r="AQ11" s="146"/>
      <c r="AR11" s="146"/>
      <c r="AS11" s="146"/>
    </row>
    <row r="12" spans="1:45" ht="20.100000000000001" customHeight="1">
      <c r="A12" s="15"/>
      <c r="B12" s="15"/>
      <c r="C12" s="16" t="str">
        <f>IF('Informations Gènes'!A12="","",'Informations Gènes'!A12)</f>
        <v/>
      </c>
      <c r="D12" s="16" t="str">
        <f>IF('Informations Gènes'!B12="","",'Informations Gènes'!B12)</f>
        <v/>
      </c>
      <c r="E12" s="172" t="str">
        <f>'Moyennes ∆Ct et 2^(-∆Ct)'!B11</f>
        <v/>
      </c>
      <c r="F12" s="301" t="str">
        <f>IF(ISERROR(LOG(2^-'Calcul des ∆Ct'!C11,2)),"",IF(LOG(2^-'Calcul des ∆Ct'!C11,2)&gt;1,LOG(2^-'Calcul des ∆Ct'!C11,2),-1/LOG(2^-'Calcul des ∆Ct'!C11,2)))</f>
        <v/>
      </c>
      <c r="G12" s="301" t="str">
        <f>IF(ISERROR(LOG(2^-'Calcul des ∆Ct'!D11,2)),"",IF(LOG(2^-'Calcul des ∆Ct'!D11,2)&gt;1,LOG(2^-'Calcul des ∆Ct'!D11,2),-1/LOG(2^-'Calcul des ∆Ct'!D11,2)))</f>
        <v/>
      </c>
      <c r="H12" s="301" t="str">
        <f>IF(ISERROR(LOG(2^-'Calcul des ∆Ct'!E11,2)),"",IF(LOG(2^-'Calcul des ∆Ct'!E11,2)&gt;1,LOG(2^-'Calcul des ∆Ct'!E11,2),-1/LOG(2^-'Calcul des ∆Ct'!E11,2)))</f>
        <v/>
      </c>
      <c r="I12" s="301" t="str">
        <f>IF(ISERROR(LOG(2^-'Calcul des ∆Ct'!F11,2)),"",IF(LOG(2^-'Calcul des ∆Ct'!F11,2)&gt;1,LOG(2^-'Calcul des ∆Ct'!F11,2),-1/LOG(2^-'Calcul des ∆Ct'!F11,2)))</f>
        <v/>
      </c>
      <c r="J12" s="301" t="str">
        <f>IF(ISERROR(LOG(2^-'Calcul des ∆Ct'!G11,2)),"",IF(LOG(2^-'Calcul des ∆Ct'!G11,2)&gt;1,LOG(2^-'Calcul des ∆Ct'!G11,2),-1/LOG(2^-'Calcul des ∆Ct'!G11,2)))</f>
        <v/>
      </c>
      <c r="K12" s="301" t="str">
        <f>IF(ISERROR(LOG(2^-'Calcul des ∆Ct'!H11,2)),"",IF(LOG(2^-'Calcul des ∆Ct'!H11,2)&gt;1,LOG(2^-'Calcul des ∆Ct'!H11,2),-1/LOG(2^-'Calcul des ∆Ct'!H11,2)))</f>
        <v/>
      </c>
      <c r="L12" s="301" t="str">
        <f>IF(ISERROR(LOG(2^-'Calcul des ∆Ct'!I11,2)),"",IF(LOG(2^-'Calcul des ∆Ct'!I11,2)&gt;1,LOG(2^-'Calcul des ∆Ct'!I11,2),-1/LOG(2^-'Calcul des ∆Ct'!I11,2)))</f>
        <v/>
      </c>
      <c r="M12" s="301" t="str">
        <f>IF(ISERROR(LOG(2^-'Calcul des ∆Ct'!J11,2)),"",IF(LOG(2^-'Calcul des ∆Ct'!J11,2)&gt;1,LOG(2^-'Calcul des ∆Ct'!J11,2),-1/LOG(2^-'Calcul des ∆Ct'!J11,2)))</f>
        <v/>
      </c>
      <c r="N12" s="301" t="str">
        <f>IF(ISERROR(LOG(2^-'Calcul des ∆Ct'!K11,2)),"",IF(LOG(2^-'Calcul des ∆Ct'!K11,2)&gt;1,LOG(2^-'Calcul des ∆Ct'!K11,2),-1/LOG(2^-'Calcul des ∆Ct'!K11,2)))</f>
        <v/>
      </c>
      <c r="O12" s="301" t="str">
        <f>IF(ISERROR(LOG(2^-'Calcul des ∆Ct'!L11,2)),"",IF(LOG(2^-'Calcul des ∆Ct'!L11,2)&gt;1,LOG(2^-'Calcul des ∆Ct'!L11,2),-1/LOG(2^-'Calcul des ∆Ct'!L11,2)))</f>
        <v/>
      </c>
      <c r="P12" s="301" t="str">
        <f>IF(ISERROR(LOG(2^-'Calcul des ∆Ct'!M11,2)),"",IF(LOG(2^-'Calcul des ∆Ct'!M11,2)&gt;1,LOG(2^-'Calcul des ∆Ct'!M11,2),-1/LOG(2^-'Calcul des ∆Ct'!M11,2)))</f>
        <v/>
      </c>
      <c r="Q12" s="301" t="str">
        <f>IF(ISERROR(LOG(2^-'Calcul des ∆Ct'!N11,2)),"",IF(LOG(2^-'Calcul des ∆Ct'!N11,2)&gt;1,LOG(2^-'Calcul des ∆Ct'!N11,2),-1/LOG(2^-'Calcul des ∆Ct'!N11,2)))</f>
        <v/>
      </c>
      <c r="R12" s="301" t="str">
        <f>IF(ISERROR(LOG(2^-'Calcul des ∆Ct'!O11,2)),"",IF(LOG(2^-'Calcul des ∆Ct'!O11,2)&gt;1,LOG(2^-'Calcul des ∆Ct'!O11,2),-1/LOG(2^-'Calcul des ∆Ct'!O11,2)))</f>
        <v/>
      </c>
      <c r="S12" s="301" t="str">
        <f>IF(ISERROR(LOG(2^-'Calcul des ∆Ct'!P11,2)),"",IF(LOG(2^-'Calcul des ∆Ct'!P11,2)&gt;1,LOG(2^-'Calcul des ∆Ct'!P11,2),-1/LOG(2^-'Calcul des ∆Ct'!P11,2)))</f>
        <v/>
      </c>
      <c r="T12" s="301" t="str">
        <f>IF(ISERROR(LOG(2^-'Calcul des ∆Ct'!Q11,2)),"",IF(LOG(2^-'Calcul des ∆Ct'!Q11,2)&gt;1,LOG(2^-'Calcul des ∆Ct'!Q11,2),-1/LOG(2^-'Calcul des ∆Ct'!Q11,2)))</f>
        <v/>
      </c>
      <c r="U12" s="301" t="str">
        <f>IF(ISERROR(LOG(2^-'Calcul des ∆Ct'!R11,2)),"",IF(LOG(2^-'Calcul des ∆Ct'!R11,2)&gt;1,LOG(2^-'Calcul des ∆Ct'!R11,2),-1/LOG(2^-'Calcul des ∆Ct'!R11,2)))</f>
        <v/>
      </c>
      <c r="V12" s="301" t="str">
        <f>IF(ISERROR(LOG(2^-'Calcul des ∆Ct'!S11,2)),"",IF(LOG(2^-'Calcul des ∆Ct'!S11,2)&gt;1,LOG(2^-'Calcul des ∆Ct'!S11,2),-1/LOG(2^-'Calcul des ∆Ct'!S11,2)))</f>
        <v/>
      </c>
      <c r="W12" s="301" t="str">
        <f>IF(ISERROR(LOG(2^-'Calcul des ∆Ct'!T11,2)),"",IF(LOG(2^-'Calcul des ∆Ct'!T11,2)&gt;1,LOG(2^-'Calcul des ∆Ct'!T11,2),-1/LOG(2^-'Calcul des ∆Ct'!T11,2)))</f>
        <v/>
      </c>
      <c r="X12" s="301" t="str">
        <f>IF(ISERROR(LOG(2^-'Calcul des ∆Ct'!U11,2)),"",IF(LOG(2^-'Calcul des ∆Ct'!U11,2)&gt;1,LOG(2^-'Calcul des ∆Ct'!U11,2),-1/LOG(2^-'Calcul des ∆Ct'!U11,2)))</f>
        <v/>
      </c>
      <c r="Y12" s="301" t="str">
        <f>IF(ISERROR(LOG(2^-'Calcul des ∆Ct'!V11,2)),"",IF(LOG(2^-'Calcul des ∆Ct'!V11,2)&gt;1,LOG(2^-'Calcul des ∆Ct'!V11,2),-1/LOG(2^-'Calcul des ∆Ct'!V11,2)))</f>
        <v/>
      </c>
      <c r="Z12" s="301" t="str">
        <f>IF(ISERROR(LOG(2^-'Calcul des ∆Ct'!W11,2)),"",IF(LOG(2^-'Calcul des ∆Ct'!W11,2)&gt;1,LOG(2^-'Calcul des ∆Ct'!W11,2),-1/LOG(2^-'Calcul des ∆Ct'!W11,2)))</f>
        <v/>
      </c>
      <c r="AA12" s="301" t="str">
        <f>IF(ISERROR(LOG(2^-'Calcul des ∆Ct'!X11,2)),"",IF(LOG(2^-'Calcul des ∆Ct'!X11,2)&gt;1,LOG(2^-'Calcul des ∆Ct'!X11,2),-1/LOG(2^-'Calcul des ∆Ct'!X11,2)))</f>
        <v/>
      </c>
      <c r="AB12" s="301" t="str">
        <f>IF(ISERROR(LOG(2^-'Calcul des ∆Ct'!Y11,2)),"",IF(LOG(2^-'Calcul des ∆Ct'!Y11,2)&gt;1,LOG(2^-'Calcul des ∆Ct'!Y11,2),-1/LOG(2^-'Calcul des ∆Ct'!Y11,2)))</f>
        <v/>
      </c>
      <c r="AC12" s="301" t="str">
        <f>IF(ISERROR(LOG(2^-'Calcul des ∆Ct'!Z11,2)),"",IF(LOG(2^-'Calcul des ∆Ct'!Z11,2)&gt;1,LOG(2^-'Calcul des ∆Ct'!Z11,2),-1/LOG(2^-'Calcul des ∆Ct'!Z11,2)))</f>
        <v/>
      </c>
      <c r="AD12" s="301" t="str">
        <f>IF(ISERROR(LOG(2^-'Calcul des ∆Ct'!AA11,2)),"",IF(LOG(2^-'Calcul des ∆Ct'!AA11,2)&gt;1,LOG(2^-'Calcul des ∆Ct'!AA11,2),-1/LOG(2^-'Calcul des ∆Ct'!AA11,2)))</f>
        <v/>
      </c>
      <c r="AE12" s="301" t="str">
        <f>IF(ISERROR(LOG(2^-'Calcul des ∆Ct'!AB11,2)),"",IF(LOG(2^-'Calcul des ∆Ct'!AB11,2)&gt;1,LOG(2^-'Calcul des ∆Ct'!AB11,2),-1/LOG(2^-'Calcul des ∆Ct'!AB11,2)))</f>
        <v/>
      </c>
      <c r="AF12" s="301" t="str">
        <f>IF(ISERROR(LOG(2^-'Calcul des ∆Ct'!AC11,2)),"",IF(LOG(2^-'Calcul des ∆Ct'!AC11,2)&gt;1,LOG(2^-'Calcul des ∆Ct'!AC11,2),-1/LOG(2^-'Calcul des ∆Ct'!AC11,2)))</f>
        <v/>
      </c>
      <c r="AG12" s="301" t="str">
        <f>IF(ISERROR(LOG(2^-'Calcul des ∆Ct'!AD11,2)),"",IF(LOG(2^-'Calcul des ∆Ct'!AD11,2)&gt;1,LOG(2^-'Calcul des ∆Ct'!AD11,2),-1/LOG(2^-'Calcul des ∆Ct'!AD11,2)))</f>
        <v/>
      </c>
      <c r="AH12" s="301" t="str">
        <f>IF(ISERROR(LOG(2^-'Calcul des ∆Ct'!AE11,2)),"",IF(LOG(2^-'Calcul des ∆Ct'!AE11,2)&gt;1,LOG(2^-'Calcul des ∆Ct'!AE11,2),-1/LOG(2^-'Calcul des ∆Ct'!AE11,2)))</f>
        <v/>
      </c>
      <c r="AI12" s="301" t="str">
        <f>IF(ISERROR(LOG(2^-'Calcul des ∆Ct'!AF11,2)),"",IF(LOG(2^-'Calcul des ∆Ct'!AF11,2)&gt;1,LOG(2^-'Calcul des ∆Ct'!AF11,2),-1/LOG(2^-'Calcul des ∆Ct'!AF11,2)))</f>
        <v/>
      </c>
      <c r="AJ12" s="301" t="str">
        <f>IF(ISERROR(LOG(2^-'Calcul des ∆Ct'!AG11,2)),"",IF(LOG(2^-'Calcul des ∆Ct'!AG11,2)&gt;1,LOG(2^-'Calcul des ∆Ct'!AG11,2),-1/LOG(2^-'Calcul des ∆Ct'!AG11,2)))</f>
        <v/>
      </c>
      <c r="AK12" s="301" t="str">
        <f>IF(ISERROR(LOG(2^-'Calcul des ∆Ct'!AH11,2)),"",IF(LOG(2^-'Calcul des ∆Ct'!AH11,2)&gt;1,LOG(2^-'Calcul des ∆Ct'!AH11,2),-1/LOG(2^-'Calcul des ∆Ct'!AH11,2)))</f>
        <v/>
      </c>
      <c r="AL12" s="301" t="str">
        <f>IF(ISERROR(LOG(2^-'Calcul des ∆Ct'!AI11,2)),"",IF(LOG(2^-'Calcul des ∆Ct'!AI11,2)&gt;1,LOG(2^-'Calcul des ∆Ct'!AI11,2),-1/LOG(2^-'Calcul des ∆Ct'!AI11,2)))</f>
        <v/>
      </c>
      <c r="AM12" s="282"/>
      <c r="AN12" s="282"/>
      <c r="AO12" s="282"/>
      <c r="AP12" s="282"/>
      <c r="AQ12" s="282"/>
      <c r="AR12" s="146"/>
      <c r="AS12" s="146"/>
    </row>
    <row r="13" spans="1:45" ht="20.100000000000001" customHeight="1">
      <c r="A13" s="235"/>
      <c r="B13" s="146"/>
      <c r="C13" s="16" t="str">
        <f>IF('Informations Gènes'!A13="","",'Informations Gènes'!A13)</f>
        <v/>
      </c>
      <c r="D13" s="16" t="str">
        <f>IF('Informations Gènes'!B13="","",'Informations Gènes'!B13)</f>
        <v/>
      </c>
      <c r="E13" s="172" t="str">
        <f>'Moyennes ∆Ct et 2^(-∆Ct)'!B12</f>
        <v/>
      </c>
      <c r="F13" s="301" t="str">
        <f>IF(ISERROR(LOG(2^-'Calcul des ∆Ct'!C12,2)),"",IF(LOG(2^-'Calcul des ∆Ct'!C12,2)&gt;1,LOG(2^-'Calcul des ∆Ct'!C12,2),-1/LOG(2^-'Calcul des ∆Ct'!C12,2)))</f>
        <v/>
      </c>
      <c r="G13" s="301" t="str">
        <f>IF(ISERROR(LOG(2^-'Calcul des ∆Ct'!D12,2)),"",IF(LOG(2^-'Calcul des ∆Ct'!D12,2)&gt;1,LOG(2^-'Calcul des ∆Ct'!D12,2),-1/LOG(2^-'Calcul des ∆Ct'!D12,2)))</f>
        <v/>
      </c>
      <c r="H13" s="301" t="str">
        <f>IF(ISERROR(LOG(2^-'Calcul des ∆Ct'!E12,2)),"",IF(LOG(2^-'Calcul des ∆Ct'!E12,2)&gt;1,LOG(2^-'Calcul des ∆Ct'!E12,2),-1/LOG(2^-'Calcul des ∆Ct'!E12,2)))</f>
        <v/>
      </c>
      <c r="I13" s="301" t="str">
        <f>IF(ISERROR(LOG(2^-'Calcul des ∆Ct'!F12,2)),"",IF(LOG(2^-'Calcul des ∆Ct'!F12,2)&gt;1,LOG(2^-'Calcul des ∆Ct'!F12,2),-1/LOG(2^-'Calcul des ∆Ct'!F12,2)))</f>
        <v/>
      </c>
      <c r="J13" s="301" t="str">
        <f>IF(ISERROR(LOG(2^-'Calcul des ∆Ct'!G12,2)),"",IF(LOG(2^-'Calcul des ∆Ct'!G12,2)&gt;1,LOG(2^-'Calcul des ∆Ct'!G12,2),-1/LOG(2^-'Calcul des ∆Ct'!G12,2)))</f>
        <v/>
      </c>
      <c r="K13" s="301" t="str">
        <f>IF(ISERROR(LOG(2^-'Calcul des ∆Ct'!H12,2)),"",IF(LOG(2^-'Calcul des ∆Ct'!H12,2)&gt;1,LOG(2^-'Calcul des ∆Ct'!H12,2),-1/LOG(2^-'Calcul des ∆Ct'!H12,2)))</f>
        <v/>
      </c>
      <c r="L13" s="301" t="str">
        <f>IF(ISERROR(LOG(2^-'Calcul des ∆Ct'!I12,2)),"",IF(LOG(2^-'Calcul des ∆Ct'!I12,2)&gt;1,LOG(2^-'Calcul des ∆Ct'!I12,2),-1/LOG(2^-'Calcul des ∆Ct'!I12,2)))</f>
        <v/>
      </c>
      <c r="M13" s="301" t="str">
        <f>IF(ISERROR(LOG(2^-'Calcul des ∆Ct'!J12,2)),"",IF(LOG(2^-'Calcul des ∆Ct'!J12,2)&gt;1,LOG(2^-'Calcul des ∆Ct'!J12,2),-1/LOG(2^-'Calcul des ∆Ct'!J12,2)))</f>
        <v/>
      </c>
      <c r="N13" s="301" t="str">
        <f>IF(ISERROR(LOG(2^-'Calcul des ∆Ct'!K12,2)),"",IF(LOG(2^-'Calcul des ∆Ct'!K12,2)&gt;1,LOG(2^-'Calcul des ∆Ct'!K12,2),-1/LOG(2^-'Calcul des ∆Ct'!K12,2)))</f>
        <v/>
      </c>
      <c r="O13" s="301" t="str">
        <f>IF(ISERROR(LOG(2^-'Calcul des ∆Ct'!L12,2)),"",IF(LOG(2^-'Calcul des ∆Ct'!L12,2)&gt;1,LOG(2^-'Calcul des ∆Ct'!L12,2),-1/LOG(2^-'Calcul des ∆Ct'!L12,2)))</f>
        <v/>
      </c>
      <c r="P13" s="301" t="str">
        <f>IF(ISERROR(LOG(2^-'Calcul des ∆Ct'!M12,2)),"",IF(LOG(2^-'Calcul des ∆Ct'!M12,2)&gt;1,LOG(2^-'Calcul des ∆Ct'!M12,2),-1/LOG(2^-'Calcul des ∆Ct'!M12,2)))</f>
        <v/>
      </c>
      <c r="Q13" s="301" t="str">
        <f>IF(ISERROR(LOG(2^-'Calcul des ∆Ct'!N12,2)),"",IF(LOG(2^-'Calcul des ∆Ct'!N12,2)&gt;1,LOG(2^-'Calcul des ∆Ct'!N12,2),-1/LOG(2^-'Calcul des ∆Ct'!N12,2)))</f>
        <v/>
      </c>
      <c r="R13" s="301" t="str">
        <f>IF(ISERROR(LOG(2^-'Calcul des ∆Ct'!O12,2)),"",IF(LOG(2^-'Calcul des ∆Ct'!O12,2)&gt;1,LOG(2^-'Calcul des ∆Ct'!O12,2),-1/LOG(2^-'Calcul des ∆Ct'!O12,2)))</f>
        <v/>
      </c>
      <c r="S13" s="301" t="str">
        <f>IF(ISERROR(LOG(2^-'Calcul des ∆Ct'!P12,2)),"",IF(LOG(2^-'Calcul des ∆Ct'!P12,2)&gt;1,LOG(2^-'Calcul des ∆Ct'!P12,2),-1/LOG(2^-'Calcul des ∆Ct'!P12,2)))</f>
        <v/>
      </c>
      <c r="T13" s="301" t="str">
        <f>IF(ISERROR(LOG(2^-'Calcul des ∆Ct'!Q12,2)),"",IF(LOG(2^-'Calcul des ∆Ct'!Q12,2)&gt;1,LOG(2^-'Calcul des ∆Ct'!Q12,2),-1/LOG(2^-'Calcul des ∆Ct'!Q12,2)))</f>
        <v/>
      </c>
      <c r="U13" s="301" t="str">
        <f>IF(ISERROR(LOG(2^-'Calcul des ∆Ct'!R12,2)),"",IF(LOG(2^-'Calcul des ∆Ct'!R12,2)&gt;1,LOG(2^-'Calcul des ∆Ct'!R12,2),-1/LOG(2^-'Calcul des ∆Ct'!R12,2)))</f>
        <v/>
      </c>
      <c r="V13" s="301" t="str">
        <f>IF(ISERROR(LOG(2^-'Calcul des ∆Ct'!S12,2)),"",IF(LOG(2^-'Calcul des ∆Ct'!S12,2)&gt;1,LOG(2^-'Calcul des ∆Ct'!S12,2),-1/LOG(2^-'Calcul des ∆Ct'!S12,2)))</f>
        <v/>
      </c>
      <c r="W13" s="301" t="str">
        <f>IF(ISERROR(LOG(2^-'Calcul des ∆Ct'!T12,2)),"",IF(LOG(2^-'Calcul des ∆Ct'!T12,2)&gt;1,LOG(2^-'Calcul des ∆Ct'!T12,2),-1/LOG(2^-'Calcul des ∆Ct'!T12,2)))</f>
        <v/>
      </c>
      <c r="X13" s="301" t="str">
        <f>IF(ISERROR(LOG(2^-'Calcul des ∆Ct'!U12,2)),"",IF(LOG(2^-'Calcul des ∆Ct'!U12,2)&gt;1,LOG(2^-'Calcul des ∆Ct'!U12,2),-1/LOG(2^-'Calcul des ∆Ct'!U12,2)))</f>
        <v/>
      </c>
      <c r="Y13" s="301" t="str">
        <f>IF(ISERROR(LOG(2^-'Calcul des ∆Ct'!V12,2)),"",IF(LOG(2^-'Calcul des ∆Ct'!V12,2)&gt;1,LOG(2^-'Calcul des ∆Ct'!V12,2),-1/LOG(2^-'Calcul des ∆Ct'!V12,2)))</f>
        <v/>
      </c>
      <c r="Z13" s="301" t="str">
        <f>IF(ISERROR(LOG(2^-'Calcul des ∆Ct'!W12,2)),"",IF(LOG(2^-'Calcul des ∆Ct'!W12,2)&gt;1,LOG(2^-'Calcul des ∆Ct'!W12,2),-1/LOG(2^-'Calcul des ∆Ct'!W12,2)))</f>
        <v/>
      </c>
      <c r="AA13" s="301" t="str">
        <f>IF(ISERROR(LOG(2^-'Calcul des ∆Ct'!X12,2)),"",IF(LOG(2^-'Calcul des ∆Ct'!X12,2)&gt;1,LOG(2^-'Calcul des ∆Ct'!X12,2),-1/LOG(2^-'Calcul des ∆Ct'!X12,2)))</f>
        <v/>
      </c>
      <c r="AB13" s="301" t="str">
        <f>IF(ISERROR(LOG(2^-'Calcul des ∆Ct'!Y12,2)),"",IF(LOG(2^-'Calcul des ∆Ct'!Y12,2)&gt;1,LOG(2^-'Calcul des ∆Ct'!Y12,2),-1/LOG(2^-'Calcul des ∆Ct'!Y12,2)))</f>
        <v/>
      </c>
      <c r="AC13" s="301" t="str">
        <f>IF(ISERROR(LOG(2^-'Calcul des ∆Ct'!Z12,2)),"",IF(LOG(2^-'Calcul des ∆Ct'!Z12,2)&gt;1,LOG(2^-'Calcul des ∆Ct'!Z12,2),-1/LOG(2^-'Calcul des ∆Ct'!Z12,2)))</f>
        <v/>
      </c>
      <c r="AD13" s="301" t="str">
        <f>IF(ISERROR(LOG(2^-'Calcul des ∆Ct'!AA12,2)),"",IF(LOG(2^-'Calcul des ∆Ct'!AA12,2)&gt;1,LOG(2^-'Calcul des ∆Ct'!AA12,2),-1/LOG(2^-'Calcul des ∆Ct'!AA12,2)))</f>
        <v/>
      </c>
      <c r="AE13" s="301" t="str">
        <f>IF(ISERROR(LOG(2^-'Calcul des ∆Ct'!AB12,2)),"",IF(LOG(2^-'Calcul des ∆Ct'!AB12,2)&gt;1,LOG(2^-'Calcul des ∆Ct'!AB12,2),-1/LOG(2^-'Calcul des ∆Ct'!AB12,2)))</f>
        <v/>
      </c>
      <c r="AF13" s="301" t="str">
        <f>IF(ISERROR(LOG(2^-'Calcul des ∆Ct'!AC12,2)),"",IF(LOG(2^-'Calcul des ∆Ct'!AC12,2)&gt;1,LOG(2^-'Calcul des ∆Ct'!AC12,2),-1/LOG(2^-'Calcul des ∆Ct'!AC12,2)))</f>
        <v/>
      </c>
      <c r="AG13" s="301" t="str">
        <f>IF(ISERROR(LOG(2^-'Calcul des ∆Ct'!AD12,2)),"",IF(LOG(2^-'Calcul des ∆Ct'!AD12,2)&gt;1,LOG(2^-'Calcul des ∆Ct'!AD12,2),-1/LOG(2^-'Calcul des ∆Ct'!AD12,2)))</f>
        <v/>
      </c>
      <c r="AH13" s="301" t="str">
        <f>IF(ISERROR(LOG(2^-'Calcul des ∆Ct'!AE12,2)),"",IF(LOG(2^-'Calcul des ∆Ct'!AE12,2)&gt;1,LOG(2^-'Calcul des ∆Ct'!AE12,2),-1/LOG(2^-'Calcul des ∆Ct'!AE12,2)))</f>
        <v/>
      </c>
      <c r="AI13" s="301" t="str">
        <f>IF(ISERROR(LOG(2^-'Calcul des ∆Ct'!AF12,2)),"",IF(LOG(2^-'Calcul des ∆Ct'!AF12,2)&gt;1,LOG(2^-'Calcul des ∆Ct'!AF12,2),-1/LOG(2^-'Calcul des ∆Ct'!AF12,2)))</f>
        <v/>
      </c>
      <c r="AJ13" s="301" t="str">
        <f>IF(ISERROR(LOG(2^-'Calcul des ∆Ct'!AG12,2)),"",IF(LOG(2^-'Calcul des ∆Ct'!AG12,2)&gt;1,LOG(2^-'Calcul des ∆Ct'!AG12,2),-1/LOG(2^-'Calcul des ∆Ct'!AG12,2)))</f>
        <v/>
      </c>
      <c r="AK13" s="301" t="str">
        <f>IF(ISERROR(LOG(2^-'Calcul des ∆Ct'!AH12,2)),"",IF(LOG(2^-'Calcul des ∆Ct'!AH12,2)&gt;1,LOG(2^-'Calcul des ∆Ct'!AH12,2),-1/LOG(2^-'Calcul des ∆Ct'!AH12,2)))</f>
        <v/>
      </c>
      <c r="AL13" s="301" t="str">
        <f>IF(ISERROR(LOG(2^-'Calcul des ∆Ct'!AI12,2)),"",IF(LOG(2^-'Calcul des ∆Ct'!AI12,2)&gt;1,LOG(2^-'Calcul des ∆Ct'!AI12,2),-1/LOG(2^-'Calcul des ∆Ct'!AI12,2)))</f>
        <v/>
      </c>
      <c r="AM13" s="146"/>
      <c r="AN13" s="146"/>
      <c r="AO13" s="146"/>
      <c r="AP13" s="146"/>
      <c r="AQ13" s="146"/>
      <c r="AR13" s="146"/>
      <c r="AS13" s="146"/>
    </row>
    <row r="14" spans="1:45" ht="20.100000000000001" customHeight="1">
      <c r="A14" s="235"/>
      <c r="B14" s="146"/>
      <c r="C14" s="16" t="str">
        <f>IF('Informations Gènes'!A14="","",'Informations Gènes'!A14)</f>
        <v/>
      </c>
      <c r="D14" s="16" t="str">
        <f>IF('Informations Gènes'!B14="","",'Informations Gènes'!B14)</f>
        <v/>
      </c>
      <c r="E14" s="172" t="str">
        <f>'Moyennes ∆Ct et 2^(-∆Ct)'!B13</f>
        <v/>
      </c>
      <c r="F14" s="301" t="str">
        <f>IF(ISERROR(LOG(2^-'Calcul des ∆Ct'!C13,2)),"",IF(LOG(2^-'Calcul des ∆Ct'!C13,2)&gt;1,LOG(2^-'Calcul des ∆Ct'!C13,2),-1/LOG(2^-'Calcul des ∆Ct'!C13,2)))</f>
        <v/>
      </c>
      <c r="G14" s="301" t="str">
        <f>IF(ISERROR(LOG(2^-'Calcul des ∆Ct'!D13,2)),"",IF(LOG(2^-'Calcul des ∆Ct'!D13,2)&gt;1,LOG(2^-'Calcul des ∆Ct'!D13,2),-1/LOG(2^-'Calcul des ∆Ct'!D13,2)))</f>
        <v/>
      </c>
      <c r="H14" s="301" t="str">
        <f>IF(ISERROR(LOG(2^-'Calcul des ∆Ct'!E13,2)),"",IF(LOG(2^-'Calcul des ∆Ct'!E13,2)&gt;1,LOG(2^-'Calcul des ∆Ct'!E13,2),-1/LOG(2^-'Calcul des ∆Ct'!E13,2)))</f>
        <v/>
      </c>
      <c r="I14" s="301" t="str">
        <f>IF(ISERROR(LOG(2^-'Calcul des ∆Ct'!F13,2)),"",IF(LOG(2^-'Calcul des ∆Ct'!F13,2)&gt;1,LOG(2^-'Calcul des ∆Ct'!F13,2),-1/LOG(2^-'Calcul des ∆Ct'!F13,2)))</f>
        <v/>
      </c>
      <c r="J14" s="301" t="str">
        <f>IF(ISERROR(LOG(2^-'Calcul des ∆Ct'!G13,2)),"",IF(LOG(2^-'Calcul des ∆Ct'!G13,2)&gt;1,LOG(2^-'Calcul des ∆Ct'!G13,2),-1/LOG(2^-'Calcul des ∆Ct'!G13,2)))</f>
        <v/>
      </c>
      <c r="K14" s="301" t="str">
        <f>IF(ISERROR(LOG(2^-'Calcul des ∆Ct'!H13,2)),"",IF(LOG(2^-'Calcul des ∆Ct'!H13,2)&gt;1,LOG(2^-'Calcul des ∆Ct'!H13,2),-1/LOG(2^-'Calcul des ∆Ct'!H13,2)))</f>
        <v/>
      </c>
      <c r="L14" s="301" t="str">
        <f>IF(ISERROR(LOG(2^-'Calcul des ∆Ct'!I13,2)),"",IF(LOG(2^-'Calcul des ∆Ct'!I13,2)&gt;1,LOG(2^-'Calcul des ∆Ct'!I13,2),-1/LOG(2^-'Calcul des ∆Ct'!I13,2)))</f>
        <v/>
      </c>
      <c r="M14" s="301" t="str">
        <f>IF(ISERROR(LOG(2^-'Calcul des ∆Ct'!J13,2)),"",IF(LOG(2^-'Calcul des ∆Ct'!J13,2)&gt;1,LOG(2^-'Calcul des ∆Ct'!J13,2),-1/LOG(2^-'Calcul des ∆Ct'!J13,2)))</f>
        <v/>
      </c>
      <c r="N14" s="301" t="str">
        <f>IF(ISERROR(LOG(2^-'Calcul des ∆Ct'!K13,2)),"",IF(LOG(2^-'Calcul des ∆Ct'!K13,2)&gt;1,LOG(2^-'Calcul des ∆Ct'!K13,2),-1/LOG(2^-'Calcul des ∆Ct'!K13,2)))</f>
        <v/>
      </c>
      <c r="O14" s="301" t="str">
        <f>IF(ISERROR(LOG(2^-'Calcul des ∆Ct'!L13,2)),"",IF(LOG(2^-'Calcul des ∆Ct'!L13,2)&gt;1,LOG(2^-'Calcul des ∆Ct'!L13,2),-1/LOG(2^-'Calcul des ∆Ct'!L13,2)))</f>
        <v/>
      </c>
      <c r="P14" s="301" t="str">
        <f>IF(ISERROR(LOG(2^-'Calcul des ∆Ct'!M13,2)),"",IF(LOG(2^-'Calcul des ∆Ct'!M13,2)&gt;1,LOG(2^-'Calcul des ∆Ct'!M13,2),-1/LOG(2^-'Calcul des ∆Ct'!M13,2)))</f>
        <v/>
      </c>
      <c r="Q14" s="301" t="str">
        <f>IF(ISERROR(LOG(2^-'Calcul des ∆Ct'!N13,2)),"",IF(LOG(2^-'Calcul des ∆Ct'!N13,2)&gt;1,LOG(2^-'Calcul des ∆Ct'!N13,2),-1/LOG(2^-'Calcul des ∆Ct'!N13,2)))</f>
        <v/>
      </c>
      <c r="R14" s="301" t="str">
        <f>IF(ISERROR(LOG(2^-'Calcul des ∆Ct'!O13,2)),"",IF(LOG(2^-'Calcul des ∆Ct'!O13,2)&gt;1,LOG(2^-'Calcul des ∆Ct'!O13,2),-1/LOG(2^-'Calcul des ∆Ct'!O13,2)))</f>
        <v/>
      </c>
      <c r="S14" s="301" t="str">
        <f>IF(ISERROR(LOG(2^-'Calcul des ∆Ct'!P13,2)),"",IF(LOG(2^-'Calcul des ∆Ct'!P13,2)&gt;1,LOG(2^-'Calcul des ∆Ct'!P13,2),-1/LOG(2^-'Calcul des ∆Ct'!P13,2)))</f>
        <v/>
      </c>
      <c r="T14" s="301" t="str">
        <f>IF(ISERROR(LOG(2^-'Calcul des ∆Ct'!Q13,2)),"",IF(LOG(2^-'Calcul des ∆Ct'!Q13,2)&gt;1,LOG(2^-'Calcul des ∆Ct'!Q13,2),-1/LOG(2^-'Calcul des ∆Ct'!Q13,2)))</f>
        <v/>
      </c>
      <c r="U14" s="301" t="str">
        <f>IF(ISERROR(LOG(2^-'Calcul des ∆Ct'!R13,2)),"",IF(LOG(2^-'Calcul des ∆Ct'!R13,2)&gt;1,LOG(2^-'Calcul des ∆Ct'!R13,2),-1/LOG(2^-'Calcul des ∆Ct'!R13,2)))</f>
        <v/>
      </c>
      <c r="V14" s="301" t="str">
        <f>IF(ISERROR(LOG(2^-'Calcul des ∆Ct'!S13,2)),"",IF(LOG(2^-'Calcul des ∆Ct'!S13,2)&gt;1,LOG(2^-'Calcul des ∆Ct'!S13,2),-1/LOG(2^-'Calcul des ∆Ct'!S13,2)))</f>
        <v/>
      </c>
      <c r="W14" s="301" t="str">
        <f>IF(ISERROR(LOG(2^-'Calcul des ∆Ct'!T13,2)),"",IF(LOG(2^-'Calcul des ∆Ct'!T13,2)&gt;1,LOG(2^-'Calcul des ∆Ct'!T13,2),-1/LOG(2^-'Calcul des ∆Ct'!T13,2)))</f>
        <v/>
      </c>
      <c r="X14" s="301" t="str">
        <f>IF(ISERROR(LOG(2^-'Calcul des ∆Ct'!U13,2)),"",IF(LOG(2^-'Calcul des ∆Ct'!U13,2)&gt;1,LOG(2^-'Calcul des ∆Ct'!U13,2),-1/LOG(2^-'Calcul des ∆Ct'!U13,2)))</f>
        <v/>
      </c>
      <c r="Y14" s="301" t="str">
        <f>IF(ISERROR(LOG(2^-'Calcul des ∆Ct'!V13,2)),"",IF(LOG(2^-'Calcul des ∆Ct'!V13,2)&gt;1,LOG(2^-'Calcul des ∆Ct'!V13,2),-1/LOG(2^-'Calcul des ∆Ct'!V13,2)))</f>
        <v/>
      </c>
      <c r="Z14" s="301" t="str">
        <f>IF(ISERROR(LOG(2^-'Calcul des ∆Ct'!W13,2)),"",IF(LOG(2^-'Calcul des ∆Ct'!W13,2)&gt;1,LOG(2^-'Calcul des ∆Ct'!W13,2),-1/LOG(2^-'Calcul des ∆Ct'!W13,2)))</f>
        <v/>
      </c>
      <c r="AA14" s="301" t="str">
        <f>IF(ISERROR(LOG(2^-'Calcul des ∆Ct'!X13,2)),"",IF(LOG(2^-'Calcul des ∆Ct'!X13,2)&gt;1,LOG(2^-'Calcul des ∆Ct'!X13,2),-1/LOG(2^-'Calcul des ∆Ct'!X13,2)))</f>
        <v/>
      </c>
      <c r="AB14" s="301" t="str">
        <f>IF(ISERROR(LOG(2^-'Calcul des ∆Ct'!Y13,2)),"",IF(LOG(2^-'Calcul des ∆Ct'!Y13,2)&gt;1,LOG(2^-'Calcul des ∆Ct'!Y13,2),-1/LOG(2^-'Calcul des ∆Ct'!Y13,2)))</f>
        <v/>
      </c>
      <c r="AC14" s="301" t="str">
        <f>IF(ISERROR(LOG(2^-'Calcul des ∆Ct'!Z13,2)),"",IF(LOG(2^-'Calcul des ∆Ct'!Z13,2)&gt;1,LOG(2^-'Calcul des ∆Ct'!Z13,2),-1/LOG(2^-'Calcul des ∆Ct'!Z13,2)))</f>
        <v/>
      </c>
      <c r="AD14" s="301" t="str">
        <f>IF(ISERROR(LOG(2^-'Calcul des ∆Ct'!AA13,2)),"",IF(LOG(2^-'Calcul des ∆Ct'!AA13,2)&gt;1,LOG(2^-'Calcul des ∆Ct'!AA13,2),-1/LOG(2^-'Calcul des ∆Ct'!AA13,2)))</f>
        <v/>
      </c>
      <c r="AE14" s="301" t="str">
        <f>IF(ISERROR(LOG(2^-'Calcul des ∆Ct'!AB13,2)),"",IF(LOG(2^-'Calcul des ∆Ct'!AB13,2)&gt;1,LOG(2^-'Calcul des ∆Ct'!AB13,2),-1/LOG(2^-'Calcul des ∆Ct'!AB13,2)))</f>
        <v/>
      </c>
      <c r="AF14" s="301" t="str">
        <f>IF(ISERROR(LOG(2^-'Calcul des ∆Ct'!AC13,2)),"",IF(LOG(2^-'Calcul des ∆Ct'!AC13,2)&gt;1,LOG(2^-'Calcul des ∆Ct'!AC13,2),-1/LOG(2^-'Calcul des ∆Ct'!AC13,2)))</f>
        <v/>
      </c>
      <c r="AG14" s="301" t="str">
        <f>IF(ISERROR(LOG(2^-'Calcul des ∆Ct'!AD13,2)),"",IF(LOG(2^-'Calcul des ∆Ct'!AD13,2)&gt;1,LOG(2^-'Calcul des ∆Ct'!AD13,2),-1/LOG(2^-'Calcul des ∆Ct'!AD13,2)))</f>
        <v/>
      </c>
      <c r="AH14" s="301" t="str">
        <f>IF(ISERROR(LOG(2^-'Calcul des ∆Ct'!AE13,2)),"",IF(LOG(2^-'Calcul des ∆Ct'!AE13,2)&gt;1,LOG(2^-'Calcul des ∆Ct'!AE13,2),-1/LOG(2^-'Calcul des ∆Ct'!AE13,2)))</f>
        <v/>
      </c>
      <c r="AI14" s="301" t="str">
        <f>IF(ISERROR(LOG(2^-'Calcul des ∆Ct'!AF13,2)),"",IF(LOG(2^-'Calcul des ∆Ct'!AF13,2)&gt;1,LOG(2^-'Calcul des ∆Ct'!AF13,2),-1/LOG(2^-'Calcul des ∆Ct'!AF13,2)))</f>
        <v/>
      </c>
      <c r="AJ14" s="301" t="str">
        <f>IF(ISERROR(LOG(2^-'Calcul des ∆Ct'!AG13,2)),"",IF(LOG(2^-'Calcul des ∆Ct'!AG13,2)&gt;1,LOG(2^-'Calcul des ∆Ct'!AG13,2),-1/LOG(2^-'Calcul des ∆Ct'!AG13,2)))</f>
        <v/>
      </c>
      <c r="AK14" s="301" t="str">
        <f>IF(ISERROR(LOG(2^-'Calcul des ∆Ct'!AH13,2)),"",IF(LOG(2^-'Calcul des ∆Ct'!AH13,2)&gt;1,LOG(2^-'Calcul des ∆Ct'!AH13,2),-1/LOG(2^-'Calcul des ∆Ct'!AH13,2)))</f>
        <v/>
      </c>
      <c r="AL14" s="301" t="str">
        <f>IF(ISERROR(LOG(2^-'Calcul des ∆Ct'!AI13,2)),"",IF(LOG(2^-'Calcul des ∆Ct'!AI13,2)&gt;1,LOG(2^-'Calcul des ∆Ct'!AI13,2),-1/LOG(2^-'Calcul des ∆Ct'!AI13,2)))</f>
        <v/>
      </c>
      <c r="AM14" s="146"/>
      <c r="AN14" s="146"/>
      <c r="AO14" s="146"/>
      <c r="AP14" s="146"/>
      <c r="AQ14" s="146"/>
      <c r="AR14" s="146"/>
      <c r="AS14" s="146"/>
    </row>
    <row r="15" spans="1:45" ht="20.100000000000001" customHeight="1">
      <c r="A15" s="146"/>
      <c r="B15" s="146"/>
      <c r="C15" s="16" t="str">
        <f>IF('Informations Gènes'!A15="","",'Informations Gènes'!A15)</f>
        <v/>
      </c>
      <c r="D15" s="16" t="str">
        <f>IF('Informations Gènes'!B15="","",'Informations Gènes'!B15)</f>
        <v/>
      </c>
      <c r="E15" s="172" t="str">
        <f>'Moyennes ∆Ct et 2^(-∆Ct)'!B14</f>
        <v/>
      </c>
      <c r="F15" s="301" t="str">
        <f>IF(ISERROR(LOG(2^-'Calcul des ∆Ct'!C14,2)),"",IF(LOG(2^-'Calcul des ∆Ct'!C14,2)&gt;1,LOG(2^-'Calcul des ∆Ct'!C14,2),-1/LOG(2^-'Calcul des ∆Ct'!C14,2)))</f>
        <v/>
      </c>
      <c r="G15" s="301" t="str">
        <f>IF(ISERROR(LOG(2^-'Calcul des ∆Ct'!D14,2)),"",IF(LOG(2^-'Calcul des ∆Ct'!D14,2)&gt;1,LOG(2^-'Calcul des ∆Ct'!D14,2),-1/LOG(2^-'Calcul des ∆Ct'!D14,2)))</f>
        <v/>
      </c>
      <c r="H15" s="301" t="str">
        <f>IF(ISERROR(LOG(2^-'Calcul des ∆Ct'!E14,2)),"",IF(LOG(2^-'Calcul des ∆Ct'!E14,2)&gt;1,LOG(2^-'Calcul des ∆Ct'!E14,2),-1/LOG(2^-'Calcul des ∆Ct'!E14,2)))</f>
        <v/>
      </c>
      <c r="I15" s="301" t="str">
        <f>IF(ISERROR(LOG(2^-'Calcul des ∆Ct'!F14,2)),"",IF(LOG(2^-'Calcul des ∆Ct'!F14,2)&gt;1,LOG(2^-'Calcul des ∆Ct'!F14,2),-1/LOG(2^-'Calcul des ∆Ct'!F14,2)))</f>
        <v/>
      </c>
      <c r="J15" s="301" t="str">
        <f>IF(ISERROR(LOG(2^-'Calcul des ∆Ct'!G14,2)),"",IF(LOG(2^-'Calcul des ∆Ct'!G14,2)&gt;1,LOG(2^-'Calcul des ∆Ct'!G14,2),-1/LOG(2^-'Calcul des ∆Ct'!G14,2)))</f>
        <v/>
      </c>
      <c r="K15" s="301" t="str">
        <f>IF(ISERROR(LOG(2^-'Calcul des ∆Ct'!H14,2)),"",IF(LOG(2^-'Calcul des ∆Ct'!H14,2)&gt;1,LOG(2^-'Calcul des ∆Ct'!H14,2),-1/LOG(2^-'Calcul des ∆Ct'!H14,2)))</f>
        <v/>
      </c>
      <c r="L15" s="301" t="str">
        <f>IF(ISERROR(LOG(2^-'Calcul des ∆Ct'!I14,2)),"",IF(LOG(2^-'Calcul des ∆Ct'!I14,2)&gt;1,LOG(2^-'Calcul des ∆Ct'!I14,2),-1/LOG(2^-'Calcul des ∆Ct'!I14,2)))</f>
        <v/>
      </c>
      <c r="M15" s="301" t="str">
        <f>IF(ISERROR(LOG(2^-'Calcul des ∆Ct'!J14,2)),"",IF(LOG(2^-'Calcul des ∆Ct'!J14,2)&gt;1,LOG(2^-'Calcul des ∆Ct'!J14,2),-1/LOG(2^-'Calcul des ∆Ct'!J14,2)))</f>
        <v/>
      </c>
      <c r="N15" s="301" t="str">
        <f>IF(ISERROR(LOG(2^-'Calcul des ∆Ct'!K14,2)),"",IF(LOG(2^-'Calcul des ∆Ct'!K14,2)&gt;1,LOG(2^-'Calcul des ∆Ct'!K14,2),-1/LOG(2^-'Calcul des ∆Ct'!K14,2)))</f>
        <v/>
      </c>
      <c r="O15" s="301" t="str">
        <f>IF(ISERROR(LOG(2^-'Calcul des ∆Ct'!L14,2)),"",IF(LOG(2^-'Calcul des ∆Ct'!L14,2)&gt;1,LOG(2^-'Calcul des ∆Ct'!L14,2),-1/LOG(2^-'Calcul des ∆Ct'!L14,2)))</f>
        <v/>
      </c>
      <c r="P15" s="301" t="str">
        <f>IF(ISERROR(LOG(2^-'Calcul des ∆Ct'!M14,2)),"",IF(LOG(2^-'Calcul des ∆Ct'!M14,2)&gt;1,LOG(2^-'Calcul des ∆Ct'!M14,2),-1/LOG(2^-'Calcul des ∆Ct'!M14,2)))</f>
        <v/>
      </c>
      <c r="Q15" s="301" t="str">
        <f>IF(ISERROR(LOG(2^-'Calcul des ∆Ct'!N14,2)),"",IF(LOG(2^-'Calcul des ∆Ct'!N14,2)&gt;1,LOG(2^-'Calcul des ∆Ct'!N14,2),-1/LOG(2^-'Calcul des ∆Ct'!N14,2)))</f>
        <v/>
      </c>
      <c r="R15" s="301" t="str">
        <f>IF(ISERROR(LOG(2^-'Calcul des ∆Ct'!O14,2)),"",IF(LOG(2^-'Calcul des ∆Ct'!O14,2)&gt;1,LOG(2^-'Calcul des ∆Ct'!O14,2),-1/LOG(2^-'Calcul des ∆Ct'!O14,2)))</f>
        <v/>
      </c>
      <c r="S15" s="301" t="str">
        <f>IF(ISERROR(LOG(2^-'Calcul des ∆Ct'!P14,2)),"",IF(LOG(2^-'Calcul des ∆Ct'!P14,2)&gt;1,LOG(2^-'Calcul des ∆Ct'!P14,2),-1/LOG(2^-'Calcul des ∆Ct'!P14,2)))</f>
        <v/>
      </c>
      <c r="T15" s="301" t="str">
        <f>IF(ISERROR(LOG(2^-'Calcul des ∆Ct'!Q14,2)),"",IF(LOG(2^-'Calcul des ∆Ct'!Q14,2)&gt;1,LOG(2^-'Calcul des ∆Ct'!Q14,2),-1/LOG(2^-'Calcul des ∆Ct'!Q14,2)))</f>
        <v/>
      </c>
      <c r="U15" s="301" t="str">
        <f>IF(ISERROR(LOG(2^-'Calcul des ∆Ct'!R14,2)),"",IF(LOG(2^-'Calcul des ∆Ct'!R14,2)&gt;1,LOG(2^-'Calcul des ∆Ct'!R14,2),-1/LOG(2^-'Calcul des ∆Ct'!R14,2)))</f>
        <v/>
      </c>
      <c r="V15" s="301" t="str">
        <f>IF(ISERROR(LOG(2^-'Calcul des ∆Ct'!S14,2)),"",IF(LOG(2^-'Calcul des ∆Ct'!S14,2)&gt;1,LOG(2^-'Calcul des ∆Ct'!S14,2),-1/LOG(2^-'Calcul des ∆Ct'!S14,2)))</f>
        <v/>
      </c>
      <c r="W15" s="301" t="str">
        <f>IF(ISERROR(LOG(2^-'Calcul des ∆Ct'!T14,2)),"",IF(LOG(2^-'Calcul des ∆Ct'!T14,2)&gt;1,LOG(2^-'Calcul des ∆Ct'!T14,2),-1/LOG(2^-'Calcul des ∆Ct'!T14,2)))</f>
        <v/>
      </c>
      <c r="X15" s="301" t="str">
        <f>IF(ISERROR(LOG(2^-'Calcul des ∆Ct'!U14,2)),"",IF(LOG(2^-'Calcul des ∆Ct'!U14,2)&gt;1,LOG(2^-'Calcul des ∆Ct'!U14,2),-1/LOG(2^-'Calcul des ∆Ct'!U14,2)))</f>
        <v/>
      </c>
      <c r="Y15" s="301" t="str">
        <f>IF(ISERROR(LOG(2^-'Calcul des ∆Ct'!V14,2)),"",IF(LOG(2^-'Calcul des ∆Ct'!V14,2)&gt;1,LOG(2^-'Calcul des ∆Ct'!V14,2),-1/LOG(2^-'Calcul des ∆Ct'!V14,2)))</f>
        <v/>
      </c>
      <c r="Z15" s="301" t="str">
        <f>IF(ISERROR(LOG(2^-'Calcul des ∆Ct'!W14,2)),"",IF(LOG(2^-'Calcul des ∆Ct'!W14,2)&gt;1,LOG(2^-'Calcul des ∆Ct'!W14,2),-1/LOG(2^-'Calcul des ∆Ct'!W14,2)))</f>
        <v/>
      </c>
      <c r="AA15" s="301" t="str">
        <f>IF(ISERROR(LOG(2^-'Calcul des ∆Ct'!X14,2)),"",IF(LOG(2^-'Calcul des ∆Ct'!X14,2)&gt;1,LOG(2^-'Calcul des ∆Ct'!X14,2),-1/LOG(2^-'Calcul des ∆Ct'!X14,2)))</f>
        <v/>
      </c>
      <c r="AB15" s="301" t="str">
        <f>IF(ISERROR(LOG(2^-'Calcul des ∆Ct'!Y14,2)),"",IF(LOG(2^-'Calcul des ∆Ct'!Y14,2)&gt;1,LOG(2^-'Calcul des ∆Ct'!Y14,2),-1/LOG(2^-'Calcul des ∆Ct'!Y14,2)))</f>
        <v/>
      </c>
      <c r="AC15" s="301" t="str">
        <f>IF(ISERROR(LOG(2^-'Calcul des ∆Ct'!Z14,2)),"",IF(LOG(2^-'Calcul des ∆Ct'!Z14,2)&gt;1,LOG(2^-'Calcul des ∆Ct'!Z14,2),-1/LOG(2^-'Calcul des ∆Ct'!Z14,2)))</f>
        <v/>
      </c>
      <c r="AD15" s="301" t="str">
        <f>IF(ISERROR(LOG(2^-'Calcul des ∆Ct'!AA14,2)),"",IF(LOG(2^-'Calcul des ∆Ct'!AA14,2)&gt;1,LOG(2^-'Calcul des ∆Ct'!AA14,2),-1/LOG(2^-'Calcul des ∆Ct'!AA14,2)))</f>
        <v/>
      </c>
      <c r="AE15" s="301" t="str">
        <f>IF(ISERROR(LOG(2^-'Calcul des ∆Ct'!AB14,2)),"",IF(LOG(2^-'Calcul des ∆Ct'!AB14,2)&gt;1,LOG(2^-'Calcul des ∆Ct'!AB14,2),-1/LOG(2^-'Calcul des ∆Ct'!AB14,2)))</f>
        <v/>
      </c>
      <c r="AF15" s="301" t="str">
        <f>IF(ISERROR(LOG(2^-'Calcul des ∆Ct'!AC14,2)),"",IF(LOG(2^-'Calcul des ∆Ct'!AC14,2)&gt;1,LOG(2^-'Calcul des ∆Ct'!AC14,2),-1/LOG(2^-'Calcul des ∆Ct'!AC14,2)))</f>
        <v/>
      </c>
      <c r="AG15" s="301" t="str">
        <f>IF(ISERROR(LOG(2^-'Calcul des ∆Ct'!AD14,2)),"",IF(LOG(2^-'Calcul des ∆Ct'!AD14,2)&gt;1,LOG(2^-'Calcul des ∆Ct'!AD14,2),-1/LOG(2^-'Calcul des ∆Ct'!AD14,2)))</f>
        <v/>
      </c>
      <c r="AH15" s="301" t="str">
        <f>IF(ISERROR(LOG(2^-'Calcul des ∆Ct'!AE14,2)),"",IF(LOG(2^-'Calcul des ∆Ct'!AE14,2)&gt;1,LOG(2^-'Calcul des ∆Ct'!AE14,2),-1/LOG(2^-'Calcul des ∆Ct'!AE14,2)))</f>
        <v/>
      </c>
      <c r="AI15" s="301" t="str">
        <f>IF(ISERROR(LOG(2^-'Calcul des ∆Ct'!AF14,2)),"",IF(LOG(2^-'Calcul des ∆Ct'!AF14,2)&gt;1,LOG(2^-'Calcul des ∆Ct'!AF14,2),-1/LOG(2^-'Calcul des ∆Ct'!AF14,2)))</f>
        <v/>
      </c>
      <c r="AJ15" s="301" t="str">
        <f>IF(ISERROR(LOG(2^-'Calcul des ∆Ct'!AG14,2)),"",IF(LOG(2^-'Calcul des ∆Ct'!AG14,2)&gt;1,LOG(2^-'Calcul des ∆Ct'!AG14,2),-1/LOG(2^-'Calcul des ∆Ct'!AG14,2)))</f>
        <v/>
      </c>
      <c r="AK15" s="301" t="str">
        <f>IF(ISERROR(LOG(2^-'Calcul des ∆Ct'!AH14,2)),"",IF(LOG(2^-'Calcul des ∆Ct'!AH14,2)&gt;1,LOG(2^-'Calcul des ∆Ct'!AH14,2),-1/LOG(2^-'Calcul des ∆Ct'!AH14,2)))</f>
        <v/>
      </c>
      <c r="AL15" s="301" t="str">
        <f>IF(ISERROR(LOG(2^-'Calcul des ∆Ct'!AI14,2)),"",IF(LOG(2^-'Calcul des ∆Ct'!AI14,2)&gt;1,LOG(2^-'Calcul des ∆Ct'!AI14,2),-1/LOG(2^-'Calcul des ∆Ct'!AI14,2)))</f>
        <v/>
      </c>
      <c r="AM15" s="146"/>
      <c r="AN15" s="146"/>
      <c r="AO15" s="146"/>
      <c r="AP15" s="146"/>
      <c r="AQ15" s="146"/>
      <c r="AR15" s="146"/>
      <c r="AS15" s="146"/>
    </row>
    <row r="16" spans="1:45" ht="20.100000000000001" customHeight="1">
      <c r="A16" s="146"/>
      <c r="B16" s="146"/>
      <c r="C16" s="16" t="str">
        <f>IF('Informations Gènes'!A16="","",'Informations Gènes'!A16)</f>
        <v/>
      </c>
      <c r="D16" s="16" t="str">
        <f>IF('Informations Gènes'!B16="","",'Informations Gènes'!B16)</f>
        <v/>
      </c>
      <c r="E16" s="172" t="str">
        <f>'Moyennes ∆Ct et 2^(-∆Ct)'!B15</f>
        <v/>
      </c>
      <c r="F16" s="301" t="str">
        <f>IF(ISERROR(LOG(2^-'Calcul des ∆Ct'!C15,2)),"",IF(LOG(2^-'Calcul des ∆Ct'!C15,2)&gt;1,LOG(2^-'Calcul des ∆Ct'!C15,2),-1/LOG(2^-'Calcul des ∆Ct'!C15,2)))</f>
        <v/>
      </c>
      <c r="G16" s="301" t="str">
        <f>IF(ISERROR(LOG(2^-'Calcul des ∆Ct'!D15,2)),"",IF(LOG(2^-'Calcul des ∆Ct'!D15,2)&gt;1,LOG(2^-'Calcul des ∆Ct'!D15,2),-1/LOG(2^-'Calcul des ∆Ct'!D15,2)))</f>
        <v/>
      </c>
      <c r="H16" s="301" t="str">
        <f>IF(ISERROR(LOG(2^-'Calcul des ∆Ct'!E15,2)),"",IF(LOG(2^-'Calcul des ∆Ct'!E15,2)&gt;1,LOG(2^-'Calcul des ∆Ct'!E15,2),-1/LOG(2^-'Calcul des ∆Ct'!E15,2)))</f>
        <v/>
      </c>
      <c r="I16" s="301" t="str">
        <f>IF(ISERROR(LOG(2^-'Calcul des ∆Ct'!F15,2)),"",IF(LOG(2^-'Calcul des ∆Ct'!F15,2)&gt;1,LOG(2^-'Calcul des ∆Ct'!F15,2),-1/LOG(2^-'Calcul des ∆Ct'!F15,2)))</f>
        <v/>
      </c>
      <c r="J16" s="301" t="str">
        <f>IF(ISERROR(LOG(2^-'Calcul des ∆Ct'!G15,2)),"",IF(LOG(2^-'Calcul des ∆Ct'!G15,2)&gt;1,LOG(2^-'Calcul des ∆Ct'!G15,2),-1/LOG(2^-'Calcul des ∆Ct'!G15,2)))</f>
        <v/>
      </c>
      <c r="K16" s="301" t="str">
        <f>IF(ISERROR(LOG(2^-'Calcul des ∆Ct'!H15,2)),"",IF(LOG(2^-'Calcul des ∆Ct'!H15,2)&gt;1,LOG(2^-'Calcul des ∆Ct'!H15,2),-1/LOG(2^-'Calcul des ∆Ct'!H15,2)))</f>
        <v/>
      </c>
      <c r="L16" s="301" t="str">
        <f>IF(ISERROR(LOG(2^-'Calcul des ∆Ct'!I15,2)),"",IF(LOG(2^-'Calcul des ∆Ct'!I15,2)&gt;1,LOG(2^-'Calcul des ∆Ct'!I15,2),-1/LOG(2^-'Calcul des ∆Ct'!I15,2)))</f>
        <v/>
      </c>
      <c r="M16" s="301" t="str">
        <f>IF(ISERROR(LOG(2^-'Calcul des ∆Ct'!J15,2)),"",IF(LOG(2^-'Calcul des ∆Ct'!J15,2)&gt;1,LOG(2^-'Calcul des ∆Ct'!J15,2),-1/LOG(2^-'Calcul des ∆Ct'!J15,2)))</f>
        <v/>
      </c>
      <c r="N16" s="301" t="str">
        <f>IF(ISERROR(LOG(2^-'Calcul des ∆Ct'!K15,2)),"",IF(LOG(2^-'Calcul des ∆Ct'!K15,2)&gt;1,LOG(2^-'Calcul des ∆Ct'!K15,2),-1/LOG(2^-'Calcul des ∆Ct'!K15,2)))</f>
        <v/>
      </c>
      <c r="O16" s="301" t="str">
        <f>IF(ISERROR(LOG(2^-'Calcul des ∆Ct'!L15,2)),"",IF(LOG(2^-'Calcul des ∆Ct'!L15,2)&gt;1,LOG(2^-'Calcul des ∆Ct'!L15,2),-1/LOG(2^-'Calcul des ∆Ct'!L15,2)))</f>
        <v/>
      </c>
      <c r="P16" s="301" t="str">
        <f>IF(ISERROR(LOG(2^-'Calcul des ∆Ct'!M15,2)),"",IF(LOG(2^-'Calcul des ∆Ct'!M15,2)&gt;1,LOG(2^-'Calcul des ∆Ct'!M15,2),-1/LOG(2^-'Calcul des ∆Ct'!M15,2)))</f>
        <v/>
      </c>
      <c r="Q16" s="301" t="str">
        <f>IF(ISERROR(LOG(2^-'Calcul des ∆Ct'!N15,2)),"",IF(LOG(2^-'Calcul des ∆Ct'!N15,2)&gt;1,LOG(2^-'Calcul des ∆Ct'!N15,2),-1/LOG(2^-'Calcul des ∆Ct'!N15,2)))</f>
        <v/>
      </c>
      <c r="R16" s="301" t="str">
        <f>IF(ISERROR(LOG(2^-'Calcul des ∆Ct'!O15,2)),"",IF(LOG(2^-'Calcul des ∆Ct'!O15,2)&gt;1,LOG(2^-'Calcul des ∆Ct'!O15,2),-1/LOG(2^-'Calcul des ∆Ct'!O15,2)))</f>
        <v/>
      </c>
      <c r="S16" s="301" t="str">
        <f>IF(ISERROR(LOG(2^-'Calcul des ∆Ct'!P15,2)),"",IF(LOG(2^-'Calcul des ∆Ct'!P15,2)&gt;1,LOG(2^-'Calcul des ∆Ct'!P15,2),-1/LOG(2^-'Calcul des ∆Ct'!P15,2)))</f>
        <v/>
      </c>
      <c r="T16" s="301" t="str">
        <f>IF(ISERROR(LOG(2^-'Calcul des ∆Ct'!Q15,2)),"",IF(LOG(2^-'Calcul des ∆Ct'!Q15,2)&gt;1,LOG(2^-'Calcul des ∆Ct'!Q15,2),-1/LOG(2^-'Calcul des ∆Ct'!Q15,2)))</f>
        <v/>
      </c>
      <c r="U16" s="301" t="str">
        <f>IF(ISERROR(LOG(2^-'Calcul des ∆Ct'!R15,2)),"",IF(LOG(2^-'Calcul des ∆Ct'!R15,2)&gt;1,LOG(2^-'Calcul des ∆Ct'!R15,2),-1/LOG(2^-'Calcul des ∆Ct'!R15,2)))</f>
        <v/>
      </c>
      <c r="V16" s="301" t="str">
        <f>IF(ISERROR(LOG(2^-'Calcul des ∆Ct'!S15,2)),"",IF(LOG(2^-'Calcul des ∆Ct'!S15,2)&gt;1,LOG(2^-'Calcul des ∆Ct'!S15,2),-1/LOG(2^-'Calcul des ∆Ct'!S15,2)))</f>
        <v/>
      </c>
      <c r="W16" s="301" t="str">
        <f>IF(ISERROR(LOG(2^-'Calcul des ∆Ct'!T15,2)),"",IF(LOG(2^-'Calcul des ∆Ct'!T15,2)&gt;1,LOG(2^-'Calcul des ∆Ct'!T15,2),-1/LOG(2^-'Calcul des ∆Ct'!T15,2)))</f>
        <v/>
      </c>
      <c r="X16" s="301" t="str">
        <f>IF(ISERROR(LOG(2^-'Calcul des ∆Ct'!U15,2)),"",IF(LOG(2^-'Calcul des ∆Ct'!U15,2)&gt;1,LOG(2^-'Calcul des ∆Ct'!U15,2),-1/LOG(2^-'Calcul des ∆Ct'!U15,2)))</f>
        <v/>
      </c>
      <c r="Y16" s="301" t="str">
        <f>IF(ISERROR(LOG(2^-'Calcul des ∆Ct'!V15,2)),"",IF(LOG(2^-'Calcul des ∆Ct'!V15,2)&gt;1,LOG(2^-'Calcul des ∆Ct'!V15,2),-1/LOG(2^-'Calcul des ∆Ct'!V15,2)))</f>
        <v/>
      </c>
      <c r="Z16" s="301" t="str">
        <f>IF(ISERROR(LOG(2^-'Calcul des ∆Ct'!W15,2)),"",IF(LOG(2^-'Calcul des ∆Ct'!W15,2)&gt;1,LOG(2^-'Calcul des ∆Ct'!W15,2),-1/LOG(2^-'Calcul des ∆Ct'!W15,2)))</f>
        <v/>
      </c>
      <c r="AA16" s="301" t="str">
        <f>IF(ISERROR(LOG(2^-'Calcul des ∆Ct'!X15,2)),"",IF(LOG(2^-'Calcul des ∆Ct'!X15,2)&gt;1,LOG(2^-'Calcul des ∆Ct'!X15,2),-1/LOG(2^-'Calcul des ∆Ct'!X15,2)))</f>
        <v/>
      </c>
      <c r="AB16" s="301" t="str">
        <f>IF(ISERROR(LOG(2^-'Calcul des ∆Ct'!Y15,2)),"",IF(LOG(2^-'Calcul des ∆Ct'!Y15,2)&gt;1,LOG(2^-'Calcul des ∆Ct'!Y15,2),-1/LOG(2^-'Calcul des ∆Ct'!Y15,2)))</f>
        <v/>
      </c>
      <c r="AC16" s="301" t="str">
        <f>IF(ISERROR(LOG(2^-'Calcul des ∆Ct'!Z15,2)),"",IF(LOG(2^-'Calcul des ∆Ct'!Z15,2)&gt;1,LOG(2^-'Calcul des ∆Ct'!Z15,2),-1/LOG(2^-'Calcul des ∆Ct'!Z15,2)))</f>
        <v/>
      </c>
      <c r="AD16" s="301" t="str">
        <f>IF(ISERROR(LOG(2^-'Calcul des ∆Ct'!AA15,2)),"",IF(LOG(2^-'Calcul des ∆Ct'!AA15,2)&gt;1,LOG(2^-'Calcul des ∆Ct'!AA15,2),-1/LOG(2^-'Calcul des ∆Ct'!AA15,2)))</f>
        <v/>
      </c>
      <c r="AE16" s="301" t="str">
        <f>IF(ISERROR(LOG(2^-'Calcul des ∆Ct'!AB15,2)),"",IF(LOG(2^-'Calcul des ∆Ct'!AB15,2)&gt;1,LOG(2^-'Calcul des ∆Ct'!AB15,2),-1/LOG(2^-'Calcul des ∆Ct'!AB15,2)))</f>
        <v/>
      </c>
      <c r="AF16" s="301" t="str">
        <f>IF(ISERROR(LOG(2^-'Calcul des ∆Ct'!AC15,2)),"",IF(LOG(2^-'Calcul des ∆Ct'!AC15,2)&gt;1,LOG(2^-'Calcul des ∆Ct'!AC15,2),-1/LOG(2^-'Calcul des ∆Ct'!AC15,2)))</f>
        <v/>
      </c>
      <c r="AG16" s="301" t="str">
        <f>IF(ISERROR(LOG(2^-'Calcul des ∆Ct'!AD15,2)),"",IF(LOG(2^-'Calcul des ∆Ct'!AD15,2)&gt;1,LOG(2^-'Calcul des ∆Ct'!AD15,2),-1/LOG(2^-'Calcul des ∆Ct'!AD15,2)))</f>
        <v/>
      </c>
      <c r="AH16" s="301" t="str">
        <f>IF(ISERROR(LOG(2^-'Calcul des ∆Ct'!AE15,2)),"",IF(LOG(2^-'Calcul des ∆Ct'!AE15,2)&gt;1,LOG(2^-'Calcul des ∆Ct'!AE15,2),-1/LOG(2^-'Calcul des ∆Ct'!AE15,2)))</f>
        <v/>
      </c>
      <c r="AI16" s="301" t="str">
        <f>IF(ISERROR(LOG(2^-'Calcul des ∆Ct'!AF15,2)),"",IF(LOG(2^-'Calcul des ∆Ct'!AF15,2)&gt;1,LOG(2^-'Calcul des ∆Ct'!AF15,2),-1/LOG(2^-'Calcul des ∆Ct'!AF15,2)))</f>
        <v/>
      </c>
      <c r="AJ16" s="301" t="str">
        <f>IF(ISERROR(LOG(2^-'Calcul des ∆Ct'!AG15,2)),"",IF(LOG(2^-'Calcul des ∆Ct'!AG15,2)&gt;1,LOG(2^-'Calcul des ∆Ct'!AG15,2),-1/LOG(2^-'Calcul des ∆Ct'!AG15,2)))</f>
        <v/>
      </c>
      <c r="AK16" s="301" t="str">
        <f>IF(ISERROR(LOG(2^-'Calcul des ∆Ct'!AH15,2)),"",IF(LOG(2^-'Calcul des ∆Ct'!AH15,2)&gt;1,LOG(2^-'Calcul des ∆Ct'!AH15,2),-1/LOG(2^-'Calcul des ∆Ct'!AH15,2)))</f>
        <v/>
      </c>
      <c r="AL16" s="301" t="str">
        <f>IF(ISERROR(LOG(2^-'Calcul des ∆Ct'!AI15,2)),"",IF(LOG(2^-'Calcul des ∆Ct'!AI15,2)&gt;1,LOG(2^-'Calcul des ∆Ct'!AI15,2),-1/LOG(2^-'Calcul des ∆Ct'!AI15,2)))</f>
        <v/>
      </c>
      <c r="AM16" s="146"/>
      <c r="AN16" s="146"/>
      <c r="AO16" s="146"/>
      <c r="AP16" s="146"/>
      <c r="AQ16" s="146"/>
      <c r="AR16" s="146"/>
      <c r="AS16" s="146"/>
    </row>
    <row r="17" spans="1:45" ht="20.100000000000001" customHeight="1">
      <c r="A17" s="146"/>
      <c r="B17" s="146"/>
      <c r="C17" s="16" t="str">
        <f>IF('Informations Gènes'!A17="","",'Informations Gènes'!A17)</f>
        <v/>
      </c>
      <c r="D17" s="16" t="str">
        <f>IF('Informations Gènes'!B17="","",'Informations Gènes'!B17)</f>
        <v/>
      </c>
      <c r="E17" s="172" t="str">
        <f>'Moyennes ∆Ct et 2^(-∆Ct)'!B16</f>
        <v/>
      </c>
      <c r="F17" s="301" t="str">
        <f>IF(ISERROR(LOG(2^-'Calcul des ∆Ct'!C16,2)),"",IF(LOG(2^-'Calcul des ∆Ct'!C16,2)&gt;1,LOG(2^-'Calcul des ∆Ct'!C16,2),-1/LOG(2^-'Calcul des ∆Ct'!C16,2)))</f>
        <v/>
      </c>
      <c r="G17" s="301" t="str">
        <f>IF(ISERROR(LOG(2^-'Calcul des ∆Ct'!D16,2)),"",IF(LOG(2^-'Calcul des ∆Ct'!D16,2)&gt;1,LOG(2^-'Calcul des ∆Ct'!D16,2),-1/LOG(2^-'Calcul des ∆Ct'!D16,2)))</f>
        <v/>
      </c>
      <c r="H17" s="301" t="str">
        <f>IF(ISERROR(LOG(2^-'Calcul des ∆Ct'!E16,2)),"",IF(LOG(2^-'Calcul des ∆Ct'!E16,2)&gt;1,LOG(2^-'Calcul des ∆Ct'!E16,2),-1/LOG(2^-'Calcul des ∆Ct'!E16,2)))</f>
        <v/>
      </c>
      <c r="I17" s="301" t="str">
        <f>IF(ISERROR(LOG(2^-'Calcul des ∆Ct'!F16,2)),"",IF(LOG(2^-'Calcul des ∆Ct'!F16,2)&gt;1,LOG(2^-'Calcul des ∆Ct'!F16,2),-1/LOG(2^-'Calcul des ∆Ct'!F16,2)))</f>
        <v/>
      </c>
      <c r="J17" s="301" t="str">
        <f>IF(ISERROR(LOG(2^-'Calcul des ∆Ct'!G16,2)),"",IF(LOG(2^-'Calcul des ∆Ct'!G16,2)&gt;1,LOG(2^-'Calcul des ∆Ct'!G16,2),-1/LOG(2^-'Calcul des ∆Ct'!G16,2)))</f>
        <v/>
      </c>
      <c r="K17" s="301" t="str">
        <f>IF(ISERROR(LOG(2^-'Calcul des ∆Ct'!H16,2)),"",IF(LOG(2^-'Calcul des ∆Ct'!H16,2)&gt;1,LOG(2^-'Calcul des ∆Ct'!H16,2),-1/LOG(2^-'Calcul des ∆Ct'!H16,2)))</f>
        <v/>
      </c>
      <c r="L17" s="301" t="str">
        <f>IF(ISERROR(LOG(2^-'Calcul des ∆Ct'!I16,2)),"",IF(LOG(2^-'Calcul des ∆Ct'!I16,2)&gt;1,LOG(2^-'Calcul des ∆Ct'!I16,2),-1/LOG(2^-'Calcul des ∆Ct'!I16,2)))</f>
        <v/>
      </c>
      <c r="M17" s="301" t="str">
        <f>IF(ISERROR(LOG(2^-'Calcul des ∆Ct'!J16,2)),"",IF(LOG(2^-'Calcul des ∆Ct'!J16,2)&gt;1,LOG(2^-'Calcul des ∆Ct'!J16,2),-1/LOG(2^-'Calcul des ∆Ct'!J16,2)))</f>
        <v/>
      </c>
      <c r="N17" s="301" t="str">
        <f>IF(ISERROR(LOG(2^-'Calcul des ∆Ct'!K16,2)),"",IF(LOG(2^-'Calcul des ∆Ct'!K16,2)&gt;1,LOG(2^-'Calcul des ∆Ct'!K16,2),-1/LOG(2^-'Calcul des ∆Ct'!K16,2)))</f>
        <v/>
      </c>
      <c r="O17" s="301" t="str">
        <f>IF(ISERROR(LOG(2^-'Calcul des ∆Ct'!L16,2)),"",IF(LOG(2^-'Calcul des ∆Ct'!L16,2)&gt;1,LOG(2^-'Calcul des ∆Ct'!L16,2),-1/LOG(2^-'Calcul des ∆Ct'!L16,2)))</f>
        <v/>
      </c>
      <c r="P17" s="301" t="str">
        <f>IF(ISERROR(LOG(2^-'Calcul des ∆Ct'!M16,2)),"",IF(LOG(2^-'Calcul des ∆Ct'!M16,2)&gt;1,LOG(2^-'Calcul des ∆Ct'!M16,2),-1/LOG(2^-'Calcul des ∆Ct'!M16,2)))</f>
        <v/>
      </c>
      <c r="Q17" s="301" t="str">
        <f>IF(ISERROR(LOG(2^-'Calcul des ∆Ct'!N16,2)),"",IF(LOG(2^-'Calcul des ∆Ct'!N16,2)&gt;1,LOG(2^-'Calcul des ∆Ct'!N16,2),-1/LOG(2^-'Calcul des ∆Ct'!N16,2)))</f>
        <v/>
      </c>
      <c r="R17" s="301" t="str">
        <f>IF(ISERROR(LOG(2^-'Calcul des ∆Ct'!O16,2)),"",IF(LOG(2^-'Calcul des ∆Ct'!O16,2)&gt;1,LOG(2^-'Calcul des ∆Ct'!O16,2),-1/LOG(2^-'Calcul des ∆Ct'!O16,2)))</f>
        <v/>
      </c>
      <c r="S17" s="301" t="str">
        <f>IF(ISERROR(LOG(2^-'Calcul des ∆Ct'!P16,2)),"",IF(LOG(2^-'Calcul des ∆Ct'!P16,2)&gt;1,LOG(2^-'Calcul des ∆Ct'!P16,2),-1/LOG(2^-'Calcul des ∆Ct'!P16,2)))</f>
        <v/>
      </c>
      <c r="T17" s="301" t="str">
        <f>IF(ISERROR(LOG(2^-'Calcul des ∆Ct'!Q16,2)),"",IF(LOG(2^-'Calcul des ∆Ct'!Q16,2)&gt;1,LOG(2^-'Calcul des ∆Ct'!Q16,2),-1/LOG(2^-'Calcul des ∆Ct'!Q16,2)))</f>
        <v/>
      </c>
      <c r="U17" s="301" t="str">
        <f>IF(ISERROR(LOG(2^-'Calcul des ∆Ct'!R16,2)),"",IF(LOG(2^-'Calcul des ∆Ct'!R16,2)&gt;1,LOG(2^-'Calcul des ∆Ct'!R16,2),-1/LOG(2^-'Calcul des ∆Ct'!R16,2)))</f>
        <v/>
      </c>
      <c r="V17" s="301" t="str">
        <f>IF(ISERROR(LOG(2^-'Calcul des ∆Ct'!S16,2)),"",IF(LOG(2^-'Calcul des ∆Ct'!S16,2)&gt;1,LOG(2^-'Calcul des ∆Ct'!S16,2),-1/LOG(2^-'Calcul des ∆Ct'!S16,2)))</f>
        <v/>
      </c>
      <c r="W17" s="301" t="str">
        <f>IF(ISERROR(LOG(2^-'Calcul des ∆Ct'!T16,2)),"",IF(LOG(2^-'Calcul des ∆Ct'!T16,2)&gt;1,LOG(2^-'Calcul des ∆Ct'!T16,2),-1/LOG(2^-'Calcul des ∆Ct'!T16,2)))</f>
        <v/>
      </c>
      <c r="X17" s="301" t="str">
        <f>IF(ISERROR(LOG(2^-'Calcul des ∆Ct'!U16,2)),"",IF(LOG(2^-'Calcul des ∆Ct'!U16,2)&gt;1,LOG(2^-'Calcul des ∆Ct'!U16,2),-1/LOG(2^-'Calcul des ∆Ct'!U16,2)))</f>
        <v/>
      </c>
      <c r="Y17" s="301" t="str">
        <f>IF(ISERROR(LOG(2^-'Calcul des ∆Ct'!V16,2)),"",IF(LOG(2^-'Calcul des ∆Ct'!V16,2)&gt;1,LOG(2^-'Calcul des ∆Ct'!V16,2),-1/LOG(2^-'Calcul des ∆Ct'!V16,2)))</f>
        <v/>
      </c>
      <c r="Z17" s="301" t="str">
        <f>IF(ISERROR(LOG(2^-'Calcul des ∆Ct'!W16,2)),"",IF(LOG(2^-'Calcul des ∆Ct'!W16,2)&gt;1,LOG(2^-'Calcul des ∆Ct'!W16,2),-1/LOG(2^-'Calcul des ∆Ct'!W16,2)))</f>
        <v/>
      </c>
      <c r="AA17" s="301" t="str">
        <f>IF(ISERROR(LOG(2^-'Calcul des ∆Ct'!X16,2)),"",IF(LOG(2^-'Calcul des ∆Ct'!X16,2)&gt;1,LOG(2^-'Calcul des ∆Ct'!X16,2),-1/LOG(2^-'Calcul des ∆Ct'!X16,2)))</f>
        <v/>
      </c>
      <c r="AB17" s="301" t="str">
        <f>IF(ISERROR(LOG(2^-'Calcul des ∆Ct'!Y16,2)),"",IF(LOG(2^-'Calcul des ∆Ct'!Y16,2)&gt;1,LOG(2^-'Calcul des ∆Ct'!Y16,2),-1/LOG(2^-'Calcul des ∆Ct'!Y16,2)))</f>
        <v/>
      </c>
      <c r="AC17" s="301" t="str">
        <f>IF(ISERROR(LOG(2^-'Calcul des ∆Ct'!Z16,2)),"",IF(LOG(2^-'Calcul des ∆Ct'!Z16,2)&gt;1,LOG(2^-'Calcul des ∆Ct'!Z16,2),-1/LOG(2^-'Calcul des ∆Ct'!Z16,2)))</f>
        <v/>
      </c>
      <c r="AD17" s="301" t="str">
        <f>IF(ISERROR(LOG(2^-'Calcul des ∆Ct'!AA16,2)),"",IF(LOG(2^-'Calcul des ∆Ct'!AA16,2)&gt;1,LOG(2^-'Calcul des ∆Ct'!AA16,2),-1/LOG(2^-'Calcul des ∆Ct'!AA16,2)))</f>
        <v/>
      </c>
      <c r="AE17" s="301" t="str">
        <f>IF(ISERROR(LOG(2^-'Calcul des ∆Ct'!AB16,2)),"",IF(LOG(2^-'Calcul des ∆Ct'!AB16,2)&gt;1,LOG(2^-'Calcul des ∆Ct'!AB16,2),-1/LOG(2^-'Calcul des ∆Ct'!AB16,2)))</f>
        <v/>
      </c>
      <c r="AF17" s="301" t="str">
        <f>IF(ISERROR(LOG(2^-'Calcul des ∆Ct'!AC16,2)),"",IF(LOG(2^-'Calcul des ∆Ct'!AC16,2)&gt;1,LOG(2^-'Calcul des ∆Ct'!AC16,2),-1/LOG(2^-'Calcul des ∆Ct'!AC16,2)))</f>
        <v/>
      </c>
      <c r="AG17" s="301" t="str">
        <f>IF(ISERROR(LOG(2^-'Calcul des ∆Ct'!AD16,2)),"",IF(LOG(2^-'Calcul des ∆Ct'!AD16,2)&gt;1,LOG(2^-'Calcul des ∆Ct'!AD16,2),-1/LOG(2^-'Calcul des ∆Ct'!AD16,2)))</f>
        <v/>
      </c>
      <c r="AH17" s="301" t="str">
        <f>IF(ISERROR(LOG(2^-'Calcul des ∆Ct'!AE16,2)),"",IF(LOG(2^-'Calcul des ∆Ct'!AE16,2)&gt;1,LOG(2^-'Calcul des ∆Ct'!AE16,2),-1/LOG(2^-'Calcul des ∆Ct'!AE16,2)))</f>
        <v/>
      </c>
      <c r="AI17" s="301" t="str">
        <f>IF(ISERROR(LOG(2^-'Calcul des ∆Ct'!AF16,2)),"",IF(LOG(2^-'Calcul des ∆Ct'!AF16,2)&gt;1,LOG(2^-'Calcul des ∆Ct'!AF16,2),-1/LOG(2^-'Calcul des ∆Ct'!AF16,2)))</f>
        <v/>
      </c>
      <c r="AJ17" s="301" t="str">
        <f>IF(ISERROR(LOG(2^-'Calcul des ∆Ct'!AG16,2)),"",IF(LOG(2^-'Calcul des ∆Ct'!AG16,2)&gt;1,LOG(2^-'Calcul des ∆Ct'!AG16,2),-1/LOG(2^-'Calcul des ∆Ct'!AG16,2)))</f>
        <v/>
      </c>
      <c r="AK17" s="301" t="str">
        <f>IF(ISERROR(LOG(2^-'Calcul des ∆Ct'!AH16,2)),"",IF(LOG(2^-'Calcul des ∆Ct'!AH16,2)&gt;1,LOG(2^-'Calcul des ∆Ct'!AH16,2),-1/LOG(2^-'Calcul des ∆Ct'!AH16,2)))</f>
        <v/>
      </c>
      <c r="AL17" s="301" t="str">
        <f>IF(ISERROR(LOG(2^-'Calcul des ∆Ct'!AI16,2)),"",IF(LOG(2^-'Calcul des ∆Ct'!AI16,2)&gt;1,LOG(2^-'Calcul des ∆Ct'!AI16,2),-1/LOG(2^-'Calcul des ∆Ct'!AI16,2)))</f>
        <v/>
      </c>
      <c r="AM17" s="146"/>
      <c r="AN17" s="146"/>
      <c r="AO17" s="146"/>
      <c r="AP17" s="146"/>
      <c r="AQ17" s="146"/>
      <c r="AR17" s="146"/>
      <c r="AS17" s="146"/>
    </row>
    <row r="18" spans="1:45" ht="20.100000000000001" customHeight="1">
      <c r="A18" s="146"/>
      <c r="B18" s="146"/>
      <c r="C18" s="16" t="str">
        <f>IF('Informations Gènes'!A18="","",'Informations Gènes'!A18)</f>
        <v/>
      </c>
      <c r="D18" s="16" t="str">
        <f>IF('Informations Gènes'!B18="","",'Informations Gènes'!B18)</f>
        <v/>
      </c>
      <c r="E18" s="172" t="str">
        <f>'Moyennes ∆Ct et 2^(-∆Ct)'!B17</f>
        <v/>
      </c>
      <c r="F18" s="301" t="str">
        <f>IF(ISERROR(LOG(2^-'Calcul des ∆Ct'!C17,2)),"",IF(LOG(2^-'Calcul des ∆Ct'!C17,2)&gt;1,LOG(2^-'Calcul des ∆Ct'!C17,2),-1/LOG(2^-'Calcul des ∆Ct'!C17,2)))</f>
        <v/>
      </c>
      <c r="G18" s="301" t="str">
        <f>IF(ISERROR(LOG(2^-'Calcul des ∆Ct'!D17,2)),"",IF(LOG(2^-'Calcul des ∆Ct'!D17,2)&gt;1,LOG(2^-'Calcul des ∆Ct'!D17,2),-1/LOG(2^-'Calcul des ∆Ct'!D17,2)))</f>
        <v/>
      </c>
      <c r="H18" s="301" t="str">
        <f>IF(ISERROR(LOG(2^-'Calcul des ∆Ct'!E17,2)),"",IF(LOG(2^-'Calcul des ∆Ct'!E17,2)&gt;1,LOG(2^-'Calcul des ∆Ct'!E17,2),-1/LOG(2^-'Calcul des ∆Ct'!E17,2)))</f>
        <v/>
      </c>
      <c r="I18" s="301" t="str">
        <f>IF(ISERROR(LOG(2^-'Calcul des ∆Ct'!F17,2)),"",IF(LOG(2^-'Calcul des ∆Ct'!F17,2)&gt;1,LOG(2^-'Calcul des ∆Ct'!F17,2),-1/LOG(2^-'Calcul des ∆Ct'!F17,2)))</f>
        <v/>
      </c>
      <c r="J18" s="301" t="str">
        <f>IF(ISERROR(LOG(2^-'Calcul des ∆Ct'!G17,2)),"",IF(LOG(2^-'Calcul des ∆Ct'!G17,2)&gt;1,LOG(2^-'Calcul des ∆Ct'!G17,2),-1/LOG(2^-'Calcul des ∆Ct'!G17,2)))</f>
        <v/>
      </c>
      <c r="K18" s="301" t="str">
        <f>IF(ISERROR(LOG(2^-'Calcul des ∆Ct'!H17,2)),"",IF(LOG(2^-'Calcul des ∆Ct'!H17,2)&gt;1,LOG(2^-'Calcul des ∆Ct'!H17,2),-1/LOG(2^-'Calcul des ∆Ct'!H17,2)))</f>
        <v/>
      </c>
      <c r="L18" s="301" t="str">
        <f>IF(ISERROR(LOG(2^-'Calcul des ∆Ct'!I17,2)),"",IF(LOG(2^-'Calcul des ∆Ct'!I17,2)&gt;1,LOG(2^-'Calcul des ∆Ct'!I17,2),-1/LOG(2^-'Calcul des ∆Ct'!I17,2)))</f>
        <v/>
      </c>
      <c r="M18" s="301" t="str">
        <f>IF(ISERROR(LOG(2^-'Calcul des ∆Ct'!J17,2)),"",IF(LOG(2^-'Calcul des ∆Ct'!J17,2)&gt;1,LOG(2^-'Calcul des ∆Ct'!J17,2),-1/LOG(2^-'Calcul des ∆Ct'!J17,2)))</f>
        <v/>
      </c>
      <c r="N18" s="301" t="str">
        <f>IF(ISERROR(LOG(2^-'Calcul des ∆Ct'!K17,2)),"",IF(LOG(2^-'Calcul des ∆Ct'!K17,2)&gt;1,LOG(2^-'Calcul des ∆Ct'!K17,2),-1/LOG(2^-'Calcul des ∆Ct'!K17,2)))</f>
        <v/>
      </c>
      <c r="O18" s="301" t="str">
        <f>IF(ISERROR(LOG(2^-'Calcul des ∆Ct'!L17,2)),"",IF(LOG(2^-'Calcul des ∆Ct'!L17,2)&gt;1,LOG(2^-'Calcul des ∆Ct'!L17,2),-1/LOG(2^-'Calcul des ∆Ct'!L17,2)))</f>
        <v/>
      </c>
      <c r="P18" s="301" t="str">
        <f>IF(ISERROR(LOG(2^-'Calcul des ∆Ct'!M17,2)),"",IF(LOG(2^-'Calcul des ∆Ct'!M17,2)&gt;1,LOG(2^-'Calcul des ∆Ct'!M17,2),-1/LOG(2^-'Calcul des ∆Ct'!M17,2)))</f>
        <v/>
      </c>
      <c r="Q18" s="301" t="str">
        <f>IF(ISERROR(LOG(2^-'Calcul des ∆Ct'!N17,2)),"",IF(LOG(2^-'Calcul des ∆Ct'!N17,2)&gt;1,LOG(2^-'Calcul des ∆Ct'!N17,2),-1/LOG(2^-'Calcul des ∆Ct'!N17,2)))</f>
        <v/>
      </c>
      <c r="R18" s="301" t="str">
        <f>IF(ISERROR(LOG(2^-'Calcul des ∆Ct'!O17,2)),"",IF(LOG(2^-'Calcul des ∆Ct'!O17,2)&gt;1,LOG(2^-'Calcul des ∆Ct'!O17,2),-1/LOG(2^-'Calcul des ∆Ct'!O17,2)))</f>
        <v/>
      </c>
      <c r="S18" s="301" t="str">
        <f>IF(ISERROR(LOG(2^-'Calcul des ∆Ct'!P17,2)),"",IF(LOG(2^-'Calcul des ∆Ct'!P17,2)&gt;1,LOG(2^-'Calcul des ∆Ct'!P17,2),-1/LOG(2^-'Calcul des ∆Ct'!P17,2)))</f>
        <v/>
      </c>
      <c r="T18" s="301" t="str">
        <f>IF(ISERROR(LOG(2^-'Calcul des ∆Ct'!Q17,2)),"",IF(LOG(2^-'Calcul des ∆Ct'!Q17,2)&gt;1,LOG(2^-'Calcul des ∆Ct'!Q17,2),-1/LOG(2^-'Calcul des ∆Ct'!Q17,2)))</f>
        <v/>
      </c>
      <c r="U18" s="301" t="str">
        <f>IF(ISERROR(LOG(2^-'Calcul des ∆Ct'!R17,2)),"",IF(LOG(2^-'Calcul des ∆Ct'!R17,2)&gt;1,LOG(2^-'Calcul des ∆Ct'!R17,2),-1/LOG(2^-'Calcul des ∆Ct'!R17,2)))</f>
        <v/>
      </c>
      <c r="V18" s="301" t="str">
        <f>IF(ISERROR(LOG(2^-'Calcul des ∆Ct'!S17,2)),"",IF(LOG(2^-'Calcul des ∆Ct'!S17,2)&gt;1,LOG(2^-'Calcul des ∆Ct'!S17,2),-1/LOG(2^-'Calcul des ∆Ct'!S17,2)))</f>
        <v/>
      </c>
      <c r="W18" s="301" t="str">
        <f>IF(ISERROR(LOG(2^-'Calcul des ∆Ct'!T17,2)),"",IF(LOG(2^-'Calcul des ∆Ct'!T17,2)&gt;1,LOG(2^-'Calcul des ∆Ct'!T17,2),-1/LOG(2^-'Calcul des ∆Ct'!T17,2)))</f>
        <v/>
      </c>
      <c r="X18" s="301" t="str">
        <f>IF(ISERROR(LOG(2^-'Calcul des ∆Ct'!U17,2)),"",IF(LOG(2^-'Calcul des ∆Ct'!U17,2)&gt;1,LOG(2^-'Calcul des ∆Ct'!U17,2),-1/LOG(2^-'Calcul des ∆Ct'!U17,2)))</f>
        <v/>
      </c>
      <c r="Y18" s="301" t="str">
        <f>IF(ISERROR(LOG(2^-'Calcul des ∆Ct'!V17,2)),"",IF(LOG(2^-'Calcul des ∆Ct'!V17,2)&gt;1,LOG(2^-'Calcul des ∆Ct'!V17,2),-1/LOG(2^-'Calcul des ∆Ct'!V17,2)))</f>
        <v/>
      </c>
      <c r="Z18" s="301" t="str">
        <f>IF(ISERROR(LOG(2^-'Calcul des ∆Ct'!W17,2)),"",IF(LOG(2^-'Calcul des ∆Ct'!W17,2)&gt;1,LOG(2^-'Calcul des ∆Ct'!W17,2),-1/LOG(2^-'Calcul des ∆Ct'!W17,2)))</f>
        <v/>
      </c>
      <c r="AA18" s="301" t="str">
        <f>IF(ISERROR(LOG(2^-'Calcul des ∆Ct'!X17,2)),"",IF(LOG(2^-'Calcul des ∆Ct'!X17,2)&gt;1,LOG(2^-'Calcul des ∆Ct'!X17,2),-1/LOG(2^-'Calcul des ∆Ct'!X17,2)))</f>
        <v/>
      </c>
      <c r="AB18" s="301" t="str">
        <f>IF(ISERROR(LOG(2^-'Calcul des ∆Ct'!Y17,2)),"",IF(LOG(2^-'Calcul des ∆Ct'!Y17,2)&gt;1,LOG(2^-'Calcul des ∆Ct'!Y17,2),-1/LOG(2^-'Calcul des ∆Ct'!Y17,2)))</f>
        <v/>
      </c>
      <c r="AC18" s="301" t="str">
        <f>IF(ISERROR(LOG(2^-'Calcul des ∆Ct'!Z17,2)),"",IF(LOG(2^-'Calcul des ∆Ct'!Z17,2)&gt;1,LOG(2^-'Calcul des ∆Ct'!Z17,2),-1/LOG(2^-'Calcul des ∆Ct'!Z17,2)))</f>
        <v/>
      </c>
      <c r="AD18" s="301" t="str">
        <f>IF(ISERROR(LOG(2^-'Calcul des ∆Ct'!AA17,2)),"",IF(LOG(2^-'Calcul des ∆Ct'!AA17,2)&gt;1,LOG(2^-'Calcul des ∆Ct'!AA17,2),-1/LOG(2^-'Calcul des ∆Ct'!AA17,2)))</f>
        <v/>
      </c>
      <c r="AE18" s="301" t="str">
        <f>IF(ISERROR(LOG(2^-'Calcul des ∆Ct'!AB17,2)),"",IF(LOG(2^-'Calcul des ∆Ct'!AB17,2)&gt;1,LOG(2^-'Calcul des ∆Ct'!AB17,2),-1/LOG(2^-'Calcul des ∆Ct'!AB17,2)))</f>
        <v/>
      </c>
      <c r="AF18" s="301" t="str">
        <f>IF(ISERROR(LOG(2^-'Calcul des ∆Ct'!AC17,2)),"",IF(LOG(2^-'Calcul des ∆Ct'!AC17,2)&gt;1,LOG(2^-'Calcul des ∆Ct'!AC17,2),-1/LOG(2^-'Calcul des ∆Ct'!AC17,2)))</f>
        <v/>
      </c>
      <c r="AG18" s="301" t="str">
        <f>IF(ISERROR(LOG(2^-'Calcul des ∆Ct'!AD17,2)),"",IF(LOG(2^-'Calcul des ∆Ct'!AD17,2)&gt;1,LOG(2^-'Calcul des ∆Ct'!AD17,2),-1/LOG(2^-'Calcul des ∆Ct'!AD17,2)))</f>
        <v/>
      </c>
      <c r="AH18" s="301" t="str">
        <f>IF(ISERROR(LOG(2^-'Calcul des ∆Ct'!AE17,2)),"",IF(LOG(2^-'Calcul des ∆Ct'!AE17,2)&gt;1,LOG(2^-'Calcul des ∆Ct'!AE17,2),-1/LOG(2^-'Calcul des ∆Ct'!AE17,2)))</f>
        <v/>
      </c>
      <c r="AI18" s="301" t="str">
        <f>IF(ISERROR(LOG(2^-'Calcul des ∆Ct'!AF17,2)),"",IF(LOG(2^-'Calcul des ∆Ct'!AF17,2)&gt;1,LOG(2^-'Calcul des ∆Ct'!AF17,2),-1/LOG(2^-'Calcul des ∆Ct'!AF17,2)))</f>
        <v/>
      </c>
      <c r="AJ18" s="301" t="str">
        <f>IF(ISERROR(LOG(2^-'Calcul des ∆Ct'!AG17,2)),"",IF(LOG(2^-'Calcul des ∆Ct'!AG17,2)&gt;1,LOG(2^-'Calcul des ∆Ct'!AG17,2),-1/LOG(2^-'Calcul des ∆Ct'!AG17,2)))</f>
        <v/>
      </c>
      <c r="AK18" s="301" t="str">
        <f>IF(ISERROR(LOG(2^-'Calcul des ∆Ct'!AH17,2)),"",IF(LOG(2^-'Calcul des ∆Ct'!AH17,2)&gt;1,LOG(2^-'Calcul des ∆Ct'!AH17,2),-1/LOG(2^-'Calcul des ∆Ct'!AH17,2)))</f>
        <v/>
      </c>
      <c r="AL18" s="301" t="str">
        <f>IF(ISERROR(LOG(2^-'Calcul des ∆Ct'!AI17,2)),"",IF(LOG(2^-'Calcul des ∆Ct'!AI17,2)&gt;1,LOG(2^-'Calcul des ∆Ct'!AI17,2),-1/LOG(2^-'Calcul des ∆Ct'!AI17,2)))</f>
        <v/>
      </c>
      <c r="AM18" s="146"/>
      <c r="AN18" s="146"/>
      <c r="AO18" s="146"/>
      <c r="AP18" s="146"/>
      <c r="AQ18" s="146"/>
      <c r="AR18" s="146"/>
      <c r="AS18" s="146"/>
    </row>
    <row r="19" spans="1:45" ht="20.100000000000001" customHeight="1">
      <c r="A19" s="146"/>
      <c r="B19" s="146"/>
      <c r="C19" s="16" t="str">
        <f>IF('Informations Gènes'!A19="","",'Informations Gènes'!A19)</f>
        <v/>
      </c>
      <c r="D19" s="16" t="str">
        <f>IF('Informations Gènes'!B19="","",'Informations Gènes'!B19)</f>
        <v/>
      </c>
      <c r="E19" s="172" t="str">
        <f>'Moyennes ∆Ct et 2^(-∆Ct)'!B18</f>
        <v/>
      </c>
      <c r="F19" s="301" t="str">
        <f>IF(ISERROR(LOG(2^-'Calcul des ∆Ct'!C18,2)),"",IF(LOG(2^-'Calcul des ∆Ct'!C18,2)&gt;1,LOG(2^-'Calcul des ∆Ct'!C18,2),-1/LOG(2^-'Calcul des ∆Ct'!C18,2)))</f>
        <v/>
      </c>
      <c r="G19" s="301" t="str">
        <f>IF(ISERROR(LOG(2^-'Calcul des ∆Ct'!D18,2)),"",IF(LOG(2^-'Calcul des ∆Ct'!D18,2)&gt;1,LOG(2^-'Calcul des ∆Ct'!D18,2),-1/LOG(2^-'Calcul des ∆Ct'!D18,2)))</f>
        <v/>
      </c>
      <c r="H19" s="301" t="str">
        <f>IF(ISERROR(LOG(2^-'Calcul des ∆Ct'!E18,2)),"",IF(LOG(2^-'Calcul des ∆Ct'!E18,2)&gt;1,LOG(2^-'Calcul des ∆Ct'!E18,2),-1/LOG(2^-'Calcul des ∆Ct'!E18,2)))</f>
        <v/>
      </c>
      <c r="I19" s="301" t="str">
        <f>IF(ISERROR(LOG(2^-'Calcul des ∆Ct'!F18,2)),"",IF(LOG(2^-'Calcul des ∆Ct'!F18,2)&gt;1,LOG(2^-'Calcul des ∆Ct'!F18,2),-1/LOG(2^-'Calcul des ∆Ct'!F18,2)))</f>
        <v/>
      </c>
      <c r="J19" s="301" t="str">
        <f>IF(ISERROR(LOG(2^-'Calcul des ∆Ct'!G18,2)),"",IF(LOG(2^-'Calcul des ∆Ct'!G18,2)&gt;1,LOG(2^-'Calcul des ∆Ct'!G18,2),-1/LOG(2^-'Calcul des ∆Ct'!G18,2)))</f>
        <v/>
      </c>
      <c r="K19" s="301" t="str">
        <f>IF(ISERROR(LOG(2^-'Calcul des ∆Ct'!H18,2)),"",IF(LOG(2^-'Calcul des ∆Ct'!H18,2)&gt;1,LOG(2^-'Calcul des ∆Ct'!H18,2),-1/LOG(2^-'Calcul des ∆Ct'!H18,2)))</f>
        <v/>
      </c>
      <c r="L19" s="301" t="str">
        <f>IF(ISERROR(LOG(2^-'Calcul des ∆Ct'!I18,2)),"",IF(LOG(2^-'Calcul des ∆Ct'!I18,2)&gt;1,LOG(2^-'Calcul des ∆Ct'!I18,2),-1/LOG(2^-'Calcul des ∆Ct'!I18,2)))</f>
        <v/>
      </c>
      <c r="M19" s="301" t="str">
        <f>IF(ISERROR(LOG(2^-'Calcul des ∆Ct'!J18,2)),"",IF(LOG(2^-'Calcul des ∆Ct'!J18,2)&gt;1,LOG(2^-'Calcul des ∆Ct'!J18,2),-1/LOG(2^-'Calcul des ∆Ct'!J18,2)))</f>
        <v/>
      </c>
      <c r="N19" s="301" t="str">
        <f>IF(ISERROR(LOG(2^-'Calcul des ∆Ct'!K18,2)),"",IF(LOG(2^-'Calcul des ∆Ct'!K18,2)&gt;1,LOG(2^-'Calcul des ∆Ct'!K18,2),-1/LOG(2^-'Calcul des ∆Ct'!K18,2)))</f>
        <v/>
      </c>
      <c r="O19" s="301" t="str">
        <f>IF(ISERROR(LOG(2^-'Calcul des ∆Ct'!L18,2)),"",IF(LOG(2^-'Calcul des ∆Ct'!L18,2)&gt;1,LOG(2^-'Calcul des ∆Ct'!L18,2),-1/LOG(2^-'Calcul des ∆Ct'!L18,2)))</f>
        <v/>
      </c>
      <c r="P19" s="301" t="str">
        <f>IF(ISERROR(LOG(2^-'Calcul des ∆Ct'!M18,2)),"",IF(LOG(2^-'Calcul des ∆Ct'!M18,2)&gt;1,LOG(2^-'Calcul des ∆Ct'!M18,2),-1/LOG(2^-'Calcul des ∆Ct'!M18,2)))</f>
        <v/>
      </c>
      <c r="Q19" s="301" t="str">
        <f>IF(ISERROR(LOG(2^-'Calcul des ∆Ct'!N18,2)),"",IF(LOG(2^-'Calcul des ∆Ct'!N18,2)&gt;1,LOG(2^-'Calcul des ∆Ct'!N18,2),-1/LOG(2^-'Calcul des ∆Ct'!N18,2)))</f>
        <v/>
      </c>
      <c r="R19" s="301" t="str">
        <f>IF(ISERROR(LOG(2^-'Calcul des ∆Ct'!O18,2)),"",IF(LOG(2^-'Calcul des ∆Ct'!O18,2)&gt;1,LOG(2^-'Calcul des ∆Ct'!O18,2),-1/LOG(2^-'Calcul des ∆Ct'!O18,2)))</f>
        <v/>
      </c>
      <c r="S19" s="301" t="str">
        <f>IF(ISERROR(LOG(2^-'Calcul des ∆Ct'!P18,2)),"",IF(LOG(2^-'Calcul des ∆Ct'!P18,2)&gt;1,LOG(2^-'Calcul des ∆Ct'!P18,2),-1/LOG(2^-'Calcul des ∆Ct'!P18,2)))</f>
        <v/>
      </c>
      <c r="T19" s="301" t="str">
        <f>IF(ISERROR(LOG(2^-'Calcul des ∆Ct'!Q18,2)),"",IF(LOG(2^-'Calcul des ∆Ct'!Q18,2)&gt;1,LOG(2^-'Calcul des ∆Ct'!Q18,2),-1/LOG(2^-'Calcul des ∆Ct'!Q18,2)))</f>
        <v/>
      </c>
      <c r="U19" s="301" t="str">
        <f>IF(ISERROR(LOG(2^-'Calcul des ∆Ct'!R18,2)),"",IF(LOG(2^-'Calcul des ∆Ct'!R18,2)&gt;1,LOG(2^-'Calcul des ∆Ct'!R18,2),-1/LOG(2^-'Calcul des ∆Ct'!R18,2)))</f>
        <v/>
      </c>
      <c r="V19" s="301" t="str">
        <f>IF(ISERROR(LOG(2^-'Calcul des ∆Ct'!S18,2)),"",IF(LOG(2^-'Calcul des ∆Ct'!S18,2)&gt;1,LOG(2^-'Calcul des ∆Ct'!S18,2),-1/LOG(2^-'Calcul des ∆Ct'!S18,2)))</f>
        <v/>
      </c>
      <c r="W19" s="301" t="str">
        <f>IF(ISERROR(LOG(2^-'Calcul des ∆Ct'!T18,2)),"",IF(LOG(2^-'Calcul des ∆Ct'!T18,2)&gt;1,LOG(2^-'Calcul des ∆Ct'!T18,2),-1/LOG(2^-'Calcul des ∆Ct'!T18,2)))</f>
        <v/>
      </c>
      <c r="X19" s="301" t="str">
        <f>IF(ISERROR(LOG(2^-'Calcul des ∆Ct'!U18,2)),"",IF(LOG(2^-'Calcul des ∆Ct'!U18,2)&gt;1,LOG(2^-'Calcul des ∆Ct'!U18,2),-1/LOG(2^-'Calcul des ∆Ct'!U18,2)))</f>
        <v/>
      </c>
      <c r="Y19" s="301" t="str">
        <f>IF(ISERROR(LOG(2^-'Calcul des ∆Ct'!V18,2)),"",IF(LOG(2^-'Calcul des ∆Ct'!V18,2)&gt;1,LOG(2^-'Calcul des ∆Ct'!V18,2),-1/LOG(2^-'Calcul des ∆Ct'!V18,2)))</f>
        <v/>
      </c>
      <c r="Z19" s="301" t="str">
        <f>IF(ISERROR(LOG(2^-'Calcul des ∆Ct'!W18,2)),"",IF(LOG(2^-'Calcul des ∆Ct'!W18,2)&gt;1,LOG(2^-'Calcul des ∆Ct'!W18,2),-1/LOG(2^-'Calcul des ∆Ct'!W18,2)))</f>
        <v/>
      </c>
      <c r="AA19" s="301" t="str">
        <f>IF(ISERROR(LOG(2^-'Calcul des ∆Ct'!X18,2)),"",IF(LOG(2^-'Calcul des ∆Ct'!X18,2)&gt;1,LOG(2^-'Calcul des ∆Ct'!X18,2),-1/LOG(2^-'Calcul des ∆Ct'!X18,2)))</f>
        <v/>
      </c>
      <c r="AB19" s="301" t="str">
        <f>IF(ISERROR(LOG(2^-'Calcul des ∆Ct'!Y18,2)),"",IF(LOG(2^-'Calcul des ∆Ct'!Y18,2)&gt;1,LOG(2^-'Calcul des ∆Ct'!Y18,2),-1/LOG(2^-'Calcul des ∆Ct'!Y18,2)))</f>
        <v/>
      </c>
      <c r="AC19" s="301" t="str">
        <f>IF(ISERROR(LOG(2^-'Calcul des ∆Ct'!Z18,2)),"",IF(LOG(2^-'Calcul des ∆Ct'!Z18,2)&gt;1,LOG(2^-'Calcul des ∆Ct'!Z18,2),-1/LOG(2^-'Calcul des ∆Ct'!Z18,2)))</f>
        <v/>
      </c>
      <c r="AD19" s="301" t="str">
        <f>IF(ISERROR(LOG(2^-'Calcul des ∆Ct'!AA18,2)),"",IF(LOG(2^-'Calcul des ∆Ct'!AA18,2)&gt;1,LOG(2^-'Calcul des ∆Ct'!AA18,2),-1/LOG(2^-'Calcul des ∆Ct'!AA18,2)))</f>
        <v/>
      </c>
      <c r="AE19" s="301" t="str">
        <f>IF(ISERROR(LOG(2^-'Calcul des ∆Ct'!AB18,2)),"",IF(LOG(2^-'Calcul des ∆Ct'!AB18,2)&gt;1,LOG(2^-'Calcul des ∆Ct'!AB18,2),-1/LOG(2^-'Calcul des ∆Ct'!AB18,2)))</f>
        <v/>
      </c>
      <c r="AF19" s="301" t="str">
        <f>IF(ISERROR(LOG(2^-'Calcul des ∆Ct'!AC18,2)),"",IF(LOG(2^-'Calcul des ∆Ct'!AC18,2)&gt;1,LOG(2^-'Calcul des ∆Ct'!AC18,2),-1/LOG(2^-'Calcul des ∆Ct'!AC18,2)))</f>
        <v/>
      </c>
      <c r="AG19" s="301" t="str">
        <f>IF(ISERROR(LOG(2^-'Calcul des ∆Ct'!AD18,2)),"",IF(LOG(2^-'Calcul des ∆Ct'!AD18,2)&gt;1,LOG(2^-'Calcul des ∆Ct'!AD18,2),-1/LOG(2^-'Calcul des ∆Ct'!AD18,2)))</f>
        <v/>
      </c>
      <c r="AH19" s="301" t="str">
        <f>IF(ISERROR(LOG(2^-'Calcul des ∆Ct'!AE18,2)),"",IF(LOG(2^-'Calcul des ∆Ct'!AE18,2)&gt;1,LOG(2^-'Calcul des ∆Ct'!AE18,2),-1/LOG(2^-'Calcul des ∆Ct'!AE18,2)))</f>
        <v/>
      </c>
      <c r="AI19" s="301" t="str">
        <f>IF(ISERROR(LOG(2^-'Calcul des ∆Ct'!AF18,2)),"",IF(LOG(2^-'Calcul des ∆Ct'!AF18,2)&gt;1,LOG(2^-'Calcul des ∆Ct'!AF18,2),-1/LOG(2^-'Calcul des ∆Ct'!AF18,2)))</f>
        <v/>
      </c>
      <c r="AJ19" s="301" t="str">
        <f>IF(ISERROR(LOG(2^-'Calcul des ∆Ct'!AG18,2)),"",IF(LOG(2^-'Calcul des ∆Ct'!AG18,2)&gt;1,LOG(2^-'Calcul des ∆Ct'!AG18,2),-1/LOG(2^-'Calcul des ∆Ct'!AG18,2)))</f>
        <v/>
      </c>
      <c r="AK19" s="301" t="str">
        <f>IF(ISERROR(LOG(2^-'Calcul des ∆Ct'!AH18,2)),"",IF(LOG(2^-'Calcul des ∆Ct'!AH18,2)&gt;1,LOG(2^-'Calcul des ∆Ct'!AH18,2),-1/LOG(2^-'Calcul des ∆Ct'!AH18,2)))</f>
        <v/>
      </c>
      <c r="AL19" s="301" t="str">
        <f>IF(ISERROR(LOG(2^-'Calcul des ∆Ct'!AI18,2)),"",IF(LOG(2^-'Calcul des ∆Ct'!AI18,2)&gt;1,LOG(2^-'Calcul des ∆Ct'!AI18,2),-1/LOG(2^-'Calcul des ∆Ct'!AI18,2)))</f>
        <v/>
      </c>
      <c r="AM19" s="146"/>
      <c r="AN19" s="146"/>
      <c r="AO19" s="146"/>
      <c r="AP19" s="146"/>
      <c r="AQ19" s="146"/>
      <c r="AR19" s="146"/>
      <c r="AS19" s="146"/>
    </row>
    <row r="20" spans="1:45" ht="20.100000000000001" customHeight="1">
      <c r="A20" s="146"/>
      <c r="B20" s="146"/>
      <c r="C20" s="16" t="str">
        <f>IF('Informations Gènes'!A20="","",'Informations Gènes'!A20)</f>
        <v/>
      </c>
      <c r="D20" s="16" t="str">
        <f>IF('Informations Gènes'!B20="","",'Informations Gènes'!B20)</f>
        <v/>
      </c>
      <c r="E20" s="172" t="str">
        <f>'Moyennes ∆Ct et 2^(-∆Ct)'!B19</f>
        <v/>
      </c>
      <c r="F20" s="301" t="str">
        <f>IF(ISERROR(LOG(2^-'Calcul des ∆Ct'!C19,2)),"",IF(LOG(2^-'Calcul des ∆Ct'!C19,2)&gt;1,LOG(2^-'Calcul des ∆Ct'!C19,2),-1/LOG(2^-'Calcul des ∆Ct'!C19,2)))</f>
        <v/>
      </c>
      <c r="G20" s="301" t="str">
        <f>IF(ISERROR(LOG(2^-'Calcul des ∆Ct'!D19,2)),"",IF(LOG(2^-'Calcul des ∆Ct'!D19,2)&gt;1,LOG(2^-'Calcul des ∆Ct'!D19,2),-1/LOG(2^-'Calcul des ∆Ct'!D19,2)))</f>
        <v/>
      </c>
      <c r="H20" s="301" t="str">
        <f>IF(ISERROR(LOG(2^-'Calcul des ∆Ct'!E19,2)),"",IF(LOG(2^-'Calcul des ∆Ct'!E19,2)&gt;1,LOG(2^-'Calcul des ∆Ct'!E19,2),-1/LOG(2^-'Calcul des ∆Ct'!E19,2)))</f>
        <v/>
      </c>
      <c r="I20" s="301" t="str">
        <f>IF(ISERROR(LOG(2^-'Calcul des ∆Ct'!F19,2)),"",IF(LOG(2^-'Calcul des ∆Ct'!F19,2)&gt;1,LOG(2^-'Calcul des ∆Ct'!F19,2),-1/LOG(2^-'Calcul des ∆Ct'!F19,2)))</f>
        <v/>
      </c>
      <c r="J20" s="301" t="str">
        <f>IF(ISERROR(LOG(2^-'Calcul des ∆Ct'!G19,2)),"",IF(LOG(2^-'Calcul des ∆Ct'!G19,2)&gt;1,LOG(2^-'Calcul des ∆Ct'!G19,2),-1/LOG(2^-'Calcul des ∆Ct'!G19,2)))</f>
        <v/>
      </c>
      <c r="K20" s="301" t="str">
        <f>IF(ISERROR(LOG(2^-'Calcul des ∆Ct'!H19,2)),"",IF(LOG(2^-'Calcul des ∆Ct'!H19,2)&gt;1,LOG(2^-'Calcul des ∆Ct'!H19,2),-1/LOG(2^-'Calcul des ∆Ct'!H19,2)))</f>
        <v/>
      </c>
      <c r="L20" s="301" t="str">
        <f>IF(ISERROR(LOG(2^-'Calcul des ∆Ct'!I19,2)),"",IF(LOG(2^-'Calcul des ∆Ct'!I19,2)&gt;1,LOG(2^-'Calcul des ∆Ct'!I19,2),-1/LOG(2^-'Calcul des ∆Ct'!I19,2)))</f>
        <v/>
      </c>
      <c r="M20" s="301" t="str">
        <f>IF(ISERROR(LOG(2^-'Calcul des ∆Ct'!J19,2)),"",IF(LOG(2^-'Calcul des ∆Ct'!J19,2)&gt;1,LOG(2^-'Calcul des ∆Ct'!J19,2),-1/LOG(2^-'Calcul des ∆Ct'!J19,2)))</f>
        <v/>
      </c>
      <c r="N20" s="301" t="str">
        <f>IF(ISERROR(LOG(2^-'Calcul des ∆Ct'!K19,2)),"",IF(LOG(2^-'Calcul des ∆Ct'!K19,2)&gt;1,LOG(2^-'Calcul des ∆Ct'!K19,2),-1/LOG(2^-'Calcul des ∆Ct'!K19,2)))</f>
        <v/>
      </c>
      <c r="O20" s="301" t="str">
        <f>IF(ISERROR(LOG(2^-'Calcul des ∆Ct'!L19,2)),"",IF(LOG(2^-'Calcul des ∆Ct'!L19,2)&gt;1,LOG(2^-'Calcul des ∆Ct'!L19,2),-1/LOG(2^-'Calcul des ∆Ct'!L19,2)))</f>
        <v/>
      </c>
      <c r="P20" s="301" t="str">
        <f>IF(ISERROR(LOG(2^-'Calcul des ∆Ct'!M19,2)),"",IF(LOG(2^-'Calcul des ∆Ct'!M19,2)&gt;1,LOG(2^-'Calcul des ∆Ct'!M19,2),-1/LOG(2^-'Calcul des ∆Ct'!M19,2)))</f>
        <v/>
      </c>
      <c r="Q20" s="301" t="str">
        <f>IF(ISERROR(LOG(2^-'Calcul des ∆Ct'!N19,2)),"",IF(LOG(2^-'Calcul des ∆Ct'!N19,2)&gt;1,LOG(2^-'Calcul des ∆Ct'!N19,2),-1/LOG(2^-'Calcul des ∆Ct'!N19,2)))</f>
        <v/>
      </c>
      <c r="R20" s="301" t="str">
        <f>IF(ISERROR(LOG(2^-'Calcul des ∆Ct'!O19,2)),"",IF(LOG(2^-'Calcul des ∆Ct'!O19,2)&gt;1,LOG(2^-'Calcul des ∆Ct'!O19,2),-1/LOG(2^-'Calcul des ∆Ct'!O19,2)))</f>
        <v/>
      </c>
      <c r="S20" s="301" t="str">
        <f>IF(ISERROR(LOG(2^-'Calcul des ∆Ct'!P19,2)),"",IF(LOG(2^-'Calcul des ∆Ct'!P19,2)&gt;1,LOG(2^-'Calcul des ∆Ct'!P19,2),-1/LOG(2^-'Calcul des ∆Ct'!P19,2)))</f>
        <v/>
      </c>
      <c r="T20" s="301" t="str">
        <f>IF(ISERROR(LOG(2^-'Calcul des ∆Ct'!Q19,2)),"",IF(LOG(2^-'Calcul des ∆Ct'!Q19,2)&gt;1,LOG(2^-'Calcul des ∆Ct'!Q19,2),-1/LOG(2^-'Calcul des ∆Ct'!Q19,2)))</f>
        <v/>
      </c>
      <c r="U20" s="301" t="str">
        <f>IF(ISERROR(LOG(2^-'Calcul des ∆Ct'!R19,2)),"",IF(LOG(2^-'Calcul des ∆Ct'!R19,2)&gt;1,LOG(2^-'Calcul des ∆Ct'!R19,2),-1/LOG(2^-'Calcul des ∆Ct'!R19,2)))</f>
        <v/>
      </c>
      <c r="V20" s="301" t="str">
        <f>IF(ISERROR(LOG(2^-'Calcul des ∆Ct'!S19,2)),"",IF(LOG(2^-'Calcul des ∆Ct'!S19,2)&gt;1,LOG(2^-'Calcul des ∆Ct'!S19,2),-1/LOG(2^-'Calcul des ∆Ct'!S19,2)))</f>
        <v/>
      </c>
      <c r="W20" s="301" t="str">
        <f>IF(ISERROR(LOG(2^-'Calcul des ∆Ct'!T19,2)),"",IF(LOG(2^-'Calcul des ∆Ct'!T19,2)&gt;1,LOG(2^-'Calcul des ∆Ct'!T19,2),-1/LOG(2^-'Calcul des ∆Ct'!T19,2)))</f>
        <v/>
      </c>
      <c r="X20" s="301" t="str">
        <f>IF(ISERROR(LOG(2^-'Calcul des ∆Ct'!U19,2)),"",IF(LOG(2^-'Calcul des ∆Ct'!U19,2)&gt;1,LOG(2^-'Calcul des ∆Ct'!U19,2),-1/LOG(2^-'Calcul des ∆Ct'!U19,2)))</f>
        <v/>
      </c>
      <c r="Y20" s="301" t="str">
        <f>IF(ISERROR(LOG(2^-'Calcul des ∆Ct'!V19,2)),"",IF(LOG(2^-'Calcul des ∆Ct'!V19,2)&gt;1,LOG(2^-'Calcul des ∆Ct'!V19,2),-1/LOG(2^-'Calcul des ∆Ct'!V19,2)))</f>
        <v/>
      </c>
      <c r="Z20" s="301" t="str">
        <f>IF(ISERROR(LOG(2^-'Calcul des ∆Ct'!W19,2)),"",IF(LOG(2^-'Calcul des ∆Ct'!W19,2)&gt;1,LOG(2^-'Calcul des ∆Ct'!W19,2),-1/LOG(2^-'Calcul des ∆Ct'!W19,2)))</f>
        <v/>
      </c>
      <c r="AA20" s="301" t="str">
        <f>IF(ISERROR(LOG(2^-'Calcul des ∆Ct'!X19,2)),"",IF(LOG(2^-'Calcul des ∆Ct'!X19,2)&gt;1,LOG(2^-'Calcul des ∆Ct'!X19,2),-1/LOG(2^-'Calcul des ∆Ct'!X19,2)))</f>
        <v/>
      </c>
      <c r="AB20" s="301" t="str">
        <f>IF(ISERROR(LOG(2^-'Calcul des ∆Ct'!Y19,2)),"",IF(LOG(2^-'Calcul des ∆Ct'!Y19,2)&gt;1,LOG(2^-'Calcul des ∆Ct'!Y19,2),-1/LOG(2^-'Calcul des ∆Ct'!Y19,2)))</f>
        <v/>
      </c>
      <c r="AC20" s="301" t="str">
        <f>IF(ISERROR(LOG(2^-'Calcul des ∆Ct'!Z19,2)),"",IF(LOG(2^-'Calcul des ∆Ct'!Z19,2)&gt;1,LOG(2^-'Calcul des ∆Ct'!Z19,2),-1/LOG(2^-'Calcul des ∆Ct'!Z19,2)))</f>
        <v/>
      </c>
      <c r="AD20" s="301" t="str">
        <f>IF(ISERROR(LOG(2^-'Calcul des ∆Ct'!AA19,2)),"",IF(LOG(2^-'Calcul des ∆Ct'!AA19,2)&gt;1,LOG(2^-'Calcul des ∆Ct'!AA19,2),-1/LOG(2^-'Calcul des ∆Ct'!AA19,2)))</f>
        <v/>
      </c>
      <c r="AE20" s="301" t="str">
        <f>IF(ISERROR(LOG(2^-'Calcul des ∆Ct'!AB19,2)),"",IF(LOG(2^-'Calcul des ∆Ct'!AB19,2)&gt;1,LOG(2^-'Calcul des ∆Ct'!AB19,2),-1/LOG(2^-'Calcul des ∆Ct'!AB19,2)))</f>
        <v/>
      </c>
      <c r="AF20" s="301" t="str">
        <f>IF(ISERROR(LOG(2^-'Calcul des ∆Ct'!AC19,2)),"",IF(LOG(2^-'Calcul des ∆Ct'!AC19,2)&gt;1,LOG(2^-'Calcul des ∆Ct'!AC19,2),-1/LOG(2^-'Calcul des ∆Ct'!AC19,2)))</f>
        <v/>
      </c>
      <c r="AG20" s="301" t="str">
        <f>IF(ISERROR(LOG(2^-'Calcul des ∆Ct'!AD19,2)),"",IF(LOG(2^-'Calcul des ∆Ct'!AD19,2)&gt;1,LOG(2^-'Calcul des ∆Ct'!AD19,2),-1/LOG(2^-'Calcul des ∆Ct'!AD19,2)))</f>
        <v/>
      </c>
      <c r="AH20" s="301" t="str">
        <f>IF(ISERROR(LOG(2^-'Calcul des ∆Ct'!AE19,2)),"",IF(LOG(2^-'Calcul des ∆Ct'!AE19,2)&gt;1,LOG(2^-'Calcul des ∆Ct'!AE19,2),-1/LOG(2^-'Calcul des ∆Ct'!AE19,2)))</f>
        <v/>
      </c>
      <c r="AI20" s="301" t="str">
        <f>IF(ISERROR(LOG(2^-'Calcul des ∆Ct'!AF19,2)),"",IF(LOG(2^-'Calcul des ∆Ct'!AF19,2)&gt;1,LOG(2^-'Calcul des ∆Ct'!AF19,2),-1/LOG(2^-'Calcul des ∆Ct'!AF19,2)))</f>
        <v/>
      </c>
      <c r="AJ20" s="301" t="str">
        <f>IF(ISERROR(LOG(2^-'Calcul des ∆Ct'!AG19,2)),"",IF(LOG(2^-'Calcul des ∆Ct'!AG19,2)&gt;1,LOG(2^-'Calcul des ∆Ct'!AG19,2),-1/LOG(2^-'Calcul des ∆Ct'!AG19,2)))</f>
        <v/>
      </c>
      <c r="AK20" s="301" t="str">
        <f>IF(ISERROR(LOG(2^-'Calcul des ∆Ct'!AH19,2)),"",IF(LOG(2^-'Calcul des ∆Ct'!AH19,2)&gt;1,LOG(2^-'Calcul des ∆Ct'!AH19,2),-1/LOG(2^-'Calcul des ∆Ct'!AH19,2)))</f>
        <v/>
      </c>
      <c r="AL20" s="301" t="str">
        <f>IF(ISERROR(LOG(2^-'Calcul des ∆Ct'!AI19,2)),"",IF(LOG(2^-'Calcul des ∆Ct'!AI19,2)&gt;1,LOG(2^-'Calcul des ∆Ct'!AI19,2),-1/LOG(2^-'Calcul des ∆Ct'!AI19,2)))</f>
        <v/>
      </c>
      <c r="AM20" s="146"/>
      <c r="AN20" s="146"/>
      <c r="AO20" s="146"/>
      <c r="AP20" s="146"/>
      <c r="AQ20" s="146"/>
      <c r="AR20" s="146"/>
      <c r="AS20" s="146"/>
    </row>
    <row r="21" spans="1:45" ht="20.100000000000001" customHeight="1">
      <c r="A21" s="146"/>
      <c r="B21" s="146"/>
      <c r="C21" s="16" t="str">
        <f>IF('Informations Gènes'!A21="","",'Informations Gènes'!A21)</f>
        <v/>
      </c>
      <c r="D21" s="16" t="str">
        <f>IF('Informations Gènes'!B21="","",'Informations Gènes'!B21)</f>
        <v/>
      </c>
      <c r="E21" s="172" t="str">
        <f>'Moyennes ∆Ct et 2^(-∆Ct)'!B20</f>
        <v/>
      </c>
      <c r="F21" s="301" t="str">
        <f>IF(ISERROR(LOG(2^-'Calcul des ∆Ct'!C20,2)),"",IF(LOG(2^-'Calcul des ∆Ct'!C20,2)&gt;1,LOG(2^-'Calcul des ∆Ct'!C20,2),-1/LOG(2^-'Calcul des ∆Ct'!C20,2)))</f>
        <v/>
      </c>
      <c r="G21" s="301" t="str">
        <f>IF(ISERROR(LOG(2^-'Calcul des ∆Ct'!D20,2)),"",IF(LOG(2^-'Calcul des ∆Ct'!D20,2)&gt;1,LOG(2^-'Calcul des ∆Ct'!D20,2),-1/LOG(2^-'Calcul des ∆Ct'!D20,2)))</f>
        <v/>
      </c>
      <c r="H21" s="301" t="str">
        <f>IF(ISERROR(LOG(2^-'Calcul des ∆Ct'!E20,2)),"",IF(LOG(2^-'Calcul des ∆Ct'!E20,2)&gt;1,LOG(2^-'Calcul des ∆Ct'!E20,2),-1/LOG(2^-'Calcul des ∆Ct'!E20,2)))</f>
        <v/>
      </c>
      <c r="I21" s="301" t="str">
        <f>IF(ISERROR(LOG(2^-'Calcul des ∆Ct'!F20,2)),"",IF(LOG(2^-'Calcul des ∆Ct'!F20,2)&gt;1,LOG(2^-'Calcul des ∆Ct'!F20,2),-1/LOG(2^-'Calcul des ∆Ct'!F20,2)))</f>
        <v/>
      </c>
      <c r="J21" s="301" t="str">
        <f>IF(ISERROR(LOG(2^-'Calcul des ∆Ct'!G20,2)),"",IF(LOG(2^-'Calcul des ∆Ct'!G20,2)&gt;1,LOG(2^-'Calcul des ∆Ct'!G20,2),-1/LOG(2^-'Calcul des ∆Ct'!G20,2)))</f>
        <v/>
      </c>
      <c r="K21" s="301" t="str">
        <f>IF(ISERROR(LOG(2^-'Calcul des ∆Ct'!H20,2)),"",IF(LOG(2^-'Calcul des ∆Ct'!H20,2)&gt;1,LOG(2^-'Calcul des ∆Ct'!H20,2),-1/LOG(2^-'Calcul des ∆Ct'!H20,2)))</f>
        <v/>
      </c>
      <c r="L21" s="301" t="str">
        <f>IF(ISERROR(LOG(2^-'Calcul des ∆Ct'!I20,2)),"",IF(LOG(2^-'Calcul des ∆Ct'!I20,2)&gt;1,LOG(2^-'Calcul des ∆Ct'!I20,2),-1/LOG(2^-'Calcul des ∆Ct'!I20,2)))</f>
        <v/>
      </c>
      <c r="M21" s="301" t="str">
        <f>IF(ISERROR(LOG(2^-'Calcul des ∆Ct'!J20,2)),"",IF(LOG(2^-'Calcul des ∆Ct'!J20,2)&gt;1,LOG(2^-'Calcul des ∆Ct'!J20,2),-1/LOG(2^-'Calcul des ∆Ct'!J20,2)))</f>
        <v/>
      </c>
      <c r="N21" s="301" t="str">
        <f>IF(ISERROR(LOG(2^-'Calcul des ∆Ct'!K20,2)),"",IF(LOG(2^-'Calcul des ∆Ct'!K20,2)&gt;1,LOG(2^-'Calcul des ∆Ct'!K20,2),-1/LOG(2^-'Calcul des ∆Ct'!K20,2)))</f>
        <v/>
      </c>
      <c r="O21" s="301" t="str">
        <f>IF(ISERROR(LOG(2^-'Calcul des ∆Ct'!L20,2)),"",IF(LOG(2^-'Calcul des ∆Ct'!L20,2)&gt;1,LOG(2^-'Calcul des ∆Ct'!L20,2),-1/LOG(2^-'Calcul des ∆Ct'!L20,2)))</f>
        <v/>
      </c>
      <c r="P21" s="301" t="str">
        <f>IF(ISERROR(LOG(2^-'Calcul des ∆Ct'!M20,2)),"",IF(LOG(2^-'Calcul des ∆Ct'!M20,2)&gt;1,LOG(2^-'Calcul des ∆Ct'!M20,2),-1/LOG(2^-'Calcul des ∆Ct'!M20,2)))</f>
        <v/>
      </c>
      <c r="Q21" s="301" t="str">
        <f>IF(ISERROR(LOG(2^-'Calcul des ∆Ct'!N20,2)),"",IF(LOG(2^-'Calcul des ∆Ct'!N20,2)&gt;1,LOG(2^-'Calcul des ∆Ct'!N20,2),-1/LOG(2^-'Calcul des ∆Ct'!N20,2)))</f>
        <v/>
      </c>
      <c r="R21" s="301" t="str">
        <f>IF(ISERROR(LOG(2^-'Calcul des ∆Ct'!O20,2)),"",IF(LOG(2^-'Calcul des ∆Ct'!O20,2)&gt;1,LOG(2^-'Calcul des ∆Ct'!O20,2),-1/LOG(2^-'Calcul des ∆Ct'!O20,2)))</f>
        <v/>
      </c>
      <c r="S21" s="301" t="str">
        <f>IF(ISERROR(LOG(2^-'Calcul des ∆Ct'!P20,2)),"",IF(LOG(2^-'Calcul des ∆Ct'!P20,2)&gt;1,LOG(2^-'Calcul des ∆Ct'!P20,2),-1/LOG(2^-'Calcul des ∆Ct'!P20,2)))</f>
        <v/>
      </c>
      <c r="T21" s="301" t="str">
        <f>IF(ISERROR(LOG(2^-'Calcul des ∆Ct'!Q20,2)),"",IF(LOG(2^-'Calcul des ∆Ct'!Q20,2)&gt;1,LOG(2^-'Calcul des ∆Ct'!Q20,2),-1/LOG(2^-'Calcul des ∆Ct'!Q20,2)))</f>
        <v/>
      </c>
      <c r="U21" s="301" t="str">
        <f>IF(ISERROR(LOG(2^-'Calcul des ∆Ct'!R20,2)),"",IF(LOG(2^-'Calcul des ∆Ct'!R20,2)&gt;1,LOG(2^-'Calcul des ∆Ct'!R20,2),-1/LOG(2^-'Calcul des ∆Ct'!R20,2)))</f>
        <v/>
      </c>
      <c r="V21" s="301" t="str">
        <f>IF(ISERROR(LOG(2^-'Calcul des ∆Ct'!S20,2)),"",IF(LOG(2^-'Calcul des ∆Ct'!S20,2)&gt;1,LOG(2^-'Calcul des ∆Ct'!S20,2),-1/LOG(2^-'Calcul des ∆Ct'!S20,2)))</f>
        <v/>
      </c>
      <c r="W21" s="301" t="str">
        <f>IF(ISERROR(LOG(2^-'Calcul des ∆Ct'!T20,2)),"",IF(LOG(2^-'Calcul des ∆Ct'!T20,2)&gt;1,LOG(2^-'Calcul des ∆Ct'!T20,2),-1/LOG(2^-'Calcul des ∆Ct'!T20,2)))</f>
        <v/>
      </c>
      <c r="X21" s="301" t="str">
        <f>IF(ISERROR(LOG(2^-'Calcul des ∆Ct'!U20,2)),"",IF(LOG(2^-'Calcul des ∆Ct'!U20,2)&gt;1,LOG(2^-'Calcul des ∆Ct'!U20,2),-1/LOG(2^-'Calcul des ∆Ct'!U20,2)))</f>
        <v/>
      </c>
      <c r="Y21" s="301" t="str">
        <f>IF(ISERROR(LOG(2^-'Calcul des ∆Ct'!V20,2)),"",IF(LOG(2^-'Calcul des ∆Ct'!V20,2)&gt;1,LOG(2^-'Calcul des ∆Ct'!V20,2),-1/LOG(2^-'Calcul des ∆Ct'!V20,2)))</f>
        <v/>
      </c>
      <c r="Z21" s="301" t="str">
        <f>IF(ISERROR(LOG(2^-'Calcul des ∆Ct'!W20,2)),"",IF(LOG(2^-'Calcul des ∆Ct'!W20,2)&gt;1,LOG(2^-'Calcul des ∆Ct'!W20,2),-1/LOG(2^-'Calcul des ∆Ct'!W20,2)))</f>
        <v/>
      </c>
      <c r="AA21" s="301" t="str">
        <f>IF(ISERROR(LOG(2^-'Calcul des ∆Ct'!X20,2)),"",IF(LOG(2^-'Calcul des ∆Ct'!X20,2)&gt;1,LOG(2^-'Calcul des ∆Ct'!X20,2),-1/LOG(2^-'Calcul des ∆Ct'!X20,2)))</f>
        <v/>
      </c>
      <c r="AB21" s="301" t="str">
        <f>IF(ISERROR(LOG(2^-'Calcul des ∆Ct'!Y20,2)),"",IF(LOG(2^-'Calcul des ∆Ct'!Y20,2)&gt;1,LOG(2^-'Calcul des ∆Ct'!Y20,2),-1/LOG(2^-'Calcul des ∆Ct'!Y20,2)))</f>
        <v/>
      </c>
      <c r="AC21" s="301" t="str">
        <f>IF(ISERROR(LOG(2^-'Calcul des ∆Ct'!Z20,2)),"",IF(LOG(2^-'Calcul des ∆Ct'!Z20,2)&gt;1,LOG(2^-'Calcul des ∆Ct'!Z20,2),-1/LOG(2^-'Calcul des ∆Ct'!Z20,2)))</f>
        <v/>
      </c>
      <c r="AD21" s="301" t="str">
        <f>IF(ISERROR(LOG(2^-'Calcul des ∆Ct'!AA20,2)),"",IF(LOG(2^-'Calcul des ∆Ct'!AA20,2)&gt;1,LOG(2^-'Calcul des ∆Ct'!AA20,2),-1/LOG(2^-'Calcul des ∆Ct'!AA20,2)))</f>
        <v/>
      </c>
      <c r="AE21" s="301" t="str">
        <f>IF(ISERROR(LOG(2^-'Calcul des ∆Ct'!AB20,2)),"",IF(LOG(2^-'Calcul des ∆Ct'!AB20,2)&gt;1,LOG(2^-'Calcul des ∆Ct'!AB20,2),-1/LOG(2^-'Calcul des ∆Ct'!AB20,2)))</f>
        <v/>
      </c>
      <c r="AF21" s="301" t="str">
        <f>IF(ISERROR(LOG(2^-'Calcul des ∆Ct'!AC20,2)),"",IF(LOG(2^-'Calcul des ∆Ct'!AC20,2)&gt;1,LOG(2^-'Calcul des ∆Ct'!AC20,2),-1/LOG(2^-'Calcul des ∆Ct'!AC20,2)))</f>
        <v/>
      </c>
      <c r="AG21" s="301" t="str">
        <f>IF(ISERROR(LOG(2^-'Calcul des ∆Ct'!AD20,2)),"",IF(LOG(2^-'Calcul des ∆Ct'!AD20,2)&gt;1,LOG(2^-'Calcul des ∆Ct'!AD20,2),-1/LOG(2^-'Calcul des ∆Ct'!AD20,2)))</f>
        <v/>
      </c>
      <c r="AH21" s="301" t="str">
        <f>IF(ISERROR(LOG(2^-'Calcul des ∆Ct'!AE20,2)),"",IF(LOG(2^-'Calcul des ∆Ct'!AE20,2)&gt;1,LOG(2^-'Calcul des ∆Ct'!AE20,2),-1/LOG(2^-'Calcul des ∆Ct'!AE20,2)))</f>
        <v/>
      </c>
      <c r="AI21" s="301" t="str">
        <f>IF(ISERROR(LOG(2^-'Calcul des ∆Ct'!AF20,2)),"",IF(LOG(2^-'Calcul des ∆Ct'!AF20,2)&gt;1,LOG(2^-'Calcul des ∆Ct'!AF20,2),-1/LOG(2^-'Calcul des ∆Ct'!AF20,2)))</f>
        <v/>
      </c>
      <c r="AJ21" s="301" t="str">
        <f>IF(ISERROR(LOG(2^-'Calcul des ∆Ct'!AG20,2)),"",IF(LOG(2^-'Calcul des ∆Ct'!AG20,2)&gt;1,LOG(2^-'Calcul des ∆Ct'!AG20,2),-1/LOG(2^-'Calcul des ∆Ct'!AG20,2)))</f>
        <v/>
      </c>
      <c r="AK21" s="301" t="str">
        <f>IF(ISERROR(LOG(2^-'Calcul des ∆Ct'!AH20,2)),"",IF(LOG(2^-'Calcul des ∆Ct'!AH20,2)&gt;1,LOG(2^-'Calcul des ∆Ct'!AH20,2),-1/LOG(2^-'Calcul des ∆Ct'!AH20,2)))</f>
        <v/>
      </c>
      <c r="AL21" s="301" t="str">
        <f>IF(ISERROR(LOG(2^-'Calcul des ∆Ct'!AI20,2)),"",IF(LOG(2^-'Calcul des ∆Ct'!AI20,2)&gt;1,LOG(2^-'Calcul des ∆Ct'!AI20,2),-1/LOG(2^-'Calcul des ∆Ct'!AI20,2)))</f>
        <v/>
      </c>
      <c r="AM21" s="146"/>
      <c r="AN21" s="146"/>
      <c r="AO21" s="146"/>
      <c r="AP21" s="146"/>
      <c r="AQ21" s="146"/>
      <c r="AR21" s="146"/>
      <c r="AS21" s="146"/>
    </row>
    <row r="22" spans="1:45" ht="20.100000000000001" customHeight="1">
      <c r="A22" s="146"/>
      <c r="B22" s="146"/>
      <c r="C22" s="16" t="str">
        <f>IF('Informations Gènes'!A22="","",'Informations Gènes'!A22)</f>
        <v/>
      </c>
      <c r="D22" s="16" t="str">
        <f>IF('Informations Gènes'!B22="","",'Informations Gènes'!B22)</f>
        <v/>
      </c>
      <c r="E22" s="172" t="str">
        <f>'Moyennes ∆Ct et 2^(-∆Ct)'!B21</f>
        <v/>
      </c>
      <c r="F22" s="301" t="str">
        <f>IF(ISERROR(LOG(2^-'Calcul des ∆Ct'!C21,2)),"",IF(LOG(2^-'Calcul des ∆Ct'!C21,2)&gt;1,LOG(2^-'Calcul des ∆Ct'!C21,2),-1/LOG(2^-'Calcul des ∆Ct'!C21,2)))</f>
        <v/>
      </c>
      <c r="G22" s="301" t="str">
        <f>IF(ISERROR(LOG(2^-'Calcul des ∆Ct'!D21,2)),"",IF(LOG(2^-'Calcul des ∆Ct'!D21,2)&gt;1,LOG(2^-'Calcul des ∆Ct'!D21,2),-1/LOG(2^-'Calcul des ∆Ct'!D21,2)))</f>
        <v/>
      </c>
      <c r="H22" s="301" t="str">
        <f>IF(ISERROR(LOG(2^-'Calcul des ∆Ct'!E21,2)),"",IF(LOG(2^-'Calcul des ∆Ct'!E21,2)&gt;1,LOG(2^-'Calcul des ∆Ct'!E21,2),-1/LOG(2^-'Calcul des ∆Ct'!E21,2)))</f>
        <v/>
      </c>
      <c r="I22" s="301" t="str">
        <f>IF(ISERROR(LOG(2^-'Calcul des ∆Ct'!F21,2)),"",IF(LOG(2^-'Calcul des ∆Ct'!F21,2)&gt;1,LOG(2^-'Calcul des ∆Ct'!F21,2),-1/LOG(2^-'Calcul des ∆Ct'!F21,2)))</f>
        <v/>
      </c>
      <c r="J22" s="301" t="str">
        <f>IF(ISERROR(LOG(2^-'Calcul des ∆Ct'!G21,2)),"",IF(LOG(2^-'Calcul des ∆Ct'!G21,2)&gt;1,LOG(2^-'Calcul des ∆Ct'!G21,2),-1/LOG(2^-'Calcul des ∆Ct'!G21,2)))</f>
        <v/>
      </c>
      <c r="K22" s="301" t="str">
        <f>IF(ISERROR(LOG(2^-'Calcul des ∆Ct'!H21,2)),"",IF(LOG(2^-'Calcul des ∆Ct'!H21,2)&gt;1,LOG(2^-'Calcul des ∆Ct'!H21,2),-1/LOG(2^-'Calcul des ∆Ct'!H21,2)))</f>
        <v/>
      </c>
      <c r="L22" s="301" t="str">
        <f>IF(ISERROR(LOG(2^-'Calcul des ∆Ct'!I21,2)),"",IF(LOG(2^-'Calcul des ∆Ct'!I21,2)&gt;1,LOG(2^-'Calcul des ∆Ct'!I21,2),-1/LOG(2^-'Calcul des ∆Ct'!I21,2)))</f>
        <v/>
      </c>
      <c r="M22" s="301" t="str">
        <f>IF(ISERROR(LOG(2^-'Calcul des ∆Ct'!J21,2)),"",IF(LOG(2^-'Calcul des ∆Ct'!J21,2)&gt;1,LOG(2^-'Calcul des ∆Ct'!J21,2),-1/LOG(2^-'Calcul des ∆Ct'!J21,2)))</f>
        <v/>
      </c>
      <c r="N22" s="301" t="str">
        <f>IF(ISERROR(LOG(2^-'Calcul des ∆Ct'!K21,2)),"",IF(LOG(2^-'Calcul des ∆Ct'!K21,2)&gt;1,LOG(2^-'Calcul des ∆Ct'!K21,2),-1/LOG(2^-'Calcul des ∆Ct'!K21,2)))</f>
        <v/>
      </c>
      <c r="O22" s="301" t="str">
        <f>IF(ISERROR(LOG(2^-'Calcul des ∆Ct'!L21,2)),"",IF(LOG(2^-'Calcul des ∆Ct'!L21,2)&gt;1,LOG(2^-'Calcul des ∆Ct'!L21,2),-1/LOG(2^-'Calcul des ∆Ct'!L21,2)))</f>
        <v/>
      </c>
      <c r="P22" s="301" t="str">
        <f>IF(ISERROR(LOG(2^-'Calcul des ∆Ct'!M21,2)),"",IF(LOG(2^-'Calcul des ∆Ct'!M21,2)&gt;1,LOG(2^-'Calcul des ∆Ct'!M21,2),-1/LOG(2^-'Calcul des ∆Ct'!M21,2)))</f>
        <v/>
      </c>
      <c r="Q22" s="301" t="str">
        <f>IF(ISERROR(LOG(2^-'Calcul des ∆Ct'!N21,2)),"",IF(LOG(2^-'Calcul des ∆Ct'!N21,2)&gt;1,LOG(2^-'Calcul des ∆Ct'!N21,2),-1/LOG(2^-'Calcul des ∆Ct'!N21,2)))</f>
        <v/>
      </c>
      <c r="R22" s="301" t="str">
        <f>IF(ISERROR(LOG(2^-'Calcul des ∆Ct'!O21,2)),"",IF(LOG(2^-'Calcul des ∆Ct'!O21,2)&gt;1,LOG(2^-'Calcul des ∆Ct'!O21,2),-1/LOG(2^-'Calcul des ∆Ct'!O21,2)))</f>
        <v/>
      </c>
      <c r="S22" s="301" t="str">
        <f>IF(ISERROR(LOG(2^-'Calcul des ∆Ct'!P21,2)),"",IF(LOG(2^-'Calcul des ∆Ct'!P21,2)&gt;1,LOG(2^-'Calcul des ∆Ct'!P21,2),-1/LOG(2^-'Calcul des ∆Ct'!P21,2)))</f>
        <v/>
      </c>
      <c r="T22" s="301" t="str">
        <f>IF(ISERROR(LOG(2^-'Calcul des ∆Ct'!Q21,2)),"",IF(LOG(2^-'Calcul des ∆Ct'!Q21,2)&gt;1,LOG(2^-'Calcul des ∆Ct'!Q21,2),-1/LOG(2^-'Calcul des ∆Ct'!Q21,2)))</f>
        <v/>
      </c>
      <c r="U22" s="301" t="str">
        <f>IF(ISERROR(LOG(2^-'Calcul des ∆Ct'!R21,2)),"",IF(LOG(2^-'Calcul des ∆Ct'!R21,2)&gt;1,LOG(2^-'Calcul des ∆Ct'!R21,2),-1/LOG(2^-'Calcul des ∆Ct'!R21,2)))</f>
        <v/>
      </c>
      <c r="V22" s="301" t="str">
        <f>IF(ISERROR(LOG(2^-'Calcul des ∆Ct'!S21,2)),"",IF(LOG(2^-'Calcul des ∆Ct'!S21,2)&gt;1,LOG(2^-'Calcul des ∆Ct'!S21,2),-1/LOG(2^-'Calcul des ∆Ct'!S21,2)))</f>
        <v/>
      </c>
      <c r="W22" s="301" t="str">
        <f>IF(ISERROR(LOG(2^-'Calcul des ∆Ct'!T21,2)),"",IF(LOG(2^-'Calcul des ∆Ct'!T21,2)&gt;1,LOG(2^-'Calcul des ∆Ct'!T21,2),-1/LOG(2^-'Calcul des ∆Ct'!T21,2)))</f>
        <v/>
      </c>
      <c r="X22" s="301" t="str">
        <f>IF(ISERROR(LOG(2^-'Calcul des ∆Ct'!U21,2)),"",IF(LOG(2^-'Calcul des ∆Ct'!U21,2)&gt;1,LOG(2^-'Calcul des ∆Ct'!U21,2),-1/LOG(2^-'Calcul des ∆Ct'!U21,2)))</f>
        <v/>
      </c>
      <c r="Y22" s="301" t="str">
        <f>IF(ISERROR(LOG(2^-'Calcul des ∆Ct'!V21,2)),"",IF(LOG(2^-'Calcul des ∆Ct'!V21,2)&gt;1,LOG(2^-'Calcul des ∆Ct'!V21,2),-1/LOG(2^-'Calcul des ∆Ct'!V21,2)))</f>
        <v/>
      </c>
      <c r="Z22" s="301" t="str">
        <f>IF(ISERROR(LOG(2^-'Calcul des ∆Ct'!W21,2)),"",IF(LOG(2^-'Calcul des ∆Ct'!W21,2)&gt;1,LOG(2^-'Calcul des ∆Ct'!W21,2),-1/LOG(2^-'Calcul des ∆Ct'!W21,2)))</f>
        <v/>
      </c>
      <c r="AA22" s="301" t="str">
        <f>IF(ISERROR(LOG(2^-'Calcul des ∆Ct'!X21,2)),"",IF(LOG(2^-'Calcul des ∆Ct'!X21,2)&gt;1,LOG(2^-'Calcul des ∆Ct'!X21,2),-1/LOG(2^-'Calcul des ∆Ct'!X21,2)))</f>
        <v/>
      </c>
      <c r="AB22" s="301" t="str">
        <f>IF(ISERROR(LOG(2^-'Calcul des ∆Ct'!Y21,2)),"",IF(LOG(2^-'Calcul des ∆Ct'!Y21,2)&gt;1,LOG(2^-'Calcul des ∆Ct'!Y21,2),-1/LOG(2^-'Calcul des ∆Ct'!Y21,2)))</f>
        <v/>
      </c>
      <c r="AC22" s="301" t="str">
        <f>IF(ISERROR(LOG(2^-'Calcul des ∆Ct'!Z21,2)),"",IF(LOG(2^-'Calcul des ∆Ct'!Z21,2)&gt;1,LOG(2^-'Calcul des ∆Ct'!Z21,2),-1/LOG(2^-'Calcul des ∆Ct'!Z21,2)))</f>
        <v/>
      </c>
      <c r="AD22" s="301" t="str">
        <f>IF(ISERROR(LOG(2^-'Calcul des ∆Ct'!AA21,2)),"",IF(LOG(2^-'Calcul des ∆Ct'!AA21,2)&gt;1,LOG(2^-'Calcul des ∆Ct'!AA21,2),-1/LOG(2^-'Calcul des ∆Ct'!AA21,2)))</f>
        <v/>
      </c>
      <c r="AE22" s="301" t="str">
        <f>IF(ISERROR(LOG(2^-'Calcul des ∆Ct'!AB21,2)),"",IF(LOG(2^-'Calcul des ∆Ct'!AB21,2)&gt;1,LOG(2^-'Calcul des ∆Ct'!AB21,2),-1/LOG(2^-'Calcul des ∆Ct'!AB21,2)))</f>
        <v/>
      </c>
      <c r="AF22" s="301" t="str">
        <f>IF(ISERROR(LOG(2^-'Calcul des ∆Ct'!AC21,2)),"",IF(LOG(2^-'Calcul des ∆Ct'!AC21,2)&gt;1,LOG(2^-'Calcul des ∆Ct'!AC21,2),-1/LOG(2^-'Calcul des ∆Ct'!AC21,2)))</f>
        <v/>
      </c>
      <c r="AG22" s="301" t="str">
        <f>IF(ISERROR(LOG(2^-'Calcul des ∆Ct'!AD21,2)),"",IF(LOG(2^-'Calcul des ∆Ct'!AD21,2)&gt;1,LOG(2^-'Calcul des ∆Ct'!AD21,2),-1/LOG(2^-'Calcul des ∆Ct'!AD21,2)))</f>
        <v/>
      </c>
      <c r="AH22" s="301" t="str">
        <f>IF(ISERROR(LOG(2^-'Calcul des ∆Ct'!AE21,2)),"",IF(LOG(2^-'Calcul des ∆Ct'!AE21,2)&gt;1,LOG(2^-'Calcul des ∆Ct'!AE21,2),-1/LOG(2^-'Calcul des ∆Ct'!AE21,2)))</f>
        <v/>
      </c>
      <c r="AI22" s="301" t="str">
        <f>IF(ISERROR(LOG(2^-'Calcul des ∆Ct'!AF21,2)),"",IF(LOG(2^-'Calcul des ∆Ct'!AF21,2)&gt;1,LOG(2^-'Calcul des ∆Ct'!AF21,2),-1/LOG(2^-'Calcul des ∆Ct'!AF21,2)))</f>
        <v/>
      </c>
      <c r="AJ22" s="301" t="str">
        <f>IF(ISERROR(LOG(2^-'Calcul des ∆Ct'!AG21,2)),"",IF(LOG(2^-'Calcul des ∆Ct'!AG21,2)&gt;1,LOG(2^-'Calcul des ∆Ct'!AG21,2),-1/LOG(2^-'Calcul des ∆Ct'!AG21,2)))</f>
        <v/>
      </c>
      <c r="AK22" s="301" t="str">
        <f>IF(ISERROR(LOG(2^-'Calcul des ∆Ct'!AH21,2)),"",IF(LOG(2^-'Calcul des ∆Ct'!AH21,2)&gt;1,LOG(2^-'Calcul des ∆Ct'!AH21,2),-1/LOG(2^-'Calcul des ∆Ct'!AH21,2)))</f>
        <v/>
      </c>
      <c r="AL22" s="301" t="str">
        <f>IF(ISERROR(LOG(2^-'Calcul des ∆Ct'!AI21,2)),"",IF(LOG(2^-'Calcul des ∆Ct'!AI21,2)&gt;1,LOG(2^-'Calcul des ∆Ct'!AI21,2),-1/LOG(2^-'Calcul des ∆Ct'!AI21,2)))</f>
        <v/>
      </c>
      <c r="AM22" s="146"/>
      <c r="AN22" s="146"/>
      <c r="AO22" s="146"/>
      <c r="AP22" s="146"/>
      <c r="AQ22" s="146"/>
      <c r="AR22" s="146"/>
      <c r="AS22" s="146"/>
    </row>
    <row r="23" spans="1:45" ht="20.100000000000001" customHeight="1">
      <c r="A23" s="146"/>
      <c r="B23" s="146"/>
      <c r="C23" s="16" t="str">
        <f>IF('Informations Gènes'!A23="","",'Informations Gènes'!A23)</f>
        <v/>
      </c>
      <c r="D23" s="16" t="str">
        <f>IF('Informations Gènes'!B23="","",'Informations Gènes'!B23)</f>
        <v/>
      </c>
      <c r="E23" s="172" t="str">
        <f>'Moyennes ∆Ct et 2^(-∆Ct)'!B22</f>
        <v/>
      </c>
      <c r="F23" s="301" t="str">
        <f>IF(ISERROR(LOG(2^-'Calcul des ∆Ct'!C22,2)),"",IF(LOG(2^-'Calcul des ∆Ct'!C22,2)&gt;1,LOG(2^-'Calcul des ∆Ct'!C22,2),-1/LOG(2^-'Calcul des ∆Ct'!C22,2)))</f>
        <v/>
      </c>
      <c r="G23" s="301" t="str">
        <f>IF(ISERROR(LOG(2^-'Calcul des ∆Ct'!D22,2)),"",IF(LOG(2^-'Calcul des ∆Ct'!D22,2)&gt;1,LOG(2^-'Calcul des ∆Ct'!D22,2),-1/LOG(2^-'Calcul des ∆Ct'!D22,2)))</f>
        <v/>
      </c>
      <c r="H23" s="301" t="str">
        <f>IF(ISERROR(LOG(2^-'Calcul des ∆Ct'!E22,2)),"",IF(LOG(2^-'Calcul des ∆Ct'!E22,2)&gt;1,LOG(2^-'Calcul des ∆Ct'!E22,2),-1/LOG(2^-'Calcul des ∆Ct'!E22,2)))</f>
        <v/>
      </c>
      <c r="I23" s="301" t="str">
        <f>IF(ISERROR(LOG(2^-'Calcul des ∆Ct'!F22,2)),"",IF(LOG(2^-'Calcul des ∆Ct'!F22,2)&gt;1,LOG(2^-'Calcul des ∆Ct'!F22,2),-1/LOG(2^-'Calcul des ∆Ct'!F22,2)))</f>
        <v/>
      </c>
      <c r="J23" s="301" t="str">
        <f>IF(ISERROR(LOG(2^-'Calcul des ∆Ct'!G22,2)),"",IF(LOG(2^-'Calcul des ∆Ct'!G22,2)&gt;1,LOG(2^-'Calcul des ∆Ct'!G22,2),-1/LOG(2^-'Calcul des ∆Ct'!G22,2)))</f>
        <v/>
      </c>
      <c r="K23" s="301" t="str">
        <f>IF(ISERROR(LOG(2^-'Calcul des ∆Ct'!H22,2)),"",IF(LOG(2^-'Calcul des ∆Ct'!H22,2)&gt;1,LOG(2^-'Calcul des ∆Ct'!H22,2),-1/LOG(2^-'Calcul des ∆Ct'!H22,2)))</f>
        <v/>
      </c>
      <c r="L23" s="301" t="str">
        <f>IF(ISERROR(LOG(2^-'Calcul des ∆Ct'!I22,2)),"",IF(LOG(2^-'Calcul des ∆Ct'!I22,2)&gt;1,LOG(2^-'Calcul des ∆Ct'!I22,2),-1/LOG(2^-'Calcul des ∆Ct'!I22,2)))</f>
        <v/>
      </c>
      <c r="M23" s="301" t="str">
        <f>IF(ISERROR(LOG(2^-'Calcul des ∆Ct'!J22,2)),"",IF(LOG(2^-'Calcul des ∆Ct'!J22,2)&gt;1,LOG(2^-'Calcul des ∆Ct'!J22,2),-1/LOG(2^-'Calcul des ∆Ct'!J22,2)))</f>
        <v/>
      </c>
      <c r="N23" s="301" t="str">
        <f>IF(ISERROR(LOG(2^-'Calcul des ∆Ct'!K22,2)),"",IF(LOG(2^-'Calcul des ∆Ct'!K22,2)&gt;1,LOG(2^-'Calcul des ∆Ct'!K22,2),-1/LOG(2^-'Calcul des ∆Ct'!K22,2)))</f>
        <v/>
      </c>
      <c r="O23" s="301" t="str">
        <f>IF(ISERROR(LOG(2^-'Calcul des ∆Ct'!L22,2)),"",IF(LOG(2^-'Calcul des ∆Ct'!L22,2)&gt;1,LOG(2^-'Calcul des ∆Ct'!L22,2),-1/LOG(2^-'Calcul des ∆Ct'!L22,2)))</f>
        <v/>
      </c>
      <c r="P23" s="301" t="str">
        <f>IF(ISERROR(LOG(2^-'Calcul des ∆Ct'!M22,2)),"",IF(LOG(2^-'Calcul des ∆Ct'!M22,2)&gt;1,LOG(2^-'Calcul des ∆Ct'!M22,2),-1/LOG(2^-'Calcul des ∆Ct'!M22,2)))</f>
        <v/>
      </c>
      <c r="Q23" s="301" t="str">
        <f>IF(ISERROR(LOG(2^-'Calcul des ∆Ct'!N22,2)),"",IF(LOG(2^-'Calcul des ∆Ct'!N22,2)&gt;1,LOG(2^-'Calcul des ∆Ct'!N22,2),-1/LOG(2^-'Calcul des ∆Ct'!N22,2)))</f>
        <v/>
      </c>
      <c r="R23" s="301" t="str">
        <f>IF(ISERROR(LOG(2^-'Calcul des ∆Ct'!O22,2)),"",IF(LOG(2^-'Calcul des ∆Ct'!O22,2)&gt;1,LOG(2^-'Calcul des ∆Ct'!O22,2),-1/LOG(2^-'Calcul des ∆Ct'!O22,2)))</f>
        <v/>
      </c>
      <c r="S23" s="301" t="str">
        <f>IF(ISERROR(LOG(2^-'Calcul des ∆Ct'!P22,2)),"",IF(LOG(2^-'Calcul des ∆Ct'!P22,2)&gt;1,LOG(2^-'Calcul des ∆Ct'!P22,2),-1/LOG(2^-'Calcul des ∆Ct'!P22,2)))</f>
        <v/>
      </c>
      <c r="T23" s="301" t="str">
        <f>IF(ISERROR(LOG(2^-'Calcul des ∆Ct'!Q22,2)),"",IF(LOG(2^-'Calcul des ∆Ct'!Q22,2)&gt;1,LOG(2^-'Calcul des ∆Ct'!Q22,2),-1/LOG(2^-'Calcul des ∆Ct'!Q22,2)))</f>
        <v/>
      </c>
      <c r="U23" s="301" t="str">
        <f>IF(ISERROR(LOG(2^-'Calcul des ∆Ct'!R22,2)),"",IF(LOG(2^-'Calcul des ∆Ct'!R22,2)&gt;1,LOG(2^-'Calcul des ∆Ct'!R22,2),-1/LOG(2^-'Calcul des ∆Ct'!R22,2)))</f>
        <v/>
      </c>
      <c r="V23" s="301" t="str">
        <f>IF(ISERROR(LOG(2^-'Calcul des ∆Ct'!S22,2)),"",IF(LOG(2^-'Calcul des ∆Ct'!S22,2)&gt;1,LOG(2^-'Calcul des ∆Ct'!S22,2),-1/LOG(2^-'Calcul des ∆Ct'!S22,2)))</f>
        <v/>
      </c>
      <c r="W23" s="301" t="str">
        <f>IF(ISERROR(LOG(2^-'Calcul des ∆Ct'!T22,2)),"",IF(LOG(2^-'Calcul des ∆Ct'!T22,2)&gt;1,LOG(2^-'Calcul des ∆Ct'!T22,2),-1/LOG(2^-'Calcul des ∆Ct'!T22,2)))</f>
        <v/>
      </c>
      <c r="X23" s="301" t="str">
        <f>IF(ISERROR(LOG(2^-'Calcul des ∆Ct'!U22,2)),"",IF(LOG(2^-'Calcul des ∆Ct'!U22,2)&gt;1,LOG(2^-'Calcul des ∆Ct'!U22,2),-1/LOG(2^-'Calcul des ∆Ct'!U22,2)))</f>
        <v/>
      </c>
      <c r="Y23" s="301" t="str">
        <f>IF(ISERROR(LOG(2^-'Calcul des ∆Ct'!V22,2)),"",IF(LOG(2^-'Calcul des ∆Ct'!V22,2)&gt;1,LOG(2^-'Calcul des ∆Ct'!V22,2),-1/LOG(2^-'Calcul des ∆Ct'!V22,2)))</f>
        <v/>
      </c>
      <c r="Z23" s="301" t="str">
        <f>IF(ISERROR(LOG(2^-'Calcul des ∆Ct'!W22,2)),"",IF(LOG(2^-'Calcul des ∆Ct'!W22,2)&gt;1,LOG(2^-'Calcul des ∆Ct'!W22,2),-1/LOG(2^-'Calcul des ∆Ct'!W22,2)))</f>
        <v/>
      </c>
      <c r="AA23" s="301" t="str">
        <f>IF(ISERROR(LOG(2^-'Calcul des ∆Ct'!X22,2)),"",IF(LOG(2^-'Calcul des ∆Ct'!X22,2)&gt;1,LOG(2^-'Calcul des ∆Ct'!X22,2),-1/LOG(2^-'Calcul des ∆Ct'!X22,2)))</f>
        <v/>
      </c>
      <c r="AB23" s="301" t="str">
        <f>IF(ISERROR(LOG(2^-'Calcul des ∆Ct'!Y22,2)),"",IF(LOG(2^-'Calcul des ∆Ct'!Y22,2)&gt;1,LOG(2^-'Calcul des ∆Ct'!Y22,2),-1/LOG(2^-'Calcul des ∆Ct'!Y22,2)))</f>
        <v/>
      </c>
      <c r="AC23" s="301" t="str">
        <f>IF(ISERROR(LOG(2^-'Calcul des ∆Ct'!Z22,2)),"",IF(LOG(2^-'Calcul des ∆Ct'!Z22,2)&gt;1,LOG(2^-'Calcul des ∆Ct'!Z22,2),-1/LOG(2^-'Calcul des ∆Ct'!Z22,2)))</f>
        <v/>
      </c>
      <c r="AD23" s="301" t="str">
        <f>IF(ISERROR(LOG(2^-'Calcul des ∆Ct'!AA22,2)),"",IF(LOG(2^-'Calcul des ∆Ct'!AA22,2)&gt;1,LOG(2^-'Calcul des ∆Ct'!AA22,2),-1/LOG(2^-'Calcul des ∆Ct'!AA22,2)))</f>
        <v/>
      </c>
      <c r="AE23" s="301" t="str">
        <f>IF(ISERROR(LOG(2^-'Calcul des ∆Ct'!AB22,2)),"",IF(LOG(2^-'Calcul des ∆Ct'!AB22,2)&gt;1,LOG(2^-'Calcul des ∆Ct'!AB22,2),-1/LOG(2^-'Calcul des ∆Ct'!AB22,2)))</f>
        <v/>
      </c>
      <c r="AF23" s="301" t="str">
        <f>IF(ISERROR(LOG(2^-'Calcul des ∆Ct'!AC22,2)),"",IF(LOG(2^-'Calcul des ∆Ct'!AC22,2)&gt;1,LOG(2^-'Calcul des ∆Ct'!AC22,2),-1/LOG(2^-'Calcul des ∆Ct'!AC22,2)))</f>
        <v/>
      </c>
      <c r="AG23" s="301" t="str">
        <f>IF(ISERROR(LOG(2^-'Calcul des ∆Ct'!AD22,2)),"",IF(LOG(2^-'Calcul des ∆Ct'!AD22,2)&gt;1,LOG(2^-'Calcul des ∆Ct'!AD22,2),-1/LOG(2^-'Calcul des ∆Ct'!AD22,2)))</f>
        <v/>
      </c>
      <c r="AH23" s="301" t="str">
        <f>IF(ISERROR(LOG(2^-'Calcul des ∆Ct'!AE22,2)),"",IF(LOG(2^-'Calcul des ∆Ct'!AE22,2)&gt;1,LOG(2^-'Calcul des ∆Ct'!AE22,2),-1/LOG(2^-'Calcul des ∆Ct'!AE22,2)))</f>
        <v/>
      </c>
      <c r="AI23" s="301" t="str">
        <f>IF(ISERROR(LOG(2^-'Calcul des ∆Ct'!AF22,2)),"",IF(LOG(2^-'Calcul des ∆Ct'!AF22,2)&gt;1,LOG(2^-'Calcul des ∆Ct'!AF22,2),-1/LOG(2^-'Calcul des ∆Ct'!AF22,2)))</f>
        <v/>
      </c>
      <c r="AJ23" s="301" t="str">
        <f>IF(ISERROR(LOG(2^-'Calcul des ∆Ct'!AG22,2)),"",IF(LOG(2^-'Calcul des ∆Ct'!AG22,2)&gt;1,LOG(2^-'Calcul des ∆Ct'!AG22,2),-1/LOG(2^-'Calcul des ∆Ct'!AG22,2)))</f>
        <v/>
      </c>
      <c r="AK23" s="301" t="str">
        <f>IF(ISERROR(LOG(2^-'Calcul des ∆Ct'!AH22,2)),"",IF(LOG(2^-'Calcul des ∆Ct'!AH22,2)&gt;1,LOG(2^-'Calcul des ∆Ct'!AH22,2),-1/LOG(2^-'Calcul des ∆Ct'!AH22,2)))</f>
        <v/>
      </c>
      <c r="AL23" s="301" t="str">
        <f>IF(ISERROR(LOG(2^-'Calcul des ∆Ct'!AI22,2)),"",IF(LOG(2^-'Calcul des ∆Ct'!AI22,2)&gt;1,LOG(2^-'Calcul des ∆Ct'!AI22,2),-1/LOG(2^-'Calcul des ∆Ct'!AI22,2)))</f>
        <v/>
      </c>
      <c r="AM23" s="146"/>
      <c r="AN23" s="146"/>
      <c r="AO23" s="146"/>
      <c r="AP23" s="146"/>
      <c r="AQ23" s="146"/>
      <c r="AR23" s="146"/>
      <c r="AS23" s="146"/>
    </row>
    <row r="24" spans="1:45" ht="20.100000000000001" customHeight="1">
      <c r="A24" s="146"/>
      <c r="B24" s="146"/>
      <c r="C24" s="16" t="str">
        <f>IF('Informations Gènes'!A24="","",'Informations Gènes'!A24)</f>
        <v/>
      </c>
      <c r="D24" s="16" t="str">
        <f>IF('Informations Gènes'!B24="","",'Informations Gènes'!B24)</f>
        <v/>
      </c>
      <c r="E24" s="172" t="str">
        <f>'Moyennes ∆Ct et 2^(-∆Ct)'!B23</f>
        <v/>
      </c>
      <c r="F24" s="301" t="str">
        <f>IF(ISERROR(LOG(2^-'Calcul des ∆Ct'!C23,2)),"",IF(LOG(2^-'Calcul des ∆Ct'!C23,2)&gt;1,LOG(2^-'Calcul des ∆Ct'!C23,2),-1/LOG(2^-'Calcul des ∆Ct'!C23,2)))</f>
        <v/>
      </c>
      <c r="G24" s="301" t="str">
        <f>IF(ISERROR(LOG(2^-'Calcul des ∆Ct'!D23,2)),"",IF(LOG(2^-'Calcul des ∆Ct'!D23,2)&gt;1,LOG(2^-'Calcul des ∆Ct'!D23,2),-1/LOG(2^-'Calcul des ∆Ct'!D23,2)))</f>
        <v/>
      </c>
      <c r="H24" s="301" t="str">
        <f>IF(ISERROR(LOG(2^-'Calcul des ∆Ct'!E23,2)),"",IF(LOG(2^-'Calcul des ∆Ct'!E23,2)&gt;1,LOG(2^-'Calcul des ∆Ct'!E23,2),-1/LOG(2^-'Calcul des ∆Ct'!E23,2)))</f>
        <v/>
      </c>
      <c r="I24" s="301" t="str">
        <f>IF(ISERROR(LOG(2^-'Calcul des ∆Ct'!F23,2)),"",IF(LOG(2^-'Calcul des ∆Ct'!F23,2)&gt;1,LOG(2^-'Calcul des ∆Ct'!F23,2),-1/LOG(2^-'Calcul des ∆Ct'!F23,2)))</f>
        <v/>
      </c>
      <c r="J24" s="301" t="str">
        <f>IF(ISERROR(LOG(2^-'Calcul des ∆Ct'!G23,2)),"",IF(LOG(2^-'Calcul des ∆Ct'!G23,2)&gt;1,LOG(2^-'Calcul des ∆Ct'!G23,2),-1/LOG(2^-'Calcul des ∆Ct'!G23,2)))</f>
        <v/>
      </c>
      <c r="K24" s="301" t="str">
        <f>IF(ISERROR(LOG(2^-'Calcul des ∆Ct'!H23,2)),"",IF(LOG(2^-'Calcul des ∆Ct'!H23,2)&gt;1,LOG(2^-'Calcul des ∆Ct'!H23,2),-1/LOG(2^-'Calcul des ∆Ct'!H23,2)))</f>
        <v/>
      </c>
      <c r="L24" s="301" t="str">
        <f>IF(ISERROR(LOG(2^-'Calcul des ∆Ct'!I23,2)),"",IF(LOG(2^-'Calcul des ∆Ct'!I23,2)&gt;1,LOG(2^-'Calcul des ∆Ct'!I23,2),-1/LOG(2^-'Calcul des ∆Ct'!I23,2)))</f>
        <v/>
      </c>
      <c r="M24" s="301" t="str">
        <f>IF(ISERROR(LOG(2^-'Calcul des ∆Ct'!J23,2)),"",IF(LOG(2^-'Calcul des ∆Ct'!J23,2)&gt;1,LOG(2^-'Calcul des ∆Ct'!J23,2),-1/LOG(2^-'Calcul des ∆Ct'!J23,2)))</f>
        <v/>
      </c>
      <c r="N24" s="301" t="str">
        <f>IF(ISERROR(LOG(2^-'Calcul des ∆Ct'!K23,2)),"",IF(LOG(2^-'Calcul des ∆Ct'!K23,2)&gt;1,LOG(2^-'Calcul des ∆Ct'!K23,2),-1/LOG(2^-'Calcul des ∆Ct'!K23,2)))</f>
        <v/>
      </c>
      <c r="O24" s="301" t="str">
        <f>IF(ISERROR(LOG(2^-'Calcul des ∆Ct'!L23,2)),"",IF(LOG(2^-'Calcul des ∆Ct'!L23,2)&gt;1,LOG(2^-'Calcul des ∆Ct'!L23,2),-1/LOG(2^-'Calcul des ∆Ct'!L23,2)))</f>
        <v/>
      </c>
      <c r="P24" s="301" t="str">
        <f>IF(ISERROR(LOG(2^-'Calcul des ∆Ct'!M23,2)),"",IF(LOG(2^-'Calcul des ∆Ct'!M23,2)&gt;1,LOG(2^-'Calcul des ∆Ct'!M23,2),-1/LOG(2^-'Calcul des ∆Ct'!M23,2)))</f>
        <v/>
      </c>
      <c r="Q24" s="301" t="str">
        <f>IF(ISERROR(LOG(2^-'Calcul des ∆Ct'!N23,2)),"",IF(LOG(2^-'Calcul des ∆Ct'!N23,2)&gt;1,LOG(2^-'Calcul des ∆Ct'!N23,2),-1/LOG(2^-'Calcul des ∆Ct'!N23,2)))</f>
        <v/>
      </c>
      <c r="R24" s="301" t="str">
        <f>IF(ISERROR(LOG(2^-'Calcul des ∆Ct'!O23,2)),"",IF(LOG(2^-'Calcul des ∆Ct'!O23,2)&gt;1,LOG(2^-'Calcul des ∆Ct'!O23,2),-1/LOG(2^-'Calcul des ∆Ct'!O23,2)))</f>
        <v/>
      </c>
      <c r="S24" s="301" t="str">
        <f>IF(ISERROR(LOG(2^-'Calcul des ∆Ct'!P23,2)),"",IF(LOG(2^-'Calcul des ∆Ct'!P23,2)&gt;1,LOG(2^-'Calcul des ∆Ct'!P23,2),-1/LOG(2^-'Calcul des ∆Ct'!P23,2)))</f>
        <v/>
      </c>
      <c r="T24" s="301" t="str">
        <f>IF(ISERROR(LOG(2^-'Calcul des ∆Ct'!Q23,2)),"",IF(LOG(2^-'Calcul des ∆Ct'!Q23,2)&gt;1,LOG(2^-'Calcul des ∆Ct'!Q23,2),-1/LOG(2^-'Calcul des ∆Ct'!Q23,2)))</f>
        <v/>
      </c>
      <c r="U24" s="301" t="str">
        <f>IF(ISERROR(LOG(2^-'Calcul des ∆Ct'!R23,2)),"",IF(LOG(2^-'Calcul des ∆Ct'!R23,2)&gt;1,LOG(2^-'Calcul des ∆Ct'!R23,2),-1/LOG(2^-'Calcul des ∆Ct'!R23,2)))</f>
        <v/>
      </c>
      <c r="V24" s="301" t="str">
        <f>IF(ISERROR(LOG(2^-'Calcul des ∆Ct'!S23,2)),"",IF(LOG(2^-'Calcul des ∆Ct'!S23,2)&gt;1,LOG(2^-'Calcul des ∆Ct'!S23,2),-1/LOG(2^-'Calcul des ∆Ct'!S23,2)))</f>
        <v/>
      </c>
      <c r="W24" s="301" t="str">
        <f>IF(ISERROR(LOG(2^-'Calcul des ∆Ct'!T23,2)),"",IF(LOG(2^-'Calcul des ∆Ct'!T23,2)&gt;1,LOG(2^-'Calcul des ∆Ct'!T23,2),-1/LOG(2^-'Calcul des ∆Ct'!T23,2)))</f>
        <v/>
      </c>
      <c r="X24" s="301" t="str">
        <f>IF(ISERROR(LOG(2^-'Calcul des ∆Ct'!U23,2)),"",IF(LOG(2^-'Calcul des ∆Ct'!U23,2)&gt;1,LOG(2^-'Calcul des ∆Ct'!U23,2),-1/LOG(2^-'Calcul des ∆Ct'!U23,2)))</f>
        <v/>
      </c>
      <c r="Y24" s="301" t="str">
        <f>IF(ISERROR(LOG(2^-'Calcul des ∆Ct'!V23,2)),"",IF(LOG(2^-'Calcul des ∆Ct'!V23,2)&gt;1,LOG(2^-'Calcul des ∆Ct'!V23,2),-1/LOG(2^-'Calcul des ∆Ct'!V23,2)))</f>
        <v/>
      </c>
      <c r="Z24" s="301" t="str">
        <f>IF(ISERROR(LOG(2^-'Calcul des ∆Ct'!W23,2)),"",IF(LOG(2^-'Calcul des ∆Ct'!W23,2)&gt;1,LOG(2^-'Calcul des ∆Ct'!W23,2),-1/LOG(2^-'Calcul des ∆Ct'!W23,2)))</f>
        <v/>
      </c>
      <c r="AA24" s="301" t="str">
        <f>IF(ISERROR(LOG(2^-'Calcul des ∆Ct'!X23,2)),"",IF(LOG(2^-'Calcul des ∆Ct'!X23,2)&gt;1,LOG(2^-'Calcul des ∆Ct'!X23,2),-1/LOG(2^-'Calcul des ∆Ct'!X23,2)))</f>
        <v/>
      </c>
      <c r="AB24" s="301" t="str">
        <f>IF(ISERROR(LOG(2^-'Calcul des ∆Ct'!Y23,2)),"",IF(LOG(2^-'Calcul des ∆Ct'!Y23,2)&gt;1,LOG(2^-'Calcul des ∆Ct'!Y23,2),-1/LOG(2^-'Calcul des ∆Ct'!Y23,2)))</f>
        <v/>
      </c>
      <c r="AC24" s="301" t="str">
        <f>IF(ISERROR(LOG(2^-'Calcul des ∆Ct'!Z23,2)),"",IF(LOG(2^-'Calcul des ∆Ct'!Z23,2)&gt;1,LOG(2^-'Calcul des ∆Ct'!Z23,2),-1/LOG(2^-'Calcul des ∆Ct'!Z23,2)))</f>
        <v/>
      </c>
      <c r="AD24" s="301" t="str">
        <f>IF(ISERROR(LOG(2^-'Calcul des ∆Ct'!AA23,2)),"",IF(LOG(2^-'Calcul des ∆Ct'!AA23,2)&gt;1,LOG(2^-'Calcul des ∆Ct'!AA23,2),-1/LOG(2^-'Calcul des ∆Ct'!AA23,2)))</f>
        <v/>
      </c>
      <c r="AE24" s="301" t="str">
        <f>IF(ISERROR(LOG(2^-'Calcul des ∆Ct'!AB23,2)),"",IF(LOG(2^-'Calcul des ∆Ct'!AB23,2)&gt;1,LOG(2^-'Calcul des ∆Ct'!AB23,2),-1/LOG(2^-'Calcul des ∆Ct'!AB23,2)))</f>
        <v/>
      </c>
      <c r="AF24" s="301" t="str">
        <f>IF(ISERROR(LOG(2^-'Calcul des ∆Ct'!AC23,2)),"",IF(LOG(2^-'Calcul des ∆Ct'!AC23,2)&gt;1,LOG(2^-'Calcul des ∆Ct'!AC23,2),-1/LOG(2^-'Calcul des ∆Ct'!AC23,2)))</f>
        <v/>
      </c>
      <c r="AG24" s="301" t="str">
        <f>IF(ISERROR(LOG(2^-'Calcul des ∆Ct'!AD23,2)),"",IF(LOG(2^-'Calcul des ∆Ct'!AD23,2)&gt;1,LOG(2^-'Calcul des ∆Ct'!AD23,2),-1/LOG(2^-'Calcul des ∆Ct'!AD23,2)))</f>
        <v/>
      </c>
      <c r="AH24" s="301" t="str">
        <f>IF(ISERROR(LOG(2^-'Calcul des ∆Ct'!AE23,2)),"",IF(LOG(2^-'Calcul des ∆Ct'!AE23,2)&gt;1,LOG(2^-'Calcul des ∆Ct'!AE23,2),-1/LOG(2^-'Calcul des ∆Ct'!AE23,2)))</f>
        <v/>
      </c>
      <c r="AI24" s="301" t="str">
        <f>IF(ISERROR(LOG(2^-'Calcul des ∆Ct'!AF23,2)),"",IF(LOG(2^-'Calcul des ∆Ct'!AF23,2)&gt;1,LOG(2^-'Calcul des ∆Ct'!AF23,2),-1/LOG(2^-'Calcul des ∆Ct'!AF23,2)))</f>
        <v/>
      </c>
      <c r="AJ24" s="301" t="str">
        <f>IF(ISERROR(LOG(2^-'Calcul des ∆Ct'!AG23,2)),"",IF(LOG(2^-'Calcul des ∆Ct'!AG23,2)&gt;1,LOG(2^-'Calcul des ∆Ct'!AG23,2),-1/LOG(2^-'Calcul des ∆Ct'!AG23,2)))</f>
        <v/>
      </c>
      <c r="AK24" s="301" t="str">
        <f>IF(ISERROR(LOG(2^-'Calcul des ∆Ct'!AH23,2)),"",IF(LOG(2^-'Calcul des ∆Ct'!AH23,2)&gt;1,LOG(2^-'Calcul des ∆Ct'!AH23,2),-1/LOG(2^-'Calcul des ∆Ct'!AH23,2)))</f>
        <v/>
      </c>
      <c r="AL24" s="301" t="str">
        <f>IF(ISERROR(LOG(2^-'Calcul des ∆Ct'!AI23,2)),"",IF(LOG(2^-'Calcul des ∆Ct'!AI23,2)&gt;1,LOG(2^-'Calcul des ∆Ct'!AI23,2),-1/LOG(2^-'Calcul des ∆Ct'!AI23,2)))</f>
        <v/>
      </c>
      <c r="AM24" s="146"/>
      <c r="AN24" s="146"/>
      <c r="AO24" s="146"/>
      <c r="AP24" s="146"/>
      <c r="AQ24" s="146"/>
      <c r="AR24" s="146"/>
      <c r="AS24" s="146"/>
    </row>
    <row r="25" spans="1:45" ht="20.100000000000001" customHeight="1">
      <c r="A25" s="146"/>
      <c r="B25" s="146"/>
      <c r="C25" s="16" t="str">
        <f>IF('Informations Gènes'!A25="","",'Informations Gènes'!A25)</f>
        <v/>
      </c>
      <c r="D25" s="16" t="str">
        <f>IF('Informations Gènes'!B25="","",'Informations Gènes'!B25)</f>
        <v/>
      </c>
      <c r="E25" s="172" t="str">
        <f>'Moyennes ∆Ct et 2^(-∆Ct)'!B24</f>
        <v/>
      </c>
      <c r="F25" s="301" t="str">
        <f>IF(ISERROR(LOG(2^-'Calcul des ∆Ct'!C24,2)),"",IF(LOG(2^-'Calcul des ∆Ct'!C24,2)&gt;1,LOG(2^-'Calcul des ∆Ct'!C24,2),-1/LOG(2^-'Calcul des ∆Ct'!C24,2)))</f>
        <v/>
      </c>
      <c r="G25" s="301" t="str">
        <f>IF(ISERROR(LOG(2^-'Calcul des ∆Ct'!D24,2)),"",IF(LOG(2^-'Calcul des ∆Ct'!D24,2)&gt;1,LOG(2^-'Calcul des ∆Ct'!D24,2),-1/LOG(2^-'Calcul des ∆Ct'!D24,2)))</f>
        <v/>
      </c>
      <c r="H25" s="301" t="str">
        <f>IF(ISERROR(LOG(2^-'Calcul des ∆Ct'!E24,2)),"",IF(LOG(2^-'Calcul des ∆Ct'!E24,2)&gt;1,LOG(2^-'Calcul des ∆Ct'!E24,2),-1/LOG(2^-'Calcul des ∆Ct'!E24,2)))</f>
        <v/>
      </c>
      <c r="I25" s="301" t="str">
        <f>IF(ISERROR(LOG(2^-'Calcul des ∆Ct'!F24,2)),"",IF(LOG(2^-'Calcul des ∆Ct'!F24,2)&gt;1,LOG(2^-'Calcul des ∆Ct'!F24,2),-1/LOG(2^-'Calcul des ∆Ct'!F24,2)))</f>
        <v/>
      </c>
      <c r="J25" s="301" t="str">
        <f>IF(ISERROR(LOG(2^-'Calcul des ∆Ct'!G24,2)),"",IF(LOG(2^-'Calcul des ∆Ct'!G24,2)&gt;1,LOG(2^-'Calcul des ∆Ct'!G24,2),-1/LOG(2^-'Calcul des ∆Ct'!G24,2)))</f>
        <v/>
      </c>
      <c r="K25" s="301" t="str">
        <f>IF(ISERROR(LOG(2^-'Calcul des ∆Ct'!H24,2)),"",IF(LOG(2^-'Calcul des ∆Ct'!H24,2)&gt;1,LOG(2^-'Calcul des ∆Ct'!H24,2),-1/LOG(2^-'Calcul des ∆Ct'!H24,2)))</f>
        <v/>
      </c>
      <c r="L25" s="301" t="str">
        <f>IF(ISERROR(LOG(2^-'Calcul des ∆Ct'!I24,2)),"",IF(LOG(2^-'Calcul des ∆Ct'!I24,2)&gt;1,LOG(2^-'Calcul des ∆Ct'!I24,2),-1/LOG(2^-'Calcul des ∆Ct'!I24,2)))</f>
        <v/>
      </c>
      <c r="M25" s="301" t="str">
        <f>IF(ISERROR(LOG(2^-'Calcul des ∆Ct'!J24,2)),"",IF(LOG(2^-'Calcul des ∆Ct'!J24,2)&gt;1,LOG(2^-'Calcul des ∆Ct'!J24,2),-1/LOG(2^-'Calcul des ∆Ct'!J24,2)))</f>
        <v/>
      </c>
      <c r="N25" s="301" t="str">
        <f>IF(ISERROR(LOG(2^-'Calcul des ∆Ct'!K24,2)),"",IF(LOG(2^-'Calcul des ∆Ct'!K24,2)&gt;1,LOG(2^-'Calcul des ∆Ct'!K24,2),-1/LOG(2^-'Calcul des ∆Ct'!K24,2)))</f>
        <v/>
      </c>
      <c r="O25" s="301" t="str">
        <f>IF(ISERROR(LOG(2^-'Calcul des ∆Ct'!L24,2)),"",IF(LOG(2^-'Calcul des ∆Ct'!L24,2)&gt;1,LOG(2^-'Calcul des ∆Ct'!L24,2),-1/LOG(2^-'Calcul des ∆Ct'!L24,2)))</f>
        <v/>
      </c>
      <c r="P25" s="301" t="str">
        <f>IF(ISERROR(LOG(2^-'Calcul des ∆Ct'!M24,2)),"",IF(LOG(2^-'Calcul des ∆Ct'!M24,2)&gt;1,LOG(2^-'Calcul des ∆Ct'!M24,2),-1/LOG(2^-'Calcul des ∆Ct'!M24,2)))</f>
        <v/>
      </c>
      <c r="Q25" s="301" t="str">
        <f>IF(ISERROR(LOG(2^-'Calcul des ∆Ct'!N24,2)),"",IF(LOG(2^-'Calcul des ∆Ct'!N24,2)&gt;1,LOG(2^-'Calcul des ∆Ct'!N24,2),-1/LOG(2^-'Calcul des ∆Ct'!N24,2)))</f>
        <v/>
      </c>
      <c r="R25" s="301" t="str">
        <f>IF(ISERROR(LOG(2^-'Calcul des ∆Ct'!O24,2)),"",IF(LOG(2^-'Calcul des ∆Ct'!O24,2)&gt;1,LOG(2^-'Calcul des ∆Ct'!O24,2),-1/LOG(2^-'Calcul des ∆Ct'!O24,2)))</f>
        <v/>
      </c>
      <c r="S25" s="301" t="str">
        <f>IF(ISERROR(LOG(2^-'Calcul des ∆Ct'!P24,2)),"",IF(LOG(2^-'Calcul des ∆Ct'!P24,2)&gt;1,LOG(2^-'Calcul des ∆Ct'!P24,2),-1/LOG(2^-'Calcul des ∆Ct'!P24,2)))</f>
        <v/>
      </c>
      <c r="T25" s="301" t="str">
        <f>IF(ISERROR(LOG(2^-'Calcul des ∆Ct'!Q24,2)),"",IF(LOG(2^-'Calcul des ∆Ct'!Q24,2)&gt;1,LOG(2^-'Calcul des ∆Ct'!Q24,2),-1/LOG(2^-'Calcul des ∆Ct'!Q24,2)))</f>
        <v/>
      </c>
      <c r="U25" s="301" t="str">
        <f>IF(ISERROR(LOG(2^-'Calcul des ∆Ct'!R24,2)),"",IF(LOG(2^-'Calcul des ∆Ct'!R24,2)&gt;1,LOG(2^-'Calcul des ∆Ct'!R24,2),-1/LOG(2^-'Calcul des ∆Ct'!R24,2)))</f>
        <v/>
      </c>
      <c r="V25" s="301" t="str">
        <f>IF(ISERROR(LOG(2^-'Calcul des ∆Ct'!S24,2)),"",IF(LOG(2^-'Calcul des ∆Ct'!S24,2)&gt;1,LOG(2^-'Calcul des ∆Ct'!S24,2),-1/LOG(2^-'Calcul des ∆Ct'!S24,2)))</f>
        <v/>
      </c>
      <c r="W25" s="301" t="str">
        <f>IF(ISERROR(LOG(2^-'Calcul des ∆Ct'!T24,2)),"",IF(LOG(2^-'Calcul des ∆Ct'!T24,2)&gt;1,LOG(2^-'Calcul des ∆Ct'!T24,2),-1/LOG(2^-'Calcul des ∆Ct'!T24,2)))</f>
        <v/>
      </c>
      <c r="X25" s="301" t="str">
        <f>IF(ISERROR(LOG(2^-'Calcul des ∆Ct'!U24,2)),"",IF(LOG(2^-'Calcul des ∆Ct'!U24,2)&gt;1,LOG(2^-'Calcul des ∆Ct'!U24,2),-1/LOG(2^-'Calcul des ∆Ct'!U24,2)))</f>
        <v/>
      </c>
      <c r="Y25" s="301" t="str">
        <f>IF(ISERROR(LOG(2^-'Calcul des ∆Ct'!V24,2)),"",IF(LOG(2^-'Calcul des ∆Ct'!V24,2)&gt;1,LOG(2^-'Calcul des ∆Ct'!V24,2),-1/LOG(2^-'Calcul des ∆Ct'!V24,2)))</f>
        <v/>
      </c>
      <c r="Z25" s="301" t="str">
        <f>IF(ISERROR(LOG(2^-'Calcul des ∆Ct'!W24,2)),"",IF(LOG(2^-'Calcul des ∆Ct'!W24,2)&gt;1,LOG(2^-'Calcul des ∆Ct'!W24,2),-1/LOG(2^-'Calcul des ∆Ct'!W24,2)))</f>
        <v/>
      </c>
      <c r="AA25" s="301" t="str">
        <f>IF(ISERROR(LOG(2^-'Calcul des ∆Ct'!X24,2)),"",IF(LOG(2^-'Calcul des ∆Ct'!X24,2)&gt;1,LOG(2^-'Calcul des ∆Ct'!X24,2),-1/LOG(2^-'Calcul des ∆Ct'!X24,2)))</f>
        <v/>
      </c>
      <c r="AB25" s="301" t="str">
        <f>IF(ISERROR(LOG(2^-'Calcul des ∆Ct'!Y24,2)),"",IF(LOG(2^-'Calcul des ∆Ct'!Y24,2)&gt;1,LOG(2^-'Calcul des ∆Ct'!Y24,2),-1/LOG(2^-'Calcul des ∆Ct'!Y24,2)))</f>
        <v/>
      </c>
      <c r="AC25" s="301" t="str">
        <f>IF(ISERROR(LOG(2^-'Calcul des ∆Ct'!Z24,2)),"",IF(LOG(2^-'Calcul des ∆Ct'!Z24,2)&gt;1,LOG(2^-'Calcul des ∆Ct'!Z24,2),-1/LOG(2^-'Calcul des ∆Ct'!Z24,2)))</f>
        <v/>
      </c>
      <c r="AD25" s="301" t="str">
        <f>IF(ISERROR(LOG(2^-'Calcul des ∆Ct'!AA24,2)),"",IF(LOG(2^-'Calcul des ∆Ct'!AA24,2)&gt;1,LOG(2^-'Calcul des ∆Ct'!AA24,2),-1/LOG(2^-'Calcul des ∆Ct'!AA24,2)))</f>
        <v/>
      </c>
      <c r="AE25" s="301" t="str">
        <f>IF(ISERROR(LOG(2^-'Calcul des ∆Ct'!AB24,2)),"",IF(LOG(2^-'Calcul des ∆Ct'!AB24,2)&gt;1,LOG(2^-'Calcul des ∆Ct'!AB24,2),-1/LOG(2^-'Calcul des ∆Ct'!AB24,2)))</f>
        <v/>
      </c>
      <c r="AF25" s="301" t="str">
        <f>IF(ISERROR(LOG(2^-'Calcul des ∆Ct'!AC24,2)),"",IF(LOG(2^-'Calcul des ∆Ct'!AC24,2)&gt;1,LOG(2^-'Calcul des ∆Ct'!AC24,2),-1/LOG(2^-'Calcul des ∆Ct'!AC24,2)))</f>
        <v/>
      </c>
      <c r="AG25" s="301" t="str">
        <f>IF(ISERROR(LOG(2^-'Calcul des ∆Ct'!AD24,2)),"",IF(LOG(2^-'Calcul des ∆Ct'!AD24,2)&gt;1,LOG(2^-'Calcul des ∆Ct'!AD24,2),-1/LOG(2^-'Calcul des ∆Ct'!AD24,2)))</f>
        <v/>
      </c>
      <c r="AH25" s="301" t="str">
        <f>IF(ISERROR(LOG(2^-'Calcul des ∆Ct'!AE24,2)),"",IF(LOG(2^-'Calcul des ∆Ct'!AE24,2)&gt;1,LOG(2^-'Calcul des ∆Ct'!AE24,2),-1/LOG(2^-'Calcul des ∆Ct'!AE24,2)))</f>
        <v/>
      </c>
      <c r="AI25" s="301" t="str">
        <f>IF(ISERROR(LOG(2^-'Calcul des ∆Ct'!AF24,2)),"",IF(LOG(2^-'Calcul des ∆Ct'!AF24,2)&gt;1,LOG(2^-'Calcul des ∆Ct'!AF24,2),-1/LOG(2^-'Calcul des ∆Ct'!AF24,2)))</f>
        <v/>
      </c>
      <c r="AJ25" s="301" t="str">
        <f>IF(ISERROR(LOG(2^-'Calcul des ∆Ct'!AG24,2)),"",IF(LOG(2^-'Calcul des ∆Ct'!AG24,2)&gt;1,LOG(2^-'Calcul des ∆Ct'!AG24,2),-1/LOG(2^-'Calcul des ∆Ct'!AG24,2)))</f>
        <v/>
      </c>
      <c r="AK25" s="301" t="str">
        <f>IF(ISERROR(LOG(2^-'Calcul des ∆Ct'!AH24,2)),"",IF(LOG(2^-'Calcul des ∆Ct'!AH24,2)&gt;1,LOG(2^-'Calcul des ∆Ct'!AH24,2),-1/LOG(2^-'Calcul des ∆Ct'!AH24,2)))</f>
        <v/>
      </c>
      <c r="AL25" s="301" t="str">
        <f>IF(ISERROR(LOG(2^-'Calcul des ∆Ct'!AI24,2)),"",IF(LOG(2^-'Calcul des ∆Ct'!AI24,2)&gt;1,LOG(2^-'Calcul des ∆Ct'!AI24,2),-1/LOG(2^-'Calcul des ∆Ct'!AI24,2)))</f>
        <v/>
      </c>
      <c r="AM25" s="146"/>
      <c r="AN25" s="146"/>
      <c r="AO25" s="146"/>
      <c r="AP25" s="146"/>
      <c r="AQ25" s="146"/>
      <c r="AR25" s="146"/>
      <c r="AS25" s="146"/>
    </row>
    <row r="26" spans="1:45" ht="20.100000000000001" customHeight="1">
      <c r="A26" s="146"/>
      <c r="B26" s="146"/>
      <c r="C26" s="16" t="str">
        <f>IF('Informations Gènes'!A26="","",'Informations Gènes'!A26)</f>
        <v/>
      </c>
      <c r="D26" s="16" t="str">
        <f>IF('Informations Gènes'!B26="","",'Informations Gènes'!B26)</f>
        <v/>
      </c>
      <c r="E26" s="172" t="str">
        <f>'Moyennes ∆Ct et 2^(-∆Ct)'!B25</f>
        <v/>
      </c>
      <c r="F26" s="301" t="str">
        <f>IF(ISERROR(LOG(2^-'Calcul des ∆Ct'!C25,2)),"",IF(LOG(2^-'Calcul des ∆Ct'!C25,2)&gt;1,LOG(2^-'Calcul des ∆Ct'!C25,2),-1/LOG(2^-'Calcul des ∆Ct'!C25,2)))</f>
        <v/>
      </c>
      <c r="G26" s="301" t="str">
        <f>IF(ISERROR(LOG(2^-'Calcul des ∆Ct'!D25,2)),"",IF(LOG(2^-'Calcul des ∆Ct'!D25,2)&gt;1,LOG(2^-'Calcul des ∆Ct'!D25,2),-1/LOG(2^-'Calcul des ∆Ct'!D25,2)))</f>
        <v/>
      </c>
      <c r="H26" s="301" t="str">
        <f>IF(ISERROR(LOG(2^-'Calcul des ∆Ct'!E25,2)),"",IF(LOG(2^-'Calcul des ∆Ct'!E25,2)&gt;1,LOG(2^-'Calcul des ∆Ct'!E25,2),-1/LOG(2^-'Calcul des ∆Ct'!E25,2)))</f>
        <v/>
      </c>
      <c r="I26" s="301" t="str">
        <f>IF(ISERROR(LOG(2^-'Calcul des ∆Ct'!F25,2)),"",IF(LOG(2^-'Calcul des ∆Ct'!F25,2)&gt;1,LOG(2^-'Calcul des ∆Ct'!F25,2),-1/LOG(2^-'Calcul des ∆Ct'!F25,2)))</f>
        <v/>
      </c>
      <c r="J26" s="301" t="str">
        <f>IF(ISERROR(LOG(2^-'Calcul des ∆Ct'!G25,2)),"",IF(LOG(2^-'Calcul des ∆Ct'!G25,2)&gt;1,LOG(2^-'Calcul des ∆Ct'!G25,2),-1/LOG(2^-'Calcul des ∆Ct'!G25,2)))</f>
        <v/>
      </c>
      <c r="K26" s="301" t="str">
        <f>IF(ISERROR(LOG(2^-'Calcul des ∆Ct'!H25,2)),"",IF(LOG(2^-'Calcul des ∆Ct'!H25,2)&gt;1,LOG(2^-'Calcul des ∆Ct'!H25,2),-1/LOG(2^-'Calcul des ∆Ct'!H25,2)))</f>
        <v/>
      </c>
      <c r="L26" s="301" t="str">
        <f>IF(ISERROR(LOG(2^-'Calcul des ∆Ct'!I25,2)),"",IF(LOG(2^-'Calcul des ∆Ct'!I25,2)&gt;1,LOG(2^-'Calcul des ∆Ct'!I25,2),-1/LOG(2^-'Calcul des ∆Ct'!I25,2)))</f>
        <v/>
      </c>
      <c r="M26" s="301" t="str">
        <f>IF(ISERROR(LOG(2^-'Calcul des ∆Ct'!J25,2)),"",IF(LOG(2^-'Calcul des ∆Ct'!J25,2)&gt;1,LOG(2^-'Calcul des ∆Ct'!J25,2),-1/LOG(2^-'Calcul des ∆Ct'!J25,2)))</f>
        <v/>
      </c>
      <c r="N26" s="301" t="str">
        <f>IF(ISERROR(LOG(2^-'Calcul des ∆Ct'!K25,2)),"",IF(LOG(2^-'Calcul des ∆Ct'!K25,2)&gt;1,LOG(2^-'Calcul des ∆Ct'!K25,2),-1/LOG(2^-'Calcul des ∆Ct'!K25,2)))</f>
        <v/>
      </c>
      <c r="O26" s="301" t="str">
        <f>IF(ISERROR(LOG(2^-'Calcul des ∆Ct'!L25,2)),"",IF(LOG(2^-'Calcul des ∆Ct'!L25,2)&gt;1,LOG(2^-'Calcul des ∆Ct'!L25,2),-1/LOG(2^-'Calcul des ∆Ct'!L25,2)))</f>
        <v/>
      </c>
      <c r="P26" s="301" t="str">
        <f>IF(ISERROR(LOG(2^-'Calcul des ∆Ct'!M25,2)),"",IF(LOG(2^-'Calcul des ∆Ct'!M25,2)&gt;1,LOG(2^-'Calcul des ∆Ct'!M25,2),-1/LOG(2^-'Calcul des ∆Ct'!M25,2)))</f>
        <v/>
      </c>
      <c r="Q26" s="301" t="str">
        <f>IF(ISERROR(LOG(2^-'Calcul des ∆Ct'!N25,2)),"",IF(LOG(2^-'Calcul des ∆Ct'!N25,2)&gt;1,LOG(2^-'Calcul des ∆Ct'!N25,2),-1/LOG(2^-'Calcul des ∆Ct'!N25,2)))</f>
        <v/>
      </c>
      <c r="R26" s="301" t="str">
        <f>IF(ISERROR(LOG(2^-'Calcul des ∆Ct'!O25,2)),"",IF(LOG(2^-'Calcul des ∆Ct'!O25,2)&gt;1,LOG(2^-'Calcul des ∆Ct'!O25,2),-1/LOG(2^-'Calcul des ∆Ct'!O25,2)))</f>
        <v/>
      </c>
      <c r="S26" s="301" t="str">
        <f>IF(ISERROR(LOG(2^-'Calcul des ∆Ct'!P25,2)),"",IF(LOG(2^-'Calcul des ∆Ct'!P25,2)&gt;1,LOG(2^-'Calcul des ∆Ct'!P25,2),-1/LOG(2^-'Calcul des ∆Ct'!P25,2)))</f>
        <v/>
      </c>
      <c r="T26" s="301" t="str">
        <f>IF(ISERROR(LOG(2^-'Calcul des ∆Ct'!Q25,2)),"",IF(LOG(2^-'Calcul des ∆Ct'!Q25,2)&gt;1,LOG(2^-'Calcul des ∆Ct'!Q25,2),-1/LOG(2^-'Calcul des ∆Ct'!Q25,2)))</f>
        <v/>
      </c>
      <c r="U26" s="301" t="str">
        <f>IF(ISERROR(LOG(2^-'Calcul des ∆Ct'!R25,2)),"",IF(LOG(2^-'Calcul des ∆Ct'!R25,2)&gt;1,LOG(2^-'Calcul des ∆Ct'!R25,2),-1/LOG(2^-'Calcul des ∆Ct'!R25,2)))</f>
        <v/>
      </c>
      <c r="V26" s="301" t="str">
        <f>IF(ISERROR(LOG(2^-'Calcul des ∆Ct'!S25,2)),"",IF(LOG(2^-'Calcul des ∆Ct'!S25,2)&gt;1,LOG(2^-'Calcul des ∆Ct'!S25,2),-1/LOG(2^-'Calcul des ∆Ct'!S25,2)))</f>
        <v/>
      </c>
      <c r="W26" s="301" t="str">
        <f>IF(ISERROR(LOG(2^-'Calcul des ∆Ct'!T25,2)),"",IF(LOG(2^-'Calcul des ∆Ct'!T25,2)&gt;1,LOG(2^-'Calcul des ∆Ct'!T25,2),-1/LOG(2^-'Calcul des ∆Ct'!T25,2)))</f>
        <v/>
      </c>
      <c r="X26" s="301" t="str">
        <f>IF(ISERROR(LOG(2^-'Calcul des ∆Ct'!U25,2)),"",IF(LOG(2^-'Calcul des ∆Ct'!U25,2)&gt;1,LOG(2^-'Calcul des ∆Ct'!U25,2),-1/LOG(2^-'Calcul des ∆Ct'!U25,2)))</f>
        <v/>
      </c>
      <c r="Y26" s="301" t="str">
        <f>IF(ISERROR(LOG(2^-'Calcul des ∆Ct'!V25,2)),"",IF(LOG(2^-'Calcul des ∆Ct'!V25,2)&gt;1,LOG(2^-'Calcul des ∆Ct'!V25,2),-1/LOG(2^-'Calcul des ∆Ct'!V25,2)))</f>
        <v/>
      </c>
      <c r="Z26" s="301" t="str">
        <f>IF(ISERROR(LOG(2^-'Calcul des ∆Ct'!W25,2)),"",IF(LOG(2^-'Calcul des ∆Ct'!W25,2)&gt;1,LOG(2^-'Calcul des ∆Ct'!W25,2),-1/LOG(2^-'Calcul des ∆Ct'!W25,2)))</f>
        <v/>
      </c>
      <c r="AA26" s="301" t="str">
        <f>IF(ISERROR(LOG(2^-'Calcul des ∆Ct'!X25,2)),"",IF(LOG(2^-'Calcul des ∆Ct'!X25,2)&gt;1,LOG(2^-'Calcul des ∆Ct'!X25,2),-1/LOG(2^-'Calcul des ∆Ct'!X25,2)))</f>
        <v/>
      </c>
      <c r="AB26" s="301" t="str">
        <f>IF(ISERROR(LOG(2^-'Calcul des ∆Ct'!Y25,2)),"",IF(LOG(2^-'Calcul des ∆Ct'!Y25,2)&gt;1,LOG(2^-'Calcul des ∆Ct'!Y25,2),-1/LOG(2^-'Calcul des ∆Ct'!Y25,2)))</f>
        <v/>
      </c>
      <c r="AC26" s="301" t="str">
        <f>IF(ISERROR(LOG(2^-'Calcul des ∆Ct'!Z25,2)),"",IF(LOG(2^-'Calcul des ∆Ct'!Z25,2)&gt;1,LOG(2^-'Calcul des ∆Ct'!Z25,2),-1/LOG(2^-'Calcul des ∆Ct'!Z25,2)))</f>
        <v/>
      </c>
      <c r="AD26" s="301" t="str">
        <f>IF(ISERROR(LOG(2^-'Calcul des ∆Ct'!AA25,2)),"",IF(LOG(2^-'Calcul des ∆Ct'!AA25,2)&gt;1,LOG(2^-'Calcul des ∆Ct'!AA25,2),-1/LOG(2^-'Calcul des ∆Ct'!AA25,2)))</f>
        <v/>
      </c>
      <c r="AE26" s="301" t="str">
        <f>IF(ISERROR(LOG(2^-'Calcul des ∆Ct'!AB25,2)),"",IF(LOG(2^-'Calcul des ∆Ct'!AB25,2)&gt;1,LOG(2^-'Calcul des ∆Ct'!AB25,2),-1/LOG(2^-'Calcul des ∆Ct'!AB25,2)))</f>
        <v/>
      </c>
      <c r="AF26" s="301" t="str">
        <f>IF(ISERROR(LOG(2^-'Calcul des ∆Ct'!AC25,2)),"",IF(LOG(2^-'Calcul des ∆Ct'!AC25,2)&gt;1,LOG(2^-'Calcul des ∆Ct'!AC25,2),-1/LOG(2^-'Calcul des ∆Ct'!AC25,2)))</f>
        <v/>
      </c>
      <c r="AG26" s="301" t="str">
        <f>IF(ISERROR(LOG(2^-'Calcul des ∆Ct'!AD25,2)),"",IF(LOG(2^-'Calcul des ∆Ct'!AD25,2)&gt;1,LOG(2^-'Calcul des ∆Ct'!AD25,2),-1/LOG(2^-'Calcul des ∆Ct'!AD25,2)))</f>
        <v/>
      </c>
      <c r="AH26" s="301" t="str">
        <f>IF(ISERROR(LOG(2^-'Calcul des ∆Ct'!AE25,2)),"",IF(LOG(2^-'Calcul des ∆Ct'!AE25,2)&gt;1,LOG(2^-'Calcul des ∆Ct'!AE25,2),-1/LOG(2^-'Calcul des ∆Ct'!AE25,2)))</f>
        <v/>
      </c>
      <c r="AI26" s="301" t="str">
        <f>IF(ISERROR(LOG(2^-'Calcul des ∆Ct'!AF25,2)),"",IF(LOG(2^-'Calcul des ∆Ct'!AF25,2)&gt;1,LOG(2^-'Calcul des ∆Ct'!AF25,2),-1/LOG(2^-'Calcul des ∆Ct'!AF25,2)))</f>
        <v/>
      </c>
      <c r="AJ26" s="301" t="str">
        <f>IF(ISERROR(LOG(2^-'Calcul des ∆Ct'!AG25,2)),"",IF(LOG(2^-'Calcul des ∆Ct'!AG25,2)&gt;1,LOG(2^-'Calcul des ∆Ct'!AG25,2),-1/LOG(2^-'Calcul des ∆Ct'!AG25,2)))</f>
        <v/>
      </c>
      <c r="AK26" s="301" t="str">
        <f>IF(ISERROR(LOG(2^-'Calcul des ∆Ct'!AH25,2)),"",IF(LOG(2^-'Calcul des ∆Ct'!AH25,2)&gt;1,LOG(2^-'Calcul des ∆Ct'!AH25,2),-1/LOG(2^-'Calcul des ∆Ct'!AH25,2)))</f>
        <v/>
      </c>
      <c r="AL26" s="301" t="str">
        <f>IF(ISERROR(LOG(2^-'Calcul des ∆Ct'!AI25,2)),"",IF(LOG(2^-'Calcul des ∆Ct'!AI25,2)&gt;1,LOG(2^-'Calcul des ∆Ct'!AI25,2),-1/LOG(2^-'Calcul des ∆Ct'!AI25,2)))</f>
        <v/>
      </c>
      <c r="AM26" s="146"/>
      <c r="AN26" s="146"/>
      <c r="AO26" s="146"/>
      <c r="AP26" s="146"/>
      <c r="AQ26" s="146"/>
      <c r="AR26" s="146"/>
      <c r="AS26" s="146"/>
    </row>
    <row r="27" spans="1:45" ht="20.100000000000001" customHeight="1">
      <c r="A27" s="146"/>
      <c r="B27" s="146"/>
      <c r="C27" s="16" t="str">
        <f>IF('Informations Gènes'!A27="","",'Informations Gènes'!A27)</f>
        <v/>
      </c>
      <c r="D27" s="16" t="str">
        <f>IF('Informations Gènes'!B27="","",'Informations Gènes'!B27)</f>
        <v/>
      </c>
      <c r="E27" s="172" t="str">
        <f>'Moyennes ∆Ct et 2^(-∆Ct)'!B26</f>
        <v/>
      </c>
      <c r="F27" s="301" t="str">
        <f>IF(ISERROR(LOG(2^-'Calcul des ∆Ct'!C26,2)),"",IF(LOG(2^-'Calcul des ∆Ct'!C26,2)&gt;1,LOG(2^-'Calcul des ∆Ct'!C26,2),-1/LOG(2^-'Calcul des ∆Ct'!C26,2)))</f>
        <v/>
      </c>
      <c r="G27" s="301" t="str">
        <f>IF(ISERROR(LOG(2^-'Calcul des ∆Ct'!D26,2)),"",IF(LOG(2^-'Calcul des ∆Ct'!D26,2)&gt;1,LOG(2^-'Calcul des ∆Ct'!D26,2),-1/LOG(2^-'Calcul des ∆Ct'!D26,2)))</f>
        <v/>
      </c>
      <c r="H27" s="301" t="str">
        <f>IF(ISERROR(LOG(2^-'Calcul des ∆Ct'!E26,2)),"",IF(LOG(2^-'Calcul des ∆Ct'!E26,2)&gt;1,LOG(2^-'Calcul des ∆Ct'!E26,2),-1/LOG(2^-'Calcul des ∆Ct'!E26,2)))</f>
        <v/>
      </c>
      <c r="I27" s="301" t="str">
        <f>IF(ISERROR(LOG(2^-'Calcul des ∆Ct'!F26,2)),"",IF(LOG(2^-'Calcul des ∆Ct'!F26,2)&gt;1,LOG(2^-'Calcul des ∆Ct'!F26,2),-1/LOG(2^-'Calcul des ∆Ct'!F26,2)))</f>
        <v/>
      </c>
      <c r="J27" s="301" t="str">
        <f>IF(ISERROR(LOG(2^-'Calcul des ∆Ct'!G26,2)),"",IF(LOG(2^-'Calcul des ∆Ct'!G26,2)&gt;1,LOG(2^-'Calcul des ∆Ct'!G26,2),-1/LOG(2^-'Calcul des ∆Ct'!G26,2)))</f>
        <v/>
      </c>
      <c r="K27" s="301" t="str">
        <f>IF(ISERROR(LOG(2^-'Calcul des ∆Ct'!H26,2)),"",IF(LOG(2^-'Calcul des ∆Ct'!H26,2)&gt;1,LOG(2^-'Calcul des ∆Ct'!H26,2),-1/LOG(2^-'Calcul des ∆Ct'!H26,2)))</f>
        <v/>
      </c>
      <c r="L27" s="301" t="str">
        <f>IF(ISERROR(LOG(2^-'Calcul des ∆Ct'!I26,2)),"",IF(LOG(2^-'Calcul des ∆Ct'!I26,2)&gt;1,LOG(2^-'Calcul des ∆Ct'!I26,2),-1/LOG(2^-'Calcul des ∆Ct'!I26,2)))</f>
        <v/>
      </c>
      <c r="M27" s="301" t="str">
        <f>IF(ISERROR(LOG(2^-'Calcul des ∆Ct'!J26,2)),"",IF(LOG(2^-'Calcul des ∆Ct'!J26,2)&gt;1,LOG(2^-'Calcul des ∆Ct'!J26,2),-1/LOG(2^-'Calcul des ∆Ct'!J26,2)))</f>
        <v/>
      </c>
      <c r="N27" s="301" t="str">
        <f>IF(ISERROR(LOG(2^-'Calcul des ∆Ct'!K26,2)),"",IF(LOG(2^-'Calcul des ∆Ct'!K26,2)&gt;1,LOG(2^-'Calcul des ∆Ct'!K26,2),-1/LOG(2^-'Calcul des ∆Ct'!K26,2)))</f>
        <v/>
      </c>
      <c r="O27" s="301" t="str">
        <f>IF(ISERROR(LOG(2^-'Calcul des ∆Ct'!L26,2)),"",IF(LOG(2^-'Calcul des ∆Ct'!L26,2)&gt;1,LOG(2^-'Calcul des ∆Ct'!L26,2),-1/LOG(2^-'Calcul des ∆Ct'!L26,2)))</f>
        <v/>
      </c>
      <c r="P27" s="301" t="str">
        <f>IF(ISERROR(LOG(2^-'Calcul des ∆Ct'!M26,2)),"",IF(LOG(2^-'Calcul des ∆Ct'!M26,2)&gt;1,LOG(2^-'Calcul des ∆Ct'!M26,2),-1/LOG(2^-'Calcul des ∆Ct'!M26,2)))</f>
        <v/>
      </c>
      <c r="Q27" s="301" t="str">
        <f>IF(ISERROR(LOG(2^-'Calcul des ∆Ct'!N26,2)),"",IF(LOG(2^-'Calcul des ∆Ct'!N26,2)&gt;1,LOG(2^-'Calcul des ∆Ct'!N26,2),-1/LOG(2^-'Calcul des ∆Ct'!N26,2)))</f>
        <v/>
      </c>
      <c r="R27" s="301" t="str">
        <f>IF(ISERROR(LOG(2^-'Calcul des ∆Ct'!O26,2)),"",IF(LOG(2^-'Calcul des ∆Ct'!O26,2)&gt;1,LOG(2^-'Calcul des ∆Ct'!O26,2),-1/LOG(2^-'Calcul des ∆Ct'!O26,2)))</f>
        <v/>
      </c>
      <c r="S27" s="301" t="str">
        <f>IF(ISERROR(LOG(2^-'Calcul des ∆Ct'!P26,2)),"",IF(LOG(2^-'Calcul des ∆Ct'!P26,2)&gt;1,LOG(2^-'Calcul des ∆Ct'!P26,2),-1/LOG(2^-'Calcul des ∆Ct'!P26,2)))</f>
        <v/>
      </c>
      <c r="T27" s="301" t="str">
        <f>IF(ISERROR(LOG(2^-'Calcul des ∆Ct'!Q26,2)),"",IF(LOG(2^-'Calcul des ∆Ct'!Q26,2)&gt;1,LOG(2^-'Calcul des ∆Ct'!Q26,2),-1/LOG(2^-'Calcul des ∆Ct'!Q26,2)))</f>
        <v/>
      </c>
      <c r="U27" s="301" t="str">
        <f>IF(ISERROR(LOG(2^-'Calcul des ∆Ct'!R26,2)),"",IF(LOG(2^-'Calcul des ∆Ct'!R26,2)&gt;1,LOG(2^-'Calcul des ∆Ct'!R26,2),-1/LOG(2^-'Calcul des ∆Ct'!R26,2)))</f>
        <v/>
      </c>
      <c r="V27" s="301" t="str">
        <f>IF(ISERROR(LOG(2^-'Calcul des ∆Ct'!S26,2)),"",IF(LOG(2^-'Calcul des ∆Ct'!S26,2)&gt;1,LOG(2^-'Calcul des ∆Ct'!S26,2),-1/LOG(2^-'Calcul des ∆Ct'!S26,2)))</f>
        <v/>
      </c>
      <c r="W27" s="301" t="str">
        <f>IF(ISERROR(LOG(2^-'Calcul des ∆Ct'!T26,2)),"",IF(LOG(2^-'Calcul des ∆Ct'!T26,2)&gt;1,LOG(2^-'Calcul des ∆Ct'!T26,2),-1/LOG(2^-'Calcul des ∆Ct'!T26,2)))</f>
        <v/>
      </c>
      <c r="X27" s="301" t="str">
        <f>IF(ISERROR(LOG(2^-'Calcul des ∆Ct'!U26,2)),"",IF(LOG(2^-'Calcul des ∆Ct'!U26,2)&gt;1,LOG(2^-'Calcul des ∆Ct'!U26,2),-1/LOG(2^-'Calcul des ∆Ct'!U26,2)))</f>
        <v/>
      </c>
      <c r="Y27" s="301" t="str">
        <f>IF(ISERROR(LOG(2^-'Calcul des ∆Ct'!V26,2)),"",IF(LOG(2^-'Calcul des ∆Ct'!V26,2)&gt;1,LOG(2^-'Calcul des ∆Ct'!V26,2),-1/LOG(2^-'Calcul des ∆Ct'!V26,2)))</f>
        <v/>
      </c>
      <c r="Z27" s="301" t="str">
        <f>IF(ISERROR(LOG(2^-'Calcul des ∆Ct'!W26,2)),"",IF(LOG(2^-'Calcul des ∆Ct'!W26,2)&gt;1,LOG(2^-'Calcul des ∆Ct'!W26,2),-1/LOG(2^-'Calcul des ∆Ct'!W26,2)))</f>
        <v/>
      </c>
      <c r="AA27" s="301" t="str">
        <f>IF(ISERROR(LOG(2^-'Calcul des ∆Ct'!X26,2)),"",IF(LOG(2^-'Calcul des ∆Ct'!X26,2)&gt;1,LOG(2^-'Calcul des ∆Ct'!X26,2),-1/LOG(2^-'Calcul des ∆Ct'!X26,2)))</f>
        <v/>
      </c>
      <c r="AB27" s="301" t="str">
        <f>IF(ISERROR(LOG(2^-'Calcul des ∆Ct'!Y26,2)),"",IF(LOG(2^-'Calcul des ∆Ct'!Y26,2)&gt;1,LOG(2^-'Calcul des ∆Ct'!Y26,2),-1/LOG(2^-'Calcul des ∆Ct'!Y26,2)))</f>
        <v/>
      </c>
      <c r="AC27" s="301" t="str">
        <f>IF(ISERROR(LOG(2^-'Calcul des ∆Ct'!Z26,2)),"",IF(LOG(2^-'Calcul des ∆Ct'!Z26,2)&gt;1,LOG(2^-'Calcul des ∆Ct'!Z26,2),-1/LOG(2^-'Calcul des ∆Ct'!Z26,2)))</f>
        <v/>
      </c>
      <c r="AD27" s="301" t="str">
        <f>IF(ISERROR(LOG(2^-'Calcul des ∆Ct'!AA26,2)),"",IF(LOG(2^-'Calcul des ∆Ct'!AA26,2)&gt;1,LOG(2^-'Calcul des ∆Ct'!AA26,2),-1/LOG(2^-'Calcul des ∆Ct'!AA26,2)))</f>
        <v/>
      </c>
      <c r="AE27" s="301" t="str">
        <f>IF(ISERROR(LOG(2^-'Calcul des ∆Ct'!AB26,2)),"",IF(LOG(2^-'Calcul des ∆Ct'!AB26,2)&gt;1,LOG(2^-'Calcul des ∆Ct'!AB26,2),-1/LOG(2^-'Calcul des ∆Ct'!AB26,2)))</f>
        <v/>
      </c>
      <c r="AF27" s="301" t="str">
        <f>IF(ISERROR(LOG(2^-'Calcul des ∆Ct'!AC26,2)),"",IF(LOG(2^-'Calcul des ∆Ct'!AC26,2)&gt;1,LOG(2^-'Calcul des ∆Ct'!AC26,2),-1/LOG(2^-'Calcul des ∆Ct'!AC26,2)))</f>
        <v/>
      </c>
      <c r="AG27" s="301" t="str">
        <f>IF(ISERROR(LOG(2^-'Calcul des ∆Ct'!AD26,2)),"",IF(LOG(2^-'Calcul des ∆Ct'!AD26,2)&gt;1,LOG(2^-'Calcul des ∆Ct'!AD26,2),-1/LOG(2^-'Calcul des ∆Ct'!AD26,2)))</f>
        <v/>
      </c>
      <c r="AH27" s="301" t="str">
        <f>IF(ISERROR(LOG(2^-'Calcul des ∆Ct'!AE26,2)),"",IF(LOG(2^-'Calcul des ∆Ct'!AE26,2)&gt;1,LOG(2^-'Calcul des ∆Ct'!AE26,2),-1/LOG(2^-'Calcul des ∆Ct'!AE26,2)))</f>
        <v/>
      </c>
      <c r="AI27" s="301" t="str">
        <f>IF(ISERROR(LOG(2^-'Calcul des ∆Ct'!AF26,2)),"",IF(LOG(2^-'Calcul des ∆Ct'!AF26,2)&gt;1,LOG(2^-'Calcul des ∆Ct'!AF26,2),-1/LOG(2^-'Calcul des ∆Ct'!AF26,2)))</f>
        <v/>
      </c>
      <c r="AJ27" s="301" t="str">
        <f>IF(ISERROR(LOG(2^-'Calcul des ∆Ct'!AG26,2)),"",IF(LOG(2^-'Calcul des ∆Ct'!AG26,2)&gt;1,LOG(2^-'Calcul des ∆Ct'!AG26,2),-1/LOG(2^-'Calcul des ∆Ct'!AG26,2)))</f>
        <v/>
      </c>
      <c r="AK27" s="301" t="str">
        <f>IF(ISERROR(LOG(2^-'Calcul des ∆Ct'!AH26,2)),"",IF(LOG(2^-'Calcul des ∆Ct'!AH26,2)&gt;1,LOG(2^-'Calcul des ∆Ct'!AH26,2),-1/LOG(2^-'Calcul des ∆Ct'!AH26,2)))</f>
        <v/>
      </c>
      <c r="AL27" s="301" t="str">
        <f>IF(ISERROR(LOG(2^-'Calcul des ∆Ct'!AI26,2)),"",IF(LOG(2^-'Calcul des ∆Ct'!AI26,2)&gt;1,LOG(2^-'Calcul des ∆Ct'!AI26,2),-1/LOG(2^-'Calcul des ∆Ct'!AI26,2)))</f>
        <v/>
      </c>
      <c r="AM27" s="146"/>
      <c r="AN27" s="146"/>
      <c r="AO27" s="146"/>
      <c r="AP27" s="146"/>
      <c r="AQ27" s="146"/>
      <c r="AR27" s="146"/>
      <c r="AS27" s="146"/>
    </row>
    <row r="28" spans="1:45" ht="20.100000000000001" customHeight="1">
      <c r="A28" s="146"/>
      <c r="B28" s="146"/>
      <c r="C28" s="16" t="str">
        <f>IF('Informations Gènes'!A28="","",'Informations Gènes'!A28)</f>
        <v/>
      </c>
      <c r="D28" s="16" t="str">
        <f>IF('Informations Gènes'!B28="","",'Informations Gènes'!B28)</f>
        <v/>
      </c>
      <c r="E28" s="172" t="str">
        <f>'Moyennes ∆Ct et 2^(-∆Ct)'!B27</f>
        <v/>
      </c>
      <c r="F28" s="301" t="str">
        <f>IF(ISERROR(LOG(2^-'Calcul des ∆Ct'!C27,2)),"",IF(LOG(2^-'Calcul des ∆Ct'!C27,2)&gt;1,LOG(2^-'Calcul des ∆Ct'!C27,2),-1/LOG(2^-'Calcul des ∆Ct'!C27,2)))</f>
        <v/>
      </c>
      <c r="G28" s="301" t="str">
        <f>IF(ISERROR(LOG(2^-'Calcul des ∆Ct'!D27,2)),"",IF(LOG(2^-'Calcul des ∆Ct'!D27,2)&gt;1,LOG(2^-'Calcul des ∆Ct'!D27,2),-1/LOG(2^-'Calcul des ∆Ct'!D27,2)))</f>
        <v/>
      </c>
      <c r="H28" s="301" t="str">
        <f>IF(ISERROR(LOG(2^-'Calcul des ∆Ct'!E27,2)),"",IF(LOG(2^-'Calcul des ∆Ct'!E27,2)&gt;1,LOG(2^-'Calcul des ∆Ct'!E27,2),-1/LOG(2^-'Calcul des ∆Ct'!E27,2)))</f>
        <v/>
      </c>
      <c r="I28" s="301" t="str">
        <f>IF(ISERROR(LOG(2^-'Calcul des ∆Ct'!F27,2)),"",IF(LOG(2^-'Calcul des ∆Ct'!F27,2)&gt;1,LOG(2^-'Calcul des ∆Ct'!F27,2),-1/LOG(2^-'Calcul des ∆Ct'!F27,2)))</f>
        <v/>
      </c>
      <c r="J28" s="301" t="str">
        <f>IF(ISERROR(LOG(2^-'Calcul des ∆Ct'!G27,2)),"",IF(LOG(2^-'Calcul des ∆Ct'!G27,2)&gt;1,LOG(2^-'Calcul des ∆Ct'!G27,2),-1/LOG(2^-'Calcul des ∆Ct'!G27,2)))</f>
        <v/>
      </c>
      <c r="K28" s="301" t="str">
        <f>IF(ISERROR(LOG(2^-'Calcul des ∆Ct'!H27,2)),"",IF(LOG(2^-'Calcul des ∆Ct'!H27,2)&gt;1,LOG(2^-'Calcul des ∆Ct'!H27,2),-1/LOG(2^-'Calcul des ∆Ct'!H27,2)))</f>
        <v/>
      </c>
      <c r="L28" s="301" t="str">
        <f>IF(ISERROR(LOG(2^-'Calcul des ∆Ct'!I27,2)),"",IF(LOG(2^-'Calcul des ∆Ct'!I27,2)&gt;1,LOG(2^-'Calcul des ∆Ct'!I27,2),-1/LOG(2^-'Calcul des ∆Ct'!I27,2)))</f>
        <v/>
      </c>
      <c r="M28" s="301" t="str">
        <f>IF(ISERROR(LOG(2^-'Calcul des ∆Ct'!J27,2)),"",IF(LOG(2^-'Calcul des ∆Ct'!J27,2)&gt;1,LOG(2^-'Calcul des ∆Ct'!J27,2),-1/LOG(2^-'Calcul des ∆Ct'!J27,2)))</f>
        <v/>
      </c>
      <c r="N28" s="301" t="str">
        <f>IF(ISERROR(LOG(2^-'Calcul des ∆Ct'!K27,2)),"",IF(LOG(2^-'Calcul des ∆Ct'!K27,2)&gt;1,LOG(2^-'Calcul des ∆Ct'!K27,2),-1/LOG(2^-'Calcul des ∆Ct'!K27,2)))</f>
        <v/>
      </c>
      <c r="O28" s="301" t="str">
        <f>IF(ISERROR(LOG(2^-'Calcul des ∆Ct'!L27,2)),"",IF(LOG(2^-'Calcul des ∆Ct'!L27,2)&gt;1,LOG(2^-'Calcul des ∆Ct'!L27,2),-1/LOG(2^-'Calcul des ∆Ct'!L27,2)))</f>
        <v/>
      </c>
      <c r="P28" s="301" t="str">
        <f>IF(ISERROR(LOG(2^-'Calcul des ∆Ct'!M27,2)),"",IF(LOG(2^-'Calcul des ∆Ct'!M27,2)&gt;1,LOG(2^-'Calcul des ∆Ct'!M27,2),-1/LOG(2^-'Calcul des ∆Ct'!M27,2)))</f>
        <v/>
      </c>
      <c r="Q28" s="301" t="str">
        <f>IF(ISERROR(LOG(2^-'Calcul des ∆Ct'!N27,2)),"",IF(LOG(2^-'Calcul des ∆Ct'!N27,2)&gt;1,LOG(2^-'Calcul des ∆Ct'!N27,2),-1/LOG(2^-'Calcul des ∆Ct'!N27,2)))</f>
        <v/>
      </c>
      <c r="R28" s="301" t="str">
        <f>IF(ISERROR(LOG(2^-'Calcul des ∆Ct'!O27,2)),"",IF(LOG(2^-'Calcul des ∆Ct'!O27,2)&gt;1,LOG(2^-'Calcul des ∆Ct'!O27,2),-1/LOG(2^-'Calcul des ∆Ct'!O27,2)))</f>
        <v/>
      </c>
      <c r="S28" s="301" t="str">
        <f>IF(ISERROR(LOG(2^-'Calcul des ∆Ct'!P27,2)),"",IF(LOG(2^-'Calcul des ∆Ct'!P27,2)&gt;1,LOG(2^-'Calcul des ∆Ct'!P27,2),-1/LOG(2^-'Calcul des ∆Ct'!P27,2)))</f>
        <v/>
      </c>
      <c r="T28" s="301" t="str">
        <f>IF(ISERROR(LOG(2^-'Calcul des ∆Ct'!Q27,2)),"",IF(LOG(2^-'Calcul des ∆Ct'!Q27,2)&gt;1,LOG(2^-'Calcul des ∆Ct'!Q27,2),-1/LOG(2^-'Calcul des ∆Ct'!Q27,2)))</f>
        <v/>
      </c>
      <c r="U28" s="301" t="str">
        <f>IF(ISERROR(LOG(2^-'Calcul des ∆Ct'!R27,2)),"",IF(LOG(2^-'Calcul des ∆Ct'!R27,2)&gt;1,LOG(2^-'Calcul des ∆Ct'!R27,2),-1/LOG(2^-'Calcul des ∆Ct'!R27,2)))</f>
        <v/>
      </c>
      <c r="V28" s="301" t="str">
        <f>IF(ISERROR(LOG(2^-'Calcul des ∆Ct'!S27,2)),"",IF(LOG(2^-'Calcul des ∆Ct'!S27,2)&gt;1,LOG(2^-'Calcul des ∆Ct'!S27,2),-1/LOG(2^-'Calcul des ∆Ct'!S27,2)))</f>
        <v/>
      </c>
      <c r="W28" s="301" t="str">
        <f>IF(ISERROR(LOG(2^-'Calcul des ∆Ct'!T27,2)),"",IF(LOG(2^-'Calcul des ∆Ct'!T27,2)&gt;1,LOG(2^-'Calcul des ∆Ct'!T27,2),-1/LOG(2^-'Calcul des ∆Ct'!T27,2)))</f>
        <v/>
      </c>
      <c r="X28" s="301" t="str">
        <f>IF(ISERROR(LOG(2^-'Calcul des ∆Ct'!U27,2)),"",IF(LOG(2^-'Calcul des ∆Ct'!U27,2)&gt;1,LOG(2^-'Calcul des ∆Ct'!U27,2),-1/LOG(2^-'Calcul des ∆Ct'!U27,2)))</f>
        <v/>
      </c>
      <c r="Y28" s="301" t="str">
        <f>IF(ISERROR(LOG(2^-'Calcul des ∆Ct'!V27,2)),"",IF(LOG(2^-'Calcul des ∆Ct'!V27,2)&gt;1,LOG(2^-'Calcul des ∆Ct'!V27,2),-1/LOG(2^-'Calcul des ∆Ct'!V27,2)))</f>
        <v/>
      </c>
      <c r="Z28" s="301" t="str">
        <f>IF(ISERROR(LOG(2^-'Calcul des ∆Ct'!W27,2)),"",IF(LOG(2^-'Calcul des ∆Ct'!W27,2)&gt;1,LOG(2^-'Calcul des ∆Ct'!W27,2),-1/LOG(2^-'Calcul des ∆Ct'!W27,2)))</f>
        <v/>
      </c>
      <c r="AA28" s="301" t="str">
        <f>IF(ISERROR(LOG(2^-'Calcul des ∆Ct'!X27,2)),"",IF(LOG(2^-'Calcul des ∆Ct'!X27,2)&gt;1,LOG(2^-'Calcul des ∆Ct'!X27,2),-1/LOG(2^-'Calcul des ∆Ct'!X27,2)))</f>
        <v/>
      </c>
      <c r="AB28" s="301" t="str">
        <f>IF(ISERROR(LOG(2^-'Calcul des ∆Ct'!Y27,2)),"",IF(LOG(2^-'Calcul des ∆Ct'!Y27,2)&gt;1,LOG(2^-'Calcul des ∆Ct'!Y27,2),-1/LOG(2^-'Calcul des ∆Ct'!Y27,2)))</f>
        <v/>
      </c>
      <c r="AC28" s="301" t="str">
        <f>IF(ISERROR(LOG(2^-'Calcul des ∆Ct'!Z27,2)),"",IF(LOG(2^-'Calcul des ∆Ct'!Z27,2)&gt;1,LOG(2^-'Calcul des ∆Ct'!Z27,2),-1/LOG(2^-'Calcul des ∆Ct'!Z27,2)))</f>
        <v/>
      </c>
      <c r="AD28" s="301" t="str">
        <f>IF(ISERROR(LOG(2^-'Calcul des ∆Ct'!AA27,2)),"",IF(LOG(2^-'Calcul des ∆Ct'!AA27,2)&gt;1,LOG(2^-'Calcul des ∆Ct'!AA27,2),-1/LOG(2^-'Calcul des ∆Ct'!AA27,2)))</f>
        <v/>
      </c>
      <c r="AE28" s="301" t="str">
        <f>IF(ISERROR(LOG(2^-'Calcul des ∆Ct'!AB27,2)),"",IF(LOG(2^-'Calcul des ∆Ct'!AB27,2)&gt;1,LOG(2^-'Calcul des ∆Ct'!AB27,2),-1/LOG(2^-'Calcul des ∆Ct'!AB27,2)))</f>
        <v/>
      </c>
      <c r="AF28" s="301" t="str">
        <f>IF(ISERROR(LOG(2^-'Calcul des ∆Ct'!AC27,2)),"",IF(LOG(2^-'Calcul des ∆Ct'!AC27,2)&gt;1,LOG(2^-'Calcul des ∆Ct'!AC27,2),-1/LOG(2^-'Calcul des ∆Ct'!AC27,2)))</f>
        <v/>
      </c>
      <c r="AG28" s="301" t="str">
        <f>IF(ISERROR(LOG(2^-'Calcul des ∆Ct'!AD27,2)),"",IF(LOG(2^-'Calcul des ∆Ct'!AD27,2)&gt;1,LOG(2^-'Calcul des ∆Ct'!AD27,2),-1/LOG(2^-'Calcul des ∆Ct'!AD27,2)))</f>
        <v/>
      </c>
      <c r="AH28" s="301" t="str">
        <f>IF(ISERROR(LOG(2^-'Calcul des ∆Ct'!AE27,2)),"",IF(LOG(2^-'Calcul des ∆Ct'!AE27,2)&gt;1,LOG(2^-'Calcul des ∆Ct'!AE27,2),-1/LOG(2^-'Calcul des ∆Ct'!AE27,2)))</f>
        <v/>
      </c>
      <c r="AI28" s="301" t="str">
        <f>IF(ISERROR(LOG(2^-'Calcul des ∆Ct'!AF27,2)),"",IF(LOG(2^-'Calcul des ∆Ct'!AF27,2)&gt;1,LOG(2^-'Calcul des ∆Ct'!AF27,2),-1/LOG(2^-'Calcul des ∆Ct'!AF27,2)))</f>
        <v/>
      </c>
      <c r="AJ28" s="301" t="str">
        <f>IF(ISERROR(LOG(2^-'Calcul des ∆Ct'!AG27,2)),"",IF(LOG(2^-'Calcul des ∆Ct'!AG27,2)&gt;1,LOG(2^-'Calcul des ∆Ct'!AG27,2),-1/LOG(2^-'Calcul des ∆Ct'!AG27,2)))</f>
        <v/>
      </c>
      <c r="AK28" s="301" t="str">
        <f>IF(ISERROR(LOG(2^-'Calcul des ∆Ct'!AH27,2)),"",IF(LOG(2^-'Calcul des ∆Ct'!AH27,2)&gt;1,LOG(2^-'Calcul des ∆Ct'!AH27,2),-1/LOG(2^-'Calcul des ∆Ct'!AH27,2)))</f>
        <v/>
      </c>
      <c r="AL28" s="301" t="str">
        <f>IF(ISERROR(LOG(2^-'Calcul des ∆Ct'!AI27,2)),"",IF(LOG(2^-'Calcul des ∆Ct'!AI27,2)&gt;1,LOG(2^-'Calcul des ∆Ct'!AI27,2),-1/LOG(2^-'Calcul des ∆Ct'!AI27,2)))</f>
        <v/>
      </c>
      <c r="AM28" s="146"/>
      <c r="AN28" s="146"/>
      <c r="AO28" s="146"/>
      <c r="AP28" s="146"/>
      <c r="AQ28" s="146"/>
      <c r="AR28" s="146"/>
      <c r="AS28" s="146"/>
    </row>
    <row r="29" spans="1:45" ht="20.100000000000001" customHeight="1">
      <c r="A29" s="146"/>
      <c r="B29" s="146"/>
      <c r="C29" s="16" t="str">
        <f>IF('Informations Gènes'!A29="","",'Informations Gènes'!A29)</f>
        <v/>
      </c>
      <c r="D29" s="16" t="str">
        <f>IF('Informations Gènes'!B29="","",'Informations Gènes'!B29)</f>
        <v/>
      </c>
      <c r="E29" s="172" t="str">
        <f>'Moyennes ∆Ct et 2^(-∆Ct)'!B28</f>
        <v/>
      </c>
      <c r="F29" s="301" t="str">
        <f>IF(ISERROR(LOG(2^-'Calcul des ∆Ct'!C28,2)),"",IF(LOG(2^-'Calcul des ∆Ct'!C28,2)&gt;1,LOG(2^-'Calcul des ∆Ct'!C28,2),-1/LOG(2^-'Calcul des ∆Ct'!C28,2)))</f>
        <v/>
      </c>
      <c r="G29" s="301" t="str">
        <f>IF(ISERROR(LOG(2^-'Calcul des ∆Ct'!D28,2)),"",IF(LOG(2^-'Calcul des ∆Ct'!D28,2)&gt;1,LOG(2^-'Calcul des ∆Ct'!D28,2),-1/LOG(2^-'Calcul des ∆Ct'!D28,2)))</f>
        <v/>
      </c>
      <c r="H29" s="301" t="str">
        <f>IF(ISERROR(LOG(2^-'Calcul des ∆Ct'!E28,2)),"",IF(LOG(2^-'Calcul des ∆Ct'!E28,2)&gt;1,LOG(2^-'Calcul des ∆Ct'!E28,2),-1/LOG(2^-'Calcul des ∆Ct'!E28,2)))</f>
        <v/>
      </c>
      <c r="I29" s="301" t="str">
        <f>IF(ISERROR(LOG(2^-'Calcul des ∆Ct'!F28,2)),"",IF(LOG(2^-'Calcul des ∆Ct'!F28,2)&gt;1,LOG(2^-'Calcul des ∆Ct'!F28,2),-1/LOG(2^-'Calcul des ∆Ct'!F28,2)))</f>
        <v/>
      </c>
      <c r="J29" s="301" t="str">
        <f>IF(ISERROR(LOG(2^-'Calcul des ∆Ct'!G28,2)),"",IF(LOG(2^-'Calcul des ∆Ct'!G28,2)&gt;1,LOG(2^-'Calcul des ∆Ct'!G28,2),-1/LOG(2^-'Calcul des ∆Ct'!G28,2)))</f>
        <v/>
      </c>
      <c r="K29" s="301" t="str">
        <f>IF(ISERROR(LOG(2^-'Calcul des ∆Ct'!H28,2)),"",IF(LOG(2^-'Calcul des ∆Ct'!H28,2)&gt;1,LOG(2^-'Calcul des ∆Ct'!H28,2),-1/LOG(2^-'Calcul des ∆Ct'!H28,2)))</f>
        <v/>
      </c>
      <c r="L29" s="301" t="str">
        <f>IF(ISERROR(LOG(2^-'Calcul des ∆Ct'!I28,2)),"",IF(LOG(2^-'Calcul des ∆Ct'!I28,2)&gt;1,LOG(2^-'Calcul des ∆Ct'!I28,2),-1/LOG(2^-'Calcul des ∆Ct'!I28,2)))</f>
        <v/>
      </c>
      <c r="M29" s="301" t="str">
        <f>IF(ISERROR(LOG(2^-'Calcul des ∆Ct'!J28,2)),"",IF(LOG(2^-'Calcul des ∆Ct'!J28,2)&gt;1,LOG(2^-'Calcul des ∆Ct'!J28,2),-1/LOG(2^-'Calcul des ∆Ct'!J28,2)))</f>
        <v/>
      </c>
      <c r="N29" s="301" t="str">
        <f>IF(ISERROR(LOG(2^-'Calcul des ∆Ct'!K28,2)),"",IF(LOG(2^-'Calcul des ∆Ct'!K28,2)&gt;1,LOG(2^-'Calcul des ∆Ct'!K28,2),-1/LOG(2^-'Calcul des ∆Ct'!K28,2)))</f>
        <v/>
      </c>
      <c r="O29" s="301" t="str">
        <f>IF(ISERROR(LOG(2^-'Calcul des ∆Ct'!L28,2)),"",IF(LOG(2^-'Calcul des ∆Ct'!L28,2)&gt;1,LOG(2^-'Calcul des ∆Ct'!L28,2),-1/LOG(2^-'Calcul des ∆Ct'!L28,2)))</f>
        <v/>
      </c>
      <c r="P29" s="301" t="str">
        <f>IF(ISERROR(LOG(2^-'Calcul des ∆Ct'!M28,2)),"",IF(LOG(2^-'Calcul des ∆Ct'!M28,2)&gt;1,LOG(2^-'Calcul des ∆Ct'!M28,2),-1/LOG(2^-'Calcul des ∆Ct'!M28,2)))</f>
        <v/>
      </c>
      <c r="Q29" s="301" t="str">
        <f>IF(ISERROR(LOG(2^-'Calcul des ∆Ct'!N28,2)),"",IF(LOG(2^-'Calcul des ∆Ct'!N28,2)&gt;1,LOG(2^-'Calcul des ∆Ct'!N28,2),-1/LOG(2^-'Calcul des ∆Ct'!N28,2)))</f>
        <v/>
      </c>
      <c r="R29" s="301" t="str">
        <f>IF(ISERROR(LOG(2^-'Calcul des ∆Ct'!O28,2)),"",IF(LOG(2^-'Calcul des ∆Ct'!O28,2)&gt;1,LOG(2^-'Calcul des ∆Ct'!O28,2),-1/LOG(2^-'Calcul des ∆Ct'!O28,2)))</f>
        <v/>
      </c>
      <c r="S29" s="301" t="str">
        <f>IF(ISERROR(LOG(2^-'Calcul des ∆Ct'!P28,2)),"",IF(LOG(2^-'Calcul des ∆Ct'!P28,2)&gt;1,LOG(2^-'Calcul des ∆Ct'!P28,2),-1/LOG(2^-'Calcul des ∆Ct'!P28,2)))</f>
        <v/>
      </c>
      <c r="T29" s="301" t="str">
        <f>IF(ISERROR(LOG(2^-'Calcul des ∆Ct'!Q28,2)),"",IF(LOG(2^-'Calcul des ∆Ct'!Q28,2)&gt;1,LOG(2^-'Calcul des ∆Ct'!Q28,2),-1/LOG(2^-'Calcul des ∆Ct'!Q28,2)))</f>
        <v/>
      </c>
      <c r="U29" s="301" t="str">
        <f>IF(ISERROR(LOG(2^-'Calcul des ∆Ct'!R28,2)),"",IF(LOG(2^-'Calcul des ∆Ct'!R28,2)&gt;1,LOG(2^-'Calcul des ∆Ct'!R28,2),-1/LOG(2^-'Calcul des ∆Ct'!R28,2)))</f>
        <v/>
      </c>
      <c r="V29" s="301" t="str">
        <f>IF(ISERROR(LOG(2^-'Calcul des ∆Ct'!S28,2)),"",IF(LOG(2^-'Calcul des ∆Ct'!S28,2)&gt;1,LOG(2^-'Calcul des ∆Ct'!S28,2),-1/LOG(2^-'Calcul des ∆Ct'!S28,2)))</f>
        <v/>
      </c>
      <c r="W29" s="301" t="str">
        <f>IF(ISERROR(LOG(2^-'Calcul des ∆Ct'!T28,2)),"",IF(LOG(2^-'Calcul des ∆Ct'!T28,2)&gt;1,LOG(2^-'Calcul des ∆Ct'!T28,2),-1/LOG(2^-'Calcul des ∆Ct'!T28,2)))</f>
        <v/>
      </c>
      <c r="X29" s="301" t="str">
        <f>IF(ISERROR(LOG(2^-'Calcul des ∆Ct'!U28,2)),"",IF(LOG(2^-'Calcul des ∆Ct'!U28,2)&gt;1,LOG(2^-'Calcul des ∆Ct'!U28,2),-1/LOG(2^-'Calcul des ∆Ct'!U28,2)))</f>
        <v/>
      </c>
      <c r="Y29" s="301" t="str">
        <f>IF(ISERROR(LOG(2^-'Calcul des ∆Ct'!V28,2)),"",IF(LOG(2^-'Calcul des ∆Ct'!V28,2)&gt;1,LOG(2^-'Calcul des ∆Ct'!V28,2),-1/LOG(2^-'Calcul des ∆Ct'!V28,2)))</f>
        <v/>
      </c>
      <c r="Z29" s="301" t="str">
        <f>IF(ISERROR(LOG(2^-'Calcul des ∆Ct'!W28,2)),"",IF(LOG(2^-'Calcul des ∆Ct'!W28,2)&gt;1,LOG(2^-'Calcul des ∆Ct'!W28,2),-1/LOG(2^-'Calcul des ∆Ct'!W28,2)))</f>
        <v/>
      </c>
      <c r="AA29" s="301" t="str">
        <f>IF(ISERROR(LOG(2^-'Calcul des ∆Ct'!X28,2)),"",IF(LOG(2^-'Calcul des ∆Ct'!X28,2)&gt;1,LOG(2^-'Calcul des ∆Ct'!X28,2),-1/LOG(2^-'Calcul des ∆Ct'!X28,2)))</f>
        <v/>
      </c>
      <c r="AB29" s="301" t="str">
        <f>IF(ISERROR(LOG(2^-'Calcul des ∆Ct'!Y28,2)),"",IF(LOG(2^-'Calcul des ∆Ct'!Y28,2)&gt;1,LOG(2^-'Calcul des ∆Ct'!Y28,2),-1/LOG(2^-'Calcul des ∆Ct'!Y28,2)))</f>
        <v/>
      </c>
      <c r="AC29" s="301" t="str">
        <f>IF(ISERROR(LOG(2^-'Calcul des ∆Ct'!Z28,2)),"",IF(LOG(2^-'Calcul des ∆Ct'!Z28,2)&gt;1,LOG(2^-'Calcul des ∆Ct'!Z28,2),-1/LOG(2^-'Calcul des ∆Ct'!Z28,2)))</f>
        <v/>
      </c>
      <c r="AD29" s="301" t="str">
        <f>IF(ISERROR(LOG(2^-'Calcul des ∆Ct'!AA28,2)),"",IF(LOG(2^-'Calcul des ∆Ct'!AA28,2)&gt;1,LOG(2^-'Calcul des ∆Ct'!AA28,2),-1/LOG(2^-'Calcul des ∆Ct'!AA28,2)))</f>
        <v/>
      </c>
      <c r="AE29" s="301" t="str">
        <f>IF(ISERROR(LOG(2^-'Calcul des ∆Ct'!AB28,2)),"",IF(LOG(2^-'Calcul des ∆Ct'!AB28,2)&gt;1,LOG(2^-'Calcul des ∆Ct'!AB28,2),-1/LOG(2^-'Calcul des ∆Ct'!AB28,2)))</f>
        <v/>
      </c>
      <c r="AF29" s="301" t="str">
        <f>IF(ISERROR(LOG(2^-'Calcul des ∆Ct'!AC28,2)),"",IF(LOG(2^-'Calcul des ∆Ct'!AC28,2)&gt;1,LOG(2^-'Calcul des ∆Ct'!AC28,2),-1/LOG(2^-'Calcul des ∆Ct'!AC28,2)))</f>
        <v/>
      </c>
      <c r="AG29" s="301" t="str">
        <f>IF(ISERROR(LOG(2^-'Calcul des ∆Ct'!AD28,2)),"",IF(LOG(2^-'Calcul des ∆Ct'!AD28,2)&gt;1,LOG(2^-'Calcul des ∆Ct'!AD28,2),-1/LOG(2^-'Calcul des ∆Ct'!AD28,2)))</f>
        <v/>
      </c>
      <c r="AH29" s="301" t="str">
        <f>IF(ISERROR(LOG(2^-'Calcul des ∆Ct'!AE28,2)),"",IF(LOG(2^-'Calcul des ∆Ct'!AE28,2)&gt;1,LOG(2^-'Calcul des ∆Ct'!AE28,2),-1/LOG(2^-'Calcul des ∆Ct'!AE28,2)))</f>
        <v/>
      </c>
      <c r="AI29" s="301" t="str">
        <f>IF(ISERROR(LOG(2^-'Calcul des ∆Ct'!AF28,2)),"",IF(LOG(2^-'Calcul des ∆Ct'!AF28,2)&gt;1,LOG(2^-'Calcul des ∆Ct'!AF28,2),-1/LOG(2^-'Calcul des ∆Ct'!AF28,2)))</f>
        <v/>
      </c>
      <c r="AJ29" s="301" t="str">
        <f>IF(ISERROR(LOG(2^-'Calcul des ∆Ct'!AG28,2)),"",IF(LOG(2^-'Calcul des ∆Ct'!AG28,2)&gt;1,LOG(2^-'Calcul des ∆Ct'!AG28,2),-1/LOG(2^-'Calcul des ∆Ct'!AG28,2)))</f>
        <v/>
      </c>
      <c r="AK29" s="301" t="str">
        <f>IF(ISERROR(LOG(2^-'Calcul des ∆Ct'!AH28,2)),"",IF(LOG(2^-'Calcul des ∆Ct'!AH28,2)&gt;1,LOG(2^-'Calcul des ∆Ct'!AH28,2),-1/LOG(2^-'Calcul des ∆Ct'!AH28,2)))</f>
        <v/>
      </c>
      <c r="AL29" s="301" t="str">
        <f>IF(ISERROR(LOG(2^-'Calcul des ∆Ct'!AI28,2)),"",IF(LOG(2^-'Calcul des ∆Ct'!AI28,2)&gt;1,LOG(2^-'Calcul des ∆Ct'!AI28,2),-1/LOG(2^-'Calcul des ∆Ct'!AI28,2)))</f>
        <v/>
      </c>
      <c r="AM29" s="146"/>
      <c r="AN29" s="146"/>
      <c r="AO29" s="146"/>
      <c r="AP29" s="146"/>
      <c r="AQ29" s="146"/>
      <c r="AR29" s="146"/>
      <c r="AS29" s="146"/>
    </row>
    <row r="30" spans="1:45" ht="20.100000000000001" customHeight="1">
      <c r="A30" s="146"/>
      <c r="B30" s="146"/>
      <c r="C30" s="16" t="str">
        <f>IF('Informations Gènes'!A30="","",'Informations Gènes'!A30)</f>
        <v/>
      </c>
      <c r="D30" s="16" t="str">
        <f>IF('Informations Gènes'!B30="","",'Informations Gènes'!B30)</f>
        <v/>
      </c>
      <c r="E30" s="172" t="str">
        <f>'Moyennes ∆Ct et 2^(-∆Ct)'!B29</f>
        <v/>
      </c>
      <c r="F30" s="301" t="str">
        <f>IF(ISERROR(LOG(2^-'Calcul des ∆Ct'!C29,2)),"",IF(LOG(2^-'Calcul des ∆Ct'!C29,2)&gt;1,LOG(2^-'Calcul des ∆Ct'!C29,2),-1/LOG(2^-'Calcul des ∆Ct'!C29,2)))</f>
        <v/>
      </c>
      <c r="G30" s="301" t="str">
        <f>IF(ISERROR(LOG(2^-'Calcul des ∆Ct'!D29,2)),"",IF(LOG(2^-'Calcul des ∆Ct'!D29,2)&gt;1,LOG(2^-'Calcul des ∆Ct'!D29,2),-1/LOG(2^-'Calcul des ∆Ct'!D29,2)))</f>
        <v/>
      </c>
      <c r="H30" s="301" t="str">
        <f>IF(ISERROR(LOG(2^-'Calcul des ∆Ct'!E29,2)),"",IF(LOG(2^-'Calcul des ∆Ct'!E29,2)&gt;1,LOG(2^-'Calcul des ∆Ct'!E29,2),-1/LOG(2^-'Calcul des ∆Ct'!E29,2)))</f>
        <v/>
      </c>
      <c r="I30" s="301" t="str">
        <f>IF(ISERROR(LOG(2^-'Calcul des ∆Ct'!F29,2)),"",IF(LOG(2^-'Calcul des ∆Ct'!F29,2)&gt;1,LOG(2^-'Calcul des ∆Ct'!F29,2),-1/LOG(2^-'Calcul des ∆Ct'!F29,2)))</f>
        <v/>
      </c>
      <c r="J30" s="301" t="str">
        <f>IF(ISERROR(LOG(2^-'Calcul des ∆Ct'!G29,2)),"",IF(LOG(2^-'Calcul des ∆Ct'!G29,2)&gt;1,LOG(2^-'Calcul des ∆Ct'!G29,2),-1/LOG(2^-'Calcul des ∆Ct'!G29,2)))</f>
        <v/>
      </c>
      <c r="K30" s="301" t="str">
        <f>IF(ISERROR(LOG(2^-'Calcul des ∆Ct'!H29,2)),"",IF(LOG(2^-'Calcul des ∆Ct'!H29,2)&gt;1,LOG(2^-'Calcul des ∆Ct'!H29,2),-1/LOG(2^-'Calcul des ∆Ct'!H29,2)))</f>
        <v/>
      </c>
      <c r="L30" s="301" t="str">
        <f>IF(ISERROR(LOG(2^-'Calcul des ∆Ct'!I29,2)),"",IF(LOG(2^-'Calcul des ∆Ct'!I29,2)&gt;1,LOG(2^-'Calcul des ∆Ct'!I29,2),-1/LOG(2^-'Calcul des ∆Ct'!I29,2)))</f>
        <v/>
      </c>
      <c r="M30" s="301" t="str">
        <f>IF(ISERROR(LOG(2^-'Calcul des ∆Ct'!J29,2)),"",IF(LOG(2^-'Calcul des ∆Ct'!J29,2)&gt;1,LOG(2^-'Calcul des ∆Ct'!J29,2),-1/LOG(2^-'Calcul des ∆Ct'!J29,2)))</f>
        <v/>
      </c>
      <c r="N30" s="301" t="str">
        <f>IF(ISERROR(LOG(2^-'Calcul des ∆Ct'!K29,2)),"",IF(LOG(2^-'Calcul des ∆Ct'!K29,2)&gt;1,LOG(2^-'Calcul des ∆Ct'!K29,2),-1/LOG(2^-'Calcul des ∆Ct'!K29,2)))</f>
        <v/>
      </c>
      <c r="O30" s="301" t="str">
        <f>IF(ISERROR(LOG(2^-'Calcul des ∆Ct'!L29,2)),"",IF(LOG(2^-'Calcul des ∆Ct'!L29,2)&gt;1,LOG(2^-'Calcul des ∆Ct'!L29,2),-1/LOG(2^-'Calcul des ∆Ct'!L29,2)))</f>
        <v/>
      </c>
      <c r="P30" s="301" t="str">
        <f>IF(ISERROR(LOG(2^-'Calcul des ∆Ct'!M29,2)),"",IF(LOG(2^-'Calcul des ∆Ct'!M29,2)&gt;1,LOG(2^-'Calcul des ∆Ct'!M29,2),-1/LOG(2^-'Calcul des ∆Ct'!M29,2)))</f>
        <v/>
      </c>
      <c r="Q30" s="301" t="str">
        <f>IF(ISERROR(LOG(2^-'Calcul des ∆Ct'!N29,2)),"",IF(LOG(2^-'Calcul des ∆Ct'!N29,2)&gt;1,LOG(2^-'Calcul des ∆Ct'!N29,2),-1/LOG(2^-'Calcul des ∆Ct'!N29,2)))</f>
        <v/>
      </c>
      <c r="R30" s="301" t="str">
        <f>IF(ISERROR(LOG(2^-'Calcul des ∆Ct'!O29,2)),"",IF(LOG(2^-'Calcul des ∆Ct'!O29,2)&gt;1,LOG(2^-'Calcul des ∆Ct'!O29,2),-1/LOG(2^-'Calcul des ∆Ct'!O29,2)))</f>
        <v/>
      </c>
      <c r="S30" s="301" t="str">
        <f>IF(ISERROR(LOG(2^-'Calcul des ∆Ct'!P29,2)),"",IF(LOG(2^-'Calcul des ∆Ct'!P29,2)&gt;1,LOG(2^-'Calcul des ∆Ct'!P29,2),-1/LOG(2^-'Calcul des ∆Ct'!P29,2)))</f>
        <v/>
      </c>
      <c r="T30" s="301" t="str">
        <f>IF(ISERROR(LOG(2^-'Calcul des ∆Ct'!Q29,2)),"",IF(LOG(2^-'Calcul des ∆Ct'!Q29,2)&gt;1,LOG(2^-'Calcul des ∆Ct'!Q29,2),-1/LOG(2^-'Calcul des ∆Ct'!Q29,2)))</f>
        <v/>
      </c>
      <c r="U30" s="301" t="str">
        <f>IF(ISERROR(LOG(2^-'Calcul des ∆Ct'!R29,2)),"",IF(LOG(2^-'Calcul des ∆Ct'!R29,2)&gt;1,LOG(2^-'Calcul des ∆Ct'!R29,2),-1/LOG(2^-'Calcul des ∆Ct'!R29,2)))</f>
        <v/>
      </c>
      <c r="V30" s="301" t="str">
        <f>IF(ISERROR(LOG(2^-'Calcul des ∆Ct'!S29,2)),"",IF(LOG(2^-'Calcul des ∆Ct'!S29,2)&gt;1,LOG(2^-'Calcul des ∆Ct'!S29,2),-1/LOG(2^-'Calcul des ∆Ct'!S29,2)))</f>
        <v/>
      </c>
      <c r="W30" s="301" t="str">
        <f>IF(ISERROR(LOG(2^-'Calcul des ∆Ct'!T29,2)),"",IF(LOG(2^-'Calcul des ∆Ct'!T29,2)&gt;1,LOG(2^-'Calcul des ∆Ct'!T29,2),-1/LOG(2^-'Calcul des ∆Ct'!T29,2)))</f>
        <v/>
      </c>
      <c r="X30" s="301" t="str">
        <f>IF(ISERROR(LOG(2^-'Calcul des ∆Ct'!U29,2)),"",IF(LOG(2^-'Calcul des ∆Ct'!U29,2)&gt;1,LOG(2^-'Calcul des ∆Ct'!U29,2),-1/LOG(2^-'Calcul des ∆Ct'!U29,2)))</f>
        <v/>
      </c>
      <c r="Y30" s="301" t="str">
        <f>IF(ISERROR(LOG(2^-'Calcul des ∆Ct'!V29,2)),"",IF(LOG(2^-'Calcul des ∆Ct'!V29,2)&gt;1,LOG(2^-'Calcul des ∆Ct'!V29,2),-1/LOG(2^-'Calcul des ∆Ct'!V29,2)))</f>
        <v/>
      </c>
      <c r="Z30" s="301" t="str">
        <f>IF(ISERROR(LOG(2^-'Calcul des ∆Ct'!W29,2)),"",IF(LOG(2^-'Calcul des ∆Ct'!W29,2)&gt;1,LOG(2^-'Calcul des ∆Ct'!W29,2),-1/LOG(2^-'Calcul des ∆Ct'!W29,2)))</f>
        <v/>
      </c>
      <c r="AA30" s="301" t="str">
        <f>IF(ISERROR(LOG(2^-'Calcul des ∆Ct'!X29,2)),"",IF(LOG(2^-'Calcul des ∆Ct'!X29,2)&gt;1,LOG(2^-'Calcul des ∆Ct'!X29,2),-1/LOG(2^-'Calcul des ∆Ct'!X29,2)))</f>
        <v/>
      </c>
      <c r="AB30" s="301" t="str">
        <f>IF(ISERROR(LOG(2^-'Calcul des ∆Ct'!Y29,2)),"",IF(LOG(2^-'Calcul des ∆Ct'!Y29,2)&gt;1,LOG(2^-'Calcul des ∆Ct'!Y29,2),-1/LOG(2^-'Calcul des ∆Ct'!Y29,2)))</f>
        <v/>
      </c>
      <c r="AC30" s="301" t="str">
        <f>IF(ISERROR(LOG(2^-'Calcul des ∆Ct'!Z29,2)),"",IF(LOG(2^-'Calcul des ∆Ct'!Z29,2)&gt;1,LOG(2^-'Calcul des ∆Ct'!Z29,2),-1/LOG(2^-'Calcul des ∆Ct'!Z29,2)))</f>
        <v/>
      </c>
      <c r="AD30" s="301" t="str">
        <f>IF(ISERROR(LOG(2^-'Calcul des ∆Ct'!AA29,2)),"",IF(LOG(2^-'Calcul des ∆Ct'!AA29,2)&gt;1,LOG(2^-'Calcul des ∆Ct'!AA29,2),-1/LOG(2^-'Calcul des ∆Ct'!AA29,2)))</f>
        <v/>
      </c>
      <c r="AE30" s="301" t="str">
        <f>IF(ISERROR(LOG(2^-'Calcul des ∆Ct'!AB29,2)),"",IF(LOG(2^-'Calcul des ∆Ct'!AB29,2)&gt;1,LOG(2^-'Calcul des ∆Ct'!AB29,2),-1/LOG(2^-'Calcul des ∆Ct'!AB29,2)))</f>
        <v/>
      </c>
      <c r="AF30" s="301" t="str">
        <f>IF(ISERROR(LOG(2^-'Calcul des ∆Ct'!AC29,2)),"",IF(LOG(2^-'Calcul des ∆Ct'!AC29,2)&gt;1,LOG(2^-'Calcul des ∆Ct'!AC29,2),-1/LOG(2^-'Calcul des ∆Ct'!AC29,2)))</f>
        <v/>
      </c>
      <c r="AG30" s="301" t="str">
        <f>IF(ISERROR(LOG(2^-'Calcul des ∆Ct'!AD29,2)),"",IF(LOG(2^-'Calcul des ∆Ct'!AD29,2)&gt;1,LOG(2^-'Calcul des ∆Ct'!AD29,2),-1/LOG(2^-'Calcul des ∆Ct'!AD29,2)))</f>
        <v/>
      </c>
      <c r="AH30" s="301" t="str">
        <f>IF(ISERROR(LOG(2^-'Calcul des ∆Ct'!AE29,2)),"",IF(LOG(2^-'Calcul des ∆Ct'!AE29,2)&gt;1,LOG(2^-'Calcul des ∆Ct'!AE29,2),-1/LOG(2^-'Calcul des ∆Ct'!AE29,2)))</f>
        <v/>
      </c>
      <c r="AI30" s="301" t="str">
        <f>IF(ISERROR(LOG(2^-'Calcul des ∆Ct'!AF29,2)),"",IF(LOG(2^-'Calcul des ∆Ct'!AF29,2)&gt;1,LOG(2^-'Calcul des ∆Ct'!AF29,2),-1/LOG(2^-'Calcul des ∆Ct'!AF29,2)))</f>
        <v/>
      </c>
      <c r="AJ30" s="301" t="str">
        <f>IF(ISERROR(LOG(2^-'Calcul des ∆Ct'!AG29,2)),"",IF(LOG(2^-'Calcul des ∆Ct'!AG29,2)&gt;1,LOG(2^-'Calcul des ∆Ct'!AG29,2),-1/LOG(2^-'Calcul des ∆Ct'!AG29,2)))</f>
        <v/>
      </c>
      <c r="AK30" s="301" t="str">
        <f>IF(ISERROR(LOG(2^-'Calcul des ∆Ct'!AH29,2)),"",IF(LOG(2^-'Calcul des ∆Ct'!AH29,2)&gt;1,LOG(2^-'Calcul des ∆Ct'!AH29,2),-1/LOG(2^-'Calcul des ∆Ct'!AH29,2)))</f>
        <v/>
      </c>
      <c r="AL30" s="301" t="str">
        <f>IF(ISERROR(LOG(2^-'Calcul des ∆Ct'!AI29,2)),"",IF(LOG(2^-'Calcul des ∆Ct'!AI29,2)&gt;1,LOG(2^-'Calcul des ∆Ct'!AI29,2),-1/LOG(2^-'Calcul des ∆Ct'!AI29,2)))</f>
        <v/>
      </c>
      <c r="AM30" s="146"/>
      <c r="AN30" s="146"/>
      <c r="AO30" s="146"/>
      <c r="AP30" s="146"/>
      <c r="AQ30" s="146"/>
      <c r="AR30" s="146"/>
      <c r="AS30" s="146"/>
    </row>
    <row r="31" spans="1:45" ht="20.100000000000001" customHeight="1">
      <c r="A31" s="146"/>
      <c r="B31" s="146"/>
      <c r="C31" s="16" t="str">
        <f>IF('Informations Gènes'!A31="","",'Informations Gènes'!A31)</f>
        <v/>
      </c>
      <c r="D31" s="16" t="str">
        <f>IF('Informations Gènes'!B31="","",'Informations Gènes'!B31)</f>
        <v/>
      </c>
      <c r="E31" s="172" t="str">
        <f>'Moyennes ∆Ct et 2^(-∆Ct)'!B30</f>
        <v/>
      </c>
      <c r="F31" s="301" t="str">
        <f>IF(ISERROR(LOG(2^-'Calcul des ∆Ct'!C30,2)),"",IF(LOG(2^-'Calcul des ∆Ct'!C30,2)&gt;1,LOG(2^-'Calcul des ∆Ct'!C30,2),-1/LOG(2^-'Calcul des ∆Ct'!C30,2)))</f>
        <v/>
      </c>
      <c r="G31" s="301" t="str">
        <f>IF(ISERROR(LOG(2^-'Calcul des ∆Ct'!D30,2)),"",IF(LOG(2^-'Calcul des ∆Ct'!D30,2)&gt;1,LOG(2^-'Calcul des ∆Ct'!D30,2),-1/LOG(2^-'Calcul des ∆Ct'!D30,2)))</f>
        <v/>
      </c>
      <c r="H31" s="301" t="str">
        <f>IF(ISERROR(LOG(2^-'Calcul des ∆Ct'!E30,2)),"",IF(LOG(2^-'Calcul des ∆Ct'!E30,2)&gt;1,LOG(2^-'Calcul des ∆Ct'!E30,2),-1/LOG(2^-'Calcul des ∆Ct'!E30,2)))</f>
        <v/>
      </c>
      <c r="I31" s="301" t="str">
        <f>IF(ISERROR(LOG(2^-'Calcul des ∆Ct'!F30,2)),"",IF(LOG(2^-'Calcul des ∆Ct'!F30,2)&gt;1,LOG(2^-'Calcul des ∆Ct'!F30,2),-1/LOG(2^-'Calcul des ∆Ct'!F30,2)))</f>
        <v/>
      </c>
      <c r="J31" s="301" t="str">
        <f>IF(ISERROR(LOG(2^-'Calcul des ∆Ct'!G30,2)),"",IF(LOG(2^-'Calcul des ∆Ct'!G30,2)&gt;1,LOG(2^-'Calcul des ∆Ct'!G30,2),-1/LOG(2^-'Calcul des ∆Ct'!G30,2)))</f>
        <v/>
      </c>
      <c r="K31" s="301" t="str">
        <f>IF(ISERROR(LOG(2^-'Calcul des ∆Ct'!H30,2)),"",IF(LOG(2^-'Calcul des ∆Ct'!H30,2)&gt;1,LOG(2^-'Calcul des ∆Ct'!H30,2),-1/LOG(2^-'Calcul des ∆Ct'!H30,2)))</f>
        <v/>
      </c>
      <c r="L31" s="301" t="str">
        <f>IF(ISERROR(LOG(2^-'Calcul des ∆Ct'!I30,2)),"",IF(LOG(2^-'Calcul des ∆Ct'!I30,2)&gt;1,LOG(2^-'Calcul des ∆Ct'!I30,2),-1/LOG(2^-'Calcul des ∆Ct'!I30,2)))</f>
        <v/>
      </c>
      <c r="M31" s="301" t="str">
        <f>IF(ISERROR(LOG(2^-'Calcul des ∆Ct'!J30,2)),"",IF(LOG(2^-'Calcul des ∆Ct'!J30,2)&gt;1,LOG(2^-'Calcul des ∆Ct'!J30,2),-1/LOG(2^-'Calcul des ∆Ct'!J30,2)))</f>
        <v/>
      </c>
      <c r="N31" s="301" t="str">
        <f>IF(ISERROR(LOG(2^-'Calcul des ∆Ct'!K30,2)),"",IF(LOG(2^-'Calcul des ∆Ct'!K30,2)&gt;1,LOG(2^-'Calcul des ∆Ct'!K30,2),-1/LOG(2^-'Calcul des ∆Ct'!K30,2)))</f>
        <v/>
      </c>
      <c r="O31" s="301" t="str">
        <f>IF(ISERROR(LOG(2^-'Calcul des ∆Ct'!L30,2)),"",IF(LOG(2^-'Calcul des ∆Ct'!L30,2)&gt;1,LOG(2^-'Calcul des ∆Ct'!L30,2),-1/LOG(2^-'Calcul des ∆Ct'!L30,2)))</f>
        <v/>
      </c>
      <c r="P31" s="301" t="str">
        <f>IF(ISERROR(LOG(2^-'Calcul des ∆Ct'!M30,2)),"",IF(LOG(2^-'Calcul des ∆Ct'!M30,2)&gt;1,LOG(2^-'Calcul des ∆Ct'!M30,2),-1/LOG(2^-'Calcul des ∆Ct'!M30,2)))</f>
        <v/>
      </c>
      <c r="Q31" s="301" t="str">
        <f>IF(ISERROR(LOG(2^-'Calcul des ∆Ct'!N30,2)),"",IF(LOG(2^-'Calcul des ∆Ct'!N30,2)&gt;1,LOG(2^-'Calcul des ∆Ct'!N30,2),-1/LOG(2^-'Calcul des ∆Ct'!N30,2)))</f>
        <v/>
      </c>
      <c r="R31" s="301" t="str">
        <f>IF(ISERROR(LOG(2^-'Calcul des ∆Ct'!O30,2)),"",IF(LOG(2^-'Calcul des ∆Ct'!O30,2)&gt;1,LOG(2^-'Calcul des ∆Ct'!O30,2),-1/LOG(2^-'Calcul des ∆Ct'!O30,2)))</f>
        <v/>
      </c>
      <c r="S31" s="301" t="str">
        <f>IF(ISERROR(LOG(2^-'Calcul des ∆Ct'!P30,2)),"",IF(LOG(2^-'Calcul des ∆Ct'!P30,2)&gt;1,LOG(2^-'Calcul des ∆Ct'!P30,2),-1/LOG(2^-'Calcul des ∆Ct'!P30,2)))</f>
        <v/>
      </c>
      <c r="T31" s="301" t="str">
        <f>IF(ISERROR(LOG(2^-'Calcul des ∆Ct'!Q30,2)),"",IF(LOG(2^-'Calcul des ∆Ct'!Q30,2)&gt;1,LOG(2^-'Calcul des ∆Ct'!Q30,2),-1/LOG(2^-'Calcul des ∆Ct'!Q30,2)))</f>
        <v/>
      </c>
      <c r="U31" s="301" t="str">
        <f>IF(ISERROR(LOG(2^-'Calcul des ∆Ct'!R30,2)),"",IF(LOG(2^-'Calcul des ∆Ct'!R30,2)&gt;1,LOG(2^-'Calcul des ∆Ct'!R30,2),-1/LOG(2^-'Calcul des ∆Ct'!R30,2)))</f>
        <v/>
      </c>
      <c r="V31" s="301" t="str">
        <f>IF(ISERROR(LOG(2^-'Calcul des ∆Ct'!S30,2)),"",IF(LOG(2^-'Calcul des ∆Ct'!S30,2)&gt;1,LOG(2^-'Calcul des ∆Ct'!S30,2),-1/LOG(2^-'Calcul des ∆Ct'!S30,2)))</f>
        <v/>
      </c>
      <c r="W31" s="301" t="str">
        <f>IF(ISERROR(LOG(2^-'Calcul des ∆Ct'!T30,2)),"",IF(LOG(2^-'Calcul des ∆Ct'!T30,2)&gt;1,LOG(2^-'Calcul des ∆Ct'!T30,2),-1/LOG(2^-'Calcul des ∆Ct'!T30,2)))</f>
        <v/>
      </c>
      <c r="X31" s="301" t="str">
        <f>IF(ISERROR(LOG(2^-'Calcul des ∆Ct'!U30,2)),"",IF(LOG(2^-'Calcul des ∆Ct'!U30,2)&gt;1,LOG(2^-'Calcul des ∆Ct'!U30,2),-1/LOG(2^-'Calcul des ∆Ct'!U30,2)))</f>
        <v/>
      </c>
      <c r="Y31" s="301" t="str">
        <f>IF(ISERROR(LOG(2^-'Calcul des ∆Ct'!V30,2)),"",IF(LOG(2^-'Calcul des ∆Ct'!V30,2)&gt;1,LOG(2^-'Calcul des ∆Ct'!V30,2),-1/LOG(2^-'Calcul des ∆Ct'!V30,2)))</f>
        <v/>
      </c>
      <c r="Z31" s="301" t="str">
        <f>IF(ISERROR(LOG(2^-'Calcul des ∆Ct'!W30,2)),"",IF(LOG(2^-'Calcul des ∆Ct'!W30,2)&gt;1,LOG(2^-'Calcul des ∆Ct'!W30,2),-1/LOG(2^-'Calcul des ∆Ct'!W30,2)))</f>
        <v/>
      </c>
      <c r="AA31" s="301" t="str">
        <f>IF(ISERROR(LOG(2^-'Calcul des ∆Ct'!X30,2)),"",IF(LOG(2^-'Calcul des ∆Ct'!X30,2)&gt;1,LOG(2^-'Calcul des ∆Ct'!X30,2),-1/LOG(2^-'Calcul des ∆Ct'!X30,2)))</f>
        <v/>
      </c>
      <c r="AB31" s="301" t="str">
        <f>IF(ISERROR(LOG(2^-'Calcul des ∆Ct'!Y30,2)),"",IF(LOG(2^-'Calcul des ∆Ct'!Y30,2)&gt;1,LOG(2^-'Calcul des ∆Ct'!Y30,2),-1/LOG(2^-'Calcul des ∆Ct'!Y30,2)))</f>
        <v/>
      </c>
      <c r="AC31" s="301" t="str">
        <f>IF(ISERROR(LOG(2^-'Calcul des ∆Ct'!Z30,2)),"",IF(LOG(2^-'Calcul des ∆Ct'!Z30,2)&gt;1,LOG(2^-'Calcul des ∆Ct'!Z30,2),-1/LOG(2^-'Calcul des ∆Ct'!Z30,2)))</f>
        <v/>
      </c>
      <c r="AD31" s="301" t="str">
        <f>IF(ISERROR(LOG(2^-'Calcul des ∆Ct'!AA30,2)),"",IF(LOG(2^-'Calcul des ∆Ct'!AA30,2)&gt;1,LOG(2^-'Calcul des ∆Ct'!AA30,2),-1/LOG(2^-'Calcul des ∆Ct'!AA30,2)))</f>
        <v/>
      </c>
      <c r="AE31" s="301" t="str">
        <f>IF(ISERROR(LOG(2^-'Calcul des ∆Ct'!AB30,2)),"",IF(LOG(2^-'Calcul des ∆Ct'!AB30,2)&gt;1,LOG(2^-'Calcul des ∆Ct'!AB30,2),-1/LOG(2^-'Calcul des ∆Ct'!AB30,2)))</f>
        <v/>
      </c>
      <c r="AF31" s="301" t="str">
        <f>IF(ISERROR(LOG(2^-'Calcul des ∆Ct'!AC30,2)),"",IF(LOG(2^-'Calcul des ∆Ct'!AC30,2)&gt;1,LOG(2^-'Calcul des ∆Ct'!AC30,2),-1/LOG(2^-'Calcul des ∆Ct'!AC30,2)))</f>
        <v/>
      </c>
      <c r="AG31" s="301" t="str">
        <f>IF(ISERROR(LOG(2^-'Calcul des ∆Ct'!AD30,2)),"",IF(LOG(2^-'Calcul des ∆Ct'!AD30,2)&gt;1,LOG(2^-'Calcul des ∆Ct'!AD30,2),-1/LOG(2^-'Calcul des ∆Ct'!AD30,2)))</f>
        <v/>
      </c>
      <c r="AH31" s="301" t="str">
        <f>IF(ISERROR(LOG(2^-'Calcul des ∆Ct'!AE30,2)),"",IF(LOG(2^-'Calcul des ∆Ct'!AE30,2)&gt;1,LOG(2^-'Calcul des ∆Ct'!AE30,2),-1/LOG(2^-'Calcul des ∆Ct'!AE30,2)))</f>
        <v/>
      </c>
      <c r="AI31" s="301" t="str">
        <f>IF(ISERROR(LOG(2^-'Calcul des ∆Ct'!AF30,2)),"",IF(LOG(2^-'Calcul des ∆Ct'!AF30,2)&gt;1,LOG(2^-'Calcul des ∆Ct'!AF30,2),-1/LOG(2^-'Calcul des ∆Ct'!AF30,2)))</f>
        <v/>
      </c>
      <c r="AJ31" s="301" t="str">
        <f>IF(ISERROR(LOG(2^-'Calcul des ∆Ct'!AG30,2)),"",IF(LOG(2^-'Calcul des ∆Ct'!AG30,2)&gt;1,LOG(2^-'Calcul des ∆Ct'!AG30,2),-1/LOG(2^-'Calcul des ∆Ct'!AG30,2)))</f>
        <v/>
      </c>
      <c r="AK31" s="301" t="str">
        <f>IF(ISERROR(LOG(2^-'Calcul des ∆Ct'!AH30,2)),"",IF(LOG(2^-'Calcul des ∆Ct'!AH30,2)&gt;1,LOG(2^-'Calcul des ∆Ct'!AH30,2),-1/LOG(2^-'Calcul des ∆Ct'!AH30,2)))</f>
        <v/>
      </c>
      <c r="AL31" s="301" t="str">
        <f>IF(ISERROR(LOG(2^-'Calcul des ∆Ct'!AI30,2)),"",IF(LOG(2^-'Calcul des ∆Ct'!AI30,2)&gt;1,LOG(2^-'Calcul des ∆Ct'!AI30,2),-1/LOG(2^-'Calcul des ∆Ct'!AI30,2)))</f>
        <v/>
      </c>
      <c r="AM31" s="146"/>
      <c r="AN31" s="146"/>
      <c r="AO31" s="146"/>
      <c r="AP31" s="146"/>
      <c r="AQ31" s="146"/>
      <c r="AR31" s="146"/>
      <c r="AS31" s="146"/>
    </row>
    <row r="32" spans="1:45" ht="20.100000000000001" customHeight="1">
      <c r="A32" s="146"/>
      <c r="B32" s="146"/>
      <c r="C32" s="16" t="str">
        <f>IF('Informations Gènes'!A32="","",'Informations Gènes'!A32)</f>
        <v/>
      </c>
      <c r="D32" s="16" t="str">
        <f>IF('Informations Gènes'!B32="","",'Informations Gènes'!B32)</f>
        <v/>
      </c>
      <c r="E32" s="172" t="str">
        <f>'Moyennes ∆Ct et 2^(-∆Ct)'!B31</f>
        <v/>
      </c>
      <c r="F32" s="301" t="str">
        <f>IF(ISERROR(LOG(2^-'Calcul des ∆Ct'!C31,2)),"",IF(LOG(2^-'Calcul des ∆Ct'!C31,2)&gt;1,LOG(2^-'Calcul des ∆Ct'!C31,2),-1/LOG(2^-'Calcul des ∆Ct'!C31,2)))</f>
        <v/>
      </c>
      <c r="G32" s="301" t="str">
        <f>IF(ISERROR(LOG(2^-'Calcul des ∆Ct'!D31,2)),"",IF(LOG(2^-'Calcul des ∆Ct'!D31,2)&gt;1,LOG(2^-'Calcul des ∆Ct'!D31,2),-1/LOG(2^-'Calcul des ∆Ct'!D31,2)))</f>
        <v/>
      </c>
      <c r="H32" s="301" t="str">
        <f>IF(ISERROR(LOG(2^-'Calcul des ∆Ct'!E31,2)),"",IF(LOG(2^-'Calcul des ∆Ct'!E31,2)&gt;1,LOG(2^-'Calcul des ∆Ct'!E31,2),-1/LOG(2^-'Calcul des ∆Ct'!E31,2)))</f>
        <v/>
      </c>
      <c r="I32" s="301" t="str">
        <f>IF(ISERROR(LOG(2^-'Calcul des ∆Ct'!F31,2)),"",IF(LOG(2^-'Calcul des ∆Ct'!F31,2)&gt;1,LOG(2^-'Calcul des ∆Ct'!F31,2),-1/LOG(2^-'Calcul des ∆Ct'!F31,2)))</f>
        <v/>
      </c>
      <c r="J32" s="301" t="str">
        <f>IF(ISERROR(LOG(2^-'Calcul des ∆Ct'!G31,2)),"",IF(LOG(2^-'Calcul des ∆Ct'!G31,2)&gt;1,LOG(2^-'Calcul des ∆Ct'!G31,2),-1/LOG(2^-'Calcul des ∆Ct'!G31,2)))</f>
        <v/>
      </c>
      <c r="K32" s="301" t="str">
        <f>IF(ISERROR(LOG(2^-'Calcul des ∆Ct'!H31,2)),"",IF(LOG(2^-'Calcul des ∆Ct'!H31,2)&gt;1,LOG(2^-'Calcul des ∆Ct'!H31,2),-1/LOG(2^-'Calcul des ∆Ct'!H31,2)))</f>
        <v/>
      </c>
      <c r="L32" s="301" t="str">
        <f>IF(ISERROR(LOG(2^-'Calcul des ∆Ct'!I31,2)),"",IF(LOG(2^-'Calcul des ∆Ct'!I31,2)&gt;1,LOG(2^-'Calcul des ∆Ct'!I31,2),-1/LOG(2^-'Calcul des ∆Ct'!I31,2)))</f>
        <v/>
      </c>
      <c r="M32" s="301" t="str">
        <f>IF(ISERROR(LOG(2^-'Calcul des ∆Ct'!J31,2)),"",IF(LOG(2^-'Calcul des ∆Ct'!J31,2)&gt;1,LOG(2^-'Calcul des ∆Ct'!J31,2),-1/LOG(2^-'Calcul des ∆Ct'!J31,2)))</f>
        <v/>
      </c>
      <c r="N32" s="301" t="str">
        <f>IF(ISERROR(LOG(2^-'Calcul des ∆Ct'!K31,2)),"",IF(LOG(2^-'Calcul des ∆Ct'!K31,2)&gt;1,LOG(2^-'Calcul des ∆Ct'!K31,2),-1/LOG(2^-'Calcul des ∆Ct'!K31,2)))</f>
        <v/>
      </c>
      <c r="O32" s="301" t="str">
        <f>IF(ISERROR(LOG(2^-'Calcul des ∆Ct'!L31,2)),"",IF(LOG(2^-'Calcul des ∆Ct'!L31,2)&gt;1,LOG(2^-'Calcul des ∆Ct'!L31,2),-1/LOG(2^-'Calcul des ∆Ct'!L31,2)))</f>
        <v/>
      </c>
      <c r="P32" s="301" t="str">
        <f>IF(ISERROR(LOG(2^-'Calcul des ∆Ct'!M31,2)),"",IF(LOG(2^-'Calcul des ∆Ct'!M31,2)&gt;1,LOG(2^-'Calcul des ∆Ct'!M31,2),-1/LOG(2^-'Calcul des ∆Ct'!M31,2)))</f>
        <v/>
      </c>
      <c r="Q32" s="301" t="str">
        <f>IF(ISERROR(LOG(2^-'Calcul des ∆Ct'!N31,2)),"",IF(LOG(2^-'Calcul des ∆Ct'!N31,2)&gt;1,LOG(2^-'Calcul des ∆Ct'!N31,2),-1/LOG(2^-'Calcul des ∆Ct'!N31,2)))</f>
        <v/>
      </c>
      <c r="R32" s="301" t="str">
        <f>IF(ISERROR(LOG(2^-'Calcul des ∆Ct'!O31,2)),"",IF(LOG(2^-'Calcul des ∆Ct'!O31,2)&gt;1,LOG(2^-'Calcul des ∆Ct'!O31,2),-1/LOG(2^-'Calcul des ∆Ct'!O31,2)))</f>
        <v/>
      </c>
      <c r="S32" s="301" t="str">
        <f>IF(ISERROR(LOG(2^-'Calcul des ∆Ct'!P31,2)),"",IF(LOG(2^-'Calcul des ∆Ct'!P31,2)&gt;1,LOG(2^-'Calcul des ∆Ct'!P31,2),-1/LOG(2^-'Calcul des ∆Ct'!P31,2)))</f>
        <v/>
      </c>
      <c r="T32" s="301" t="str">
        <f>IF(ISERROR(LOG(2^-'Calcul des ∆Ct'!Q31,2)),"",IF(LOG(2^-'Calcul des ∆Ct'!Q31,2)&gt;1,LOG(2^-'Calcul des ∆Ct'!Q31,2),-1/LOG(2^-'Calcul des ∆Ct'!Q31,2)))</f>
        <v/>
      </c>
      <c r="U32" s="301" t="str">
        <f>IF(ISERROR(LOG(2^-'Calcul des ∆Ct'!R31,2)),"",IF(LOG(2^-'Calcul des ∆Ct'!R31,2)&gt;1,LOG(2^-'Calcul des ∆Ct'!R31,2),-1/LOG(2^-'Calcul des ∆Ct'!R31,2)))</f>
        <v/>
      </c>
      <c r="V32" s="301" t="str">
        <f>IF(ISERROR(LOG(2^-'Calcul des ∆Ct'!S31,2)),"",IF(LOG(2^-'Calcul des ∆Ct'!S31,2)&gt;1,LOG(2^-'Calcul des ∆Ct'!S31,2),-1/LOG(2^-'Calcul des ∆Ct'!S31,2)))</f>
        <v/>
      </c>
      <c r="W32" s="301" t="str">
        <f>IF(ISERROR(LOG(2^-'Calcul des ∆Ct'!T31,2)),"",IF(LOG(2^-'Calcul des ∆Ct'!T31,2)&gt;1,LOG(2^-'Calcul des ∆Ct'!T31,2),-1/LOG(2^-'Calcul des ∆Ct'!T31,2)))</f>
        <v/>
      </c>
      <c r="X32" s="301" t="str">
        <f>IF(ISERROR(LOG(2^-'Calcul des ∆Ct'!U31,2)),"",IF(LOG(2^-'Calcul des ∆Ct'!U31,2)&gt;1,LOG(2^-'Calcul des ∆Ct'!U31,2),-1/LOG(2^-'Calcul des ∆Ct'!U31,2)))</f>
        <v/>
      </c>
      <c r="Y32" s="301" t="str">
        <f>IF(ISERROR(LOG(2^-'Calcul des ∆Ct'!V31,2)),"",IF(LOG(2^-'Calcul des ∆Ct'!V31,2)&gt;1,LOG(2^-'Calcul des ∆Ct'!V31,2),-1/LOG(2^-'Calcul des ∆Ct'!V31,2)))</f>
        <v/>
      </c>
      <c r="Z32" s="301" t="str">
        <f>IF(ISERROR(LOG(2^-'Calcul des ∆Ct'!W31,2)),"",IF(LOG(2^-'Calcul des ∆Ct'!W31,2)&gt;1,LOG(2^-'Calcul des ∆Ct'!W31,2),-1/LOG(2^-'Calcul des ∆Ct'!W31,2)))</f>
        <v/>
      </c>
      <c r="AA32" s="301" t="str">
        <f>IF(ISERROR(LOG(2^-'Calcul des ∆Ct'!X31,2)),"",IF(LOG(2^-'Calcul des ∆Ct'!X31,2)&gt;1,LOG(2^-'Calcul des ∆Ct'!X31,2),-1/LOG(2^-'Calcul des ∆Ct'!X31,2)))</f>
        <v/>
      </c>
      <c r="AB32" s="301" t="str">
        <f>IF(ISERROR(LOG(2^-'Calcul des ∆Ct'!Y31,2)),"",IF(LOG(2^-'Calcul des ∆Ct'!Y31,2)&gt;1,LOG(2^-'Calcul des ∆Ct'!Y31,2),-1/LOG(2^-'Calcul des ∆Ct'!Y31,2)))</f>
        <v/>
      </c>
      <c r="AC32" s="301" t="str">
        <f>IF(ISERROR(LOG(2^-'Calcul des ∆Ct'!Z31,2)),"",IF(LOG(2^-'Calcul des ∆Ct'!Z31,2)&gt;1,LOG(2^-'Calcul des ∆Ct'!Z31,2),-1/LOG(2^-'Calcul des ∆Ct'!Z31,2)))</f>
        <v/>
      </c>
      <c r="AD32" s="301" t="str">
        <f>IF(ISERROR(LOG(2^-'Calcul des ∆Ct'!AA31,2)),"",IF(LOG(2^-'Calcul des ∆Ct'!AA31,2)&gt;1,LOG(2^-'Calcul des ∆Ct'!AA31,2),-1/LOG(2^-'Calcul des ∆Ct'!AA31,2)))</f>
        <v/>
      </c>
      <c r="AE32" s="301" t="str">
        <f>IF(ISERROR(LOG(2^-'Calcul des ∆Ct'!AB31,2)),"",IF(LOG(2^-'Calcul des ∆Ct'!AB31,2)&gt;1,LOG(2^-'Calcul des ∆Ct'!AB31,2),-1/LOG(2^-'Calcul des ∆Ct'!AB31,2)))</f>
        <v/>
      </c>
      <c r="AF32" s="301" t="str">
        <f>IF(ISERROR(LOG(2^-'Calcul des ∆Ct'!AC31,2)),"",IF(LOG(2^-'Calcul des ∆Ct'!AC31,2)&gt;1,LOG(2^-'Calcul des ∆Ct'!AC31,2),-1/LOG(2^-'Calcul des ∆Ct'!AC31,2)))</f>
        <v/>
      </c>
      <c r="AG32" s="301" t="str">
        <f>IF(ISERROR(LOG(2^-'Calcul des ∆Ct'!AD31,2)),"",IF(LOG(2^-'Calcul des ∆Ct'!AD31,2)&gt;1,LOG(2^-'Calcul des ∆Ct'!AD31,2),-1/LOG(2^-'Calcul des ∆Ct'!AD31,2)))</f>
        <v/>
      </c>
      <c r="AH32" s="301" t="str">
        <f>IF(ISERROR(LOG(2^-'Calcul des ∆Ct'!AE31,2)),"",IF(LOG(2^-'Calcul des ∆Ct'!AE31,2)&gt;1,LOG(2^-'Calcul des ∆Ct'!AE31,2),-1/LOG(2^-'Calcul des ∆Ct'!AE31,2)))</f>
        <v/>
      </c>
      <c r="AI32" s="301" t="str">
        <f>IF(ISERROR(LOG(2^-'Calcul des ∆Ct'!AF31,2)),"",IF(LOG(2^-'Calcul des ∆Ct'!AF31,2)&gt;1,LOG(2^-'Calcul des ∆Ct'!AF31,2),-1/LOG(2^-'Calcul des ∆Ct'!AF31,2)))</f>
        <v/>
      </c>
      <c r="AJ32" s="301" t="str">
        <f>IF(ISERROR(LOG(2^-'Calcul des ∆Ct'!AG31,2)),"",IF(LOG(2^-'Calcul des ∆Ct'!AG31,2)&gt;1,LOG(2^-'Calcul des ∆Ct'!AG31,2),-1/LOG(2^-'Calcul des ∆Ct'!AG31,2)))</f>
        <v/>
      </c>
      <c r="AK32" s="301" t="str">
        <f>IF(ISERROR(LOG(2^-'Calcul des ∆Ct'!AH31,2)),"",IF(LOG(2^-'Calcul des ∆Ct'!AH31,2)&gt;1,LOG(2^-'Calcul des ∆Ct'!AH31,2),-1/LOG(2^-'Calcul des ∆Ct'!AH31,2)))</f>
        <v/>
      </c>
      <c r="AL32" s="301" t="str">
        <f>IF(ISERROR(LOG(2^-'Calcul des ∆Ct'!AI31,2)),"",IF(LOG(2^-'Calcul des ∆Ct'!AI31,2)&gt;1,LOG(2^-'Calcul des ∆Ct'!AI31,2),-1/LOG(2^-'Calcul des ∆Ct'!AI31,2)))</f>
        <v/>
      </c>
      <c r="AM32" s="146"/>
      <c r="AN32" s="146"/>
      <c r="AO32" s="146"/>
      <c r="AP32" s="146"/>
      <c r="AQ32" s="146"/>
      <c r="AR32" s="146"/>
      <c r="AS32" s="146"/>
    </row>
    <row r="33" spans="1:45" ht="20.100000000000001" customHeight="1">
      <c r="A33" s="146"/>
      <c r="B33" s="146"/>
      <c r="C33" s="16" t="str">
        <f>IF('Informations Gènes'!A33="","",'Informations Gènes'!A33)</f>
        <v/>
      </c>
      <c r="D33" s="16" t="str">
        <f>IF('Informations Gènes'!B33="","",'Informations Gènes'!B33)</f>
        <v/>
      </c>
      <c r="E33" s="172" t="str">
        <f>'Moyennes ∆Ct et 2^(-∆Ct)'!B32</f>
        <v/>
      </c>
      <c r="F33" s="301" t="str">
        <f>IF(ISERROR(LOG(2^-'Calcul des ∆Ct'!C32,2)),"",IF(LOG(2^-'Calcul des ∆Ct'!C32,2)&gt;1,LOG(2^-'Calcul des ∆Ct'!C32,2),-1/LOG(2^-'Calcul des ∆Ct'!C32,2)))</f>
        <v/>
      </c>
      <c r="G33" s="301" t="str">
        <f>IF(ISERROR(LOG(2^-'Calcul des ∆Ct'!D32,2)),"",IF(LOG(2^-'Calcul des ∆Ct'!D32,2)&gt;1,LOG(2^-'Calcul des ∆Ct'!D32,2),-1/LOG(2^-'Calcul des ∆Ct'!D32,2)))</f>
        <v/>
      </c>
      <c r="H33" s="301" t="str">
        <f>IF(ISERROR(LOG(2^-'Calcul des ∆Ct'!E32,2)),"",IF(LOG(2^-'Calcul des ∆Ct'!E32,2)&gt;1,LOG(2^-'Calcul des ∆Ct'!E32,2),-1/LOG(2^-'Calcul des ∆Ct'!E32,2)))</f>
        <v/>
      </c>
      <c r="I33" s="301" t="str">
        <f>IF(ISERROR(LOG(2^-'Calcul des ∆Ct'!F32,2)),"",IF(LOG(2^-'Calcul des ∆Ct'!F32,2)&gt;1,LOG(2^-'Calcul des ∆Ct'!F32,2),-1/LOG(2^-'Calcul des ∆Ct'!F32,2)))</f>
        <v/>
      </c>
      <c r="J33" s="301" t="str">
        <f>IF(ISERROR(LOG(2^-'Calcul des ∆Ct'!G32,2)),"",IF(LOG(2^-'Calcul des ∆Ct'!G32,2)&gt;1,LOG(2^-'Calcul des ∆Ct'!G32,2),-1/LOG(2^-'Calcul des ∆Ct'!G32,2)))</f>
        <v/>
      </c>
      <c r="K33" s="301" t="str">
        <f>IF(ISERROR(LOG(2^-'Calcul des ∆Ct'!H32,2)),"",IF(LOG(2^-'Calcul des ∆Ct'!H32,2)&gt;1,LOG(2^-'Calcul des ∆Ct'!H32,2),-1/LOG(2^-'Calcul des ∆Ct'!H32,2)))</f>
        <v/>
      </c>
      <c r="L33" s="301" t="str">
        <f>IF(ISERROR(LOG(2^-'Calcul des ∆Ct'!I32,2)),"",IF(LOG(2^-'Calcul des ∆Ct'!I32,2)&gt;1,LOG(2^-'Calcul des ∆Ct'!I32,2),-1/LOG(2^-'Calcul des ∆Ct'!I32,2)))</f>
        <v/>
      </c>
      <c r="M33" s="301" t="str">
        <f>IF(ISERROR(LOG(2^-'Calcul des ∆Ct'!J32,2)),"",IF(LOG(2^-'Calcul des ∆Ct'!J32,2)&gt;1,LOG(2^-'Calcul des ∆Ct'!J32,2),-1/LOG(2^-'Calcul des ∆Ct'!J32,2)))</f>
        <v/>
      </c>
      <c r="N33" s="301" t="str">
        <f>IF(ISERROR(LOG(2^-'Calcul des ∆Ct'!K32,2)),"",IF(LOG(2^-'Calcul des ∆Ct'!K32,2)&gt;1,LOG(2^-'Calcul des ∆Ct'!K32,2),-1/LOG(2^-'Calcul des ∆Ct'!K32,2)))</f>
        <v/>
      </c>
      <c r="O33" s="301" t="str">
        <f>IF(ISERROR(LOG(2^-'Calcul des ∆Ct'!L32,2)),"",IF(LOG(2^-'Calcul des ∆Ct'!L32,2)&gt;1,LOG(2^-'Calcul des ∆Ct'!L32,2),-1/LOG(2^-'Calcul des ∆Ct'!L32,2)))</f>
        <v/>
      </c>
      <c r="P33" s="301" t="str">
        <f>IF(ISERROR(LOG(2^-'Calcul des ∆Ct'!M32,2)),"",IF(LOG(2^-'Calcul des ∆Ct'!M32,2)&gt;1,LOG(2^-'Calcul des ∆Ct'!M32,2),-1/LOG(2^-'Calcul des ∆Ct'!M32,2)))</f>
        <v/>
      </c>
      <c r="Q33" s="301" t="str">
        <f>IF(ISERROR(LOG(2^-'Calcul des ∆Ct'!N32,2)),"",IF(LOG(2^-'Calcul des ∆Ct'!N32,2)&gt;1,LOG(2^-'Calcul des ∆Ct'!N32,2),-1/LOG(2^-'Calcul des ∆Ct'!N32,2)))</f>
        <v/>
      </c>
      <c r="R33" s="301" t="str">
        <f>IF(ISERROR(LOG(2^-'Calcul des ∆Ct'!O32,2)),"",IF(LOG(2^-'Calcul des ∆Ct'!O32,2)&gt;1,LOG(2^-'Calcul des ∆Ct'!O32,2),-1/LOG(2^-'Calcul des ∆Ct'!O32,2)))</f>
        <v/>
      </c>
      <c r="S33" s="301" t="str">
        <f>IF(ISERROR(LOG(2^-'Calcul des ∆Ct'!P32,2)),"",IF(LOG(2^-'Calcul des ∆Ct'!P32,2)&gt;1,LOG(2^-'Calcul des ∆Ct'!P32,2),-1/LOG(2^-'Calcul des ∆Ct'!P32,2)))</f>
        <v/>
      </c>
      <c r="T33" s="301" t="str">
        <f>IF(ISERROR(LOG(2^-'Calcul des ∆Ct'!Q32,2)),"",IF(LOG(2^-'Calcul des ∆Ct'!Q32,2)&gt;1,LOG(2^-'Calcul des ∆Ct'!Q32,2),-1/LOG(2^-'Calcul des ∆Ct'!Q32,2)))</f>
        <v/>
      </c>
      <c r="U33" s="301" t="str">
        <f>IF(ISERROR(LOG(2^-'Calcul des ∆Ct'!R32,2)),"",IF(LOG(2^-'Calcul des ∆Ct'!R32,2)&gt;1,LOG(2^-'Calcul des ∆Ct'!R32,2),-1/LOG(2^-'Calcul des ∆Ct'!R32,2)))</f>
        <v/>
      </c>
      <c r="V33" s="301" t="str">
        <f>IF(ISERROR(LOG(2^-'Calcul des ∆Ct'!S32,2)),"",IF(LOG(2^-'Calcul des ∆Ct'!S32,2)&gt;1,LOG(2^-'Calcul des ∆Ct'!S32,2),-1/LOG(2^-'Calcul des ∆Ct'!S32,2)))</f>
        <v/>
      </c>
      <c r="W33" s="301" t="str">
        <f>IF(ISERROR(LOG(2^-'Calcul des ∆Ct'!T32,2)),"",IF(LOG(2^-'Calcul des ∆Ct'!T32,2)&gt;1,LOG(2^-'Calcul des ∆Ct'!T32,2),-1/LOG(2^-'Calcul des ∆Ct'!T32,2)))</f>
        <v/>
      </c>
      <c r="X33" s="301" t="str">
        <f>IF(ISERROR(LOG(2^-'Calcul des ∆Ct'!U32,2)),"",IF(LOG(2^-'Calcul des ∆Ct'!U32,2)&gt;1,LOG(2^-'Calcul des ∆Ct'!U32,2),-1/LOG(2^-'Calcul des ∆Ct'!U32,2)))</f>
        <v/>
      </c>
      <c r="Y33" s="301" t="str">
        <f>IF(ISERROR(LOG(2^-'Calcul des ∆Ct'!V32,2)),"",IF(LOG(2^-'Calcul des ∆Ct'!V32,2)&gt;1,LOG(2^-'Calcul des ∆Ct'!V32,2),-1/LOG(2^-'Calcul des ∆Ct'!V32,2)))</f>
        <v/>
      </c>
      <c r="Z33" s="301" t="str">
        <f>IF(ISERROR(LOG(2^-'Calcul des ∆Ct'!W32,2)),"",IF(LOG(2^-'Calcul des ∆Ct'!W32,2)&gt;1,LOG(2^-'Calcul des ∆Ct'!W32,2),-1/LOG(2^-'Calcul des ∆Ct'!W32,2)))</f>
        <v/>
      </c>
      <c r="AA33" s="301" t="str">
        <f>IF(ISERROR(LOG(2^-'Calcul des ∆Ct'!X32,2)),"",IF(LOG(2^-'Calcul des ∆Ct'!X32,2)&gt;1,LOG(2^-'Calcul des ∆Ct'!X32,2),-1/LOG(2^-'Calcul des ∆Ct'!X32,2)))</f>
        <v/>
      </c>
      <c r="AB33" s="301" t="str">
        <f>IF(ISERROR(LOG(2^-'Calcul des ∆Ct'!Y32,2)),"",IF(LOG(2^-'Calcul des ∆Ct'!Y32,2)&gt;1,LOG(2^-'Calcul des ∆Ct'!Y32,2),-1/LOG(2^-'Calcul des ∆Ct'!Y32,2)))</f>
        <v/>
      </c>
      <c r="AC33" s="301" t="str">
        <f>IF(ISERROR(LOG(2^-'Calcul des ∆Ct'!Z32,2)),"",IF(LOG(2^-'Calcul des ∆Ct'!Z32,2)&gt;1,LOG(2^-'Calcul des ∆Ct'!Z32,2),-1/LOG(2^-'Calcul des ∆Ct'!Z32,2)))</f>
        <v/>
      </c>
      <c r="AD33" s="301" t="str">
        <f>IF(ISERROR(LOG(2^-'Calcul des ∆Ct'!AA32,2)),"",IF(LOG(2^-'Calcul des ∆Ct'!AA32,2)&gt;1,LOG(2^-'Calcul des ∆Ct'!AA32,2),-1/LOG(2^-'Calcul des ∆Ct'!AA32,2)))</f>
        <v/>
      </c>
      <c r="AE33" s="301" t="str">
        <f>IF(ISERROR(LOG(2^-'Calcul des ∆Ct'!AB32,2)),"",IF(LOG(2^-'Calcul des ∆Ct'!AB32,2)&gt;1,LOG(2^-'Calcul des ∆Ct'!AB32,2),-1/LOG(2^-'Calcul des ∆Ct'!AB32,2)))</f>
        <v/>
      </c>
      <c r="AF33" s="301" t="str">
        <f>IF(ISERROR(LOG(2^-'Calcul des ∆Ct'!AC32,2)),"",IF(LOG(2^-'Calcul des ∆Ct'!AC32,2)&gt;1,LOG(2^-'Calcul des ∆Ct'!AC32,2),-1/LOG(2^-'Calcul des ∆Ct'!AC32,2)))</f>
        <v/>
      </c>
      <c r="AG33" s="301" t="str">
        <f>IF(ISERROR(LOG(2^-'Calcul des ∆Ct'!AD32,2)),"",IF(LOG(2^-'Calcul des ∆Ct'!AD32,2)&gt;1,LOG(2^-'Calcul des ∆Ct'!AD32,2),-1/LOG(2^-'Calcul des ∆Ct'!AD32,2)))</f>
        <v/>
      </c>
      <c r="AH33" s="301" t="str">
        <f>IF(ISERROR(LOG(2^-'Calcul des ∆Ct'!AE32,2)),"",IF(LOG(2^-'Calcul des ∆Ct'!AE32,2)&gt;1,LOG(2^-'Calcul des ∆Ct'!AE32,2),-1/LOG(2^-'Calcul des ∆Ct'!AE32,2)))</f>
        <v/>
      </c>
      <c r="AI33" s="301" t="str">
        <f>IF(ISERROR(LOG(2^-'Calcul des ∆Ct'!AF32,2)),"",IF(LOG(2^-'Calcul des ∆Ct'!AF32,2)&gt;1,LOG(2^-'Calcul des ∆Ct'!AF32,2),-1/LOG(2^-'Calcul des ∆Ct'!AF32,2)))</f>
        <v/>
      </c>
      <c r="AJ33" s="301" t="str">
        <f>IF(ISERROR(LOG(2^-'Calcul des ∆Ct'!AG32,2)),"",IF(LOG(2^-'Calcul des ∆Ct'!AG32,2)&gt;1,LOG(2^-'Calcul des ∆Ct'!AG32,2),-1/LOG(2^-'Calcul des ∆Ct'!AG32,2)))</f>
        <v/>
      </c>
      <c r="AK33" s="301" t="str">
        <f>IF(ISERROR(LOG(2^-'Calcul des ∆Ct'!AH32,2)),"",IF(LOG(2^-'Calcul des ∆Ct'!AH32,2)&gt;1,LOG(2^-'Calcul des ∆Ct'!AH32,2),-1/LOG(2^-'Calcul des ∆Ct'!AH32,2)))</f>
        <v/>
      </c>
      <c r="AL33" s="301" t="str">
        <f>IF(ISERROR(LOG(2^-'Calcul des ∆Ct'!AI32,2)),"",IF(LOG(2^-'Calcul des ∆Ct'!AI32,2)&gt;1,LOG(2^-'Calcul des ∆Ct'!AI32,2),-1/LOG(2^-'Calcul des ∆Ct'!AI32,2)))</f>
        <v/>
      </c>
      <c r="AM33" s="146"/>
      <c r="AN33" s="146"/>
      <c r="AO33" s="146"/>
      <c r="AP33" s="146"/>
      <c r="AQ33" s="146"/>
      <c r="AR33" s="146"/>
      <c r="AS33" s="146"/>
    </row>
    <row r="34" spans="1:45" ht="20.100000000000001" customHeight="1">
      <c r="A34" s="146"/>
      <c r="B34" s="146"/>
      <c r="C34" s="16" t="str">
        <f>IF('Informations Gènes'!A34="","",'Informations Gènes'!A34)</f>
        <v/>
      </c>
      <c r="D34" s="16" t="str">
        <f>IF('Informations Gènes'!B34="","",'Informations Gènes'!B34)</f>
        <v/>
      </c>
      <c r="E34" s="172" t="str">
        <f>'Moyennes ∆Ct et 2^(-∆Ct)'!B33</f>
        <v/>
      </c>
      <c r="F34" s="301" t="str">
        <f>IF(ISERROR(LOG(2^-'Calcul des ∆Ct'!C33,2)),"",IF(LOG(2^-'Calcul des ∆Ct'!C33,2)&gt;1,LOG(2^-'Calcul des ∆Ct'!C33,2),-1/LOG(2^-'Calcul des ∆Ct'!C33,2)))</f>
        <v/>
      </c>
      <c r="G34" s="301" t="str">
        <f>IF(ISERROR(LOG(2^-'Calcul des ∆Ct'!D33,2)),"",IF(LOG(2^-'Calcul des ∆Ct'!D33,2)&gt;1,LOG(2^-'Calcul des ∆Ct'!D33,2),-1/LOG(2^-'Calcul des ∆Ct'!D33,2)))</f>
        <v/>
      </c>
      <c r="H34" s="301" t="str">
        <f>IF(ISERROR(LOG(2^-'Calcul des ∆Ct'!E33,2)),"",IF(LOG(2^-'Calcul des ∆Ct'!E33,2)&gt;1,LOG(2^-'Calcul des ∆Ct'!E33,2),-1/LOG(2^-'Calcul des ∆Ct'!E33,2)))</f>
        <v/>
      </c>
      <c r="I34" s="301" t="str">
        <f>IF(ISERROR(LOG(2^-'Calcul des ∆Ct'!F33,2)),"",IF(LOG(2^-'Calcul des ∆Ct'!F33,2)&gt;1,LOG(2^-'Calcul des ∆Ct'!F33,2),-1/LOG(2^-'Calcul des ∆Ct'!F33,2)))</f>
        <v/>
      </c>
      <c r="J34" s="301" t="str">
        <f>IF(ISERROR(LOG(2^-'Calcul des ∆Ct'!G33,2)),"",IF(LOG(2^-'Calcul des ∆Ct'!G33,2)&gt;1,LOG(2^-'Calcul des ∆Ct'!G33,2),-1/LOG(2^-'Calcul des ∆Ct'!G33,2)))</f>
        <v/>
      </c>
      <c r="K34" s="301" t="str">
        <f>IF(ISERROR(LOG(2^-'Calcul des ∆Ct'!H33,2)),"",IF(LOG(2^-'Calcul des ∆Ct'!H33,2)&gt;1,LOG(2^-'Calcul des ∆Ct'!H33,2),-1/LOG(2^-'Calcul des ∆Ct'!H33,2)))</f>
        <v/>
      </c>
      <c r="L34" s="301" t="str">
        <f>IF(ISERROR(LOG(2^-'Calcul des ∆Ct'!I33,2)),"",IF(LOG(2^-'Calcul des ∆Ct'!I33,2)&gt;1,LOG(2^-'Calcul des ∆Ct'!I33,2),-1/LOG(2^-'Calcul des ∆Ct'!I33,2)))</f>
        <v/>
      </c>
      <c r="M34" s="301" t="str">
        <f>IF(ISERROR(LOG(2^-'Calcul des ∆Ct'!J33,2)),"",IF(LOG(2^-'Calcul des ∆Ct'!J33,2)&gt;1,LOG(2^-'Calcul des ∆Ct'!J33,2),-1/LOG(2^-'Calcul des ∆Ct'!J33,2)))</f>
        <v/>
      </c>
      <c r="N34" s="301" t="str">
        <f>IF(ISERROR(LOG(2^-'Calcul des ∆Ct'!K33,2)),"",IF(LOG(2^-'Calcul des ∆Ct'!K33,2)&gt;1,LOG(2^-'Calcul des ∆Ct'!K33,2),-1/LOG(2^-'Calcul des ∆Ct'!K33,2)))</f>
        <v/>
      </c>
      <c r="O34" s="301" t="str">
        <f>IF(ISERROR(LOG(2^-'Calcul des ∆Ct'!L33,2)),"",IF(LOG(2^-'Calcul des ∆Ct'!L33,2)&gt;1,LOG(2^-'Calcul des ∆Ct'!L33,2),-1/LOG(2^-'Calcul des ∆Ct'!L33,2)))</f>
        <v/>
      </c>
      <c r="P34" s="301" t="str">
        <f>IF(ISERROR(LOG(2^-'Calcul des ∆Ct'!M33,2)),"",IF(LOG(2^-'Calcul des ∆Ct'!M33,2)&gt;1,LOG(2^-'Calcul des ∆Ct'!M33,2),-1/LOG(2^-'Calcul des ∆Ct'!M33,2)))</f>
        <v/>
      </c>
      <c r="Q34" s="301" t="str">
        <f>IF(ISERROR(LOG(2^-'Calcul des ∆Ct'!N33,2)),"",IF(LOG(2^-'Calcul des ∆Ct'!N33,2)&gt;1,LOG(2^-'Calcul des ∆Ct'!N33,2),-1/LOG(2^-'Calcul des ∆Ct'!N33,2)))</f>
        <v/>
      </c>
      <c r="R34" s="301" t="str">
        <f>IF(ISERROR(LOG(2^-'Calcul des ∆Ct'!O33,2)),"",IF(LOG(2^-'Calcul des ∆Ct'!O33,2)&gt;1,LOG(2^-'Calcul des ∆Ct'!O33,2),-1/LOG(2^-'Calcul des ∆Ct'!O33,2)))</f>
        <v/>
      </c>
      <c r="S34" s="301" t="str">
        <f>IF(ISERROR(LOG(2^-'Calcul des ∆Ct'!P33,2)),"",IF(LOG(2^-'Calcul des ∆Ct'!P33,2)&gt;1,LOG(2^-'Calcul des ∆Ct'!P33,2),-1/LOG(2^-'Calcul des ∆Ct'!P33,2)))</f>
        <v/>
      </c>
      <c r="T34" s="301" t="str">
        <f>IF(ISERROR(LOG(2^-'Calcul des ∆Ct'!Q33,2)),"",IF(LOG(2^-'Calcul des ∆Ct'!Q33,2)&gt;1,LOG(2^-'Calcul des ∆Ct'!Q33,2),-1/LOG(2^-'Calcul des ∆Ct'!Q33,2)))</f>
        <v/>
      </c>
      <c r="U34" s="301" t="str">
        <f>IF(ISERROR(LOG(2^-'Calcul des ∆Ct'!R33,2)),"",IF(LOG(2^-'Calcul des ∆Ct'!R33,2)&gt;1,LOG(2^-'Calcul des ∆Ct'!R33,2),-1/LOG(2^-'Calcul des ∆Ct'!R33,2)))</f>
        <v/>
      </c>
      <c r="V34" s="301" t="str">
        <f>IF(ISERROR(LOG(2^-'Calcul des ∆Ct'!S33,2)),"",IF(LOG(2^-'Calcul des ∆Ct'!S33,2)&gt;1,LOG(2^-'Calcul des ∆Ct'!S33,2),-1/LOG(2^-'Calcul des ∆Ct'!S33,2)))</f>
        <v/>
      </c>
      <c r="W34" s="301" t="str">
        <f>IF(ISERROR(LOG(2^-'Calcul des ∆Ct'!T33,2)),"",IF(LOG(2^-'Calcul des ∆Ct'!T33,2)&gt;1,LOG(2^-'Calcul des ∆Ct'!T33,2),-1/LOG(2^-'Calcul des ∆Ct'!T33,2)))</f>
        <v/>
      </c>
      <c r="X34" s="301" t="str">
        <f>IF(ISERROR(LOG(2^-'Calcul des ∆Ct'!U33,2)),"",IF(LOG(2^-'Calcul des ∆Ct'!U33,2)&gt;1,LOG(2^-'Calcul des ∆Ct'!U33,2),-1/LOG(2^-'Calcul des ∆Ct'!U33,2)))</f>
        <v/>
      </c>
      <c r="Y34" s="301" t="str">
        <f>IF(ISERROR(LOG(2^-'Calcul des ∆Ct'!V33,2)),"",IF(LOG(2^-'Calcul des ∆Ct'!V33,2)&gt;1,LOG(2^-'Calcul des ∆Ct'!V33,2),-1/LOG(2^-'Calcul des ∆Ct'!V33,2)))</f>
        <v/>
      </c>
      <c r="Z34" s="301" t="str">
        <f>IF(ISERROR(LOG(2^-'Calcul des ∆Ct'!W33,2)),"",IF(LOG(2^-'Calcul des ∆Ct'!W33,2)&gt;1,LOG(2^-'Calcul des ∆Ct'!W33,2),-1/LOG(2^-'Calcul des ∆Ct'!W33,2)))</f>
        <v/>
      </c>
      <c r="AA34" s="301" t="str">
        <f>IF(ISERROR(LOG(2^-'Calcul des ∆Ct'!X33,2)),"",IF(LOG(2^-'Calcul des ∆Ct'!X33,2)&gt;1,LOG(2^-'Calcul des ∆Ct'!X33,2),-1/LOG(2^-'Calcul des ∆Ct'!X33,2)))</f>
        <v/>
      </c>
      <c r="AB34" s="301" t="str">
        <f>IF(ISERROR(LOG(2^-'Calcul des ∆Ct'!Y33,2)),"",IF(LOG(2^-'Calcul des ∆Ct'!Y33,2)&gt;1,LOG(2^-'Calcul des ∆Ct'!Y33,2),-1/LOG(2^-'Calcul des ∆Ct'!Y33,2)))</f>
        <v/>
      </c>
      <c r="AC34" s="301" t="str">
        <f>IF(ISERROR(LOG(2^-'Calcul des ∆Ct'!Z33,2)),"",IF(LOG(2^-'Calcul des ∆Ct'!Z33,2)&gt;1,LOG(2^-'Calcul des ∆Ct'!Z33,2),-1/LOG(2^-'Calcul des ∆Ct'!Z33,2)))</f>
        <v/>
      </c>
      <c r="AD34" s="301" t="str">
        <f>IF(ISERROR(LOG(2^-'Calcul des ∆Ct'!AA33,2)),"",IF(LOG(2^-'Calcul des ∆Ct'!AA33,2)&gt;1,LOG(2^-'Calcul des ∆Ct'!AA33,2),-1/LOG(2^-'Calcul des ∆Ct'!AA33,2)))</f>
        <v/>
      </c>
      <c r="AE34" s="301" t="str">
        <f>IF(ISERROR(LOG(2^-'Calcul des ∆Ct'!AB33,2)),"",IF(LOG(2^-'Calcul des ∆Ct'!AB33,2)&gt;1,LOG(2^-'Calcul des ∆Ct'!AB33,2),-1/LOG(2^-'Calcul des ∆Ct'!AB33,2)))</f>
        <v/>
      </c>
      <c r="AF34" s="301" t="str">
        <f>IF(ISERROR(LOG(2^-'Calcul des ∆Ct'!AC33,2)),"",IF(LOG(2^-'Calcul des ∆Ct'!AC33,2)&gt;1,LOG(2^-'Calcul des ∆Ct'!AC33,2),-1/LOG(2^-'Calcul des ∆Ct'!AC33,2)))</f>
        <v/>
      </c>
      <c r="AG34" s="301" t="str">
        <f>IF(ISERROR(LOG(2^-'Calcul des ∆Ct'!AD33,2)),"",IF(LOG(2^-'Calcul des ∆Ct'!AD33,2)&gt;1,LOG(2^-'Calcul des ∆Ct'!AD33,2),-1/LOG(2^-'Calcul des ∆Ct'!AD33,2)))</f>
        <v/>
      </c>
      <c r="AH34" s="301" t="str">
        <f>IF(ISERROR(LOG(2^-'Calcul des ∆Ct'!AE33,2)),"",IF(LOG(2^-'Calcul des ∆Ct'!AE33,2)&gt;1,LOG(2^-'Calcul des ∆Ct'!AE33,2),-1/LOG(2^-'Calcul des ∆Ct'!AE33,2)))</f>
        <v/>
      </c>
      <c r="AI34" s="301" t="str">
        <f>IF(ISERROR(LOG(2^-'Calcul des ∆Ct'!AF33,2)),"",IF(LOG(2^-'Calcul des ∆Ct'!AF33,2)&gt;1,LOG(2^-'Calcul des ∆Ct'!AF33,2),-1/LOG(2^-'Calcul des ∆Ct'!AF33,2)))</f>
        <v/>
      </c>
      <c r="AJ34" s="301" t="str">
        <f>IF(ISERROR(LOG(2^-'Calcul des ∆Ct'!AG33,2)),"",IF(LOG(2^-'Calcul des ∆Ct'!AG33,2)&gt;1,LOG(2^-'Calcul des ∆Ct'!AG33,2),-1/LOG(2^-'Calcul des ∆Ct'!AG33,2)))</f>
        <v/>
      </c>
      <c r="AK34" s="301" t="str">
        <f>IF(ISERROR(LOG(2^-'Calcul des ∆Ct'!AH33,2)),"",IF(LOG(2^-'Calcul des ∆Ct'!AH33,2)&gt;1,LOG(2^-'Calcul des ∆Ct'!AH33,2),-1/LOG(2^-'Calcul des ∆Ct'!AH33,2)))</f>
        <v/>
      </c>
      <c r="AL34" s="301" t="str">
        <f>IF(ISERROR(LOG(2^-'Calcul des ∆Ct'!AI33,2)),"",IF(LOG(2^-'Calcul des ∆Ct'!AI33,2)&gt;1,LOG(2^-'Calcul des ∆Ct'!AI33,2),-1/LOG(2^-'Calcul des ∆Ct'!AI33,2)))</f>
        <v/>
      </c>
      <c r="AM34" s="146"/>
      <c r="AN34" s="146"/>
      <c r="AO34" s="146"/>
      <c r="AP34" s="146"/>
      <c r="AQ34" s="146"/>
      <c r="AR34" s="146"/>
      <c r="AS34" s="146"/>
    </row>
    <row r="35" spans="1:45" ht="20.100000000000001" customHeight="1">
      <c r="A35" s="146"/>
      <c r="B35" s="146"/>
      <c r="C35" s="16" t="str">
        <f>IF('Informations Gènes'!A35="","",'Informations Gènes'!A35)</f>
        <v/>
      </c>
      <c r="D35" s="16" t="str">
        <f>IF('Informations Gènes'!B35="","",'Informations Gènes'!B35)</f>
        <v/>
      </c>
      <c r="E35" s="172" t="str">
        <f>'Moyennes ∆Ct et 2^(-∆Ct)'!B34</f>
        <v/>
      </c>
      <c r="F35" s="301" t="str">
        <f>IF(ISERROR(LOG(2^-'Calcul des ∆Ct'!C34,2)),"",IF(LOG(2^-'Calcul des ∆Ct'!C34,2)&gt;1,LOG(2^-'Calcul des ∆Ct'!C34,2),-1/LOG(2^-'Calcul des ∆Ct'!C34,2)))</f>
        <v/>
      </c>
      <c r="G35" s="301" t="str">
        <f>IF(ISERROR(LOG(2^-'Calcul des ∆Ct'!D34,2)),"",IF(LOG(2^-'Calcul des ∆Ct'!D34,2)&gt;1,LOG(2^-'Calcul des ∆Ct'!D34,2),-1/LOG(2^-'Calcul des ∆Ct'!D34,2)))</f>
        <v/>
      </c>
      <c r="H35" s="301" t="str">
        <f>IF(ISERROR(LOG(2^-'Calcul des ∆Ct'!E34,2)),"",IF(LOG(2^-'Calcul des ∆Ct'!E34,2)&gt;1,LOG(2^-'Calcul des ∆Ct'!E34,2),-1/LOG(2^-'Calcul des ∆Ct'!E34,2)))</f>
        <v/>
      </c>
      <c r="I35" s="301" t="str">
        <f>IF(ISERROR(LOG(2^-'Calcul des ∆Ct'!F34,2)),"",IF(LOG(2^-'Calcul des ∆Ct'!F34,2)&gt;1,LOG(2^-'Calcul des ∆Ct'!F34,2),-1/LOG(2^-'Calcul des ∆Ct'!F34,2)))</f>
        <v/>
      </c>
      <c r="J35" s="301" t="str">
        <f>IF(ISERROR(LOG(2^-'Calcul des ∆Ct'!G34,2)),"",IF(LOG(2^-'Calcul des ∆Ct'!G34,2)&gt;1,LOG(2^-'Calcul des ∆Ct'!G34,2),-1/LOG(2^-'Calcul des ∆Ct'!G34,2)))</f>
        <v/>
      </c>
      <c r="K35" s="301" t="str">
        <f>IF(ISERROR(LOG(2^-'Calcul des ∆Ct'!H34,2)),"",IF(LOG(2^-'Calcul des ∆Ct'!H34,2)&gt;1,LOG(2^-'Calcul des ∆Ct'!H34,2),-1/LOG(2^-'Calcul des ∆Ct'!H34,2)))</f>
        <v/>
      </c>
      <c r="L35" s="301" t="str">
        <f>IF(ISERROR(LOG(2^-'Calcul des ∆Ct'!I34,2)),"",IF(LOG(2^-'Calcul des ∆Ct'!I34,2)&gt;1,LOG(2^-'Calcul des ∆Ct'!I34,2),-1/LOG(2^-'Calcul des ∆Ct'!I34,2)))</f>
        <v/>
      </c>
      <c r="M35" s="301" t="str">
        <f>IF(ISERROR(LOG(2^-'Calcul des ∆Ct'!J34,2)),"",IF(LOG(2^-'Calcul des ∆Ct'!J34,2)&gt;1,LOG(2^-'Calcul des ∆Ct'!J34,2),-1/LOG(2^-'Calcul des ∆Ct'!J34,2)))</f>
        <v/>
      </c>
      <c r="N35" s="301" t="str">
        <f>IF(ISERROR(LOG(2^-'Calcul des ∆Ct'!K34,2)),"",IF(LOG(2^-'Calcul des ∆Ct'!K34,2)&gt;1,LOG(2^-'Calcul des ∆Ct'!K34,2),-1/LOG(2^-'Calcul des ∆Ct'!K34,2)))</f>
        <v/>
      </c>
      <c r="O35" s="301" t="str">
        <f>IF(ISERROR(LOG(2^-'Calcul des ∆Ct'!L34,2)),"",IF(LOG(2^-'Calcul des ∆Ct'!L34,2)&gt;1,LOG(2^-'Calcul des ∆Ct'!L34,2),-1/LOG(2^-'Calcul des ∆Ct'!L34,2)))</f>
        <v/>
      </c>
      <c r="P35" s="301" t="str">
        <f>IF(ISERROR(LOG(2^-'Calcul des ∆Ct'!M34,2)),"",IF(LOG(2^-'Calcul des ∆Ct'!M34,2)&gt;1,LOG(2^-'Calcul des ∆Ct'!M34,2),-1/LOG(2^-'Calcul des ∆Ct'!M34,2)))</f>
        <v/>
      </c>
      <c r="Q35" s="301" t="str">
        <f>IF(ISERROR(LOG(2^-'Calcul des ∆Ct'!N34,2)),"",IF(LOG(2^-'Calcul des ∆Ct'!N34,2)&gt;1,LOG(2^-'Calcul des ∆Ct'!N34,2),-1/LOG(2^-'Calcul des ∆Ct'!N34,2)))</f>
        <v/>
      </c>
      <c r="R35" s="301" t="str">
        <f>IF(ISERROR(LOG(2^-'Calcul des ∆Ct'!O34,2)),"",IF(LOG(2^-'Calcul des ∆Ct'!O34,2)&gt;1,LOG(2^-'Calcul des ∆Ct'!O34,2),-1/LOG(2^-'Calcul des ∆Ct'!O34,2)))</f>
        <v/>
      </c>
      <c r="S35" s="301" t="str">
        <f>IF(ISERROR(LOG(2^-'Calcul des ∆Ct'!P34,2)),"",IF(LOG(2^-'Calcul des ∆Ct'!P34,2)&gt;1,LOG(2^-'Calcul des ∆Ct'!P34,2),-1/LOG(2^-'Calcul des ∆Ct'!P34,2)))</f>
        <v/>
      </c>
      <c r="T35" s="301" t="str">
        <f>IF(ISERROR(LOG(2^-'Calcul des ∆Ct'!Q34,2)),"",IF(LOG(2^-'Calcul des ∆Ct'!Q34,2)&gt;1,LOG(2^-'Calcul des ∆Ct'!Q34,2),-1/LOG(2^-'Calcul des ∆Ct'!Q34,2)))</f>
        <v/>
      </c>
      <c r="U35" s="301" t="str">
        <f>IF(ISERROR(LOG(2^-'Calcul des ∆Ct'!R34,2)),"",IF(LOG(2^-'Calcul des ∆Ct'!R34,2)&gt;1,LOG(2^-'Calcul des ∆Ct'!R34,2),-1/LOG(2^-'Calcul des ∆Ct'!R34,2)))</f>
        <v/>
      </c>
      <c r="V35" s="301" t="str">
        <f>IF(ISERROR(LOG(2^-'Calcul des ∆Ct'!S34,2)),"",IF(LOG(2^-'Calcul des ∆Ct'!S34,2)&gt;1,LOG(2^-'Calcul des ∆Ct'!S34,2),-1/LOG(2^-'Calcul des ∆Ct'!S34,2)))</f>
        <v/>
      </c>
      <c r="W35" s="301" t="str">
        <f>IF(ISERROR(LOG(2^-'Calcul des ∆Ct'!T34,2)),"",IF(LOG(2^-'Calcul des ∆Ct'!T34,2)&gt;1,LOG(2^-'Calcul des ∆Ct'!T34,2),-1/LOG(2^-'Calcul des ∆Ct'!T34,2)))</f>
        <v/>
      </c>
      <c r="X35" s="301" t="str">
        <f>IF(ISERROR(LOG(2^-'Calcul des ∆Ct'!U34,2)),"",IF(LOG(2^-'Calcul des ∆Ct'!U34,2)&gt;1,LOG(2^-'Calcul des ∆Ct'!U34,2),-1/LOG(2^-'Calcul des ∆Ct'!U34,2)))</f>
        <v/>
      </c>
      <c r="Y35" s="301" t="str">
        <f>IF(ISERROR(LOG(2^-'Calcul des ∆Ct'!V34,2)),"",IF(LOG(2^-'Calcul des ∆Ct'!V34,2)&gt;1,LOG(2^-'Calcul des ∆Ct'!V34,2),-1/LOG(2^-'Calcul des ∆Ct'!V34,2)))</f>
        <v/>
      </c>
      <c r="Z35" s="301" t="str">
        <f>IF(ISERROR(LOG(2^-'Calcul des ∆Ct'!W34,2)),"",IF(LOG(2^-'Calcul des ∆Ct'!W34,2)&gt;1,LOG(2^-'Calcul des ∆Ct'!W34,2),-1/LOG(2^-'Calcul des ∆Ct'!W34,2)))</f>
        <v/>
      </c>
      <c r="AA35" s="301" t="str">
        <f>IF(ISERROR(LOG(2^-'Calcul des ∆Ct'!X34,2)),"",IF(LOG(2^-'Calcul des ∆Ct'!X34,2)&gt;1,LOG(2^-'Calcul des ∆Ct'!X34,2),-1/LOG(2^-'Calcul des ∆Ct'!X34,2)))</f>
        <v/>
      </c>
      <c r="AB35" s="301" t="str">
        <f>IF(ISERROR(LOG(2^-'Calcul des ∆Ct'!Y34,2)),"",IF(LOG(2^-'Calcul des ∆Ct'!Y34,2)&gt;1,LOG(2^-'Calcul des ∆Ct'!Y34,2),-1/LOG(2^-'Calcul des ∆Ct'!Y34,2)))</f>
        <v/>
      </c>
      <c r="AC35" s="301" t="str">
        <f>IF(ISERROR(LOG(2^-'Calcul des ∆Ct'!Z34,2)),"",IF(LOG(2^-'Calcul des ∆Ct'!Z34,2)&gt;1,LOG(2^-'Calcul des ∆Ct'!Z34,2),-1/LOG(2^-'Calcul des ∆Ct'!Z34,2)))</f>
        <v/>
      </c>
      <c r="AD35" s="301" t="str">
        <f>IF(ISERROR(LOG(2^-'Calcul des ∆Ct'!AA34,2)),"",IF(LOG(2^-'Calcul des ∆Ct'!AA34,2)&gt;1,LOG(2^-'Calcul des ∆Ct'!AA34,2),-1/LOG(2^-'Calcul des ∆Ct'!AA34,2)))</f>
        <v/>
      </c>
      <c r="AE35" s="301" t="str">
        <f>IF(ISERROR(LOG(2^-'Calcul des ∆Ct'!AB34,2)),"",IF(LOG(2^-'Calcul des ∆Ct'!AB34,2)&gt;1,LOG(2^-'Calcul des ∆Ct'!AB34,2),-1/LOG(2^-'Calcul des ∆Ct'!AB34,2)))</f>
        <v/>
      </c>
      <c r="AF35" s="301" t="str">
        <f>IF(ISERROR(LOG(2^-'Calcul des ∆Ct'!AC34,2)),"",IF(LOG(2^-'Calcul des ∆Ct'!AC34,2)&gt;1,LOG(2^-'Calcul des ∆Ct'!AC34,2),-1/LOG(2^-'Calcul des ∆Ct'!AC34,2)))</f>
        <v/>
      </c>
      <c r="AG35" s="301" t="str">
        <f>IF(ISERROR(LOG(2^-'Calcul des ∆Ct'!AD34,2)),"",IF(LOG(2^-'Calcul des ∆Ct'!AD34,2)&gt;1,LOG(2^-'Calcul des ∆Ct'!AD34,2),-1/LOG(2^-'Calcul des ∆Ct'!AD34,2)))</f>
        <v/>
      </c>
      <c r="AH35" s="301" t="str">
        <f>IF(ISERROR(LOG(2^-'Calcul des ∆Ct'!AE34,2)),"",IF(LOG(2^-'Calcul des ∆Ct'!AE34,2)&gt;1,LOG(2^-'Calcul des ∆Ct'!AE34,2),-1/LOG(2^-'Calcul des ∆Ct'!AE34,2)))</f>
        <v/>
      </c>
      <c r="AI35" s="301" t="str">
        <f>IF(ISERROR(LOG(2^-'Calcul des ∆Ct'!AF34,2)),"",IF(LOG(2^-'Calcul des ∆Ct'!AF34,2)&gt;1,LOG(2^-'Calcul des ∆Ct'!AF34,2),-1/LOG(2^-'Calcul des ∆Ct'!AF34,2)))</f>
        <v/>
      </c>
      <c r="AJ35" s="301" t="str">
        <f>IF(ISERROR(LOG(2^-'Calcul des ∆Ct'!AG34,2)),"",IF(LOG(2^-'Calcul des ∆Ct'!AG34,2)&gt;1,LOG(2^-'Calcul des ∆Ct'!AG34,2),-1/LOG(2^-'Calcul des ∆Ct'!AG34,2)))</f>
        <v/>
      </c>
      <c r="AK35" s="301" t="str">
        <f>IF(ISERROR(LOG(2^-'Calcul des ∆Ct'!AH34,2)),"",IF(LOG(2^-'Calcul des ∆Ct'!AH34,2)&gt;1,LOG(2^-'Calcul des ∆Ct'!AH34,2),-1/LOG(2^-'Calcul des ∆Ct'!AH34,2)))</f>
        <v/>
      </c>
      <c r="AL35" s="301" t="str">
        <f>IF(ISERROR(LOG(2^-'Calcul des ∆Ct'!AI34,2)),"",IF(LOG(2^-'Calcul des ∆Ct'!AI34,2)&gt;1,LOG(2^-'Calcul des ∆Ct'!AI34,2),-1/LOG(2^-'Calcul des ∆Ct'!AI34,2)))</f>
        <v/>
      </c>
      <c r="AM35" s="146"/>
      <c r="AN35" s="146"/>
      <c r="AO35" s="146"/>
      <c r="AP35" s="146"/>
      <c r="AQ35" s="146"/>
      <c r="AR35" s="146"/>
      <c r="AS35" s="146"/>
    </row>
    <row r="36" spans="1:45" ht="20.100000000000001" customHeight="1">
      <c r="A36" s="146"/>
      <c r="B36" s="146"/>
      <c r="C36" s="16" t="str">
        <f>IF('Informations Gènes'!A36="","",'Informations Gènes'!A36)</f>
        <v/>
      </c>
      <c r="D36" s="16" t="str">
        <f>IF('Informations Gènes'!B36="","",'Informations Gènes'!B36)</f>
        <v/>
      </c>
      <c r="E36" s="172" t="str">
        <f>'Moyennes ∆Ct et 2^(-∆Ct)'!B35</f>
        <v/>
      </c>
      <c r="F36" s="301" t="str">
        <f>IF(ISERROR(LOG(2^-'Calcul des ∆Ct'!C35,2)),"",IF(LOG(2^-'Calcul des ∆Ct'!C35,2)&gt;1,LOG(2^-'Calcul des ∆Ct'!C35,2),-1/LOG(2^-'Calcul des ∆Ct'!C35,2)))</f>
        <v/>
      </c>
      <c r="G36" s="301" t="str">
        <f>IF(ISERROR(LOG(2^-'Calcul des ∆Ct'!D35,2)),"",IF(LOG(2^-'Calcul des ∆Ct'!D35,2)&gt;1,LOG(2^-'Calcul des ∆Ct'!D35,2),-1/LOG(2^-'Calcul des ∆Ct'!D35,2)))</f>
        <v/>
      </c>
      <c r="H36" s="301" t="str">
        <f>IF(ISERROR(LOG(2^-'Calcul des ∆Ct'!E35,2)),"",IF(LOG(2^-'Calcul des ∆Ct'!E35,2)&gt;1,LOG(2^-'Calcul des ∆Ct'!E35,2),-1/LOG(2^-'Calcul des ∆Ct'!E35,2)))</f>
        <v/>
      </c>
      <c r="I36" s="301" t="str">
        <f>IF(ISERROR(LOG(2^-'Calcul des ∆Ct'!F35,2)),"",IF(LOG(2^-'Calcul des ∆Ct'!F35,2)&gt;1,LOG(2^-'Calcul des ∆Ct'!F35,2),-1/LOG(2^-'Calcul des ∆Ct'!F35,2)))</f>
        <v/>
      </c>
      <c r="J36" s="301" t="str">
        <f>IF(ISERROR(LOG(2^-'Calcul des ∆Ct'!G35,2)),"",IF(LOG(2^-'Calcul des ∆Ct'!G35,2)&gt;1,LOG(2^-'Calcul des ∆Ct'!G35,2),-1/LOG(2^-'Calcul des ∆Ct'!G35,2)))</f>
        <v/>
      </c>
      <c r="K36" s="301" t="str">
        <f>IF(ISERROR(LOG(2^-'Calcul des ∆Ct'!H35,2)),"",IF(LOG(2^-'Calcul des ∆Ct'!H35,2)&gt;1,LOG(2^-'Calcul des ∆Ct'!H35,2),-1/LOG(2^-'Calcul des ∆Ct'!H35,2)))</f>
        <v/>
      </c>
      <c r="L36" s="301" t="str">
        <f>IF(ISERROR(LOG(2^-'Calcul des ∆Ct'!I35,2)),"",IF(LOG(2^-'Calcul des ∆Ct'!I35,2)&gt;1,LOG(2^-'Calcul des ∆Ct'!I35,2),-1/LOG(2^-'Calcul des ∆Ct'!I35,2)))</f>
        <v/>
      </c>
      <c r="M36" s="301" t="str">
        <f>IF(ISERROR(LOG(2^-'Calcul des ∆Ct'!J35,2)),"",IF(LOG(2^-'Calcul des ∆Ct'!J35,2)&gt;1,LOG(2^-'Calcul des ∆Ct'!J35,2),-1/LOG(2^-'Calcul des ∆Ct'!J35,2)))</f>
        <v/>
      </c>
      <c r="N36" s="301" t="str">
        <f>IF(ISERROR(LOG(2^-'Calcul des ∆Ct'!K35,2)),"",IF(LOG(2^-'Calcul des ∆Ct'!K35,2)&gt;1,LOG(2^-'Calcul des ∆Ct'!K35,2),-1/LOG(2^-'Calcul des ∆Ct'!K35,2)))</f>
        <v/>
      </c>
      <c r="O36" s="301" t="str">
        <f>IF(ISERROR(LOG(2^-'Calcul des ∆Ct'!L35,2)),"",IF(LOG(2^-'Calcul des ∆Ct'!L35,2)&gt;1,LOG(2^-'Calcul des ∆Ct'!L35,2),-1/LOG(2^-'Calcul des ∆Ct'!L35,2)))</f>
        <v/>
      </c>
      <c r="P36" s="301" t="str">
        <f>IF(ISERROR(LOG(2^-'Calcul des ∆Ct'!M35,2)),"",IF(LOG(2^-'Calcul des ∆Ct'!M35,2)&gt;1,LOG(2^-'Calcul des ∆Ct'!M35,2),-1/LOG(2^-'Calcul des ∆Ct'!M35,2)))</f>
        <v/>
      </c>
      <c r="Q36" s="301" t="str">
        <f>IF(ISERROR(LOG(2^-'Calcul des ∆Ct'!N35,2)),"",IF(LOG(2^-'Calcul des ∆Ct'!N35,2)&gt;1,LOG(2^-'Calcul des ∆Ct'!N35,2),-1/LOG(2^-'Calcul des ∆Ct'!N35,2)))</f>
        <v/>
      </c>
      <c r="R36" s="301" t="str">
        <f>IF(ISERROR(LOG(2^-'Calcul des ∆Ct'!O35,2)),"",IF(LOG(2^-'Calcul des ∆Ct'!O35,2)&gt;1,LOG(2^-'Calcul des ∆Ct'!O35,2),-1/LOG(2^-'Calcul des ∆Ct'!O35,2)))</f>
        <v/>
      </c>
      <c r="S36" s="301" t="str">
        <f>IF(ISERROR(LOG(2^-'Calcul des ∆Ct'!P35,2)),"",IF(LOG(2^-'Calcul des ∆Ct'!P35,2)&gt;1,LOG(2^-'Calcul des ∆Ct'!P35,2),-1/LOG(2^-'Calcul des ∆Ct'!P35,2)))</f>
        <v/>
      </c>
      <c r="T36" s="301" t="str">
        <f>IF(ISERROR(LOG(2^-'Calcul des ∆Ct'!Q35,2)),"",IF(LOG(2^-'Calcul des ∆Ct'!Q35,2)&gt;1,LOG(2^-'Calcul des ∆Ct'!Q35,2),-1/LOG(2^-'Calcul des ∆Ct'!Q35,2)))</f>
        <v/>
      </c>
      <c r="U36" s="301" t="str">
        <f>IF(ISERROR(LOG(2^-'Calcul des ∆Ct'!R35,2)),"",IF(LOG(2^-'Calcul des ∆Ct'!R35,2)&gt;1,LOG(2^-'Calcul des ∆Ct'!R35,2),-1/LOG(2^-'Calcul des ∆Ct'!R35,2)))</f>
        <v/>
      </c>
      <c r="V36" s="301" t="str">
        <f>IF(ISERROR(LOG(2^-'Calcul des ∆Ct'!S35,2)),"",IF(LOG(2^-'Calcul des ∆Ct'!S35,2)&gt;1,LOG(2^-'Calcul des ∆Ct'!S35,2),-1/LOG(2^-'Calcul des ∆Ct'!S35,2)))</f>
        <v/>
      </c>
      <c r="W36" s="301" t="str">
        <f>IF(ISERROR(LOG(2^-'Calcul des ∆Ct'!T35,2)),"",IF(LOG(2^-'Calcul des ∆Ct'!T35,2)&gt;1,LOG(2^-'Calcul des ∆Ct'!T35,2),-1/LOG(2^-'Calcul des ∆Ct'!T35,2)))</f>
        <v/>
      </c>
      <c r="X36" s="301" t="str">
        <f>IF(ISERROR(LOG(2^-'Calcul des ∆Ct'!U35,2)),"",IF(LOG(2^-'Calcul des ∆Ct'!U35,2)&gt;1,LOG(2^-'Calcul des ∆Ct'!U35,2),-1/LOG(2^-'Calcul des ∆Ct'!U35,2)))</f>
        <v/>
      </c>
      <c r="Y36" s="301" t="str">
        <f>IF(ISERROR(LOG(2^-'Calcul des ∆Ct'!V35,2)),"",IF(LOG(2^-'Calcul des ∆Ct'!V35,2)&gt;1,LOG(2^-'Calcul des ∆Ct'!V35,2),-1/LOG(2^-'Calcul des ∆Ct'!V35,2)))</f>
        <v/>
      </c>
      <c r="Z36" s="301" t="str">
        <f>IF(ISERROR(LOG(2^-'Calcul des ∆Ct'!W35,2)),"",IF(LOG(2^-'Calcul des ∆Ct'!W35,2)&gt;1,LOG(2^-'Calcul des ∆Ct'!W35,2),-1/LOG(2^-'Calcul des ∆Ct'!W35,2)))</f>
        <v/>
      </c>
      <c r="AA36" s="301" t="str">
        <f>IF(ISERROR(LOG(2^-'Calcul des ∆Ct'!X35,2)),"",IF(LOG(2^-'Calcul des ∆Ct'!X35,2)&gt;1,LOG(2^-'Calcul des ∆Ct'!X35,2),-1/LOG(2^-'Calcul des ∆Ct'!X35,2)))</f>
        <v/>
      </c>
      <c r="AB36" s="301" t="str">
        <f>IF(ISERROR(LOG(2^-'Calcul des ∆Ct'!Y35,2)),"",IF(LOG(2^-'Calcul des ∆Ct'!Y35,2)&gt;1,LOG(2^-'Calcul des ∆Ct'!Y35,2),-1/LOG(2^-'Calcul des ∆Ct'!Y35,2)))</f>
        <v/>
      </c>
      <c r="AC36" s="301" t="str">
        <f>IF(ISERROR(LOG(2^-'Calcul des ∆Ct'!Z35,2)),"",IF(LOG(2^-'Calcul des ∆Ct'!Z35,2)&gt;1,LOG(2^-'Calcul des ∆Ct'!Z35,2),-1/LOG(2^-'Calcul des ∆Ct'!Z35,2)))</f>
        <v/>
      </c>
      <c r="AD36" s="301" t="str">
        <f>IF(ISERROR(LOG(2^-'Calcul des ∆Ct'!AA35,2)),"",IF(LOG(2^-'Calcul des ∆Ct'!AA35,2)&gt;1,LOG(2^-'Calcul des ∆Ct'!AA35,2),-1/LOG(2^-'Calcul des ∆Ct'!AA35,2)))</f>
        <v/>
      </c>
      <c r="AE36" s="301" t="str">
        <f>IF(ISERROR(LOG(2^-'Calcul des ∆Ct'!AB35,2)),"",IF(LOG(2^-'Calcul des ∆Ct'!AB35,2)&gt;1,LOG(2^-'Calcul des ∆Ct'!AB35,2),-1/LOG(2^-'Calcul des ∆Ct'!AB35,2)))</f>
        <v/>
      </c>
      <c r="AF36" s="301" t="str">
        <f>IF(ISERROR(LOG(2^-'Calcul des ∆Ct'!AC35,2)),"",IF(LOG(2^-'Calcul des ∆Ct'!AC35,2)&gt;1,LOG(2^-'Calcul des ∆Ct'!AC35,2),-1/LOG(2^-'Calcul des ∆Ct'!AC35,2)))</f>
        <v/>
      </c>
      <c r="AG36" s="301" t="str">
        <f>IF(ISERROR(LOG(2^-'Calcul des ∆Ct'!AD35,2)),"",IF(LOG(2^-'Calcul des ∆Ct'!AD35,2)&gt;1,LOG(2^-'Calcul des ∆Ct'!AD35,2),-1/LOG(2^-'Calcul des ∆Ct'!AD35,2)))</f>
        <v/>
      </c>
      <c r="AH36" s="301" t="str">
        <f>IF(ISERROR(LOG(2^-'Calcul des ∆Ct'!AE35,2)),"",IF(LOG(2^-'Calcul des ∆Ct'!AE35,2)&gt;1,LOG(2^-'Calcul des ∆Ct'!AE35,2),-1/LOG(2^-'Calcul des ∆Ct'!AE35,2)))</f>
        <v/>
      </c>
      <c r="AI36" s="301" t="str">
        <f>IF(ISERROR(LOG(2^-'Calcul des ∆Ct'!AF35,2)),"",IF(LOG(2^-'Calcul des ∆Ct'!AF35,2)&gt;1,LOG(2^-'Calcul des ∆Ct'!AF35,2),-1/LOG(2^-'Calcul des ∆Ct'!AF35,2)))</f>
        <v/>
      </c>
      <c r="AJ36" s="301" t="str">
        <f>IF(ISERROR(LOG(2^-'Calcul des ∆Ct'!AG35,2)),"",IF(LOG(2^-'Calcul des ∆Ct'!AG35,2)&gt;1,LOG(2^-'Calcul des ∆Ct'!AG35,2),-1/LOG(2^-'Calcul des ∆Ct'!AG35,2)))</f>
        <v/>
      </c>
      <c r="AK36" s="301" t="str">
        <f>IF(ISERROR(LOG(2^-'Calcul des ∆Ct'!AH35,2)),"",IF(LOG(2^-'Calcul des ∆Ct'!AH35,2)&gt;1,LOG(2^-'Calcul des ∆Ct'!AH35,2),-1/LOG(2^-'Calcul des ∆Ct'!AH35,2)))</f>
        <v/>
      </c>
      <c r="AL36" s="301" t="str">
        <f>IF(ISERROR(LOG(2^-'Calcul des ∆Ct'!AI35,2)),"",IF(LOG(2^-'Calcul des ∆Ct'!AI35,2)&gt;1,LOG(2^-'Calcul des ∆Ct'!AI35,2),-1/LOG(2^-'Calcul des ∆Ct'!AI35,2)))</f>
        <v/>
      </c>
      <c r="AM36" s="146"/>
      <c r="AN36" s="146"/>
      <c r="AO36" s="146"/>
      <c r="AP36" s="146"/>
      <c r="AQ36" s="146"/>
      <c r="AR36" s="146"/>
      <c r="AS36" s="146"/>
    </row>
    <row r="37" spans="1:45" ht="20.100000000000001" customHeight="1">
      <c r="A37" s="146"/>
      <c r="B37" s="146"/>
      <c r="C37" s="16" t="str">
        <f>IF('Informations Gènes'!A37="","",'Informations Gènes'!A37)</f>
        <v/>
      </c>
      <c r="D37" s="16" t="str">
        <f>IF('Informations Gènes'!B37="","",'Informations Gènes'!B37)</f>
        <v/>
      </c>
      <c r="E37" s="172" t="str">
        <f>'Moyennes ∆Ct et 2^(-∆Ct)'!B36</f>
        <v/>
      </c>
      <c r="F37" s="301" t="str">
        <f>IF(ISERROR(LOG(2^-'Calcul des ∆Ct'!C36,2)),"",IF(LOG(2^-'Calcul des ∆Ct'!C36,2)&gt;1,LOG(2^-'Calcul des ∆Ct'!C36,2),-1/LOG(2^-'Calcul des ∆Ct'!C36,2)))</f>
        <v/>
      </c>
      <c r="G37" s="301" t="str">
        <f>IF(ISERROR(LOG(2^-'Calcul des ∆Ct'!D36,2)),"",IF(LOG(2^-'Calcul des ∆Ct'!D36,2)&gt;1,LOG(2^-'Calcul des ∆Ct'!D36,2),-1/LOG(2^-'Calcul des ∆Ct'!D36,2)))</f>
        <v/>
      </c>
      <c r="H37" s="301" t="str">
        <f>IF(ISERROR(LOG(2^-'Calcul des ∆Ct'!E36,2)),"",IF(LOG(2^-'Calcul des ∆Ct'!E36,2)&gt;1,LOG(2^-'Calcul des ∆Ct'!E36,2),-1/LOG(2^-'Calcul des ∆Ct'!E36,2)))</f>
        <v/>
      </c>
      <c r="I37" s="301" t="str">
        <f>IF(ISERROR(LOG(2^-'Calcul des ∆Ct'!F36,2)),"",IF(LOG(2^-'Calcul des ∆Ct'!F36,2)&gt;1,LOG(2^-'Calcul des ∆Ct'!F36,2),-1/LOG(2^-'Calcul des ∆Ct'!F36,2)))</f>
        <v/>
      </c>
      <c r="J37" s="301" t="str">
        <f>IF(ISERROR(LOG(2^-'Calcul des ∆Ct'!G36,2)),"",IF(LOG(2^-'Calcul des ∆Ct'!G36,2)&gt;1,LOG(2^-'Calcul des ∆Ct'!G36,2),-1/LOG(2^-'Calcul des ∆Ct'!G36,2)))</f>
        <v/>
      </c>
      <c r="K37" s="301" t="str">
        <f>IF(ISERROR(LOG(2^-'Calcul des ∆Ct'!H36,2)),"",IF(LOG(2^-'Calcul des ∆Ct'!H36,2)&gt;1,LOG(2^-'Calcul des ∆Ct'!H36,2),-1/LOG(2^-'Calcul des ∆Ct'!H36,2)))</f>
        <v/>
      </c>
      <c r="L37" s="301" t="str">
        <f>IF(ISERROR(LOG(2^-'Calcul des ∆Ct'!I36,2)),"",IF(LOG(2^-'Calcul des ∆Ct'!I36,2)&gt;1,LOG(2^-'Calcul des ∆Ct'!I36,2),-1/LOG(2^-'Calcul des ∆Ct'!I36,2)))</f>
        <v/>
      </c>
      <c r="M37" s="301" t="str">
        <f>IF(ISERROR(LOG(2^-'Calcul des ∆Ct'!J36,2)),"",IF(LOG(2^-'Calcul des ∆Ct'!J36,2)&gt;1,LOG(2^-'Calcul des ∆Ct'!J36,2),-1/LOG(2^-'Calcul des ∆Ct'!J36,2)))</f>
        <v/>
      </c>
      <c r="N37" s="301" t="str">
        <f>IF(ISERROR(LOG(2^-'Calcul des ∆Ct'!K36,2)),"",IF(LOG(2^-'Calcul des ∆Ct'!K36,2)&gt;1,LOG(2^-'Calcul des ∆Ct'!K36,2),-1/LOG(2^-'Calcul des ∆Ct'!K36,2)))</f>
        <v/>
      </c>
      <c r="O37" s="301" t="str">
        <f>IF(ISERROR(LOG(2^-'Calcul des ∆Ct'!L36,2)),"",IF(LOG(2^-'Calcul des ∆Ct'!L36,2)&gt;1,LOG(2^-'Calcul des ∆Ct'!L36,2),-1/LOG(2^-'Calcul des ∆Ct'!L36,2)))</f>
        <v/>
      </c>
      <c r="P37" s="301" t="str">
        <f>IF(ISERROR(LOG(2^-'Calcul des ∆Ct'!M36,2)),"",IF(LOG(2^-'Calcul des ∆Ct'!M36,2)&gt;1,LOG(2^-'Calcul des ∆Ct'!M36,2),-1/LOG(2^-'Calcul des ∆Ct'!M36,2)))</f>
        <v/>
      </c>
      <c r="Q37" s="301" t="str">
        <f>IF(ISERROR(LOG(2^-'Calcul des ∆Ct'!N36,2)),"",IF(LOG(2^-'Calcul des ∆Ct'!N36,2)&gt;1,LOG(2^-'Calcul des ∆Ct'!N36,2),-1/LOG(2^-'Calcul des ∆Ct'!N36,2)))</f>
        <v/>
      </c>
      <c r="R37" s="301" t="str">
        <f>IF(ISERROR(LOG(2^-'Calcul des ∆Ct'!O36,2)),"",IF(LOG(2^-'Calcul des ∆Ct'!O36,2)&gt;1,LOG(2^-'Calcul des ∆Ct'!O36,2),-1/LOG(2^-'Calcul des ∆Ct'!O36,2)))</f>
        <v/>
      </c>
      <c r="S37" s="301" t="str">
        <f>IF(ISERROR(LOG(2^-'Calcul des ∆Ct'!P36,2)),"",IF(LOG(2^-'Calcul des ∆Ct'!P36,2)&gt;1,LOG(2^-'Calcul des ∆Ct'!P36,2),-1/LOG(2^-'Calcul des ∆Ct'!P36,2)))</f>
        <v/>
      </c>
      <c r="T37" s="301" t="str">
        <f>IF(ISERROR(LOG(2^-'Calcul des ∆Ct'!Q36,2)),"",IF(LOG(2^-'Calcul des ∆Ct'!Q36,2)&gt;1,LOG(2^-'Calcul des ∆Ct'!Q36,2),-1/LOG(2^-'Calcul des ∆Ct'!Q36,2)))</f>
        <v/>
      </c>
      <c r="U37" s="301" t="str">
        <f>IF(ISERROR(LOG(2^-'Calcul des ∆Ct'!R36,2)),"",IF(LOG(2^-'Calcul des ∆Ct'!R36,2)&gt;1,LOG(2^-'Calcul des ∆Ct'!R36,2),-1/LOG(2^-'Calcul des ∆Ct'!R36,2)))</f>
        <v/>
      </c>
      <c r="V37" s="301" t="str">
        <f>IF(ISERROR(LOG(2^-'Calcul des ∆Ct'!S36,2)),"",IF(LOG(2^-'Calcul des ∆Ct'!S36,2)&gt;1,LOG(2^-'Calcul des ∆Ct'!S36,2),-1/LOG(2^-'Calcul des ∆Ct'!S36,2)))</f>
        <v/>
      </c>
      <c r="W37" s="301" t="str">
        <f>IF(ISERROR(LOG(2^-'Calcul des ∆Ct'!T36,2)),"",IF(LOG(2^-'Calcul des ∆Ct'!T36,2)&gt;1,LOG(2^-'Calcul des ∆Ct'!T36,2),-1/LOG(2^-'Calcul des ∆Ct'!T36,2)))</f>
        <v/>
      </c>
      <c r="X37" s="301" t="str">
        <f>IF(ISERROR(LOG(2^-'Calcul des ∆Ct'!U36,2)),"",IF(LOG(2^-'Calcul des ∆Ct'!U36,2)&gt;1,LOG(2^-'Calcul des ∆Ct'!U36,2),-1/LOG(2^-'Calcul des ∆Ct'!U36,2)))</f>
        <v/>
      </c>
      <c r="Y37" s="301" t="str">
        <f>IF(ISERROR(LOG(2^-'Calcul des ∆Ct'!V36,2)),"",IF(LOG(2^-'Calcul des ∆Ct'!V36,2)&gt;1,LOG(2^-'Calcul des ∆Ct'!V36,2),-1/LOG(2^-'Calcul des ∆Ct'!V36,2)))</f>
        <v/>
      </c>
      <c r="Z37" s="301" t="str">
        <f>IF(ISERROR(LOG(2^-'Calcul des ∆Ct'!W36,2)),"",IF(LOG(2^-'Calcul des ∆Ct'!W36,2)&gt;1,LOG(2^-'Calcul des ∆Ct'!W36,2),-1/LOG(2^-'Calcul des ∆Ct'!W36,2)))</f>
        <v/>
      </c>
      <c r="AA37" s="301" t="str">
        <f>IF(ISERROR(LOG(2^-'Calcul des ∆Ct'!X36,2)),"",IF(LOG(2^-'Calcul des ∆Ct'!X36,2)&gt;1,LOG(2^-'Calcul des ∆Ct'!X36,2),-1/LOG(2^-'Calcul des ∆Ct'!X36,2)))</f>
        <v/>
      </c>
      <c r="AB37" s="301" t="str">
        <f>IF(ISERROR(LOG(2^-'Calcul des ∆Ct'!Y36,2)),"",IF(LOG(2^-'Calcul des ∆Ct'!Y36,2)&gt;1,LOG(2^-'Calcul des ∆Ct'!Y36,2),-1/LOG(2^-'Calcul des ∆Ct'!Y36,2)))</f>
        <v/>
      </c>
      <c r="AC37" s="301" t="str">
        <f>IF(ISERROR(LOG(2^-'Calcul des ∆Ct'!Z36,2)),"",IF(LOG(2^-'Calcul des ∆Ct'!Z36,2)&gt;1,LOG(2^-'Calcul des ∆Ct'!Z36,2),-1/LOG(2^-'Calcul des ∆Ct'!Z36,2)))</f>
        <v/>
      </c>
      <c r="AD37" s="301" t="str">
        <f>IF(ISERROR(LOG(2^-'Calcul des ∆Ct'!AA36,2)),"",IF(LOG(2^-'Calcul des ∆Ct'!AA36,2)&gt;1,LOG(2^-'Calcul des ∆Ct'!AA36,2),-1/LOG(2^-'Calcul des ∆Ct'!AA36,2)))</f>
        <v/>
      </c>
      <c r="AE37" s="301" t="str">
        <f>IF(ISERROR(LOG(2^-'Calcul des ∆Ct'!AB36,2)),"",IF(LOG(2^-'Calcul des ∆Ct'!AB36,2)&gt;1,LOG(2^-'Calcul des ∆Ct'!AB36,2),-1/LOG(2^-'Calcul des ∆Ct'!AB36,2)))</f>
        <v/>
      </c>
      <c r="AF37" s="301" t="str">
        <f>IF(ISERROR(LOG(2^-'Calcul des ∆Ct'!AC36,2)),"",IF(LOG(2^-'Calcul des ∆Ct'!AC36,2)&gt;1,LOG(2^-'Calcul des ∆Ct'!AC36,2),-1/LOG(2^-'Calcul des ∆Ct'!AC36,2)))</f>
        <v/>
      </c>
      <c r="AG37" s="301" t="str">
        <f>IF(ISERROR(LOG(2^-'Calcul des ∆Ct'!AD36,2)),"",IF(LOG(2^-'Calcul des ∆Ct'!AD36,2)&gt;1,LOG(2^-'Calcul des ∆Ct'!AD36,2),-1/LOG(2^-'Calcul des ∆Ct'!AD36,2)))</f>
        <v/>
      </c>
      <c r="AH37" s="301" t="str">
        <f>IF(ISERROR(LOG(2^-'Calcul des ∆Ct'!AE36,2)),"",IF(LOG(2^-'Calcul des ∆Ct'!AE36,2)&gt;1,LOG(2^-'Calcul des ∆Ct'!AE36,2),-1/LOG(2^-'Calcul des ∆Ct'!AE36,2)))</f>
        <v/>
      </c>
      <c r="AI37" s="301" t="str">
        <f>IF(ISERROR(LOG(2^-'Calcul des ∆Ct'!AF36,2)),"",IF(LOG(2^-'Calcul des ∆Ct'!AF36,2)&gt;1,LOG(2^-'Calcul des ∆Ct'!AF36,2),-1/LOG(2^-'Calcul des ∆Ct'!AF36,2)))</f>
        <v/>
      </c>
      <c r="AJ37" s="301" t="str">
        <f>IF(ISERROR(LOG(2^-'Calcul des ∆Ct'!AG36,2)),"",IF(LOG(2^-'Calcul des ∆Ct'!AG36,2)&gt;1,LOG(2^-'Calcul des ∆Ct'!AG36,2),-1/LOG(2^-'Calcul des ∆Ct'!AG36,2)))</f>
        <v/>
      </c>
      <c r="AK37" s="301" t="str">
        <f>IF(ISERROR(LOG(2^-'Calcul des ∆Ct'!AH36,2)),"",IF(LOG(2^-'Calcul des ∆Ct'!AH36,2)&gt;1,LOG(2^-'Calcul des ∆Ct'!AH36,2),-1/LOG(2^-'Calcul des ∆Ct'!AH36,2)))</f>
        <v/>
      </c>
      <c r="AL37" s="301" t="str">
        <f>IF(ISERROR(LOG(2^-'Calcul des ∆Ct'!AI36,2)),"",IF(LOG(2^-'Calcul des ∆Ct'!AI36,2)&gt;1,LOG(2^-'Calcul des ∆Ct'!AI36,2),-1/LOG(2^-'Calcul des ∆Ct'!AI36,2)))</f>
        <v/>
      </c>
      <c r="AM37" s="146"/>
      <c r="AN37" s="146"/>
      <c r="AO37" s="146"/>
      <c r="AP37" s="146"/>
      <c r="AQ37" s="146"/>
      <c r="AR37" s="146"/>
      <c r="AS37" s="146"/>
    </row>
    <row r="38" spans="1:45" ht="20.100000000000001" customHeight="1">
      <c r="A38" s="146"/>
      <c r="B38" s="146"/>
      <c r="C38" s="16" t="str">
        <f>IF('Informations Gènes'!A38="","",'Informations Gènes'!A38)</f>
        <v/>
      </c>
      <c r="D38" s="16" t="str">
        <f>IF('Informations Gènes'!B38="","",'Informations Gènes'!B38)</f>
        <v/>
      </c>
      <c r="E38" s="172" t="str">
        <f>'Moyennes ∆Ct et 2^(-∆Ct)'!B37</f>
        <v/>
      </c>
      <c r="F38" s="301" t="str">
        <f>IF(ISERROR(LOG(2^-'Calcul des ∆Ct'!C37,2)),"",IF(LOG(2^-'Calcul des ∆Ct'!C37,2)&gt;1,LOG(2^-'Calcul des ∆Ct'!C37,2),-1/LOG(2^-'Calcul des ∆Ct'!C37,2)))</f>
        <v/>
      </c>
      <c r="G38" s="301" t="str">
        <f>IF(ISERROR(LOG(2^-'Calcul des ∆Ct'!D37,2)),"",IF(LOG(2^-'Calcul des ∆Ct'!D37,2)&gt;1,LOG(2^-'Calcul des ∆Ct'!D37,2),-1/LOG(2^-'Calcul des ∆Ct'!D37,2)))</f>
        <v/>
      </c>
      <c r="H38" s="301" t="str">
        <f>IF(ISERROR(LOG(2^-'Calcul des ∆Ct'!E37,2)),"",IF(LOG(2^-'Calcul des ∆Ct'!E37,2)&gt;1,LOG(2^-'Calcul des ∆Ct'!E37,2),-1/LOG(2^-'Calcul des ∆Ct'!E37,2)))</f>
        <v/>
      </c>
      <c r="I38" s="301" t="str">
        <f>IF(ISERROR(LOG(2^-'Calcul des ∆Ct'!F37,2)),"",IF(LOG(2^-'Calcul des ∆Ct'!F37,2)&gt;1,LOG(2^-'Calcul des ∆Ct'!F37,2),-1/LOG(2^-'Calcul des ∆Ct'!F37,2)))</f>
        <v/>
      </c>
      <c r="J38" s="301" t="str">
        <f>IF(ISERROR(LOG(2^-'Calcul des ∆Ct'!G37,2)),"",IF(LOG(2^-'Calcul des ∆Ct'!G37,2)&gt;1,LOG(2^-'Calcul des ∆Ct'!G37,2),-1/LOG(2^-'Calcul des ∆Ct'!G37,2)))</f>
        <v/>
      </c>
      <c r="K38" s="301" t="str">
        <f>IF(ISERROR(LOG(2^-'Calcul des ∆Ct'!H37,2)),"",IF(LOG(2^-'Calcul des ∆Ct'!H37,2)&gt;1,LOG(2^-'Calcul des ∆Ct'!H37,2),-1/LOG(2^-'Calcul des ∆Ct'!H37,2)))</f>
        <v/>
      </c>
      <c r="L38" s="301" t="str">
        <f>IF(ISERROR(LOG(2^-'Calcul des ∆Ct'!I37,2)),"",IF(LOG(2^-'Calcul des ∆Ct'!I37,2)&gt;1,LOG(2^-'Calcul des ∆Ct'!I37,2),-1/LOG(2^-'Calcul des ∆Ct'!I37,2)))</f>
        <v/>
      </c>
      <c r="M38" s="301" t="str">
        <f>IF(ISERROR(LOG(2^-'Calcul des ∆Ct'!J37,2)),"",IF(LOG(2^-'Calcul des ∆Ct'!J37,2)&gt;1,LOG(2^-'Calcul des ∆Ct'!J37,2),-1/LOG(2^-'Calcul des ∆Ct'!J37,2)))</f>
        <v/>
      </c>
      <c r="N38" s="301" t="str">
        <f>IF(ISERROR(LOG(2^-'Calcul des ∆Ct'!K37,2)),"",IF(LOG(2^-'Calcul des ∆Ct'!K37,2)&gt;1,LOG(2^-'Calcul des ∆Ct'!K37,2),-1/LOG(2^-'Calcul des ∆Ct'!K37,2)))</f>
        <v/>
      </c>
      <c r="O38" s="301" t="str">
        <f>IF(ISERROR(LOG(2^-'Calcul des ∆Ct'!L37,2)),"",IF(LOG(2^-'Calcul des ∆Ct'!L37,2)&gt;1,LOG(2^-'Calcul des ∆Ct'!L37,2),-1/LOG(2^-'Calcul des ∆Ct'!L37,2)))</f>
        <v/>
      </c>
      <c r="P38" s="301" t="str">
        <f>IF(ISERROR(LOG(2^-'Calcul des ∆Ct'!M37,2)),"",IF(LOG(2^-'Calcul des ∆Ct'!M37,2)&gt;1,LOG(2^-'Calcul des ∆Ct'!M37,2),-1/LOG(2^-'Calcul des ∆Ct'!M37,2)))</f>
        <v/>
      </c>
      <c r="Q38" s="301" t="str">
        <f>IF(ISERROR(LOG(2^-'Calcul des ∆Ct'!N37,2)),"",IF(LOG(2^-'Calcul des ∆Ct'!N37,2)&gt;1,LOG(2^-'Calcul des ∆Ct'!N37,2),-1/LOG(2^-'Calcul des ∆Ct'!N37,2)))</f>
        <v/>
      </c>
      <c r="R38" s="301" t="str">
        <f>IF(ISERROR(LOG(2^-'Calcul des ∆Ct'!O37,2)),"",IF(LOG(2^-'Calcul des ∆Ct'!O37,2)&gt;1,LOG(2^-'Calcul des ∆Ct'!O37,2),-1/LOG(2^-'Calcul des ∆Ct'!O37,2)))</f>
        <v/>
      </c>
      <c r="S38" s="301" t="str">
        <f>IF(ISERROR(LOG(2^-'Calcul des ∆Ct'!P37,2)),"",IF(LOG(2^-'Calcul des ∆Ct'!P37,2)&gt;1,LOG(2^-'Calcul des ∆Ct'!P37,2),-1/LOG(2^-'Calcul des ∆Ct'!P37,2)))</f>
        <v/>
      </c>
      <c r="T38" s="301" t="str">
        <f>IF(ISERROR(LOG(2^-'Calcul des ∆Ct'!Q37,2)),"",IF(LOG(2^-'Calcul des ∆Ct'!Q37,2)&gt;1,LOG(2^-'Calcul des ∆Ct'!Q37,2),-1/LOG(2^-'Calcul des ∆Ct'!Q37,2)))</f>
        <v/>
      </c>
      <c r="U38" s="301" t="str">
        <f>IF(ISERROR(LOG(2^-'Calcul des ∆Ct'!R37,2)),"",IF(LOG(2^-'Calcul des ∆Ct'!R37,2)&gt;1,LOG(2^-'Calcul des ∆Ct'!R37,2),-1/LOG(2^-'Calcul des ∆Ct'!R37,2)))</f>
        <v/>
      </c>
      <c r="V38" s="301" t="str">
        <f>IF(ISERROR(LOG(2^-'Calcul des ∆Ct'!S37,2)),"",IF(LOG(2^-'Calcul des ∆Ct'!S37,2)&gt;1,LOG(2^-'Calcul des ∆Ct'!S37,2),-1/LOG(2^-'Calcul des ∆Ct'!S37,2)))</f>
        <v/>
      </c>
      <c r="W38" s="301" t="str">
        <f>IF(ISERROR(LOG(2^-'Calcul des ∆Ct'!T37,2)),"",IF(LOG(2^-'Calcul des ∆Ct'!T37,2)&gt;1,LOG(2^-'Calcul des ∆Ct'!T37,2),-1/LOG(2^-'Calcul des ∆Ct'!T37,2)))</f>
        <v/>
      </c>
      <c r="X38" s="301" t="str">
        <f>IF(ISERROR(LOG(2^-'Calcul des ∆Ct'!U37,2)),"",IF(LOG(2^-'Calcul des ∆Ct'!U37,2)&gt;1,LOG(2^-'Calcul des ∆Ct'!U37,2),-1/LOG(2^-'Calcul des ∆Ct'!U37,2)))</f>
        <v/>
      </c>
      <c r="Y38" s="301" t="str">
        <f>IF(ISERROR(LOG(2^-'Calcul des ∆Ct'!V37,2)),"",IF(LOG(2^-'Calcul des ∆Ct'!V37,2)&gt;1,LOG(2^-'Calcul des ∆Ct'!V37,2),-1/LOG(2^-'Calcul des ∆Ct'!V37,2)))</f>
        <v/>
      </c>
      <c r="Z38" s="301" t="str">
        <f>IF(ISERROR(LOG(2^-'Calcul des ∆Ct'!W37,2)),"",IF(LOG(2^-'Calcul des ∆Ct'!W37,2)&gt;1,LOG(2^-'Calcul des ∆Ct'!W37,2),-1/LOG(2^-'Calcul des ∆Ct'!W37,2)))</f>
        <v/>
      </c>
      <c r="AA38" s="301" t="str">
        <f>IF(ISERROR(LOG(2^-'Calcul des ∆Ct'!X37,2)),"",IF(LOG(2^-'Calcul des ∆Ct'!X37,2)&gt;1,LOG(2^-'Calcul des ∆Ct'!X37,2),-1/LOG(2^-'Calcul des ∆Ct'!X37,2)))</f>
        <v/>
      </c>
      <c r="AB38" s="301" t="str">
        <f>IF(ISERROR(LOG(2^-'Calcul des ∆Ct'!Y37,2)),"",IF(LOG(2^-'Calcul des ∆Ct'!Y37,2)&gt;1,LOG(2^-'Calcul des ∆Ct'!Y37,2),-1/LOG(2^-'Calcul des ∆Ct'!Y37,2)))</f>
        <v/>
      </c>
      <c r="AC38" s="301" t="str">
        <f>IF(ISERROR(LOG(2^-'Calcul des ∆Ct'!Z37,2)),"",IF(LOG(2^-'Calcul des ∆Ct'!Z37,2)&gt;1,LOG(2^-'Calcul des ∆Ct'!Z37,2),-1/LOG(2^-'Calcul des ∆Ct'!Z37,2)))</f>
        <v/>
      </c>
      <c r="AD38" s="301" t="str">
        <f>IF(ISERROR(LOG(2^-'Calcul des ∆Ct'!AA37,2)),"",IF(LOG(2^-'Calcul des ∆Ct'!AA37,2)&gt;1,LOG(2^-'Calcul des ∆Ct'!AA37,2),-1/LOG(2^-'Calcul des ∆Ct'!AA37,2)))</f>
        <v/>
      </c>
      <c r="AE38" s="301" t="str">
        <f>IF(ISERROR(LOG(2^-'Calcul des ∆Ct'!AB37,2)),"",IF(LOG(2^-'Calcul des ∆Ct'!AB37,2)&gt;1,LOG(2^-'Calcul des ∆Ct'!AB37,2),-1/LOG(2^-'Calcul des ∆Ct'!AB37,2)))</f>
        <v/>
      </c>
      <c r="AF38" s="301" t="str">
        <f>IF(ISERROR(LOG(2^-'Calcul des ∆Ct'!AC37,2)),"",IF(LOG(2^-'Calcul des ∆Ct'!AC37,2)&gt;1,LOG(2^-'Calcul des ∆Ct'!AC37,2),-1/LOG(2^-'Calcul des ∆Ct'!AC37,2)))</f>
        <v/>
      </c>
      <c r="AG38" s="301" t="str">
        <f>IF(ISERROR(LOG(2^-'Calcul des ∆Ct'!AD37,2)),"",IF(LOG(2^-'Calcul des ∆Ct'!AD37,2)&gt;1,LOG(2^-'Calcul des ∆Ct'!AD37,2),-1/LOG(2^-'Calcul des ∆Ct'!AD37,2)))</f>
        <v/>
      </c>
      <c r="AH38" s="301" t="str">
        <f>IF(ISERROR(LOG(2^-'Calcul des ∆Ct'!AE37,2)),"",IF(LOG(2^-'Calcul des ∆Ct'!AE37,2)&gt;1,LOG(2^-'Calcul des ∆Ct'!AE37,2),-1/LOG(2^-'Calcul des ∆Ct'!AE37,2)))</f>
        <v/>
      </c>
      <c r="AI38" s="301" t="str">
        <f>IF(ISERROR(LOG(2^-'Calcul des ∆Ct'!AF37,2)),"",IF(LOG(2^-'Calcul des ∆Ct'!AF37,2)&gt;1,LOG(2^-'Calcul des ∆Ct'!AF37,2),-1/LOG(2^-'Calcul des ∆Ct'!AF37,2)))</f>
        <v/>
      </c>
      <c r="AJ38" s="301" t="str">
        <f>IF(ISERROR(LOG(2^-'Calcul des ∆Ct'!AG37,2)),"",IF(LOG(2^-'Calcul des ∆Ct'!AG37,2)&gt;1,LOG(2^-'Calcul des ∆Ct'!AG37,2),-1/LOG(2^-'Calcul des ∆Ct'!AG37,2)))</f>
        <v/>
      </c>
      <c r="AK38" s="301" t="str">
        <f>IF(ISERROR(LOG(2^-'Calcul des ∆Ct'!AH37,2)),"",IF(LOG(2^-'Calcul des ∆Ct'!AH37,2)&gt;1,LOG(2^-'Calcul des ∆Ct'!AH37,2),-1/LOG(2^-'Calcul des ∆Ct'!AH37,2)))</f>
        <v/>
      </c>
      <c r="AL38" s="301" t="str">
        <f>IF(ISERROR(LOG(2^-'Calcul des ∆Ct'!AI37,2)),"",IF(LOG(2^-'Calcul des ∆Ct'!AI37,2)&gt;1,LOG(2^-'Calcul des ∆Ct'!AI37,2),-1/LOG(2^-'Calcul des ∆Ct'!AI37,2)))</f>
        <v/>
      </c>
      <c r="AM38" s="146"/>
      <c r="AN38" s="146"/>
      <c r="AO38" s="146"/>
      <c r="AP38" s="146"/>
      <c r="AQ38" s="146"/>
      <c r="AR38" s="146"/>
      <c r="AS38" s="146"/>
    </row>
    <row r="39" spans="1:45" ht="20.100000000000001" customHeight="1">
      <c r="A39" s="146"/>
      <c r="B39" s="146"/>
      <c r="C39" s="16" t="str">
        <f>IF('Informations Gènes'!A39="","",'Informations Gènes'!A39)</f>
        <v/>
      </c>
      <c r="D39" s="16" t="str">
        <f>IF('Informations Gènes'!B39="","",'Informations Gènes'!B39)</f>
        <v/>
      </c>
      <c r="E39" s="172" t="str">
        <f>'Moyennes ∆Ct et 2^(-∆Ct)'!B38</f>
        <v/>
      </c>
      <c r="F39" s="301" t="str">
        <f>IF(ISERROR(LOG(2^-'Calcul des ∆Ct'!C38,2)),"",IF(LOG(2^-'Calcul des ∆Ct'!C38,2)&gt;1,LOG(2^-'Calcul des ∆Ct'!C38,2),-1/LOG(2^-'Calcul des ∆Ct'!C38,2)))</f>
        <v/>
      </c>
      <c r="G39" s="301" t="str">
        <f>IF(ISERROR(LOG(2^-'Calcul des ∆Ct'!D38,2)),"",IF(LOG(2^-'Calcul des ∆Ct'!D38,2)&gt;1,LOG(2^-'Calcul des ∆Ct'!D38,2),-1/LOG(2^-'Calcul des ∆Ct'!D38,2)))</f>
        <v/>
      </c>
      <c r="H39" s="301" t="str">
        <f>IF(ISERROR(LOG(2^-'Calcul des ∆Ct'!E38,2)),"",IF(LOG(2^-'Calcul des ∆Ct'!E38,2)&gt;1,LOG(2^-'Calcul des ∆Ct'!E38,2),-1/LOG(2^-'Calcul des ∆Ct'!E38,2)))</f>
        <v/>
      </c>
      <c r="I39" s="301" t="str">
        <f>IF(ISERROR(LOG(2^-'Calcul des ∆Ct'!F38,2)),"",IF(LOG(2^-'Calcul des ∆Ct'!F38,2)&gt;1,LOG(2^-'Calcul des ∆Ct'!F38,2),-1/LOG(2^-'Calcul des ∆Ct'!F38,2)))</f>
        <v/>
      </c>
      <c r="J39" s="301" t="str">
        <f>IF(ISERROR(LOG(2^-'Calcul des ∆Ct'!G38,2)),"",IF(LOG(2^-'Calcul des ∆Ct'!G38,2)&gt;1,LOG(2^-'Calcul des ∆Ct'!G38,2),-1/LOG(2^-'Calcul des ∆Ct'!G38,2)))</f>
        <v/>
      </c>
      <c r="K39" s="301" t="str">
        <f>IF(ISERROR(LOG(2^-'Calcul des ∆Ct'!H38,2)),"",IF(LOG(2^-'Calcul des ∆Ct'!H38,2)&gt;1,LOG(2^-'Calcul des ∆Ct'!H38,2),-1/LOG(2^-'Calcul des ∆Ct'!H38,2)))</f>
        <v/>
      </c>
      <c r="L39" s="301" t="str">
        <f>IF(ISERROR(LOG(2^-'Calcul des ∆Ct'!I38,2)),"",IF(LOG(2^-'Calcul des ∆Ct'!I38,2)&gt;1,LOG(2^-'Calcul des ∆Ct'!I38,2),-1/LOG(2^-'Calcul des ∆Ct'!I38,2)))</f>
        <v/>
      </c>
      <c r="M39" s="301" t="str">
        <f>IF(ISERROR(LOG(2^-'Calcul des ∆Ct'!J38,2)),"",IF(LOG(2^-'Calcul des ∆Ct'!J38,2)&gt;1,LOG(2^-'Calcul des ∆Ct'!J38,2),-1/LOG(2^-'Calcul des ∆Ct'!J38,2)))</f>
        <v/>
      </c>
      <c r="N39" s="301" t="str">
        <f>IF(ISERROR(LOG(2^-'Calcul des ∆Ct'!K38,2)),"",IF(LOG(2^-'Calcul des ∆Ct'!K38,2)&gt;1,LOG(2^-'Calcul des ∆Ct'!K38,2),-1/LOG(2^-'Calcul des ∆Ct'!K38,2)))</f>
        <v/>
      </c>
      <c r="O39" s="301" t="str">
        <f>IF(ISERROR(LOG(2^-'Calcul des ∆Ct'!L38,2)),"",IF(LOG(2^-'Calcul des ∆Ct'!L38,2)&gt;1,LOG(2^-'Calcul des ∆Ct'!L38,2),-1/LOG(2^-'Calcul des ∆Ct'!L38,2)))</f>
        <v/>
      </c>
      <c r="P39" s="301" t="str">
        <f>IF(ISERROR(LOG(2^-'Calcul des ∆Ct'!M38,2)),"",IF(LOG(2^-'Calcul des ∆Ct'!M38,2)&gt;1,LOG(2^-'Calcul des ∆Ct'!M38,2),-1/LOG(2^-'Calcul des ∆Ct'!M38,2)))</f>
        <v/>
      </c>
      <c r="Q39" s="301" t="str">
        <f>IF(ISERROR(LOG(2^-'Calcul des ∆Ct'!N38,2)),"",IF(LOG(2^-'Calcul des ∆Ct'!N38,2)&gt;1,LOG(2^-'Calcul des ∆Ct'!N38,2),-1/LOG(2^-'Calcul des ∆Ct'!N38,2)))</f>
        <v/>
      </c>
      <c r="R39" s="301" t="str">
        <f>IF(ISERROR(LOG(2^-'Calcul des ∆Ct'!O38,2)),"",IF(LOG(2^-'Calcul des ∆Ct'!O38,2)&gt;1,LOG(2^-'Calcul des ∆Ct'!O38,2),-1/LOG(2^-'Calcul des ∆Ct'!O38,2)))</f>
        <v/>
      </c>
      <c r="S39" s="301" t="str">
        <f>IF(ISERROR(LOG(2^-'Calcul des ∆Ct'!P38,2)),"",IF(LOG(2^-'Calcul des ∆Ct'!P38,2)&gt;1,LOG(2^-'Calcul des ∆Ct'!P38,2),-1/LOG(2^-'Calcul des ∆Ct'!P38,2)))</f>
        <v/>
      </c>
      <c r="T39" s="301" t="str">
        <f>IF(ISERROR(LOG(2^-'Calcul des ∆Ct'!Q38,2)),"",IF(LOG(2^-'Calcul des ∆Ct'!Q38,2)&gt;1,LOG(2^-'Calcul des ∆Ct'!Q38,2),-1/LOG(2^-'Calcul des ∆Ct'!Q38,2)))</f>
        <v/>
      </c>
      <c r="U39" s="301" t="str">
        <f>IF(ISERROR(LOG(2^-'Calcul des ∆Ct'!R38,2)),"",IF(LOG(2^-'Calcul des ∆Ct'!R38,2)&gt;1,LOG(2^-'Calcul des ∆Ct'!R38,2),-1/LOG(2^-'Calcul des ∆Ct'!R38,2)))</f>
        <v/>
      </c>
      <c r="V39" s="301" t="str">
        <f>IF(ISERROR(LOG(2^-'Calcul des ∆Ct'!S38,2)),"",IF(LOG(2^-'Calcul des ∆Ct'!S38,2)&gt;1,LOG(2^-'Calcul des ∆Ct'!S38,2),-1/LOG(2^-'Calcul des ∆Ct'!S38,2)))</f>
        <v/>
      </c>
      <c r="W39" s="301" t="str">
        <f>IF(ISERROR(LOG(2^-'Calcul des ∆Ct'!T38,2)),"",IF(LOG(2^-'Calcul des ∆Ct'!T38,2)&gt;1,LOG(2^-'Calcul des ∆Ct'!T38,2),-1/LOG(2^-'Calcul des ∆Ct'!T38,2)))</f>
        <v/>
      </c>
      <c r="X39" s="301" t="str">
        <f>IF(ISERROR(LOG(2^-'Calcul des ∆Ct'!U38,2)),"",IF(LOG(2^-'Calcul des ∆Ct'!U38,2)&gt;1,LOG(2^-'Calcul des ∆Ct'!U38,2),-1/LOG(2^-'Calcul des ∆Ct'!U38,2)))</f>
        <v/>
      </c>
      <c r="Y39" s="301" t="str">
        <f>IF(ISERROR(LOG(2^-'Calcul des ∆Ct'!V38,2)),"",IF(LOG(2^-'Calcul des ∆Ct'!V38,2)&gt;1,LOG(2^-'Calcul des ∆Ct'!V38,2),-1/LOG(2^-'Calcul des ∆Ct'!V38,2)))</f>
        <v/>
      </c>
      <c r="Z39" s="301" t="str">
        <f>IF(ISERROR(LOG(2^-'Calcul des ∆Ct'!W38,2)),"",IF(LOG(2^-'Calcul des ∆Ct'!W38,2)&gt;1,LOG(2^-'Calcul des ∆Ct'!W38,2),-1/LOG(2^-'Calcul des ∆Ct'!W38,2)))</f>
        <v/>
      </c>
      <c r="AA39" s="301" t="str">
        <f>IF(ISERROR(LOG(2^-'Calcul des ∆Ct'!X38,2)),"",IF(LOG(2^-'Calcul des ∆Ct'!X38,2)&gt;1,LOG(2^-'Calcul des ∆Ct'!X38,2),-1/LOG(2^-'Calcul des ∆Ct'!X38,2)))</f>
        <v/>
      </c>
      <c r="AB39" s="301" t="str">
        <f>IF(ISERROR(LOG(2^-'Calcul des ∆Ct'!Y38,2)),"",IF(LOG(2^-'Calcul des ∆Ct'!Y38,2)&gt;1,LOG(2^-'Calcul des ∆Ct'!Y38,2),-1/LOG(2^-'Calcul des ∆Ct'!Y38,2)))</f>
        <v/>
      </c>
      <c r="AC39" s="301" t="str">
        <f>IF(ISERROR(LOG(2^-'Calcul des ∆Ct'!Z38,2)),"",IF(LOG(2^-'Calcul des ∆Ct'!Z38,2)&gt;1,LOG(2^-'Calcul des ∆Ct'!Z38,2),-1/LOG(2^-'Calcul des ∆Ct'!Z38,2)))</f>
        <v/>
      </c>
      <c r="AD39" s="301" t="str">
        <f>IF(ISERROR(LOG(2^-'Calcul des ∆Ct'!AA38,2)),"",IF(LOG(2^-'Calcul des ∆Ct'!AA38,2)&gt;1,LOG(2^-'Calcul des ∆Ct'!AA38,2),-1/LOG(2^-'Calcul des ∆Ct'!AA38,2)))</f>
        <v/>
      </c>
      <c r="AE39" s="301" t="str">
        <f>IF(ISERROR(LOG(2^-'Calcul des ∆Ct'!AB38,2)),"",IF(LOG(2^-'Calcul des ∆Ct'!AB38,2)&gt;1,LOG(2^-'Calcul des ∆Ct'!AB38,2),-1/LOG(2^-'Calcul des ∆Ct'!AB38,2)))</f>
        <v/>
      </c>
      <c r="AF39" s="301" t="str">
        <f>IF(ISERROR(LOG(2^-'Calcul des ∆Ct'!AC38,2)),"",IF(LOG(2^-'Calcul des ∆Ct'!AC38,2)&gt;1,LOG(2^-'Calcul des ∆Ct'!AC38,2),-1/LOG(2^-'Calcul des ∆Ct'!AC38,2)))</f>
        <v/>
      </c>
      <c r="AG39" s="301" t="str">
        <f>IF(ISERROR(LOG(2^-'Calcul des ∆Ct'!AD38,2)),"",IF(LOG(2^-'Calcul des ∆Ct'!AD38,2)&gt;1,LOG(2^-'Calcul des ∆Ct'!AD38,2),-1/LOG(2^-'Calcul des ∆Ct'!AD38,2)))</f>
        <v/>
      </c>
      <c r="AH39" s="301" t="str">
        <f>IF(ISERROR(LOG(2^-'Calcul des ∆Ct'!AE38,2)),"",IF(LOG(2^-'Calcul des ∆Ct'!AE38,2)&gt;1,LOG(2^-'Calcul des ∆Ct'!AE38,2),-1/LOG(2^-'Calcul des ∆Ct'!AE38,2)))</f>
        <v/>
      </c>
      <c r="AI39" s="301" t="str">
        <f>IF(ISERROR(LOG(2^-'Calcul des ∆Ct'!AF38,2)),"",IF(LOG(2^-'Calcul des ∆Ct'!AF38,2)&gt;1,LOG(2^-'Calcul des ∆Ct'!AF38,2),-1/LOG(2^-'Calcul des ∆Ct'!AF38,2)))</f>
        <v/>
      </c>
      <c r="AJ39" s="301" t="str">
        <f>IF(ISERROR(LOG(2^-'Calcul des ∆Ct'!AG38,2)),"",IF(LOG(2^-'Calcul des ∆Ct'!AG38,2)&gt;1,LOG(2^-'Calcul des ∆Ct'!AG38,2),-1/LOG(2^-'Calcul des ∆Ct'!AG38,2)))</f>
        <v/>
      </c>
      <c r="AK39" s="301" t="str">
        <f>IF(ISERROR(LOG(2^-'Calcul des ∆Ct'!AH38,2)),"",IF(LOG(2^-'Calcul des ∆Ct'!AH38,2)&gt;1,LOG(2^-'Calcul des ∆Ct'!AH38,2),-1/LOG(2^-'Calcul des ∆Ct'!AH38,2)))</f>
        <v/>
      </c>
      <c r="AL39" s="301" t="str">
        <f>IF(ISERROR(LOG(2^-'Calcul des ∆Ct'!AI38,2)),"",IF(LOG(2^-'Calcul des ∆Ct'!AI38,2)&gt;1,LOG(2^-'Calcul des ∆Ct'!AI38,2),-1/LOG(2^-'Calcul des ∆Ct'!AI38,2)))</f>
        <v/>
      </c>
      <c r="AM39" s="146"/>
      <c r="AN39" s="146"/>
      <c r="AO39" s="146"/>
      <c r="AP39" s="146"/>
      <c r="AQ39" s="146"/>
      <c r="AR39" s="146"/>
      <c r="AS39" s="146"/>
    </row>
    <row r="40" spans="1:45" ht="20.100000000000001" customHeight="1">
      <c r="A40" s="146"/>
      <c r="B40" s="146"/>
      <c r="C40" s="16" t="str">
        <f>IF('Informations Gènes'!A40="","",'Informations Gènes'!A40)</f>
        <v/>
      </c>
      <c r="D40" s="16" t="str">
        <f>IF('Informations Gènes'!B40="","",'Informations Gènes'!B40)</f>
        <v/>
      </c>
      <c r="E40" s="172" t="str">
        <f>'Moyennes ∆Ct et 2^(-∆Ct)'!B39</f>
        <v/>
      </c>
      <c r="F40" s="301" t="str">
        <f>IF(ISERROR(LOG(2^-'Calcul des ∆Ct'!C39,2)),"",IF(LOG(2^-'Calcul des ∆Ct'!C39,2)&gt;1,LOG(2^-'Calcul des ∆Ct'!C39,2),-1/LOG(2^-'Calcul des ∆Ct'!C39,2)))</f>
        <v/>
      </c>
      <c r="G40" s="301" t="str">
        <f>IF(ISERROR(LOG(2^-'Calcul des ∆Ct'!D39,2)),"",IF(LOG(2^-'Calcul des ∆Ct'!D39,2)&gt;1,LOG(2^-'Calcul des ∆Ct'!D39,2),-1/LOG(2^-'Calcul des ∆Ct'!D39,2)))</f>
        <v/>
      </c>
      <c r="H40" s="301" t="str">
        <f>IF(ISERROR(LOG(2^-'Calcul des ∆Ct'!E39,2)),"",IF(LOG(2^-'Calcul des ∆Ct'!E39,2)&gt;1,LOG(2^-'Calcul des ∆Ct'!E39,2),-1/LOG(2^-'Calcul des ∆Ct'!E39,2)))</f>
        <v/>
      </c>
      <c r="I40" s="301" t="str">
        <f>IF(ISERROR(LOG(2^-'Calcul des ∆Ct'!F39,2)),"",IF(LOG(2^-'Calcul des ∆Ct'!F39,2)&gt;1,LOG(2^-'Calcul des ∆Ct'!F39,2),-1/LOG(2^-'Calcul des ∆Ct'!F39,2)))</f>
        <v/>
      </c>
      <c r="J40" s="301" t="str">
        <f>IF(ISERROR(LOG(2^-'Calcul des ∆Ct'!G39,2)),"",IF(LOG(2^-'Calcul des ∆Ct'!G39,2)&gt;1,LOG(2^-'Calcul des ∆Ct'!G39,2),-1/LOG(2^-'Calcul des ∆Ct'!G39,2)))</f>
        <v/>
      </c>
      <c r="K40" s="301" t="str">
        <f>IF(ISERROR(LOG(2^-'Calcul des ∆Ct'!H39,2)),"",IF(LOG(2^-'Calcul des ∆Ct'!H39,2)&gt;1,LOG(2^-'Calcul des ∆Ct'!H39,2),-1/LOG(2^-'Calcul des ∆Ct'!H39,2)))</f>
        <v/>
      </c>
      <c r="L40" s="301" t="str">
        <f>IF(ISERROR(LOG(2^-'Calcul des ∆Ct'!I39,2)),"",IF(LOG(2^-'Calcul des ∆Ct'!I39,2)&gt;1,LOG(2^-'Calcul des ∆Ct'!I39,2),-1/LOG(2^-'Calcul des ∆Ct'!I39,2)))</f>
        <v/>
      </c>
      <c r="M40" s="301" t="str">
        <f>IF(ISERROR(LOG(2^-'Calcul des ∆Ct'!J39,2)),"",IF(LOG(2^-'Calcul des ∆Ct'!J39,2)&gt;1,LOG(2^-'Calcul des ∆Ct'!J39,2),-1/LOG(2^-'Calcul des ∆Ct'!J39,2)))</f>
        <v/>
      </c>
      <c r="N40" s="301" t="str">
        <f>IF(ISERROR(LOG(2^-'Calcul des ∆Ct'!K39,2)),"",IF(LOG(2^-'Calcul des ∆Ct'!K39,2)&gt;1,LOG(2^-'Calcul des ∆Ct'!K39,2),-1/LOG(2^-'Calcul des ∆Ct'!K39,2)))</f>
        <v/>
      </c>
      <c r="O40" s="301" t="str">
        <f>IF(ISERROR(LOG(2^-'Calcul des ∆Ct'!L39,2)),"",IF(LOG(2^-'Calcul des ∆Ct'!L39,2)&gt;1,LOG(2^-'Calcul des ∆Ct'!L39,2),-1/LOG(2^-'Calcul des ∆Ct'!L39,2)))</f>
        <v/>
      </c>
      <c r="P40" s="301" t="str">
        <f>IF(ISERROR(LOG(2^-'Calcul des ∆Ct'!M39,2)),"",IF(LOG(2^-'Calcul des ∆Ct'!M39,2)&gt;1,LOG(2^-'Calcul des ∆Ct'!M39,2),-1/LOG(2^-'Calcul des ∆Ct'!M39,2)))</f>
        <v/>
      </c>
      <c r="Q40" s="301" t="str">
        <f>IF(ISERROR(LOG(2^-'Calcul des ∆Ct'!N39,2)),"",IF(LOG(2^-'Calcul des ∆Ct'!N39,2)&gt;1,LOG(2^-'Calcul des ∆Ct'!N39,2),-1/LOG(2^-'Calcul des ∆Ct'!N39,2)))</f>
        <v/>
      </c>
      <c r="R40" s="301" t="str">
        <f>IF(ISERROR(LOG(2^-'Calcul des ∆Ct'!O39,2)),"",IF(LOG(2^-'Calcul des ∆Ct'!O39,2)&gt;1,LOG(2^-'Calcul des ∆Ct'!O39,2),-1/LOG(2^-'Calcul des ∆Ct'!O39,2)))</f>
        <v/>
      </c>
      <c r="S40" s="301" t="str">
        <f>IF(ISERROR(LOG(2^-'Calcul des ∆Ct'!P39,2)),"",IF(LOG(2^-'Calcul des ∆Ct'!P39,2)&gt;1,LOG(2^-'Calcul des ∆Ct'!P39,2),-1/LOG(2^-'Calcul des ∆Ct'!P39,2)))</f>
        <v/>
      </c>
      <c r="T40" s="301" t="str">
        <f>IF(ISERROR(LOG(2^-'Calcul des ∆Ct'!Q39,2)),"",IF(LOG(2^-'Calcul des ∆Ct'!Q39,2)&gt;1,LOG(2^-'Calcul des ∆Ct'!Q39,2),-1/LOG(2^-'Calcul des ∆Ct'!Q39,2)))</f>
        <v/>
      </c>
      <c r="U40" s="301" t="str">
        <f>IF(ISERROR(LOG(2^-'Calcul des ∆Ct'!R39,2)),"",IF(LOG(2^-'Calcul des ∆Ct'!R39,2)&gt;1,LOG(2^-'Calcul des ∆Ct'!R39,2),-1/LOG(2^-'Calcul des ∆Ct'!R39,2)))</f>
        <v/>
      </c>
      <c r="V40" s="301" t="str">
        <f>IF(ISERROR(LOG(2^-'Calcul des ∆Ct'!S39,2)),"",IF(LOG(2^-'Calcul des ∆Ct'!S39,2)&gt;1,LOG(2^-'Calcul des ∆Ct'!S39,2),-1/LOG(2^-'Calcul des ∆Ct'!S39,2)))</f>
        <v/>
      </c>
      <c r="W40" s="301" t="str">
        <f>IF(ISERROR(LOG(2^-'Calcul des ∆Ct'!T39,2)),"",IF(LOG(2^-'Calcul des ∆Ct'!T39,2)&gt;1,LOG(2^-'Calcul des ∆Ct'!T39,2),-1/LOG(2^-'Calcul des ∆Ct'!T39,2)))</f>
        <v/>
      </c>
      <c r="X40" s="301" t="str">
        <f>IF(ISERROR(LOG(2^-'Calcul des ∆Ct'!U39,2)),"",IF(LOG(2^-'Calcul des ∆Ct'!U39,2)&gt;1,LOG(2^-'Calcul des ∆Ct'!U39,2),-1/LOG(2^-'Calcul des ∆Ct'!U39,2)))</f>
        <v/>
      </c>
      <c r="Y40" s="301" t="str">
        <f>IF(ISERROR(LOG(2^-'Calcul des ∆Ct'!V39,2)),"",IF(LOG(2^-'Calcul des ∆Ct'!V39,2)&gt;1,LOG(2^-'Calcul des ∆Ct'!V39,2),-1/LOG(2^-'Calcul des ∆Ct'!V39,2)))</f>
        <v/>
      </c>
      <c r="Z40" s="301" t="str">
        <f>IF(ISERROR(LOG(2^-'Calcul des ∆Ct'!W39,2)),"",IF(LOG(2^-'Calcul des ∆Ct'!W39,2)&gt;1,LOG(2^-'Calcul des ∆Ct'!W39,2),-1/LOG(2^-'Calcul des ∆Ct'!W39,2)))</f>
        <v/>
      </c>
      <c r="AA40" s="301" t="str">
        <f>IF(ISERROR(LOG(2^-'Calcul des ∆Ct'!X39,2)),"",IF(LOG(2^-'Calcul des ∆Ct'!X39,2)&gt;1,LOG(2^-'Calcul des ∆Ct'!X39,2),-1/LOG(2^-'Calcul des ∆Ct'!X39,2)))</f>
        <v/>
      </c>
      <c r="AB40" s="301" t="str">
        <f>IF(ISERROR(LOG(2^-'Calcul des ∆Ct'!Y39,2)),"",IF(LOG(2^-'Calcul des ∆Ct'!Y39,2)&gt;1,LOG(2^-'Calcul des ∆Ct'!Y39,2),-1/LOG(2^-'Calcul des ∆Ct'!Y39,2)))</f>
        <v/>
      </c>
      <c r="AC40" s="301" t="str">
        <f>IF(ISERROR(LOG(2^-'Calcul des ∆Ct'!Z39,2)),"",IF(LOG(2^-'Calcul des ∆Ct'!Z39,2)&gt;1,LOG(2^-'Calcul des ∆Ct'!Z39,2),-1/LOG(2^-'Calcul des ∆Ct'!Z39,2)))</f>
        <v/>
      </c>
      <c r="AD40" s="301" t="str">
        <f>IF(ISERROR(LOG(2^-'Calcul des ∆Ct'!AA39,2)),"",IF(LOG(2^-'Calcul des ∆Ct'!AA39,2)&gt;1,LOG(2^-'Calcul des ∆Ct'!AA39,2),-1/LOG(2^-'Calcul des ∆Ct'!AA39,2)))</f>
        <v/>
      </c>
      <c r="AE40" s="301" t="str">
        <f>IF(ISERROR(LOG(2^-'Calcul des ∆Ct'!AB39,2)),"",IF(LOG(2^-'Calcul des ∆Ct'!AB39,2)&gt;1,LOG(2^-'Calcul des ∆Ct'!AB39,2),-1/LOG(2^-'Calcul des ∆Ct'!AB39,2)))</f>
        <v/>
      </c>
      <c r="AF40" s="301" t="str">
        <f>IF(ISERROR(LOG(2^-'Calcul des ∆Ct'!AC39,2)),"",IF(LOG(2^-'Calcul des ∆Ct'!AC39,2)&gt;1,LOG(2^-'Calcul des ∆Ct'!AC39,2),-1/LOG(2^-'Calcul des ∆Ct'!AC39,2)))</f>
        <v/>
      </c>
      <c r="AG40" s="301" t="str">
        <f>IF(ISERROR(LOG(2^-'Calcul des ∆Ct'!AD39,2)),"",IF(LOG(2^-'Calcul des ∆Ct'!AD39,2)&gt;1,LOG(2^-'Calcul des ∆Ct'!AD39,2),-1/LOG(2^-'Calcul des ∆Ct'!AD39,2)))</f>
        <v/>
      </c>
      <c r="AH40" s="301" t="str">
        <f>IF(ISERROR(LOG(2^-'Calcul des ∆Ct'!AE39,2)),"",IF(LOG(2^-'Calcul des ∆Ct'!AE39,2)&gt;1,LOG(2^-'Calcul des ∆Ct'!AE39,2),-1/LOG(2^-'Calcul des ∆Ct'!AE39,2)))</f>
        <v/>
      </c>
      <c r="AI40" s="301" t="str">
        <f>IF(ISERROR(LOG(2^-'Calcul des ∆Ct'!AF39,2)),"",IF(LOG(2^-'Calcul des ∆Ct'!AF39,2)&gt;1,LOG(2^-'Calcul des ∆Ct'!AF39,2),-1/LOG(2^-'Calcul des ∆Ct'!AF39,2)))</f>
        <v/>
      </c>
      <c r="AJ40" s="301" t="str">
        <f>IF(ISERROR(LOG(2^-'Calcul des ∆Ct'!AG39,2)),"",IF(LOG(2^-'Calcul des ∆Ct'!AG39,2)&gt;1,LOG(2^-'Calcul des ∆Ct'!AG39,2),-1/LOG(2^-'Calcul des ∆Ct'!AG39,2)))</f>
        <v/>
      </c>
      <c r="AK40" s="301" t="str">
        <f>IF(ISERROR(LOG(2^-'Calcul des ∆Ct'!AH39,2)),"",IF(LOG(2^-'Calcul des ∆Ct'!AH39,2)&gt;1,LOG(2^-'Calcul des ∆Ct'!AH39,2),-1/LOG(2^-'Calcul des ∆Ct'!AH39,2)))</f>
        <v/>
      </c>
      <c r="AL40" s="301" t="str">
        <f>IF(ISERROR(LOG(2^-'Calcul des ∆Ct'!AI39,2)),"",IF(LOG(2^-'Calcul des ∆Ct'!AI39,2)&gt;1,LOG(2^-'Calcul des ∆Ct'!AI39,2),-1/LOG(2^-'Calcul des ∆Ct'!AI39,2)))</f>
        <v/>
      </c>
      <c r="AM40" s="146"/>
      <c r="AN40" s="146"/>
      <c r="AO40" s="146"/>
      <c r="AP40" s="146"/>
      <c r="AQ40" s="146"/>
      <c r="AR40" s="146"/>
      <c r="AS40" s="146"/>
    </row>
    <row r="41" spans="1:45" ht="20.100000000000001" customHeight="1">
      <c r="A41" s="146"/>
      <c r="B41" s="146"/>
      <c r="C41" s="16" t="str">
        <f>IF('Informations Gènes'!A41="","",'Informations Gènes'!A41)</f>
        <v/>
      </c>
      <c r="D41" s="16" t="str">
        <f>IF('Informations Gènes'!B41="","",'Informations Gènes'!B41)</f>
        <v/>
      </c>
      <c r="E41" s="172" t="str">
        <f>'Moyennes ∆Ct et 2^(-∆Ct)'!B40</f>
        <v/>
      </c>
      <c r="F41" s="301" t="str">
        <f>IF(ISERROR(LOG(2^-'Calcul des ∆Ct'!C40,2)),"",IF(LOG(2^-'Calcul des ∆Ct'!C40,2)&gt;1,LOG(2^-'Calcul des ∆Ct'!C40,2),-1/LOG(2^-'Calcul des ∆Ct'!C40,2)))</f>
        <v/>
      </c>
      <c r="G41" s="301" t="str">
        <f>IF(ISERROR(LOG(2^-'Calcul des ∆Ct'!D40,2)),"",IF(LOG(2^-'Calcul des ∆Ct'!D40,2)&gt;1,LOG(2^-'Calcul des ∆Ct'!D40,2),-1/LOG(2^-'Calcul des ∆Ct'!D40,2)))</f>
        <v/>
      </c>
      <c r="H41" s="301" t="str">
        <f>IF(ISERROR(LOG(2^-'Calcul des ∆Ct'!E40,2)),"",IF(LOG(2^-'Calcul des ∆Ct'!E40,2)&gt;1,LOG(2^-'Calcul des ∆Ct'!E40,2),-1/LOG(2^-'Calcul des ∆Ct'!E40,2)))</f>
        <v/>
      </c>
      <c r="I41" s="301" t="str">
        <f>IF(ISERROR(LOG(2^-'Calcul des ∆Ct'!F40,2)),"",IF(LOG(2^-'Calcul des ∆Ct'!F40,2)&gt;1,LOG(2^-'Calcul des ∆Ct'!F40,2),-1/LOG(2^-'Calcul des ∆Ct'!F40,2)))</f>
        <v/>
      </c>
      <c r="J41" s="301" t="str">
        <f>IF(ISERROR(LOG(2^-'Calcul des ∆Ct'!G40,2)),"",IF(LOG(2^-'Calcul des ∆Ct'!G40,2)&gt;1,LOG(2^-'Calcul des ∆Ct'!G40,2),-1/LOG(2^-'Calcul des ∆Ct'!G40,2)))</f>
        <v/>
      </c>
      <c r="K41" s="301" t="str">
        <f>IF(ISERROR(LOG(2^-'Calcul des ∆Ct'!H40,2)),"",IF(LOG(2^-'Calcul des ∆Ct'!H40,2)&gt;1,LOG(2^-'Calcul des ∆Ct'!H40,2),-1/LOG(2^-'Calcul des ∆Ct'!H40,2)))</f>
        <v/>
      </c>
      <c r="L41" s="301" t="str">
        <f>IF(ISERROR(LOG(2^-'Calcul des ∆Ct'!I40,2)),"",IF(LOG(2^-'Calcul des ∆Ct'!I40,2)&gt;1,LOG(2^-'Calcul des ∆Ct'!I40,2),-1/LOG(2^-'Calcul des ∆Ct'!I40,2)))</f>
        <v/>
      </c>
      <c r="M41" s="301" t="str">
        <f>IF(ISERROR(LOG(2^-'Calcul des ∆Ct'!J40,2)),"",IF(LOG(2^-'Calcul des ∆Ct'!J40,2)&gt;1,LOG(2^-'Calcul des ∆Ct'!J40,2),-1/LOG(2^-'Calcul des ∆Ct'!J40,2)))</f>
        <v/>
      </c>
      <c r="N41" s="301" t="str">
        <f>IF(ISERROR(LOG(2^-'Calcul des ∆Ct'!K40,2)),"",IF(LOG(2^-'Calcul des ∆Ct'!K40,2)&gt;1,LOG(2^-'Calcul des ∆Ct'!K40,2),-1/LOG(2^-'Calcul des ∆Ct'!K40,2)))</f>
        <v/>
      </c>
      <c r="O41" s="301" t="str">
        <f>IF(ISERROR(LOG(2^-'Calcul des ∆Ct'!L40,2)),"",IF(LOG(2^-'Calcul des ∆Ct'!L40,2)&gt;1,LOG(2^-'Calcul des ∆Ct'!L40,2),-1/LOG(2^-'Calcul des ∆Ct'!L40,2)))</f>
        <v/>
      </c>
      <c r="P41" s="301" t="str">
        <f>IF(ISERROR(LOG(2^-'Calcul des ∆Ct'!M40,2)),"",IF(LOG(2^-'Calcul des ∆Ct'!M40,2)&gt;1,LOG(2^-'Calcul des ∆Ct'!M40,2),-1/LOG(2^-'Calcul des ∆Ct'!M40,2)))</f>
        <v/>
      </c>
      <c r="Q41" s="301" t="str">
        <f>IF(ISERROR(LOG(2^-'Calcul des ∆Ct'!N40,2)),"",IF(LOG(2^-'Calcul des ∆Ct'!N40,2)&gt;1,LOG(2^-'Calcul des ∆Ct'!N40,2),-1/LOG(2^-'Calcul des ∆Ct'!N40,2)))</f>
        <v/>
      </c>
      <c r="R41" s="301" t="str">
        <f>IF(ISERROR(LOG(2^-'Calcul des ∆Ct'!O40,2)),"",IF(LOG(2^-'Calcul des ∆Ct'!O40,2)&gt;1,LOG(2^-'Calcul des ∆Ct'!O40,2),-1/LOG(2^-'Calcul des ∆Ct'!O40,2)))</f>
        <v/>
      </c>
      <c r="S41" s="301" t="str">
        <f>IF(ISERROR(LOG(2^-'Calcul des ∆Ct'!P40,2)),"",IF(LOG(2^-'Calcul des ∆Ct'!P40,2)&gt;1,LOG(2^-'Calcul des ∆Ct'!P40,2),-1/LOG(2^-'Calcul des ∆Ct'!P40,2)))</f>
        <v/>
      </c>
      <c r="T41" s="301" t="str">
        <f>IF(ISERROR(LOG(2^-'Calcul des ∆Ct'!Q40,2)),"",IF(LOG(2^-'Calcul des ∆Ct'!Q40,2)&gt;1,LOG(2^-'Calcul des ∆Ct'!Q40,2),-1/LOG(2^-'Calcul des ∆Ct'!Q40,2)))</f>
        <v/>
      </c>
      <c r="U41" s="301" t="str">
        <f>IF(ISERROR(LOG(2^-'Calcul des ∆Ct'!R40,2)),"",IF(LOG(2^-'Calcul des ∆Ct'!R40,2)&gt;1,LOG(2^-'Calcul des ∆Ct'!R40,2),-1/LOG(2^-'Calcul des ∆Ct'!R40,2)))</f>
        <v/>
      </c>
      <c r="V41" s="301" t="str">
        <f>IF(ISERROR(LOG(2^-'Calcul des ∆Ct'!S40,2)),"",IF(LOG(2^-'Calcul des ∆Ct'!S40,2)&gt;1,LOG(2^-'Calcul des ∆Ct'!S40,2),-1/LOG(2^-'Calcul des ∆Ct'!S40,2)))</f>
        <v/>
      </c>
      <c r="W41" s="301" t="str">
        <f>IF(ISERROR(LOG(2^-'Calcul des ∆Ct'!T40,2)),"",IF(LOG(2^-'Calcul des ∆Ct'!T40,2)&gt;1,LOG(2^-'Calcul des ∆Ct'!T40,2),-1/LOG(2^-'Calcul des ∆Ct'!T40,2)))</f>
        <v/>
      </c>
      <c r="X41" s="301" t="str">
        <f>IF(ISERROR(LOG(2^-'Calcul des ∆Ct'!U40,2)),"",IF(LOG(2^-'Calcul des ∆Ct'!U40,2)&gt;1,LOG(2^-'Calcul des ∆Ct'!U40,2),-1/LOG(2^-'Calcul des ∆Ct'!U40,2)))</f>
        <v/>
      </c>
      <c r="Y41" s="301" t="str">
        <f>IF(ISERROR(LOG(2^-'Calcul des ∆Ct'!V40,2)),"",IF(LOG(2^-'Calcul des ∆Ct'!V40,2)&gt;1,LOG(2^-'Calcul des ∆Ct'!V40,2),-1/LOG(2^-'Calcul des ∆Ct'!V40,2)))</f>
        <v/>
      </c>
      <c r="Z41" s="301" t="str">
        <f>IF(ISERROR(LOG(2^-'Calcul des ∆Ct'!W40,2)),"",IF(LOG(2^-'Calcul des ∆Ct'!W40,2)&gt;1,LOG(2^-'Calcul des ∆Ct'!W40,2),-1/LOG(2^-'Calcul des ∆Ct'!W40,2)))</f>
        <v/>
      </c>
      <c r="AA41" s="301" t="str">
        <f>IF(ISERROR(LOG(2^-'Calcul des ∆Ct'!X40,2)),"",IF(LOG(2^-'Calcul des ∆Ct'!X40,2)&gt;1,LOG(2^-'Calcul des ∆Ct'!X40,2),-1/LOG(2^-'Calcul des ∆Ct'!X40,2)))</f>
        <v/>
      </c>
      <c r="AB41" s="301" t="str">
        <f>IF(ISERROR(LOG(2^-'Calcul des ∆Ct'!Y40,2)),"",IF(LOG(2^-'Calcul des ∆Ct'!Y40,2)&gt;1,LOG(2^-'Calcul des ∆Ct'!Y40,2),-1/LOG(2^-'Calcul des ∆Ct'!Y40,2)))</f>
        <v/>
      </c>
      <c r="AC41" s="301" t="str">
        <f>IF(ISERROR(LOG(2^-'Calcul des ∆Ct'!Z40,2)),"",IF(LOG(2^-'Calcul des ∆Ct'!Z40,2)&gt;1,LOG(2^-'Calcul des ∆Ct'!Z40,2),-1/LOG(2^-'Calcul des ∆Ct'!Z40,2)))</f>
        <v/>
      </c>
      <c r="AD41" s="301" t="str">
        <f>IF(ISERROR(LOG(2^-'Calcul des ∆Ct'!AA40,2)),"",IF(LOG(2^-'Calcul des ∆Ct'!AA40,2)&gt;1,LOG(2^-'Calcul des ∆Ct'!AA40,2),-1/LOG(2^-'Calcul des ∆Ct'!AA40,2)))</f>
        <v/>
      </c>
      <c r="AE41" s="301" t="str">
        <f>IF(ISERROR(LOG(2^-'Calcul des ∆Ct'!AB40,2)),"",IF(LOG(2^-'Calcul des ∆Ct'!AB40,2)&gt;1,LOG(2^-'Calcul des ∆Ct'!AB40,2),-1/LOG(2^-'Calcul des ∆Ct'!AB40,2)))</f>
        <v/>
      </c>
      <c r="AF41" s="301" t="str">
        <f>IF(ISERROR(LOG(2^-'Calcul des ∆Ct'!AC40,2)),"",IF(LOG(2^-'Calcul des ∆Ct'!AC40,2)&gt;1,LOG(2^-'Calcul des ∆Ct'!AC40,2),-1/LOG(2^-'Calcul des ∆Ct'!AC40,2)))</f>
        <v/>
      </c>
      <c r="AG41" s="301" t="str">
        <f>IF(ISERROR(LOG(2^-'Calcul des ∆Ct'!AD40,2)),"",IF(LOG(2^-'Calcul des ∆Ct'!AD40,2)&gt;1,LOG(2^-'Calcul des ∆Ct'!AD40,2),-1/LOG(2^-'Calcul des ∆Ct'!AD40,2)))</f>
        <v/>
      </c>
      <c r="AH41" s="301" t="str">
        <f>IF(ISERROR(LOG(2^-'Calcul des ∆Ct'!AE40,2)),"",IF(LOG(2^-'Calcul des ∆Ct'!AE40,2)&gt;1,LOG(2^-'Calcul des ∆Ct'!AE40,2),-1/LOG(2^-'Calcul des ∆Ct'!AE40,2)))</f>
        <v/>
      </c>
      <c r="AI41" s="301" t="str">
        <f>IF(ISERROR(LOG(2^-'Calcul des ∆Ct'!AF40,2)),"",IF(LOG(2^-'Calcul des ∆Ct'!AF40,2)&gt;1,LOG(2^-'Calcul des ∆Ct'!AF40,2),-1/LOG(2^-'Calcul des ∆Ct'!AF40,2)))</f>
        <v/>
      </c>
      <c r="AJ41" s="301" t="str">
        <f>IF(ISERROR(LOG(2^-'Calcul des ∆Ct'!AG40,2)),"",IF(LOG(2^-'Calcul des ∆Ct'!AG40,2)&gt;1,LOG(2^-'Calcul des ∆Ct'!AG40,2),-1/LOG(2^-'Calcul des ∆Ct'!AG40,2)))</f>
        <v/>
      </c>
      <c r="AK41" s="301" t="str">
        <f>IF(ISERROR(LOG(2^-'Calcul des ∆Ct'!AH40,2)),"",IF(LOG(2^-'Calcul des ∆Ct'!AH40,2)&gt;1,LOG(2^-'Calcul des ∆Ct'!AH40,2),-1/LOG(2^-'Calcul des ∆Ct'!AH40,2)))</f>
        <v/>
      </c>
      <c r="AL41" s="301" t="str">
        <f>IF(ISERROR(LOG(2^-'Calcul des ∆Ct'!AI40,2)),"",IF(LOG(2^-'Calcul des ∆Ct'!AI40,2)&gt;1,LOG(2^-'Calcul des ∆Ct'!AI40,2),-1/LOG(2^-'Calcul des ∆Ct'!AI40,2)))</f>
        <v/>
      </c>
      <c r="AM41" s="146"/>
      <c r="AN41" s="146"/>
      <c r="AO41" s="146"/>
      <c r="AP41" s="146"/>
      <c r="AQ41" s="146"/>
      <c r="AR41" s="146"/>
      <c r="AS41" s="146"/>
    </row>
    <row r="42" spans="1:45" ht="20.100000000000001" customHeight="1">
      <c r="A42" s="146"/>
      <c r="B42" s="146"/>
      <c r="C42" s="16" t="str">
        <f>IF('Informations Gènes'!A42="","",'Informations Gènes'!A42)</f>
        <v/>
      </c>
      <c r="D42" s="16" t="str">
        <f>IF('Informations Gènes'!B42="","",'Informations Gènes'!B42)</f>
        <v/>
      </c>
      <c r="E42" s="172" t="str">
        <f>'Moyennes ∆Ct et 2^(-∆Ct)'!B41</f>
        <v/>
      </c>
      <c r="F42" s="301" t="str">
        <f>IF(ISERROR(LOG(2^-'Calcul des ∆Ct'!C41,2)),"",IF(LOG(2^-'Calcul des ∆Ct'!C41,2)&gt;1,LOG(2^-'Calcul des ∆Ct'!C41,2),-1/LOG(2^-'Calcul des ∆Ct'!C41,2)))</f>
        <v/>
      </c>
      <c r="G42" s="301" t="str">
        <f>IF(ISERROR(LOG(2^-'Calcul des ∆Ct'!D41,2)),"",IF(LOG(2^-'Calcul des ∆Ct'!D41,2)&gt;1,LOG(2^-'Calcul des ∆Ct'!D41,2),-1/LOG(2^-'Calcul des ∆Ct'!D41,2)))</f>
        <v/>
      </c>
      <c r="H42" s="301" t="str">
        <f>IF(ISERROR(LOG(2^-'Calcul des ∆Ct'!E41,2)),"",IF(LOG(2^-'Calcul des ∆Ct'!E41,2)&gt;1,LOG(2^-'Calcul des ∆Ct'!E41,2),-1/LOG(2^-'Calcul des ∆Ct'!E41,2)))</f>
        <v/>
      </c>
      <c r="I42" s="301" t="str">
        <f>IF(ISERROR(LOG(2^-'Calcul des ∆Ct'!F41,2)),"",IF(LOG(2^-'Calcul des ∆Ct'!F41,2)&gt;1,LOG(2^-'Calcul des ∆Ct'!F41,2),-1/LOG(2^-'Calcul des ∆Ct'!F41,2)))</f>
        <v/>
      </c>
      <c r="J42" s="301" t="str">
        <f>IF(ISERROR(LOG(2^-'Calcul des ∆Ct'!G41,2)),"",IF(LOG(2^-'Calcul des ∆Ct'!G41,2)&gt;1,LOG(2^-'Calcul des ∆Ct'!G41,2),-1/LOG(2^-'Calcul des ∆Ct'!G41,2)))</f>
        <v/>
      </c>
      <c r="K42" s="301" t="str">
        <f>IF(ISERROR(LOG(2^-'Calcul des ∆Ct'!H41,2)),"",IF(LOG(2^-'Calcul des ∆Ct'!H41,2)&gt;1,LOG(2^-'Calcul des ∆Ct'!H41,2),-1/LOG(2^-'Calcul des ∆Ct'!H41,2)))</f>
        <v/>
      </c>
      <c r="L42" s="301" t="str">
        <f>IF(ISERROR(LOG(2^-'Calcul des ∆Ct'!I41,2)),"",IF(LOG(2^-'Calcul des ∆Ct'!I41,2)&gt;1,LOG(2^-'Calcul des ∆Ct'!I41,2),-1/LOG(2^-'Calcul des ∆Ct'!I41,2)))</f>
        <v/>
      </c>
      <c r="M42" s="301" t="str">
        <f>IF(ISERROR(LOG(2^-'Calcul des ∆Ct'!J41,2)),"",IF(LOG(2^-'Calcul des ∆Ct'!J41,2)&gt;1,LOG(2^-'Calcul des ∆Ct'!J41,2),-1/LOG(2^-'Calcul des ∆Ct'!J41,2)))</f>
        <v/>
      </c>
      <c r="N42" s="301" t="str">
        <f>IF(ISERROR(LOG(2^-'Calcul des ∆Ct'!K41,2)),"",IF(LOG(2^-'Calcul des ∆Ct'!K41,2)&gt;1,LOG(2^-'Calcul des ∆Ct'!K41,2),-1/LOG(2^-'Calcul des ∆Ct'!K41,2)))</f>
        <v/>
      </c>
      <c r="O42" s="301" t="str">
        <f>IF(ISERROR(LOG(2^-'Calcul des ∆Ct'!L41,2)),"",IF(LOG(2^-'Calcul des ∆Ct'!L41,2)&gt;1,LOG(2^-'Calcul des ∆Ct'!L41,2),-1/LOG(2^-'Calcul des ∆Ct'!L41,2)))</f>
        <v/>
      </c>
      <c r="P42" s="301" t="str">
        <f>IF(ISERROR(LOG(2^-'Calcul des ∆Ct'!M41,2)),"",IF(LOG(2^-'Calcul des ∆Ct'!M41,2)&gt;1,LOG(2^-'Calcul des ∆Ct'!M41,2),-1/LOG(2^-'Calcul des ∆Ct'!M41,2)))</f>
        <v/>
      </c>
      <c r="Q42" s="301" t="str">
        <f>IF(ISERROR(LOG(2^-'Calcul des ∆Ct'!N41,2)),"",IF(LOG(2^-'Calcul des ∆Ct'!N41,2)&gt;1,LOG(2^-'Calcul des ∆Ct'!N41,2),-1/LOG(2^-'Calcul des ∆Ct'!N41,2)))</f>
        <v/>
      </c>
      <c r="R42" s="301" t="str">
        <f>IF(ISERROR(LOG(2^-'Calcul des ∆Ct'!O41,2)),"",IF(LOG(2^-'Calcul des ∆Ct'!O41,2)&gt;1,LOG(2^-'Calcul des ∆Ct'!O41,2),-1/LOG(2^-'Calcul des ∆Ct'!O41,2)))</f>
        <v/>
      </c>
      <c r="S42" s="301" t="str">
        <f>IF(ISERROR(LOG(2^-'Calcul des ∆Ct'!P41,2)),"",IF(LOG(2^-'Calcul des ∆Ct'!P41,2)&gt;1,LOG(2^-'Calcul des ∆Ct'!P41,2),-1/LOG(2^-'Calcul des ∆Ct'!P41,2)))</f>
        <v/>
      </c>
      <c r="T42" s="301" t="str">
        <f>IF(ISERROR(LOG(2^-'Calcul des ∆Ct'!Q41,2)),"",IF(LOG(2^-'Calcul des ∆Ct'!Q41,2)&gt;1,LOG(2^-'Calcul des ∆Ct'!Q41,2),-1/LOG(2^-'Calcul des ∆Ct'!Q41,2)))</f>
        <v/>
      </c>
      <c r="U42" s="301" t="str">
        <f>IF(ISERROR(LOG(2^-'Calcul des ∆Ct'!R41,2)),"",IF(LOG(2^-'Calcul des ∆Ct'!R41,2)&gt;1,LOG(2^-'Calcul des ∆Ct'!R41,2),-1/LOG(2^-'Calcul des ∆Ct'!R41,2)))</f>
        <v/>
      </c>
      <c r="V42" s="301" t="str">
        <f>IF(ISERROR(LOG(2^-'Calcul des ∆Ct'!S41,2)),"",IF(LOG(2^-'Calcul des ∆Ct'!S41,2)&gt;1,LOG(2^-'Calcul des ∆Ct'!S41,2),-1/LOG(2^-'Calcul des ∆Ct'!S41,2)))</f>
        <v/>
      </c>
      <c r="W42" s="301" t="str">
        <f>IF(ISERROR(LOG(2^-'Calcul des ∆Ct'!T41,2)),"",IF(LOG(2^-'Calcul des ∆Ct'!T41,2)&gt;1,LOG(2^-'Calcul des ∆Ct'!T41,2),-1/LOG(2^-'Calcul des ∆Ct'!T41,2)))</f>
        <v/>
      </c>
      <c r="X42" s="301" t="str">
        <f>IF(ISERROR(LOG(2^-'Calcul des ∆Ct'!U41,2)),"",IF(LOG(2^-'Calcul des ∆Ct'!U41,2)&gt;1,LOG(2^-'Calcul des ∆Ct'!U41,2),-1/LOG(2^-'Calcul des ∆Ct'!U41,2)))</f>
        <v/>
      </c>
      <c r="Y42" s="301" t="str">
        <f>IF(ISERROR(LOG(2^-'Calcul des ∆Ct'!V41,2)),"",IF(LOG(2^-'Calcul des ∆Ct'!V41,2)&gt;1,LOG(2^-'Calcul des ∆Ct'!V41,2),-1/LOG(2^-'Calcul des ∆Ct'!V41,2)))</f>
        <v/>
      </c>
      <c r="Z42" s="301" t="str">
        <f>IF(ISERROR(LOG(2^-'Calcul des ∆Ct'!W41,2)),"",IF(LOG(2^-'Calcul des ∆Ct'!W41,2)&gt;1,LOG(2^-'Calcul des ∆Ct'!W41,2),-1/LOG(2^-'Calcul des ∆Ct'!W41,2)))</f>
        <v/>
      </c>
      <c r="AA42" s="301" t="str">
        <f>IF(ISERROR(LOG(2^-'Calcul des ∆Ct'!X41,2)),"",IF(LOG(2^-'Calcul des ∆Ct'!X41,2)&gt;1,LOG(2^-'Calcul des ∆Ct'!X41,2),-1/LOG(2^-'Calcul des ∆Ct'!X41,2)))</f>
        <v/>
      </c>
      <c r="AB42" s="301" t="str">
        <f>IF(ISERROR(LOG(2^-'Calcul des ∆Ct'!Y41,2)),"",IF(LOG(2^-'Calcul des ∆Ct'!Y41,2)&gt;1,LOG(2^-'Calcul des ∆Ct'!Y41,2),-1/LOG(2^-'Calcul des ∆Ct'!Y41,2)))</f>
        <v/>
      </c>
      <c r="AC42" s="301" t="str">
        <f>IF(ISERROR(LOG(2^-'Calcul des ∆Ct'!Z41,2)),"",IF(LOG(2^-'Calcul des ∆Ct'!Z41,2)&gt;1,LOG(2^-'Calcul des ∆Ct'!Z41,2),-1/LOG(2^-'Calcul des ∆Ct'!Z41,2)))</f>
        <v/>
      </c>
      <c r="AD42" s="301" t="str">
        <f>IF(ISERROR(LOG(2^-'Calcul des ∆Ct'!AA41,2)),"",IF(LOG(2^-'Calcul des ∆Ct'!AA41,2)&gt;1,LOG(2^-'Calcul des ∆Ct'!AA41,2),-1/LOG(2^-'Calcul des ∆Ct'!AA41,2)))</f>
        <v/>
      </c>
      <c r="AE42" s="301" t="str">
        <f>IF(ISERROR(LOG(2^-'Calcul des ∆Ct'!AB41,2)),"",IF(LOG(2^-'Calcul des ∆Ct'!AB41,2)&gt;1,LOG(2^-'Calcul des ∆Ct'!AB41,2),-1/LOG(2^-'Calcul des ∆Ct'!AB41,2)))</f>
        <v/>
      </c>
      <c r="AF42" s="301" t="str">
        <f>IF(ISERROR(LOG(2^-'Calcul des ∆Ct'!AC41,2)),"",IF(LOG(2^-'Calcul des ∆Ct'!AC41,2)&gt;1,LOG(2^-'Calcul des ∆Ct'!AC41,2),-1/LOG(2^-'Calcul des ∆Ct'!AC41,2)))</f>
        <v/>
      </c>
      <c r="AG42" s="301" t="str">
        <f>IF(ISERROR(LOG(2^-'Calcul des ∆Ct'!AD41,2)),"",IF(LOG(2^-'Calcul des ∆Ct'!AD41,2)&gt;1,LOG(2^-'Calcul des ∆Ct'!AD41,2),-1/LOG(2^-'Calcul des ∆Ct'!AD41,2)))</f>
        <v/>
      </c>
      <c r="AH42" s="301" t="str">
        <f>IF(ISERROR(LOG(2^-'Calcul des ∆Ct'!AE41,2)),"",IF(LOG(2^-'Calcul des ∆Ct'!AE41,2)&gt;1,LOG(2^-'Calcul des ∆Ct'!AE41,2),-1/LOG(2^-'Calcul des ∆Ct'!AE41,2)))</f>
        <v/>
      </c>
      <c r="AI42" s="301" t="str">
        <f>IF(ISERROR(LOG(2^-'Calcul des ∆Ct'!AF41,2)),"",IF(LOG(2^-'Calcul des ∆Ct'!AF41,2)&gt;1,LOG(2^-'Calcul des ∆Ct'!AF41,2),-1/LOG(2^-'Calcul des ∆Ct'!AF41,2)))</f>
        <v/>
      </c>
      <c r="AJ42" s="301" t="str">
        <f>IF(ISERROR(LOG(2^-'Calcul des ∆Ct'!AG41,2)),"",IF(LOG(2^-'Calcul des ∆Ct'!AG41,2)&gt;1,LOG(2^-'Calcul des ∆Ct'!AG41,2),-1/LOG(2^-'Calcul des ∆Ct'!AG41,2)))</f>
        <v/>
      </c>
      <c r="AK42" s="301" t="str">
        <f>IF(ISERROR(LOG(2^-'Calcul des ∆Ct'!AH41,2)),"",IF(LOG(2^-'Calcul des ∆Ct'!AH41,2)&gt;1,LOG(2^-'Calcul des ∆Ct'!AH41,2),-1/LOG(2^-'Calcul des ∆Ct'!AH41,2)))</f>
        <v/>
      </c>
      <c r="AL42" s="301" t="str">
        <f>IF(ISERROR(LOG(2^-'Calcul des ∆Ct'!AI41,2)),"",IF(LOG(2^-'Calcul des ∆Ct'!AI41,2)&gt;1,LOG(2^-'Calcul des ∆Ct'!AI41,2),-1/LOG(2^-'Calcul des ∆Ct'!AI41,2)))</f>
        <v/>
      </c>
      <c r="AM42" s="146"/>
      <c r="AN42" s="146"/>
      <c r="AO42" s="146"/>
      <c r="AP42" s="146"/>
      <c r="AQ42" s="146"/>
      <c r="AR42" s="146"/>
      <c r="AS42" s="146"/>
    </row>
    <row r="43" spans="1:45" ht="20.100000000000001" customHeight="1">
      <c r="A43" s="146"/>
      <c r="B43" s="146"/>
      <c r="C43" s="16" t="str">
        <f>IF('Informations Gènes'!A43="","",'Informations Gènes'!A43)</f>
        <v/>
      </c>
      <c r="D43" s="16" t="str">
        <f>IF('Informations Gènes'!B43="","",'Informations Gènes'!B43)</f>
        <v/>
      </c>
      <c r="E43" s="172" t="str">
        <f>'Moyennes ∆Ct et 2^(-∆Ct)'!B42</f>
        <v/>
      </c>
      <c r="F43" s="301" t="str">
        <f>IF(ISERROR(LOG(2^-'Calcul des ∆Ct'!C42,2)),"",IF(LOG(2^-'Calcul des ∆Ct'!C42,2)&gt;1,LOG(2^-'Calcul des ∆Ct'!C42,2),-1/LOG(2^-'Calcul des ∆Ct'!C42,2)))</f>
        <v/>
      </c>
      <c r="G43" s="301" t="str">
        <f>IF(ISERROR(LOG(2^-'Calcul des ∆Ct'!D42,2)),"",IF(LOG(2^-'Calcul des ∆Ct'!D42,2)&gt;1,LOG(2^-'Calcul des ∆Ct'!D42,2),-1/LOG(2^-'Calcul des ∆Ct'!D42,2)))</f>
        <v/>
      </c>
      <c r="H43" s="301" t="str">
        <f>IF(ISERROR(LOG(2^-'Calcul des ∆Ct'!E42,2)),"",IF(LOG(2^-'Calcul des ∆Ct'!E42,2)&gt;1,LOG(2^-'Calcul des ∆Ct'!E42,2),-1/LOG(2^-'Calcul des ∆Ct'!E42,2)))</f>
        <v/>
      </c>
      <c r="I43" s="301" t="str">
        <f>IF(ISERROR(LOG(2^-'Calcul des ∆Ct'!F42,2)),"",IF(LOG(2^-'Calcul des ∆Ct'!F42,2)&gt;1,LOG(2^-'Calcul des ∆Ct'!F42,2),-1/LOG(2^-'Calcul des ∆Ct'!F42,2)))</f>
        <v/>
      </c>
      <c r="J43" s="301" t="str">
        <f>IF(ISERROR(LOG(2^-'Calcul des ∆Ct'!G42,2)),"",IF(LOG(2^-'Calcul des ∆Ct'!G42,2)&gt;1,LOG(2^-'Calcul des ∆Ct'!G42,2),-1/LOG(2^-'Calcul des ∆Ct'!G42,2)))</f>
        <v/>
      </c>
      <c r="K43" s="301" t="str">
        <f>IF(ISERROR(LOG(2^-'Calcul des ∆Ct'!H42,2)),"",IF(LOG(2^-'Calcul des ∆Ct'!H42,2)&gt;1,LOG(2^-'Calcul des ∆Ct'!H42,2),-1/LOG(2^-'Calcul des ∆Ct'!H42,2)))</f>
        <v/>
      </c>
      <c r="L43" s="301" t="str">
        <f>IF(ISERROR(LOG(2^-'Calcul des ∆Ct'!I42,2)),"",IF(LOG(2^-'Calcul des ∆Ct'!I42,2)&gt;1,LOG(2^-'Calcul des ∆Ct'!I42,2),-1/LOG(2^-'Calcul des ∆Ct'!I42,2)))</f>
        <v/>
      </c>
      <c r="M43" s="301" t="str">
        <f>IF(ISERROR(LOG(2^-'Calcul des ∆Ct'!J42,2)),"",IF(LOG(2^-'Calcul des ∆Ct'!J42,2)&gt;1,LOG(2^-'Calcul des ∆Ct'!J42,2),-1/LOG(2^-'Calcul des ∆Ct'!J42,2)))</f>
        <v/>
      </c>
      <c r="N43" s="301" t="str">
        <f>IF(ISERROR(LOG(2^-'Calcul des ∆Ct'!K42,2)),"",IF(LOG(2^-'Calcul des ∆Ct'!K42,2)&gt;1,LOG(2^-'Calcul des ∆Ct'!K42,2),-1/LOG(2^-'Calcul des ∆Ct'!K42,2)))</f>
        <v/>
      </c>
      <c r="O43" s="301" t="str">
        <f>IF(ISERROR(LOG(2^-'Calcul des ∆Ct'!L42,2)),"",IF(LOG(2^-'Calcul des ∆Ct'!L42,2)&gt;1,LOG(2^-'Calcul des ∆Ct'!L42,2),-1/LOG(2^-'Calcul des ∆Ct'!L42,2)))</f>
        <v/>
      </c>
      <c r="P43" s="301" t="str">
        <f>IF(ISERROR(LOG(2^-'Calcul des ∆Ct'!M42,2)),"",IF(LOG(2^-'Calcul des ∆Ct'!M42,2)&gt;1,LOG(2^-'Calcul des ∆Ct'!M42,2),-1/LOG(2^-'Calcul des ∆Ct'!M42,2)))</f>
        <v/>
      </c>
      <c r="Q43" s="301" t="str">
        <f>IF(ISERROR(LOG(2^-'Calcul des ∆Ct'!N42,2)),"",IF(LOG(2^-'Calcul des ∆Ct'!N42,2)&gt;1,LOG(2^-'Calcul des ∆Ct'!N42,2),-1/LOG(2^-'Calcul des ∆Ct'!N42,2)))</f>
        <v/>
      </c>
      <c r="R43" s="301" t="str">
        <f>IF(ISERROR(LOG(2^-'Calcul des ∆Ct'!O42,2)),"",IF(LOG(2^-'Calcul des ∆Ct'!O42,2)&gt;1,LOG(2^-'Calcul des ∆Ct'!O42,2),-1/LOG(2^-'Calcul des ∆Ct'!O42,2)))</f>
        <v/>
      </c>
      <c r="S43" s="301" t="str">
        <f>IF(ISERROR(LOG(2^-'Calcul des ∆Ct'!P42,2)),"",IF(LOG(2^-'Calcul des ∆Ct'!P42,2)&gt;1,LOG(2^-'Calcul des ∆Ct'!P42,2),-1/LOG(2^-'Calcul des ∆Ct'!P42,2)))</f>
        <v/>
      </c>
      <c r="T43" s="301" t="str">
        <f>IF(ISERROR(LOG(2^-'Calcul des ∆Ct'!Q42,2)),"",IF(LOG(2^-'Calcul des ∆Ct'!Q42,2)&gt;1,LOG(2^-'Calcul des ∆Ct'!Q42,2),-1/LOG(2^-'Calcul des ∆Ct'!Q42,2)))</f>
        <v/>
      </c>
      <c r="U43" s="301" t="str">
        <f>IF(ISERROR(LOG(2^-'Calcul des ∆Ct'!R42,2)),"",IF(LOG(2^-'Calcul des ∆Ct'!R42,2)&gt;1,LOG(2^-'Calcul des ∆Ct'!R42,2),-1/LOG(2^-'Calcul des ∆Ct'!R42,2)))</f>
        <v/>
      </c>
      <c r="V43" s="301" t="str">
        <f>IF(ISERROR(LOG(2^-'Calcul des ∆Ct'!S42,2)),"",IF(LOG(2^-'Calcul des ∆Ct'!S42,2)&gt;1,LOG(2^-'Calcul des ∆Ct'!S42,2),-1/LOG(2^-'Calcul des ∆Ct'!S42,2)))</f>
        <v/>
      </c>
      <c r="W43" s="301" t="str">
        <f>IF(ISERROR(LOG(2^-'Calcul des ∆Ct'!T42,2)),"",IF(LOG(2^-'Calcul des ∆Ct'!T42,2)&gt;1,LOG(2^-'Calcul des ∆Ct'!T42,2),-1/LOG(2^-'Calcul des ∆Ct'!T42,2)))</f>
        <v/>
      </c>
      <c r="X43" s="301" t="str">
        <f>IF(ISERROR(LOG(2^-'Calcul des ∆Ct'!U42,2)),"",IF(LOG(2^-'Calcul des ∆Ct'!U42,2)&gt;1,LOG(2^-'Calcul des ∆Ct'!U42,2),-1/LOG(2^-'Calcul des ∆Ct'!U42,2)))</f>
        <v/>
      </c>
      <c r="Y43" s="301" t="str">
        <f>IF(ISERROR(LOG(2^-'Calcul des ∆Ct'!V42,2)),"",IF(LOG(2^-'Calcul des ∆Ct'!V42,2)&gt;1,LOG(2^-'Calcul des ∆Ct'!V42,2),-1/LOG(2^-'Calcul des ∆Ct'!V42,2)))</f>
        <v/>
      </c>
      <c r="Z43" s="301" t="str">
        <f>IF(ISERROR(LOG(2^-'Calcul des ∆Ct'!W42,2)),"",IF(LOG(2^-'Calcul des ∆Ct'!W42,2)&gt;1,LOG(2^-'Calcul des ∆Ct'!W42,2),-1/LOG(2^-'Calcul des ∆Ct'!W42,2)))</f>
        <v/>
      </c>
      <c r="AA43" s="301" t="str">
        <f>IF(ISERROR(LOG(2^-'Calcul des ∆Ct'!X42,2)),"",IF(LOG(2^-'Calcul des ∆Ct'!X42,2)&gt;1,LOG(2^-'Calcul des ∆Ct'!X42,2),-1/LOG(2^-'Calcul des ∆Ct'!X42,2)))</f>
        <v/>
      </c>
      <c r="AB43" s="301" t="str">
        <f>IF(ISERROR(LOG(2^-'Calcul des ∆Ct'!Y42,2)),"",IF(LOG(2^-'Calcul des ∆Ct'!Y42,2)&gt;1,LOG(2^-'Calcul des ∆Ct'!Y42,2),-1/LOG(2^-'Calcul des ∆Ct'!Y42,2)))</f>
        <v/>
      </c>
      <c r="AC43" s="301" t="str">
        <f>IF(ISERROR(LOG(2^-'Calcul des ∆Ct'!Z42,2)),"",IF(LOG(2^-'Calcul des ∆Ct'!Z42,2)&gt;1,LOG(2^-'Calcul des ∆Ct'!Z42,2),-1/LOG(2^-'Calcul des ∆Ct'!Z42,2)))</f>
        <v/>
      </c>
      <c r="AD43" s="301" t="str">
        <f>IF(ISERROR(LOG(2^-'Calcul des ∆Ct'!AA42,2)),"",IF(LOG(2^-'Calcul des ∆Ct'!AA42,2)&gt;1,LOG(2^-'Calcul des ∆Ct'!AA42,2),-1/LOG(2^-'Calcul des ∆Ct'!AA42,2)))</f>
        <v/>
      </c>
      <c r="AE43" s="301" t="str">
        <f>IF(ISERROR(LOG(2^-'Calcul des ∆Ct'!AB42,2)),"",IF(LOG(2^-'Calcul des ∆Ct'!AB42,2)&gt;1,LOG(2^-'Calcul des ∆Ct'!AB42,2),-1/LOG(2^-'Calcul des ∆Ct'!AB42,2)))</f>
        <v/>
      </c>
      <c r="AF43" s="301" t="str">
        <f>IF(ISERROR(LOG(2^-'Calcul des ∆Ct'!AC42,2)),"",IF(LOG(2^-'Calcul des ∆Ct'!AC42,2)&gt;1,LOG(2^-'Calcul des ∆Ct'!AC42,2),-1/LOG(2^-'Calcul des ∆Ct'!AC42,2)))</f>
        <v/>
      </c>
      <c r="AG43" s="301" t="str">
        <f>IF(ISERROR(LOG(2^-'Calcul des ∆Ct'!AD42,2)),"",IF(LOG(2^-'Calcul des ∆Ct'!AD42,2)&gt;1,LOG(2^-'Calcul des ∆Ct'!AD42,2),-1/LOG(2^-'Calcul des ∆Ct'!AD42,2)))</f>
        <v/>
      </c>
      <c r="AH43" s="301" t="str">
        <f>IF(ISERROR(LOG(2^-'Calcul des ∆Ct'!AE42,2)),"",IF(LOG(2^-'Calcul des ∆Ct'!AE42,2)&gt;1,LOG(2^-'Calcul des ∆Ct'!AE42,2),-1/LOG(2^-'Calcul des ∆Ct'!AE42,2)))</f>
        <v/>
      </c>
      <c r="AI43" s="301" t="str">
        <f>IF(ISERROR(LOG(2^-'Calcul des ∆Ct'!AF42,2)),"",IF(LOG(2^-'Calcul des ∆Ct'!AF42,2)&gt;1,LOG(2^-'Calcul des ∆Ct'!AF42,2),-1/LOG(2^-'Calcul des ∆Ct'!AF42,2)))</f>
        <v/>
      </c>
      <c r="AJ43" s="301" t="str">
        <f>IF(ISERROR(LOG(2^-'Calcul des ∆Ct'!AG42,2)),"",IF(LOG(2^-'Calcul des ∆Ct'!AG42,2)&gt;1,LOG(2^-'Calcul des ∆Ct'!AG42,2),-1/LOG(2^-'Calcul des ∆Ct'!AG42,2)))</f>
        <v/>
      </c>
      <c r="AK43" s="301" t="str">
        <f>IF(ISERROR(LOG(2^-'Calcul des ∆Ct'!AH42,2)),"",IF(LOG(2^-'Calcul des ∆Ct'!AH42,2)&gt;1,LOG(2^-'Calcul des ∆Ct'!AH42,2),-1/LOG(2^-'Calcul des ∆Ct'!AH42,2)))</f>
        <v/>
      </c>
      <c r="AL43" s="301" t="str">
        <f>IF(ISERROR(LOG(2^-'Calcul des ∆Ct'!AI42,2)),"",IF(LOG(2^-'Calcul des ∆Ct'!AI42,2)&gt;1,LOG(2^-'Calcul des ∆Ct'!AI42,2),-1/LOG(2^-'Calcul des ∆Ct'!AI42,2)))</f>
        <v/>
      </c>
      <c r="AM43" s="146"/>
      <c r="AN43" s="146"/>
      <c r="AO43" s="146"/>
      <c r="AP43" s="146"/>
      <c r="AQ43" s="146"/>
      <c r="AR43" s="146"/>
      <c r="AS43" s="146"/>
    </row>
    <row r="44" spans="1:45" ht="20.100000000000001" customHeight="1">
      <c r="A44" s="146"/>
      <c r="B44" s="146"/>
      <c r="C44" s="16" t="str">
        <f>IF('Informations Gènes'!A44="","",'Informations Gènes'!A44)</f>
        <v/>
      </c>
      <c r="D44" s="16" t="str">
        <f>IF('Informations Gènes'!B44="","",'Informations Gènes'!B44)</f>
        <v/>
      </c>
      <c r="E44" s="172" t="str">
        <f>'Moyennes ∆Ct et 2^(-∆Ct)'!B43</f>
        <v/>
      </c>
      <c r="F44" s="301" t="str">
        <f>IF(ISERROR(LOG(2^-'Calcul des ∆Ct'!C43,2)),"",IF(LOG(2^-'Calcul des ∆Ct'!C43,2)&gt;1,LOG(2^-'Calcul des ∆Ct'!C43,2),-1/LOG(2^-'Calcul des ∆Ct'!C43,2)))</f>
        <v/>
      </c>
      <c r="G44" s="301" t="str">
        <f>IF(ISERROR(LOG(2^-'Calcul des ∆Ct'!D43,2)),"",IF(LOG(2^-'Calcul des ∆Ct'!D43,2)&gt;1,LOG(2^-'Calcul des ∆Ct'!D43,2),-1/LOG(2^-'Calcul des ∆Ct'!D43,2)))</f>
        <v/>
      </c>
      <c r="H44" s="301" t="str">
        <f>IF(ISERROR(LOG(2^-'Calcul des ∆Ct'!E43,2)),"",IF(LOG(2^-'Calcul des ∆Ct'!E43,2)&gt;1,LOG(2^-'Calcul des ∆Ct'!E43,2),-1/LOG(2^-'Calcul des ∆Ct'!E43,2)))</f>
        <v/>
      </c>
      <c r="I44" s="301" t="str">
        <f>IF(ISERROR(LOG(2^-'Calcul des ∆Ct'!F43,2)),"",IF(LOG(2^-'Calcul des ∆Ct'!F43,2)&gt;1,LOG(2^-'Calcul des ∆Ct'!F43,2),-1/LOG(2^-'Calcul des ∆Ct'!F43,2)))</f>
        <v/>
      </c>
      <c r="J44" s="301" t="str">
        <f>IF(ISERROR(LOG(2^-'Calcul des ∆Ct'!G43,2)),"",IF(LOG(2^-'Calcul des ∆Ct'!G43,2)&gt;1,LOG(2^-'Calcul des ∆Ct'!G43,2),-1/LOG(2^-'Calcul des ∆Ct'!G43,2)))</f>
        <v/>
      </c>
      <c r="K44" s="301" t="str">
        <f>IF(ISERROR(LOG(2^-'Calcul des ∆Ct'!H43,2)),"",IF(LOG(2^-'Calcul des ∆Ct'!H43,2)&gt;1,LOG(2^-'Calcul des ∆Ct'!H43,2),-1/LOG(2^-'Calcul des ∆Ct'!H43,2)))</f>
        <v/>
      </c>
      <c r="L44" s="301" t="str">
        <f>IF(ISERROR(LOG(2^-'Calcul des ∆Ct'!I43,2)),"",IF(LOG(2^-'Calcul des ∆Ct'!I43,2)&gt;1,LOG(2^-'Calcul des ∆Ct'!I43,2),-1/LOG(2^-'Calcul des ∆Ct'!I43,2)))</f>
        <v/>
      </c>
      <c r="M44" s="301" t="str">
        <f>IF(ISERROR(LOG(2^-'Calcul des ∆Ct'!J43,2)),"",IF(LOG(2^-'Calcul des ∆Ct'!J43,2)&gt;1,LOG(2^-'Calcul des ∆Ct'!J43,2),-1/LOG(2^-'Calcul des ∆Ct'!J43,2)))</f>
        <v/>
      </c>
      <c r="N44" s="301" t="str">
        <f>IF(ISERROR(LOG(2^-'Calcul des ∆Ct'!K43,2)),"",IF(LOG(2^-'Calcul des ∆Ct'!K43,2)&gt;1,LOG(2^-'Calcul des ∆Ct'!K43,2),-1/LOG(2^-'Calcul des ∆Ct'!K43,2)))</f>
        <v/>
      </c>
      <c r="O44" s="301" t="str">
        <f>IF(ISERROR(LOG(2^-'Calcul des ∆Ct'!L43,2)),"",IF(LOG(2^-'Calcul des ∆Ct'!L43,2)&gt;1,LOG(2^-'Calcul des ∆Ct'!L43,2),-1/LOG(2^-'Calcul des ∆Ct'!L43,2)))</f>
        <v/>
      </c>
      <c r="P44" s="301" t="str">
        <f>IF(ISERROR(LOG(2^-'Calcul des ∆Ct'!M43,2)),"",IF(LOG(2^-'Calcul des ∆Ct'!M43,2)&gt;1,LOG(2^-'Calcul des ∆Ct'!M43,2),-1/LOG(2^-'Calcul des ∆Ct'!M43,2)))</f>
        <v/>
      </c>
      <c r="Q44" s="301" t="str">
        <f>IF(ISERROR(LOG(2^-'Calcul des ∆Ct'!N43,2)),"",IF(LOG(2^-'Calcul des ∆Ct'!N43,2)&gt;1,LOG(2^-'Calcul des ∆Ct'!N43,2),-1/LOG(2^-'Calcul des ∆Ct'!N43,2)))</f>
        <v/>
      </c>
      <c r="R44" s="301" t="str">
        <f>IF(ISERROR(LOG(2^-'Calcul des ∆Ct'!O43,2)),"",IF(LOG(2^-'Calcul des ∆Ct'!O43,2)&gt;1,LOG(2^-'Calcul des ∆Ct'!O43,2),-1/LOG(2^-'Calcul des ∆Ct'!O43,2)))</f>
        <v/>
      </c>
      <c r="S44" s="301" t="str">
        <f>IF(ISERROR(LOG(2^-'Calcul des ∆Ct'!P43,2)),"",IF(LOG(2^-'Calcul des ∆Ct'!P43,2)&gt;1,LOG(2^-'Calcul des ∆Ct'!P43,2),-1/LOG(2^-'Calcul des ∆Ct'!P43,2)))</f>
        <v/>
      </c>
      <c r="T44" s="301" t="str">
        <f>IF(ISERROR(LOG(2^-'Calcul des ∆Ct'!Q43,2)),"",IF(LOG(2^-'Calcul des ∆Ct'!Q43,2)&gt;1,LOG(2^-'Calcul des ∆Ct'!Q43,2),-1/LOG(2^-'Calcul des ∆Ct'!Q43,2)))</f>
        <v/>
      </c>
      <c r="U44" s="301" t="str">
        <f>IF(ISERROR(LOG(2^-'Calcul des ∆Ct'!R43,2)),"",IF(LOG(2^-'Calcul des ∆Ct'!R43,2)&gt;1,LOG(2^-'Calcul des ∆Ct'!R43,2),-1/LOG(2^-'Calcul des ∆Ct'!R43,2)))</f>
        <v/>
      </c>
      <c r="V44" s="301" t="str">
        <f>IF(ISERROR(LOG(2^-'Calcul des ∆Ct'!S43,2)),"",IF(LOG(2^-'Calcul des ∆Ct'!S43,2)&gt;1,LOG(2^-'Calcul des ∆Ct'!S43,2),-1/LOG(2^-'Calcul des ∆Ct'!S43,2)))</f>
        <v/>
      </c>
      <c r="W44" s="301" t="str">
        <f>IF(ISERROR(LOG(2^-'Calcul des ∆Ct'!T43,2)),"",IF(LOG(2^-'Calcul des ∆Ct'!T43,2)&gt;1,LOG(2^-'Calcul des ∆Ct'!T43,2),-1/LOG(2^-'Calcul des ∆Ct'!T43,2)))</f>
        <v/>
      </c>
      <c r="X44" s="301" t="str">
        <f>IF(ISERROR(LOG(2^-'Calcul des ∆Ct'!U43,2)),"",IF(LOG(2^-'Calcul des ∆Ct'!U43,2)&gt;1,LOG(2^-'Calcul des ∆Ct'!U43,2),-1/LOG(2^-'Calcul des ∆Ct'!U43,2)))</f>
        <v/>
      </c>
      <c r="Y44" s="301" t="str">
        <f>IF(ISERROR(LOG(2^-'Calcul des ∆Ct'!V43,2)),"",IF(LOG(2^-'Calcul des ∆Ct'!V43,2)&gt;1,LOG(2^-'Calcul des ∆Ct'!V43,2),-1/LOG(2^-'Calcul des ∆Ct'!V43,2)))</f>
        <v/>
      </c>
      <c r="Z44" s="301" t="str">
        <f>IF(ISERROR(LOG(2^-'Calcul des ∆Ct'!W43,2)),"",IF(LOG(2^-'Calcul des ∆Ct'!W43,2)&gt;1,LOG(2^-'Calcul des ∆Ct'!W43,2),-1/LOG(2^-'Calcul des ∆Ct'!W43,2)))</f>
        <v/>
      </c>
      <c r="AA44" s="301" t="str">
        <f>IF(ISERROR(LOG(2^-'Calcul des ∆Ct'!X43,2)),"",IF(LOG(2^-'Calcul des ∆Ct'!X43,2)&gt;1,LOG(2^-'Calcul des ∆Ct'!X43,2),-1/LOG(2^-'Calcul des ∆Ct'!X43,2)))</f>
        <v/>
      </c>
      <c r="AB44" s="301" t="str">
        <f>IF(ISERROR(LOG(2^-'Calcul des ∆Ct'!Y43,2)),"",IF(LOG(2^-'Calcul des ∆Ct'!Y43,2)&gt;1,LOG(2^-'Calcul des ∆Ct'!Y43,2),-1/LOG(2^-'Calcul des ∆Ct'!Y43,2)))</f>
        <v/>
      </c>
      <c r="AC44" s="301" t="str">
        <f>IF(ISERROR(LOG(2^-'Calcul des ∆Ct'!Z43,2)),"",IF(LOG(2^-'Calcul des ∆Ct'!Z43,2)&gt;1,LOG(2^-'Calcul des ∆Ct'!Z43,2),-1/LOG(2^-'Calcul des ∆Ct'!Z43,2)))</f>
        <v/>
      </c>
      <c r="AD44" s="301" t="str">
        <f>IF(ISERROR(LOG(2^-'Calcul des ∆Ct'!AA43,2)),"",IF(LOG(2^-'Calcul des ∆Ct'!AA43,2)&gt;1,LOG(2^-'Calcul des ∆Ct'!AA43,2),-1/LOG(2^-'Calcul des ∆Ct'!AA43,2)))</f>
        <v/>
      </c>
      <c r="AE44" s="301" t="str">
        <f>IF(ISERROR(LOG(2^-'Calcul des ∆Ct'!AB43,2)),"",IF(LOG(2^-'Calcul des ∆Ct'!AB43,2)&gt;1,LOG(2^-'Calcul des ∆Ct'!AB43,2),-1/LOG(2^-'Calcul des ∆Ct'!AB43,2)))</f>
        <v/>
      </c>
      <c r="AF44" s="301" t="str">
        <f>IF(ISERROR(LOG(2^-'Calcul des ∆Ct'!AC43,2)),"",IF(LOG(2^-'Calcul des ∆Ct'!AC43,2)&gt;1,LOG(2^-'Calcul des ∆Ct'!AC43,2),-1/LOG(2^-'Calcul des ∆Ct'!AC43,2)))</f>
        <v/>
      </c>
      <c r="AG44" s="301" t="str">
        <f>IF(ISERROR(LOG(2^-'Calcul des ∆Ct'!AD43,2)),"",IF(LOG(2^-'Calcul des ∆Ct'!AD43,2)&gt;1,LOG(2^-'Calcul des ∆Ct'!AD43,2),-1/LOG(2^-'Calcul des ∆Ct'!AD43,2)))</f>
        <v/>
      </c>
      <c r="AH44" s="301" t="str">
        <f>IF(ISERROR(LOG(2^-'Calcul des ∆Ct'!AE43,2)),"",IF(LOG(2^-'Calcul des ∆Ct'!AE43,2)&gt;1,LOG(2^-'Calcul des ∆Ct'!AE43,2),-1/LOG(2^-'Calcul des ∆Ct'!AE43,2)))</f>
        <v/>
      </c>
      <c r="AI44" s="301" t="str">
        <f>IF(ISERROR(LOG(2^-'Calcul des ∆Ct'!AF43,2)),"",IF(LOG(2^-'Calcul des ∆Ct'!AF43,2)&gt;1,LOG(2^-'Calcul des ∆Ct'!AF43,2),-1/LOG(2^-'Calcul des ∆Ct'!AF43,2)))</f>
        <v/>
      </c>
      <c r="AJ44" s="301" t="str">
        <f>IF(ISERROR(LOG(2^-'Calcul des ∆Ct'!AG43,2)),"",IF(LOG(2^-'Calcul des ∆Ct'!AG43,2)&gt;1,LOG(2^-'Calcul des ∆Ct'!AG43,2),-1/LOG(2^-'Calcul des ∆Ct'!AG43,2)))</f>
        <v/>
      </c>
      <c r="AK44" s="301" t="str">
        <f>IF(ISERROR(LOG(2^-'Calcul des ∆Ct'!AH43,2)),"",IF(LOG(2^-'Calcul des ∆Ct'!AH43,2)&gt;1,LOG(2^-'Calcul des ∆Ct'!AH43,2),-1/LOG(2^-'Calcul des ∆Ct'!AH43,2)))</f>
        <v/>
      </c>
      <c r="AL44" s="301" t="str">
        <f>IF(ISERROR(LOG(2^-'Calcul des ∆Ct'!AI43,2)),"",IF(LOG(2^-'Calcul des ∆Ct'!AI43,2)&gt;1,LOG(2^-'Calcul des ∆Ct'!AI43,2),-1/LOG(2^-'Calcul des ∆Ct'!AI43,2)))</f>
        <v/>
      </c>
      <c r="AM44" s="146"/>
      <c r="AN44" s="146"/>
      <c r="AO44" s="146"/>
      <c r="AP44" s="146"/>
      <c r="AQ44" s="146"/>
      <c r="AR44" s="146"/>
      <c r="AS44" s="146"/>
    </row>
    <row r="45" spans="1:45" ht="20.100000000000001" customHeight="1">
      <c r="A45" s="146"/>
      <c r="B45" s="146"/>
      <c r="C45" s="16" t="str">
        <f>IF('Informations Gènes'!A45="","",'Informations Gènes'!A45)</f>
        <v/>
      </c>
      <c r="D45" s="16" t="str">
        <f>IF('Informations Gènes'!B45="","",'Informations Gènes'!B45)</f>
        <v/>
      </c>
      <c r="E45" s="172" t="str">
        <f>'Moyennes ∆Ct et 2^(-∆Ct)'!B44</f>
        <v/>
      </c>
      <c r="F45" s="301" t="str">
        <f>IF(ISERROR(LOG(2^-'Calcul des ∆Ct'!C44,2)),"",IF(LOG(2^-'Calcul des ∆Ct'!C44,2)&gt;1,LOG(2^-'Calcul des ∆Ct'!C44,2),-1/LOG(2^-'Calcul des ∆Ct'!C44,2)))</f>
        <v/>
      </c>
      <c r="G45" s="301" t="str">
        <f>IF(ISERROR(LOG(2^-'Calcul des ∆Ct'!D44,2)),"",IF(LOG(2^-'Calcul des ∆Ct'!D44,2)&gt;1,LOG(2^-'Calcul des ∆Ct'!D44,2),-1/LOG(2^-'Calcul des ∆Ct'!D44,2)))</f>
        <v/>
      </c>
      <c r="H45" s="301" t="str">
        <f>IF(ISERROR(LOG(2^-'Calcul des ∆Ct'!E44,2)),"",IF(LOG(2^-'Calcul des ∆Ct'!E44,2)&gt;1,LOG(2^-'Calcul des ∆Ct'!E44,2),-1/LOG(2^-'Calcul des ∆Ct'!E44,2)))</f>
        <v/>
      </c>
      <c r="I45" s="301" t="str">
        <f>IF(ISERROR(LOG(2^-'Calcul des ∆Ct'!F44,2)),"",IF(LOG(2^-'Calcul des ∆Ct'!F44,2)&gt;1,LOG(2^-'Calcul des ∆Ct'!F44,2),-1/LOG(2^-'Calcul des ∆Ct'!F44,2)))</f>
        <v/>
      </c>
      <c r="J45" s="301" t="str">
        <f>IF(ISERROR(LOG(2^-'Calcul des ∆Ct'!G44,2)),"",IF(LOG(2^-'Calcul des ∆Ct'!G44,2)&gt;1,LOG(2^-'Calcul des ∆Ct'!G44,2),-1/LOG(2^-'Calcul des ∆Ct'!G44,2)))</f>
        <v/>
      </c>
      <c r="K45" s="301" t="str">
        <f>IF(ISERROR(LOG(2^-'Calcul des ∆Ct'!H44,2)),"",IF(LOG(2^-'Calcul des ∆Ct'!H44,2)&gt;1,LOG(2^-'Calcul des ∆Ct'!H44,2),-1/LOG(2^-'Calcul des ∆Ct'!H44,2)))</f>
        <v/>
      </c>
      <c r="L45" s="301" t="str">
        <f>IF(ISERROR(LOG(2^-'Calcul des ∆Ct'!I44,2)),"",IF(LOG(2^-'Calcul des ∆Ct'!I44,2)&gt;1,LOG(2^-'Calcul des ∆Ct'!I44,2),-1/LOG(2^-'Calcul des ∆Ct'!I44,2)))</f>
        <v/>
      </c>
      <c r="M45" s="301" t="str">
        <f>IF(ISERROR(LOG(2^-'Calcul des ∆Ct'!J44,2)),"",IF(LOG(2^-'Calcul des ∆Ct'!J44,2)&gt;1,LOG(2^-'Calcul des ∆Ct'!J44,2),-1/LOG(2^-'Calcul des ∆Ct'!J44,2)))</f>
        <v/>
      </c>
      <c r="N45" s="301" t="str">
        <f>IF(ISERROR(LOG(2^-'Calcul des ∆Ct'!K44,2)),"",IF(LOG(2^-'Calcul des ∆Ct'!K44,2)&gt;1,LOG(2^-'Calcul des ∆Ct'!K44,2),-1/LOG(2^-'Calcul des ∆Ct'!K44,2)))</f>
        <v/>
      </c>
      <c r="O45" s="301" t="str">
        <f>IF(ISERROR(LOG(2^-'Calcul des ∆Ct'!L44,2)),"",IF(LOG(2^-'Calcul des ∆Ct'!L44,2)&gt;1,LOG(2^-'Calcul des ∆Ct'!L44,2),-1/LOG(2^-'Calcul des ∆Ct'!L44,2)))</f>
        <v/>
      </c>
      <c r="P45" s="301" t="str">
        <f>IF(ISERROR(LOG(2^-'Calcul des ∆Ct'!M44,2)),"",IF(LOG(2^-'Calcul des ∆Ct'!M44,2)&gt;1,LOG(2^-'Calcul des ∆Ct'!M44,2),-1/LOG(2^-'Calcul des ∆Ct'!M44,2)))</f>
        <v/>
      </c>
      <c r="Q45" s="301" t="str">
        <f>IF(ISERROR(LOG(2^-'Calcul des ∆Ct'!N44,2)),"",IF(LOG(2^-'Calcul des ∆Ct'!N44,2)&gt;1,LOG(2^-'Calcul des ∆Ct'!N44,2),-1/LOG(2^-'Calcul des ∆Ct'!N44,2)))</f>
        <v/>
      </c>
      <c r="R45" s="301" t="str">
        <f>IF(ISERROR(LOG(2^-'Calcul des ∆Ct'!O44,2)),"",IF(LOG(2^-'Calcul des ∆Ct'!O44,2)&gt;1,LOG(2^-'Calcul des ∆Ct'!O44,2),-1/LOG(2^-'Calcul des ∆Ct'!O44,2)))</f>
        <v/>
      </c>
      <c r="S45" s="301" t="str">
        <f>IF(ISERROR(LOG(2^-'Calcul des ∆Ct'!P44,2)),"",IF(LOG(2^-'Calcul des ∆Ct'!P44,2)&gt;1,LOG(2^-'Calcul des ∆Ct'!P44,2),-1/LOG(2^-'Calcul des ∆Ct'!P44,2)))</f>
        <v/>
      </c>
      <c r="T45" s="301" t="str">
        <f>IF(ISERROR(LOG(2^-'Calcul des ∆Ct'!Q44,2)),"",IF(LOG(2^-'Calcul des ∆Ct'!Q44,2)&gt;1,LOG(2^-'Calcul des ∆Ct'!Q44,2),-1/LOG(2^-'Calcul des ∆Ct'!Q44,2)))</f>
        <v/>
      </c>
      <c r="U45" s="301" t="str">
        <f>IF(ISERROR(LOG(2^-'Calcul des ∆Ct'!R44,2)),"",IF(LOG(2^-'Calcul des ∆Ct'!R44,2)&gt;1,LOG(2^-'Calcul des ∆Ct'!R44,2),-1/LOG(2^-'Calcul des ∆Ct'!R44,2)))</f>
        <v/>
      </c>
      <c r="V45" s="301" t="str">
        <f>IF(ISERROR(LOG(2^-'Calcul des ∆Ct'!S44,2)),"",IF(LOG(2^-'Calcul des ∆Ct'!S44,2)&gt;1,LOG(2^-'Calcul des ∆Ct'!S44,2),-1/LOG(2^-'Calcul des ∆Ct'!S44,2)))</f>
        <v/>
      </c>
      <c r="W45" s="301" t="str">
        <f>IF(ISERROR(LOG(2^-'Calcul des ∆Ct'!T44,2)),"",IF(LOG(2^-'Calcul des ∆Ct'!T44,2)&gt;1,LOG(2^-'Calcul des ∆Ct'!T44,2),-1/LOG(2^-'Calcul des ∆Ct'!T44,2)))</f>
        <v/>
      </c>
      <c r="X45" s="301" t="str">
        <f>IF(ISERROR(LOG(2^-'Calcul des ∆Ct'!U44,2)),"",IF(LOG(2^-'Calcul des ∆Ct'!U44,2)&gt;1,LOG(2^-'Calcul des ∆Ct'!U44,2),-1/LOG(2^-'Calcul des ∆Ct'!U44,2)))</f>
        <v/>
      </c>
      <c r="Y45" s="301" t="str">
        <f>IF(ISERROR(LOG(2^-'Calcul des ∆Ct'!V44,2)),"",IF(LOG(2^-'Calcul des ∆Ct'!V44,2)&gt;1,LOG(2^-'Calcul des ∆Ct'!V44,2),-1/LOG(2^-'Calcul des ∆Ct'!V44,2)))</f>
        <v/>
      </c>
      <c r="Z45" s="301" t="str">
        <f>IF(ISERROR(LOG(2^-'Calcul des ∆Ct'!W44,2)),"",IF(LOG(2^-'Calcul des ∆Ct'!W44,2)&gt;1,LOG(2^-'Calcul des ∆Ct'!W44,2),-1/LOG(2^-'Calcul des ∆Ct'!W44,2)))</f>
        <v/>
      </c>
      <c r="AA45" s="301" t="str">
        <f>IF(ISERROR(LOG(2^-'Calcul des ∆Ct'!X44,2)),"",IF(LOG(2^-'Calcul des ∆Ct'!X44,2)&gt;1,LOG(2^-'Calcul des ∆Ct'!X44,2),-1/LOG(2^-'Calcul des ∆Ct'!X44,2)))</f>
        <v/>
      </c>
      <c r="AB45" s="301" t="str">
        <f>IF(ISERROR(LOG(2^-'Calcul des ∆Ct'!Y44,2)),"",IF(LOG(2^-'Calcul des ∆Ct'!Y44,2)&gt;1,LOG(2^-'Calcul des ∆Ct'!Y44,2),-1/LOG(2^-'Calcul des ∆Ct'!Y44,2)))</f>
        <v/>
      </c>
      <c r="AC45" s="301" t="str">
        <f>IF(ISERROR(LOG(2^-'Calcul des ∆Ct'!Z44,2)),"",IF(LOG(2^-'Calcul des ∆Ct'!Z44,2)&gt;1,LOG(2^-'Calcul des ∆Ct'!Z44,2),-1/LOG(2^-'Calcul des ∆Ct'!Z44,2)))</f>
        <v/>
      </c>
      <c r="AD45" s="301" t="str">
        <f>IF(ISERROR(LOG(2^-'Calcul des ∆Ct'!AA44,2)),"",IF(LOG(2^-'Calcul des ∆Ct'!AA44,2)&gt;1,LOG(2^-'Calcul des ∆Ct'!AA44,2),-1/LOG(2^-'Calcul des ∆Ct'!AA44,2)))</f>
        <v/>
      </c>
      <c r="AE45" s="301" t="str">
        <f>IF(ISERROR(LOG(2^-'Calcul des ∆Ct'!AB44,2)),"",IF(LOG(2^-'Calcul des ∆Ct'!AB44,2)&gt;1,LOG(2^-'Calcul des ∆Ct'!AB44,2),-1/LOG(2^-'Calcul des ∆Ct'!AB44,2)))</f>
        <v/>
      </c>
      <c r="AF45" s="301" t="str">
        <f>IF(ISERROR(LOG(2^-'Calcul des ∆Ct'!AC44,2)),"",IF(LOG(2^-'Calcul des ∆Ct'!AC44,2)&gt;1,LOG(2^-'Calcul des ∆Ct'!AC44,2),-1/LOG(2^-'Calcul des ∆Ct'!AC44,2)))</f>
        <v/>
      </c>
      <c r="AG45" s="301" t="str">
        <f>IF(ISERROR(LOG(2^-'Calcul des ∆Ct'!AD44,2)),"",IF(LOG(2^-'Calcul des ∆Ct'!AD44,2)&gt;1,LOG(2^-'Calcul des ∆Ct'!AD44,2),-1/LOG(2^-'Calcul des ∆Ct'!AD44,2)))</f>
        <v/>
      </c>
      <c r="AH45" s="301" t="str">
        <f>IF(ISERROR(LOG(2^-'Calcul des ∆Ct'!AE44,2)),"",IF(LOG(2^-'Calcul des ∆Ct'!AE44,2)&gt;1,LOG(2^-'Calcul des ∆Ct'!AE44,2),-1/LOG(2^-'Calcul des ∆Ct'!AE44,2)))</f>
        <v/>
      </c>
      <c r="AI45" s="301" t="str">
        <f>IF(ISERROR(LOG(2^-'Calcul des ∆Ct'!AF44,2)),"",IF(LOG(2^-'Calcul des ∆Ct'!AF44,2)&gt;1,LOG(2^-'Calcul des ∆Ct'!AF44,2),-1/LOG(2^-'Calcul des ∆Ct'!AF44,2)))</f>
        <v/>
      </c>
      <c r="AJ45" s="301" t="str">
        <f>IF(ISERROR(LOG(2^-'Calcul des ∆Ct'!AG44,2)),"",IF(LOG(2^-'Calcul des ∆Ct'!AG44,2)&gt;1,LOG(2^-'Calcul des ∆Ct'!AG44,2),-1/LOG(2^-'Calcul des ∆Ct'!AG44,2)))</f>
        <v/>
      </c>
      <c r="AK45" s="301" t="str">
        <f>IF(ISERROR(LOG(2^-'Calcul des ∆Ct'!AH44,2)),"",IF(LOG(2^-'Calcul des ∆Ct'!AH44,2)&gt;1,LOG(2^-'Calcul des ∆Ct'!AH44,2),-1/LOG(2^-'Calcul des ∆Ct'!AH44,2)))</f>
        <v/>
      </c>
      <c r="AL45" s="301" t="str">
        <f>IF(ISERROR(LOG(2^-'Calcul des ∆Ct'!AI44,2)),"",IF(LOG(2^-'Calcul des ∆Ct'!AI44,2)&gt;1,LOG(2^-'Calcul des ∆Ct'!AI44,2),-1/LOG(2^-'Calcul des ∆Ct'!AI44,2)))</f>
        <v/>
      </c>
      <c r="AM45" s="146"/>
      <c r="AN45" s="146"/>
      <c r="AO45" s="146"/>
      <c r="AP45" s="146"/>
      <c r="AQ45" s="146"/>
      <c r="AR45" s="146"/>
      <c r="AS45" s="146"/>
    </row>
    <row r="46" spans="1:45" ht="20.100000000000001" customHeight="1">
      <c r="A46" s="146"/>
      <c r="B46" s="146"/>
      <c r="C46" s="16" t="str">
        <f>IF('Informations Gènes'!A46="","",'Informations Gènes'!A46)</f>
        <v/>
      </c>
      <c r="D46" s="16" t="str">
        <f>IF('Informations Gènes'!B46="","",'Informations Gènes'!B46)</f>
        <v/>
      </c>
      <c r="E46" s="172" t="str">
        <f>'Moyennes ∆Ct et 2^(-∆Ct)'!B45</f>
        <v/>
      </c>
      <c r="F46" s="301" t="str">
        <f>IF(ISERROR(LOG(2^-'Calcul des ∆Ct'!C45,2)),"",IF(LOG(2^-'Calcul des ∆Ct'!C45,2)&gt;1,LOG(2^-'Calcul des ∆Ct'!C45,2),-1/LOG(2^-'Calcul des ∆Ct'!C45,2)))</f>
        <v/>
      </c>
      <c r="G46" s="301" t="str">
        <f>IF(ISERROR(LOG(2^-'Calcul des ∆Ct'!D45,2)),"",IF(LOG(2^-'Calcul des ∆Ct'!D45,2)&gt;1,LOG(2^-'Calcul des ∆Ct'!D45,2),-1/LOG(2^-'Calcul des ∆Ct'!D45,2)))</f>
        <v/>
      </c>
      <c r="H46" s="301" t="str">
        <f>IF(ISERROR(LOG(2^-'Calcul des ∆Ct'!E45,2)),"",IF(LOG(2^-'Calcul des ∆Ct'!E45,2)&gt;1,LOG(2^-'Calcul des ∆Ct'!E45,2),-1/LOG(2^-'Calcul des ∆Ct'!E45,2)))</f>
        <v/>
      </c>
      <c r="I46" s="301" t="str">
        <f>IF(ISERROR(LOG(2^-'Calcul des ∆Ct'!F45,2)),"",IF(LOG(2^-'Calcul des ∆Ct'!F45,2)&gt;1,LOG(2^-'Calcul des ∆Ct'!F45,2),-1/LOG(2^-'Calcul des ∆Ct'!F45,2)))</f>
        <v/>
      </c>
      <c r="J46" s="301" t="str">
        <f>IF(ISERROR(LOG(2^-'Calcul des ∆Ct'!G45,2)),"",IF(LOG(2^-'Calcul des ∆Ct'!G45,2)&gt;1,LOG(2^-'Calcul des ∆Ct'!G45,2),-1/LOG(2^-'Calcul des ∆Ct'!G45,2)))</f>
        <v/>
      </c>
      <c r="K46" s="301" t="str">
        <f>IF(ISERROR(LOG(2^-'Calcul des ∆Ct'!H45,2)),"",IF(LOG(2^-'Calcul des ∆Ct'!H45,2)&gt;1,LOG(2^-'Calcul des ∆Ct'!H45,2),-1/LOG(2^-'Calcul des ∆Ct'!H45,2)))</f>
        <v/>
      </c>
      <c r="L46" s="301" t="str">
        <f>IF(ISERROR(LOG(2^-'Calcul des ∆Ct'!I45,2)),"",IF(LOG(2^-'Calcul des ∆Ct'!I45,2)&gt;1,LOG(2^-'Calcul des ∆Ct'!I45,2),-1/LOG(2^-'Calcul des ∆Ct'!I45,2)))</f>
        <v/>
      </c>
      <c r="M46" s="301" t="str">
        <f>IF(ISERROR(LOG(2^-'Calcul des ∆Ct'!J45,2)),"",IF(LOG(2^-'Calcul des ∆Ct'!J45,2)&gt;1,LOG(2^-'Calcul des ∆Ct'!J45,2),-1/LOG(2^-'Calcul des ∆Ct'!J45,2)))</f>
        <v/>
      </c>
      <c r="N46" s="301" t="str">
        <f>IF(ISERROR(LOG(2^-'Calcul des ∆Ct'!K45,2)),"",IF(LOG(2^-'Calcul des ∆Ct'!K45,2)&gt;1,LOG(2^-'Calcul des ∆Ct'!K45,2),-1/LOG(2^-'Calcul des ∆Ct'!K45,2)))</f>
        <v/>
      </c>
      <c r="O46" s="301" t="str">
        <f>IF(ISERROR(LOG(2^-'Calcul des ∆Ct'!L45,2)),"",IF(LOG(2^-'Calcul des ∆Ct'!L45,2)&gt;1,LOG(2^-'Calcul des ∆Ct'!L45,2),-1/LOG(2^-'Calcul des ∆Ct'!L45,2)))</f>
        <v/>
      </c>
      <c r="P46" s="301" t="str">
        <f>IF(ISERROR(LOG(2^-'Calcul des ∆Ct'!M45,2)),"",IF(LOG(2^-'Calcul des ∆Ct'!M45,2)&gt;1,LOG(2^-'Calcul des ∆Ct'!M45,2),-1/LOG(2^-'Calcul des ∆Ct'!M45,2)))</f>
        <v/>
      </c>
      <c r="Q46" s="301" t="str">
        <f>IF(ISERROR(LOG(2^-'Calcul des ∆Ct'!N45,2)),"",IF(LOG(2^-'Calcul des ∆Ct'!N45,2)&gt;1,LOG(2^-'Calcul des ∆Ct'!N45,2),-1/LOG(2^-'Calcul des ∆Ct'!N45,2)))</f>
        <v/>
      </c>
      <c r="R46" s="301" t="str">
        <f>IF(ISERROR(LOG(2^-'Calcul des ∆Ct'!O45,2)),"",IF(LOG(2^-'Calcul des ∆Ct'!O45,2)&gt;1,LOG(2^-'Calcul des ∆Ct'!O45,2),-1/LOG(2^-'Calcul des ∆Ct'!O45,2)))</f>
        <v/>
      </c>
      <c r="S46" s="301" t="str">
        <f>IF(ISERROR(LOG(2^-'Calcul des ∆Ct'!P45,2)),"",IF(LOG(2^-'Calcul des ∆Ct'!P45,2)&gt;1,LOG(2^-'Calcul des ∆Ct'!P45,2),-1/LOG(2^-'Calcul des ∆Ct'!P45,2)))</f>
        <v/>
      </c>
      <c r="T46" s="301" t="str">
        <f>IF(ISERROR(LOG(2^-'Calcul des ∆Ct'!Q45,2)),"",IF(LOG(2^-'Calcul des ∆Ct'!Q45,2)&gt;1,LOG(2^-'Calcul des ∆Ct'!Q45,2),-1/LOG(2^-'Calcul des ∆Ct'!Q45,2)))</f>
        <v/>
      </c>
      <c r="U46" s="301" t="str">
        <f>IF(ISERROR(LOG(2^-'Calcul des ∆Ct'!R45,2)),"",IF(LOG(2^-'Calcul des ∆Ct'!R45,2)&gt;1,LOG(2^-'Calcul des ∆Ct'!R45,2),-1/LOG(2^-'Calcul des ∆Ct'!R45,2)))</f>
        <v/>
      </c>
      <c r="V46" s="301" t="str">
        <f>IF(ISERROR(LOG(2^-'Calcul des ∆Ct'!S45,2)),"",IF(LOG(2^-'Calcul des ∆Ct'!S45,2)&gt;1,LOG(2^-'Calcul des ∆Ct'!S45,2),-1/LOG(2^-'Calcul des ∆Ct'!S45,2)))</f>
        <v/>
      </c>
      <c r="W46" s="301" t="str">
        <f>IF(ISERROR(LOG(2^-'Calcul des ∆Ct'!T45,2)),"",IF(LOG(2^-'Calcul des ∆Ct'!T45,2)&gt;1,LOG(2^-'Calcul des ∆Ct'!T45,2),-1/LOG(2^-'Calcul des ∆Ct'!T45,2)))</f>
        <v/>
      </c>
      <c r="X46" s="301" t="str">
        <f>IF(ISERROR(LOG(2^-'Calcul des ∆Ct'!U45,2)),"",IF(LOG(2^-'Calcul des ∆Ct'!U45,2)&gt;1,LOG(2^-'Calcul des ∆Ct'!U45,2),-1/LOG(2^-'Calcul des ∆Ct'!U45,2)))</f>
        <v/>
      </c>
      <c r="Y46" s="301" t="str">
        <f>IF(ISERROR(LOG(2^-'Calcul des ∆Ct'!V45,2)),"",IF(LOG(2^-'Calcul des ∆Ct'!V45,2)&gt;1,LOG(2^-'Calcul des ∆Ct'!V45,2),-1/LOG(2^-'Calcul des ∆Ct'!V45,2)))</f>
        <v/>
      </c>
      <c r="Z46" s="301" t="str">
        <f>IF(ISERROR(LOG(2^-'Calcul des ∆Ct'!W45,2)),"",IF(LOG(2^-'Calcul des ∆Ct'!W45,2)&gt;1,LOG(2^-'Calcul des ∆Ct'!W45,2),-1/LOG(2^-'Calcul des ∆Ct'!W45,2)))</f>
        <v/>
      </c>
      <c r="AA46" s="301" t="str">
        <f>IF(ISERROR(LOG(2^-'Calcul des ∆Ct'!X45,2)),"",IF(LOG(2^-'Calcul des ∆Ct'!X45,2)&gt;1,LOG(2^-'Calcul des ∆Ct'!X45,2),-1/LOG(2^-'Calcul des ∆Ct'!X45,2)))</f>
        <v/>
      </c>
      <c r="AB46" s="301" t="str">
        <f>IF(ISERROR(LOG(2^-'Calcul des ∆Ct'!Y45,2)),"",IF(LOG(2^-'Calcul des ∆Ct'!Y45,2)&gt;1,LOG(2^-'Calcul des ∆Ct'!Y45,2),-1/LOG(2^-'Calcul des ∆Ct'!Y45,2)))</f>
        <v/>
      </c>
      <c r="AC46" s="301" t="str">
        <f>IF(ISERROR(LOG(2^-'Calcul des ∆Ct'!Z45,2)),"",IF(LOG(2^-'Calcul des ∆Ct'!Z45,2)&gt;1,LOG(2^-'Calcul des ∆Ct'!Z45,2),-1/LOG(2^-'Calcul des ∆Ct'!Z45,2)))</f>
        <v/>
      </c>
      <c r="AD46" s="301" t="str">
        <f>IF(ISERROR(LOG(2^-'Calcul des ∆Ct'!AA45,2)),"",IF(LOG(2^-'Calcul des ∆Ct'!AA45,2)&gt;1,LOG(2^-'Calcul des ∆Ct'!AA45,2),-1/LOG(2^-'Calcul des ∆Ct'!AA45,2)))</f>
        <v/>
      </c>
      <c r="AE46" s="301" t="str">
        <f>IF(ISERROR(LOG(2^-'Calcul des ∆Ct'!AB45,2)),"",IF(LOG(2^-'Calcul des ∆Ct'!AB45,2)&gt;1,LOG(2^-'Calcul des ∆Ct'!AB45,2),-1/LOG(2^-'Calcul des ∆Ct'!AB45,2)))</f>
        <v/>
      </c>
      <c r="AF46" s="301" t="str">
        <f>IF(ISERROR(LOG(2^-'Calcul des ∆Ct'!AC45,2)),"",IF(LOG(2^-'Calcul des ∆Ct'!AC45,2)&gt;1,LOG(2^-'Calcul des ∆Ct'!AC45,2),-1/LOG(2^-'Calcul des ∆Ct'!AC45,2)))</f>
        <v/>
      </c>
      <c r="AG46" s="301" t="str">
        <f>IF(ISERROR(LOG(2^-'Calcul des ∆Ct'!AD45,2)),"",IF(LOG(2^-'Calcul des ∆Ct'!AD45,2)&gt;1,LOG(2^-'Calcul des ∆Ct'!AD45,2),-1/LOG(2^-'Calcul des ∆Ct'!AD45,2)))</f>
        <v/>
      </c>
      <c r="AH46" s="301" t="str">
        <f>IF(ISERROR(LOG(2^-'Calcul des ∆Ct'!AE45,2)),"",IF(LOG(2^-'Calcul des ∆Ct'!AE45,2)&gt;1,LOG(2^-'Calcul des ∆Ct'!AE45,2),-1/LOG(2^-'Calcul des ∆Ct'!AE45,2)))</f>
        <v/>
      </c>
      <c r="AI46" s="301" t="str">
        <f>IF(ISERROR(LOG(2^-'Calcul des ∆Ct'!AF45,2)),"",IF(LOG(2^-'Calcul des ∆Ct'!AF45,2)&gt;1,LOG(2^-'Calcul des ∆Ct'!AF45,2),-1/LOG(2^-'Calcul des ∆Ct'!AF45,2)))</f>
        <v/>
      </c>
      <c r="AJ46" s="301" t="str">
        <f>IF(ISERROR(LOG(2^-'Calcul des ∆Ct'!AG45,2)),"",IF(LOG(2^-'Calcul des ∆Ct'!AG45,2)&gt;1,LOG(2^-'Calcul des ∆Ct'!AG45,2),-1/LOG(2^-'Calcul des ∆Ct'!AG45,2)))</f>
        <v/>
      </c>
      <c r="AK46" s="301" t="str">
        <f>IF(ISERROR(LOG(2^-'Calcul des ∆Ct'!AH45,2)),"",IF(LOG(2^-'Calcul des ∆Ct'!AH45,2)&gt;1,LOG(2^-'Calcul des ∆Ct'!AH45,2),-1/LOG(2^-'Calcul des ∆Ct'!AH45,2)))</f>
        <v/>
      </c>
      <c r="AL46" s="301" t="str">
        <f>IF(ISERROR(LOG(2^-'Calcul des ∆Ct'!AI45,2)),"",IF(LOG(2^-'Calcul des ∆Ct'!AI45,2)&gt;1,LOG(2^-'Calcul des ∆Ct'!AI45,2),-1/LOG(2^-'Calcul des ∆Ct'!AI45,2)))</f>
        <v/>
      </c>
      <c r="AM46" s="146"/>
      <c r="AN46" s="146"/>
      <c r="AO46" s="146"/>
      <c r="AP46" s="146"/>
      <c r="AQ46" s="146"/>
      <c r="AR46" s="146"/>
      <c r="AS46" s="146"/>
    </row>
    <row r="47" spans="1:45" ht="20.100000000000001" customHeight="1">
      <c r="A47" s="146"/>
      <c r="B47" s="146"/>
      <c r="C47" s="16" t="str">
        <f>IF('Informations Gènes'!A47="","",'Informations Gènes'!A47)</f>
        <v/>
      </c>
      <c r="D47" s="16" t="str">
        <f>IF('Informations Gènes'!B47="","",'Informations Gènes'!B47)</f>
        <v/>
      </c>
      <c r="E47" s="172" t="str">
        <f>'Moyennes ∆Ct et 2^(-∆Ct)'!B46</f>
        <v/>
      </c>
      <c r="F47" s="301" t="str">
        <f>IF(ISERROR(LOG(2^-'Calcul des ∆Ct'!C46,2)),"",IF(LOG(2^-'Calcul des ∆Ct'!C46,2)&gt;1,LOG(2^-'Calcul des ∆Ct'!C46,2),-1/LOG(2^-'Calcul des ∆Ct'!C46,2)))</f>
        <v/>
      </c>
      <c r="G47" s="301" t="str">
        <f>IF(ISERROR(LOG(2^-'Calcul des ∆Ct'!D46,2)),"",IF(LOG(2^-'Calcul des ∆Ct'!D46,2)&gt;1,LOG(2^-'Calcul des ∆Ct'!D46,2),-1/LOG(2^-'Calcul des ∆Ct'!D46,2)))</f>
        <v/>
      </c>
      <c r="H47" s="301" t="str">
        <f>IF(ISERROR(LOG(2^-'Calcul des ∆Ct'!E46,2)),"",IF(LOG(2^-'Calcul des ∆Ct'!E46,2)&gt;1,LOG(2^-'Calcul des ∆Ct'!E46,2),-1/LOG(2^-'Calcul des ∆Ct'!E46,2)))</f>
        <v/>
      </c>
      <c r="I47" s="301" t="str">
        <f>IF(ISERROR(LOG(2^-'Calcul des ∆Ct'!F46,2)),"",IF(LOG(2^-'Calcul des ∆Ct'!F46,2)&gt;1,LOG(2^-'Calcul des ∆Ct'!F46,2),-1/LOG(2^-'Calcul des ∆Ct'!F46,2)))</f>
        <v/>
      </c>
      <c r="J47" s="301" t="str">
        <f>IF(ISERROR(LOG(2^-'Calcul des ∆Ct'!G46,2)),"",IF(LOG(2^-'Calcul des ∆Ct'!G46,2)&gt;1,LOG(2^-'Calcul des ∆Ct'!G46,2),-1/LOG(2^-'Calcul des ∆Ct'!G46,2)))</f>
        <v/>
      </c>
      <c r="K47" s="301" t="str">
        <f>IF(ISERROR(LOG(2^-'Calcul des ∆Ct'!H46,2)),"",IF(LOG(2^-'Calcul des ∆Ct'!H46,2)&gt;1,LOG(2^-'Calcul des ∆Ct'!H46,2),-1/LOG(2^-'Calcul des ∆Ct'!H46,2)))</f>
        <v/>
      </c>
      <c r="L47" s="301" t="str">
        <f>IF(ISERROR(LOG(2^-'Calcul des ∆Ct'!I46,2)),"",IF(LOG(2^-'Calcul des ∆Ct'!I46,2)&gt;1,LOG(2^-'Calcul des ∆Ct'!I46,2),-1/LOG(2^-'Calcul des ∆Ct'!I46,2)))</f>
        <v/>
      </c>
      <c r="M47" s="301" t="str">
        <f>IF(ISERROR(LOG(2^-'Calcul des ∆Ct'!J46,2)),"",IF(LOG(2^-'Calcul des ∆Ct'!J46,2)&gt;1,LOG(2^-'Calcul des ∆Ct'!J46,2),-1/LOG(2^-'Calcul des ∆Ct'!J46,2)))</f>
        <v/>
      </c>
      <c r="N47" s="301" t="str">
        <f>IF(ISERROR(LOG(2^-'Calcul des ∆Ct'!K46,2)),"",IF(LOG(2^-'Calcul des ∆Ct'!K46,2)&gt;1,LOG(2^-'Calcul des ∆Ct'!K46,2),-1/LOG(2^-'Calcul des ∆Ct'!K46,2)))</f>
        <v/>
      </c>
      <c r="O47" s="301" t="str">
        <f>IF(ISERROR(LOG(2^-'Calcul des ∆Ct'!L46,2)),"",IF(LOG(2^-'Calcul des ∆Ct'!L46,2)&gt;1,LOG(2^-'Calcul des ∆Ct'!L46,2),-1/LOG(2^-'Calcul des ∆Ct'!L46,2)))</f>
        <v/>
      </c>
      <c r="P47" s="301" t="str">
        <f>IF(ISERROR(LOG(2^-'Calcul des ∆Ct'!M46,2)),"",IF(LOG(2^-'Calcul des ∆Ct'!M46,2)&gt;1,LOG(2^-'Calcul des ∆Ct'!M46,2),-1/LOG(2^-'Calcul des ∆Ct'!M46,2)))</f>
        <v/>
      </c>
      <c r="Q47" s="301" t="str">
        <f>IF(ISERROR(LOG(2^-'Calcul des ∆Ct'!N46,2)),"",IF(LOG(2^-'Calcul des ∆Ct'!N46,2)&gt;1,LOG(2^-'Calcul des ∆Ct'!N46,2),-1/LOG(2^-'Calcul des ∆Ct'!N46,2)))</f>
        <v/>
      </c>
      <c r="R47" s="301" t="str">
        <f>IF(ISERROR(LOG(2^-'Calcul des ∆Ct'!O46,2)),"",IF(LOG(2^-'Calcul des ∆Ct'!O46,2)&gt;1,LOG(2^-'Calcul des ∆Ct'!O46,2),-1/LOG(2^-'Calcul des ∆Ct'!O46,2)))</f>
        <v/>
      </c>
      <c r="S47" s="301" t="str">
        <f>IF(ISERROR(LOG(2^-'Calcul des ∆Ct'!P46,2)),"",IF(LOG(2^-'Calcul des ∆Ct'!P46,2)&gt;1,LOG(2^-'Calcul des ∆Ct'!P46,2),-1/LOG(2^-'Calcul des ∆Ct'!P46,2)))</f>
        <v/>
      </c>
      <c r="T47" s="301" t="str">
        <f>IF(ISERROR(LOG(2^-'Calcul des ∆Ct'!Q46,2)),"",IF(LOG(2^-'Calcul des ∆Ct'!Q46,2)&gt;1,LOG(2^-'Calcul des ∆Ct'!Q46,2),-1/LOG(2^-'Calcul des ∆Ct'!Q46,2)))</f>
        <v/>
      </c>
      <c r="U47" s="301" t="str">
        <f>IF(ISERROR(LOG(2^-'Calcul des ∆Ct'!R46,2)),"",IF(LOG(2^-'Calcul des ∆Ct'!R46,2)&gt;1,LOG(2^-'Calcul des ∆Ct'!R46,2),-1/LOG(2^-'Calcul des ∆Ct'!R46,2)))</f>
        <v/>
      </c>
      <c r="V47" s="301" t="str">
        <f>IF(ISERROR(LOG(2^-'Calcul des ∆Ct'!S46,2)),"",IF(LOG(2^-'Calcul des ∆Ct'!S46,2)&gt;1,LOG(2^-'Calcul des ∆Ct'!S46,2),-1/LOG(2^-'Calcul des ∆Ct'!S46,2)))</f>
        <v/>
      </c>
      <c r="W47" s="301" t="str">
        <f>IF(ISERROR(LOG(2^-'Calcul des ∆Ct'!T46,2)),"",IF(LOG(2^-'Calcul des ∆Ct'!T46,2)&gt;1,LOG(2^-'Calcul des ∆Ct'!T46,2),-1/LOG(2^-'Calcul des ∆Ct'!T46,2)))</f>
        <v/>
      </c>
      <c r="X47" s="301" t="str">
        <f>IF(ISERROR(LOG(2^-'Calcul des ∆Ct'!U46,2)),"",IF(LOG(2^-'Calcul des ∆Ct'!U46,2)&gt;1,LOG(2^-'Calcul des ∆Ct'!U46,2),-1/LOG(2^-'Calcul des ∆Ct'!U46,2)))</f>
        <v/>
      </c>
      <c r="Y47" s="301" t="str">
        <f>IF(ISERROR(LOG(2^-'Calcul des ∆Ct'!V46,2)),"",IF(LOG(2^-'Calcul des ∆Ct'!V46,2)&gt;1,LOG(2^-'Calcul des ∆Ct'!V46,2),-1/LOG(2^-'Calcul des ∆Ct'!V46,2)))</f>
        <v/>
      </c>
      <c r="Z47" s="301" t="str">
        <f>IF(ISERROR(LOG(2^-'Calcul des ∆Ct'!W46,2)),"",IF(LOG(2^-'Calcul des ∆Ct'!W46,2)&gt;1,LOG(2^-'Calcul des ∆Ct'!W46,2),-1/LOG(2^-'Calcul des ∆Ct'!W46,2)))</f>
        <v/>
      </c>
      <c r="AA47" s="301" t="str">
        <f>IF(ISERROR(LOG(2^-'Calcul des ∆Ct'!X46,2)),"",IF(LOG(2^-'Calcul des ∆Ct'!X46,2)&gt;1,LOG(2^-'Calcul des ∆Ct'!X46,2),-1/LOG(2^-'Calcul des ∆Ct'!X46,2)))</f>
        <v/>
      </c>
      <c r="AB47" s="301" t="str">
        <f>IF(ISERROR(LOG(2^-'Calcul des ∆Ct'!Y46,2)),"",IF(LOG(2^-'Calcul des ∆Ct'!Y46,2)&gt;1,LOG(2^-'Calcul des ∆Ct'!Y46,2),-1/LOG(2^-'Calcul des ∆Ct'!Y46,2)))</f>
        <v/>
      </c>
      <c r="AC47" s="301" t="str">
        <f>IF(ISERROR(LOG(2^-'Calcul des ∆Ct'!Z46,2)),"",IF(LOG(2^-'Calcul des ∆Ct'!Z46,2)&gt;1,LOG(2^-'Calcul des ∆Ct'!Z46,2),-1/LOG(2^-'Calcul des ∆Ct'!Z46,2)))</f>
        <v/>
      </c>
      <c r="AD47" s="301" t="str">
        <f>IF(ISERROR(LOG(2^-'Calcul des ∆Ct'!AA46,2)),"",IF(LOG(2^-'Calcul des ∆Ct'!AA46,2)&gt;1,LOG(2^-'Calcul des ∆Ct'!AA46,2),-1/LOG(2^-'Calcul des ∆Ct'!AA46,2)))</f>
        <v/>
      </c>
      <c r="AE47" s="301" t="str">
        <f>IF(ISERROR(LOG(2^-'Calcul des ∆Ct'!AB46,2)),"",IF(LOG(2^-'Calcul des ∆Ct'!AB46,2)&gt;1,LOG(2^-'Calcul des ∆Ct'!AB46,2),-1/LOG(2^-'Calcul des ∆Ct'!AB46,2)))</f>
        <v/>
      </c>
      <c r="AF47" s="301" t="str">
        <f>IF(ISERROR(LOG(2^-'Calcul des ∆Ct'!AC46,2)),"",IF(LOG(2^-'Calcul des ∆Ct'!AC46,2)&gt;1,LOG(2^-'Calcul des ∆Ct'!AC46,2),-1/LOG(2^-'Calcul des ∆Ct'!AC46,2)))</f>
        <v/>
      </c>
      <c r="AG47" s="301" t="str">
        <f>IF(ISERROR(LOG(2^-'Calcul des ∆Ct'!AD46,2)),"",IF(LOG(2^-'Calcul des ∆Ct'!AD46,2)&gt;1,LOG(2^-'Calcul des ∆Ct'!AD46,2),-1/LOG(2^-'Calcul des ∆Ct'!AD46,2)))</f>
        <v/>
      </c>
      <c r="AH47" s="301" t="str">
        <f>IF(ISERROR(LOG(2^-'Calcul des ∆Ct'!AE46,2)),"",IF(LOG(2^-'Calcul des ∆Ct'!AE46,2)&gt;1,LOG(2^-'Calcul des ∆Ct'!AE46,2),-1/LOG(2^-'Calcul des ∆Ct'!AE46,2)))</f>
        <v/>
      </c>
      <c r="AI47" s="301" t="str">
        <f>IF(ISERROR(LOG(2^-'Calcul des ∆Ct'!AF46,2)),"",IF(LOG(2^-'Calcul des ∆Ct'!AF46,2)&gt;1,LOG(2^-'Calcul des ∆Ct'!AF46,2),-1/LOG(2^-'Calcul des ∆Ct'!AF46,2)))</f>
        <v/>
      </c>
      <c r="AJ47" s="301" t="str">
        <f>IF(ISERROR(LOG(2^-'Calcul des ∆Ct'!AG46,2)),"",IF(LOG(2^-'Calcul des ∆Ct'!AG46,2)&gt;1,LOG(2^-'Calcul des ∆Ct'!AG46,2),-1/LOG(2^-'Calcul des ∆Ct'!AG46,2)))</f>
        <v/>
      </c>
      <c r="AK47" s="301" t="str">
        <f>IF(ISERROR(LOG(2^-'Calcul des ∆Ct'!AH46,2)),"",IF(LOG(2^-'Calcul des ∆Ct'!AH46,2)&gt;1,LOG(2^-'Calcul des ∆Ct'!AH46,2),-1/LOG(2^-'Calcul des ∆Ct'!AH46,2)))</f>
        <v/>
      </c>
      <c r="AL47" s="301" t="str">
        <f>IF(ISERROR(LOG(2^-'Calcul des ∆Ct'!AI46,2)),"",IF(LOG(2^-'Calcul des ∆Ct'!AI46,2)&gt;1,LOG(2^-'Calcul des ∆Ct'!AI46,2),-1/LOG(2^-'Calcul des ∆Ct'!AI46,2)))</f>
        <v/>
      </c>
      <c r="AM47" s="146"/>
      <c r="AN47" s="146"/>
      <c r="AO47" s="146"/>
      <c r="AP47" s="146"/>
      <c r="AQ47" s="146"/>
      <c r="AR47" s="146"/>
      <c r="AS47" s="146"/>
    </row>
    <row r="48" spans="1:45" ht="20.100000000000001" customHeight="1">
      <c r="A48" s="146"/>
      <c r="B48" s="146"/>
      <c r="C48" s="16" t="str">
        <f>IF('Informations Gènes'!A48="","",'Informations Gènes'!A48)</f>
        <v/>
      </c>
      <c r="D48" s="16" t="str">
        <f>IF('Informations Gènes'!B48="","",'Informations Gènes'!B48)</f>
        <v/>
      </c>
      <c r="E48" s="172" t="str">
        <f>'Moyennes ∆Ct et 2^(-∆Ct)'!B47</f>
        <v/>
      </c>
      <c r="F48" s="301" t="str">
        <f>IF(ISERROR(LOG(2^-'Calcul des ∆Ct'!C47,2)),"",IF(LOG(2^-'Calcul des ∆Ct'!C47,2)&gt;1,LOG(2^-'Calcul des ∆Ct'!C47,2),-1/LOG(2^-'Calcul des ∆Ct'!C47,2)))</f>
        <v/>
      </c>
      <c r="G48" s="301" t="str">
        <f>IF(ISERROR(LOG(2^-'Calcul des ∆Ct'!D47,2)),"",IF(LOG(2^-'Calcul des ∆Ct'!D47,2)&gt;1,LOG(2^-'Calcul des ∆Ct'!D47,2),-1/LOG(2^-'Calcul des ∆Ct'!D47,2)))</f>
        <v/>
      </c>
      <c r="H48" s="301" t="str">
        <f>IF(ISERROR(LOG(2^-'Calcul des ∆Ct'!E47,2)),"",IF(LOG(2^-'Calcul des ∆Ct'!E47,2)&gt;1,LOG(2^-'Calcul des ∆Ct'!E47,2),-1/LOG(2^-'Calcul des ∆Ct'!E47,2)))</f>
        <v/>
      </c>
      <c r="I48" s="301" t="str">
        <f>IF(ISERROR(LOG(2^-'Calcul des ∆Ct'!F47,2)),"",IF(LOG(2^-'Calcul des ∆Ct'!F47,2)&gt;1,LOG(2^-'Calcul des ∆Ct'!F47,2),-1/LOG(2^-'Calcul des ∆Ct'!F47,2)))</f>
        <v/>
      </c>
      <c r="J48" s="301" t="str">
        <f>IF(ISERROR(LOG(2^-'Calcul des ∆Ct'!G47,2)),"",IF(LOG(2^-'Calcul des ∆Ct'!G47,2)&gt;1,LOG(2^-'Calcul des ∆Ct'!G47,2),-1/LOG(2^-'Calcul des ∆Ct'!G47,2)))</f>
        <v/>
      </c>
      <c r="K48" s="301" t="str">
        <f>IF(ISERROR(LOG(2^-'Calcul des ∆Ct'!H47,2)),"",IF(LOG(2^-'Calcul des ∆Ct'!H47,2)&gt;1,LOG(2^-'Calcul des ∆Ct'!H47,2),-1/LOG(2^-'Calcul des ∆Ct'!H47,2)))</f>
        <v/>
      </c>
      <c r="L48" s="301" t="str">
        <f>IF(ISERROR(LOG(2^-'Calcul des ∆Ct'!I47,2)),"",IF(LOG(2^-'Calcul des ∆Ct'!I47,2)&gt;1,LOG(2^-'Calcul des ∆Ct'!I47,2),-1/LOG(2^-'Calcul des ∆Ct'!I47,2)))</f>
        <v/>
      </c>
      <c r="M48" s="301" t="str">
        <f>IF(ISERROR(LOG(2^-'Calcul des ∆Ct'!J47,2)),"",IF(LOG(2^-'Calcul des ∆Ct'!J47,2)&gt;1,LOG(2^-'Calcul des ∆Ct'!J47,2),-1/LOG(2^-'Calcul des ∆Ct'!J47,2)))</f>
        <v/>
      </c>
      <c r="N48" s="301" t="str">
        <f>IF(ISERROR(LOG(2^-'Calcul des ∆Ct'!K47,2)),"",IF(LOG(2^-'Calcul des ∆Ct'!K47,2)&gt;1,LOG(2^-'Calcul des ∆Ct'!K47,2),-1/LOG(2^-'Calcul des ∆Ct'!K47,2)))</f>
        <v/>
      </c>
      <c r="O48" s="301" t="str">
        <f>IF(ISERROR(LOG(2^-'Calcul des ∆Ct'!L47,2)),"",IF(LOG(2^-'Calcul des ∆Ct'!L47,2)&gt;1,LOG(2^-'Calcul des ∆Ct'!L47,2),-1/LOG(2^-'Calcul des ∆Ct'!L47,2)))</f>
        <v/>
      </c>
      <c r="P48" s="301" t="str">
        <f>IF(ISERROR(LOG(2^-'Calcul des ∆Ct'!M47,2)),"",IF(LOG(2^-'Calcul des ∆Ct'!M47,2)&gt;1,LOG(2^-'Calcul des ∆Ct'!M47,2),-1/LOG(2^-'Calcul des ∆Ct'!M47,2)))</f>
        <v/>
      </c>
      <c r="Q48" s="301" t="str">
        <f>IF(ISERROR(LOG(2^-'Calcul des ∆Ct'!N47,2)),"",IF(LOG(2^-'Calcul des ∆Ct'!N47,2)&gt;1,LOG(2^-'Calcul des ∆Ct'!N47,2),-1/LOG(2^-'Calcul des ∆Ct'!N47,2)))</f>
        <v/>
      </c>
      <c r="R48" s="301" t="str">
        <f>IF(ISERROR(LOG(2^-'Calcul des ∆Ct'!O47,2)),"",IF(LOG(2^-'Calcul des ∆Ct'!O47,2)&gt;1,LOG(2^-'Calcul des ∆Ct'!O47,2),-1/LOG(2^-'Calcul des ∆Ct'!O47,2)))</f>
        <v/>
      </c>
      <c r="S48" s="301" t="str">
        <f>IF(ISERROR(LOG(2^-'Calcul des ∆Ct'!P47,2)),"",IF(LOG(2^-'Calcul des ∆Ct'!P47,2)&gt;1,LOG(2^-'Calcul des ∆Ct'!P47,2),-1/LOG(2^-'Calcul des ∆Ct'!P47,2)))</f>
        <v/>
      </c>
      <c r="T48" s="301" t="str">
        <f>IF(ISERROR(LOG(2^-'Calcul des ∆Ct'!Q47,2)),"",IF(LOG(2^-'Calcul des ∆Ct'!Q47,2)&gt;1,LOG(2^-'Calcul des ∆Ct'!Q47,2),-1/LOG(2^-'Calcul des ∆Ct'!Q47,2)))</f>
        <v/>
      </c>
      <c r="U48" s="301" t="str">
        <f>IF(ISERROR(LOG(2^-'Calcul des ∆Ct'!R47,2)),"",IF(LOG(2^-'Calcul des ∆Ct'!R47,2)&gt;1,LOG(2^-'Calcul des ∆Ct'!R47,2),-1/LOG(2^-'Calcul des ∆Ct'!R47,2)))</f>
        <v/>
      </c>
      <c r="V48" s="301" t="str">
        <f>IF(ISERROR(LOG(2^-'Calcul des ∆Ct'!S47,2)),"",IF(LOG(2^-'Calcul des ∆Ct'!S47,2)&gt;1,LOG(2^-'Calcul des ∆Ct'!S47,2),-1/LOG(2^-'Calcul des ∆Ct'!S47,2)))</f>
        <v/>
      </c>
      <c r="W48" s="301" t="str">
        <f>IF(ISERROR(LOG(2^-'Calcul des ∆Ct'!T47,2)),"",IF(LOG(2^-'Calcul des ∆Ct'!T47,2)&gt;1,LOG(2^-'Calcul des ∆Ct'!T47,2),-1/LOG(2^-'Calcul des ∆Ct'!T47,2)))</f>
        <v/>
      </c>
      <c r="X48" s="301" t="str">
        <f>IF(ISERROR(LOG(2^-'Calcul des ∆Ct'!U47,2)),"",IF(LOG(2^-'Calcul des ∆Ct'!U47,2)&gt;1,LOG(2^-'Calcul des ∆Ct'!U47,2),-1/LOG(2^-'Calcul des ∆Ct'!U47,2)))</f>
        <v/>
      </c>
      <c r="Y48" s="301" t="str">
        <f>IF(ISERROR(LOG(2^-'Calcul des ∆Ct'!V47,2)),"",IF(LOG(2^-'Calcul des ∆Ct'!V47,2)&gt;1,LOG(2^-'Calcul des ∆Ct'!V47,2),-1/LOG(2^-'Calcul des ∆Ct'!V47,2)))</f>
        <v/>
      </c>
      <c r="Z48" s="301" t="str">
        <f>IF(ISERROR(LOG(2^-'Calcul des ∆Ct'!W47,2)),"",IF(LOG(2^-'Calcul des ∆Ct'!W47,2)&gt;1,LOG(2^-'Calcul des ∆Ct'!W47,2),-1/LOG(2^-'Calcul des ∆Ct'!W47,2)))</f>
        <v/>
      </c>
      <c r="AA48" s="301" t="str">
        <f>IF(ISERROR(LOG(2^-'Calcul des ∆Ct'!X47,2)),"",IF(LOG(2^-'Calcul des ∆Ct'!X47,2)&gt;1,LOG(2^-'Calcul des ∆Ct'!X47,2),-1/LOG(2^-'Calcul des ∆Ct'!X47,2)))</f>
        <v/>
      </c>
      <c r="AB48" s="301" t="str">
        <f>IF(ISERROR(LOG(2^-'Calcul des ∆Ct'!Y47,2)),"",IF(LOG(2^-'Calcul des ∆Ct'!Y47,2)&gt;1,LOG(2^-'Calcul des ∆Ct'!Y47,2),-1/LOG(2^-'Calcul des ∆Ct'!Y47,2)))</f>
        <v/>
      </c>
      <c r="AC48" s="301" t="str">
        <f>IF(ISERROR(LOG(2^-'Calcul des ∆Ct'!Z47,2)),"",IF(LOG(2^-'Calcul des ∆Ct'!Z47,2)&gt;1,LOG(2^-'Calcul des ∆Ct'!Z47,2),-1/LOG(2^-'Calcul des ∆Ct'!Z47,2)))</f>
        <v/>
      </c>
      <c r="AD48" s="301" t="str">
        <f>IF(ISERROR(LOG(2^-'Calcul des ∆Ct'!AA47,2)),"",IF(LOG(2^-'Calcul des ∆Ct'!AA47,2)&gt;1,LOG(2^-'Calcul des ∆Ct'!AA47,2),-1/LOG(2^-'Calcul des ∆Ct'!AA47,2)))</f>
        <v/>
      </c>
      <c r="AE48" s="301" t="str">
        <f>IF(ISERROR(LOG(2^-'Calcul des ∆Ct'!AB47,2)),"",IF(LOG(2^-'Calcul des ∆Ct'!AB47,2)&gt;1,LOG(2^-'Calcul des ∆Ct'!AB47,2),-1/LOG(2^-'Calcul des ∆Ct'!AB47,2)))</f>
        <v/>
      </c>
      <c r="AF48" s="301" t="str">
        <f>IF(ISERROR(LOG(2^-'Calcul des ∆Ct'!AC47,2)),"",IF(LOG(2^-'Calcul des ∆Ct'!AC47,2)&gt;1,LOG(2^-'Calcul des ∆Ct'!AC47,2),-1/LOG(2^-'Calcul des ∆Ct'!AC47,2)))</f>
        <v/>
      </c>
      <c r="AG48" s="301" t="str">
        <f>IF(ISERROR(LOG(2^-'Calcul des ∆Ct'!AD47,2)),"",IF(LOG(2^-'Calcul des ∆Ct'!AD47,2)&gt;1,LOG(2^-'Calcul des ∆Ct'!AD47,2),-1/LOG(2^-'Calcul des ∆Ct'!AD47,2)))</f>
        <v/>
      </c>
      <c r="AH48" s="301" t="str">
        <f>IF(ISERROR(LOG(2^-'Calcul des ∆Ct'!AE47,2)),"",IF(LOG(2^-'Calcul des ∆Ct'!AE47,2)&gt;1,LOG(2^-'Calcul des ∆Ct'!AE47,2),-1/LOG(2^-'Calcul des ∆Ct'!AE47,2)))</f>
        <v/>
      </c>
      <c r="AI48" s="301" t="str">
        <f>IF(ISERROR(LOG(2^-'Calcul des ∆Ct'!AF47,2)),"",IF(LOG(2^-'Calcul des ∆Ct'!AF47,2)&gt;1,LOG(2^-'Calcul des ∆Ct'!AF47,2),-1/LOG(2^-'Calcul des ∆Ct'!AF47,2)))</f>
        <v/>
      </c>
      <c r="AJ48" s="301" t="str">
        <f>IF(ISERROR(LOG(2^-'Calcul des ∆Ct'!AG47,2)),"",IF(LOG(2^-'Calcul des ∆Ct'!AG47,2)&gt;1,LOG(2^-'Calcul des ∆Ct'!AG47,2),-1/LOG(2^-'Calcul des ∆Ct'!AG47,2)))</f>
        <v/>
      </c>
      <c r="AK48" s="301" t="str">
        <f>IF(ISERROR(LOG(2^-'Calcul des ∆Ct'!AH47,2)),"",IF(LOG(2^-'Calcul des ∆Ct'!AH47,2)&gt;1,LOG(2^-'Calcul des ∆Ct'!AH47,2),-1/LOG(2^-'Calcul des ∆Ct'!AH47,2)))</f>
        <v/>
      </c>
      <c r="AL48" s="301" t="str">
        <f>IF(ISERROR(LOG(2^-'Calcul des ∆Ct'!AI47,2)),"",IF(LOG(2^-'Calcul des ∆Ct'!AI47,2)&gt;1,LOG(2^-'Calcul des ∆Ct'!AI47,2),-1/LOG(2^-'Calcul des ∆Ct'!AI47,2)))</f>
        <v/>
      </c>
      <c r="AM48" s="146"/>
      <c r="AN48" s="146"/>
      <c r="AO48" s="146"/>
      <c r="AP48" s="146"/>
      <c r="AQ48" s="146"/>
      <c r="AR48" s="146"/>
      <c r="AS48" s="146"/>
    </row>
    <row r="49" spans="1:45" ht="20.100000000000001" customHeight="1">
      <c r="A49" s="146"/>
      <c r="B49" s="146"/>
      <c r="C49" s="16" t="str">
        <f>IF('Informations Gènes'!A49="","",'Informations Gènes'!A49)</f>
        <v/>
      </c>
      <c r="D49" s="16" t="str">
        <f>IF('Informations Gènes'!B49="","",'Informations Gènes'!B49)</f>
        <v/>
      </c>
      <c r="E49" s="172" t="str">
        <f>'Moyennes ∆Ct et 2^(-∆Ct)'!B48</f>
        <v/>
      </c>
      <c r="F49" s="301" t="str">
        <f>IF(ISERROR(LOG(2^-'Calcul des ∆Ct'!C48,2)),"",IF(LOG(2^-'Calcul des ∆Ct'!C48,2)&gt;1,LOG(2^-'Calcul des ∆Ct'!C48,2),-1/LOG(2^-'Calcul des ∆Ct'!C48,2)))</f>
        <v/>
      </c>
      <c r="G49" s="301" t="str">
        <f>IF(ISERROR(LOG(2^-'Calcul des ∆Ct'!D48,2)),"",IF(LOG(2^-'Calcul des ∆Ct'!D48,2)&gt;1,LOG(2^-'Calcul des ∆Ct'!D48,2),-1/LOG(2^-'Calcul des ∆Ct'!D48,2)))</f>
        <v/>
      </c>
      <c r="H49" s="301" t="str">
        <f>IF(ISERROR(LOG(2^-'Calcul des ∆Ct'!E48,2)),"",IF(LOG(2^-'Calcul des ∆Ct'!E48,2)&gt;1,LOG(2^-'Calcul des ∆Ct'!E48,2),-1/LOG(2^-'Calcul des ∆Ct'!E48,2)))</f>
        <v/>
      </c>
      <c r="I49" s="301" t="str">
        <f>IF(ISERROR(LOG(2^-'Calcul des ∆Ct'!F48,2)),"",IF(LOG(2^-'Calcul des ∆Ct'!F48,2)&gt;1,LOG(2^-'Calcul des ∆Ct'!F48,2),-1/LOG(2^-'Calcul des ∆Ct'!F48,2)))</f>
        <v/>
      </c>
      <c r="J49" s="301" t="str">
        <f>IF(ISERROR(LOG(2^-'Calcul des ∆Ct'!G48,2)),"",IF(LOG(2^-'Calcul des ∆Ct'!G48,2)&gt;1,LOG(2^-'Calcul des ∆Ct'!G48,2),-1/LOG(2^-'Calcul des ∆Ct'!G48,2)))</f>
        <v/>
      </c>
      <c r="K49" s="301" t="str">
        <f>IF(ISERROR(LOG(2^-'Calcul des ∆Ct'!H48,2)),"",IF(LOG(2^-'Calcul des ∆Ct'!H48,2)&gt;1,LOG(2^-'Calcul des ∆Ct'!H48,2),-1/LOG(2^-'Calcul des ∆Ct'!H48,2)))</f>
        <v/>
      </c>
      <c r="L49" s="301" t="str">
        <f>IF(ISERROR(LOG(2^-'Calcul des ∆Ct'!I48,2)),"",IF(LOG(2^-'Calcul des ∆Ct'!I48,2)&gt;1,LOG(2^-'Calcul des ∆Ct'!I48,2),-1/LOG(2^-'Calcul des ∆Ct'!I48,2)))</f>
        <v/>
      </c>
      <c r="M49" s="301" t="str">
        <f>IF(ISERROR(LOG(2^-'Calcul des ∆Ct'!J48,2)),"",IF(LOG(2^-'Calcul des ∆Ct'!J48,2)&gt;1,LOG(2^-'Calcul des ∆Ct'!J48,2),-1/LOG(2^-'Calcul des ∆Ct'!J48,2)))</f>
        <v/>
      </c>
      <c r="N49" s="301" t="str">
        <f>IF(ISERROR(LOG(2^-'Calcul des ∆Ct'!K48,2)),"",IF(LOG(2^-'Calcul des ∆Ct'!K48,2)&gt;1,LOG(2^-'Calcul des ∆Ct'!K48,2),-1/LOG(2^-'Calcul des ∆Ct'!K48,2)))</f>
        <v/>
      </c>
      <c r="O49" s="301" t="str">
        <f>IF(ISERROR(LOG(2^-'Calcul des ∆Ct'!L48,2)),"",IF(LOG(2^-'Calcul des ∆Ct'!L48,2)&gt;1,LOG(2^-'Calcul des ∆Ct'!L48,2),-1/LOG(2^-'Calcul des ∆Ct'!L48,2)))</f>
        <v/>
      </c>
      <c r="P49" s="301" t="str">
        <f>IF(ISERROR(LOG(2^-'Calcul des ∆Ct'!M48,2)),"",IF(LOG(2^-'Calcul des ∆Ct'!M48,2)&gt;1,LOG(2^-'Calcul des ∆Ct'!M48,2),-1/LOG(2^-'Calcul des ∆Ct'!M48,2)))</f>
        <v/>
      </c>
      <c r="Q49" s="301" t="str">
        <f>IF(ISERROR(LOG(2^-'Calcul des ∆Ct'!N48,2)),"",IF(LOG(2^-'Calcul des ∆Ct'!N48,2)&gt;1,LOG(2^-'Calcul des ∆Ct'!N48,2),-1/LOG(2^-'Calcul des ∆Ct'!N48,2)))</f>
        <v/>
      </c>
      <c r="R49" s="301" t="str">
        <f>IF(ISERROR(LOG(2^-'Calcul des ∆Ct'!O48,2)),"",IF(LOG(2^-'Calcul des ∆Ct'!O48,2)&gt;1,LOG(2^-'Calcul des ∆Ct'!O48,2),-1/LOG(2^-'Calcul des ∆Ct'!O48,2)))</f>
        <v/>
      </c>
      <c r="S49" s="301" t="str">
        <f>IF(ISERROR(LOG(2^-'Calcul des ∆Ct'!P48,2)),"",IF(LOG(2^-'Calcul des ∆Ct'!P48,2)&gt;1,LOG(2^-'Calcul des ∆Ct'!P48,2),-1/LOG(2^-'Calcul des ∆Ct'!P48,2)))</f>
        <v/>
      </c>
      <c r="T49" s="301" t="str">
        <f>IF(ISERROR(LOG(2^-'Calcul des ∆Ct'!Q48,2)),"",IF(LOG(2^-'Calcul des ∆Ct'!Q48,2)&gt;1,LOG(2^-'Calcul des ∆Ct'!Q48,2),-1/LOG(2^-'Calcul des ∆Ct'!Q48,2)))</f>
        <v/>
      </c>
      <c r="U49" s="301" t="str">
        <f>IF(ISERROR(LOG(2^-'Calcul des ∆Ct'!R48,2)),"",IF(LOG(2^-'Calcul des ∆Ct'!R48,2)&gt;1,LOG(2^-'Calcul des ∆Ct'!R48,2),-1/LOG(2^-'Calcul des ∆Ct'!R48,2)))</f>
        <v/>
      </c>
      <c r="V49" s="301" t="str">
        <f>IF(ISERROR(LOG(2^-'Calcul des ∆Ct'!S48,2)),"",IF(LOG(2^-'Calcul des ∆Ct'!S48,2)&gt;1,LOG(2^-'Calcul des ∆Ct'!S48,2),-1/LOG(2^-'Calcul des ∆Ct'!S48,2)))</f>
        <v/>
      </c>
      <c r="W49" s="301" t="str">
        <f>IF(ISERROR(LOG(2^-'Calcul des ∆Ct'!T48,2)),"",IF(LOG(2^-'Calcul des ∆Ct'!T48,2)&gt;1,LOG(2^-'Calcul des ∆Ct'!T48,2),-1/LOG(2^-'Calcul des ∆Ct'!T48,2)))</f>
        <v/>
      </c>
      <c r="X49" s="301" t="str">
        <f>IF(ISERROR(LOG(2^-'Calcul des ∆Ct'!U48,2)),"",IF(LOG(2^-'Calcul des ∆Ct'!U48,2)&gt;1,LOG(2^-'Calcul des ∆Ct'!U48,2),-1/LOG(2^-'Calcul des ∆Ct'!U48,2)))</f>
        <v/>
      </c>
      <c r="Y49" s="301" t="str">
        <f>IF(ISERROR(LOG(2^-'Calcul des ∆Ct'!V48,2)),"",IF(LOG(2^-'Calcul des ∆Ct'!V48,2)&gt;1,LOG(2^-'Calcul des ∆Ct'!V48,2),-1/LOG(2^-'Calcul des ∆Ct'!V48,2)))</f>
        <v/>
      </c>
      <c r="Z49" s="301" t="str">
        <f>IF(ISERROR(LOG(2^-'Calcul des ∆Ct'!W48,2)),"",IF(LOG(2^-'Calcul des ∆Ct'!W48,2)&gt;1,LOG(2^-'Calcul des ∆Ct'!W48,2),-1/LOG(2^-'Calcul des ∆Ct'!W48,2)))</f>
        <v/>
      </c>
      <c r="AA49" s="301" t="str">
        <f>IF(ISERROR(LOG(2^-'Calcul des ∆Ct'!X48,2)),"",IF(LOG(2^-'Calcul des ∆Ct'!X48,2)&gt;1,LOG(2^-'Calcul des ∆Ct'!X48,2),-1/LOG(2^-'Calcul des ∆Ct'!X48,2)))</f>
        <v/>
      </c>
      <c r="AB49" s="301" t="str">
        <f>IF(ISERROR(LOG(2^-'Calcul des ∆Ct'!Y48,2)),"",IF(LOG(2^-'Calcul des ∆Ct'!Y48,2)&gt;1,LOG(2^-'Calcul des ∆Ct'!Y48,2),-1/LOG(2^-'Calcul des ∆Ct'!Y48,2)))</f>
        <v/>
      </c>
      <c r="AC49" s="301" t="str">
        <f>IF(ISERROR(LOG(2^-'Calcul des ∆Ct'!Z48,2)),"",IF(LOG(2^-'Calcul des ∆Ct'!Z48,2)&gt;1,LOG(2^-'Calcul des ∆Ct'!Z48,2),-1/LOG(2^-'Calcul des ∆Ct'!Z48,2)))</f>
        <v/>
      </c>
      <c r="AD49" s="301" t="str">
        <f>IF(ISERROR(LOG(2^-'Calcul des ∆Ct'!AA48,2)),"",IF(LOG(2^-'Calcul des ∆Ct'!AA48,2)&gt;1,LOG(2^-'Calcul des ∆Ct'!AA48,2),-1/LOG(2^-'Calcul des ∆Ct'!AA48,2)))</f>
        <v/>
      </c>
      <c r="AE49" s="301" t="str">
        <f>IF(ISERROR(LOG(2^-'Calcul des ∆Ct'!AB48,2)),"",IF(LOG(2^-'Calcul des ∆Ct'!AB48,2)&gt;1,LOG(2^-'Calcul des ∆Ct'!AB48,2),-1/LOG(2^-'Calcul des ∆Ct'!AB48,2)))</f>
        <v/>
      </c>
      <c r="AF49" s="301" t="str">
        <f>IF(ISERROR(LOG(2^-'Calcul des ∆Ct'!AC48,2)),"",IF(LOG(2^-'Calcul des ∆Ct'!AC48,2)&gt;1,LOG(2^-'Calcul des ∆Ct'!AC48,2),-1/LOG(2^-'Calcul des ∆Ct'!AC48,2)))</f>
        <v/>
      </c>
      <c r="AG49" s="301" t="str">
        <f>IF(ISERROR(LOG(2^-'Calcul des ∆Ct'!AD48,2)),"",IF(LOG(2^-'Calcul des ∆Ct'!AD48,2)&gt;1,LOG(2^-'Calcul des ∆Ct'!AD48,2),-1/LOG(2^-'Calcul des ∆Ct'!AD48,2)))</f>
        <v/>
      </c>
      <c r="AH49" s="301" t="str">
        <f>IF(ISERROR(LOG(2^-'Calcul des ∆Ct'!AE48,2)),"",IF(LOG(2^-'Calcul des ∆Ct'!AE48,2)&gt;1,LOG(2^-'Calcul des ∆Ct'!AE48,2),-1/LOG(2^-'Calcul des ∆Ct'!AE48,2)))</f>
        <v/>
      </c>
      <c r="AI49" s="301" t="str">
        <f>IF(ISERROR(LOG(2^-'Calcul des ∆Ct'!AF48,2)),"",IF(LOG(2^-'Calcul des ∆Ct'!AF48,2)&gt;1,LOG(2^-'Calcul des ∆Ct'!AF48,2),-1/LOG(2^-'Calcul des ∆Ct'!AF48,2)))</f>
        <v/>
      </c>
      <c r="AJ49" s="301" t="str">
        <f>IF(ISERROR(LOG(2^-'Calcul des ∆Ct'!AG48,2)),"",IF(LOG(2^-'Calcul des ∆Ct'!AG48,2)&gt;1,LOG(2^-'Calcul des ∆Ct'!AG48,2),-1/LOG(2^-'Calcul des ∆Ct'!AG48,2)))</f>
        <v/>
      </c>
      <c r="AK49" s="301" t="str">
        <f>IF(ISERROR(LOG(2^-'Calcul des ∆Ct'!AH48,2)),"",IF(LOG(2^-'Calcul des ∆Ct'!AH48,2)&gt;1,LOG(2^-'Calcul des ∆Ct'!AH48,2),-1/LOG(2^-'Calcul des ∆Ct'!AH48,2)))</f>
        <v/>
      </c>
      <c r="AL49" s="301" t="str">
        <f>IF(ISERROR(LOG(2^-'Calcul des ∆Ct'!AI48,2)),"",IF(LOG(2^-'Calcul des ∆Ct'!AI48,2)&gt;1,LOG(2^-'Calcul des ∆Ct'!AI48,2),-1/LOG(2^-'Calcul des ∆Ct'!AI48,2)))</f>
        <v/>
      </c>
      <c r="AM49" s="146"/>
      <c r="AN49" s="146"/>
      <c r="AO49" s="146"/>
      <c r="AP49" s="146"/>
      <c r="AQ49" s="146"/>
      <c r="AR49" s="146"/>
      <c r="AS49" s="146"/>
    </row>
    <row r="50" spans="1:45" ht="20.100000000000001" customHeight="1">
      <c r="A50" s="146"/>
      <c r="B50" s="146"/>
      <c r="C50" s="16" t="str">
        <f>IF('Informations Gènes'!A50="","",'Informations Gènes'!A50)</f>
        <v/>
      </c>
      <c r="D50" s="16" t="str">
        <f>IF('Informations Gènes'!B50="","",'Informations Gènes'!B50)</f>
        <v/>
      </c>
      <c r="E50" s="172" t="str">
        <f>'Moyennes ∆Ct et 2^(-∆Ct)'!B49</f>
        <v/>
      </c>
      <c r="F50" s="301" t="str">
        <f>IF(ISERROR(LOG(2^-'Calcul des ∆Ct'!C49,2)),"",IF(LOG(2^-'Calcul des ∆Ct'!C49,2)&gt;1,LOG(2^-'Calcul des ∆Ct'!C49,2),-1/LOG(2^-'Calcul des ∆Ct'!C49,2)))</f>
        <v/>
      </c>
      <c r="G50" s="301" t="str">
        <f>IF(ISERROR(LOG(2^-'Calcul des ∆Ct'!D49,2)),"",IF(LOG(2^-'Calcul des ∆Ct'!D49,2)&gt;1,LOG(2^-'Calcul des ∆Ct'!D49,2),-1/LOG(2^-'Calcul des ∆Ct'!D49,2)))</f>
        <v/>
      </c>
      <c r="H50" s="301" t="str">
        <f>IF(ISERROR(LOG(2^-'Calcul des ∆Ct'!E49,2)),"",IF(LOG(2^-'Calcul des ∆Ct'!E49,2)&gt;1,LOG(2^-'Calcul des ∆Ct'!E49,2),-1/LOG(2^-'Calcul des ∆Ct'!E49,2)))</f>
        <v/>
      </c>
      <c r="I50" s="301" t="str">
        <f>IF(ISERROR(LOG(2^-'Calcul des ∆Ct'!F49,2)),"",IF(LOG(2^-'Calcul des ∆Ct'!F49,2)&gt;1,LOG(2^-'Calcul des ∆Ct'!F49,2),-1/LOG(2^-'Calcul des ∆Ct'!F49,2)))</f>
        <v/>
      </c>
      <c r="J50" s="301" t="str">
        <f>IF(ISERROR(LOG(2^-'Calcul des ∆Ct'!G49,2)),"",IF(LOG(2^-'Calcul des ∆Ct'!G49,2)&gt;1,LOG(2^-'Calcul des ∆Ct'!G49,2),-1/LOG(2^-'Calcul des ∆Ct'!G49,2)))</f>
        <v/>
      </c>
      <c r="K50" s="301" t="str">
        <f>IF(ISERROR(LOG(2^-'Calcul des ∆Ct'!H49,2)),"",IF(LOG(2^-'Calcul des ∆Ct'!H49,2)&gt;1,LOG(2^-'Calcul des ∆Ct'!H49,2),-1/LOG(2^-'Calcul des ∆Ct'!H49,2)))</f>
        <v/>
      </c>
      <c r="L50" s="301" t="str">
        <f>IF(ISERROR(LOG(2^-'Calcul des ∆Ct'!I49,2)),"",IF(LOG(2^-'Calcul des ∆Ct'!I49,2)&gt;1,LOG(2^-'Calcul des ∆Ct'!I49,2),-1/LOG(2^-'Calcul des ∆Ct'!I49,2)))</f>
        <v/>
      </c>
      <c r="M50" s="301" t="str">
        <f>IF(ISERROR(LOG(2^-'Calcul des ∆Ct'!J49,2)),"",IF(LOG(2^-'Calcul des ∆Ct'!J49,2)&gt;1,LOG(2^-'Calcul des ∆Ct'!J49,2),-1/LOG(2^-'Calcul des ∆Ct'!J49,2)))</f>
        <v/>
      </c>
      <c r="N50" s="301" t="str">
        <f>IF(ISERROR(LOG(2^-'Calcul des ∆Ct'!K49,2)),"",IF(LOG(2^-'Calcul des ∆Ct'!K49,2)&gt;1,LOG(2^-'Calcul des ∆Ct'!K49,2),-1/LOG(2^-'Calcul des ∆Ct'!K49,2)))</f>
        <v/>
      </c>
      <c r="O50" s="301" t="str">
        <f>IF(ISERROR(LOG(2^-'Calcul des ∆Ct'!L49,2)),"",IF(LOG(2^-'Calcul des ∆Ct'!L49,2)&gt;1,LOG(2^-'Calcul des ∆Ct'!L49,2),-1/LOG(2^-'Calcul des ∆Ct'!L49,2)))</f>
        <v/>
      </c>
      <c r="P50" s="301" t="str">
        <f>IF(ISERROR(LOG(2^-'Calcul des ∆Ct'!M49,2)),"",IF(LOG(2^-'Calcul des ∆Ct'!M49,2)&gt;1,LOG(2^-'Calcul des ∆Ct'!M49,2),-1/LOG(2^-'Calcul des ∆Ct'!M49,2)))</f>
        <v/>
      </c>
      <c r="Q50" s="301" t="str">
        <f>IF(ISERROR(LOG(2^-'Calcul des ∆Ct'!N49,2)),"",IF(LOG(2^-'Calcul des ∆Ct'!N49,2)&gt;1,LOG(2^-'Calcul des ∆Ct'!N49,2),-1/LOG(2^-'Calcul des ∆Ct'!N49,2)))</f>
        <v/>
      </c>
      <c r="R50" s="301" t="str">
        <f>IF(ISERROR(LOG(2^-'Calcul des ∆Ct'!O49,2)),"",IF(LOG(2^-'Calcul des ∆Ct'!O49,2)&gt;1,LOG(2^-'Calcul des ∆Ct'!O49,2),-1/LOG(2^-'Calcul des ∆Ct'!O49,2)))</f>
        <v/>
      </c>
      <c r="S50" s="301" t="str">
        <f>IF(ISERROR(LOG(2^-'Calcul des ∆Ct'!P49,2)),"",IF(LOG(2^-'Calcul des ∆Ct'!P49,2)&gt;1,LOG(2^-'Calcul des ∆Ct'!P49,2),-1/LOG(2^-'Calcul des ∆Ct'!P49,2)))</f>
        <v/>
      </c>
      <c r="T50" s="301" t="str">
        <f>IF(ISERROR(LOG(2^-'Calcul des ∆Ct'!Q49,2)),"",IF(LOG(2^-'Calcul des ∆Ct'!Q49,2)&gt;1,LOG(2^-'Calcul des ∆Ct'!Q49,2),-1/LOG(2^-'Calcul des ∆Ct'!Q49,2)))</f>
        <v/>
      </c>
      <c r="U50" s="301" t="str">
        <f>IF(ISERROR(LOG(2^-'Calcul des ∆Ct'!R49,2)),"",IF(LOG(2^-'Calcul des ∆Ct'!R49,2)&gt;1,LOG(2^-'Calcul des ∆Ct'!R49,2),-1/LOG(2^-'Calcul des ∆Ct'!R49,2)))</f>
        <v/>
      </c>
      <c r="V50" s="301" t="str">
        <f>IF(ISERROR(LOG(2^-'Calcul des ∆Ct'!S49,2)),"",IF(LOG(2^-'Calcul des ∆Ct'!S49,2)&gt;1,LOG(2^-'Calcul des ∆Ct'!S49,2),-1/LOG(2^-'Calcul des ∆Ct'!S49,2)))</f>
        <v/>
      </c>
      <c r="W50" s="301" t="str">
        <f>IF(ISERROR(LOG(2^-'Calcul des ∆Ct'!T49,2)),"",IF(LOG(2^-'Calcul des ∆Ct'!T49,2)&gt;1,LOG(2^-'Calcul des ∆Ct'!T49,2),-1/LOG(2^-'Calcul des ∆Ct'!T49,2)))</f>
        <v/>
      </c>
      <c r="X50" s="301" t="str">
        <f>IF(ISERROR(LOG(2^-'Calcul des ∆Ct'!U49,2)),"",IF(LOG(2^-'Calcul des ∆Ct'!U49,2)&gt;1,LOG(2^-'Calcul des ∆Ct'!U49,2),-1/LOG(2^-'Calcul des ∆Ct'!U49,2)))</f>
        <v/>
      </c>
      <c r="Y50" s="301" t="str">
        <f>IF(ISERROR(LOG(2^-'Calcul des ∆Ct'!V49,2)),"",IF(LOG(2^-'Calcul des ∆Ct'!V49,2)&gt;1,LOG(2^-'Calcul des ∆Ct'!V49,2),-1/LOG(2^-'Calcul des ∆Ct'!V49,2)))</f>
        <v/>
      </c>
      <c r="Z50" s="301" t="str">
        <f>IF(ISERROR(LOG(2^-'Calcul des ∆Ct'!W49,2)),"",IF(LOG(2^-'Calcul des ∆Ct'!W49,2)&gt;1,LOG(2^-'Calcul des ∆Ct'!W49,2),-1/LOG(2^-'Calcul des ∆Ct'!W49,2)))</f>
        <v/>
      </c>
      <c r="AA50" s="301" t="str">
        <f>IF(ISERROR(LOG(2^-'Calcul des ∆Ct'!X49,2)),"",IF(LOG(2^-'Calcul des ∆Ct'!X49,2)&gt;1,LOG(2^-'Calcul des ∆Ct'!X49,2),-1/LOG(2^-'Calcul des ∆Ct'!X49,2)))</f>
        <v/>
      </c>
      <c r="AB50" s="301" t="str">
        <f>IF(ISERROR(LOG(2^-'Calcul des ∆Ct'!Y49,2)),"",IF(LOG(2^-'Calcul des ∆Ct'!Y49,2)&gt;1,LOG(2^-'Calcul des ∆Ct'!Y49,2),-1/LOG(2^-'Calcul des ∆Ct'!Y49,2)))</f>
        <v/>
      </c>
      <c r="AC50" s="301" t="str">
        <f>IF(ISERROR(LOG(2^-'Calcul des ∆Ct'!Z49,2)),"",IF(LOG(2^-'Calcul des ∆Ct'!Z49,2)&gt;1,LOG(2^-'Calcul des ∆Ct'!Z49,2),-1/LOG(2^-'Calcul des ∆Ct'!Z49,2)))</f>
        <v/>
      </c>
      <c r="AD50" s="301" t="str">
        <f>IF(ISERROR(LOG(2^-'Calcul des ∆Ct'!AA49,2)),"",IF(LOG(2^-'Calcul des ∆Ct'!AA49,2)&gt;1,LOG(2^-'Calcul des ∆Ct'!AA49,2),-1/LOG(2^-'Calcul des ∆Ct'!AA49,2)))</f>
        <v/>
      </c>
      <c r="AE50" s="301" t="str">
        <f>IF(ISERROR(LOG(2^-'Calcul des ∆Ct'!AB49,2)),"",IF(LOG(2^-'Calcul des ∆Ct'!AB49,2)&gt;1,LOG(2^-'Calcul des ∆Ct'!AB49,2),-1/LOG(2^-'Calcul des ∆Ct'!AB49,2)))</f>
        <v/>
      </c>
      <c r="AF50" s="301" t="str">
        <f>IF(ISERROR(LOG(2^-'Calcul des ∆Ct'!AC49,2)),"",IF(LOG(2^-'Calcul des ∆Ct'!AC49,2)&gt;1,LOG(2^-'Calcul des ∆Ct'!AC49,2),-1/LOG(2^-'Calcul des ∆Ct'!AC49,2)))</f>
        <v/>
      </c>
      <c r="AG50" s="301" t="str">
        <f>IF(ISERROR(LOG(2^-'Calcul des ∆Ct'!AD49,2)),"",IF(LOG(2^-'Calcul des ∆Ct'!AD49,2)&gt;1,LOG(2^-'Calcul des ∆Ct'!AD49,2),-1/LOG(2^-'Calcul des ∆Ct'!AD49,2)))</f>
        <v/>
      </c>
      <c r="AH50" s="301" t="str">
        <f>IF(ISERROR(LOG(2^-'Calcul des ∆Ct'!AE49,2)),"",IF(LOG(2^-'Calcul des ∆Ct'!AE49,2)&gt;1,LOG(2^-'Calcul des ∆Ct'!AE49,2),-1/LOG(2^-'Calcul des ∆Ct'!AE49,2)))</f>
        <v/>
      </c>
      <c r="AI50" s="301" t="str">
        <f>IF(ISERROR(LOG(2^-'Calcul des ∆Ct'!AF49,2)),"",IF(LOG(2^-'Calcul des ∆Ct'!AF49,2)&gt;1,LOG(2^-'Calcul des ∆Ct'!AF49,2),-1/LOG(2^-'Calcul des ∆Ct'!AF49,2)))</f>
        <v/>
      </c>
      <c r="AJ50" s="301" t="str">
        <f>IF(ISERROR(LOG(2^-'Calcul des ∆Ct'!AG49,2)),"",IF(LOG(2^-'Calcul des ∆Ct'!AG49,2)&gt;1,LOG(2^-'Calcul des ∆Ct'!AG49,2),-1/LOG(2^-'Calcul des ∆Ct'!AG49,2)))</f>
        <v/>
      </c>
      <c r="AK50" s="301" t="str">
        <f>IF(ISERROR(LOG(2^-'Calcul des ∆Ct'!AH49,2)),"",IF(LOG(2^-'Calcul des ∆Ct'!AH49,2)&gt;1,LOG(2^-'Calcul des ∆Ct'!AH49,2),-1/LOG(2^-'Calcul des ∆Ct'!AH49,2)))</f>
        <v/>
      </c>
      <c r="AL50" s="301" t="str">
        <f>IF(ISERROR(LOG(2^-'Calcul des ∆Ct'!AI49,2)),"",IF(LOG(2^-'Calcul des ∆Ct'!AI49,2)&gt;1,LOG(2^-'Calcul des ∆Ct'!AI49,2),-1/LOG(2^-'Calcul des ∆Ct'!AI49,2)))</f>
        <v/>
      </c>
      <c r="AM50" s="146"/>
      <c r="AN50" s="146"/>
      <c r="AO50" s="146"/>
      <c r="AP50" s="146"/>
      <c r="AQ50" s="146"/>
      <c r="AR50" s="146"/>
      <c r="AS50" s="146"/>
    </row>
    <row r="51" spans="1:45" ht="20.100000000000001" customHeight="1">
      <c r="A51" s="146"/>
      <c r="B51" s="146"/>
      <c r="C51" s="16" t="str">
        <f>IF('Informations Gènes'!A51="","",'Informations Gènes'!A51)</f>
        <v/>
      </c>
      <c r="D51" s="16" t="str">
        <f>IF('Informations Gènes'!B51="","",'Informations Gènes'!B51)</f>
        <v/>
      </c>
      <c r="E51" s="172" t="str">
        <f>'Moyennes ∆Ct et 2^(-∆Ct)'!B50</f>
        <v/>
      </c>
      <c r="F51" s="301" t="str">
        <f>IF(ISERROR(LOG(2^-'Calcul des ∆Ct'!C50,2)),"",IF(LOG(2^-'Calcul des ∆Ct'!C50,2)&gt;1,LOG(2^-'Calcul des ∆Ct'!C50,2),-1/LOG(2^-'Calcul des ∆Ct'!C50,2)))</f>
        <v/>
      </c>
      <c r="G51" s="301" t="str">
        <f>IF(ISERROR(LOG(2^-'Calcul des ∆Ct'!D50,2)),"",IF(LOG(2^-'Calcul des ∆Ct'!D50,2)&gt;1,LOG(2^-'Calcul des ∆Ct'!D50,2),-1/LOG(2^-'Calcul des ∆Ct'!D50,2)))</f>
        <v/>
      </c>
      <c r="H51" s="301" t="str">
        <f>IF(ISERROR(LOG(2^-'Calcul des ∆Ct'!E50,2)),"",IF(LOG(2^-'Calcul des ∆Ct'!E50,2)&gt;1,LOG(2^-'Calcul des ∆Ct'!E50,2),-1/LOG(2^-'Calcul des ∆Ct'!E50,2)))</f>
        <v/>
      </c>
      <c r="I51" s="301" t="str">
        <f>IF(ISERROR(LOG(2^-'Calcul des ∆Ct'!F50,2)),"",IF(LOG(2^-'Calcul des ∆Ct'!F50,2)&gt;1,LOG(2^-'Calcul des ∆Ct'!F50,2),-1/LOG(2^-'Calcul des ∆Ct'!F50,2)))</f>
        <v/>
      </c>
      <c r="J51" s="301" t="str">
        <f>IF(ISERROR(LOG(2^-'Calcul des ∆Ct'!G50,2)),"",IF(LOG(2^-'Calcul des ∆Ct'!G50,2)&gt;1,LOG(2^-'Calcul des ∆Ct'!G50,2),-1/LOG(2^-'Calcul des ∆Ct'!G50,2)))</f>
        <v/>
      </c>
      <c r="K51" s="301" t="str">
        <f>IF(ISERROR(LOG(2^-'Calcul des ∆Ct'!H50,2)),"",IF(LOG(2^-'Calcul des ∆Ct'!H50,2)&gt;1,LOG(2^-'Calcul des ∆Ct'!H50,2),-1/LOG(2^-'Calcul des ∆Ct'!H50,2)))</f>
        <v/>
      </c>
      <c r="L51" s="301" t="str">
        <f>IF(ISERROR(LOG(2^-'Calcul des ∆Ct'!I50,2)),"",IF(LOG(2^-'Calcul des ∆Ct'!I50,2)&gt;1,LOG(2^-'Calcul des ∆Ct'!I50,2),-1/LOG(2^-'Calcul des ∆Ct'!I50,2)))</f>
        <v/>
      </c>
      <c r="M51" s="301" t="str">
        <f>IF(ISERROR(LOG(2^-'Calcul des ∆Ct'!J50,2)),"",IF(LOG(2^-'Calcul des ∆Ct'!J50,2)&gt;1,LOG(2^-'Calcul des ∆Ct'!J50,2),-1/LOG(2^-'Calcul des ∆Ct'!J50,2)))</f>
        <v/>
      </c>
      <c r="N51" s="301" t="str">
        <f>IF(ISERROR(LOG(2^-'Calcul des ∆Ct'!K50,2)),"",IF(LOG(2^-'Calcul des ∆Ct'!K50,2)&gt;1,LOG(2^-'Calcul des ∆Ct'!K50,2),-1/LOG(2^-'Calcul des ∆Ct'!K50,2)))</f>
        <v/>
      </c>
      <c r="O51" s="301" t="str">
        <f>IF(ISERROR(LOG(2^-'Calcul des ∆Ct'!L50,2)),"",IF(LOG(2^-'Calcul des ∆Ct'!L50,2)&gt;1,LOG(2^-'Calcul des ∆Ct'!L50,2),-1/LOG(2^-'Calcul des ∆Ct'!L50,2)))</f>
        <v/>
      </c>
      <c r="P51" s="301" t="str">
        <f>IF(ISERROR(LOG(2^-'Calcul des ∆Ct'!M50,2)),"",IF(LOG(2^-'Calcul des ∆Ct'!M50,2)&gt;1,LOG(2^-'Calcul des ∆Ct'!M50,2),-1/LOG(2^-'Calcul des ∆Ct'!M50,2)))</f>
        <v/>
      </c>
      <c r="Q51" s="301" t="str">
        <f>IF(ISERROR(LOG(2^-'Calcul des ∆Ct'!N50,2)),"",IF(LOG(2^-'Calcul des ∆Ct'!N50,2)&gt;1,LOG(2^-'Calcul des ∆Ct'!N50,2),-1/LOG(2^-'Calcul des ∆Ct'!N50,2)))</f>
        <v/>
      </c>
      <c r="R51" s="301" t="str">
        <f>IF(ISERROR(LOG(2^-'Calcul des ∆Ct'!O50,2)),"",IF(LOG(2^-'Calcul des ∆Ct'!O50,2)&gt;1,LOG(2^-'Calcul des ∆Ct'!O50,2),-1/LOG(2^-'Calcul des ∆Ct'!O50,2)))</f>
        <v/>
      </c>
      <c r="S51" s="301" t="str">
        <f>IF(ISERROR(LOG(2^-'Calcul des ∆Ct'!P50,2)),"",IF(LOG(2^-'Calcul des ∆Ct'!P50,2)&gt;1,LOG(2^-'Calcul des ∆Ct'!P50,2),-1/LOG(2^-'Calcul des ∆Ct'!P50,2)))</f>
        <v/>
      </c>
      <c r="T51" s="301" t="str">
        <f>IF(ISERROR(LOG(2^-'Calcul des ∆Ct'!Q50,2)),"",IF(LOG(2^-'Calcul des ∆Ct'!Q50,2)&gt;1,LOG(2^-'Calcul des ∆Ct'!Q50,2),-1/LOG(2^-'Calcul des ∆Ct'!Q50,2)))</f>
        <v/>
      </c>
      <c r="U51" s="301" t="str">
        <f>IF(ISERROR(LOG(2^-'Calcul des ∆Ct'!R50,2)),"",IF(LOG(2^-'Calcul des ∆Ct'!R50,2)&gt;1,LOG(2^-'Calcul des ∆Ct'!R50,2),-1/LOG(2^-'Calcul des ∆Ct'!R50,2)))</f>
        <v/>
      </c>
      <c r="V51" s="301" t="str">
        <f>IF(ISERROR(LOG(2^-'Calcul des ∆Ct'!S50,2)),"",IF(LOG(2^-'Calcul des ∆Ct'!S50,2)&gt;1,LOG(2^-'Calcul des ∆Ct'!S50,2),-1/LOG(2^-'Calcul des ∆Ct'!S50,2)))</f>
        <v/>
      </c>
      <c r="W51" s="301" t="str">
        <f>IF(ISERROR(LOG(2^-'Calcul des ∆Ct'!T50,2)),"",IF(LOG(2^-'Calcul des ∆Ct'!T50,2)&gt;1,LOG(2^-'Calcul des ∆Ct'!T50,2),-1/LOG(2^-'Calcul des ∆Ct'!T50,2)))</f>
        <v/>
      </c>
      <c r="X51" s="301" t="str">
        <f>IF(ISERROR(LOG(2^-'Calcul des ∆Ct'!U50,2)),"",IF(LOG(2^-'Calcul des ∆Ct'!U50,2)&gt;1,LOG(2^-'Calcul des ∆Ct'!U50,2),-1/LOG(2^-'Calcul des ∆Ct'!U50,2)))</f>
        <v/>
      </c>
      <c r="Y51" s="301" t="str">
        <f>IF(ISERROR(LOG(2^-'Calcul des ∆Ct'!V50,2)),"",IF(LOG(2^-'Calcul des ∆Ct'!V50,2)&gt;1,LOG(2^-'Calcul des ∆Ct'!V50,2),-1/LOG(2^-'Calcul des ∆Ct'!V50,2)))</f>
        <v/>
      </c>
      <c r="Z51" s="301" t="str">
        <f>IF(ISERROR(LOG(2^-'Calcul des ∆Ct'!W50,2)),"",IF(LOG(2^-'Calcul des ∆Ct'!W50,2)&gt;1,LOG(2^-'Calcul des ∆Ct'!W50,2),-1/LOG(2^-'Calcul des ∆Ct'!W50,2)))</f>
        <v/>
      </c>
      <c r="AA51" s="301" t="str">
        <f>IF(ISERROR(LOG(2^-'Calcul des ∆Ct'!X50,2)),"",IF(LOG(2^-'Calcul des ∆Ct'!X50,2)&gt;1,LOG(2^-'Calcul des ∆Ct'!X50,2),-1/LOG(2^-'Calcul des ∆Ct'!X50,2)))</f>
        <v/>
      </c>
      <c r="AB51" s="301" t="str">
        <f>IF(ISERROR(LOG(2^-'Calcul des ∆Ct'!Y50,2)),"",IF(LOG(2^-'Calcul des ∆Ct'!Y50,2)&gt;1,LOG(2^-'Calcul des ∆Ct'!Y50,2),-1/LOG(2^-'Calcul des ∆Ct'!Y50,2)))</f>
        <v/>
      </c>
      <c r="AC51" s="301" t="str">
        <f>IF(ISERROR(LOG(2^-'Calcul des ∆Ct'!Z50,2)),"",IF(LOG(2^-'Calcul des ∆Ct'!Z50,2)&gt;1,LOG(2^-'Calcul des ∆Ct'!Z50,2),-1/LOG(2^-'Calcul des ∆Ct'!Z50,2)))</f>
        <v/>
      </c>
      <c r="AD51" s="301" t="str">
        <f>IF(ISERROR(LOG(2^-'Calcul des ∆Ct'!AA50,2)),"",IF(LOG(2^-'Calcul des ∆Ct'!AA50,2)&gt;1,LOG(2^-'Calcul des ∆Ct'!AA50,2),-1/LOG(2^-'Calcul des ∆Ct'!AA50,2)))</f>
        <v/>
      </c>
      <c r="AE51" s="301" t="str">
        <f>IF(ISERROR(LOG(2^-'Calcul des ∆Ct'!AB50,2)),"",IF(LOG(2^-'Calcul des ∆Ct'!AB50,2)&gt;1,LOG(2^-'Calcul des ∆Ct'!AB50,2),-1/LOG(2^-'Calcul des ∆Ct'!AB50,2)))</f>
        <v/>
      </c>
      <c r="AF51" s="301" t="str">
        <f>IF(ISERROR(LOG(2^-'Calcul des ∆Ct'!AC50,2)),"",IF(LOG(2^-'Calcul des ∆Ct'!AC50,2)&gt;1,LOG(2^-'Calcul des ∆Ct'!AC50,2),-1/LOG(2^-'Calcul des ∆Ct'!AC50,2)))</f>
        <v/>
      </c>
      <c r="AG51" s="301" t="str">
        <f>IF(ISERROR(LOG(2^-'Calcul des ∆Ct'!AD50,2)),"",IF(LOG(2^-'Calcul des ∆Ct'!AD50,2)&gt;1,LOG(2^-'Calcul des ∆Ct'!AD50,2),-1/LOG(2^-'Calcul des ∆Ct'!AD50,2)))</f>
        <v/>
      </c>
      <c r="AH51" s="301" t="str">
        <f>IF(ISERROR(LOG(2^-'Calcul des ∆Ct'!AE50,2)),"",IF(LOG(2^-'Calcul des ∆Ct'!AE50,2)&gt;1,LOG(2^-'Calcul des ∆Ct'!AE50,2),-1/LOG(2^-'Calcul des ∆Ct'!AE50,2)))</f>
        <v/>
      </c>
      <c r="AI51" s="301" t="str">
        <f>IF(ISERROR(LOG(2^-'Calcul des ∆Ct'!AF50,2)),"",IF(LOG(2^-'Calcul des ∆Ct'!AF50,2)&gt;1,LOG(2^-'Calcul des ∆Ct'!AF50,2),-1/LOG(2^-'Calcul des ∆Ct'!AF50,2)))</f>
        <v/>
      </c>
      <c r="AJ51" s="301" t="str">
        <f>IF(ISERROR(LOG(2^-'Calcul des ∆Ct'!AG50,2)),"",IF(LOG(2^-'Calcul des ∆Ct'!AG50,2)&gt;1,LOG(2^-'Calcul des ∆Ct'!AG50,2),-1/LOG(2^-'Calcul des ∆Ct'!AG50,2)))</f>
        <v/>
      </c>
      <c r="AK51" s="301" t="str">
        <f>IF(ISERROR(LOG(2^-'Calcul des ∆Ct'!AH50,2)),"",IF(LOG(2^-'Calcul des ∆Ct'!AH50,2)&gt;1,LOG(2^-'Calcul des ∆Ct'!AH50,2),-1/LOG(2^-'Calcul des ∆Ct'!AH50,2)))</f>
        <v/>
      </c>
      <c r="AL51" s="301" t="str">
        <f>IF(ISERROR(LOG(2^-'Calcul des ∆Ct'!AI50,2)),"",IF(LOG(2^-'Calcul des ∆Ct'!AI50,2)&gt;1,LOG(2^-'Calcul des ∆Ct'!AI50,2),-1/LOG(2^-'Calcul des ∆Ct'!AI50,2)))</f>
        <v/>
      </c>
      <c r="AM51" s="146"/>
      <c r="AN51" s="146"/>
      <c r="AO51" s="146"/>
      <c r="AP51" s="146"/>
      <c r="AQ51" s="146"/>
      <c r="AR51" s="146"/>
      <c r="AS51" s="146"/>
    </row>
    <row r="52" spans="1:45" ht="20.100000000000001" customHeight="1">
      <c r="A52" s="146"/>
      <c r="B52" s="146"/>
      <c r="C52" s="16" t="str">
        <f>IF('Informations Gènes'!A52="","",'Informations Gènes'!A52)</f>
        <v/>
      </c>
      <c r="D52" s="16" t="str">
        <f>IF('Informations Gènes'!B52="","",'Informations Gènes'!B52)</f>
        <v/>
      </c>
      <c r="E52" s="172" t="str">
        <f>'Moyennes ∆Ct et 2^(-∆Ct)'!B51</f>
        <v/>
      </c>
      <c r="F52" s="301" t="str">
        <f>IF(ISERROR(LOG(2^-'Calcul des ∆Ct'!C51,2)),"",IF(LOG(2^-'Calcul des ∆Ct'!C51,2)&gt;1,LOG(2^-'Calcul des ∆Ct'!C51,2),-1/LOG(2^-'Calcul des ∆Ct'!C51,2)))</f>
        <v/>
      </c>
      <c r="G52" s="301" t="str">
        <f>IF(ISERROR(LOG(2^-'Calcul des ∆Ct'!D51,2)),"",IF(LOG(2^-'Calcul des ∆Ct'!D51,2)&gt;1,LOG(2^-'Calcul des ∆Ct'!D51,2),-1/LOG(2^-'Calcul des ∆Ct'!D51,2)))</f>
        <v/>
      </c>
      <c r="H52" s="301" t="str">
        <f>IF(ISERROR(LOG(2^-'Calcul des ∆Ct'!E51,2)),"",IF(LOG(2^-'Calcul des ∆Ct'!E51,2)&gt;1,LOG(2^-'Calcul des ∆Ct'!E51,2),-1/LOG(2^-'Calcul des ∆Ct'!E51,2)))</f>
        <v/>
      </c>
      <c r="I52" s="301" t="str">
        <f>IF(ISERROR(LOG(2^-'Calcul des ∆Ct'!F51,2)),"",IF(LOG(2^-'Calcul des ∆Ct'!F51,2)&gt;1,LOG(2^-'Calcul des ∆Ct'!F51,2),-1/LOG(2^-'Calcul des ∆Ct'!F51,2)))</f>
        <v/>
      </c>
      <c r="J52" s="301" t="str">
        <f>IF(ISERROR(LOG(2^-'Calcul des ∆Ct'!G51,2)),"",IF(LOG(2^-'Calcul des ∆Ct'!G51,2)&gt;1,LOG(2^-'Calcul des ∆Ct'!G51,2),-1/LOG(2^-'Calcul des ∆Ct'!G51,2)))</f>
        <v/>
      </c>
      <c r="K52" s="301" t="str">
        <f>IF(ISERROR(LOG(2^-'Calcul des ∆Ct'!H51,2)),"",IF(LOG(2^-'Calcul des ∆Ct'!H51,2)&gt;1,LOG(2^-'Calcul des ∆Ct'!H51,2),-1/LOG(2^-'Calcul des ∆Ct'!H51,2)))</f>
        <v/>
      </c>
      <c r="L52" s="301" t="str">
        <f>IF(ISERROR(LOG(2^-'Calcul des ∆Ct'!I51,2)),"",IF(LOG(2^-'Calcul des ∆Ct'!I51,2)&gt;1,LOG(2^-'Calcul des ∆Ct'!I51,2),-1/LOG(2^-'Calcul des ∆Ct'!I51,2)))</f>
        <v/>
      </c>
      <c r="M52" s="301" t="str">
        <f>IF(ISERROR(LOG(2^-'Calcul des ∆Ct'!J51,2)),"",IF(LOG(2^-'Calcul des ∆Ct'!J51,2)&gt;1,LOG(2^-'Calcul des ∆Ct'!J51,2),-1/LOG(2^-'Calcul des ∆Ct'!J51,2)))</f>
        <v/>
      </c>
      <c r="N52" s="301" t="str">
        <f>IF(ISERROR(LOG(2^-'Calcul des ∆Ct'!K51,2)),"",IF(LOG(2^-'Calcul des ∆Ct'!K51,2)&gt;1,LOG(2^-'Calcul des ∆Ct'!K51,2),-1/LOG(2^-'Calcul des ∆Ct'!K51,2)))</f>
        <v/>
      </c>
      <c r="O52" s="301" t="str">
        <f>IF(ISERROR(LOG(2^-'Calcul des ∆Ct'!L51,2)),"",IF(LOG(2^-'Calcul des ∆Ct'!L51,2)&gt;1,LOG(2^-'Calcul des ∆Ct'!L51,2),-1/LOG(2^-'Calcul des ∆Ct'!L51,2)))</f>
        <v/>
      </c>
      <c r="P52" s="301" t="str">
        <f>IF(ISERROR(LOG(2^-'Calcul des ∆Ct'!M51,2)),"",IF(LOG(2^-'Calcul des ∆Ct'!M51,2)&gt;1,LOG(2^-'Calcul des ∆Ct'!M51,2),-1/LOG(2^-'Calcul des ∆Ct'!M51,2)))</f>
        <v/>
      </c>
      <c r="Q52" s="301" t="str">
        <f>IF(ISERROR(LOG(2^-'Calcul des ∆Ct'!N51,2)),"",IF(LOG(2^-'Calcul des ∆Ct'!N51,2)&gt;1,LOG(2^-'Calcul des ∆Ct'!N51,2),-1/LOG(2^-'Calcul des ∆Ct'!N51,2)))</f>
        <v/>
      </c>
      <c r="R52" s="301" t="str">
        <f>IF(ISERROR(LOG(2^-'Calcul des ∆Ct'!O51,2)),"",IF(LOG(2^-'Calcul des ∆Ct'!O51,2)&gt;1,LOG(2^-'Calcul des ∆Ct'!O51,2),-1/LOG(2^-'Calcul des ∆Ct'!O51,2)))</f>
        <v/>
      </c>
      <c r="S52" s="301" t="str">
        <f>IF(ISERROR(LOG(2^-'Calcul des ∆Ct'!P51,2)),"",IF(LOG(2^-'Calcul des ∆Ct'!P51,2)&gt;1,LOG(2^-'Calcul des ∆Ct'!P51,2),-1/LOG(2^-'Calcul des ∆Ct'!P51,2)))</f>
        <v/>
      </c>
      <c r="T52" s="301" t="str">
        <f>IF(ISERROR(LOG(2^-'Calcul des ∆Ct'!Q51,2)),"",IF(LOG(2^-'Calcul des ∆Ct'!Q51,2)&gt;1,LOG(2^-'Calcul des ∆Ct'!Q51,2),-1/LOG(2^-'Calcul des ∆Ct'!Q51,2)))</f>
        <v/>
      </c>
      <c r="U52" s="301" t="str">
        <f>IF(ISERROR(LOG(2^-'Calcul des ∆Ct'!R51,2)),"",IF(LOG(2^-'Calcul des ∆Ct'!R51,2)&gt;1,LOG(2^-'Calcul des ∆Ct'!R51,2),-1/LOG(2^-'Calcul des ∆Ct'!R51,2)))</f>
        <v/>
      </c>
      <c r="V52" s="301" t="str">
        <f>IF(ISERROR(LOG(2^-'Calcul des ∆Ct'!S51,2)),"",IF(LOG(2^-'Calcul des ∆Ct'!S51,2)&gt;1,LOG(2^-'Calcul des ∆Ct'!S51,2),-1/LOG(2^-'Calcul des ∆Ct'!S51,2)))</f>
        <v/>
      </c>
      <c r="W52" s="301" t="str">
        <f>IF(ISERROR(LOG(2^-'Calcul des ∆Ct'!T51,2)),"",IF(LOG(2^-'Calcul des ∆Ct'!T51,2)&gt;1,LOG(2^-'Calcul des ∆Ct'!T51,2),-1/LOG(2^-'Calcul des ∆Ct'!T51,2)))</f>
        <v/>
      </c>
      <c r="X52" s="301" t="str">
        <f>IF(ISERROR(LOG(2^-'Calcul des ∆Ct'!U51,2)),"",IF(LOG(2^-'Calcul des ∆Ct'!U51,2)&gt;1,LOG(2^-'Calcul des ∆Ct'!U51,2),-1/LOG(2^-'Calcul des ∆Ct'!U51,2)))</f>
        <v/>
      </c>
      <c r="Y52" s="301" t="str">
        <f>IF(ISERROR(LOG(2^-'Calcul des ∆Ct'!V51,2)),"",IF(LOG(2^-'Calcul des ∆Ct'!V51,2)&gt;1,LOG(2^-'Calcul des ∆Ct'!V51,2),-1/LOG(2^-'Calcul des ∆Ct'!V51,2)))</f>
        <v/>
      </c>
      <c r="Z52" s="301" t="str">
        <f>IF(ISERROR(LOG(2^-'Calcul des ∆Ct'!W51,2)),"",IF(LOG(2^-'Calcul des ∆Ct'!W51,2)&gt;1,LOG(2^-'Calcul des ∆Ct'!W51,2),-1/LOG(2^-'Calcul des ∆Ct'!W51,2)))</f>
        <v/>
      </c>
      <c r="AA52" s="301" t="str">
        <f>IF(ISERROR(LOG(2^-'Calcul des ∆Ct'!X51,2)),"",IF(LOG(2^-'Calcul des ∆Ct'!X51,2)&gt;1,LOG(2^-'Calcul des ∆Ct'!X51,2),-1/LOG(2^-'Calcul des ∆Ct'!X51,2)))</f>
        <v/>
      </c>
      <c r="AB52" s="301" t="str">
        <f>IF(ISERROR(LOG(2^-'Calcul des ∆Ct'!Y51,2)),"",IF(LOG(2^-'Calcul des ∆Ct'!Y51,2)&gt;1,LOG(2^-'Calcul des ∆Ct'!Y51,2),-1/LOG(2^-'Calcul des ∆Ct'!Y51,2)))</f>
        <v/>
      </c>
      <c r="AC52" s="301" t="str">
        <f>IF(ISERROR(LOG(2^-'Calcul des ∆Ct'!Z51,2)),"",IF(LOG(2^-'Calcul des ∆Ct'!Z51,2)&gt;1,LOG(2^-'Calcul des ∆Ct'!Z51,2),-1/LOG(2^-'Calcul des ∆Ct'!Z51,2)))</f>
        <v/>
      </c>
      <c r="AD52" s="301" t="str">
        <f>IF(ISERROR(LOG(2^-'Calcul des ∆Ct'!AA51,2)),"",IF(LOG(2^-'Calcul des ∆Ct'!AA51,2)&gt;1,LOG(2^-'Calcul des ∆Ct'!AA51,2),-1/LOG(2^-'Calcul des ∆Ct'!AA51,2)))</f>
        <v/>
      </c>
      <c r="AE52" s="301" t="str">
        <f>IF(ISERROR(LOG(2^-'Calcul des ∆Ct'!AB51,2)),"",IF(LOG(2^-'Calcul des ∆Ct'!AB51,2)&gt;1,LOG(2^-'Calcul des ∆Ct'!AB51,2),-1/LOG(2^-'Calcul des ∆Ct'!AB51,2)))</f>
        <v/>
      </c>
      <c r="AF52" s="301" t="str">
        <f>IF(ISERROR(LOG(2^-'Calcul des ∆Ct'!AC51,2)),"",IF(LOG(2^-'Calcul des ∆Ct'!AC51,2)&gt;1,LOG(2^-'Calcul des ∆Ct'!AC51,2),-1/LOG(2^-'Calcul des ∆Ct'!AC51,2)))</f>
        <v/>
      </c>
      <c r="AG52" s="301" t="str">
        <f>IF(ISERROR(LOG(2^-'Calcul des ∆Ct'!AD51,2)),"",IF(LOG(2^-'Calcul des ∆Ct'!AD51,2)&gt;1,LOG(2^-'Calcul des ∆Ct'!AD51,2),-1/LOG(2^-'Calcul des ∆Ct'!AD51,2)))</f>
        <v/>
      </c>
      <c r="AH52" s="301" t="str">
        <f>IF(ISERROR(LOG(2^-'Calcul des ∆Ct'!AE51,2)),"",IF(LOG(2^-'Calcul des ∆Ct'!AE51,2)&gt;1,LOG(2^-'Calcul des ∆Ct'!AE51,2),-1/LOG(2^-'Calcul des ∆Ct'!AE51,2)))</f>
        <v/>
      </c>
      <c r="AI52" s="301" t="str">
        <f>IF(ISERROR(LOG(2^-'Calcul des ∆Ct'!AF51,2)),"",IF(LOG(2^-'Calcul des ∆Ct'!AF51,2)&gt;1,LOG(2^-'Calcul des ∆Ct'!AF51,2),-1/LOG(2^-'Calcul des ∆Ct'!AF51,2)))</f>
        <v/>
      </c>
      <c r="AJ52" s="301" t="str">
        <f>IF(ISERROR(LOG(2^-'Calcul des ∆Ct'!AG51,2)),"",IF(LOG(2^-'Calcul des ∆Ct'!AG51,2)&gt;1,LOG(2^-'Calcul des ∆Ct'!AG51,2),-1/LOG(2^-'Calcul des ∆Ct'!AG51,2)))</f>
        <v/>
      </c>
      <c r="AK52" s="301" t="str">
        <f>IF(ISERROR(LOG(2^-'Calcul des ∆Ct'!AH51,2)),"",IF(LOG(2^-'Calcul des ∆Ct'!AH51,2)&gt;1,LOG(2^-'Calcul des ∆Ct'!AH51,2),-1/LOG(2^-'Calcul des ∆Ct'!AH51,2)))</f>
        <v/>
      </c>
      <c r="AL52" s="301" t="str">
        <f>IF(ISERROR(LOG(2^-'Calcul des ∆Ct'!AI51,2)),"",IF(LOG(2^-'Calcul des ∆Ct'!AI51,2)&gt;1,LOG(2^-'Calcul des ∆Ct'!AI51,2),-1/LOG(2^-'Calcul des ∆Ct'!AI51,2)))</f>
        <v/>
      </c>
      <c r="AM52" s="146"/>
      <c r="AN52" s="146"/>
      <c r="AO52" s="146"/>
      <c r="AP52" s="146"/>
      <c r="AQ52" s="146"/>
      <c r="AR52" s="146"/>
      <c r="AS52" s="146"/>
    </row>
    <row r="53" spans="1:45" ht="20.100000000000001" customHeight="1">
      <c r="A53" s="146"/>
      <c r="B53" s="146"/>
      <c r="C53" s="16" t="str">
        <f>IF('Informations Gènes'!A53="","",'Informations Gènes'!A53)</f>
        <v/>
      </c>
      <c r="D53" s="16" t="str">
        <f>IF('Informations Gènes'!B53="","",'Informations Gènes'!B53)</f>
        <v/>
      </c>
      <c r="E53" s="172" t="str">
        <f>'Moyennes ∆Ct et 2^(-∆Ct)'!B52</f>
        <v/>
      </c>
      <c r="F53" s="301" t="str">
        <f>IF(ISERROR(LOG(2^-'Calcul des ∆Ct'!C52,2)),"",IF(LOG(2^-'Calcul des ∆Ct'!C52,2)&gt;1,LOG(2^-'Calcul des ∆Ct'!C52,2),-1/LOG(2^-'Calcul des ∆Ct'!C52,2)))</f>
        <v/>
      </c>
      <c r="G53" s="301" t="str">
        <f>IF(ISERROR(LOG(2^-'Calcul des ∆Ct'!D52,2)),"",IF(LOG(2^-'Calcul des ∆Ct'!D52,2)&gt;1,LOG(2^-'Calcul des ∆Ct'!D52,2),-1/LOG(2^-'Calcul des ∆Ct'!D52,2)))</f>
        <v/>
      </c>
      <c r="H53" s="301" t="str">
        <f>IF(ISERROR(LOG(2^-'Calcul des ∆Ct'!E52,2)),"",IF(LOG(2^-'Calcul des ∆Ct'!E52,2)&gt;1,LOG(2^-'Calcul des ∆Ct'!E52,2),-1/LOG(2^-'Calcul des ∆Ct'!E52,2)))</f>
        <v/>
      </c>
      <c r="I53" s="301" t="str">
        <f>IF(ISERROR(LOG(2^-'Calcul des ∆Ct'!F52,2)),"",IF(LOG(2^-'Calcul des ∆Ct'!F52,2)&gt;1,LOG(2^-'Calcul des ∆Ct'!F52,2),-1/LOG(2^-'Calcul des ∆Ct'!F52,2)))</f>
        <v/>
      </c>
      <c r="J53" s="301" t="str">
        <f>IF(ISERROR(LOG(2^-'Calcul des ∆Ct'!G52,2)),"",IF(LOG(2^-'Calcul des ∆Ct'!G52,2)&gt;1,LOG(2^-'Calcul des ∆Ct'!G52,2),-1/LOG(2^-'Calcul des ∆Ct'!G52,2)))</f>
        <v/>
      </c>
      <c r="K53" s="301" t="str">
        <f>IF(ISERROR(LOG(2^-'Calcul des ∆Ct'!H52,2)),"",IF(LOG(2^-'Calcul des ∆Ct'!H52,2)&gt;1,LOG(2^-'Calcul des ∆Ct'!H52,2),-1/LOG(2^-'Calcul des ∆Ct'!H52,2)))</f>
        <v/>
      </c>
      <c r="L53" s="301" t="str">
        <f>IF(ISERROR(LOG(2^-'Calcul des ∆Ct'!I52,2)),"",IF(LOG(2^-'Calcul des ∆Ct'!I52,2)&gt;1,LOG(2^-'Calcul des ∆Ct'!I52,2),-1/LOG(2^-'Calcul des ∆Ct'!I52,2)))</f>
        <v/>
      </c>
      <c r="M53" s="301" t="str">
        <f>IF(ISERROR(LOG(2^-'Calcul des ∆Ct'!J52,2)),"",IF(LOG(2^-'Calcul des ∆Ct'!J52,2)&gt;1,LOG(2^-'Calcul des ∆Ct'!J52,2),-1/LOG(2^-'Calcul des ∆Ct'!J52,2)))</f>
        <v/>
      </c>
      <c r="N53" s="301" t="str">
        <f>IF(ISERROR(LOG(2^-'Calcul des ∆Ct'!K52,2)),"",IF(LOG(2^-'Calcul des ∆Ct'!K52,2)&gt;1,LOG(2^-'Calcul des ∆Ct'!K52,2),-1/LOG(2^-'Calcul des ∆Ct'!K52,2)))</f>
        <v/>
      </c>
      <c r="O53" s="301" t="str">
        <f>IF(ISERROR(LOG(2^-'Calcul des ∆Ct'!L52,2)),"",IF(LOG(2^-'Calcul des ∆Ct'!L52,2)&gt;1,LOG(2^-'Calcul des ∆Ct'!L52,2),-1/LOG(2^-'Calcul des ∆Ct'!L52,2)))</f>
        <v/>
      </c>
      <c r="P53" s="301" t="str">
        <f>IF(ISERROR(LOG(2^-'Calcul des ∆Ct'!M52,2)),"",IF(LOG(2^-'Calcul des ∆Ct'!M52,2)&gt;1,LOG(2^-'Calcul des ∆Ct'!M52,2),-1/LOG(2^-'Calcul des ∆Ct'!M52,2)))</f>
        <v/>
      </c>
      <c r="Q53" s="301" t="str">
        <f>IF(ISERROR(LOG(2^-'Calcul des ∆Ct'!N52,2)),"",IF(LOG(2^-'Calcul des ∆Ct'!N52,2)&gt;1,LOG(2^-'Calcul des ∆Ct'!N52,2),-1/LOG(2^-'Calcul des ∆Ct'!N52,2)))</f>
        <v/>
      </c>
      <c r="R53" s="301" t="str">
        <f>IF(ISERROR(LOG(2^-'Calcul des ∆Ct'!O52,2)),"",IF(LOG(2^-'Calcul des ∆Ct'!O52,2)&gt;1,LOG(2^-'Calcul des ∆Ct'!O52,2),-1/LOG(2^-'Calcul des ∆Ct'!O52,2)))</f>
        <v/>
      </c>
      <c r="S53" s="301" t="str">
        <f>IF(ISERROR(LOG(2^-'Calcul des ∆Ct'!P52,2)),"",IF(LOG(2^-'Calcul des ∆Ct'!P52,2)&gt;1,LOG(2^-'Calcul des ∆Ct'!P52,2),-1/LOG(2^-'Calcul des ∆Ct'!P52,2)))</f>
        <v/>
      </c>
      <c r="T53" s="301" t="str">
        <f>IF(ISERROR(LOG(2^-'Calcul des ∆Ct'!Q52,2)),"",IF(LOG(2^-'Calcul des ∆Ct'!Q52,2)&gt;1,LOG(2^-'Calcul des ∆Ct'!Q52,2),-1/LOG(2^-'Calcul des ∆Ct'!Q52,2)))</f>
        <v/>
      </c>
      <c r="U53" s="301" t="str">
        <f>IF(ISERROR(LOG(2^-'Calcul des ∆Ct'!R52,2)),"",IF(LOG(2^-'Calcul des ∆Ct'!R52,2)&gt;1,LOG(2^-'Calcul des ∆Ct'!R52,2),-1/LOG(2^-'Calcul des ∆Ct'!R52,2)))</f>
        <v/>
      </c>
      <c r="V53" s="301" t="str">
        <f>IF(ISERROR(LOG(2^-'Calcul des ∆Ct'!S52,2)),"",IF(LOG(2^-'Calcul des ∆Ct'!S52,2)&gt;1,LOG(2^-'Calcul des ∆Ct'!S52,2),-1/LOG(2^-'Calcul des ∆Ct'!S52,2)))</f>
        <v/>
      </c>
      <c r="W53" s="301" t="str">
        <f>IF(ISERROR(LOG(2^-'Calcul des ∆Ct'!T52,2)),"",IF(LOG(2^-'Calcul des ∆Ct'!T52,2)&gt;1,LOG(2^-'Calcul des ∆Ct'!T52,2),-1/LOG(2^-'Calcul des ∆Ct'!T52,2)))</f>
        <v/>
      </c>
      <c r="X53" s="301" t="str">
        <f>IF(ISERROR(LOG(2^-'Calcul des ∆Ct'!U52,2)),"",IF(LOG(2^-'Calcul des ∆Ct'!U52,2)&gt;1,LOG(2^-'Calcul des ∆Ct'!U52,2),-1/LOG(2^-'Calcul des ∆Ct'!U52,2)))</f>
        <v/>
      </c>
      <c r="Y53" s="301" t="str">
        <f>IF(ISERROR(LOG(2^-'Calcul des ∆Ct'!V52,2)),"",IF(LOG(2^-'Calcul des ∆Ct'!V52,2)&gt;1,LOG(2^-'Calcul des ∆Ct'!V52,2),-1/LOG(2^-'Calcul des ∆Ct'!V52,2)))</f>
        <v/>
      </c>
      <c r="Z53" s="301" t="str">
        <f>IF(ISERROR(LOG(2^-'Calcul des ∆Ct'!W52,2)),"",IF(LOG(2^-'Calcul des ∆Ct'!W52,2)&gt;1,LOG(2^-'Calcul des ∆Ct'!W52,2),-1/LOG(2^-'Calcul des ∆Ct'!W52,2)))</f>
        <v/>
      </c>
      <c r="AA53" s="301" t="str">
        <f>IF(ISERROR(LOG(2^-'Calcul des ∆Ct'!X52,2)),"",IF(LOG(2^-'Calcul des ∆Ct'!X52,2)&gt;1,LOG(2^-'Calcul des ∆Ct'!X52,2),-1/LOG(2^-'Calcul des ∆Ct'!X52,2)))</f>
        <v/>
      </c>
      <c r="AB53" s="301" t="str">
        <f>IF(ISERROR(LOG(2^-'Calcul des ∆Ct'!Y52,2)),"",IF(LOG(2^-'Calcul des ∆Ct'!Y52,2)&gt;1,LOG(2^-'Calcul des ∆Ct'!Y52,2),-1/LOG(2^-'Calcul des ∆Ct'!Y52,2)))</f>
        <v/>
      </c>
      <c r="AC53" s="301" t="str">
        <f>IF(ISERROR(LOG(2^-'Calcul des ∆Ct'!Z52,2)),"",IF(LOG(2^-'Calcul des ∆Ct'!Z52,2)&gt;1,LOG(2^-'Calcul des ∆Ct'!Z52,2),-1/LOG(2^-'Calcul des ∆Ct'!Z52,2)))</f>
        <v/>
      </c>
      <c r="AD53" s="301" t="str">
        <f>IF(ISERROR(LOG(2^-'Calcul des ∆Ct'!AA52,2)),"",IF(LOG(2^-'Calcul des ∆Ct'!AA52,2)&gt;1,LOG(2^-'Calcul des ∆Ct'!AA52,2),-1/LOG(2^-'Calcul des ∆Ct'!AA52,2)))</f>
        <v/>
      </c>
      <c r="AE53" s="301" t="str">
        <f>IF(ISERROR(LOG(2^-'Calcul des ∆Ct'!AB52,2)),"",IF(LOG(2^-'Calcul des ∆Ct'!AB52,2)&gt;1,LOG(2^-'Calcul des ∆Ct'!AB52,2),-1/LOG(2^-'Calcul des ∆Ct'!AB52,2)))</f>
        <v/>
      </c>
      <c r="AF53" s="301" t="str">
        <f>IF(ISERROR(LOG(2^-'Calcul des ∆Ct'!AC52,2)),"",IF(LOG(2^-'Calcul des ∆Ct'!AC52,2)&gt;1,LOG(2^-'Calcul des ∆Ct'!AC52,2),-1/LOG(2^-'Calcul des ∆Ct'!AC52,2)))</f>
        <v/>
      </c>
      <c r="AG53" s="301" t="str">
        <f>IF(ISERROR(LOG(2^-'Calcul des ∆Ct'!AD52,2)),"",IF(LOG(2^-'Calcul des ∆Ct'!AD52,2)&gt;1,LOG(2^-'Calcul des ∆Ct'!AD52,2),-1/LOG(2^-'Calcul des ∆Ct'!AD52,2)))</f>
        <v/>
      </c>
      <c r="AH53" s="301" t="str">
        <f>IF(ISERROR(LOG(2^-'Calcul des ∆Ct'!AE52,2)),"",IF(LOG(2^-'Calcul des ∆Ct'!AE52,2)&gt;1,LOG(2^-'Calcul des ∆Ct'!AE52,2),-1/LOG(2^-'Calcul des ∆Ct'!AE52,2)))</f>
        <v/>
      </c>
      <c r="AI53" s="301" t="str">
        <f>IF(ISERROR(LOG(2^-'Calcul des ∆Ct'!AF52,2)),"",IF(LOG(2^-'Calcul des ∆Ct'!AF52,2)&gt;1,LOG(2^-'Calcul des ∆Ct'!AF52,2),-1/LOG(2^-'Calcul des ∆Ct'!AF52,2)))</f>
        <v/>
      </c>
      <c r="AJ53" s="301" t="str">
        <f>IF(ISERROR(LOG(2^-'Calcul des ∆Ct'!AG52,2)),"",IF(LOG(2^-'Calcul des ∆Ct'!AG52,2)&gt;1,LOG(2^-'Calcul des ∆Ct'!AG52,2),-1/LOG(2^-'Calcul des ∆Ct'!AG52,2)))</f>
        <v/>
      </c>
      <c r="AK53" s="301" t="str">
        <f>IF(ISERROR(LOG(2^-'Calcul des ∆Ct'!AH52,2)),"",IF(LOG(2^-'Calcul des ∆Ct'!AH52,2)&gt;1,LOG(2^-'Calcul des ∆Ct'!AH52,2),-1/LOG(2^-'Calcul des ∆Ct'!AH52,2)))</f>
        <v/>
      </c>
      <c r="AL53" s="301" t="str">
        <f>IF(ISERROR(LOG(2^-'Calcul des ∆Ct'!AI52,2)),"",IF(LOG(2^-'Calcul des ∆Ct'!AI52,2)&gt;1,LOG(2^-'Calcul des ∆Ct'!AI52,2),-1/LOG(2^-'Calcul des ∆Ct'!AI52,2)))</f>
        <v/>
      </c>
      <c r="AM53" s="146"/>
      <c r="AN53" s="146"/>
      <c r="AO53" s="146"/>
      <c r="AP53" s="146"/>
      <c r="AQ53" s="146"/>
      <c r="AR53" s="146"/>
      <c r="AS53" s="146"/>
    </row>
    <row r="54" spans="1:45" ht="20.100000000000001" customHeight="1">
      <c r="A54" s="146"/>
      <c r="B54" s="146"/>
      <c r="C54" s="16" t="str">
        <f>IF('Informations Gènes'!A54="","",'Informations Gènes'!A54)</f>
        <v/>
      </c>
      <c r="D54" s="16" t="str">
        <f>IF('Informations Gènes'!B54="","",'Informations Gènes'!B54)</f>
        <v/>
      </c>
      <c r="E54" s="172" t="str">
        <f>'Moyennes ∆Ct et 2^(-∆Ct)'!B53</f>
        <v/>
      </c>
      <c r="F54" s="301" t="str">
        <f>IF(ISERROR(LOG(2^-'Calcul des ∆Ct'!C53,2)),"",IF(LOG(2^-'Calcul des ∆Ct'!C53,2)&gt;1,LOG(2^-'Calcul des ∆Ct'!C53,2),-1/LOG(2^-'Calcul des ∆Ct'!C53,2)))</f>
        <v/>
      </c>
      <c r="G54" s="301" t="str">
        <f>IF(ISERROR(LOG(2^-'Calcul des ∆Ct'!D53,2)),"",IF(LOG(2^-'Calcul des ∆Ct'!D53,2)&gt;1,LOG(2^-'Calcul des ∆Ct'!D53,2),-1/LOG(2^-'Calcul des ∆Ct'!D53,2)))</f>
        <v/>
      </c>
      <c r="H54" s="301" t="str">
        <f>IF(ISERROR(LOG(2^-'Calcul des ∆Ct'!E53,2)),"",IF(LOG(2^-'Calcul des ∆Ct'!E53,2)&gt;1,LOG(2^-'Calcul des ∆Ct'!E53,2),-1/LOG(2^-'Calcul des ∆Ct'!E53,2)))</f>
        <v/>
      </c>
      <c r="I54" s="301" t="str">
        <f>IF(ISERROR(LOG(2^-'Calcul des ∆Ct'!F53,2)),"",IF(LOG(2^-'Calcul des ∆Ct'!F53,2)&gt;1,LOG(2^-'Calcul des ∆Ct'!F53,2),-1/LOG(2^-'Calcul des ∆Ct'!F53,2)))</f>
        <v/>
      </c>
      <c r="J54" s="301" t="str">
        <f>IF(ISERROR(LOG(2^-'Calcul des ∆Ct'!G53,2)),"",IF(LOG(2^-'Calcul des ∆Ct'!G53,2)&gt;1,LOG(2^-'Calcul des ∆Ct'!G53,2),-1/LOG(2^-'Calcul des ∆Ct'!G53,2)))</f>
        <v/>
      </c>
      <c r="K54" s="301" t="str">
        <f>IF(ISERROR(LOG(2^-'Calcul des ∆Ct'!H53,2)),"",IF(LOG(2^-'Calcul des ∆Ct'!H53,2)&gt;1,LOG(2^-'Calcul des ∆Ct'!H53,2),-1/LOG(2^-'Calcul des ∆Ct'!H53,2)))</f>
        <v/>
      </c>
      <c r="L54" s="301" t="str">
        <f>IF(ISERROR(LOG(2^-'Calcul des ∆Ct'!I53,2)),"",IF(LOG(2^-'Calcul des ∆Ct'!I53,2)&gt;1,LOG(2^-'Calcul des ∆Ct'!I53,2),-1/LOG(2^-'Calcul des ∆Ct'!I53,2)))</f>
        <v/>
      </c>
      <c r="M54" s="301" t="str">
        <f>IF(ISERROR(LOG(2^-'Calcul des ∆Ct'!J53,2)),"",IF(LOG(2^-'Calcul des ∆Ct'!J53,2)&gt;1,LOG(2^-'Calcul des ∆Ct'!J53,2),-1/LOG(2^-'Calcul des ∆Ct'!J53,2)))</f>
        <v/>
      </c>
      <c r="N54" s="301" t="str">
        <f>IF(ISERROR(LOG(2^-'Calcul des ∆Ct'!K53,2)),"",IF(LOG(2^-'Calcul des ∆Ct'!K53,2)&gt;1,LOG(2^-'Calcul des ∆Ct'!K53,2),-1/LOG(2^-'Calcul des ∆Ct'!K53,2)))</f>
        <v/>
      </c>
      <c r="O54" s="301" t="str">
        <f>IF(ISERROR(LOG(2^-'Calcul des ∆Ct'!L53,2)),"",IF(LOG(2^-'Calcul des ∆Ct'!L53,2)&gt;1,LOG(2^-'Calcul des ∆Ct'!L53,2),-1/LOG(2^-'Calcul des ∆Ct'!L53,2)))</f>
        <v/>
      </c>
      <c r="P54" s="301" t="str">
        <f>IF(ISERROR(LOG(2^-'Calcul des ∆Ct'!M53,2)),"",IF(LOG(2^-'Calcul des ∆Ct'!M53,2)&gt;1,LOG(2^-'Calcul des ∆Ct'!M53,2),-1/LOG(2^-'Calcul des ∆Ct'!M53,2)))</f>
        <v/>
      </c>
      <c r="Q54" s="301" t="str">
        <f>IF(ISERROR(LOG(2^-'Calcul des ∆Ct'!N53,2)),"",IF(LOG(2^-'Calcul des ∆Ct'!N53,2)&gt;1,LOG(2^-'Calcul des ∆Ct'!N53,2),-1/LOG(2^-'Calcul des ∆Ct'!N53,2)))</f>
        <v/>
      </c>
      <c r="R54" s="301" t="str">
        <f>IF(ISERROR(LOG(2^-'Calcul des ∆Ct'!O53,2)),"",IF(LOG(2^-'Calcul des ∆Ct'!O53,2)&gt;1,LOG(2^-'Calcul des ∆Ct'!O53,2),-1/LOG(2^-'Calcul des ∆Ct'!O53,2)))</f>
        <v/>
      </c>
      <c r="S54" s="301" t="str">
        <f>IF(ISERROR(LOG(2^-'Calcul des ∆Ct'!P53,2)),"",IF(LOG(2^-'Calcul des ∆Ct'!P53,2)&gt;1,LOG(2^-'Calcul des ∆Ct'!P53,2),-1/LOG(2^-'Calcul des ∆Ct'!P53,2)))</f>
        <v/>
      </c>
      <c r="T54" s="301" t="str">
        <f>IF(ISERROR(LOG(2^-'Calcul des ∆Ct'!Q53,2)),"",IF(LOG(2^-'Calcul des ∆Ct'!Q53,2)&gt;1,LOG(2^-'Calcul des ∆Ct'!Q53,2),-1/LOG(2^-'Calcul des ∆Ct'!Q53,2)))</f>
        <v/>
      </c>
      <c r="U54" s="301" t="str">
        <f>IF(ISERROR(LOG(2^-'Calcul des ∆Ct'!R53,2)),"",IF(LOG(2^-'Calcul des ∆Ct'!R53,2)&gt;1,LOG(2^-'Calcul des ∆Ct'!R53,2),-1/LOG(2^-'Calcul des ∆Ct'!R53,2)))</f>
        <v/>
      </c>
      <c r="V54" s="301" t="str">
        <f>IF(ISERROR(LOG(2^-'Calcul des ∆Ct'!S53,2)),"",IF(LOG(2^-'Calcul des ∆Ct'!S53,2)&gt;1,LOG(2^-'Calcul des ∆Ct'!S53,2),-1/LOG(2^-'Calcul des ∆Ct'!S53,2)))</f>
        <v/>
      </c>
      <c r="W54" s="301" t="str">
        <f>IF(ISERROR(LOG(2^-'Calcul des ∆Ct'!T53,2)),"",IF(LOG(2^-'Calcul des ∆Ct'!T53,2)&gt;1,LOG(2^-'Calcul des ∆Ct'!T53,2),-1/LOG(2^-'Calcul des ∆Ct'!T53,2)))</f>
        <v/>
      </c>
      <c r="X54" s="301" t="str">
        <f>IF(ISERROR(LOG(2^-'Calcul des ∆Ct'!U53,2)),"",IF(LOG(2^-'Calcul des ∆Ct'!U53,2)&gt;1,LOG(2^-'Calcul des ∆Ct'!U53,2),-1/LOG(2^-'Calcul des ∆Ct'!U53,2)))</f>
        <v/>
      </c>
      <c r="Y54" s="301" t="str">
        <f>IF(ISERROR(LOG(2^-'Calcul des ∆Ct'!V53,2)),"",IF(LOG(2^-'Calcul des ∆Ct'!V53,2)&gt;1,LOG(2^-'Calcul des ∆Ct'!V53,2),-1/LOG(2^-'Calcul des ∆Ct'!V53,2)))</f>
        <v/>
      </c>
      <c r="Z54" s="301" t="str">
        <f>IF(ISERROR(LOG(2^-'Calcul des ∆Ct'!W53,2)),"",IF(LOG(2^-'Calcul des ∆Ct'!W53,2)&gt;1,LOG(2^-'Calcul des ∆Ct'!W53,2),-1/LOG(2^-'Calcul des ∆Ct'!W53,2)))</f>
        <v/>
      </c>
      <c r="AA54" s="301" t="str">
        <f>IF(ISERROR(LOG(2^-'Calcul des ∆Ct'!X53,2)),"",IF(LOG(2^-'Calcul des ∆Ct'!X53,2)&gt;1,LOG(2^-'Calcul des ∆Ct'!X53,2),-1/LOG(2^-'Calcul des ∆Ct'!X53,2)))</f>
        <v/>
      </c>
      <c r="AB54" s="301" t="str">
        <f>IF(ISERROR(LOG(2^-'Calcul des ∆Ct'!Y53,2)),"",IF(LOG(2^-'Calcul des ∆Ct'!Y53,2)&gt;1,LOG(2^-'Calcul des ∆Ct'!Y53,2),-1/LOG(2^-'Calcul des ∆Ct'!Y53,2)))</f>
        <v/>
      </c>
      <c r="AC54" s="301" t="str">
        <f>IF(ISERROR(LOG(2^-'Calcul des ∆Ct'!Z53,2)),"",IF(LOG(2^-'Calcul des ∆Ct'!Z53,2)&gt;1,LOG(2^-'Calcul des ∆Ct'!Z53,2),-1/LOG(2^-'Calcul des ∆Ct'!Z53,2)))</f>
        <v/>
      </c>
      <c r="AD54" s="301" t="str">
        <f>IF(ISERROR(LOG(2^-'Calcul des ∆Ct'!AA53,2)),"",IF(LOG(2^-'Calcul des ∆Ct'!AA53,2)&gt;1,LOG(2^-'Calcul des ∆Ct'!AA53,2),-1/LOG(2^-'Calcul des ∆Ct'!AA53,2)))</f>
        <v/>
      </c>
      <c r="AE54" s="301" t="str">
        <f>IF(ISERROR(LOG(2^-'Calcul des ∆Ct'!AB53,2)),"",IF(LOG(2^-'Calcul des ∆Ct'!AB53,2)&gt;1,LOG(2^-'Calcul des ∆Ct'!AB53,2),-1/LOG(2^-'Calcul des ∆Ct'!AB53,2)))</f>
        <v/>
      </c>
      <c r="AF54" s="301" t="str">
        <f>IF(ISERROR(LOG(2^-'Calcul des ∆Ct'!AC53,2)),"",IF(LOG(2^-'Calcul des ∆Ct'!AC53,2)&gt;1,LOG(2^-'Calcul des ∆Ct'!AC53,2),-1/LOG(2^-'Calcul des ∆Ct'!AC53,2)))</f>
        <v/>
      </c>
      <c r="AG54" s="301" t="str">
        <f>IF(ISERROR(LOG(2^-'Calcul des ∆Ct'!AD53,2)),"",IF(LOG(2^-'Calcul des ∆Ct'!AD53,2)&gt;1,LOG(2^-'Calcul des ∆Ct'!AD53,2),-1/LOG(2^-'Calcul des ∆Ct'!AD53,2)))</f>
        <v/>
      </c>
      <c r="AH54" s="301" t="str">
        <f>IF(ISERROR(LOG(2^-'Calcul des ∆Ct'!AE53,2)),"",IF(LOG(2^-'Calcul des ∆Ct'!AE53,2)&gt;1,LOG(2^-'Calcul des ∆Ct'!AE53,2),-1/LOG(2^-'Calcul des ∆Ct'!AE53,2)))</f>
        <v/>
      </c>
      <c r="AI54" s="301" t="str">
        <f>IF(ISERROR(LOG(2^-'Calcul des ∆Ct'!AF53,2)),"",IF(LOG(2^-'Calcul des ∆Ct'!AF53,2)&gt;1,LOG(2^-'Calcul des ∆Ct'!AF53,2),-1/LOG(2^-'Calcul des ∆Ct'!AF53,2)))</f>
        <v/>
      </c>
      <c r="AJ54" s="301" t="str">
        <f>IF(ISERROR(LOG(2^-'Calcul des ∆Ct'!AG53,2)),"",IF(LOG(2^-'Calcul des ∆Ct'!AG53,2)&gt;1,LOG(2^-'Calcul des ∆Ct'!AG53,2),-1/LOG(2^-'Calcul des ∆Ct'!AG53,2)))</f>
        <v/>
      </c>
      <c r="AK54" s="301" t="str">
        <f>IF(ISERROR(LOG(2^-'Calcul des ∆Ct'!AH53,2)),"",IF(LOG(2^-'Calcul des ∆Ct'!AH53,2)&gt;1,LOG(2^-'Calcul des ∆Ct'!AH53,2),-1/LOG(2^-'Calcul des ∆Ct'!AH53,2)))</f>
        <v/>
      </c>
      <c r="AL54" s="301" t="str">
        <f>IF(ISERROR(LOG(2^-'Calcul des ∆Ct'!AI53,2)),"",IF(LOG(2^-'Calcul des ∆Ct'!AI53,2)&gt;1,LOG(2^-'Calcul des ∆Ct'!AI53,2),-1/LOG(2^-'Calcul des ∆Ct'!AI53,2)))</f>
        <v/>
      </c>
      <c r="AM54" s="146"/>
      <c r="AN54" s="146"/>
      <c r="AO54" s="146"/>
      <c r="AP54" s="146"/>
      <c r="AQ54" s="146"/>
      <c r="AR54" s="146"/>
      <c r="AS54" s="146"/>
    </row>
    <row r="55" spans="1:45" ht="20.100000000000001" customHeight="1">
      <c r="A55" s="146"/>
      <c r="B55" s="146"/>
      <c r="C55" s="16" t="str">
        <f>IF('Informations Gènes'!A55="","",'Informations Gènes'!A55)</f>
        <v/>
      </c>
      <c r="D55" s="16" t="str">
        <f>IF('Informations Gènes'!B55="","",'Informations Gènes'!B55)</f>
        <v/>
      </c>
      <c r="E55" s="172" t="str">
        <f>'Moyennes ∆Ct et 2^(-∆Ct)'!B54</f>
        <v/>
      </c>
      <c r="F55" s="301" t="str">
        <f>IF(ISERROR(LOG(2^-'Calcul des ∆Ct'!C54,2)),"",IF(LOG(2^-'Calcul des ∆Ct'!C54,2)&gt;1,LOG(2^-'Calcul des ∆Ct'!C54,2),-1/LOG(2^-'Calcul des ∆Ct'!C54,2)))</f>
        <v/>
      </c>
      <c r="G55" s="301" t="str">
        <f>IF(ISERROR(LOG(2^-'Calcul des ∆Ct'!D54,2)),"",IF(LOG(2^-'Calcul des ∆Ct'!D54,2)&gt;1,LOG(2^-'Calcul des ∆Ct'!D54,2),-1/LOG(2^-'Calcul des ∆Ct'!D54,2)))</f>
        <v/>
      </c>
      <c r="H55" s="301" t="str">
        <f>IF(ISERROR(LOG(2^-'Calcul des ∆Ct'!E54,2)),"",IF(LOG(2^-'Calcul des ∆Ct'!E54,2)&gt;1,LOG(2^-'Calcul des ∆Ct'!E54,2),-1/LOG(2^-'Calcul des ∆Ct'!E54,2)))</f>
        <v/>
      </c>
      <c r="I55" s="301" t="str">
        <f>IF(ISERROR(LOG(2^-'Calcul des ∆Ct'!F54,2)),"",IF(LOG(2^-'Calcul des ∆Ct'!F54,2)&gt;1,LOG(2^-'Calcul des ∆Ct'!F54,2),-1/LOG(2^-'Calcul des ∆Ct'!F54,2)))</f>
        <v/>
      </c>
      <c r="J55" s="301" t="str">
        <f>IF(ISERROR(LOG(2^-'Calcul des ∆Ct'!G54,2)),"",IF(LOG(2^-'Calcul des ∆Ct'!G54,2)&gt;1,LOG(2^-'Calcul des ∆Ct'!G54,2),-1/LOG(2^-'Calcul des ∆Ct'!G54,2)))</f>
        <v/>
      </c>
      <c r="K55" s="301" t="str">
        <f>IF(ISERROR(LOG(2^-'Calcul des ∆Ct'!H54,2)),"",IF(LOG(2^-'Calcul des ∆Ct'!H54,2)&gt;1,LOG(2^-'Calcul des ∆Ct'!H54,2),-1/LOG(2^-'Calcul des ∆Ct'!H54,2)))</f>
        <v/>
      </c>
      <c r="L55" s="301" t="str">
        <f>IF(ISERROR(LOG(2^-'Calcul des ∆Ct'!I54,2)),"",IF(LOG(2^-'Calcul des ∆Ct'!I54,2)&gt;1,LOG(2^-'Calcul des ∆Ct'!I54,2),-1/LOG(2^-'Calcul des ∆Ct'!I54,2)))</f>
        <v/>
      </c>
      <c r="M55" s="301" t="str">
        <f>IF(ISERROR(LOG(2^-'Calcul des ∆Ct'!J54,2)),"",IF(LOG(2^-'Calcul des ∆Ct'!J54,2)&gt;1,LOG(2^-'Calcul des ∆Ct'!J54,2),-1/LOG(2^-'Calcul des ∆Ct'!J54,2)))</f>
        <v/>
      </c>
      <c r="N55" s="301" t="str">
        <f>IF(ISERROR(LOG(2^-'Calcul des ∆Ct'!K54,2)),"",IF(LOG(2^-'Calcul des ∆Ct'!K54,2)&gt;1,LOG(2^-'Calcul des ∆Ct'!K54,2),-1/LOG(2^-'Calcul des ∆Ct'!K54,2)))</f>
        <v/>
      </c>
      <c r="O55" s="301" t="str">
        <f>IF(ISERROR(LOG(2^-'Calcul des ∆Ct'!L54,2)),"",IF(LOG(2^-'Calcul des ∆Ct'!L54,2)&gt;1,LOG(2^-'Calcul des ∆Ct'!L54,2),-1/LOG(2^-'Calcul des ∆Ct'!L54,2)))</f>
        <v/>
      </c>
      <c r="P55" s="301" t="str">
        <f>IF(ISERROR(LOG(2^-'Calcul des ∆Ct'!M54,2)),"",IF(LOG(2^-'Calcul des ∆Ct'!M54,2)&gt;1,LOG(2^-'Calcul des ∆Ct'!M54,2),-1/LOG(2^-'Calcul des ∆Ct'!M54,2)))</f>
        <v/>
      </c>
      <c r="Q55" s="301" t="str">
        <f>IF(ISERROR(LOG(2^-'Calcul des ∆Ct'!N54,2)),"",IF(LOG(2^-'Calcul des ∆Ct'!N54,2)&gt;1,LOG(2^-'Calcul des ∆Ct'!N54,2),-1/LOG(2^-'Calcul des ∆Ct'!N54,2)))</f>
        <v/>
      </c>
      <c r="R55" s="301" t="str">
        <f>IF(ISERROR(LOG(2^-'Calcul des ∆Ct'!O54,2)),"",IF(LOG(2^-'Calcul des ∆Ct'!O54,2)&gt;1,LOG(2^-'Calcul des ∆Ct'!O54,2),-1/LOG(2^-'Calcul des ∆Ct'!O54,2)))</f>
        <v/>
      </c>
      <c r="S55" s="301" t="str">
        <f>IF(ISERROR(LOG(2^-'Calcul des ∆Ct'!P54,2)),"",IF(LOG(2^-'Calcul des ∆Ct'!P54,2)&gt;1,LOG(2^-'Calcul des ∆Ct'!P54,2),-1/LOG(2^-'Calcul des ∆Ct'!P54,2)))</f>
        <v/>
      </c>
      <c r="T55" s="301" t="str">
        <f>IF(ISERROR(LOG(2^-'Calcul des ∆Ct'!Q54,2)),"",IF(LOG(2^-'Calcul des ∆Ct'!Q54,2)&gt;1,LOG(2^-'Calcul des ∆Ct'!Q54,2),-1/LOG(2^-'Calcul des ∆Ct'!Q54,2)))</f>
        <v/>
      </c>
      <c r="U55" s="301" t="str">
        <f>IF(ISERROR(LOG(2^-'Calcul des ∆Ct'!R54,2)),"",IF(LOG(2^-'Calcul des ∆Ct'!R54,2)&gt;1,LOG(2^-'Calcul des ∆Ct'!R54,2),-1/LOG(2^-'Calcul des ∆Ct'!R54,2)))</f>
        <v/>
      </c>
      <c r="V55" s="301" t="str">
        <f>IF(ISERROR(LOG(2^-'Calcul des ∆Ct'!S54,2)),"",IF(LOG(2^-'Calcul des ∆Ct'!S54,2)&gt;1,LOG(2^-'Calcul des ∆Ct'!S54,2),-1/LOG(2^-'Calcul des ∆Ct'!S54,2)))</f>
        <v/>
      </c>
      <c r="W55" s="301" t="str">
        <f>IF(ISERROR(LOG(2^-'Calcul des ∆Ct'!T54,2)),"",IF(LOG(2^-'Calcul des ∆Ct'!T54,2)&gt;1,LOG(2^-'Calcul des ∆Ct'!T54,2),-1/LOG(2^-'Calcul des ∆Ct'!T54,2)))</f>
        <v/>
      </c>
      <c r="X55" s="301" t="str">
        <f>IF(ISERROR(LOG(2^-'Calcul des ∆Ct'!U54,2)),"",IF(LOG(2^-'Calcul des ∆Ct'!U54,2)&gt;1,LOG(2^-'Calcul des ∆Ct'!U54,2),-1/LOG(2^-'Calcul des ∆Ct'!U54,2)))</f>
        <v/>
      </c>
      <c r="Y55" s="301" t="str">
        <f>IF(ISERROR(LOG(2^-'Calcul des ∆Ct'!V54,2)),"",IF(LOG(2^-'Calcul des ∆Ct'!V54,2)&gt;1,LOG(2^-'Calcul des ∆Ct'!V54,2),-1/LOG(2^-'Calcul des ∆Ct'!V54,2)))</f>
        <v/>
      </c>
      <c r="Z55" s="301" t="str">
        <f>IF(ISERROR(LOG(2^-'Calcul des ∆Ct'!W54,2)),"",IF(LOG(2^-'Calcul des ∆Ct'!W54,2)&gt;1,LOG(2^-'Calcul des ∆Ct'!W54,2),-1/LOG(2^-'Calcul des ∆Ct'!W54,2)))</f>
        <v/>
      </c>
      <c r="AA55" s="301" t="str">
        <f>IF(ISERROR(LOG(2^-'Calcul des ∆Ct'!X54,2)),"",IF(LOG(2^-'Calcul des ∆Ct'!X54,2)&gt;1,LOG(2^-'Calcul des ∆Ct'!X54,2),-1/LOG(2^-'Calcul des ∆Ct'!X54,2)))</f>
        <v/>
      </c>
      <c r="AB55" s="301" t="str">
        <f>IF(ISERROR(LOG(2^-'Calcul des ∆Ct'!Y54,2)),"",IF(LOG(2^-'Calcul des ∆Ct'!Y54,2)&gt;1,LOG(2^-'Calcul des ∆Ct'!Y54,2),-1/LOG(2^-'Calcul des ∆Ct'!Y54,2)))</f>
        <v/>
      </c>
      <c r="AC55" s="301" t="str">
        <f>IF(ISERROR(LOG(2^-'Calcul des ∆Ct'!Z54,2)),"",IF(LOG(2^-'Calcul des ∆Ct'!Z54,2)&gt;1,LOG(2^-'Calcul des ∆Ct'!Z54,2),-1/LOG(2^-'Calcul des ∆Ct'!Z54,2)))</f>
        <v/>
      </c>
      <c r="AD55" s="301" t="str">
        <f>IF(ISERROR(LOG(2^-'Calcul des ∆Ct'!AA54,2)),"",IF(LOG(2^-'Calcul des ∆Ct'!AA54,2)&gt;1,LOG(2^-'Calcul des ∆Ct'!AA54,2),-1/LOG(2^-'Calcul des ∆Ct'!AA54,2)))</f>
        <v/>
      </c>
      <c r="AE55" s="301" t="str">
        <f>IF(ISERROR(LOG(2^-'Calcul des ∆Ct'!AB54,2)),"",IF(LOG(2^-'Calcul des ∆Ct'!AB54,2)&gt;1,LOG(2^-'Calcul des ∆Ct'!AB54,2),-1/LOG(2^-'Calcul des ∆Ct'!AB54,2)))</f>
        <v/>
      </c>
      <c r="AF55" s="301" t="str">
        <f>IF(ISERROR(LOG(2^-'Calcul des ∆Ct'!AC54,2)),"",IF(LOG(2^-'Calcul des ∆Ct'!AC54,2)&gt;1,LOG(2^-'Calcul des ∆Ct'!AC54,2),-1/LOG(2^-'Calcul des ∆Ct'!AC54,2)))</f>
        <v/>
      </c>
      <c r="AG55" s="301" t="str">
        <f>IF(ISERROR(LOG(2^-'Calcul des ∆Ct'!AD54,2)),"",IF(LOG(2^-'Calcul des ∆Ct'!AD54,2)&gt;1,LOG(2^-'Calcul des ∆Ct'!AD54,2),-1/LOG(2^-'Calcul des ∆Ct'!AD54,2)))</f>
        <v/>
      </c>
      <c r="AH55" s="301" t="str">
        <f>IF(ISERROR(LOG(2^-'Calcul des ∆Ct'!AE54,2)),"",IF(LOG(2^-'Calcul des ∆Ct'!AE54,2)&gt;1,LOG(2^-'Calcul des ∆Ct'!AE54,2),-1/LOG(2^-'Calcul des ∆Ct'!AE54,2)))</f>
        <v/>
      </c>
      <c r="AI55" s="301" t="str">
        <f>IF(ISERROR(LOG(2^-'Calcul des ∆Ct'!AF54,2)),"",IF(LOG(2^-'Calcul des ∆Ct'!AF54,2)&gt;1,LOG(2^-'Calcul des ∆Ct'!AF54,2),-1/LOG(2^-'Calcul des ∆Ct'!AF54,2)))</f>
        <v/>
      </c>
      <c r="AJ55" s="301" t="str">
        <f>IF(ISERROR(LOG(2^-'Calcul des ∆Ct'!AG54,2)),"",IF(LOG(2^-'Calcul des ∆Ct'!AG54,2)&gt;1,LOG(2^-'Calcul des ∆Ct'!AG54,2),-1/LOG(2^-'Calcul des ∆Ct'!AG54,2)))</f>
        <v/>
      </c>
      <c r="AK55" s="301" t="str">
        <f>IF(ISERROR(LOG(2^-'Calcul des ∆Ct'!AH54,2)),"",IF(LOG(2^-'Calcul des ∆Ct'!AH54,2)&gt;1,LOG(2^-'Calcul des ∆Ct'!AH54,2),-1/LOG(2^-'Calcul des ∆Ct'!AH54,2)))</f>
        <v/>
      </c>
      <c r="AL55" s="301" t="str">
        <f>IF(ISERROR(LOG(2^-'Calcul des ∆Ct'!AI54,2)),"",IF(LOG(2^-'Calcul des ∆Ct'!AI54,2)&gt;1,LOG(2^-'Calcul des ∆Ct'!AI54,2),-1/LOG(2^-'Calcul des ∆Ct'!AI54,2)))</f>
        <v/>
      </c>
      <c r="AM55" s="146"/>
      <c r="AN55" s="146"/>
      <c r="AO55" s="146"/>
      <c r="AP55" s="146"/>
      <c r="AQ55" s="146"/>
      <c r="AR55" s="146"/>
      <c r="AS55" s="146"/>
    </row>
    <row r="56" spans="1:45" ht="20.100000000000001" customHeight="1">
      <c r="A56" s="146"/>
      <c r="B56" s="146"/>
      <c r="C56" s="16" t="str">
        <f>IF('Informations Gènes'!A56="","",'Informations Gènes'!A56)</f>
        <v/>
      </c>
      <c r="D56" s="16" t="str">
        <f>IF('Informations Gènes'!B56="","",'Informations Gènes'!B56)</f>
        <v/>
      </c>
      <c r="E56" s="172" t="str">
        <f>'Moyennes ∆Ct et 2^(-∆Ct)'!B55</f>
        <v/>
      </c>
      <c r="F56" s="301" t="str">
        <f>IF(ISERROR(LOG(2^-'Calcul des ∆Ct'!C55,2)),"",IF(LOG(2^-'Calcul des ∆Ct'!C55,2)&gt;1,LOG(2^-'Calcul des ∆Ct'!C55,2),-1/LOG(2^-'Calcul des ∆Ct'!C55,2)))</f>
        <v/>
      </c>
      <c r="G56" s="301" t="str">
        <f>IF(ISERROR(LOG(2^-'Calcul des ∆Ct'!D55,2)),"",IF(LOG(2^-'Calcul des ∆Ct'!D55,2)&gt;1,LOG(2^-'Calcul des ∆Ct'!D55,2),-1/LOG(2^-'Calcul des ∆Ct'!D55,2)))</f>
        <v/>
      </c>
      <c r="H56" s="301" t="str">
        <f>IF(ISERROR(LOG(2^-'Calcul des ∆Ct'!E55,2)),"",IF(LOG(2^-'Calcul des ∆Ct'!E55,2)&gt;1,LOG(2^-'Calcul des ∆Ct'!E55,2),-1/LOG(2^-'Calcul des ∆Ct'!E55,2)))</f>
        <v/>
      </c>
      <c r="I56" s="301" t="str">
        <f>IF(ISERROR(LOG(2^-'Calcul des ∆Ct'!F55,2)),"",IF(LOG(2^-'Calcul des ∆Ct'!F55,2)&gt;1,LOG(2^-'Calcul des ∆Ct'!F55,2),-1/LOG(2^-'Calcul des ∆Ct'!F55,2)))</f>
        <v/>
      </c>
      <c r="J56" s="301" t="str">
        <f>IF(ISERROR(LOG(2^-'Calcul des ∆Ct'!G55,2)),"",IF(LOG(2^-'Calcul des ∆Ct'!G55,2)&gt;1,LOG(2^-'Calcul des ∆Ct'!G55,2),-1/LOG(2^-'Calcul des ∆Ct'!G55,2)))</f>
        <v/>
      </c>
      <c r="K56" s="301" t="str">
        <f>IF(ISERROR(LOG(2^-'Calcul des ∆Ct'!H55,2)),"",IF(LOG(2^-'Calcul des ∆Ct'!H55,2)&gt;1,LOG(2^-'Calcul des ∆Ct'!H55,2),-1/LOG(2^-'Calcul des ∆Ct'!H55,2)))</f>
        <v/>
      </c>
      <c r="L56" s="301" t="str">
        <f>IF(ISERROR(LOG(2^-'Calcul des ∆Ct'!I55,2)),"",IF(LOG(2^-'Calcul des ∆Ct'!I55,2)&gt;1,LOG(2^-'Calcul des ∆Ct'!I55,2),-1/LOG(2^-'Calcul des ∆Ct'!I55,2)))</f>
        <v/>
      </c>
      <c r="M56" s="301" t="str">
        <f>IF(ISERROR(LOG(2^-'Calcul des ∆Ct'!J55,2)),"",IF(LOG(2^-'Calcul des ∆Ct'!J55,2)&gt;1,LOG(2^-'Calcul des ∆Ct'!J55,2),-1/LOG(2^-'Calcul des ∆Ct'!J55,2)))</f>
        <v/>
      </c>
      <c r="N56" s="301" t="str">
        <f>IF(ISERROR(LOG(2^-'Calcul des ∆Ct'!K55,2)),"",IF(LOG(2^-'Calcul des ∆Ct'!K55,2)&gt;1,LOG(2^-'Calcul des ∆Ct'!K55,2),-1/LOG(2^-'Calcul des ∆Ct'!K55,2)))</f>
        <v/>
      </c>
      <c r="O56" s="301" t="str">
        <f>IF(ISERROR(LOG(2^-'Calcul des ∆Ct'!L55,2)),"",IF(LOG(2^-'Calcul des ∆Ct'!L55,2)&gt;1,LOG(2^-'Calcul des ∆Ct'!L55,2),-1/LOG(2^-'Calcul des ∆Ct'!L55,2)))</f>
        <v/>
      </c>
      <c r="P56" s="301" t="str">
        <f>IF(ISERROR(LOG(2^-'Calcul des ∆Ct'!M55,2)),"",IF(LOG(2^-'Calcul des ∆Ct'!M55,2)&gt;1,LOG(2^-'Calcul des ∆Ct'!M55,2),-1/LOG(2^-'Calcul des ∆Ct'!M55,2)))</f>
        <v/>
      </c>
      <c r="Q56" s="301" t="str">
        <f>IF(ISERROR(LOG(2^-'Calcul des ∆Ct'!N55,2)),"",IF(LOG(2^-'Calcul des ∆Ct'!N55,2)&gt;1,LOG(2^-'Calcul des ∆Ct'!N55,2),-1/LOG(2^-'Calcul des ∆Ct'!N55,2)))</f>
        <v/>
      </c>
      <c r="R56" s="301" t="str">
        <f>IF(ISERROR(LOG(2^-'Calcul des ∆Ct'!O55,2)),"",IF(LOG(2^-'Calcul des ∆Ct'!O55,2)&gt;1,LOG(2^-'Calcul des ∆Ct'!O55,2),-1/LOG(2^-'Calcul des ∆Ct'!O55,2)))</f>
        <v/>
      </c>
      <c r="S56" s="301" t="str">
        <f>IF(ISERROR(LOG(2^-'Calcul des ∆Ct'!P55,2)),"",IF(LOG(2^-'Calcul des ∆Ct'!P55,2)&gt;1,LOG(2^-'Calcul des ∆Ct'!P55,2),-1/LOG(2^-'Calcul des ∆Ct'!P55,2)))</f>
        <v/>
      </c>
      <c r="T56" s="301" t="str">
        <f>IF(ISERROR(LOG(2^-'Calcul des ∆Ct'!Q55,2)),"",IF(LOG(2^-'Calcul des ∆Ct'!Q55,2)&gt;1,LOG(2^-'Calcul des ∆Ct'!Q55,2),-1/LOG(2^-'Calcul des ∆Ct'!Q55,2)))</f>
        <v/>
      </c>
      <c r="U56" s="301" t="str">
        <f>IF(ISERROR(LOG(2^-'Calcul des ∆Ct'!R55,2)),"",IF(LOG(2^-'Calcul des ∆Ct'!R55,2)&gt;1,LOG(2^-'Calcul des ∆Ct'!R55,2),-1/LOG(2^-'Calcul des ∆Ct'!R55,2)))</f>
        <v/>
      </c>
      <c r="V56" s="301" t="str">
        <f>IF(ISERROR(LOG(2^-'Calcul des ∆Ct'!S55,2)),"",IF(LOG(2^-'Calcul des ∆Ct'!S55,2)&gt;1,LOG(2^-'Calcul des ∆Ct'!S55,2),-1/LOG(2^-'Calcul des ∆Ct'!S55,2)))</f>
        <v/>
      </c>
      <c r="W56" s="301" t="str">
        <f>IF(ISERROR(LOG(2^-'Calcul des ∆Ct'!T55,2)),"",IF(LOG(2^-'Calcul des ∆Ct'!T55,2)&gt;1,LOG(2^-'Calcul des ∆Ct'!T55,2),-1/LOG(2^-'Calcul des ∆Ct'!T55,2)))</f>
        <v/>
      </c>
      <c r="X56" s="301" t="str">
        <f>IF(ISERROR(LOG(2^-'Calcul des ∆Ct'!U55,2)),"",IF(LOG(2^-'Calcul des ∆Ct'!U55,2)&gt;1,LOG(2^-'Calcul des ∆Ct'!U55,2),-1/LOG(2^-'Calcul des ∆Ct'!U55,2)))</f>
        <v/>
      </c>
      <c r="Y56" s="301" t="str">
        <f>IF(ISERROR(LOG(2^-'Calcul des ∆Ct'!V55,2)),"",IF(LOG(2^-'Calcul des ∆Ct'!V55,2)&gt;1,LOG(2^-'Calcul des ∆Ct'!V55,2),-1/LOG(2^-'Calcul des ∆Ct'!V55,2)))</f>
        <v/>
      </c>
      <c r="Z56" s="301" t="str">
        <f>IF(ISERROR(LOG(2^-'Calcul des ∆Ct'!W55,2)),"",IF(LOG(2^-'Calcul des ∆Ct'!W55,2)&gt;1,LOG(2^-'Calcul des ∆Ct'!W55,2),-1/LOG(2^-'Calcul des ∆Ct'!W55,2)))</f>
        <v/>
      </c>
      <c r="AA56" s="301" t="str">
        <f>IF(ISERROR(LOG(2^-'Calcul des ∆Ct'!X55,2)),"",IF(LOG(2^-'Calcul des ∆Ct'!X55,2)&gt;1,LOG(2^-'Calcul des ∆Ct'!X55,2),-1/LOG(2^-'Calcul des ∆Ct'!X55,2)))</f>
        <v/>
      </c>
      <c r="AB56" s="301" t="str">
        <f>IF(ISERROR(LOG(2^-'Calcul des ∆Ct'!Y55,2)),"",IF(LOG(2^-'Calcul des ∆Ct'!Y55,2)&gt;1,LOG(2^-'Calcul des ∆Ct'!Y55,2),-1/LOG(2^-'Calcul des ∆Ct'!Y55,2)))</f>
        <v/>
      </c>
      <c r="AC56" s="301" t="str">
        <f>IF(ISERROR(LOG(2^-'Calcul des ∆Ct'!Z55,2)),"",IF(LOG(2^-'Calcul des ∆Ct'!Z55,2)&gt;1,LOG(2^-'Calcul des ∆Ct'!Z55,2),-1/LOG(2^-'Calcul des ∆Ct'!Z55,2)))</f>
        <v/>
      </c>
      <c r="AD56" s="301" t="str">
        <f>IF(ISERROR(LOG(2^-'Calcul des ∆Ct'!AA55,2)),"",IF(LOG(2^-'Calcul des ∆Ct'!AA55,2)&gt;1,LOG(2^-'Calcul des ∆Ct'!AA55,2),-1/LOG(2^-'Calcul des ∆Ct'!AA55,2)))</f>
        <v/>
      </c>
      <c r="AE56" s="301" t="str">
        <f>IF(ISERROR(LOG(2^-'Calcul des ∆Ct'!AB55,2)),"",IF(LOG(2^-'Calcul des ∆Ct'!AB55,2)&gt;1,LOG(2^-'Calcul des ∆Ct'!AB55,2),-1/LOG(2^-'Calcul des ∆Ct'!AB55,2)))</f>
        <v/>
      </c>
      <c r="AF56" s="301" t="str">
        <f>IF(ISERROR(LOG(2^-'Calcul des ∆Ct'!AC55,2)),"",IF(LOG(2^-'Calcul des ∆Ct'!AC55,2)&gt;1,LOG(2^-'Calcul des ∆Ct'!AC55,2),-1/LOG(2^-'Calcul des ∆Ct'!AC55,2)))</f>
        <v/>
      </c>
      <c r="AG56" s="301" t="str">
        <f>IF(ISERROR(LOG(2^-'Calcul des ∆Ct'!AD55,2)),"",IF(LOG(2^-'Calcul des ∆Ct'!AD55,2)&gt;1,LOG(2^-'Calcul des ∆Ct'!AD55,2),-1/LOG(2^-'Calcul des ∆Ct'!AD55,2)))</f>
        <v/>
      </c>
      <c r="AH56" s="301" t="str">
        <f>IF(ISERROR(LOG(2^-'Calcul des ∆Ct'!AE55,2)),"",IF(LOG(2^-'Calcul des ∆Ct'!AE55,2)&gt;1,LOG(2^-'Calcul des ∆Ct'!AE55,2),-1/LOG(2^-'Calcul des ∆Ct'!AE55,2)))</f>
        <v/>
      </c>
      <c r="AI56" s="301" t="str">
        <f>IF(ISERROR(LOG(2^-'Calcul des ∆Ct'!AF55,2)),"",IF(LOG(2^-'Calcul des ∆Ct'!AF55,2)&gt;1,LOG(2^-'Calcul des ∆Ct'!AF55,2),-1/LOG(2^-'Calcul des ∆Ct'!AF55,2)))</f>
        <v/>
      </c>
      <c r="AJ56" s="301" t="str">
        <f>IF(ISERROR(LOG(2^-'Calcul des ∆Ct'!AG55,2)),"",IF(LOG(2^-'Calcul des ∆Ct'!AG55,2)&gt;1,LOG(2^-'Calcul des ∆Ct'!AG55,2),-1/LOG(2^-'Calcul des ∆Ct'!AG55,2)))</f>
        <v/>
      </c>
      <c r="AK56" s="301" t="str">
        <f>IF(ISERROR(LOG(2^-'Calcul des ∆Ct'!AH55,2)),"",IF(LOG(2^-'Calcul des ∆Ct'!AH55,2)&gt;1,LOG(2^-'Calcul des ∆Ct'!AH55,2),-1/LOG(2^-'Calcul des ∆Ct'!AH55,2)))</f>
        <v/>
      </c>
      <c r="AL56" s="301" t="str">
        <f>IF(ISERROR(LOG(2^-'Calcul des ∆Ct'!AI55,2)),"",IF(LOG(2^-'Calcul des ∆Ct'!AI55,2)&gt;1,LOG(2^-'Calcul des ∆Ct'!AI55,2),-1/LOG(2^-'Calcul des ∆Ct'!AI55,2)))</f>
        <v/>
      </c>
      <c r="AM56" s="146"/>
      <c r="AN56" s="146"/>
      <c r="AO56" s="146"/>
      <c r="AP56" s="146"/>
      <c r="AQ56" s="146"/>
      <c r="AR56" s="146"/>
      <c r="AS56" s="146"/>
    </row>
    <row r="57" spans="1:45" ht="20.100000000000001" customHeight="1">
      <c r="A57" s="146"/>
      <c r="B57" s="146"/>
      <c r="C57" s="16" t="str">
        <f>IF('Informations Gènes'!A57="","",'Informations Gènes'!A57)</f>
        <v/>
      </c>
      <c r="D57" s="16" t="str">
        <f>IF('Informations Gènes'!B57="","",'Informations Gènes'!B57)</f>
        <v/>
      </c>
      <c r="E57" s="172" t="str">
        <f>'Moyennes ∆Ct et 2^(-∆Ct)'!B56</f>
        <v/>
      </c>
      <c r="F57" s="301" t="str">
        <f>IF(ISERROR(LOG(2^-'Calcul des ∆Ct'!C56,2)),"",IF(LOG(2^-'Calcul des ∆Ct'!C56,2)&gt;1,LOG(2^-'Calcul des ∆Ct'!C56,2),-1/LOG(2^-'Calcul des ∆Ct'!C56,2)))</f>
        <v/>
      </c>
      <c r="G57" s="301" t="str">
        <f>IF(ISERROR(LOG(2^-'Calcul des ∆Ct'!D56,2)),"",IF(LOG(2^-'Calcul des ∆Ct'!D56,2)&gt;1,LOG(2^-'Calcul des ∆Ct'!D56,2),-1/LOG(2^-'Calcul des ∆Ct'!D56,2)))</f>
        <v/>
      </c>
      <c r="H57" s="301" t="str">
        <f>IF(ISERROR(LOG(2^-'Calcul des ∆Ct'!E56,2)),"",IF(LOG(2^-'Calcul des ∆Ct'!E56,2)&gt;1,LOG(2^-'Calcul des ∆Ct'!E56,2),-1/LOG(2^-'Calcul des ∆Ct'!E56,2)))</f>
        <v/>
      </c>
      <c r="I57" s="301" t="str">
        <f>IF(ISERROR(LOG(2^-'Calcul des ∆Ct'!F56,2)),"",IF(LOG(2^-'Calcul des ∆Ct'!F56,2)&gt;1,LOG(2^-'Calcul des ∆Ct'!F56,2),-1/LOG(2^-'Calcul des ∆Ct'!F56,2)))</f>
        <v/>
      </c>
      <c r="J57" s="301" t="str">
        <f>IF(ISERROR(LOG(2^-'Calcul des ∆Ct'!G56,2)),"",IF(LOG(2^-'Calcul des ∆Ct'!G56,2)&gt;1,LOG(2^-'Calcul des ∆Ct'!G56,2),-1/LOG(2^-'Calcul des ∆Ct'!G56,2)))</f>
        <v/>
      </c>
      <c r="K57" s="301" t="str">
        <f>IF(ISERROR(LOG(2^-'Calcul des ∆Ct'!H56,2)),"",IF(LOG(2^-'Calcul des ∆Ct'!H56,2)&gt;1,LOG(2^-'Calcul des ∆Ct'!H56,2),-1/LOG(2^-'Calcul des ∆Ct'!H56,2)))</f>
        <v/>
      </c>
      <c r="L57" s="301" t="str">
        <f>IF(ISERROR(LOG(2^-'Calcul des ∆Ct'!I56,2)),"",IF(LOG(2^-'Calcul des ∆Ct'!I56,2)&gt;1,LOG(2^-'Calcul des ∆Ct'!I56,2),-1/LOG(2^-'Calcul des ∆Ct'!I56,2)))</f>
        <v/>
      </c>
      <c r="M57" s="301" t="str">
        <f>IF(ISERROR(LOG(2^-'Calcul des ∆Ct'!J56,2)),"",IF(LOG(2^-'Calcul des ∆Ct'!J56,2)&gt;1,LOG(2^-'Calcul des ∆Ct'!J56,2),-1/LOG(2^-'Calcul des ∆Ct'!J56,2)))</f>
        <v/>
      </c>
      <c r="N57" s="301" t="str">
        <f>IF(ISERROR(LOG(2^-'Calcul des ∆Ct'!K56,2)),"",IF(LOG(2^-'Calcul des ∆Ct'!K56,2)&gt;1,LOG(2^-'Calcul des ∆Ct'!K56,2),-1/LOG(2^-'Calcul des ∆Ct'!K56,2)))</f>
        <v/>
      </c>
      <c r="O57" s="301" t="str">
        <f>IF(ISERROR(LOG(2^-'Calcul des ∆Ct'!L56,2)),"",IF(LOG(2^-'Calcul des ∆Ct'!L56,2)&gt;1,LOG(2^-'Calcul des ∆Ct'!L56,2),-1/LOG(2^-'Calcul des ∆Ct'!L56,2)))</f>
        <v/>
      </c>
      <c r="P57" s="301" t="str">
        <f>IF(ISERROR(LOG(2^-'Calcul des ∆Ct'!M56,2)),"",IF(LOG(2^-'Calcul des ∆Ct'!M56,2)&gt;1,LOG(2^-'Calcul des ∆Ct'!M56,2),-1/LOG(2^-'Calcul des ∆Ct'!M56,2)))</f>
        <v/>
      </c>
      <c r="Q57" s="301" t="str">
        <f>IF(ISERROR(LOG(2^-'Calcul des ∆Ct'!N56,2)),"",IF(LOG(2^-'Calcul des ∆Ct'!N56,2)&gt;1,LOG(2^-'Calcul des ∆Ct'!N56,2),-1/LOG(2^-'Calcul des ∆Ct'!N56,2)))</f>
        <v/>
      </c>
      <c r="R57" s="301" t="str">
        <f>IF(ISERROR(LOG(2^-'Calcul des ∆Ct'!O56,2)),"",IF(LOG(2^-'Calcul des ∆Ct'!O56,2)&gt;1,LOG(2^-'Calcul des ∆Ct'!O56,2),-1/LOG(2^-'Calcul des ∆Ct'!O56,2)))</f>
        <v/>
      </c>
      <c r="S57" s="301" t="str">
        <f>IF(ISERROR(LOG(2^-'Calcul des ∆Ct'!P56,2)),"",IF(LOG(2^-'Calcul des ∆Ct'!P56,2)&gt;1,LOG(2^-'Calcul des ∆Ct'!P56,2),-1/LOG(2^-'Calcul des ∆Ct'!P56,2)))</f>
        <v/>
      </c>
      <c r="T57" s="301" t="str">
        <f>IF(ISERROR(LOG(2^-'Calcul des ∆Ct'!Q56,2)),"",IF(LOG(2^-'Calcul des ∆Ct'!Q56,2)&gt;1,LOG(2^-'Calcul des ∆Ct'!Q56,2),-1/LOG(2^-'Calcul des ∆Ct'!Q56,2)))</f>
        <v/>
      </c>
      <c r="U57" s="301" t="str">
        <f>IF(ISERROR(LOG(2^-'Calcul des ∆Ct'!R56,2)),"",IF(LOG(2^-'Calcul des ∆Ct'!R56,2)&gt;1,LOG(2^-'Calcul des ∆Ct'!R56,2),-1/LOG(2^-'Calcul des ∆Ct'!R56,2)))</f>
        <v/>
      </c>
      <c r="V57" s="301" t="str">
        <f>IF(ISERROR(LOG(2^-'Calcul des ∆Ct'!S56,2)),"",IF(LOG(2^-'Calcul des ∆Ct'!S56,2)&gt;1,LOG(2^-'Calcul des ∆Ct'!S56,2),-1/LOG(2^-'Calcul des ∆Ct'!S56,2)))</f>
        <v/>
      </c>
      <c r="W57" s="301" t="str">
        <f>IF(ISERROR(LOG(2^-'Calcul des ∆Ct'!T56,2)),"",IF(LOG(2^-'Calcul des ∆Ct'!T56,2)&gt;1,LOG(2^-'Calcul des ∆Ct'!T56,2),-1/LOG(2^-'Calcul des ∆Ct'!T56,2)))</f>
        <v/>
      </c>
      <c r="X57" s="301" t="str">
        <f>IF(ISERROR(LOG(2^-'Calcul des ∆Ct'!U56,2)),"",IF(LOG(2^-'Calcul des ∆Ct'!U56,2)&gt;1,LOG(2^-'Calcul des ∆Ct'!U56,2),-1/LOG(2^-'Calcul des ∆Ct'!U56,2)))</f>
        <v/>
      </c>
      <c r="Y57" s="301" t="str">
        <f>IF(ISERROR(LOG(2^-'Calcul des ∆Ct'!V56,2)),"",IF(LOG(2^-'Calcul des ∆Ct'!V56,2)&gt;1,LOG(2^-'Calcul des ∆Ct'!V56,2),-1/LOG(2^-'Calcul des ∆Ct'!V56,2)))</f>
        <v/>
      </c>
      <c r="Z57" s="301" t="str">
        <f>IF(ISERROR(LOG(2^-'Calcul des ∆Ct'!W56,2)),"",IF(LOG(2^-'Calcul des ∆Ct'!W56,2)&gt;1,LOG(2^-'Calcul des ∆Ct'!W56,2),-1/LOG(2^-'Calcul des ∆Ct'!W56,2)))</f>
        <v/>
      </c>
      <c r="AA57" s="301" t="str">
        <f>IF(ISERROR(LOG(2^-'Calcul des ∆Ct'!X56,2)),"",IF(LOG(2^-'Calcul des ∆Ct'!X56,2)&gt;1,LOG(2^-'Calcul des ∆Ct'!X56,2),-1/LOG(2^-'Calcul des ∆Ct'!X56,2)))</f>
        <v/>
      </c>
      <c r="AB57" s="301" t="str">
        <f>IF(ISERROR(LOG(2^-'Calcul des ∆Ct'!Y56,2)),"",IF(LOG(2^-'Calcul des ∆Ct'!Y56,2)&gt;1,LOG(2^-'Calcul des ∆Ct'!Y56,2),-1/LOG(2^-'Calcul des ∆Ct'!Y56,2)))</f>
        <v/>
      </c>
      <c r="AC57" s="301" t="str">
        <f>IF(ISERROR(LOG(2^-'Calcul des ∆Ct'!Z56,2)),"",IF(LOG(2^-'Calcul des ∆Ct'!Z56,2)&gt;1,LOG(2^-'Calcul des ∆Ct'!Z56,2),-1/LOG(2^-'Calcul des ∆Ct'!Z56,2)))</f>
        <v/>
      </c>
      <c r="AD57" s="301" t="str">
        <f>IF(ISERROR(LOG(2^-'Calcul des ∆Ct'!AA56,2)),"",IF(LOG(2^-'Calcul des ∆Ct'!AA56,2)&gt;1,LOG(2^-'Calcul des ∆Ct'!AA56,2),-1/LOG(2^-'Calcul des ∆Ct'!AA56,2)))</f>
        <v/>
      </c>
      <c r="AE57" s="301" t="str">
        <f>IF(ISERROR(LOG(2^-'Calcul des ∆Ct'!AB56,2)),"",IF(LOG(2^-'Calcul des ∆Ct'!AB56,2)&gt;1,LOG(2^-'Calcul des ∆Ct'!AB56,2),-1/LOG(2^-'Calcul des ∆Ct'!AB56,2)))</f>
        <v/>
      </c>
      <c r="AF57" s="301" t="str">
        <f>IF(ISERROR(LOG(2^-'Calcul des ∆Ct'!AC56,2)),"",IF(LOG(2^-'Calcul des ∆Ct'!AC56,2)&gt;1,LOG(2^-'Calcul des ∆Ct'!AC56,2),-1/LOG(2^-'Calcul des ∆Ct'!AC56,2)))</f>
        <v/>
      </c>
      <c r="AG57" s="301" t="str">
        <f>IF(ISERROR(LOG(2^-'Calcul des ∆Ct'!AD56,2)),"",IF(LOG(2^-'Calcul des ∆Ct'!AD56,2)&gt;1,LOG(2^-'Calcul des ∆Ct'!AD56,2),-1/LOG(2^-'Calcul des ∆Ct'!AD56,2)))</f>
        <v/>
      </c>
      <c r="AH57" s="301" t="str">
        <f>IF(ISERROR(LOG(2^-'Calcul des ∆Ct'!AE56,2)),"",IF(LOG(2^-'Calcul des ∆Ct'!AE56,2)&gt;1,LOG(2^-'Calcul des ∆Ct'!AE56,2),-1/LOG(2^-'Calcul des ∆Ct'!AE56,2)))</f>
        <v/>
      </c>
      <c r="AI57" s="301" t="str">
        <f>IF(ISERROR(LOG(2^-'Calcul des ∆Ct'!AF56,2)),"",IF(LOG(2^-'Calcul des ∆Ct'!AF56,2)&gt;1,LOG(2^-'Calcul des ∆Ct'!AF56,2),-1/LOG(2^-'Calcul des ∆Ct'!AF56,2)))</f>
        <v/>
      </c>
      <c r="AJ57" s="301" t="str">
        <f>IF(ISERROR(LOG(2^-'Calcul des ∆Ct'!AG56,2)),"",IF(LOG(2^-'Calcul des ∆Ct'!AG56,2)&gt;1,LOG(2^-'Calcul des ∆Ct'!AG56,2),-1/LOG(2^-'Calcul des ∆Ct'!AG56,2)))</f>
        <v/>
      </c>
      <c r="AK57" s="301" t="str">
        <f>IF(ISERROR(LOG(2^-'Calcul des ∆Ct'!AH56,2)),"",IF(LOG(2^-'Calcul des ∆Ct'!AH56,2)&gt;1,LOG(2^-'Calcul des ∆Ct'!AH56,2),-1/LOG(2^-'Calcul des ∆Ct'!AH56,2)))</f>
        <v/>
      </c>
      <c r="AL57" s="301" t="str">
        <f>IF(ISERROR(LOG(2^-'Calcul des ∆Ct'!AI56,2)),"",IF(LOG(2^-'Calcul des ∆Ct'!AI56,2)&gt;1,LOG(2^-'Calcul des ∆Ct'!AI56,2),-1/LOG(2^-'Calcul des ∆Ct'!AI56,2)))</f>
        <v/>
      </c>
      <c r="AM57" s="146"/>
      <c r="AN57" s="146"/>
      <c r="AO57" s="146"/>
      <c r="AP57" s="146"/>
      <c r="AQ57" s="146"/>
      <c r="AR57" s="146"/>
      <c r="AS57" s="146"/>
    </row>
    <row r="58" spans="1:45" ht="20.100000000000001" customHeight="1">
      <c r="A58" s="146"/>
      <c r="B58" s="146"/>
      <c r="C58" s="16" t="str">
        <f>IF('Informations Gènes'!A58="","",'Informations Gènes'!A58)</f>
        <v/>
      </c>
      <c r="D58" s="16" t="str">
        <f>IF('Informations Gènes'!B58="","",'Informations Gènes'!B58)</f>
        <v/>
      </c>
      <c r="E58" s="172" t="str">
        <f>'Moyennes ∆Ct et 2^(-∆Ct)'!B57</f>
        <v/>
      </c>
      <c r="F58" s="301" t="str">
        <f>IF(ISERROR(LOG(2^-'Calcul des ∆Ct'!C57,2)),"",IF(LOG(2^-'Calcul des ∆Ct'!C57,2)&gt;1,LOG(2^-'Calcul des ∆Ct'!C57,2),-1/LOG(2^-'Calcul des ∆Ct'!C57,2)))</f>
        <v/>
      </c>
      <c r="G58" s="301" t="str">
        <f>IF(ISERROR(LOG(2^-'Calcul des ∆Ct'!D57,2)),"",IF(LOG(2^-'Calcul des ∆Ct'!D57,2)&gt;1,LOG(2^-'Calcul des ∆Ct'!D57,2),-1/LOG(2^-'Calcul des ∆Ct'!D57,2)))</f>
        <v/>
      </c>
      <c r="H58" s="301" t="str">
        <f>IF(ISERROR(LOG(2^-'Calcul des ∆Ct'!E57,2)),"",IF(LOG(2^-'Calcul des ∆Ct'!E57,2)&gt;1,LOG(2^-'Calcul des ∆Ct'!E57,2),-1/LOG(2^-'Calcul des ∆Ct'!E57,2)))</f>
        <v/>
      </c>
      <c r="I58" s="301" t="str">
        <f>IF(ISERROR(LOG(2^-'Calcul des ∆Ct'!F57,2)),"",IF(LOG(2^-'Calcul des ∆Ct'!F57,2)&gt;1,LOG(2^-'Calcul des ∆Ct'!F57,2),-1/LOG(2^-'Calcul des ∆Ct'!F57,2)))</f>
        <v/>
      </c>
      <c r="J58" s="301" t="str">
        <f>IF(ISERROR(LOG(2^-'Calcul des ∆Ct'!G57,2)),"",IF(LOG(2^-'Calcul des ∆Ct'!G57,2)&gt;1,LOG(2^-'Calcul des ∆Ct'!G57,2),-1/LOG(2^-'Calcul des ∆Ct'!G57,2)))</f>
        <v/>
      </c>
      <c r="K58" s="301" t="str">
        <f>IF(ISERROR(LOG(2^-'Calcul des ∆Ct'!H57,2)),"",IF(LOG(2^-'Calcul des ∆Ct'!H57,2)&gt;1,LOG(2^-'Calcul des ∆Ct'!H57,2),-1/LOG(2^-'Calcul des ∆Ct'!H57,2)))</f>
        <v/>
      </c>
      <c r="L58" s="301" t="str">
        <f>IF(ISERROR(LOG(2^-'Calcul des ∆Ct'!I57,2)),"",IF(LOG(2^-'Calcul des ∆Ct'!I57,2)&gt;1,LOG(2^-'Calcul des ∆Ct'!I57,2),-1/LOG(2^-'Calcul des ∆Ct'!I57,2)))</f>
        <v/>
      </c>
      <c r="M58" s="301" t="str">
        <f>IF(ISERROR(LOG(2^-'Calcul des ∆Ct'!J57,2)),"",IF(LOG(2^-'Calcul des ∆Ct'!J57,2)&gt;1,LOG(2^-'Calcul des ∆Ct'!J57,2),-1/LOG(2^-'Calcul des ∆Ct'!J57,2)))</f>
        <v/>
      </c>
      <c r="N58" s="301" t="str">
        <f>IF(ISERROR(LOG(2^-'Calcul des ∆Ct'!K57,2)),"",IF(LOG(2^-'Calcul des ∆Ct'!K57,2)&gt;1,LOG(2^-'Calcul des ∆Ct'!K57,2),-1/LOG(2^-'Calcul des ∆Ct'!K57,2)))</f>
        <v/>
      </c>
      <c r="O58" s="301" t="str">
        <f>IF(ISERROR(LOG(2^-'Calcul des ∆Ct'!L57,2)),"",IF(LOG(2^-'Calcul des ∆Ct'!L57,2)&gt;1,LOG(2^-'Calcul des ∆Ct'!L57,2),-1/LOG(2^-'Calcul des ∆Ct'!L57,2)))</f>
        <v/>
      </c>
      <c r="P58" s="301" t="str">
        <f>IF(ISERROR(LOG(2^-'Calcul des ∆Ct'!M57,2)),"",IF(LOG(2^-'Calcul des ∆Ct'!M57,2)&gt;1,LOG(2^-'Calcul des ∆Ct'!M57,2),-1/LOG(2^-'Calcul des ∆Ct'!M57,2)))</f>
        <v/>
      </c>
      <c r="Q58" s="301" t="str">
        <f>IF(ISERROR(LOG(2^-'Calcul des ∆Ct'!N57,2)),"",IF(LOG(2^-'Calcul des ∆Ct'!N57,2)&gt;1,LOG(2^-'Calcul des ∆Ct'!N57,2),-1/LOG(2^-'Calcul des ∆Ct'!N57,2)))</f>
        <v/>
      </c>
      <c r="R58" s="301" t="str">
        <f>IF(ISERROR(LOG(2^-'Calcul des ∆Ct'!O57,2)),"",IF(LOG(2^-'Calcul des ∆Ct'!O57,2)&gt;1,LOG(2^-'Calcul des ∆Ct'!O57,2),-1/LOG(2^-'Calcul des ∆Ct'!O57,2)))</f>
        <v/>
      </c>
      <c r="S58" s="301" t="str">
        <f>IF(ISERROR(LOG(2^-'Calcul des ∆Ct'!P57,2)),"",IF(LOG(2^-'Calcul des ∆Ct'!P57,2)&gt;1,LOG(2^-'Calcul des ∆Ct'!P57,2),-1/LOG(2^-'Calcul des ∆Ct'!P57,2)))</f>
        <v/>
      </c>
      <c r="T58" s="301" t="str">
        <f>IF(ISERROR(LOG(2^-'Calcul des ∆Ct'!Q57,2)),"",IF(LOG(2^-'Calcul des ∆Ct'!Q57,2)&gt;1,LOG(2^-'Calcul des ∆Ct'!Q57,2),-1/LOG(2^-'Calcul des ∆Ct'!Q57,2)))</f>
        <v/>
      </c>
      <c r="U58" s="301" t="str">
        <f>IF(ISERROR(LOG(2^-'Calcul des ∆Ct'!R57,2)),"",IF(LOG(2^-'Calcul des ∆Ct'!R57,2)&gt;1,LOG(2^-'Calcul des ∆Ct'!R57,2),-1/LOG(2^-'Calcul des ∆Ct'!R57,2)))</f>
        <v/>
      </c>
      <c r="V58" s="301" t="str">
        <f>IF(ISERROR(LOG(2^-'Calcul des ∆Ct'!S57,2)),"",IF(LOG(2^-'Calcul des ∆Ct'!S57,2)&gt;1,LOG(2^-'Calcul des ∆Ct'!S57,2),-1/LOG(2^-'Calcul des ∆Ct'!S57,2)))</f>
        <v/>
      </c>
      <c r="W58" s="301" t="str">
        <f>IF(ISERROR(LOG(2^-'Calcul des ∆Ct'!T57,2)),"",IF(LOG(2^-'Calcul des ∆Ct'!T57,2)&gt;1,LOG(2^-'Calcul des ∆Ct'!T57,2),-1/LOG(2^-'Calcul des ∆Ct'!T57,2)))</f>
        <v/>
      </c>
      <c r="X58" s="301" t="str">
        <f>IF(ISERROR(LOG(2^-'Calcul des ∆Ct'!U57,2)),"",IF(LOG(2^-'Calcul des ∆Ct'!U57,2)&gt;1,LOG(2^-'Calcul des ∆Ct'!U57,2),-1/LOG(2^-'Calcul des ∆Ct'!U57,2)))</f>
        <v/>
      </c>
      <c r="Y58" s="301" t="str">
        <f>IF(ISERROR(LOG(2^-'Calcul des ∆Ct'!V57,2)),"",IF(LOG(2^-'Calcul des ∆Ct'!V57,2)&gt;1,LOG(2^-'Calcul des ∆Ct'!V57,2),-1/LOG(2^-'Calcul des ∆Ct'!V57,2)))</f>
        <v/>
      </c>
      <c r="Z58" s="301" t="str">
        <f>IF(ISERROR(LOG(2^-'Calcul des ∆Ct'!W57,2)),"",IF(LOG(2^-'Calcul des ∆Ct'!W57,2)&gt;1,LOG(2^-'Calcul des ∆Ct'!W57,2),-1/LOG(2^-'Calcul des ∆Ct'!W57,2)))</f>
        <v/>
      </c>
      <c r="AA58" s="301" t="str">
        <f>IF(ISERROR(LOG(2^-'Calcul des ∆Ct'!X57,2)),"",IF(LOG(2^-'Calcul des ∆Ct'!X57,2)&gt;1,LOG(2^-'Calcul des ∆Ct'!X57,2),-1/LOG(2^-'Calcul des ∆Ct'!X57,2)))</f>
        <v/>
      </c>
      <c r="AB58" s="301" t="str">
        <f>IF(ISERROR(LOG(2^-'Calcul des ∆Ct'!Y57,2)),"",IF(LOG(2^-'Calcul des ∆Ct'!Y57,2)&gt;1,LOG(2^-'Calcul des ∆Ct'!Y57,2),-1/LOG(2^-'Calcul des ∆Ct'!Y57,2)))</f>
        <v/>
      </c>
      <c r="AC58" s="301" t="str">
        <f>IF(ISERROR(LOG(2^-'Calcul des ∆Ct'!Z57,2)),"",IF(LOG(2^-'Calcul des ∆Ct'!Z57,2)&gt;1,LOG(2^-'Calcul des ∆Ct'!Z57,2),-1/LOG(2^-'Calcul des ∆Ct'!Z57,2)))</f>
        <v/>
      </c>
      <c r="AD58" s="301" t="str">
        <f>IF(ISERROR(LOG(2^-'Calcul des ∆Ct'!AA57,2)),"",IF(LOG(2^-'Calcul des ∆Ct'!AA57,2)&gt;1,LOG(2^-'Calcul des ∆Ct'!AA57,2),-1/LOG(2^-'Calcul des ∆Ct'!AA57,2)))</f>
        <v/>
      </c>
      <c r="AE58" s="301" t="str">
        <f>IF(ISERROR(LOG(2^-'Calcul des ∆Ct'!AB57,2)),"",IF(LOG(2^-'Calcul des ∆Ct'!AB57,2)&gt;1,LOG(2^-'Calcul des ∆Ct'!AB57,2),-1/LOG(2^-'Calcul des ∆Ct'!AB57,2)))</f>
        <v/>
      </c>
      <c r="AF58" s="301" t="str">
        <f>IF(ISERROR(LOG(2^-'Calcul des ∆Ct'!AC57,2)),"",IF(LOG(2^-'Calcul des ∆Ct'!AC57,2)&gt;1,LOG(2^-'Calcul des ∆Ct'!AC57,2),-1/LOG(2^-'Calcul des ∆Ct'!AC57,2)))</f>
        <v/>
      </c>
      <c r="AG58" s="301" t="str">
        <f>IF(ISERROR(LOG(2^-'Calcul des ∆Ct'!AD57,2)),"",IF(LOG(2^-'Calcul des ∆Ct'!AD57,2)&gt;1,LOG(2^-'Calcul des ∆Ct'!AD57,2),-1/LOG(2^-'Calcul des ∆Ct'!AD57,2)))</f>
        <v/>
      </c>
      <c r="AH58" s="301" t="str">
        <f>IF(ISERROR(LOG(2^-'Calcul des ∆Ct'!AE57,2)),"",IF(LOG(2^-'Calcul des ∆Ct'!AE57,2)&gt;1,LOG(2^-'Calcul des ∆Ct'!AE57,2),-1/LOG(2^-'Calcul des ∆Ct'!AE57,2)))</f>
        <v/>
      </c>
      <c r="AI58" s="301" t="str">
        <f>IF(ISERROR(LOG(2^-'Calcul des ∆Ct'!AF57,2)),"",IF(LOG(2^-'Calcul des ∆Ct'!AF57,2)&gt;1,LOG(2^-'Calcul des ∆Ct'!AF57,2),-1/LOG(2^-'Calcul des ∆Ct'!AF57,2)))</f>
        <v/>
      </c>
      <c r="AJ58" s="301" t="str">
        <f>IF(ISERROR(LOG(2^-'Calcul des ∆Ct'!AG57,2)),"",IF(LOG(2^-'Calcul des ∆Ct'!AG57,2)&gt;1,LOG(2^-'Calcul des ∆Ct'!AG57,2),-1/LOG(2^-'Calcul des ∆Ct'!AG57,2)))</f>
        <v/>
      </c>
      <c r="AK58" s="301" t="str">
        <f>IF(ISERROR(LOG(2^-'Calcul des ∆Ct'!AH57,2)),"",IF(LOG(2^-'Calcul des ∆Ct'!AH57,2)&gt;1,LOG(2^-'Calcul des ∆Ct'!AH57,2),-1/LOG(2^-'Calcul des ∆Ct'!AH57,2)))</f>
        <v/>
      </c>
      <c r="AL58" s="301" t="str">
        <f>IF(ISERROR(LOG(2^-'Calcul des ∆Ct'!AI57,2)),"",IF(LOG(2^-'Calcul des ∆Ct'!AI57,2)&gt;1,LOG(2^-'Calcul des ∆Ct'!AI57,2),-1/LOG(2^-'Calcul des ∆Ct'!AI57,2)))</f>
        <v/>
      </c>
      <c r="AM58" s="146"/>
      <c r="AN58" s="146"/>
      <c r="AO58" s="146"/>
      <c r="AP58" s="146"/>
      <c r="AQ58" s="146"/>
      <c r="AR58" s="146"/>
      <c r="AS58" s="146"/>
    </row>
    <row r="59" spans="1:45" ht="20.100000000000001" customHeight="1">
      <c r="A59" s="146"/>
      <c r="B59" s="146"/>
      <c r="C59" s="16" t="str">
        <f>IF('Informations Gènes'!A59="","",'Informations Gènes'!A59)</f>
        <v/>
      </c>
      <c r="D59" s="16" t="str">
        <f>IF('Informations Gènes'!B59="","",'Informations Gènes'!B59)</f>
        <v/>
      </c>
      <c r="E59" s="172" t="str">
        <f>'Moyennes ∆Ct et 2^(-∆Ct)'!B58</f>
        <v/>
      </c>
      <c r="F59" s="301" t="str">
        <f>IF(ISERROR(LOG(2^-'Calcul des ∆Ct'!C58,2)),"",IF(LOG(2^-'Calcul des ∆Ct'!C58,2)&gt;1,LOG(2^-'Calcul des ∆Ct'!C58,2),-1/LOG(2^-'Calcul des ∆Ct'!C58,2)))</f>
        <v/>
      </c>
      <c r="G59" s="301" t="str">
        <f>IF(ISERROR(LOG(2^-'Calcul des ∆Ct'!D58,2)),"",IF(LOG(2^-'Calcul des ∆Ct'!D58,2)&gt;1,LOG(2^-'Calcul des ∆Ct'!D58,2),-1/LOG(2^-'Calcul des ∆Ct'!D58,2)))</f>
        <v/>
      </c>
      <c r="H59" s="301" t="str">
        <f>IF(ISERROR(LOG(2^-'Calcul des ∆Ct'!E58,2)),"",IF(LOG(2^-'Calcul des ∆Ct'!E58,2)&gt;1,LOG(2^-'Calcul des ∆Ct'!E58,2),-1/LOG(2^-'Calcul des ∆Ct'!E58,2)))</f>
        <v/>
      </c>
      <c r="I59" s="301" t="str">
        <f>IF(ISERROR(LOG(2^-'Calcul des ∆Ct'!F58,2)),"",IF(LOG(2^-'Calcul des ∆Ct'!F58,2)&gt;1,LOG(2^-'Calcul des ∆Ct'!F58,2),-1/LOG(2^-'Calcul des ∆Ct'!F58,2)))</f>
        <v/>
      </c>
      <c r="J59" s="301" t="str">
        <f>IF(ISERROR(LOG(2^-'Calcul des ∆Ct'!G58,2)),"",IF(LOG(2^-'Calcul des ∆Ct'!G58,2)&gt;1,LOG(2^-'Calcul des ∆Ct'!G58,2),-1/LOG(2^-'Calcul des ∆Ct'!G58,2)))</f>
        <v/>
      </c>
      <c r="K59" s="301" t="str">
        <f>IF(ISERROR(LOG(2^-'Calcul des ∆Ct'!H58,2)),"",IF(LOG(2^-'Calcul des ∆Ct'!H58,2)&gt;1,LOG(2^-'Calcul des ∆Ct'!H58,2),-1/LOG(2^-'Calcul des ∆Ct'!H58,2)))</f>
        <v/>
      </c>
      <c r="L59" s="301" t="str">
        <f>IF(ISERROR(LOG(2^-'Calcul des ∆Ct'!I58,2)),"",IF(LOG(2^-'Calcul des ∆Ct'!I58,2)&gt;1,LOG(2^-'Calcul des ∆Ct'!I58,2),-1/LOG(2^-'Calcul des ∆Ct'!I58,2)))</f>
        <v/>
      </c>
      <c r="M59" s="301" t="str">
        <f>IF(ISERROR(LOG(2^-'Calcul des ∆Ct'!J58,2)),"",IF(LOG(2^-'Calcul des ∆Ct'!J58,2)&gt;1,LOG(2^-'Calcul des ∆Ct'!J58,2),-1/LOG(2^-'Calcul des ∆Ct'!J58,2)))</f>
        <v/>
      </c>
      <c r="N59" s="301" t="str">
        <f>IF(ISERROR(LOG(2^-'Calcul des ∆Ct'!K58,2)),"",IF(LOG(2^-'Calcul des ∆Ct'!K58,2)&gt;1,LOG(2^-'Calcul des ∆Ct'!K58,2),-1/LOG(2^-'Calcul des ∆Ct'!K58,2)))</f>
        <v/>
      </c>
      <c r="O59" s="301" t="str">
        <f>IF(ISERROR(LOG(2^-'Calcul des ∆Ct'!L58,2)),"",IF(LOG(2^-'Calcul des ∆Ct'!L58,2)&gt;1,LOG(2^-'Calcul des ∆Ct'!L58,2),-1/LOG(2^-'Calcul des ∆Ct'!L58,2)))</f>
        <v/>
      </c>
      <c r="P59" s="301" t="str">
        <f>IF(ISERROR(LOG(2^-'Calcul des ∆Ct'!M58,2)),"",IF(LOG(2^-'Calcul des ∆Ct'!M58,2)&gt;1,LOG(2^-'Calcul des ∆Ct'!M58,2),-1/LOG(2^-'Calcul des ∆Ct'!M58,2)))</f>
        <v/>
      </c>
      <c r="Q59" s="301" t="str">
        <f>IF(ISERROR(LOG(2^-'Calcul des ∆Ct'!N58,2)),"",IF(LOG(2^-'Calcul des ∆Ct'!N58,2)&gt;1,LOG(2^-'Calcul des ∆Ct'!N58,2),-1/LOG(2^-'Calcul des ∆Ct'!N58,2)))</f>
        <v/>
      </c>
      <c r="R59" s="301" t="str">
        <f>IF(ISERROR(LOG(2^-'Calcul des ∆Ct'!O58,2)),"",IF(LOG(2^-'Calcul des ∆Ct'!O58,2)&gt;1,LOG(2^-'Calcul des ∆Ct'!O58,2),-1/LOG(2^-'Calcul des ∆Ct'!O58,2)))</f>
        <v/>
      </c>
      <c r="S59" s="301" t="str">
        <f>IF(ISERROR(LOG(2^-'Calcul des ∆Ct'!P58,2)),"",IF(LOG(2^-'Calcul des ∆Ct'!P58,2)&gt;1,LOG(2^-'Calcul des ∆Ct'!P58,2),-1/LOG(2^-'Calcul des ∆Ct'!P58,2)))</f>
        <v/>
      </c>
      <c r="T59" s="301" t="str">
        <f>IF(ISERROR(LOG(2^-'Calcul des ∆Ct'!Q58,2)),"",IF(LOG(2^-'Calcul des ∆Ct'!Q58,2)&gt;1,LOG(2^-'Calcul des ∆Ct'!Q58,2),-1/LOG(2^-'Calcul des ∆Ct'!Q58,2)))</f>
        <v/>
      </c>
      <c r="U59" s="301" t="str">
        <f>IF(ISERROR(LOG(2^-'Calcul des ∆Ct'!R58,2)),"",IF(LOG(2^-'Calcul des ∆Ct'!R58,2)&gt;1,LOG(2^-'Calcul des ∆Ct'!R58,2),-1/LOG(2^-'Calcul des ∆Ct'!R58,2)))</f>
        <v/>
      </c>
      <c r="V59" s="301" t="str">
        <f>IF(ISERROR(LOG(2^-'Calcul des ∆Ct'!S58,2)),"",IF(LOG(2^-'Calcul des ∆Ct'!S58,2)&gt;1,LOG(2^-'Calcul des ∆Ct'!S58,2),-1/LOG(2^-'Calcul des ∆Ct'!S58,2)))</f>
        <v/>
      </c>
      <c r="W59" s="301" t="str">
        <f>IF(ISERROR(LOG(2^-'Calcul des ∆Ct'!T58,2)),"",IF(LOG(2^-'Calcul des ∆Ct'!T58,2)&gt;1,LOG(2^-'Calcul des ∆Ct'!T58,2),-1/LOG(2^-'Calcul des ∆Ct'!T58,2)))</f>
        <v/>
      </c>
      <c r="X59" s="301" t="str">
        <f>IF(ISERROR(LOG(2^-'Calcul des ∆Ct'!U58,2)),"",IF(LOG(2^-'Calcul des ∆Ct'!U58,2)&gt;1,LOG(2^-'Calcul des ∆Ct'!U58,2),-1/LOG(2^-'Calcul des ∆Ct'!U58,2)))</f>
        <v/>
      </c>
      <c r="Y59" s="301" t="str">
        <f>IF(ISERROR(LOG(2^-'Calcul des ∆Ct'!V58,2)),"",IF(LOG(2^-'Calcul des ∆Ct'!V58,2)&gt;1,LOG(2^-'Calcul des ∆Ct'!V58,2),-1/LOG(2^-'Calcul des ∆Ct'!V58,2)))</f>
        <v/>
      </c>
      <c r="Z59" s="301" t="str">
        <f>IF(ISERROR(LOG(2^-'Calcul des ∆Ct'!W58,2)),"",IF(LOG(2^-'Calcul des ∆Ct'!W58,2)&gt;1,LOG(2^-'Calcul des ∆Ct'!W58,2),-1/LOG(2^-'Calcul des ∆Ct'!W58,2)))</f>
        <v/>
      </c>
      <c r="AA59" s="301" t="str">
        <f>IF(ISERROR(LOG(2^-'Calcul des ∆Ct'!X58,2)),"",IF(LOG(2^-'Calcul des ∆Ct'!X58,2)&gt;1,LOG(2^-'Calcul des ∆Ct'!X58,2),-1/LOG(2^-'Calcul des ∆Ct'!X58,2)))</f>
        <v/>
      </c>
      <c r="AB59" s="301" t="str">
        <f>IF(ISERROR(LOG(2^-'Calcul des ∆Ct'!Y58,2)),"",IF(LOG(2^-'Calcul des ∆Ct'!Y58,2)&gt;1,LOG(2^-'Calcul des ∆Ct'!Y58,2),-1/LOG(2^-'Calcul des ∆Ct'!Y58,2)))</f>
        <v/>
      </c>
      <c r="AC59" s="301" t="str">
        <f>IF(ISERROR(LOG(2^-'Calcul des ∆Ct'!Z58,2)),"",IF(LOG(2^-'Calcul des ∆Ct'!Z58,2)&gt;1,LOG(2^-'Calcul des ∆Ct'!Z58,2),-1/LOG(2^-'Calcul des ∆Ct'!Z58,2)))</f>
        <v/>
      </c>
      <c r="AD59" s="301" t="str">
        <f>IF(ISERROR(LOG(2^-'Calcul des ∆Ct'!AA58,2)),"",IF(LOG(2^-'Calcul des ∆Ct'!AA58,2)&gt;1,LOG(2^-'Calcul des ∆Ct'!AA58,2),-1/LOG(2^-'Calcul des ∆Ct'!AA58,2)))</f>
        <v/>
      </c>
      <c r="AE59" s="301" t="str">
        <f>IF(ISERROR(LOG(2^-'Calcul des ∆Ct'!AB58,2)),"",IF(LOG(2^-'Calcul des ∆Ct'!AB58,2)&gt;1,LOG(2^-'Calcul des ∆Ct'!AB58,2),-1/LOG(2^-'Calcul des ∆Ct'!AB58,2)))</f>
        <v/>
      </c>
      <c r="AF59" s="301" t="str">
        <f>IF(ISERROR(LOG(2^-'Calcul des ∆Ct'!AC58,2)),"",IF(LOG(2^-'Calcul des ∆Ct'!AC58,2)&gt;1,LOG(2^-'Calcul des ∆Ct'!AC58,2),-1/LOG(2^-'Calcul des ∆Ct'!AC58,2)))</f>
        <v/>
      </c>
      <c r="AG59" s="301" t="str">
        <f>IF(ISERROR(LOG(2^-'Calcul des ∆Ct'!AD58,2)),"",IF(LOG(2^-'Calcul des ∆Ct'!AD58,2)&gt;1,LOG(2^-'Calcul des ∆Ct'!AD58,2),-1/LOG(2^-'Calcul des ∆Ct'!AD58,2)))</f>
        <v/>
      </c>
      <c r="AH59" s="301" t="str">
        <f>IF(ISERROR(LOG(2^-'Calcul des ∆Ct'!AE58,2)),"",IF(LOG(2^-'Calcul des ∆Ct'!AE58,2)&gt;1,LOG(2^-'Calcul des ∆Ct'!AE58,2),-1/LOG(2^-'Calcul des ∆Ct'!AE58,2)))</f>
        <v/>
      </c>
      <c r="AI59" s="301" t="str">
        <f>IF(ISERROR(LOG(2^-'Calcul des ∆Ct'!AF58,2)),"",IF(LOG(2^-'Calcul des ∆Ct'!AF58,2)&gt;1,LOG(2^-'Calcul des ∆Ct'!AF58,2),-1/LOG(2^-'Calcul des ∆Ct'!AF58,2)))</f>
        <v/>
      </c>
      <c r="AJ59" s="301" t="str">
        <f>IF(ISERROR(LOG(2^-'Calcul des ∆Ct'!AG58,2)),"",IF(LOG(2^-'Calcul des ∆Ct'!AG58,2)&gt;1,LOG(2^-'Calcul des ∆Ct'!AG58,2),-1/LOG(2^-'Calcul des ∆Ct'!AG58,2)))</f>
        <v/>
      </c>
      <c r="AK59" s="301" t="str">
        <f>IF(ISERROR(LOG(2^-'Calcul des ∆Ct'!AH58,2)),"",IF(LOG(2^-'Calcul des ∆Ct'!AH58,2)&gt;1,LOG(2^-'Calcul des ∆Ct'!AH58,2),-1/LOG(2^-'Calcul des ∆Ct'!AH58,2)))</f>
        <v/>
      </c>
      <c r="AL59" s="301" t="str">
        <f>IF(ISERROR(LOG(2^-'Calcul des ∆Ct'!AI58,2)),"",IF(LOG(2^-'Calcul des ∆Ct'!AI58,2)&gt;1,LOG(2^-'Calcul des ∆Ct'!AI58,2),-1/LOG(2^-'Calcul des ∆Ct'!AI58,2)))</f>
        <v/>
      </c>
      <c r="AM59" s="146"/>
      <c r="AN59" s="146"/>
      <c r="AO59" s="146"/>
      <c r="AP59" s="146"/>
      <c r="AQ59" s="146"/>
      <c r="AR59" s="146"/>
      <c r="AS59" s="146"/>
    </row>
    <row r="60" spans="1:45" ht="20.100000000000001" customHeight="1">
      <c r="A60" s="146"/>
      <c r="B60" s="146"/>
      <c r="C60" s="16" t="str">
        <f>IF('Informations Gènes'!A60="","",'Informations Gènes'!A60)</f>
        <v/>
      </c>
      <c r="D60" s="16" t="str">
        <f>IF('Informations Gènes'!B60="","",'Informations Gènes'!B60)</f>
        <v/>
      </c>
      <c r="E60" s="172" t="str">
        <f>'Moyennes ∆Ct et 2^(-∆Ct)'!B59</f>
        <v/>
      </c>
      <c r="F60" s="301" t="str">
        <f>IF(ISERROR(LOG(2^-'Calcul des ∆Ct'!C59,2)),"",IF(LOG(2^-'Calcul des ∆Ct'!C59,2)&gt;1,LOG(2^-'Calcul des ∆Ct'!C59,2),-1/LOG(2^-'Calcul des ∆Ct'!C59,2)))</f>
        <v/>
      </c>
      <c r="G60" s="301" t="str">
        <f>IF(ISERROR(LOG(2^-'Calcul des ∆Ct'!D59,2)),"",IF(LOG(2^-'Calcul des ∆Ct'!D59,2)&gt;1,LOG(2^-'Calcul des ∆Ct'!D59,2),-1/LOG(2^-'Calcul des ∆Ct'!D59,2)))</f>
        <v/>
      </c>
      <c r="H60" s="301" t="str">
        <f>IF(ISERROR(LOG(2^-'Calcul des ∆Ct'!E59,2)),"",IF(LOG(2^-'Calcul des ∆Ct'!E59,2)&gt;1,LOG(2^-'Calcul des ∆Ct'!E59,2),-1/LOG(2^-'Calcul des ∆Ct'!E59,2)))</f>
        <v/>
      </c>
      <c r="I60" s="301" t="str">
        <f>IF(ISERROR(LOG(2^-'Calcul des ∆Ct'!F59,2)),"",IF(LOG(2^-'Calcul des ∆Ct'!F59,2)&gt;1,LOG(2^-'Calcul des ∆Ct'!F59,2),-1/LOG(2^-'Calcul des ∆Ct'!F59,2)))</f>
        <v/>
      </c>
      <c r="J60" s="301" t="str">
        <f>IF(ISERROR(LOG(2^-'Calcul des ∆Ct'!G59,2)),"",IF(LOG(2^-'Calcul des ∆Ct'!G59,2)&gt;1,LOG(2^-'Calcul des ∆Ct'!G59,2),-1/LOG(2^-'Calcul des ∆Ct'!G59,2)))</f>
        <v/>
      </c>
      <c r="K60" s="301" t="str">
        <f>IF(ISERROR(LOG(2^-'Calcul des ∆Ct'!H59,2)),"",IF(LOG(2^-'Calcul des ∆Ct'!H59,2)&gt;1,LOG(2^-'Calcul des ∆Ct'!H59,2),-1/LOG(2^-'Calcul des ∆Ct'!H59,2)))</f>
        <v/>
      </c>
      <c r="L60" s="301" t="str">
        <f>IF(ISERROR(LOG(2^-'Calcul des ∆Ct'!I59,2)),"",IF(LOG(2^-'Calcul des ∆Ct'!I59,2)&gt;1,LOG(2^-'Calcul des ∆Ct'!I59,2),-1/LOG(2^-'Calcul des ∆Ct'!I59,2)))</f>
        <v/>
      </c>
      <c r="M60" s="301" t="str">
        <f>IF(ISERROR(LOG(2^-'Calcul des ∆Ct'!J59,2)),"",IF(LOG(2^-'Calcul des ∆Ct'!J59,2)&gt;1,LOG(2^-'Calcul des ∆Ct'!J59,2),-1/LOG(2^-'Calcul des ∆Ct'!J59,2)))</f>
        <v/>
      </c>
      <c r="N60" s="301" t="str">
        <f>IF(ISERROR(LOG(2^-'Calcul des ∆Ct'!K59,2)),"",IF(LOG(2^-'Calcul des ∆Ct'!K59,2)&gt;1,LOG(2^-'Calcul des ∆Ct'!K59,2),-1/LOG(2^-'Calcul des ∆Ct'!K59,2)))</f>
        <v/>
      </c>
      <c r="O60" s="301" t="str">
        <f>IF(ISERROR(LOG(2^-'Calcul des ∆Ct'!L59,2)),"",IF(LOG(2^-'Calcul des ∆Ct'!L59,2)&gt;1,LOG(2^-'Calcul des ∆Ct'!L59,2),-1/LOG(2^-'Calcul des ∆Ct'!L59,2)))</f>
        <v/>
      </c>
      <c r="P60" s="301" t="str">
        <f>IF(ISERROR(LOG(2^-'Calcul des ∆Ct'!M59,2)),"",IF(LOG(2^-'Calcul des ∆Ct'!M59,2)&gt;1,LOG(2^-'Calcul des ∆Ct'!M59,2),-1/LOG(2^-'Calcul des ∆Ct'!M59,2)))</f>
        <v/>
      </c>
      <c r="Q60" s="301" t="str">
        <f>IF(ISERROR(LOG(2^-'Calcul des ∆Ct'!N59,2)),"",IF(LOG(2^-'Calcul des ∆Ct'!N59,2)&gt;1,LOG(2^-'Calcul des ∆Ct'!N59,2),-1/LOG(2^-'Calcul des ∆Ct'!N59,2)))</f>
        <v/>
      </c>
      <c r="R60" s="301" t="str">
        <f>IF(ISERROR(LOG(2^-'Calcul des ∆Ct'!O59,2)),"",IF(LOG(2^-'Calcul des ∆Ct'!O59,2)&gt;1,LOG(2^-'Calcul des ∆Ct'!O59,2),-1/LOG(2^-'Calcul des ∆Ct'!O59,2)))</f>
        <v/>
      </c>
      <c r="S60" s="301" t="str">
        <f>IF(ISERROR(LOG(2^-'Calcul des ∆Ct'!P59,2)),"",IF(LOG(2^-'Calcul des ∆Ct'!P59,2)&gt;1,LOG(2^-'Calcul des ∆Ct'!P59,2),-1/LOG(2^-'Calcul des ∆Ct'!P59,2)))</f>
        <v/>
      </c>
      <c r="T60" s="301" t="str">
        <f>IF(ISERROR(LOG(2^-'Calcul des ∆Ct'!Q59,2)),"",IF(LOG(2^-'Calcul des ∆Ct'!Q59,2)&gt;1,LOG(2^-'Calcul des ∆Ct'!Q59,2),-1/LOG(2^-'Calcul des ∆Ct'!Q59,2)))</f>
        <v/>
      </c>
      <c r="U60" s="301" t="str">
        <f>IF(ISERROR(LOG(2^-'Calcul des ∆Ct'!R59,2)),"",IF(LOG(2^-'Calcul des ∆Ct'!R59,2)&gt;1,LOG(2^-'Calcul des ∆Ct'!R59,2),-1/LOG(2^-'Calcul des ∆Ct'!R59,2)))</f>
        <v/>
      </c>
      <c r="V60" s="301" t="str">
        <f>IF(ISERROR(LOG(2^-'Calcul des ∆Ct'!S59,2)),"",IF(LOG(2^-'Calcul des ∆Ct'!S59,2)&gt;1,LOG(2^-'Calcul des ∆Ct'!S59,2),-1/LOG(2^-'Calcul des ∆Ct'!S59,2)))</f>
        <v/>
      </c>
      <c r="W60" s="301" t="str">
        <f>IF(ISERROR(LOG(2^-'Calcul des ∆Ct'!T59,2)),"",IF(LOG(2^-'Calcul des ∆Ct'!T59,2)&gt;1,LOG(2^-'Calcul des ∆Ct'!T59,2),-1/LOG(2^-'Calcul des ∆Ct'!T59,2)))</f>
        <v/>
      </c>
      <c r="X60" s="301" t="str">
        <f>IF(ISERROR(LOG(2^-'Calcul des ∆Ct'!U59,2)),"",IF(LOG(2^-'Calcul des ∆Ct'!U59,2)&gt;1,LOG(2^-'Calcul des ∆Ct'!U59,2),-1/LOG(2^-'Calcul des ∆Ct'!U59,2)))</f>
        <v/>
      </c>
      <c r="Y60" s="301" t="str">
        <f>IF(ISERROR(LOG(2^-'Calcul des ∆Ct'!V59,2)),"",IF(LOG(2^-'Calcul des ∆Ct'!V59,2)&gt;1,LOG(2^-'Calcul des ∆Ct'!V59,2),-1/LOG(2^-'Calcul des ∆Ct'!V59,2)))</f>
        <v/>
      </c>
      <c r="Z60" s="301" t="str">
        <f>IF(ISERROR(LOG(2^-'Calcul des ∆Ct'!W59,2)),"",IF(LOG(2^-'Calcul des ∆Ct'!W59,2)&gt;1,LOG(2^-'Calcul des ∆Ct'!W59,2),-1/LOG(2^-'Calcul des ∆Ct'!W59,2)))</f>
        <v/>
      </c>
      <c r="AA60" s="301" t="str">
        <f>IF(ISERROR(LOG(2^-'Calcul des ∆Ct'!X59,2)),"",IF(LOG(2^-'Calcul des ∆Ct'!X59,2)&gt;1,LOG(2^-'Calcul des ∆Ct'!X59,2),-1/LOG(2^-'Calcul des ∆Ct'!X59,2)))</f>
        <v/>
      </c>
      <c r="AB60" s="301" t="str">
        <f>IF(ISERROR(LOG(2^-'Calcul des ∆Ct'!Y59,2)),"",IF(LOG(2^-'Calcul des ∆Ct'!Y59,2)&gt;1,LOG(2^-'Calcul des ∆Ct'!Y59,2),-1/LOG(2^-'Calcul des ∆Ct'!Y59,2)))</f>
        <v/>
      </c>
      <c r="AC60" s="301" t="str">
        <f>IF(ISERROR(LOG(2^-'Calcul des ∆Ct'!Z59,2)),"",IF(LOG(2^-'Calcul des ∆Ct'!Z59,2)&gt;1,LOG(2^-'Calcul des ∆Ct'!Z59,2),-1/LOG(2^-'Calcul des ∆Ct'!Z59,2)))</f>
        <v/>
      </c>
      <c r="AD60" s="301" t="str">
        <f>IF(ISERROR(LOG(2^-'Calcul des ∆Ct'!AA59,2)),"",IF(LOG(2^-'Calcul des ∆Ct'!AA59,2)&gt;1,LOG(2^-'Calcul des ∆Ct'!AA59,2),-1/LOG(2^-'Calcul des ∆Ct'!AA59,2)))</f>
        <v/>
      </c>
      <c r="AE60" s="301" t="str">
        <f>IF(ISERROR(LOG(2^-'Calcul des ∆Ct'!AB59,2)),"",IF(LOG(2^-'Calcul des ∆Ct'!AB59,2)&gt;1,LOG(2^-'Calcul des ∆Ct'!AB59,2),-1/LOG(2^-'Calcul des ∆Ct'!AB59,2)))</f>
        <v/>
      </c>
      <c r="AF60" s="301" t="str">
        <f>IF(ISERROR(LOG(2^-'Calcul des ∆Ct'!AC59,2)),"",IF(LOG(2^-'Calcul des ∆Ct'!AC59,2)&gt;1,LOG(2^-'Calcul des ∆Ct'!AC59,2),-1/LOG(2^-'Calcul des ∆Ct'!AC59,2)))</f>
        <v/>
      </c>
      <c r="AG60" s="301" t="str">
        <f>IF(ISERROR(LOG(2^-'Calcul des ∆Ct'!AD59,2)),"",IF(LOG(2^-'Calcul des ∆Ct'!AD59,2)&gt;1,LOG(2^-'Calcul des ∆Ct'!AD59,2),-1/LOG(2^-'Calcul des ∆Ct'!AD59,2)))</f>
        <v/>
      </c>
      <c r="AH60" s="301" t="str">
        <f>IF(ISERROR(LOG(2^-'Calcul des ∆Ct'!AE59,2)),"",IF(LOG(2^-'Calcul des ∆Ct'!AE59,2)&gt;1,LOG(2^-'Calcul des ∆Ct'!AE59,2),-1/LOG(2^-'Calcul des ∆Ct'!AE59,2)))</f>
        <v/>
      </c>
      <c r="AI60" s="301" t="str">
        <f>IF(ISERROR(LOG(2^-'Calcul des ∆Ct'!AF59,2)),"",IF(LOG(2^-'Calcul des ∆Ct'!AF59,2)&gt;1,LOG(2^-'Calcul des ∆Ct'!AF59,2),-1/LOG(2^-'Calcul des ∆Ct'!AF59,2)))</f>
        <v/>
      </c>
      <c r="AJ60" s="301" t="str">
        <f>IF(ISERROR(LOG(2^-'Calcul des ∆Ct'!AG59,2)),"",IF(LOG(2^-'Calcul des ∆Ct'!AG59,2)&gt;1,LOG(2^-'Calcul des ∆Ct'!AG59,2),-1/LOG(2^-'Calcul des ∆Ct'!AG59,2)))</f>
        <v/>
      </c>
      <c r="AK60" s="301" t="str">
        <f>IF(ISERROR(LOG(2^-'Calcul des ∆Ct'!AH59,2)),"",IF(LOG(2^-'Calcul des ∆Ct'!AH59,2)&gt;1,LOG(2^-'Calcul des ∆Ct'!AH59,2),-1/LOG(2^-'Calcul des ∆Ct'!AH59,2)))</f>
        <v/>
      </c>
      <c r="AL60" s="301" t="str">
        <f>IF(ISERROR(LOG(2^-'Calcul des ∆Ct'!AI59,2)),"",IF(LOG(2^-'Calcul des ∆Ct'!AI59,2)&gt;1,LOG(2^-'Calcul des ∆Ct'!AI59,2),-1/LOG(2^-'Calcul des ∆Ct'!AI59,2)))</f>
        <v/>
      </c>
      <c r="AM60" s="146"/>
      <c r="AN60" s="146"/>
      <c r="AO60" s="146"/>
      <c r="AP60" s="146"/>
      <c r="AQ60" s="146"/>
      <c r="AR60" s="146"/>
      <c r="AS60" s="146"/>
    </row>
    <row r="61" spans="1:45" ht="20.100000000000001" customHeight="1">
      <c r="A61" s="146"/>
      <c r="B61" s="146"/>
      <c r="C61" s="16" t="str">
        <f>IF('Informations Gènes'!A61="","",'Informations Gènes'!A61)</f>
        <v/>
      </c>
      <c r="D61" s="16" t="str">
        <f>IF('Informations Gènes'!B61="","",'Informations Gènes'!B61)</f>
        <v/>
      </c>
      <c r="E61" s="172" t="str">
        <f>'Moyennes ∆Ct et 2^(-∆Ct)'!B60</f>
        <v/>
      </c>
      <c r="F61" s="301" t="str">
        <f>IF(ISERROR(LOG(2^-'Calcul des ∆Ct'!C60,2)),"",IF(LOG(2^-'Calcul des ∆Ct'!C60,2)&gt;1,LOG(2^-'Calcul des ∆Ct'!C60,2),-1/LOG(2^-'Calcul des ∆Ct'!C60,2)))</f>
        <v/>
      </c>
      <c r="G61" s="301" t="str">
        <f>IF(ISERROR(LOG(2^-'Calcul des ∆Ct'!D60,2)),"",IF(LOG(2^-'Calcul des ∆Ct'!D60,2)&gt;1,LOG(2^-'Calcul des ∆Ct'!D60,2),-1/LOG(2^-'Calcul des ∆Ct'!D60,2)))</f>
        <v/>
      </c>
      <c r="H61" s="301" t="str">
        <f>IF(ISERROR(LOG(2^-'Calcul des ∆Ct'!E60,2)),"",IF(LOG(2^-'Calcul des ∆Ct'!E60,2)&gt;1,LOG(2^-'Calcul des ∆Ct'!E60,2),-1/LOG(2^-'Calcul des ∆Ct'!E60,2)))</f>
        <v/>
      </c>
      <c r="I61" s="301" t="str">
        <f>IF(ISERROR(LOG(2^-'Calcul des ∆Ct'!F60,2)),"",IF(LOG(2^-'Calcul des ∆Ct'!F60,2)&gt;1,LOG(2^-'Calcul des ∆Ct'!F60,2),-1/LOG(2^-'Calcul des ∆Ct'!F60,2)))</f>
        <v/>
      </c>
      <c r="J61" s="301" t="str">
        <f>IF(ISERROR(LOG(2^-'Calcul des ∆Ct'!G60,2)),"",IF(LOG(2^-'Calcul des ∆Ct'!G60,2)&gt;1,LOG(2^-'Calcul des ∆Ct'!G60,2),-1/LOG(2^-'Calcul des ∆Ct'!G60,2)))</f>
        <v/>
      </c>
      <c r="K61" s="301" t="str">
        <f>IF(ISERROR(LOG(2^-'Calcul des ∆Ct'!H60,2)),"",IF(LOG(2^-'Calcul des ∆Ct'!H60,2)&gt;1,LOG(2^-'Calcul des ∆Ct'!H60,2),-1/LOG(2^-'Calcul des ∆Ct'!H60,2)))</f>
        <v/>
      </c>
      <c r="L61" s="301" t="str">
        <f>IF(ISERROR(LOG(2^-'Calcul des ∆Ct'!I60,2)),"",IF(LOG(2^-'Calcul des ∆Ct'!I60,2)&gt;1,LOG(2^-'Calcul des ∆Ct'!I60,2),-1/LOG(2^-'Calcul des ∆Ct'!I60,2)))</f>
        <v/>
      </c>
      <c r="M61" s="301" t="str">
        <f>IF(ISERROR(LOG(2^-'Calcul des ∆Ct'!J60,2)),"",IF(LOG(2^-'Calcul des ∆Ct'!J60,2)&gt;1,LOG(2^-'Calcul des ∆Ct'!J60,2),-1/LOG(2^-'Calcul des ∆Ct'!J60,2)))</f>
        <v/>
      </c>
      <c r="N61" s="301" t="str">
        <f>IF(ISERROR(LOG(2^-'Calcul des ∆Ct'!K60,2)),"",IF(LOG(2^-'Calcul des ∆Ct'!K60,2)&gt;1,LOG(2^-'Calcul des ∆Ct'!K60,2),-1/LOG(2^-'Calcul des ∆Ct'!K60,2)))</f>
        <v/>
      </c>
      <c r="O61" s="301" t="str">
        <f>IF(ISERROR(LOG(2^-'Calcul des ∆Ct'!L60,2)),"",IF(LOG(2^-'Calcul des ∆Ct'!L60,2)&gt;1,LOG(2^-'Calcul des ∆Ct'!L60,2),-1/LOG(2^-'Calcul des ∆Ct'!L60,2)))</f>
        <v/>
      </c>
      <c r="P61" s="301" t="str">
        <f>IF(ISERROR(LOG(2^-'Calcul des ∆Ct'!M60,2)),"",IF(LOG(2^-'Calcul des ∆Ct'!M60,2)&gt;1,LOG(2^-'Calcul des ∆Ct'!M60,2),-1/LOG(2^-'Calcul des ∆Ct'!M60,2)))</f>
        <v/>
      </c>
      <c r="Q61" s="301" t="str">
        <f>IF(ISERROR(LOG(2^-'Calcul des ∆Ct'!N60,2)),"",IF(LOG(2^-'Calcul des ∆Ct'!N60,2)&gt;1,LOG(2^-'Calcul des ∆Ct'!N60,2),-1/LOG(2^-'Calcul des ∆Ct'!N60,2)))</f>
        <v/>
      </c>
      <c r="R61" s="301" t="str">
        <f>IF(ISERROR(LOG(2^-'Calcul des ∆Ct'!O60,2)),"",IF(LOG(2^-'Calcul des ∆Ct'!O60,2)&gt;1,LOG(2^-'Calcul des ∆Ct'!O60,2),-1/LOG(2^-'Calcul des ∆Ct'!O60,2)))</f>
        <v/>
      </c>
      <c r="S61" s="301" t="str">
        <f>IF(ISERROR(LOG(2^-'Calcul des ∆Ct'!P60,2)),"",IF(LOG(2^-'Calcul des ∆Ct'!P60,2)&gt;1,LOG(2^-'Calcul des ∆Ct'!P60,2),-1/LOG(2^-'Calcul des ∆Ct'!P60,2)))</f>
        <v/>
      </c>
      <c r="T61" s="301" t="str">
        <f>IF(ISERROR(LOG(2^-'Calcul des ∆Ct'!Q60,2)),"",IF(LOG(2^-'Calcul des ∆Ct'!Q60,2)&gt;1,LOG(2^-'Calcul des ∆Ct'!Q60,2),-1/LOG(2^-'Calcul des ∆Ct'!Q60,2)))</f>
        <v/>
      </c>
      <c r="U61" s="301" t="str">
        <f>IF(ISERROR(LOG(2^-'Calcul des ∆Ct'!R60,2)),"",IF(LOG(2^-'Calcul des ∆Ct'!R60,2)&gt;1,LOG(2^-'Calcul des ∆Ct'!R60,2),-1/LOG(2^-'Calcul des ∆Ct'!R60,2)))</f>
        <v/>
      </c>
      <c r="V61" s="301" t="str">
        <f>IF(ISERROR(LOG(2^-'Calcul des ∆Ct'!S60,2)),"",IF(LOG(2^-'Calcul des ∆Ct'!S60,2)&gt;1,LOG(2^-'Calcul des ∆Ct'!S60,2),-1/LOG(2^-'Calcul des ∆Ct'!S60,2)))</f>
        <v/>
      </c>
      <c r="W61" s="301" t="str">
        <f>IF(ISERROR(LOG(2^-'Calcul des ∆Ct'!T60,2)),"",IF(LOG(2^-'Calcul des ∆Ct'!T60,2)&gt;1,LOG(2^-'Calcul des ∆Ct'!T60,2),-1/LOG(2^-'Calcul des ∆Ct'!T60,2)))</f>
        <v/>
      </c>
      <c r="X61" s="301" t="str">
        <f>IF(ISERROR(LOG(2^-'Calcul des ∆Ct'!U60,2)),"",IF(LOG(2^-'Calcul des ∆Ct'!U60,2)&gt;1,LOG(2^-'Calcul des ∆Ct'!U60,2),-1/LOG(2^-'Calcul des ∆Ct'!U60,2)))</f>
        <v/>
      </c>
      <c r="Y61" s="301" t="str">
        <f>IF(ISERROR(LOG(2^-'Calcul des ∆Ct'!V60,2)),"",IF(LOG(2^-'Calcul des ∆Ct'!V60,2)&gt;1,LOG(2^-'Calcul des ∆Ct'!V60,2),-1/LOG(2^-'Calcul des ∆Ct'!V60,2)))</f>
        <v/>
      </c>
      <c r="Z61" s="301" t="str">
        <f>IF(ISERROR(LOG(2^-'Calcul des ∆Ct'!W60,2)),"",IF(LOG(2^-'Calcul des ∆Ct'!W60,2)&gt;1,LOG(2^-'Calcul des ∆Ct'!W60,2),-1/LOG(2^-'Calcul des ∆Ct'!W60,2)))</f>
        <v/>
      </c>
      <c r="AA61" s="301" t="str">
        <f>IF(ISERROR(LOG(2^-'Calcul des ∆Ct'!X60,2)),"",IF(LOG(2^-'Calcul des ∆Ct'!X60,2)&gt;1,LOG(2^-'Calcul des ∆Ct'!X60,2),-1/LOG(2^-'Calcul des ∆Ct'!X60,2)))</f>
        <v/>
      </c>
      <c r="AB61" s="301" t="str">
        <f>IF(ISERROR(LOG(2^-'Calcul des ∆Ct'!Y60,2)),"",IF(LOG(2^-'Calcul des ∆Ct'!Y60,2)&gt;1,LOG(2^-'Calcul des ∆Ct'!Y60,2),-1/LOG(2^-'Calcul des ∆Ct'!Y60,2)))</f>
        <v/>
      </c>
      <c r="AC61" s="301" t="str">
        <f>IF(ISERROR(LOG(2^-'Calcul des ∆Ct'!Z60,2)),"",IF(LOG(2^-'Calcul des ∆Ct'!Z60,2)&gt;1,LOG(2^-'Calcul des ∆Ct'!Z60,2),-1/LOG(2^-'Calcul des ∆Ct'!Z60,2)))</f>
        <v/>
      </c>
      <c r="AD61" s="301" t="str">
        <f>IF(ISERROR(LOG(2^-'Calcul des ∆Ct'!AA60,2)),"",IF(LOG(2^-'Calcul des ∆Ct'!AA60,2)&gt;1,LOG(2^-'Calcul des ∆Ct'!AA60,2),-1/LOG(2^-'Calcul des ∆Ct'!AA60,2)))</f>
        <v/>
      </c>
      <c r="AE61" s="301" t="str">
        <f>IF(ISERROR(LOG(2^-'Calcul des ∆Ct'!AB60,2)),"",IF(LOG(2^-'Calcul des ∆Ct'!AB60,2)&gt;1,LOG(2^-'Calcul des ∆Ct'!AB60,2),-1/LOG(2^-'Calcul des ∆Ct'!AB60,2)))</f>
        <v/>
      </c>
      <c r="AF61" s="301" t="str">
        <f>IF(ISERROR(LOG(2^-'Calcul des ∆Ct'!AC60,2)),"",IF(LOG(2^-'Calcul des ∆Ct'!AC60,2)&gt;1,LOG(2^-'Calcul des ∆Ct'!AC60,2),-1/LOG(2^-'Calcul des ∆Ct'!AC60,2)))</f>
        <v/>
      </c>
      <c r="AG61" s="301" t="str">
        <f>IF(ISERROR(LOG(2^-'Calcul des ∆Ct'!AD60,2)),"",IF(LOG(2^-'Calcul des ∆Ct'!AD60,2)&gt;1,LOG(2^-'Calcul des ∆Ct'!AD60,2),-1/LOG(2^-'Calcul des ∆Ct'!AD60,2)))</f>
        <v/>
      </c>
      <c r="AH61" s="301" t="str">
        <f>IF(ISERROR(LOG(2^-'Calcul des ∆Ct'!AE60,2)),"",IF(LOG(2^-'Calcul des ∆Ct'!AE60,2)&gt;1,LOG(2^-'Calcul des ∆Ct'!AE60,2),-1/LOG(2^-'Calcul des ∆Ct'!AE60,2)))</f>
        <v/>
      </c>
      <c r="AI61" s="301" t="str">
        <f>IF(ISERROR(LOG(2^-'Calcul des ∆Ct'!AF60,2)),"",IF(LOG(2^-'Calcul des ∆Ct'!AF60,2)&gt;1,LOG(2^-'Calcul des ∆Ct'!AF60,2),-1/LOG(2^-'Calcul des ∆Ct'!AF60,2)))</f>
        <v/>
      </c>
      <c r="AJ61" s="301" t="str">
        <f>IF(ISERROR(LOG(2^-'Calcul des ∆Ct'!AG60,2)),"",IF(LOG(2^-'Calcul des ∆Ct'!AG60,2)&gt;1,LOG(2^-'Calcul des ∆Ct'!AG60,2),-1/LOG(2^-'Calcul des ∆Ct'!AG60,2)))</f>
        <v/>
      </c>
      <c r="AK61" s="301" t="str">
        <f>IF(ISERROR(LOG(2^-'Calcul des ∆Ct'!AH60,2)),"",IF(LOG(2^-'Calcul des ∆Ct'!AH60,2)&gt;1,LOG(2^-'Calcul des ∆Ct'!AH60,2),-1/LOG(2^-'Calcul des ∆Ct'!AH60,2)))</f>
        <v/>
      </c>
      <c r="AL61" s="301" t="str">
        <f>IF(ISERROR(LOG(2^-'Calcul des ∆Ct'!AI60,2)),"",IF(LOG(2^-'Calcul des ∆Ct'!AI60,2)&gt;1,LOG(2^-'Calcul des ∆Ct'!AI60,2),-1/LOG(2^-'Calcul des ∆Ct'!AI60,2)))</f>
        <v/>
      </c>
      <c r="AM61" s="146"/>
      <c r="AN61" s="146"/>
      <c r="AO61" s="146"/>
      <c r="AP61" s="146"/>
      <c r="AQ61" s="146"/>
      <c r="AR61" s="146"/>
      <c r="AS61" s="146"/>
    </row>
    <row r="62" spans="1:45" ht="20.100000000000001" customHeight="1">
      <c r="A62" s="146"/>
      <c r="B62" s="146"/>
      <c r="C62" s="16" t="str">
        <f>IF('Informations Gènes'!A62="","",'Informations Gènes'!A62)</f>
        <v/>
      </c>
      <c r="D62" s="16" t="str">
        <f>IF('Informations Gènes'!B62="","",'Informations Gènes'!B62)</f>
        <v/>
      </c>
      <c r="E62" s="172" t="str">
        <f>'Moyennes ∆Ct et 2^(-∆Ct)'!B61</f>
        <v/>
      </c>
      <c r="F62" s="301" t="str">
        <f>IF(ISERROR(LOG(2^-'Calcul des ∆Ct'!C61,2)),"",IF(LOG(2^-'Calcul des ∆Ct'!C61,2)&gt;1,LOG(2^-'Calcul des ∆Ct'!C61,2),-1/LOG(2^-'Calcul des ∆Ct'!C61,2)))</f>
        <v/>
      </c>
      <c r="G62" s="301" t="str">
        <f>IF(ISERROR(LOG(2^-'Calcul des ∆Ct'!D61,2)),"",IF(LOG(2^-'Calcul des ∆Ct'!D61,2)&gt;1,LOG(2^-'Calcul des ∆Ct'!D61,2),-1/LOG(2^-'Calcul des ∆Ct'!D61,2)))</f>
        <v/>
      </c>
      <c r="H62" s="301" t="str">
        <f>IF(ISERROR(LOG(2^-'Calcul des ∆Ct'!E61,2)),"",IF(LOG(2^-'Calcul des ∆Ct'!E61,2)&gt;1,LOG(2^-'Calcul des ∆Ct'!E61,2),-1/LOG(2^-'Calcul des ∆Ct'!E61,2)))</f>
        <v/>
      </c>
      <c r="I62" s="301" t="str">
        <f>IF(ISERROR(LOG(2^-'Calcul des ∆Ct'!F61,2)),"",IF(LOG(2^-'Calcul des ∆Ct'!F61,2)&gt;1,LOG(2^-'Calcul des ∆Ct'!F61,2),-1/LOG(2^-'Calcul des ∆Ct'!F61,2)))</f>
        <v/>
      </c>
      <c r="J62" s="301" t="str">
        <f>IF(ISERROR(LOG(2^-'Calcul des ∆Ct'!G61,2)),"",IF(LOG(2^-'Calcul des ∆Ct'!G61,2)&gt;1,LOG(2^-'Calcul des ∆Ct'!G61,2),-1/LOG(2^-'Calcul des ∆Ct'!G61,2)))</f>
        <v/>
      </c>
      <c r="K62" s="301" t="str">
        <f>IF(ISERROR(LOG(2^-'Calcul des ∆Ct'!H61,2)),"",IF(LOG(2^-'Calcul des ∆Ct'!H61,2)&gt;1,LOG(2^-'Calcul des ∆Ct'!H61,2),-1/LOG(2^-'Calcul des ∆Ct'!H61,2)))</f>
        <v/>
      </c>
      <c r="L62" s="301" t="str">
        <f>IF(ISERROR(LOG(2^-'Calcul des ∆Ct'!I61,2)),"",IF(LOG(2^-'Calcul des ∆Ct'!I61,2)&gt;1,LOG(2^-'Calcul des ∆Ct'!I61,2),-1/LOG(2^-'Calcul des ∆Ct'!I61,2)))</f>
        <v/>
      </c>
      <c r="M62" s="301" t="str">
        <f>IF(ISERROR(LOG(2^-'Calcul des ∆Ct'!J61,2)),"",IF(LOG(2^-'Calcul des ∆Ct'!J61,2)&gt;1,LOG(2^-'Calcul des ∆Ct'!J61,2),-1/LOG(2^-'Calcul des ∆Ct'!J61,2)))</f>
        <v/>
      </c>
      <c r="N62" s="301" t="str">
        <f>IF(ISERROR(LOG(2^-'Calcul des ∆Ct'!K61,2)),"",IF(LOG(2^-'Calcul des ∆Ct'!K61,2)&gt;1,LOG(2^-'Calcul des ∆Ct'!K61,2),-1/LOG(2^-'Calcul des ∆Ct'!K61,2)))</f>
        <v/>
      </c>
      <c r="O62" s="301" t="str">
        <f>IF(ISERROR(LOG(2^-'Calcul des ∆Ct'!L61,2)),"",IF(LOG(2^-'Calcul des ∆Ct'!L61,2)&gt;1,LOG(2^-'Calcul des ∆Ct'!L61,2),-1/LOG(2^-'Calcul des ∆Ct'!L61,2)))</f>
        <v/>
      </c>
      <c r="P62" s="301" t="str">
        <f>IF(ISERROR(LOG(2^-'Calcul des ∆Ct'!M61,2)),"",IF(LOG(2^-'Calcul des ∆Ct'!M61,2)&gt;1,LOG(2^-'Calcul des ∆Ct'!M61,2),-1/LOG(2^-'Calcul des ∆Ct'!M61,2)))</f>
        <v/>
      </c>
      <c r="Q62" s="301" t="str">
        <f>IF(ISERROR(LOG(2^-'Calcul des ∆Ct'!N61,2)),"",IF(LOG(2^-'Calcul des ∆Ct'!N61,2)&gt;1,LOG(2^-'Calcul des ∆Ct'!N61,2),-1/LOG(2^-'Calcul des ∆Ct'!N61,2)))</f>
        <v/>
      </c>
      <c r="R62" s="301" t="str">
        <f>IF(ISERROR(LOG(2^-'Calcul des ∆Ct'!O61,2)),"",IF(LOG(2^-'Calcul des ∆Ct'!O61,2)&gt;1,LOG(2^-'Calcul des ∆Ct'!O61,2),-1/LOG(2^-'Calcul des ∆Ct'!O61,2)))</f>
        <v/>
      </c>
      <c r="S62" s="301" t="str">
        <f>IF(ISERROR(LOG(2^-'Calcul des ∆Ct'!P61,2)),"",IF(LOG(2^-'Calcul des ∆Ct'!P61,2)&gt;1,LOG(2^-'Calcul des ∆Ct'!P61,2),-1/LOG(2^-'Calcul des ∆Ct'!P61,2)))</f>
        <v/>
      </c>
      <c r="T62" s="301" t="str">
        <f>IF(ISERROR(LOG(2^-'Calcul des ∆Ct'!Q61,2)),"",IF(LOG(2^-'Calcul des ∆Ct'!Q61,2)&gt;1,LOG(2^-'Calcul des ∆Ct'!Q61,2),-1/LOG(2^-'Calcul des ∆Ct'!Q61,2)))</f>
        <v/>
      </c>
      <c r="U62" s="301" t="str">
        <f>IF(ISERROR(LOG(2^-'Calcul des ∆Ct'!R61,2)),"",IF(LOG(2^-'Calcul des ∆Ct'!R61,2)&gt;1,LOG(2^-'Calcul des ∆Ct'!R61,2),-1/LOG(2^-'Calcul des ∆Ct'!R61,2)))</f>
        <v/>
      </c>
      <c r="V62" s="301" t="str">
        <f>IF(ISERROR(LOG(2^-'Calcul des ∆Ct'!S61,2)),"",IF(LOG(2^-'Calcul des ∆Ct'!S61,2)&gt;1,LOG(2^-'Calcul des ∆Ct'!S61,2),-1/LOG(2^-'Calcul des ∆Ct'!S61,2)))</f>
        <v/>
      </c>
      <c r="W62" s="301" t="str">
        <f>IF(ISERROR(LOG(2^-'Calcul des ∆Ct'!T61,2)),"",IF(LOG(2^-'Calcul des ∆Ct'!T61,2)&gt;1,LOG(2^-'Calcul des ∆Ct'!T61,2),-1/LOG(2^-'Calcul des ∆Ct'!T61,2)))</f>
        <v/>
      </c>
      <c r="X62" s="301" t="str">
        <f>IF(ISERROR(LOG(2^-'Calcul des ∆Ct'!U61,2)),"",IF(LOG(2^-'Calcul des ∆Ct'!U61,2)&gt;1,LOG(2^-'Calcul des ∆Ct'!U61,2),-1/LOG(2^-'Calcul des ∆Ct'!U61,2)))</f>
        <v/>
      </c>
      <c r="Y62" s="301" t="str">
        <f>IF(ISERROR(LOG(2^-'Calcul des ∆Ct'!V61,2)),"",IF(LOG(2^-'Calcul des ∆Ct'!V61,2)&gt;1,LOG(2^-'Calcul des ∆Ct'!V61,2),-1/LOG(2^-'Calcul des ∆Ct'!V61,2)))</f>
        <v/>
      </c>
      <c r="Z62" s="301" t="str">
        <f>IF(ISERROR(LOG(2^-'Calcul des ∆Ct'!W61,2)),"",IF(LOG(2^-'Calcul des ∆Ct'!W61,2)&gt;1,LOG(2^-'Calcul des ∆Ct'!W61,2),-1/LOG(2^-'Calcul des ∆Ct'!W61,2)))</f>
        <v/>
      </c>
      <c r="AA62" s="301" t="str">
        <f>IF(ISERROR(LOG(2^-'Calcul des ∆Ct'!X61,2)),"",IF(LOG(2^-'Calcul des ∆Ct'!X61,2)&gt;1,LOG(2^-'Calcul des ∆Ct'!X61,2),-1/LOG(2^-'Calcul des ∆Ct'!X61,2)))</f>
        <v/>
      </c>
      <c r="AB62" s="301" t="str">
        <f>IF(ISERROR(LOG(2^-'Calcul des ∆Ct'!Y61,2)),"",IF(LOG(2^-'Calcul des ∆Ct'!Y61,2)&gt;1,LOG(2^-'Calcul des ∆Ct'!Y61,2),-1/LOG(2^-'Calcul des ∆Ct'!Y61,2)))</f>
        <v/>
      </c>
      <c r="AC62" s="301" t="str">
        <f>IF(ISERROR(LOG(2^-'Calcul des ∆Ct'!Z61,2)),"",IF(LOG(2^-'Calcul des ∆Ct'!Z61,2)&gt;1,LOG(2^-'Calcul des ∆Ct'!Z61,2),-1/LOG(2^-'Calcul des ∆Ct'!Z61,2)))</f>
        <v/>
      </c>
      <c r="AD62" s="301" t="str">
        <f>IF(ISERROR(LOG(2^-'Calcul des ∆Ct'!AA61,2)),"",IF(LOG(2^-'Calcul des ∆Ct'!AA61,2)&gt;1,LOG(2^-'Calcul des ∆Ct'!AA61,2),-1/LOG(2^-'Calcul des ∆Ct'!AA61,2)))</f>
        <v/>
      </c>
      <c r="AE62" s="301" t="str">
        <f>IF(ISERROR(LOG(2^-'Calcul des ∆Ct'!AB61,2)),"",IF(LOG(2^-'Calcul des ∆Ct'!AB61,2)&gt;1,LOG(2^-'Calcul des ∆Ct'!AB61,2),-1/LOG(2^-'Calcul des ∆Ct'!AB61,2)))</f>
        <v/>
      </c>
      <c r="AF62" s="301" t="str">
        <f>IF(ISERROR(LOG(2^-'Calcul des ∆Ct'!AC61,2)),"",IF(LOG(2^-'Calcul des ∆Ct'!AC61,2)&gt;1,LOG(2^-'Calcul des ∆Ct'!AC61,2),-1/LOG(2^-'Calcul des ∆Ct'!AC61,2)))</f>
        <v/>
      </c>
      <c r="AG62" s="301" t="str">
        <f>IF(ISERROR(LOG(2^-'Calcul des ∆Ct'!AD61,2)),"",IF(LOG(2^-'Calcul des ∆Ct'!AD61,2)&gt;1,LOG(2^-'Calcul des ∆Ct'!AD61,2),-1/LOG(2^-'Calcul des ∆Ct'!AD61,2)))</f>
        <v/>
      </c>
      <c r="AH62" s="301" t="str">
        <f>IF(ISERROR(LOG(2^-'Calcul des ∆Ct'!AE61,2)),"",IF(LOG(2^-'Calcul des ∆Ct'!AE61,2)&gt;1,LOG(2^-'Calcul des ∆Ct'!AE61,2),-1/LOG(2^-'Calcul des ∆Ct'!AE61,2)))</f>
        <v/>
      </c>
      <c r="AI62" s="301" t="str">
        <f>IF(ISERROR(LOG(2^-'Calcul des ∆Ct'!AF61,2)),"",IF(LOG(2^-'Calcul des ∆Ct'!AF61,2)&gt;1,LOG(2^-'Calcul des ∆Ct'!AF61,2),-1/LOG(2^-'Calcul des ∆Ct'!AF61,2)))</f>
        <v/>
      </c>
      <c r="AJ62" s="301" t="str">
        <f>IF(ISERROR(LOG(2^-'Calcul des ∆Ct'!AG61,2)),"",IF(LOG(2^-'Calcul des ∆Ct'!AG61,2)&gt;1,LOG(2^-'Calcul des ∆Ct'!AG61,2),-1/LOG(2^-'Calcul des ∆Ct'!AG61,2)))</f>
        <v/>
      </c>
      <c r="AK62" s="301" t="str">
        <f>IF(ISERROR(LOG(2^-'Calcul des ∆Ct'!AH61,2)),"",IF(LOG(2^-'Calcul des ∆Ct'!AH61,2)&gt;1,LOG(2^-'Calcul des ∆Ct'!AH61,2),-1/LOG(2^-'Calcul des ∆Ct'!AH61,2)))</f>
        <v/>
      </c>
      <c r="AL62" s="301" t="str">
        <f>IF(ISERROR(LOG(2^-'Calcul des ∆Ct'!AI61,2)),"",IF(LOG(2^-'Calcul des ∆Ct'!AI61,2)&gt;1,LOG(2^-'Calcul des ∆Ct'!AI61,2),-1/LOG(2^-'Calcul des ∆Ct'!AI61,2)))</f>
        <v/>
      </c>
      <c r="AM62" s="146"/>
      <c r="AN62" s="146"/>
      <c r="AO62" s="146"/>
      <c r="AP62" s="146"/>
      <c r="AQ62" s="146"/>
      <c r="AR62" s="146"/>
      <c r="AS62" s="146"/>
    </row>
    <row r="63" spans="1:45" ht="20.100000000000001" customHeight="1">
      <c r="A63" s="146"/>
      <c r="B63" s="146"/>
      <c r="C63" s="16" t="str">
        <f>IF('Informations Gènes'!A63="","",'Informations Gènes'!A63)</f>
        <v/>
      </c>
      <c r="D63" s="16" t="str">
        <f>IF('Informations Gènes'!B63="","",'Informations Gènes'!B63)</f>
        <v/>
      </c>
      <c r="E63" s="172" t="str">
        <f>'Moyennes ∆Ct et 2^(-∆Ct)'!B62</f>
        <v/>
      </c>
      <c r="F63" s="301" t="str">
        <f>IF(ISERROR(LOG(2^-'Calcul des ∆Ct'!C62,2)),"",IF(LOG(2^-'Calcul des ∆Ct'!C62,2)&gt;1,LOG(2^-'Calcul des ∆Ct'!C62,2),-1/LOG(2^-'Calcul des ∆Ct'!C62,2)))</f>
        <v/>
      </c>
      <c r="G63" s="301" t="str">
        <f>IF(ISERROR(LOG(2^-'Calcul des ∆Ct'!D62,2)),"",IF(LOG(2^-'Calcul des ∆Ct'!D62,2)&gt;1,LOG(2^-'Calcul des ∆Ct'!D62,2),-1/LOG(2^-'Calcul des ∆Ct'!D62,2)))</f>
        <v/>
      </c>
      <c r="H63" s="301" t="str">
        <f>IF(ISERROR(LOG(2^-'Calcul des ∆Ct'!E62,2)),"",IF(LOG(2^-'Calcul des ∆Ct'!E62,2)&gt;1,LOG(2^-'Calcul des ∆Ct'!E62,2),-1/LOG(2^-'Calcul des ∆Ct'!E62,2)))</f>
        <v/>
      </c>
      <c r="I63" s="301" t="str">
        <f>IF(ISERROR(LOG(2^-'Calcul des ∆Ct'!F62,2)),"",IF(LOG(2^-'Calcul des ∆Ct'!F62,2)&gt;1,LOG(2^-'Calcul des ∆Ct'!F62,2),-1/LOG(2^-'Calcul des ∆Ct'!F62,2)))</f>
        <v/>
      </c>
      <c r="J63" s="301" t="str">
        <f>IF(ISERROR(LOG(2^-'Calcul des ∆Ct'!G62,2)),"",IF(LOG(2^-'Calcul des ∆Ct'!G62,2)&gt;1,LOG(2^-'Calcul des ∆Ct'!G62,2),-1/LOG(2^-'Calcul des ∆Ct'!G62,2)))</f>
        <v/>
      </c>
      <c r="K63" s="301" t="str">
        <f>IF(ISERROR(LOG(2^-'Calcul des ∆Ct'!H62,2)),"",IF(LOG(2^-'Calcul des ∆Ct'!H62,2)&gt;1,LOG(2^-'Calcul des ∆Ct'!H62,2),-1/LOG(2^-'Calcul des ∆Ct'!H62,2)))</f>
        <v/>
      </c>
      <c r="L63" s="301" t="str">
        <f>IF(ISERROR(LOG(2^-'Calcul des ∆Ct'!I62,2)),"",IF(LOG(2^-'Calcul des ∆Ct'!I62,2)&gt;1,LOG(2^-'Calcul des ∆Ct'!I62,2),-1/LOG(2^-'Calcul des ∆Ct'!I62,2)))</f>
        <v/>
      </c>
      <c r="M63" s="301" t="str">
        <f>IF(ISERROR(LOG(2^-'Calcul des ∆Ct'!J62,2)),"",IF(LOG(2^-'Calcul des ∆Ct'!J62,2)&gt;1,LOG(2^-'Calcul des ∆Ct'!J62,2),-1/LOG(2^-'Calcul des ∆Ct'!J62,2)))</f>
        <v/>
      </c>
      <c r="N63" s="301" t="str">
        <f>IF(ISERROR(LOG(2^-'Calcul des ∆Ct'!K62,2)),"",IF(LOG(2^-'Calcul des ∆Ct'!K62,2)&gt;1,LOG(2^-'Calcul des ∆Ct'!K62,2),-1/LOG(2^-'Calcul des ∆Ct'!K62,2)))</f>
        <v/>
      </c>
      <c r="O63" s="301" t="str">
        <f>IF(ISERROR(LOG(2^-'Calcul des ∆Ct'!L62,2)),"",IF(LOG(2^-'Calcul des ∆Ct'!L62,2)&gt;1,LOG(2^-'Calcul des ∆Ct'!L62,2),-1/LOG(2^-'Calcul des ∆Ct'!L62,2)))</f>
        <v/>
      </c>
      <c r="P63" s="301" t="str">
        <f>IF(ISERROR(LOG(2^-'Calcul des ∆Ct'!M62,2)),"",IF(LOG(2^-'Calcul des ∆Ct'!M62,2)&gt;1,LOG(2^-'Calcul des ∆Ct'!M62,2),-1/LOG(2^-'Calcul des ∆Ct'!M62,2)))</f>
        <v/>
      </c>
      <c r="Q63" s="301" t="str">
        <f>IF(ISERROR(LOG(2^-'Calcul des ∆Ct'!N62,2)),"",IF(LOG(2^-'Calcul des ∆Ct'!N62,2)&gt;1,LOG(2^-'Calcul des ∆Ct'!N62,2),-1/LOG(2^-'Calcul des ∆Ct'!N62,2)))</f>
        <v/>
      </c>
      <c r="R63" s="301" t="str">
        <f>IF(ISERROR(LOG(2^-'Calcul des ∆Ct'!O62,2)),"",IF(LOG(2^-'Calcul des ∆Ct'!O62,2)&gt;1,LOG(2^-'Calcul des ∆Ct'!O62,2),-1/LOG(2^-'Calcul des ∆Ct'!O62,2)))</f>
        <v/>
      </c>
      <c r="S63" s="301" t="str">
        <f>IF(ISERROR(LOG(2^-'Calcul des ∆Ct'!P62,2)),"",IF(LOG(2^-'Calcul des ∆Ct'!P62,2)&gt;1,LOG(2^-'Calcul des ∆Ct'!P62,2),-1/LOG(2^-'Calcul des ∆Ct'!P62,2)))</f>
        <v/>
      </c>
      <c r="T63" s="301" t="str">
        <f>IF(ISERROR(LOG(2^-'Calcul des ∆Ct'!Q62,2)),"",IF(LOG(2^-'Calcul des ∆Ct'!Q62,2)&gt;1,LOG(2^-'Calcul des ∆Ct'!Q62,2),-1/LOG(2^-'Calcul des ∆Ct'!Q62,2)))</f>
        <v/>
      </c>
      <c r="U63" s="301" t="str">
        <f>IF(ISERROR(LOG(2^-'Calcul des ∆Ct'!R62,2)),"",IF(LOG(2^-'Calcul des ∆Ct'!R62,2)&gt;1,LOG(2^-'Calcul des ∆Ct'!R62,2),-1/LOG(2^-'Calcul des ∆Ct'!R62,2)))</f>
        <v/>
      </c>
      <c r="V63" s="301" t="str">
        <f>IF(ISERROR(LOG(2^-'Calcul des ∆Ct'!S62,2)),"",IF(LOG(2^-'Calcul des ∆Ct'!S62,2)&gt;1,LOG(2^-'Calcul des ∆Ct'!S62,2),-1/LOG(2^-'Calcul des ∆Ct'!S62,2)))</f>
        <v/>
      </c>
      <c r="W63" s="301" t="str">
        <f>IF(ISERROR(LOG(2^-'Calcul des ∆Ct'!T62,2)),"",IF(LOG(2^-'Calcul des ∆Ct'!T62,2)&gt;1,LOG(2^-'Calcul des ∆Ct'!T62,2),-1/LOG(2^-'Calcul des ∆Ct'!T62,2)))</f>
        <v/>
      </c>
      <c r="X63" s="301" t="str">
        <f>IF(ISERROR(LOG(2^-'Calcul des ∆Ct'!U62,2)),"",IF(LOG(2^-'Calcul des ∆Ct'!U62,2)&gt;1,LOG(2^-'Calcul des ∆Ct'!U62,2),-1/LOG(2^-'Calcul des ∆Ct'!U62,2)))</f>
        <v/>
      </c>
      <c r="Y63" s="301" t="str">
        <f>IF(ISERROR(LOG(2^-'Calcul des ∆Ct'!V62,2)),"",IF(LOG(2^-'Calcul des ∆Ct'!V62,2)&gt;1,LOG(2^-'Calcul des ∆Ct'!V62,2),-1/LOG(2^-'Calcul des ∆Ct'!V62,2)))</f>
        <v/>
      </c>
      <c r="Z63" s="301" t="str">
        <f>IF(ISERROR(LOG(2^-'Calcul des ∆Ct'!W62,2)),"",IF(LOG(2^-'Calcul des ∆Ct'!W62,2)&gt;1,LOG(2^-'Calcul des ∆Ct'!W62,2),-1/LOG(2^-'Calcul des ∆Ct'!W62,2)))</f>
        <v/>
      </c>
      <c r="AA63" s="301" t="str">
        <f>IF(ISERROR(LOG(2^-'Calcul des ∆Ct'!X62,2)),"",IF(LOG(2^-'Calcul des ∆Ct'!X62,2)&gt;1,LOG(2^-'Calcul des ∆Ct'!X62,2),-1/LOG(2^-'Calcul des ∆Ct'!X62,2)))</f>
        <v/>
      </c>
      <c r="AB63" s="301" t="str">
        <f>IF(ISERROR(LOG(2^-'Calcul des ∆Ct'!Y62,2)),"",IF(LOG(2^-'Calcul des ∆Ct'!Y62,2)&gt;1,LOG(2^-'Calcul des ∆Ct'!Y62,2),-1/LOG(2^-'Calcul des ∆Ct'!Y62,2)))</f>
        <v/>
      </c>
      <c r="AC63" s="301" t="str">
        <f>IF(ISERROR(LOG(2^-'Calcul des ∆Ct'!Z62,2)),"",IF(LOG(2^-'Calcul des ∆Ct'!Z62,2)&gt;1,LOG(2^-'Calcul des ∆Ct'!Z62,2),-1/LOG(2^-'Calcul des ∆Ct'!Z62,2)))</f>
        <v/>
      </c>
      <c r="AD63" s="301" t="str">
        <f>IF(ISERROR(LOG(2^-'Calcul des ∆Ct'!AA62,2)),"",IF(LOG(2^-'Calcul des ∆Ct'!AA62,2)&gt;1,LOG(2^-'Calcul des ∆Ct'!AA62,2),-1/LOG(2^-'Calcul des ∆Ct'!AA62,2)))</f>
        <v/>
      </c>
      <c r="AE63" s="301" t="str">
        <f>IF(ISERROR(LOG(2^-'Calcul des ∆Ct'!AB62,2)),"",IF(LOG(2^-'Calcul des ∆Ct'!AB62,2)&gt;1,LOG(2^-'Calcul des ∆Ct'!AB62,2),-1/LOG(2^-'Calcul des ∆Ct'!AB62,2)))</f>
        <v/>
      </c>
      <c r="AF63" s="301" t="str">
        <f>IF(ISERROR(LOG(2^-'Calcul des ∆Ct'!AC62,2)),"",IF(LOG(2^-'Calcul des ∆Ct'!AC62,2)&gt;1,LOG(2^-'Calcul des ∆Ct'!AC62,2),-1/LOG(2^-'Calcul des ∆Ct'!AC62,2)))</f>
        <v/>
      </c>
      <c r="AG63" s="301" t="str">
        <f>IF(ISERROR(LOG(2^-'Calcul des ∆Ct'!AD62,2)),"",IF(LOG(2^-'Calcul des ∆Ct'!AD62,2)&gt;1,LOG(2^-'Calcul des ∆Ct'!AD62,2),-1/LOG(2^-'Calcul des ∆Ct'!AD62,2)))</f>
        <v/>
      </c>
      <c r="AH63" s="301" t="str">
        <f>IF(ISERROR(LOG(2^-'Calcul des ∆Ct'!AE62,2)),"",IF(LOG(2^-'Calcul des ∆Ct'!AE62,2)&gt;1,LOG(2^-'Calcul des ∆Ct'!AE62,2),-1/LOG(2^-'Calcul des ∆Ct'!AE62,2)))</f>
        <v/>
      </c>
      <c r="AI63" s="301" t="str">
        <f>IF(ISERROR(LOG(2^-'Calcul des ∆Ct'!AF62,2)),"",IF(LOG(2^-'Calcul des ∆Ct'!AF62,2)&gt;1,LOG(2^-'Calcul des ∆Ct'!AF62,2),-1/LOG(2^-'Calcul des ∆Ct'!AF62,2)))</f>
        <v/>
      </c>
      <c r="AJ63" s="301" t="str">
        <f>IF(ISERROR(LOG(2^-'Calcul des ∆Ct'!AG62,2)),"",IF(LOG(2^-'Calcul des ∆Ct'!AG62,2)&gt;1,LOG(2^-'Calcul des ∆Ct'!AG62,2),-1/LOG(2^-'Calcul des ∆Ct'!AG62,2)))</f>
        <v/>
      </c>
      <c r="AK63" s="301" t="str">
        <f>IF(ISERROR(LOG(2^-'Calcul des ∆Ct'!AH62,2)),"",IF(LOG(2^-'Calcul des ∆Ct'!AH62,2)&gt;1,LOG(2^-'Calcul des ∆Ct'!AH62,2),-1/LOG(2^-'Calcul des ∆Ct'!AH62,2)))</f>
        <v/>
      </c>
      <c r="AL63" s="301" t="str">
        <f>IF(ISERROR(LOG(2^-'Calcul des ∆Ct'!AI62,2)),"",IF(LOG(2^-'Calcul des ∆Ct'!AI62,2)&gt;1,LOG(2^-'Calcul des ∆Ct'!AI62,2),-1/LOG(2^-'Calcul des ∆Ct'!AI62,2)))</f>
        <v/>
      </c>
      <c r="AM63" s="146"/>
      <c r="AN63" s="146"/>
      <c r="AO63" s="146"/>
      <c r="AP63" s="146"/>
      <c r="AQ63" s="146"/>
      <c r="AR63" s="146"/>
      <c r="AS63" s="146"/>
    </row>
    <row r="64" spans="1:45" ht="20.100000000000001" customHeight="1">
      <c r="A64" s="146"/>
      <c r="B64" s="146"/>
      <c r="C64" s="16" t="str">
        <f>IF('Informations Gènes'!A64="","",'Informations Gènes'!A64)</f>
        <v/>
      </c>
      <c r="D64" s="16" t="str">
        <f>IF('Informations Gènes'!B64="","",'Informations Gènes'!B64)</f>
        <v/>
      </c>
      <c r="E64" s="172" t="str">
        <f>'Moyennes ∆Ct et 2^(-∆Ct)'!B63</f>
        <v/>
      </c>
      <c r="F64" s="301" t="str">
        <f>IF(ISERROR(LOG(2^-'Calcul des ∆Ct'!C63,2)),"",IF(LOG(2^-'Calcul des ∆Ct'!C63,2)&gt;1,LOG(2^-'Calcul des ∆Ct'!C63,2),-1/LOG(2^-'Calcul des ∆Ct'!C63,2)))</f>
        <v/>
      </c>
      <c r="G64" s="301" t="str">
        <f>IF(ISERROR(LOG(2^-'Calcul des ∆Ct'!D63,2)),"",IF(LOG(2^-'Calcul des ∆Ct'!D63,2)&gt;1,LOG(2^-'Calcul des ∆Ct'!D63,2),-1/LOG(2^-'Calcul des ∆Ct'!D63,2)))</f>
        <v/>
      </c>
      <c r="H64" s="301" t="str">
        <f>IF(ISERROR(LOG(2^-'Calcul des ∆Ct'!E63,2)),"",IF(LOG(2^-'Calcul des ∆Ct'!E63,2)&gt;1,LOG(2^-'Calcul des ∆Ct'!E63,2),-1/LOG(2^-'Calcul des ∆Ct'!E63,2)))</f>
        <v/>
      </c>
      <c r="I64" s="301" t="str">
        <f>IF(ISERROR(LOG(2^-'Calcul des ∆Ct'!F63,2)),"",IF(LOG(2^-'Calcul des ∆Ct'!F63,2)&gt;1,LOG(2^-'Calcul des ∆Ct'!F63,2),-1/LOG(2^-'Calcul des ∆Ct'!F63,2)))</f>
        <v/>
      </c>
      <c r="J64" s="301" t="str">
        <f>IF(ISERROR(LOG(2^-'Calcul des ∆Ct'!G63,2)),"",IF(LOG(2^-'Calcul des ∆Ct'!G63,2)&gt;1,LOG(2^-'Calcul des ∆Ct'!G63,2),-1/LOG(2^-'Calcul des ∆Ct'!G63,2)))</f>
        <v/>
      </c>
      <c r="K64" s="301" t="str">
        <f>IF(ISERROR(LOG(2^-'Calcul des ∆Ct'!H63,2)),"",IF(LOG(2^-'Calcul des ∆Ct'!H63,2)&gt;1,LOG(2^-'Calcul des ∆Ct'!H63,2),-1/LOG(2^-'Calcul des ∆Ct'!H63,2)))</f>
        <v/>
      </c>
      <c r="L64" s="301" t="str">
        <f>IF(ISERROR(LOG(2^-'Calcul des ∆Ct'!I63,2)),"",IF(LOG(2^-'Calcul des ∆Ct'!I63,2)&gt;1,LOG(2^-'Calcul des ∆Ct'!I63,2),-1/LOG(2^-'Calcul des ∆Ct'!I63,2)))</f>
        <v/>
      </c>
      <c r="M64" s="301" t="str">
        <f>IF(ISERROR(LOG(2^-'Calcul des ∆Ct'!J63,2)),"",IF(LOG(2^-'Calcul des ∆Ct'!J63,2)&gt;1,LOG(2^-'Calcul des ∆Ct'!J63,2),-1/LOG(2^-'Calcul des ∆Ct'!J63,2)))</f>
        <v/>
      </c>
      <c r="N64" s="301" t="str">
        <f>IF(ISERROR(LOG(2^-'Calcul des ∆Ct'!K63,2)),"",IF(LOG(2^-'Calcul des ∆Ct'!K63,2)&gt;1,LOG(2^-'Calcul des ∆Ct'!K63,2),-1/LOG(2^-'Calcul des ∆Ct'!K63,2)))</f>
        <v/>
      </c>
      <c r="O64" s="301" t="str">
        <f>IF(ISERROR(LOG(2^-'Calcul des ∆Ct'!L63,2)),"",IF(LOG(2^-'Calcul des ∆Ct'!L63,2)&gt;1,LOG(2^-'Calcul des ∆Ct'!L63,2),-1/LOG(2^-'Calcul des ∆Ct'!L63,2)))</f>
        <v/>
      </c>
      <c r="P64" s="301" t="str">
        <f>IF(ISERROR(LOG(2^-'Calcul des ∆Ct'!M63,2)),"",IF(LOG(2^-'Calcul des ∆Ct'!M63,2)&gt;1,LOG(2^-'Calcul des ∆Ct'!M63,2),-1/LOG(2^-'Calcul des ∆Ct'!M63,2)))</f>
        <v/>
      </c>
      <c r="Q64" s="301" t="str">
        <f>IF(ISERROR(LOG(2^-'Calcul des ∆Ct'!N63,2)),"",IF(LOG(2^-'Calcul des ∆Ct'!N63,2)&gt;1,LOG(2^-'Calcul des ∆Ct'!N63,2),-1/LOG(2^-'Calcul des ∆Ct'!N63,2)))</f>
        <v/>
      </c>
      <c r="R64" s="301" t="str">
        <f>IF(ISERROR(LOG(2^-'Calcul des ∆Ct'!O63,2)),"",IF(LOG(2^-'Calcul des ∆Ct'!O63,2)&gt;1,LOG(2^-'Calcul des ∆Ct'!O63,2),-1/LOG(2^-'Calcul des ∆Ct'!O63,2)))</f>
        <v/>
      </c>
      <c r="S64" s="301" t="str">
        <f>IF(ISERROR(LOG(2^-'Calcul des ∆Ct'!P63,2)),"",IF(LOG(2^-'Calcul des ∆Ct'!P63,2)&gt;1,LOG(2^-'Calcul des ∆Ct'!P63,2),-1/LOG(2^-'Calcul des ∆Ct'!P63,2)))</f>
        <v/>
      </c>
      <c r="T64" s="301" t="str">
        <f>IF(ISERROR(LOG(2^-'Calcul des ∆Ct'!Q63,2)),"",IF(LOG(2^-'Calcul des ∆Ct'!Q63,2)&gt;1,LOG(2^-'Calcul des ∆Ct'!Q63,2),-1/LOG(2^-'Calcul des ∆Ct'!Q63,2)))</f>
        <v/>
      </c>
      <c r="U64" s="301" t="str">
        <f>IF(ISERROR(LOG(2^-'Calcul des ∆Ct'!R63,2)),"",IF(LOG(2^-'Calcul des ∆Ct'!R63,2)&gt;1,LOG(2^-'Calcul des ∆Ct'!R63,2),-1/LOG(2^-'Calcul des ∆Ct'!R63,2)))</f>
        <v/>
      </c>
      <c r="V64" s="301" t="str">
        <f>IF(ISERROR(LOG(2^-'Calcul des ∆Ct'!S63,2)),"",IF(LOG(2^-'Calcul des ∆Ct'!S63,2)&gt;1,LOG(2^-'Calcul des ∆Ct'!S63,2),-1/LOG(2^-'Calcul des ∆Ct'!S63,2)))</f>
        <v/>
      </c>
      <c r="W64" s="301" t="str">
        <f>IF(ISERROR(LOG(2^-'Calcul des ∆Ct'!T63,2)),"",IF(LOG(2^-'Calcul des ∆Ct'!T63,2)&gt;1,LOG(2^-'Calcul des ∆Ct'!T63,2),-1/LOG(2^-'Calcul des ∆Ct'!T63,2)))</f>
        <v/>
      </c>
      <c r="X64" s="301" t="str">
        <f>IF(ISERROR(LOG(2^-'Calcul des ∆Ct'!U63,2)),"",IF(LOG(2^-'Calcul des ∆Ct'!U63,2)&gt;1,LOG(2^-'Calcul des ∆Ct'!U63,2),-1/LOG(2^-'Calcul des ∆Ct'!U63,2)))</f>
        <v/>
      </c>
      <c r="Y64" s="301" t="str">
        <f>IF(ISERROR(LOG(2^-'Calcul des ∆Ct'!V63,2)),"",IF(LOG(2^-'Calcul des ∆Ct'!V63,2)&gt;1,LOG(2^-'Calcul des ∆Ct'!V63,2),-1/LOG(2^-'Calcul des ∆Ct'!V63,2)))</f>
        <v/>
      </c>
      <c r="Z64" s="301" t="str">
        <f>IF(ISERROR(LOG(2^-'Calcul des ∆Ct'!W63,2)),"",IF(LOG(2^-'Calcul des ∆Ct'!W63,2)&gt;1,LOG(2^-'Calcul des ∆Ct'!W63,2),-1/LOG(2^-'Calcul des ∆Ct'!W63,2)))</f>
        <v/>
      </c>
      <c r="AA64" s="301" t="str">
        <f>IF(ISERROR(LOG(2^-'Calcul des ∆Ct'!X63,2)),"",IF(LOG(2^-'Calcul des ∆Ct'!X63,2)&gt;1,LOG(2^-'Calcul des ∆Ct'!X63,2),-1/LOG(2^-'Calcul des ∆Ct'!X63,2)))</f>
        <v/>
      </c>
      <c r="AB64" s="301" t="str">
        <f>IF(ISERROR(LOG(2^-'Calcul des ∆Ct'!Y63,2)),"",IF(LOG(2^-'Calcul des ∆Ct'!Y63,2)&gt;1,LOG(2^-'Calcul des ∆Ct'!Y63,2),-1/LOG(2^-'Calcul des ∆Ct'!Y63,2)))</f>
        <v/>
      </c>
      <c r="AC64" s="301" t="str">
        <f>IF(ISERROR(LOG(2^-'Calcul des ∆Ct'!Z63,2)),"",IF(LOG(2^-'Calcul des ∆Ct'!Z63,2)&gt;1,LOG(2^-'Calcul des ∆Ct'!Z63,2),-1/LOG(2^-'Calcul des ∆Ct'!Z63,2)))</f>
        <v/>
      </c>
      <c r="AD64" s="301" t="str">
        <f>IF(ISERROR(LOG(2^-'Calcul des ∆Ct'!AA63,2)),"",IF(LOG(2^-'Calcul des ∆Ct'!AA63,2)&gt;1,LOG(2^-'Calcul des ∆Ct'!AA63,2),-1/LOG(2^-'Calcul des ∆Ct'!AA63,2)))</f>
        <v/>
      </c>
      <c r="AE64" s="301" t="str">
        <f>IF(ISERROR(LOG(2^-'Calcul des ∆Ct'!AB63,2)),"",IF(LOG(2^-'Calcul des ∆Ct'!AB63,2)&gt;1,LOG(2^-'Calcul des ∆Ct'!AB63,2),-1/LOG(2^-'Calcul des ∆Ct'!AB63,2)))</f>
        <v/>
      </c>
      <c r="AF64" s="301" t="str">
        <f>IF(ISERROR(LOG(2^-'Calcul des ∆Ct'!AC63,2)),"",IF(LOG(2^-'Calcul des ∆Ct'!AC63,2)&gt;1,LOG(2^-'Calcul des ∆Ct'!AC63,2),-1/LOG(2^-'Calcul des ∆Ct'!AC63,2)))</f>
        <v/>
      </c>
      <c r="AG64" s="301" t="str">
        <f>IF(ISERROR(LOG(2^-'Calcul des ∆Ct'!AD63,2)),"",IF(LOG(2^-'Calcul des ∆Ct'!AD63,2)&gt;1,LOG(2^-'Calcul des ∆Ct'!AD63,2),-1/LOG(2^-'Calcul des ∆Ct'!AD63,2)))</f>
        <v/>
      </c>
      <c r="AH64" s="301" t="str">
        <f>IF(ISERROR(LOG(2^-'Calcul des ∆Ct'!AE63,2)),"",IF(LOG(2^-'Calcul des ∆Ct'!AE63,2)&gt;1,LOG(2^-'Calcul des ∆Ct'!AE63,2),-1/LOG(2^-'Calcul des ∆Ct'!AE63,2)))</f>
        <v/>
      </c>
      <c r="AI64" s="301" t="str">
        <f>IF(ISERROR(LOG(2^-'Calcul des ∆Ct'!AF63,2)),"",IF(LOG(2^-'Calcul des ∆Ct'!AF63,2)&gt;1,LOG(2^-'Calcul des ∆Ct'!AF63,2),-1/LOG(2^-'Calcul des ∆Ct'!AF63,2)))</f>
        <v/>
      </c>
      <c r="AJ64" s="301" t="str">
        <f>IF(ISERROR(LOG(2^-'Calcul des ∆Ct'!AG63,2)),"",IF(LOG(2^-'Calcul des ∆Ct'!AG63,2)&gt;1,LOG(2^-'Calcul des ∆Ct'!AG63,2),-1/LOG(2^-'Calcul des ∆Ct'!AG63,2)))</f>
        <v/>
      </c>
      <c r="AK64" s="301" t="str">
        <f>IF(ISERROR(LOG(2^-'Calcul des ∆Ct'!AH63,2)),"",IF(LOG(2^-'Calcul des ∆Ct'!AH63,2)&gt;1,LOG(2^-'Calcul des ∆Ct'!AH63,2),-1/LOG(2^-'Calcul des ∆Ct'!AH63,2)))</f>
        <v/>
      </c>
      <c r="AL64" s="301" t="str">
        <f>IF(ISERROR(LOG(2^-'Calcul des ∆Ct'!AI63,2)),"",IF(LOG(2^-'Calcul des ∆Ct'!AI63,2)&gt;1,LOG(2^-'Calcul des ∆Ct'!AI63,2),-1/LOG(2^-'Calcul des ∆Ct'!AI63,2)))</f>
        <v/>
      </c>
      <c r="AM64" s="146"/>
      <c r="AN64" s="146"/>
      <c r="AO64" s="146"/>
      <c r="AP64" s="146"/>
      <c r="AQ64" s="146"/>
      <c r="AR64" s="146"/>
      <c r="AS64" s="146"/>
    </row>
    <row r="65" spans="1:45" ht="20.100000000000001" customHeight="1">
      <c r="A65" s="146"/>
      <c r="B65" s="146"/>
      <c r="C65" s="16" t="str">
        <f>IF('Informations Gènes'!A65="","",'Informations Gènes'!A65)</f>
        <v/>
      </c>
      <c r="D65" s="16" t="str">
        <f>IF('Informations Gènes'!B65="","",'Informations Gènes'!B65)</f>
        <v/>
      </c>
      <c r="E65" s="172" t="str">
        <f>'Moyennes ∆Ct et 2^(-∆Ct)'!B64</f>
        <v/>
      </c>
      <c r="F65" s="301" t="str">
        <f>IF(ISERROR(LOG(2^-'Calcul des ∆Ct'!C64,2)),"",IF(LOG(2^-'Calcul des ∆Ct'!C64,2)&gt;1,LOG(2^-'Calcul des ∆Ct'!C64,2),-1/LOG(2^-'Calcul des ∆Ct'!C64,2)))</f>
        <v/>
      </c>
      <c r="G65" s="301" t="str">
        <f>IF(ISERROR(LOG(2^-'Calcul des ∆Ct'!D64,2)),"",IF(LOG(2^-'Calcul des ∆Ct'!D64,2)&gt;1,LOG(2^-'Calcul des ∆Ct'!D64,2),-1/LOG(2^-'Calcul des ∆Ct'!D64,2)))</f>
        <v/>
      </c>
      <c r="H65" s="301" t="str">
        <f>IF(ISERROR(LOG(2^-'Calcul des ∆Ct'!E64,2)),"",IF(LOG(2^-'Calcul des ∆Ct'!E64,2)&gt;1,LOG(2^-'Calcul des ∆Ct'!E64,2),-1/LOG(2^-'Calcul des ∆Ct'!E64,2)))</f>
        <v/>
      </c>
      <c r="I65" s="301" t="str">
        <f>IF(ISERROR(LOG(2^-'Calcul des ∆Ct'!F64,2)),"",IF(LOG(2^-'Calcul des ∆Ct'!F64,2)&gt;1,LOG(2^-'Calcul des ∆Ct'!F64,2),-1/LOG(2^-'Calcul des ∆Ct'!F64,2)))</f>
        <v/>
      </c>
      <c r="J65" s="301" t="str">
        <f>IF(ISERROR(LOG(2^-'Calcul des ∆Ct'!G64,2)),"",IF(LOG(2^-'Calcul des ∆Ct'!G64,2)&gt;1,LOG(2^-'Calcul des ∆Ct'!G64,2),-1/LOG(2^-'Calcul des ∆Ct'!G64,2)))</f>
        <v/>
      </c>
      <c r="K65" s="301" t="str">
        <f>IF(ISERROR(LOG(2^-'Calcul des ∆Ct'!H64,2)),"",IF(LOG(2^-'Calcul des ∆Ct'!H64,2)&gt;1,LOG(2^-'Calcul des ∆Ct'!H64,2),-1/LOG(2^-'Calcul des ∆Ct'!H64,2)))</f>
        <v/>
      </c>
      <c r="L65" s="301" t="str">
        <f>IF(ISERROR(LOG(2^-'Calcul des ∆Ct'!I64,2)),"",IF(LOG(2^-'Calcul des ∆Ct'!I64,2)&gt;1,LOG(2^-'Calcul des ∆Ct'!I64,2),-1/LOG(2^-'Calcul des ∆Ct'!I64,2)))</f>
        <v/>
      </c>
      <c r="M65" s="301" t="str">
        <f>IF(ISERROR(LOG(2^-'Calcul des ∆Ct'!J64,2)),"",IF(LOG(2^-'Calcul des ∆Ct'!J64,2)&gt;1,LOG(2^-'Calcul des ∆Ct'!J64,2),-1/LOG(2^-'Calcul des ∆Ct'!J64,2)))</f>
        <v/>
      </c>
      <c r="N65" s="301" t="str">
        <f>IF(ISERROR(LOG(2^-'Calcul des ∆Ct'!K64,2)),"",IF(LOG(2^-'Calcul des ∆Ct'!K64,2)&gt;1,LOG(2^-'Calcul des ∆Ct'!K64,2),-1/LOG(2^-'Calcul des ∆Ct'!K64,2)))</f>
        <v/>
      </c>
      <c r="O65" s="301" t="str">
        <f>IF(ISERROR(LOG(2^-'Calcul des ∆Ct'!L64,2)),"",IF(LOG(2^-'Calcul des ∆Ct'!L64,2)&gt;1,LOG(2^-'Calcul des ∆Ct'!L64,2),-1/LOG(2^-'Calcul des ∆Ct'!L64,2)))</f>
        <v/>
      </c>
      <c r="P65" s="301" t="str">
        <f>IF(ISERROR(LOG(2^-'Calcul des ∆Ct'!M64,2)),"",IF(LOG(2^-'Calcul des ∆Ct'!M64,2)&gt;1,LOG(2^-'Calcul des ∆Ct'!M64,2),-1/LOG(2^-'Calcul des ∆Ct'!M64,2)))</f>
        <v/>
      </c>
      <c r="Q65" s="301" t="str">
        <f>IF(ISERROR(LOG(2^-'Calcul des ∆Ct'!N64,2)),"",IF(LOG(2^-'Calcul des ∆Ct'!N64,2)&gt;1,LOG(2^-'Calcul des ∆Ct'!N64,2),-1/LOG(2^-'Calcul des ∆Ct'!N64,2)))</f>
        <v/>
      </c>
      <c r="R65" s="301" t="str">
        <f>IF(ISERROR(LOG(2^-'Calcul des ∆Ct'!O64,2)),"",IF(LOG(2^-'Calcul des ∆Ct'!O64,2)&gt;1,LOG(2^-'Calcul des ∆Ct'!O64,2),-1/LOG(2^-'Calcul des ∆Ct'!O64,2)))</f>
        <v/>
      </c>
      <c r="S65" s="301" t="str">
        <f>IF(ISERROR(LOG(2^-'Calcul des ∆Ct'!P64,2)),"",IF(LOG(2^-'Calcul des ∆Ct'!P64,2)&gt;1,LOG(2^-'Calcul des ∆Ct'!P64,2),-1/LOG(2^-'Calcul des ∆Ct'!P64,2)))</f>
        <v/>
      </c>
      <c r="T65" s="301" t="str">
        <f>IF(ISERROR(LOG(2^-'Calcul des ∆Ct'!Q64,2)),"",IF(LOG(2^-'Calcul des ∆Ct'!Q64,2)&gt;1,LOG(2^-'Calcul des ∆Ct'!Q64,2),-1/LOG(2^-'Calcul des ∆Ct'!Q64,2)))</f>
        <v/>
      </c>
      <c r="U65" s="301" t="str">
        <f>IF(ISERROR(LOG(2^-'Calcul des ∆Ct'!R64,2)),"",IF(LOG(2^-'Calcul des ∆Ct'!R64,2)&gt;1,LOG(2^-'Calcul des ∆Ct'!R64,2),-1/LOG(2^-'Calcul des ∆Ct'!R64,2)))</f>
        <v/>
      </c>
      <c r="V65" s="301" t="str">
        <f>IF(ISERROR(LOG(2^-'Calcul des ∆Ct'!S64,2)),"",IF(LOG(2^-'Calcul des ∆Ct'!S64,2)&gt;1,LOG(2^-'Calcul des ∆Ct'!S64,2),-1/LOG(2^-'Calcul des ∆Ct'!S64,2)))</f>
        <v/>
      </c>
      <c r="W65" s="301" t="str">
        <f>IF(ISERROR(LOG(2^-'Calcul des ∆Ct'!T64,2)),"",IF(LOG(2^-'Calcul des ∆Ct'!T64,2)&gt;1,LOG(2^-'Calcul des ∆Ct'!T64,2),-1/LOG(2^-'Calcul des ∆Ct'!T64,2)))</f>
        <v/>
      </c>
      <c r="X65" s="301" t="str">
        <f>IF(ISERROR(LOG(2^-'Calcul des ∆Ct'!U64,2)),"",IF(LOG(2^-'Calcul des ∆Ct'!U64,2)&gt;1,LOG(2^-'Calcul des ∆Ct'!U64,2),-1/LOG(2^-'Calcul des ∆Ct'!U64,2)))</f>
        <v/>
      </c>
      <c r="Y65" s="301" t="str">
        <f>IF(ISERROR(LOG(2^-'Calcul des ∆Ct'!V64,2)),"",IF(LOG(2^-'Calcul des ∆Ct'!V64,2)&gt;1,LOG(2^-'Calcul des ∆Ct'!V64,2),-1/LOG(2^-'Calcul des ∆Ct'!V64,2)))</f>
        <v/>
      </c>
      <c r="Z65" s="301" t="str">
        <f>IF(ISERROR(LOG(2^-'Calcul des ∆Ct'!W64,2)),"",IF(LOG(2^-'Calcul des ∆Ct'!W64,2)&gt;1,LOG(2^-'Calcul des ∆Ct'!W64,2),-1/LOG(2^-'Calcul des ∆Ct'!W64,2)))</f>
        <v/>
      </c>
      <c r="AA65" s="301" t="str">
        <f>IF(ISERROR(LOG(2^-'Calcul des ∆Ct'!X64,2)),"",IF(LOG(2^-'Calcul des ∆Ct'!X64,2)&gt;1,LOG(2^-'Calcul des ∆Ct'!X64,2),-1/LOG(2^-'Calcul des ∆Ct'!X64,2)))</f>
        <v/>
      </c>
      <c r="AB65" s="301" t="str">
        <f>IF(ISERROR(LOG(2^-'Calcul des ∆Ct'!Y64,2)),"",IF(LOG(2^-'Calcul des ∆Ct'!Y64,2)&gt;1,LOG(2^-'Calcul des ∆Ct'!Y64,2),-1/LOG(2^-'Calcul des ∆Ct'!Y64,2)))</f>
        <v/>
      </c>
      <c r="AC65" s="301" t="str">
        <f>IF(ISERROR(LOG(2^-'Calcul des ∆Ct'!Z64,2)),"",IF(LOG(2^-'Calcul des ∆Ct'!Z64,2)&gt;1,LOG(2^-'Calcul des ∆Ct'!Z64,2),-1/LOG(2^-'Calcul des ∆Ct'!Z64,2)))</f>
        <v/>
      </c>
      <c r="AD65" s="301" t="str">
        <f>IF(ISERROR(LOG(2^-'Calcul des ∆Ct'!AA64,2)),"",IF(LOG(2^-'Calcul des ∆Ct'!AA64,2)&gt;1,LOG(2^-'Calcul des ∆Ct'!AA64,2),-1/LOG(2^-'Calcul des ∆Ct'!AA64,2)))</f>
        <v/>
      </c>
      <c r="AE65" s="301" t="str">
        <f>IF(ISERROR(LOG(2^-'Calcul des ∆Ct'!AB64,2)),"",IF(LOG(2^-'Calcul des ∆Ct'!AB64,2)&gt;1,LOG(2^-'Calcul des ∆Ct'!AB64,2),-1/LOG(2^-'Calcul des ∆Ct'!AB64,2)))</f>
        <v/>
      </c>
      <c r="AF65" s="301" t="str">
        <f>IF(ISERROR(LOG(2^-'Calcul des ∆Ct'!AC64,2)),"",IF(LOG(2^-'Calcul des ∆Ct'!AC64,2)&gt;1,LOG(2^-'Calcul des ∆Ct'!AC64,2),-1/LOG(2^-'Calcul des ∆Ct'!AC64,2)))</f>
        <v/>
      </c>
      <c r="AG65" s="301" t="str">
        <f>IF(ISERROR(LOG(2^-'Calcul des ∆Ct'!AD64,2)),"",IF(LOG(2^-'Calcul des ∆Ct'!AD64,2)&gt;1,LOG(2^-'Calcul des ∆Ct'!AD64,2),-1/LOG(2^-'Calcul des ∆Ct'!AD64,2)))</f>
        <v/>
      </c>
      <c r="AH65" s="301" t="str">
        <f>IF(ISERROR(LOG(2^-'Calcul des ∆Ct'!AE64,2)),"",IF(LOG(2^-'Calcul des ∆Ct'!AE64,2)&gt;1,LOG(2^-'Calcul des ∆Ct'!AE64,2),-1/LOG(2^-'Calcul des ∆Ct'!AE64,2)))</f>
        <v/>
      </c>
      <c r="AI65" s="301" t="str">
        <f>IF(ISERROR(LOG(2^-'Calcul des ∆Ct'!AF64,2)),"",IF(LOG(2^-'Calcul des ∆Ct'!AF64,2)&gt;1,LOG(2^-'Calcul des ∆Ct'!AF64,2),-1/LOG(2^-'Calcul des ∆Ct'!AF64,2)))</f>
        <v/>
      </c>
      <c r="AJ65" s="301" t="str">
        <f>IF(ISERROR(LOG(2^-'Calcul des ∆Ct'!AG64,2)),"",IF(LOG(2^-'Calcul des ∆Ct'!AG64,2)&gt;1,LOG(2^-'Calcul des ∆Ct'!AG64,2),-1/LOG(2^-'Calcul des ∆Ct'!AG64,2)))</f>
        <v/>
      </c>
      <c r="AK65" s="301" t="str">
        <f>IF(ISERROR(LOG(2^-'Calcul des ∆Ct'!AH64,2)),"",IF(LOG(2^-'Calcul des ∆Ct'!AH64,2)&gt;1,LOG(2^-'Calcul des ∆Ct'!AH64,2),-1/LOG(2^-'Calcul des ∆Ct'!AH64,2)))</f>
        <v/>
      </c>
      <c r="AL65" s="301" t="str">
        <f>IF(ISERROR(LOG(2^-'Calcul des ∆Ct'!AI64,2)),"",IF(LOG(2^-'Calcul des ∆Ct'!AI64,2)&gt;1,LOG(2^-'Calcul des ∆Ct'!AI64,2),-1/LOG(2^-'Calcul des ∆Ct'!AI64,2)))</f>
        <v/>
      </c>
      <c r="AM65" s="146"/>
      <c r="AN65" s="146"/>
      <c r="AO65" s="146"/>
      <c r="AP65" s="146"/>
      <c r="AQ65" s="146"/>
      <c r="AR65" s="146"/>
      <c r="AS65" s="146"/>
    </row>
    <row r="66" spans="1:45" ht="20.100000000000001" customHeight="1">
      <c r="A66" s="146"/>
      <c r="B66" s="146"/>
      <c r="C66" s="16" t="str">
        <f>IF('Informations Gènes'!A66="","",'Informations Gènes'!A66)</f>
        <v/>
      </c>
      <c r="D66" s="16" t="str">
        <f>IF('Informations Gènes'!B66="","",'Informations Gènes'!B66)</f>
        <v/>
      </c>
      <c r="E66" s="172" t="str">
        <f>'Moyennes ∆Ct et 2^(-∆Ct)'!B65</f>
        <v/>
      </c>
      <c r="F66" s="301" t="str">
        <f>IF(ISERROR(LOG(2^-'Calcul des ∆Ct'!C65,2)),"",IF(LOG(2^-'Calcul des ∆Ct'!C65,2)&gt;1,LOG(2^-'Calcul des ∆Ct'!C65,2),-1/LOG(2^-'Calcul des ∆Ct'!C65,2)))</f>
        <v/>
      </c>
      <c r="G66" s="301" t="str">
        <f>IF(ISERROR(LOG(2^-'Calcul des ∆Ct'!D65,2)),"",IF(LOG(2^-'Calcul des ∆Ct'!D65,2)&gt;1,LOG(2^-'Calcul des ∆Ct'!D65,2),-1/LOG(2^-'Calcul des ∆Ct'!D65,2)))</f>
        <v/>
      </c>
      <c r="H66" s="301" t="str">
        <f>IF(ISERROR(LOG(2^-'Calcul des ∆Ct'!E65,2)),"",IF(LOG(2^-'Calcul des ∆Ct'!E65,2)&gt;1,LOG(2^-'Calcul des ∆Ct'!E65,2),-1/LOG(2^-'Calcul des ∆Ct'!E65,2)))</f>
        <v/>
      </c>
      <c r="I66" s="301" t="str">
        <f>IF(ISERROR(LOG(2^-'Calcul des ∆Ct'!F65,2)),"",IF(LOG(2^-'Calcul des ∆Ct'!F65,2)&gt;1,LOG(2^-'Calcul des ∆Ct'!F65,2),-1/LOG(2^-'Calcul des ∆Ct'!F65,2)))</f>
        <v/>
      </c>
      <c r="J66" s="301" t="str">
        <f>IF(ISERROR(LOG(2^-'Calcul des ∆Ct'!G65,2)),"",IF(LOG(2^-'Calcul des ∆Ct'!G65,2)&gt;1,LOG(2^-'Calcul des ∆Ct'!G65,2),-1/LOG(2^-'Calcul des ∆Ct'!G65,2)))</f>
        <v/>
      </c>
      <c r="K66" s="301" t="str">
        <f>IF(ISERROR(LOG(2^-'Calcul des ∆Ct'!H65,2)),"",IF(LOG(2^-'Calcul des ∆Ct'!H65,2)&gt;1,LOG(2^-'Calcul des ∆Ct'!H65,2),-1/LOG(2^-'Calcul des ∆Ct'!H65,2)))</f>
        <v/>
      </c>
      <c r="L66" s="301" t="str">
        <f>IF(ISERROR(LOG(2^-'Calcul des ∆Ct'!I65,2)),"",IF(LOG(2^-'Calcul des ∆Ct'!I65,2)&gt;1,LOG(2^-'Calcul des ∆Ct'!I65,2),-1/LOG(2^-'Calcul des ∆Ct'!I65,2)))</f>
        <v/>
      </c>
      <c r="M66" s="301" t="str">
        <f>IF(ISERROR(LOG(2^-'Calcul des ∆Ct'!J65,2)),"",IF(LOG(2^-'Calcul des ∆Ct'!J65,2)&gt;1,LOG(2^-'Calcul des ∆Ct'!J65,2),-1/LOG(2^-'Calcul des ∆Ct'!J65,2)))</f>
        <v/>
      </c>
      <c r="N66" s="301" t="str">
        <f>IF(ISERROR(LOG(2^-'Calcul des ∆Ct'!K65,2)),"",IF(LOG(2^-'Calcul des ∆Ct'!K65,2)&gt;1,LOG(2^-'Calcul des ∆Ct'!K65,2),-1/LOG(2^-'Calcul des ∆Ct'!K65,2)))</f>
        <v/>
      </c>
      <c r="O66" s="301" t="str">
        <f>IF(ISERROR(LOG(2^-'Calcul des ∆Ct'!L65,2)),"",IF(LOG(2^-'Calcul des ∆Ct'!L65,2)&gt;1,LOG(2^-'Calcul des ∆Ct'!L65,2),-1/LOG(2^-'Calcul des ∆Ct'!L65,2)))</f>
        <v/>
      </c>
      <c r="P66" s="301" t="str">
        <f>IF(ISERROR(LOG(2^-'Calcul des ∆Ct'!M65,2)),"",IF(LOG(2^-'Calcul des ∆Ct'!M65,2)&gt;1,LOG(2^-'Calcul des ∆Ct'!M65,2),-1/LOG(2^-'Calcul des ∆Ct'!M65,2)))</f>
        <v/>
      </c>
      <c r="Q66" s="301" t="str">
        <f>IF(ISERROR(LOG(2^-'Calcul des ∆Ct'!N65,2)),"",IF(LOG(2^-'Calcul des ∆Ct'!N65,2)&gt;1,LOG(2^-'Calcul des ∆Ct'!N65,2),-1/LOG(2^-'Calcul des ∆Ct'!N65,2)))</f>
        <v/>
      </c>
      <c r="R66" s="301" t="str">
        <f>IF(ISERROR(LOG(2^-'Calcul des ∆Ct'!O65,2)),"",IF(LOG(2^-'Calcul des ∆Ct'!O65,2)&gt;1,LOG(2^-'Calcul des ∆Ct'!O65,2),-1/LOG(2^-'Calcul des ∆Ct'!O65,2)))</f>
        <v/>
      </c>
      <c r="S66" s="301" t="str">
        <f>IF(ISERROR(LOG(2^-'Calcul des ∆Ct'!P65,2)),"",IF(LOG(2^-'Calcul des ∆Ct'!P65,2)&gt;1,LOG(2^-'Calcul des ∆Ct'!P65,2),-1/LOG(2^-'Calcul des ∆Ct'!P65,2)))</f>
        <v/>
      </c>
      <c r="T66" s="301" t="str">
        <f>IF(ISERROR(LOG(2^-'Calcul des ∆Ct'!Q65,2)),"",IF(LOG(2^-'Calcul des ∆Ct'!Q65,2)&gt;1,LOG(2^-'Calcul des ∆Ct'!Q65,2),-1/LOG(2^-'Calcul des ∆Ct'!Q65,2)))</f>
        <v/>
      </c>
      <c r="U66" s="301" t="str">
        <f>IF(ISERROR(LOG(2^-'Calcul des ∆Ct'!R65,2)),"",IF(LOG(2^-'Calcul des ∆Ct'!R65,2)&gt;1,LOG(2^-'Calcul des ∆Ct'!R65,2),-1/LOG(2^-'Calcul des ∆Ct'!R65,2)))</f>
        <v/>
      </c>
      <c r="V66" s="301" t="str">
        <f>IF(ISERROR(LOG(2^-'Calcul des ∆Ct'!S65,2)),"",IF(LOG(2^-'Calcul des ∆Ct'!S65,2)&gt;1,LOG(2^-'Calcul des ∆Ct'!S65,2),-1/LOG(2^-'Calcul des ∆Ct'!S65,2)))</f>
        <v/>
      </c>
      <c r="W66" s="301" t="str">
        <f>IF(ISERROR(LOG(2^-'Calcul des ∆Ct'!T65,2)),"",IF(LOG(2^-'Calcul des ∆Ct'!T65,2)&gt;1,LOG(2^-'Calcul des ∆Ct'!T65,2),-1/LOG(2^-'Calcul des ∆Ct'!T65,2)))</f>
        <v/>
      </c>
      <c r="X66" s="301" t="str">
        <f>IF(ISERROR(LOG(2^-'Calcul des ∆Ct'!U65,2)),"",IF(LOG(2^-'Calcul des ∆Ct'!U65,2)&gt;1,LOG(2^-'Calcul des ∆Ct'!U65,2),-1/LOG(2^-'Calcul des ∆Ct'!U65,2)))</f>
        <v/>
      </c>
      <c r="Y66" s="301" t="str">
        <f>IF(ISERROR(LOG(2^-'Calcul des ∆Ct'!V65,2)),"",IF(LOG(2^-'Calcul des ∆Ct'!V65,2)&gt;1,LOG(2^-'Calcul des ∆Ct'!V65,2),-1/LOG(2^-'Calcul des ∆Ct'!V65,2)))</f>
        <v/>
      </c>
      <c r="Z66" s="301" t="str">
        <f>IF(ISERROR(LOG(2^-'Calcul des ∆Ct'!W65,2)),"",IF(LOG(2^-'Calcul des ∆Ct'!W65,2)&gt;1,LOG(2^-'Calcul des ∆Ct'!W65,2),-1/LOG(2^-'Calcul des ∆Ct'!W65,2)))</f>
        <v/>
      </c>
      <c r="AA66" s="301" t="str">
        <f>IF(ISERROR(LOG(2^-'Calcul des ∆Ct'!X65,2)),"",IF(LOG(2^-'Calcul des ∆Ct'!X65,2)&gt;1,LOG(2^-'Calcul des ∆Ct'!X65,2),-1/LOG(2^-'Calcul des ∆Ct'!X65,2)))</f>
        <v/>
      </c>
      <c r="AB66" s="301" t="str">
        <f>IF(ISERROR(LOG(2^-'Calcul des ∆Ct'!Y65,2)),"",IF(LOG(2^-'Calcul des ∆Ct'!Y65,2)&gt;1,LOG(2^-'Calcul des ∆Ct'!Y65,2),-1/LOG(2^-'Calcul des ∆Ct'!Y65,2)))</f>
        <v/>
      </c>
      <c r="AC66" s="301" t="str">
        <f>IF(ISERROR(LOG(2^-'Calcul des ∆Ct'!Z65,2)),"",IF(LOG(2^-'Calcul des ∆Ct'!Z65,2)&gt;1,LOG(2^-'Calcul des ∆Ct'!Z65,2),-1/LOG(2^-'Calcul des ∆Ct'!Z65,2)))</f>
        <v/>
      </c>
      <c r="AD66" s="301" t="str">
        <f>IF(ISERROR(LOG(2^-'Calcul des ∆Ct'!AA65,2)),"",IF(LOG(2^-'Calcul des ∆Ct'!AA65,2)&gt;1,LOG(2^-'Calcul des ∆Ct'!AA65,2),-1/LOG(2^-'Calcul des ∆Ct'!AA65,2)))</f>
        <v/>
      </c>
      <c r="AE66" s="301" t="str">
        <f>IF(ISERROR(LOG(2^-'Calcul des ∆Ct'!AB65,2)),"",IF(LOG(2^-'Calcul des ∆Ct'!AB65,2)&gt;1,LOG(2^-'Calcul des ∆Ct'!AB65,2),-1/LOG(2^-'Calcul des ∆Ct'!AB65,2)))</f>
        <v/>
      </c>
      <c r="AF66" s="301" t="str">
        <f>IF(ISERROR(LOG(2^-'Calcul des ∆Ct'!AC65,2)),"",IF(LOG(2^-'Calcul des ∆Ct'!AC65,2)&gt;1,LOG(2^-'Calcul des ∆Ct'!AC65,2),-1/LOG(2^-'Calcul des ∆Ct'!AC65,2)))</f>
        <v/>
      </c>
      <c r="AG66" s="301" t="str">
        <f>IF(ISERROR(LOG(2^-'Calcul des ∆Ct'!AD65,2)),"",IF(LOG(2^-'Calcul des ∆Ct'!AD65,2)&gt;1,LOG(2^-'Calcul des ∆Ct'!AD65,2),-1/LOG(2^-'Calcul des ∆Ct'!AD65,2)))</f>
        <v/>
      </c>
      <c r="AH66" s="301" t="str">
        <f>IF(ISERROR(LOG(2^-'Calcul des ∆Ct'!AE65,2)),"",IF(LOG(2^-'Calcul des ∆Ct'!AE65,2)&gt;1,LOG(2^-'Calcul des ∆Ct'!AE65,2),-1/LOG(2^-'Calcul des ∆Ct'!AE65,2)))</f>
        <v/>
      </c>
      <c r="AI66" s="301" t="str">
        <f>IF(ISERROR(LOG(2^-'Calcul des ∆Ct'!AF65,2)),"",IF(LOG(2^-'Calcul des ∆Ct'!AF65,2)&gt;1,LOG(2^-'Calcul des ∆Ct'!AF65,2),-1/LOG(2^-'Calcul des ∆Ct'!AF65,2)))</f>
        <v/>
      </c>
      <c r="AJ66" s="301" t="str">
        <f>IF(ISERROR(LOG(2^-'Calcul des ∆Ct'!AG65,2)),"",IF(LOG(2^-'Calcul des ∆Ct'!AG65,2)&gt;1,LOG(2^-'Calcul des ∆Ct'!AG65,2),-1/LOG(2^-'Calcul des ∆Ct'!AG65,2)))</f>
        <v/>
      </c>
      <c r="AK66" s="301" t="str">
        <f>IF(ISERROR(LOG(2^-'Calcul des ∆Ct'!AH65,2)),"",IF(LOG(2^-'Calcul des ∆Ct'!AH65,2)&gt;1,LOG(2^-'Calcul des ∆Ct'!AH65,2),-1/LOG(2^-'Calcul des ∆Ct'!AH65,2)))</f>
        <v/>
      </c>
      <c r="AL66" s="301" t="str">
        <f>IF(ISERROR(LOG(2^-'Calcul des ∆Ct'!AI65,2)),"",IF(LOG(2^-'Calcul des ∆Ct'!AI65,2)&gt;1,LOG(2^-'Calcul des ∆Ct'!AI65,2),-1/LOG(2^-'Calcul des ∆Ct'!AI65,2)))</f>
        <v/>
      </c>
      <c r="AM66" s="146"/>
      <c r="AN66" s="146"/>
      <c r="AO66" s="146"/>
      <c r="AP66" s="146"/>
      <c r="AQ66" s="146"/>
      <c r="AR66" s="146"/>
      <c r="AS66" s="146"/>
    </row>
    <row r="67" spans="1:45" ht="20.100000000000001" customHeight="1">
      <c r="A67" s="146"/>
      <c r="B67" s="146"/>
      <c r="C67" s="16" t="str">
        <f>IF('Informations Gènes'!A67="","",'Informations Gènes'!A67)</f>
        <v/>
      </c>
      <c r="D67" s="16" t="str">
        <f>IF('Informations Gènes'!B67="","",'Informations Gènes'!B67)</f>
        <v/>
      </c>
      <c r="E67" s="172" t="str">
        <f>'Moyennes ∆Ct et 2^(-∆Ct)'!B66</f>
        <v/>
      </c>
      <c r="F67" s="301" t="str">
        <f>IF(ISERROR(LOG(2^-'Calcul des ∆Ct'!C66,2)),"",IF(LOG(2^-'Calcul des ∆Ct'!C66,2)&gt;1,LOG(2^-'Calcul des ∆Ct'!C66,2),-1/LOG(2^-'Calcul des ∆Ct'!C66,2)))</f>
        <v/>
      </c>
      <c r="G67" s="301" t="str">
        <f>IF(ISERROR(LOG(2^-'Calcul des ∆Ct'!D66,2)),"",IF(LOG(2^-'Calcul des ∆Ct'!D66,2)&gt;1,LOG(2^-'Calcul des ∆Ct'!D66,2),-1/LOG(2^-'Calcul des ∆Ct'!D66,2)))</f>
        <v/>
      </c>
      <c r="H67" s="301" t="str">
        <f>IF(ISERROR(LOG(2^-'Calcul des ∆Ct'!E66,2)),"",IF(LOG(2^-'Calcul des ∆Ct'!E66,2)&gt;1,LOG(2^-'Calcul des ∆Ct'!E66,2),-1/LOG(2^-'Calcul des ∆Ct'!E66,2)))</f>
        <v/>
      </c>
      <c r="I67" s="301" t="str">
        <f>IF(ISERROR(LOG(2^-'Calcul des ∆Ct'!F66,2)),"",IF(LOG(2^-'Calcul des ∆Ct'!F66,2)&gt;1,LOG(2^-'Calcul des ∆Ct'!F66,2),-1/LOG(2^-'Calcul des ∆Ct'!F66,2)))</f>
        <v/>
      </c>
      <c r="J67" s="301" t="str">
        <f>IF(ISERROR(LOG(2^-'Calcul des ∆Ct'!G66,2)),"",IF(LOG(2^-'Calcul des ∆Ct'!G66,2)&gt;1,LOG(2^-'Calcul des ∆Ct'!G66,2),-1/LOG(2^-'Calcul des ∆Ct'!G66,2)))</f>
        <v/>
      </c>
      <c r="K67" s="301" t="str">
        <f>IF(ISERROR(LOG(2^-'Calcul des ∆Ct'!H66,2)),"",IF(LOG(2^-'Calcul des ∆Ct'!H66,2)&gt;1,LOG(2^-'Calcul des ∆Ct'!H66,2),-1/LOG(2^-'Calcul des ∆Ct'!H66,2)))</f>
        <v/>
      </c>
      <c r="L67" s="301" t="str">
        <f>IF(ISERROR(LOG(2^-'Calcul des ∆Ct'!I66,2)),"",IF(LOG(2^-'Calcul des ∆Ct'!I66,2)&gt;1,LOG(2^-'Calcul des ∆Ct'!I66,2),-1/LOG(2^-'Calcul des ∆Ct'!I66,2)))</f>
        <v/>
      </c>
      <c r="M67" s="301" t="str">
        <f>IF(ISERROR(LOG(2^-'Calcul des ∆Ct'!J66,2)),"",IF(LOG(2^-'Calcul des ∆Ct'!J66,2)&gt;1,LOG(2^-'Calcul des ∆Ct'!J66,2),-1/LOG(2^-'Calcul des ∆Ct'!J66,2)))</f>
        <v/>
      </c>
      <c r="N67" s="301" t="str">
        <f>IF(ISERROR(LOG(2^-'Calcul des ∆Ct'!K66,2)),"",IF(LOG(2^-'Calcul des ∆Ct'!K66,2)&gt;1,LOG(2^-'Calcul des ∆Ct'!K66,2),-1/LOG(2^-'Calcul des ∆Ct'!K66,2)))</f>
        <v/>
      </c>
      <c r="O67" s="301" t="str">
        <f>IF(ISERROR(LOG(2^-'Calcul des ∆Ct'!L66,2)),"",IF(LOG(2^-'Calcul des ∆Ct'!L66,2)&gt;1,LOG(2^-'Calcul des ∆Ct'!L66,2),-1/LOG(2^-'Calcul des ∆Ct'!L66,2)))</f>
        <v/>
      </c>
      <c r="P67" s="301" t="str">
        <f>IF(ISERROR(LOG(2^-'Calcul des ∆Ct'!M66,2)),"",IF(LOG(2^-'Calcul des ∆Ct'!M66,2)&gt;1,LOG(2^-'Calcul des ∆Ct'!M66,2),-1/LOG(2^-'Calcul des ∆Ct'!M66,2)))</f>
        <v/>
      </c>
      <c r="Q67" s="301" t="str">
        <f>IF(ISERROR(LOG(2^-'Calcul des ∆Ct'!N66,2)),"",IF(LOG(2^-'Calcul des ∆Ct'!N66,2)&gt;1,LOG(2^-'Calcul des ∆Ct'!N66,2),-1/LOG(2^-'Calcul des ∆Ct'!N66,2)))</f>
        <v/>
      </c>
      <c r="R67" s="301" t="str">
        <f>IF(ISERROR(LOG(2^-'Calcul des ∆Ct'!O66,2)),"",IF(LOG(2^-'Calcul des ∆Ct'!O66,2)&gt;1,LOG(2^-'Calcul des ∆Ct'!O66,2),-1/LOG(2^-'Calcul des ∆Ct'!O66,2)))</f>
        <v/>
      </c>
      <c r="S67" s="301" t="str">
        <f>IF(ISERROR(LOG(2^-'Calcul des ∆Ct'!P66,2)),"",IF(LOG(2^-'Calcul des ∆Ct'!P66,2)&gt;1,LOG(2^-'Calcul des ∆Ct'!P66,2),-1/LOG(2^-'Calcul des ∆Ct'!P66,2)))</f>
        <v/>
      </c>
      <c r="T67" s="301" t="str">
        <f>IF(ISERROR(LOG(2^-'Calcul des ∆Ct'!Q66,2)),"",IF(LOG(2^-'Calcul des ∆Ct'!Q66,2)&gt;1,LOG(2^-'Calcul des ∆Ct'!Q66,2),-1/LOG(2^-'Calcul des ∆Ct'!Q66,2)))</f>
        <v/>
      </c>
      <c r="U67" s="301" t="str">
        <f>IF(ISERROR(LOG(2^-'Calcul des ∆Ct'!R66,2)),"",IF(LOG(2^-'Calcul des ∆Ct'!R66,2)&gt;1,LOG(2^-'Calcul des ∆Ct'!R66,2),-1/LOG(2^-'Calcul des ∆Ct'!R66,2)))</f>
        <v/>
      </c>
      <c r="V67" s="301" t="str">
        <f>IF(ISERROR(LOG(2^-'Calcul des ∆Ct'!S66,2)),"",IF(LOG(2^-'Calcul des ∆Ct'!S66,2)&gt;1,LOG(2^-'Calcul des ∆Ct'!S66,2),-1/LOG(2^-'Calcul des ∆Ct'!S66,2)))</f>
        <v/>
      </c>
      <c r="W67" s="301" t="str">
        <f>IF(ISERROR(LOG(2^-'Calcul des ∆Ct'!T66,2)),"",IF(LOG(2^-'Calcul des ∆Ct'!T66,2)&gt;1,LOG(2^-'Calcul des ∆Ct'!T66,2),-1/LOG(2^-'Calcul des ∆Ct'!T66,2)))</f>
        <v/>
      </c>
      <c r="X67" s="301" t="str">
        <f>IF(ISERROR(LOG(2^-'Calcul des ∆Ct'!U66,2)),"",IF(LOG(2^-'Calcul des ∆Ct'!U66,2)&gt;1,LOG(2^-'Calcul des ∆Ct'!U66,2),-1/LOG(2^-'Calcul des ∆Ct'!U66,2)))</f>
        <v/>
      </c>
      <c r="Y67" s="301" t="str">
        <f>IF(ISERROR(LOG(2^-'Calcul des ∆Ct'!V66,2)),"",IF(LOG(2^-'Calcul des ∆Ct'!V66,2)&gt;1,LOG(2^-'Calcul des ∆Ct'!V66,2),-1/LOG(2^-'Calcul des ∆Ct'!V66,2)))</f>
        <v/>
      </c>
      <c r="Z67" s="301" t="str">
        <f>IF(ISERROR(LOG(2^-'Calcul des ∆Ct'!W66,2)),"",IF(LOG(2^-'Calcul des ∆Ct'!W66,2)&gt;1,LOG(2^-'Calcul des ∆Ct'!W66,2),-1/LOG(2^-'Calcul des ∆Ct'!W66,2)))</f>
        <v/>
      </c>
      <c r="AA67" s="301" t="str">
        <f>IF(ISERROR(LOG(2^-'Calcul des ∆Ct'!X66,2)),"",IF(LOG(2^-'Calcul des ∆Ct'!X66,2)&gt;1,LOG(2^-'Calcul des ∆Ct'!X66,2),-1/LOG(2^-'Calcul des ∆Ct'!X66,2)))</f>
        <v/>
      </c>
      <c r="AB67" s="301" t="str">
        <f>IF(ISERROR(LOG(2^-'Calcul des ∆Ct'!Y66,2)),"",IF(LOG(2^-'Calcul des ∆Ct'!Y66,2)&gt;1,LOG(2^-'Calcul des ∆Ct'!Y66,2),-1/LOG(2^-'Calcul des ∆Ct'!Y66,2)))</f>
        <v/>
      </c>
      <c r="AC67" s="301" t="str">
        <f>IF(ISERROR(LOG(2^-'Calcul des ∆Ct'!Z66,2)),"",IF(LOG(2^-'Calcul des ∆Ct'!Z66,2)&gt;1,LOG(2^-'Calcul des ∆Ct'!Z66,2),-1/LOG(2^-'Calcul des ∆Ct'!Z66,2)))</f>
        <v/>
      </c>
      <c r="AD67" s="301" t="str">
        <f>IF(ISERROR(LOG(2^-'Calcul des ∆Ct'!AA66,2)),"",IF(LOG(2^-'Calcul des ∆Ct'!AA66,2)&gt;1,LOG(2^-'Calcul des ∆Ct'!AA66,2),-1/LOG(2^-'Calcul des ∆Ct'!AA66,2)))</f>
        <v/>
      </c>
      <c r="AE67" s="301" t="str">
        <f>IF(ISERROR(LOG(2^-'Calcul des ∆Ct'!AB66,2)),"",IF(LOG(2^-'Calcul des ∆Ct'!AB66,2)&gt;1,LOG(2^-'Calcul des ∆Ct'!AB66,2),-1/LOG(2^-'Calcul des ∆Ct'!AB66,2)))</f>
        <v/>
      </c>
      <c r="AF67" s="301" t="str">
        <f>IF(ISERROR(LOG(2^-'Calcul des ∆Ct'!AC66,2)),"",IF(LOG(2^-'Calcul des ∆Ct'!AC66,2)&gt;1,LOG(2^-'Calcul des ∆Ct'!AC66,2),-1/LOG(2^-'Calcul des ∆Ct'!AC66,2)))</f>
        <v/>
      </c>
      <c r="AG67" s="301" t="str">
        <f>IF(ISERROR(LOG(2^-'Calcul des ∆Ct'!AD66,2)),"",IF(LOG(2^-'Calcul des ∆Ct'!AD66,2)&gt;1,LOG(2^-'Calcul des ∆Ct'!AD66,2),-1/LOG(2^-'Calcul des ∆Ct'!AD66,2)))</f>
        <v/>
      </c>
      <c r="AH67" s="301" t="str">
        <f>IF(ISERROR(LOG(2^-'Calcul des ∆Ct'!AE66,2)),"",IF(LOG(2^-'Calcul des ∆Ct'!AE66,2)&gt;1,LOG(2^-'Calcul des ∆Ct'!AE66,2),-1/LOG(2^-'Calcul des ∆Ct'!AE66,2)))</f>
        <v/>
      </c>
      <c r="AI67" s="301" t="str">
        <f>IF(ISERROR(LOG(2^-'Calcul des ∆Ct'!AF66,2)),"",IF(LOG(2^-'Calcul des ∆Ct'!AF66,2)&gt;1,LOG(2^-'Calcul des ∆Ct'!AF66,2),-1/LOG(2^-'Calcul des ∆Ct'!AF66,2)))</f>
        <v/>
      </c>
      <c r="AJ67" s="301" t="str">
        <f>IF(ISERROR(LOG(2^-'Calcul des ∆Ct'!AG66,2)),"",IF(LOG(2^-'Calcul des ∆Ct'!AG66,2)&gt;1,LOG(2^-'Calcul des ∆Ct'!AG66,2),-1/LOG(2^-'Calcul des ∆Ct'!AG66,2)))</f>
        <v/>
      </c>
      <c r="AK67" s="301" t="str">
        <f>IF(ISERROR(LOG(2^-'Calcul des ∆Ct'!AH66,2)),"",IF(LOG(2^-'Calcul des ∆Ct'!AH66,2)&gt;1,LOG(2^-'Calcul des ∆Ct'!AH66,2),-1/LOG(2^-'Calcul des ∆Ct'!AH66,2)))</f>
        <v/>
      </c>
      <c r="AL67" s="301" t="str">
        <f>IF(ISERROR(LOG(2^-'Calcul des ∆Ct'!AI66,2)),"",IF(LOG(2^-'Calcul des ∆Ct'!AI66,2)&gt;1,LOG(2^-'Calcul des ∆Ct'!AI66,2),-1/LOG(2^-'Calcul des ∆Ct'!AI66,2)))</f>
        <v/>
      </c>
      <c r="AM67" s="146"/>
      <c r="AN67" s="146"/>
      <c r="AO67" s="146"/>
      <c r="AP67" s="146"/>
      <c r="AQ67" s="146"/>
      <c r="AR67" s="146"/>
      <c r="AS67" s="146"/>
    </row>
    <row r="68" spans="1:45" ht="20.100000000000001" customHeight="1">
      <c r="A68" s="146"/>
      <c r="B68" s="146"/>
      <c r="C68" s="16" t="str">
        <f>IF('Informations Gènes'!A68="","",'Informations Gènes'!A68)</f>
        <v/>
      </c>
      <c r="D68" s="16" t="str">
        <f>IF('Informations Gènes'!B68="","",'Informations Gènes'!B68)</f>
        <v/>
      </c>
      <c r="E68" s="172" t="str">
        <f>'Moyennes ∆Ct et 2^(-∆Ct)'!B67</f>
        <v/>
      </c>
      <c r="F68" s="301" t="str">
        <f>IF(ISERROR(LOG(2^-'Calcul des ∆Ct'!C67,2)),"",IF(LOG(2^-'Calcul des ∆Ct'!C67,2)&gt;1,LOG(2^-'Calcul des ∆Ct'!C67,2),-1/LOG(2^-'Calcul des ∆Ct'!C67,2)))</f>
        <v/>
      </c>
      <c r="G68" s="301" t="str">
        <f>IF(ISERROR(LOG(2^-'Calcul des ∆Ct'!D67,2)),"",IF(LOG(2^-'Calcul des ∆Ct'!D67,2)&gt;1,LOG(2^-'Calcul des ∆Ct'!D67,2),-1/LOG(2^-'Calcul des ∆Ct'!D67,2)))</f>
        <v/>
      </c>
      <c r="H68" s="301" t="str">
        <f>IF(ISERROR(LOG(2^-'Calcul des ∆Ct'!E67,2)),"",IF(LOG(2^-'Calcul des ∆Ct'!E67,2)&gt;1,LOG(2^-'Calcul des ∆Ct'!E67,2),-1/LOG(2^-'Calcul des ∆Ct'!E67,2)))</f>
        <v/>
      </c>
      <c r="I68" s="301" t="str">
        <f>IF(ISERROR(LOG(2^-'Calcul des ∆Ct'!F67,2)),"",IF(LOG(2^-'Calcul des ∆Ct'!F67,2)&gt;1,LOG(2^-'Calcul des ∆Ct'!F67,2),-1/LOG(2^-'Calcul des ∆Ct'!F67,2)))</f>
        <v/>
      </c>
      <c r="J68" s="301" t="str">
        <f>IF(ISERROR(LOG(2^-'Calcul des ∆Ct'!G67,2)),"",IF(LOG(2^-'Calcul des ∆Ct'!G67,2)&gt;1,LOG(2^-'Calcul des ∆Ct'!G67,2),-1/LOG(2^-'Calcul des ∆Ct'!G67,2)))</f>
        <v/>
      </c>
      <c r="K68" s="301" t="str">
        <f>IF(ISERROR(LOG(2^-'Calcul des ∆Ct'!H67,2)),"",IF(LOG(2^-'Calcul des ∆Ct'!H67,2)&gt;1,LOG(2^-'Calcul des ∆Ct'!H67,2),-1/LOG(2^-'Calcul des ∆Ct'!H67,2)))</f>
        <v/>
      </c>
      <c r="L68" s="301" t="str">
        <f>IF(ISERROR(LOG(2^-'Calcul des ∆Ct'!I67,2)),"",IF(LOG(2^-'Calcul des ∆Ct'!I67,2)&gt;1,LOG(2^-'Calcul des ∆Ct'!I67,2),-1/LOG(2^-'Calcul des ∆Ct'!I67,2)))</f>
        <v/>
      </c>
      <c r="M68" s="301" t="str">
        <f>IF(ISERROR(LOG(2^-'Calcul des ∆Ct'!J67,2)),"",IF(LOG(2^-'Calcul des ∆Ct'!J67,2)&gt;1,LOG(2^-'Calcul des ∆Ct'!J67,2),-1/LOG(2^-'Calcul des ∆Ct'!J67,2)))</f>
        <v/>
      </c>
      <c r="N68" s="301" t="str">
        <f>IF(ISERROR(LOG(2^-'Calcul des ∆Ct'!K67,2)),"",IF(LOG(2^-'Calcul des ∆Ct'!K67,2)&gt;1,LOG(2^-'Calcul des ∆Ct'!K67,2),-1/LOG(2^-'Calcul des ∆Ct'!K67,2)))</f>
        <v/>
      </c>
      <c r="O68" s="301" t="str">
        <f>IF(ISERROR(LOG(2^-'Calcul des ∆Ct'!L67,2)),"",IF(LOG(2^-'Calcul des ∆Ct'!L67,2)&gt;1,LOG(2^-'Calcul des ∆Ct'!L67,2),-1/LOG(2^-'Calcul des ∆Ct'!L67,2)))</f>
        <v/>
      </c>
      <c r="P68" s="301" t="str">
        <f>IF(ISERROR(LOG(2^-'Calcul des ∆Ct'!M67,2)),"",IF(LOG(2^-'Calcul des ∆Ct'!M67,2)&gt;1,LOG(2^-'Calcul des ∆Ct'!M67,2),-1/LOG(2^-'Calcul des ∆Ct'!M67,2)))</f>
        <v/>
      </c>
      <c r="Q68" s="301" t="str">
        <f>IF(ISERROR(LOG(2^-'Calcul des ∆Ct'!N67,2)),"",IF(LOG(2^-'Calcul des ∆Ct'!N67,2)&gt;1,LOG(2^-'Calcul des ∆Ct'!N67,2),-1/LOG(2^-'Calcul des ∆Ct'!N67,2)))</f>
        <v/>
      </c>
      <c r="R68" s="301" t="str">
        <f>IF(ISERROR(LOG(2^-'Calcul des ∆Ct'!O67,2)),"",IF(LOG(2^-'Calcul des ∆Ct'!O67,2)&gt;1,LOG(2^-'Calcul des ∆Ct'!O67,2),-1/LOG(2^-'Calcul des ∆Ct'!O67,2)))</f>
        <v/>
      </c>
      <c r="S68" s="301" t="str">
        <f>IF(ISERROR(LOG(2^-'Calcul des ∆Ct'!P67,2)),"",IF(LOG(2^-'Calcul des ∆Ct'!P67,2)&gt;1,LOG(2^-'Calcul des ∆Ct'!P67,2),-1/LOG(2^-'Calcul des ∆Ct'!P67,2)))</f>
        <v/>
      </c>
      <c r="T68" s="301" t="str">
        <f>IF(ISERROR(LOG(2^-'Calcul des ∆Ct'!Q67,2)),"",IF(LOG(2^-'Calcul des ∆Ct'!Q67,2)&gt;1,LOG(2^-'Calcul des ∆Ct'!Q67,2),-1/LOG(2^-'Calcul des ∆Ct'!Q67,2)))</f>
        <v/>
      </c>
      <c r="U68" s="301" t="str">
        <f>IF(ISERROR(LOG(2^-'Calcul des ∆Ct'!R67,2)),"",IF(LOG(2^-'Calcul des ∆Ct'!R67,2)&gt;1,LOG(2^-'Calcul des ∆Ct'!R67,2),-1/LOG(2^-'Calcul des ∆Ct'!R67,2)))</f>
        <v/>
      </c>
      <c r="V68" s="301" t="str">
        <f>IF(ISERROR(LOG(2^-'Calcul des ∆Ct'!S67,2)),"",IF(LOG(2^-'Calcul des ∆Ct'!S67,2)&gt;1,LOG(2^-'Calcul des ∆Ct'!S67,2),-1/LOG(2^-'Calcul des ∆Ct'!S67,2)))</f>
        <v/>
      </c>
      <c r="W68" s="301" t="str">
        <f>IF(ISERROR(LOG(2^-'Calcul des ∆Ct'!T67,2)),"",IF(LOG(2^-'Calcul des ∆Ct'!T67,2)&gt;1,LOG(2^-'Calcul des ∆Ct'!T67,2),-1/LOG(2^-'Calcul des ∆Ct'!T67,2)))</f>
        <v/>
      </c>
      <c r="X68" s="301" t="str">
        <f>IF(ISERROR(LOG(2^-'Calcul des ∆Ct'!U67,2)),"",IF(LOG(2^-'Calcul des ∆Ct'!U67,2)&gt;1,LOG(2^-'Calcul des ∆Ct'!U67,2),-1/LOG(2^-'Calcul des ∆Ct'!U67,2)))</f>
        <v/>
      </c>
      <c r="Y68" s="301" t="str">
        <f>IF(ISERROR(LOG(2^-'Calcul des ∆Ct'!V67,2)),"",IF(LOG(2^-'Calcul des ∆Ct'!V67,2)&gt;1,LOG(2^-'Calcul des ∆Ct'!V67,2),-1/LOG(2^-'Calcul des ∆Ct'!V67,2)))</f>
        <v/>
      </c>
      <c r="Z68" s="301" t="str">
        <f>IF(ISERROR(LOG(2^-'Calcul des ∆Ct'!W67,2)),"",IF(LOG(2^-'Calcul des ∆Ct'!W67,2)&gt;1,LOG(2^-'Calcul des ∆Ct'!W67,2),-1/LOG(2^-'Calcul des ∆Ct'!W67,2)))</f>
        <v/>
      </c>
      <c r="AA68" s="301" t="str">
        <f>IF(ISERROR(LOG(2^-'Calcul des ∆Ct'!X67,2)),"",IF(LOG(2^-'Calcul des ∆Ct'!X67,2)&gt;1,LOG(2^-'Calcul des ∆Ct'!X67,2),-1/LOG(2^-'Calcul des ∆Ct'!X67,2)))</f>
        <v/>
      </c>
      <c r="AB68" s="301" t="str">
        <f>IF(ISERROR(LOG(2^-'Calcul des ∆Ct'!Y67,2)),"",IF(LOG(2^-'Calcul des ∆Ct'!Y67,2)&gt;1,LOG(2^-'Calcul des ∆Ct'!Y67,2),-1/LOG(2^-'Calcul des ∆Ct'!Y67,2)))</f>
        <v/>
      </c>
      <c r="AC68" s="301" t="str">
        <f>IF(ISERROR(LOG(2^-'Calcul des ∆Ct'!Z67,2)),"",IF(LOG(2^-'Calcul des ∆Ct'!Z67,2)&gt;1,LOG(2^-'Calcul des ∆Ct'!Z67,2),-1/LOG(2^-'Calcul des ∆Ct'!Z67,2)))</f>
        <v/>
      </c>
      <c r="AD68" s="301" t="str">
        <f>IF(ISERROR(LOG(2^-'Calcul des ∆Ct'!AA67,2)),"",IF(LOG(2^-'Calcul des ∆Ct'!AA67,2)&gt;1,LOG(2^-'Calcul des ∆Ct'!AA67,2),-1/LOG(2^-'Calcul des ∆Ct'!AA67,2)))</f>
        <v/>
      </c>
      <c r="AE68" s="301" t="str">
        <f>IF(ISERROR(LOG(2^-'Calcul des ∆Ct'!AB67,2)),"",IF(LOG(2^-'Calcul des ∆Ct'!AB67,2)&gt;1,LOG(2^-'Calcul des ∆Ct'!AB67,2),-1/LOG(2^-'Calcul des ∆Ct'!AB67,2)))</f>
        <v/>
      </c>
      <c r="AF68" s="301" t="str">
        <f>IF(ISERROR(LOG(2^-'Calcul des ∆Ct'!AC67,2)),"",IF(LOG(2^-'Calcul des ∆Ct'!AC67,2)&gt;1,LOG(2^-'Calcul des ∆Ct'!AC67,2),-1/LOG(2^-'Calcul des ∆Ct'!AC67,2)))</f>
        <v/>
      </c>
      <c r="AG68" s="301" t="str">
        <f>IF(ISERROR(LOG(2^-'Calcul des ∆Ct'!AD67,2)),"",IF(LOG(2^-'Calcul des ∆Ct'!AD67,2)&gt;1,LOG(2^-'Calcul des ∆Ct'!AD67,2),-1/LOG(2^-'Calcul des ∆Ct'!AD67,2)))</f>
        <v/>
      </c>
      <c r="AH68" s="301" t="str">
        <f>IF(ISERROR(LOG(2^-'Calcul des ∆Ct'!AE67,2)),"",IF(LOG(2^-'Calcul des ∆Ct'!AE67,2)&gt;1,LOG(2^-'Calcul des ∆Ct'!AE67,2),-1/LOG(2^-'Calcul des ∆Ct'!AE67,2)))</f>
        <v/>
      </c>
      <c r="AI68" s="301" t="str">
        <f>IF(ISERROR(LOG(2^-'Calcul des ∆Ct'!AF67,2)),"",IF(LOG(2^-'Calcul des ∆Ct'!AF67,2)&gt;1,LOG(2^-'Calcul des ∆Ct'!AF67,2),-1/LOG(2^-'Calcul des ∆Ct'!AF67,2)))</f>
        <v/>
      </c>
      <c r="AJ68" s="301" t="str">
        <f>IF(ISERROR(LOG(2^-'Calcul des ∆Ct'!AG67,2)),"",IF(LOG(2^-'Calcul des ∆Ct'!AG67,2)&gt;1,LOG(2^-'Calcul des ∆Ct'!AG67,2),-1/LOG(2^-'Calcul des ∆Ct'!AG67,2)))</f>
        <v/>
      </c>
      <c r="AK68" s="301" t="str">
        <f>IF(ISERROR(LOG(2^-'Calcul des ∆Ct'!AH67,2)),"",IF(LOG(2^-'Calcul des ∆Ct'!AH67,2)&gt;1,LOG(2^-'Calcul des ∆Ct'!AH67,2),-1/LOG(2^-'Calcul des ∆Ct'!AH67,2)))</f>
        <v/>
      </c>
      <c r="AL68" s="301" t="str">
        <f>IF(ISERROR(LOG(2^-'Calcul des ∆Ct'!AI67,2)),"",IF(LOG(2^-'Calcul des ∆Ct'!AI67,2)&gt;1,LOG(2^-'Calcul des ∆Ct'!AI67,2),-1/LOG(2^-'Calcul des ∆Ct'!AI67,2)))</f>
        <v/>
      </c>
      <c r="AM68" s="146"/>
      <c r="AN68" s="146"/>
      <c r="AO68" s="146"/>
      <c r="AP68" s="146"/>
      <c r="AQ68" s="146"/>
      <c r="AR68" s="146"/>
      <c r="AS68" s="146"/>
    </row>
    <row r="69" spans="1:45" ht="20.100000000000001" customHeight="1">
      <c r="A69" s="146"/>
      <c r="B69" s="146"/>
      <c r="C69" s="16" t="str">
        <f>IF('Informations Gènes'!A69="","",'Informations Gènes'!A69)</f>
        <v/>
      </c>
      <c r="D69" s="16" t="str">
        <f>IF('Informations Gènes'!B69="","",'Informations Gènes'!B69)</f>
        <v/>
      </c>
      <c r="E69" s="172" t="str">
        <f>'Moyennes ∆Ct et 2^(-∆Ct)'!B68</f>
        <v/>
      </c>
      <c r="F69" s="301" t="str">
        <f>IF(ISERROR(LOG(2^-'Calcul des ∆Ct'!C68,2)),"",IF(LOG(2^-'Calcul des ∆Ct'!C68,2)&gt;1,LOG(2^-'Calcul des ∆Ct'!C68,2),-1/LOG(2^-'Calcul des ∆Ct'!C68,2)))</f>
        <v/>
      </c>
      <c r="G69" s="301" t="str">
        <f>IF(ISERROR(LOG(2^-'Calcul des ∆Ct'!D68,2)),"",IF(LOG(2^-'Calcul des ∆Ct'!D68,2)&gt;1,LOG(2^-'Calcul des ∆Ct'!D68,2),-1/LOG(2^-'Calcul des ∆Ct'!D68,2)))</f>
        <v/>
      </c>
      <c r="H69" s="301" t="str">
        <f>IF(ISERROR(LOG(2^-'Calcul des ∆Ct'!E68,2)),"",IF(LOG(2^-'Calcul des ∆Ct'!E68,2)&gt;1,LOG(2^-'Calcul des ∆Ct'!E68,2),-1/LOG(2^-'Calcul des ∆Ct'!E68,2)))</f>
        <v/>
      </c>
      <c r="I69" s="301" t="str">
        <f>IF(ISERROR(LOG(2^-'Calcul des ∆Ct'!F68,2)),"",IF(LOG(2^-'Calcul des ∆Ct'!F68,2)&gt;1,LOG(2^-'Calcul des ∆Ct'!F68,2),-1/LOG(2^-'Calcul des ∆Ct'!F68,2)))</f>
        <v/>
      </c>
      <c r="J69" s="301" t="str">
        <f>IF(ISERROR(LOG(2^-'Calcul des ∆Ct'!G68,2)),"",IF(LOG(2^-'Calcul des ∆Ct'!G68,2)&gt;1,LOG(2^-'Calcul des ∆Ct'!G68,2),-1/LOG(2^-'Calcul des ∆Ct'!G68,2)))</f>
        <v/>
      </c>
      <c r="K69" s="301" t="str">
        <f>IF(ISERROR(LOG(2^-'Calcul des ∆Ct'!H68,2)),"",IF(LOG(2^-'Calcul des ∆Ct'!H68,2)&gt;1,LOG(2^-'Calcul des ∆Ct'!H68,2),-1/LOG(2^-'Calcul des ∆Ct'!H68,2)))</f>
        <v/>
      </c>
      <c r="L69" s="301" t="str">
        <f>IF(ISERROR(LOG(2^-'Calcul des ∆Ct'!I68,2)),"",IF(LOG(2^-'Calcul des ∆Ct'!I68,2)&gt;1,LOG(2^-'Calcul des ∆Ct'!I68,2),-1/LOG(2^-'Calcul des ∆Ct'!I68,2)))</f>
        <v/>
      </c>
      <c r="M69" s="301" t="str">
        <f>IF(ISERROR(LOG(2^-'Calcul des ∆Ct'!J68,2)),"",IF(LOG(2^-'Calcul des ∆Ct'!J68,2)&gt;1,LOG(2^-'Calcul des ∆Ct'!J68,2),-1/LOG(2^-'Calcul des ∆Ct'!J68,2)))</f>
        <v/>
      </c>
      <c r="N69" s="301" t="str">
        <f>IF(ISERROR(LOG(2^-'Calcul des ∆Ct'!K68,2)),"",IF(LOG(2^-'Calcul des ∆Ct'!K68,2)&gt;1,LOG(2^-'Calcul des ∆Ct'!K68,2),-1/LOG(2^-'Calcul des ∆Ct'!K68,2)))</f>
        <v/>
      </c>
      <c r="O69" s="301" t="str">
        <f>IF(ISERROR(LOG(2^-'Calcul des ∆Ct'!L68,2)),"",IF(LOG(2^-'Calcul des ∆Ct'!L68,2)&gt;1,LOG(2^-'Calcul des ∆Ct'!L68,2),-1/LOG(2^-'Calcul des ∆Ct'!L68,2)))</f>
        <v/>
      </c>
      <c r="P69" s="301" t="str">
        <f>IF(ISERROR(LOG(2^-'Calcul des ∆Ct'!M68,2)),"",IF(LOG(2^-'Calcul des ∆Ct'!M68,2)&gt;1,LOG(2^-'Calcul des ∆Ct'!M68,2),-1/LOG(2^-'Calcul des ∆Ct'!M68,2)))</f>
        <v/>
      </c>
      <c r="Q69" s="301" t="str">
        <f>IF(ISERROR(LOG(2^-'Calcul des ∆Ct'!N68,2)),"",IF(LOG(2^-'Calcul des ∆Ct'!N68,2)&gt;1,LOG(2^-'Calcul des ∆Ct'!N68,2),-1/LOG(2^-'Calcul des ∆Ct'!N68,2)))</f>
        <v/>
      </c>
      <c r="R69" s="301" t="str">
        <f>IF(ISERROR(LOG(2^-'Calcul des ∆Ct'!O68,2)),"",IF(LOG(2^-'Calcul des ∆Ct'!O68,2)&gt;1,LOG(2^-'Calcul des ∆Ct'!O68,2),-1/LOG(2^-'Calcul des ∆Ct'!O68,2)))</f>
        <v/>
      </c>
      <c r="S69" s="301" t="str">
        <f>IF(ISERROR(LOG(2^-'Calcul des ∆Ct'!P68,2)),"",IF(LOG(2^-'Calcul des ∆Ct'!P68,2)&gt;1,LOG(2^-'Calcul des ∆Ct'!P68,2),-1/LOG(2^-'Calcul des ∆Ct'!P68,2)))</f>
        <v/>
      </c>
      <c r="T69" s="301" t="str">
        <f>IF(ISERROR(LOG(2^-'Calcul des ∆Ct'!Q68,2)),"",IF(LOG(2^-'Calcul des ∆Ct'!Q68,2)&gt;1,LOG(2^-'Calcul des ∆Ct'!Q68,2),-1/LOG(2^-'Calcul des ∆Ct'!Q68,2)))</f>
        <v/>
      </c>
      <c r="U69" s="301" t="str">
        <f>IF(ISERROR(LOG(2^-'Calcul des ∆Ct'!R68,2)),"",IF(LOG(2^-'Calcul des ∆Ct'!R68,2)&gt;1,LOG(2^-'Calcul des ∆Ct'!R68,2),-1/LOG(2^-'Calcul des ∆Ct'!R68,2)))</f>
        <v/>
      </c>
      <c r="V69" s="301" t="str">
        <f>IF(ISERROR(LOG(2^-'Calcul des ∆Ct'!S68,2)),"",IF(LOG(2^-'Calcul des ∆Ct'!S68,2)&gt;1,LOG(2^-'Calcul des ∆Ct'!S68,2),-1/LOG(2^-'Calcul des ∆Ct'!S68,2)))</f>
        <v/>
      </c>
      <c r="W69" s="301" t="str">
        <f>IF(ISERROR(LOG(2^-'Calcul des ∆Ct'!T68,2)),"",IF(LOG(2^-'Calcul des ∆Ct'!T68,2)&gt;1,LOG(2^-'Calcul des ∆Ct'!T68,2),-1/LOG(2^-'Calcul des ∆Ct'!T68,2)))</f>
        <v/>
      </c>
      <c r="X69" s="301" t="str">
        <f>IF(ISERROR(LOG(2^-'Calcul des ∆Ct'!U68,2)),"",IF(LOG(2^-'Calcul des ∆Ct'!U68,2)&gt;1,LOG(2^-'Calcul des ∆Ct'!U68,2),-1/LOG(2^-'Calcul des ∆Ct'!U68,2)))</f>
        <v/>
      </c>
      <c r="Y69" s="301" t="str">
        <f>IF(ISERROR(LOG(2^-'Calcul des ∆Ct'!V68,2)),"",IF(LOG(2^-'Calcul des ∆Ct'!V68,2)&gt;1,LOG(2^-'Calcul des ∆Ct'!V68,2),-1/LOG(2^-'Calcul des ∆Ct'!V68,2)))</f>
        <v/>
      </c>
      <c r="Z69" s="301" t="str">
        <f>IF(ISERROR(LOG(2^-'Calcul des ∆Ct'!W68,2)),"",IF(LOG(2^-'Calcul des ∆Ct'!W68,2)&gt;1,LOG(2^-'Calcul des ∆Ct'!W68,2),-1/LOG(2^-'Calcul des ∆Ct'!W68,2)))</f>
        <v/>
      </c>
      <c r="AA69" s="301" t="str">
        <f>IF(ISERROR(LOG(2^-'Calcul des ∆Ct'!X68,2)),"",IF(LOG(2^-'Calcul des ∆Ct'!X68,2)&gt;1,LOG(2^-'Calcul des ∆Ct'!X68,2),-1/LOG(2^-'Calcul des ∆Ct'!X68,2)))</f>
        <v/>
      </c>
      <c r="AB69" s="301" t="str">
        <f>IF(ISERROR(LOG(2^-'Calcul des ∆Ct'!Y68,2)),"",IF(LOG(2^-'Calcul des ∆Ct'!Y68,2)&gt;1,LOG(2^-'Calcul des ∆Ct'!Y68,2),-1/LOG(2^-'Calcul des ∆Ct'!Y68,2)))</f>
        <v/>
      </c>
      <c r="AC69" s="301" t="str">
        <f>IF(ISERROR(LOG(2^-'Calcul des ∆Ct'!Z68,2)),"",IF(LOG(2^-'Calcul des ∆Ct'!Z68,2)&gt;1,LOG(2^-'Calcul des ∆Ct'!Z68,2),-1/LOG(2^-'Calcul des ∆Ct'!Z68,2)))</f>
        <v/>
      </c>
      <c r="AD69" s="301" t="str">
        <f>IF(ISERROR(LOG(2^-'Calcul des ∆Ct'!AA68,2)),"",IF(LOG(2^-'Calcul des ∆Ct'!AA68,2)&gt;1,LOG(2^-'Calcul des ∆Ct'!AA68,2),-1/LOG(2^-'Calcul des ∆Ct'!AA68,2)))</f>
        <v/>
      </c>
      <c r="AE69" s="301" t="str">
        <f>IF(ISERROR(LOG(2^-'Calcul des ∆Ct'!AB68,2)),"",IF(LOG(2^-'Calcul des ∆Ct'!AB68,2)&gt;1,LOG(2^-'Calcul des ∆Ct'!AB68,2),-1/LOG(2^-'Calcul des ∆Ct'!AB68,2)))</f>
        <v/>
      </c>
      <c r="AF69" s="301" t="str">
        <f>IF(ISERROR(LOG(2^-'Calcul des ∆Ct'!AC68,2)),"",IF(LOG(2^-'Calcul des ∆Ct'!AC68,2)&gt;1,LOG(2^-'Calcul des ∆Ct'!AC68,2),-1/LOG(2^-'Calcul des ∆Ct'!AC68,2)))</f>
        <v/>
      </c>
      <c r="AG69" s="301" t="str">
        <f>IF(ISERROR(LOG(2^-'Calcul des ∆Ct'!AD68,2)),"",IF(LOG(2^-'Calcul des ∆Ct'!AD68,2)&gt;1,LOG(2^-'Calcul des ∆Ct'!AD68,2),-1/LOG(2^-'Calcul des ∆Ct'!AD68,2)))</f>
        <v/>
      </c>
      <c r="AH69" s="301" t="str">
        <f>IF(ISERROR(LOG(2^-'Calcul des ∆Ct'!AE68,2)),"",IF(LOG(2^-'Calcul des ∆Ct'!AE68,2)&gt;1,LOG(2^-'Calcul des ∆Ct'!AE68,2),-1/LOG(2^-'Calcul des ∆Ct'!AE68,2)))</f>
        <v/>
      </c>
      <c r="AI69" s="301" t="str">
        <f>IF(ISERROR(LOG(2^-'Calcul des ∆Ct'!AF68,2)),"",IF(LOG(2^-'Calcul des ∆Ct'!AF68,2)&gt;1,LOG(2^-'Calcul des ∆Ct'!AF68,2),-1/LOG(2^-'Calcul des ∆Ct'!AF68,2)))</f>
        <v/>
      </c>
      <c r="AJ69" s="301" t="str">
        <f>IF(ISERROR(LOG(2^-'Calcul des ∆Ct'!AG68,2)),"",IF(LOG(2^-'Calcul des ∆Ct'!AG68,2)&gt;1,LOG(2^-'Calcul des ∆Ct'!AG68,2),-1/LOG(2^-'Calcul des ∆Ct'!AG68,2)))</f>
        <v/>
      </c>
      <c r="AK69" s="301" t="str">
        <f>IF(ISERROR(LOG(2^-'Calcul des ∆Ct'!AH68,2)),"",IF(LOG(2^-'Calcul des ∆Ct'!AH68,2)&gt;1,LOG(2^-'Calcul des ∆Ct'!AH68,2),-1/LOG(2^-'Calcul des ∆Ct'!AH68,2)))</f>
        <v/>
      </c>
      <c r="AL69" s="301" t="str">
        <f>IF(ISERROR(LOG(2^-'Calcul des ∆Ct'!AI68,2)),"",IF(LOG(2^-'Calcul des ∆Ct'!AI68,2)&gt;1,LOG(2^-'Calcul des ∆Ct'!AI68,2),-1/LOG(2^-'Calcul des ∆Ct'!AI68,2)))</f>
        <v/>
      </c>
      <c r="AM69" s="146"/>
      <c r="AN69" s="146"/>
      <c r="AO69" s="146"/>
      <c r="AP69" s="146"/>
      <c r="AQ69" s="146"/>
      <c r="AR69" s="146"/>
      <c r="AS69" s="146"/>
    </row>
    <row r="70" spans="1:45" ht="20.100000000000001" customHeight="1">
      <c r="A70" s="146"/>
      <c r="B70" s="146"/>
      <c r="C70" s="16" t="str">
        <f>IF('Informations Gènes'!A70="","",'Informations Gènes'!A70)</f>
        <v/>
      </c>
      <c r="D70" s="16" t="str">
        <f>IF('Informations Gènes'!B70="","",'Informations Gènes'!B70)</f>
        <v/>
      </c>
      <c r="E70" s="172" t="str">
        <f>'Moyennes ∆Ct et 2^(-∆Ct)'!B69</f>
        <v/>
      </c>
      <c r="F70" s="301" t="str">
        <f>IF(ISERROR(LOG(2^-'Calcul des ∆Ct'!C69,2)),"",IF(LOG(2^-'Calcul des ∆Ct'!C69,2)&gt;1,LOG(2^-'Calcul des ∆Ct'!C69,2),-1/LOG(2^-'Calcul des ∆Ct'!C69,2)))</f>
        <v/>
      </c>
      <c r="G70" s="301" t="str">
        <f>IF(ISERROR(LOG(2^-'Calcul des ∆Ct'!D69,2)),"",IF(LOG(2^-'Calcul des ∆Ct'!D69,2)&gt;1,LOG(2^-'Calcul des ∆Ct'!D69,2),-1/LOG(2^-'Calcul des ∆Ct'!D69,2)))</f>
        <v/>
      </c>
      <c r="H70" s="301" t="str">
        <f>IF(ISERROR(LOG(2^-'Calcul des ∆Ct'!E69,2)),"",IF(LOG(2^-'Calcul des ∆Ct'!E69,2)&gt;1,LOG(2^-'Calcul des ∆Ct'!E69,2),-1/LOG(2^-'Calcul des ∆Ct'!E69,2)))</f>
        <v/>
      </c>
      <c r="I70" s="301" t="str">
        <f>IF(ISERROR(LOG(2^-'Calcul des ∆Ct'!F69,2)),"",IF(LOG(2^-'Calcul des ∆Ct'!F69,2)&gt;1,LOG(2^-'Calcul des ∆Ct'!F69,2),-1/LOG(2^-'Calcul des ∆Ct'!F69,2)))</f>
        <v/>
      </c>
      <c r="J70" s="301" t="str">
        <f>IF(ISERROR(LOG(2^-'Calcul des ∆Ct'!G69,2)),"",IF(LOG(2^-'Calcul des ∆Ct'!G69,2)&gt;1,LOG(2^-'Calcul des ∆Ct'!G69,2),-1/LOG(2^-'Calcul des ∆Ct'!G69,2)))</f>
        <v/>
      </c>
      <c r="K70" s="301" t="str">
        <f>IF(ISERROR(LOG(2^-'Calcul des ∆Ct'!H69,2)),"",IF(LOG(2^-'Calcul des ∆Ct'!H69,2)&gt;1,LOG(2^-'Calcul des ∆Ct'!H69,2),-1/LOG(2^-'Calcul des ∆Ct'!H69,2)))</f>
        <v/>
      </c>
      <c r="L70" s="301" t="str">
        <f>IF(ISERROR(LOG(2^-'Calcul des ∆Ct'!I69,2)),"",IF(LOG(2^-'Calcul des ∆Ct'!I69,2)&gt;1,LOG(2^-'Calcul des ∆Ct'!I69,2),-1/LOG(2^-'Calcul des ∆Ct'!I69,2)))</f>
        <v/>
      </c>
      <c r="M70" s="301" t="str">
        <f>IF(ISERROR(LOG(2^-'Calcul des ∆Ct'!J69,2)),"",IF(LOG(2^-'Calcul des ∆Ct'!J69,2)&gt;1,LOG(2^-'Calcul des ∆Ct'!J69,2),-1/LOG(2^-'Calcul des ∆Ct'!J69,2)))</f>
        <v/>
      </c>
      <c r="N70" s="301" t="str">
        <f>IF(ISERROR(LOG(2^-'Calcul des ∆Ct'!K69,2)),"",IF(LOG(2^-'Calcul des ∆Ct'!K69,2)&gt;1,LOG(2^-'Calcul des ∆Ct'!K69,2),-1/LOG(2^-'Calcul des ∆Ct'!K69,2)))</f>
        <v/>
      </c>
      <c r="O70" s="301" t="str">
        <f>IF(ISERROR(LOG(2^-'Calcul des ∆Ct'!L69,2)),"",IF(LOG(2^-'Calcul des ∆Ct'!L69,2)&gt;1,LOG(2^-'Calcul des ∆Ct'!L69,2),-1/LOG(2^-'Calcul des ∆Ct'!L69,2)))</f>
        <v/>
      </c>
      <c r="P70" s="301" t="str">
        <f>IF(ISERROR(LOG(2^-'Calcul des ∆Ct'!M69,2)),"",IF(LOG(2^-'Calcul des ∆Ct'!M69,2)&gt;1,LOG(2^-'Calcul des ∆Ct'!M69,2),-1/LOG(2^-'Calcul des ∆Ct'!M69,2)))</f>
        <v/>
      </c>
      <c r="Q70" s="301" t="str">
        <f>IF(ISERROR(LOG(2^-'Calcul des ∆Ct'!N69,2)),"",IF(LOG(2^-'Calcul des ∆Ct'!N69,2)&gt;1,LOG(2^-'Calcul des ∆Ct'!N69,2),-1/LOG(2^-'Calcul des ∆Ct'!N69,2)))</f>
        <v/>
      </c>
      <c r="R70" s="301" t="str">
        <f>IF(ISERROR(LOG(2^-'Calcul des ∆Ct'!O69,2)),"",IF(LOG(2^-'Calcul des ∆Ct'!O69,2)&gt;1,LOG(2^-'Calcul des ∆Ct'!O69,2),-1/LOG(2^-'Calcul des ∆Ct'!O69,2)))</f>
        <v/>
      </c>
      <c r="S70" s="301" t="str">
        <f>IF(ISERROR(LOG(2^-'Calcul des ∆Ct'!P69,2)),"",IF(LOG(2^-'Calcul des ∆Ct'!P69,2)&gt;1,LOG(2^-'Calcul des ∆Ct'!P69,2),-1/LOG(2^-'Calcul des ∆Ct'!P69,2)))</f>
        <v/>
      </c>
      <c r="T70" s="301" t="str">
        <f>IF(ISERROR(LOG(2^-'Calcul des ∆Ct'!Q69,2)),"",IF(LOG(2^-'Calcul des ∆Ct'!Q69,2)&gt;1,LOG(2^-'Calcul des ∆Ct'!Q69,2),-1/LOG(2^-'Calcul des ∆Ct'!Q69,2)))</f>
        <v/>
      </c>
      <c r="U70" s="301" t="str">
        <f>IF(ISERROR(LOG(2^-'Calcul des ∆Ct'!R69,2)),"",IF(LOG(2^-'Calcul des ∆Ct'!R69,2)&gt;1,LOG(2^-'Calcul des ∆Ct'!R69,2),-1/LOG(2^-'Calcul des ∆Ct'!R69,2)))</f>
        <v/>
      </c>
      <c r="V70" s="301" t="str">
        <f>IF(ISERROR(LOG(2^-'Calcul des ∆Ct'!S69,2)),"",IF(LOG(2^-'Calcul des ∆Ct'!S69,2)&gt;1,LOG(2^-'Calcul des ∆Ct'!S69,2),-1/LOG(2^-'Calcul des ∆Ct'!S69,2)))</f>
        <v/>
      </c>
      <c r="W70" s="301" t="str">
        <f>IF(ISERROR(LOG(2^-'Calcul des ∆Ct'!T69,2)),"",IF(LOG(2^-'Calcul des ∆Ct'!T69,2)&gt;1,LOG(2^-'Calcul des ∆Ct'!T69,2),-1/LOG(2^-'Calcul des ∆Ct'!T69,2)))</f>
        <v/>
      </c>
      <c r="X70" s="301" t="str">
        <f>IF(ISERROR(LOG(2^-'Calcul des ∆Ct'!U69,2)),"",IF(LOG(2^-'Calcul des ∆Ct'!U69,2)&gt;1,LOG(2^-'Calcul des ∆Ct'!U69,2),-1/LOG(2^-'Calcul des ∆Ct'!U69,2)))</f>
        <v/>
      </c>
      <c r="Y70" s="301" t="str">
        <f>IF(ISERROR(LOG(2^-'Calcul des ∆Ct'!V69,2)),"",IF(LOG(2^-'Calcul des ∆Ct'!V69,2)&gt;1,LOG(2^-'Calcul des ∆Ct'!V69,2),-1/LOG(2^-'Calcul des ∆Ct'!V69,2)))</f>
        <v/>
      </c>
      <c r="Z70" s="301" t="str">
        <f>IF(ISERROR(LOG(2^-'Calcul des ∆Ct'!W69,2)),"",IF(LOG(2^-'Calcul des ∆Ct'!W69,2)&gt;1,LOG(2^-'Calcul des ∆Ct'!W69,2),-1/LOG(2^-'Calcul des ∆Ct'!W69,2)))</f>
        <v/>
      </c>
      <c r="AA70" s="301" t="str">
        <f>IF(ISERROR(LOG(2^-'Calcul des ∆Ct'!X69,2)),"",IF(LOG(2^-'Calcul des ∆Ct'!X69,2)&gt;1,LOG(2^-'Calcul des ∆Ct'!X69,2),-1/LOG(2^-'Calcul des ∆Ct'!X69,2)))</f>
        <v/>
      </c>
      <c r="AB70" s="301" t="str">
        <f>IF(ISERROR(LOG(2^-'Calcul des ∆Ct'!Y69,2)),"",IF(LOG(2^-'Calcul des ∆Ct'!Y69,2)&gt;1,LOG(2^-'Calcul des ∆Ct'!Y69,2),-1/LOG(2^-'Calcul des ∆Ct'!Y69,2)))</f>
        <v/>
      </c>
      <c r="AC70" s="301" t="str">
        <f>IF(ISERROR(LOG(2^-'Calcul des ∆Ct'!Z69,2)),"",IF(LOG(2^-'Calcul des ∆Ct'!Z69,2)&gt;1,LOG(2^-'Calcul des ∆Ct'!Z69,2),-1/LOG(2^-'Calcul des ∆Ct'!Z69,2)))</f>
        <v/>
      </c>
      <c r="AD70" s="301" t="str">
        <f>IF(ISERROR(LOG(2^-'Calcul des ∆Ct'!AA69,2)),"",IF(LOG(2^-'Calcul des ∆Ct'!AA69,2)&gt;1,LOG(2^-'Calcul des ∆Ct'!AA69,2),-1/LOG(2^-'Calcul des ∆Ct'!AA69,2)))</f>
        <v/>
      </c>
      <c r="AE70" s="301" t="str">
        <f>IF(ISERROR(LOG(2^-'Calcul des ∆Ct'!AB69,2)),"",IF(LOG(2^-'Calcul des ∆Ct'!AB69,2)&gt;1,LOG(2^-'Calcul des ∆Ct'!AB69,2),-1/LOG(2^-'Calcul des ∆Ct'!AB69,2)))</f>
        <v/>
      </c>
      <c r="AF70" s="301" t="str">
        <f>IF(ISERROR(LOG(2^-'Calcul des ∆Ct'!AC69,2)),"",IF(LOG(2^-'Calcul des ∆Ct'!AC69,2)&gt;1,LOG(2^-'Calcul des ∆Ct'!AC69,2),-1/LOG(2^-'Calcul des ∆Ct'!AC69,2)))</f>
        <v/>
      </c>
      <c r="AG70" s="301" t="str">
        <f>IF(ISERROR(LOG(2^-'Calcul des ∆Ct'!AD69,2)),"",IF(LOG(2^-'Calcul des ∆Ct'!AD69,2)&gt;1,LOG(2^-'Calcul des ∆Ct'!AD69,2),-1/LOG(2^-'Calcul des ∆Ct'!AD69,2)))</f>
        <v/>
      </c>
      <c r="AH70" s="301" t="str">
        <f>IF(ISERROR(LOG(2^-'Calcul des ∆Ct'!AE69,2)),"",IF(LOG(2^-'Calcul des ∆Ct'!AE69,2)&gt;1,LOG(2^-'Calcul des ∆Ct'!AE69,2),-1/LOG(2^-'Calcul des ∆Ct'!AE69,2)))</f>
        <v/>
      </c>
      <c r="AI70" s="301" t="str">
        <f>IF(ISERROR(LOG(2^-'Calcul des ∆Ct'!AF69,2)),"",IF(LOG(2^-'Calcul des ∆Ct'!AF69,2)&gt;1,LOG(2^-'Calcul des ∆Ct'!AF69,2),-1/LOG(2^-'Calcul des ∆Ct'!AF69,2)))</f>
        <v/>
      </c>
      <c r="AJ70" s="301" t="str">
        <f>IF(ISERROR(LOG(2^-'Calcul des ∆Ct'!AG69,2)),"",IF(LOG(2^-'Calcul des ∆Ct'!AG69,2)&gt;1,LOG(2^-'Calcul des ∆Ct'!AG69,2),-1/LOG(2^-'Calcul des ∆Ct'!AG69,2)))</f>
        <v/>
      </c>
      <c r="AK70" s="301" t="str">
        <f>IF(ISERROR(LOG(2^-'Calcul des ∆Ct'!AH69,2)),"",IF(LOG(2^-'Calcul des ∆Ct'!AH69,2)&gt;1,LOG(2^-'Calcul des ∆Ct'!AH69,2),-1/LOG(2^-'Calcul des ∆Ct'!AH69,2)))</f>
        <v/>
      </c>
      <c r="AL70" s="301" t="str">
        <f>IF(ISERROR(LOG(2^-'Calcul des ∆Ct'!AI69,2)),"",IF(LOG(2^-'Calcul des ∆Ct'!AI69,2)&gt;1,LOG(2^-'Calcul des ∆Ct'!AI69,2),-1/LOG(2^-'Calcul des ∆Ct'!AI69,2)))</f>
        <v/>
      </c>
      <c r="AM70" s="146"/>
      <c r="AN70" s="146"/>
      <c r="AO70" s="146"/>
      <c r="AP70" s="146"/>
      <c r="AQ70" s="146"/>
      <c r="AR70" s="146"/>
      <c r="AS70" s="146"/>
    </row>
    <row r="71" spans="1:45" ht="20.100000000000001" customHeight="1">
      <c r="A71" s="146"/>
      <c r="B71" s="146"/>
      <c r="C71" s="16" t="str">
        <f>IF('Informations Gènes'!A71="","",'Informations Gènes'!A71)</f>
        <v/>
      </c>
      <c r="D71" s="16" t="str">
        <f>IF('Informations Gènes'!B71="","",'Informations Gènes'!B71)</f>
        <v/>
      </c>
      <c r="E71" s="172" t="str">
        <f>'Moyennes ∆Ct et 2^(-∆Ct)'!B70</f>
        <v/>
      </c>
      <c r="F71" s="301" t="str">
        <f>IF(ISERROR(LOG(2^-'Calcul des ∆Ct'!C70,2)),"",IF(LOG(2^-'Calcul des ∆Ct'!C70,2)&gt;1,LOG(2^-'Calcul des ∆Ct'!C70,2),-1/LOG(2^-'Calcul des ∆Ct'!C70,2)))</f>
        <v/>
      </c>
      <c r="G71" s="301" t="str">
        <f>IF(ISERROR(LOG(2^-'Calcul des ∆Ct'!D70,2)),"",IF(LOG(2^-'Calcul des ∆Ct'!D70,2)&gt;1,LOG(2^-'Calcul des ∆Ct'!D70,2),-1/LOG(2^-'Calcul des ∆Ct'!D70,2)))</f>
        <v/>
      </c>
      <c r="H71" s="301" t="str">
        <f>IF(ISERROR(LOG(2^-'Calcul des ∆Ct'!E70,2)),"",IF(LOG(2^-'Calcul des ∆Ct'!E70,2)&gt;1,LOG(2^-'Calcul des ∆Ct'!E70,2),-1/LOG(2^-'Calcul des ∆Ct'!E70,2)))</f>
        <v/>
      </c>
      <c r="I71" s="301" t="str">
        <f>IF(ISERROR(LOG(2^-'Calcul des ∆Ct'!F70,2)),"",IF(LOG(2^-'Calcul des ∆Ct'!F70,2)&gt;1,LOG(2^-'Calcul des ∆Ct'!F70,2),-1/LOG(2^-'Calcul des ∆Ct'!F70,2)))</f>
        <v/>
      </c>
      <c r="J71" s="301" t="str">
        <f>IF(ISERROR(LOG(2^-'Calcul des ∆Ct'!G70,2)),"",IF(LOG(2^-'Calcul des ∆Ct'!G70,2)&gt;1,LOG(2^-'Calcul des ∆Ct'!G70,2),-1/LOG(2^-'Calcul des ∆Ct'!G70,2)))</f>
        <v/>
      </c>
      <c r="K71" s="301" t="str">
        <f>IF(ISERROR(LOG(2^-'Calcul des ∆Ct'!H70,2)),"",IF(LOG(2^-'Calcul des ∆Ct'!H70,2)&gt;1,LOG(2^-'Calcul des ∆Ct'!H70,2),-1/LOG(2^-'Calcul des ∆Ct'!H70,2)))</f>
        <v/>
      </c>
      <c r="L71" s="301" t="str">
        <f>IF(ISERROR(LOG(2^-'Calcul des ∆Ct'!I70,2)),"",IF(LOG(2^-'Calcul des ∆Ct'!I70,2)&gt;1,LOG(2^-'Calcul des ∆Ct'!I70,2),-1/LOG(2^-'Calcul des ∆Ct'!I70,2)))</f>
        <v/>
      </c>
      <c r="M71" s="301" t="str">
        <f>IF(ISERROR(LOG(2^-'Calcul des ∆Ct'!J70,2)),"",IF(LOG(2^-'Calcul des ∆Ct'!J70,2)&gt;1,LOG(2^-'Calcul des ∆Ct'!J70,2),-1/LOG(2^-'Calcul des ∆Ct'!J70,2)))</f>
        <v/>
      </c>
      <c r="N71" s="301" t="str">
        <f>IF(ISERROR(LOG(2^-'Calcul des ∆Ct'!K70,2)),"",IF(LOG(2^-'Calcul des ∆Ct'!K70,2)&gt;1,LOG(2^-'Calcul des ∆Ct'!K70,2),-1/LOG(2^-'Calcul des ∆Ct'!K70,2)))</f>
        <v/>
      </c>
      <c r="O71" s="301" t="str">
        <f>IF(ISERROR(LOG(2^-'Calcul des ∆Ct'!L70,2)),"",IF(LOG(2^-'Calcul des ∆Ct'!L70,2)&gt;1,LOG(2^-'Calcul des ∆Ct'!L70,2),-1/LOG(2^-'Calcul des ∆Ct'!L70,2)))</f>
        <v/>
      </c>
      <c r="P71" s="301" t="str">
        <f>IF(ISERROR(LOG(2^-'Calcul des ∆Ct'!M70,2)),"",IF(LOG(2^-'Calcul des ∆Ct'!M70,2)&gt;1,LOG(2^-'Calcul des ∆Ct'!M70,2),-1/LOG(2^-'Calcul des ∆Ct'!M70,2)))</f>
        <v/>
      </c>
      <c r="Q71" s="301" t="str">
        <f>IF(ISERROR(LOG(2^-'Calcul des ∆Ct'!N70,2)),"",IF(LOG(2^-'Calcul des ∆Ct'!N70,2)&gt;1,LOG(2^-'Calcul des ∆Ct'!N70,2),-1/LOG(2^-'Calcul des ∆Ct'!N70,2)))</f>
        <v/>
      </c>
      <c r="R71" s="301" t="str">
        <f>IF(ISERROR(LOG(2^-'Calcul des ∆Ct'!O70,2)),"",IF(LOG(2^-'Calcul des ∆Ct'!O70,2)&gt;1,LOG(2^-'Calcul des ∆Ct'!O70,2),-1/LOG(2^-'Calcul des ∆Ct'!O70,2)))</f>
        <v/>
      </c>
      <c r="S71" s="301" t="str">
        <f>IF(ISERROR(LOG(2^-'Calcul des ∆Ct'!P70,2)),"",IF(LOG(2^-'Calcul des ∆Ct'!P70,2)&gt;1,LOG(2^-'Calcul des ∆Ct'!P70,2),-1/LOG(2^-'Calcul des ∆Ct'!P70,2)))</f>
        <v/>
      </c>
      <c r="T71" s="301" t="str">
        <f>IF(ISERROR(LOG(2^-'Calcul des ∆Ct'!Q70,2)),"",IF(LOG(2^-'Calcul des ∆Ct'!Q70,2)&gt;1,LOG(2^-'Calcul des ∆Ct'!Q70,2),-1/LOG(2^-'Calcul des ∆Ct'!Q70,2)))</f>
        <v/>
      </c>
      <c r="U71" s="301" t="str">
        <f>IF(ISERROR(LOG(2^-'Calcul des ∆Ct'!R70,2)),"",IF(LOG(2^-'Calcul des ∆Ct'!R70,2)&gt;1,LOG(2^-'Calcul des ∆Ct'!R70,2),-1/LOG(2^-'Calcul des ∆Ct'!R70,2)))</f>
        <v/>
      </c>
      <c r="V71" s="301" t="str">
        <f>IF(ISERROR(LOG(2^-'Calcul des ∆Ct'!S70,2)),"",IF(LOG(2^-'Calcul des ∆Ct'!S70,2)&gt;1,LOG(2^-'Calcul des ∆Ct'!S70,2),-1/LOG(2^-'Calcul des ∆Ct'!S70,2)))</f>
        <v/>
      </c>
      <c r="W71" s="301" t="str">
        <f>IF(ISERROR(LOG(2^-'Calcul des ∆Ct'!T70,2)),"",IF(LOG(2^-'Calcul des ∆Ct'!T70,2)&gt;1,LOG(2^-'Calcul des ∆Ct'!T70,2),-1/LOG(2^-'Calcul des ∆Ct'!T70,2)))</f>
        <v/>
      </c>
      <c r="X71" s="301" t="str">
        <f>IF(ISERROR(LOG(2^-'Calcul des ∆Ct'!U70,2)),"",IF(LOG(2^-'Calcul des ∆Ct'!U70,2)&gt;1,LOG(2^-'Calcul des ∆Ct'!U70,2),-1/LOG(2^-'Calcul des ∆Ct'!U70,2)))</f>
        <v/>
      </c>
      <c r="Y71" s="301" t="str">
        <f>IF(ISERROR(LOG(2^-'Calcul des ∆Ct'!V70,2)),"",IF(LOG(2^-'Calcul des ∆Ct'!V70,2)&gt;1,LOG(2^-'Calcul des ∆Ct'!V70,2),-1/LOG(2^-'Calcul des ∆Ct'!V70,2)))</f>
        <v/>
      </c>
      <c r="Z71" s="301" t="str">
        <f>IF(ISERROR(LOG(2^-'Calcul des ∆Ct'!W70,2)),"",IF(LOG(2^-'Calcul des ∆Ct'!W70,2)&gt;1,LOG(2^-'Calcul des ∆Ct'!W70,2),-1/LOG(2^-'Calcul des ∆Ct'!W70,2)))</f>
        <v/>
      </c>
      <c r="AA71" s="301" t="str">
        <f>IF(ISERROR(LOG(2^-'Calcul des ∆Ct'!X70,2)),"",IF(LOG(2^-'Calcul des ∆Ct'!X70,2)&gt;1,LOG(2^-'Calcul des ∆Ct'!X70,2),-1/LOG(2^-'Calcul des ∆Ct'!X70,2)))</f>
        <v/>
      </c>
      <c r="AB71" s="301" t="str">
        <f>IF(ISERROR(LOG(2^-'Calcul des ∆Ct'!Y70,2)),"",IF(LOG(2^-'Calcul des ∆Ct'!Y70,2)&gt;1,LOG(2^-'Calcul des ∆Ct'!Y70,2),-1/LOG(2^-'Calcul des ∆Ct'!Y70,2)))</f>
        <v/>
      </c>
      <c r="AC71" s="301" t="str">
        <f>IF(ISERROR(LOG(2^-'Calcul des ∆Ct'!Z70,2)),"",IF(LOG(2^-'Calcul des ∆Ct'!Z70,2)&gt;1,LOG(2^-'Calcul des ∆Ct'!Z70,2),-1/LOG(2^-'Calcul des ∆Ct'!Z70,2)))</f>
        <v/>
      </c>
      <c r="AD71" s="301" t="str">
        <f>IF(ISERROR(LOG(2^-'Calcul des ∆Ct'!AA70,2)),"",IF(LOG(2^-'Calcul des ∆Ct'!AA70,2)&gt;1,LOG(2^-'Calcul des ∆Ct'!AA70,2),-1/LOG(2^-'Calcul des ∆Ct'!AA70,2)))</f>
        <v/>
      </c>
      <c r="AE71" s="301" t="str">
        <f>IF(ISERROR(LOG(2^-'Calcul des ∆Ct'!AB70,2)),"",IF(LOG(2^-'Calcul des ∆Ct'!AB70,2)&gt;1,LOG(2^-'Calcul des ∆Ct'!AB70,2),-1/LOG(2^-'Calcul des ∆Ct'!AB70,2)))</f>
        <v/>
      </c>
      <c r="AF71" s="301" t="str">
        <f>IF(ISERROR(LOG(2^-'Calcul des ∆Ct'!AC70,2)),"",IF(LOG(2^-'Calcul des ∆Ct'!AC70,2)&gt;1,LOG(2^-'Calcul des ∆Ct'!AC70,2),-1/LOG(2^-'Calcul des ∆Ct'!AC70,2)))</f>
        <v/>
      </c>
      <c r="AG71" s="301" t="str">
        <f>IF(ISERROR(LOG(2^-'Calcul des ∆Ct'!AD70,2)),"",IF(LOG(2^-'Calcul des ∆Ct'!AD70,2)&gt;1,LOG(2^-'Calcul des ∆Ct'!AD70,2),-1/LOG(2^-'Calcul des ∆Ct'!AD70,2)))</f>
        <v/>
      </c>
      <c r="AH71" s="301" t="str">
        <f>IF(ISERROR(LOG(2^-'Calcul des ∆Ct'!AE70,2)),"",IF(LOG(2^-'Calcul des ∆Ct'!AE70,2)&gt;1,LOG(2^-'Calcul des ∆Ct'!AE70,2),-1/LOG(2^-'Calcul des ∆Ct'!AE70,2)))</f>
        <v/>
      </c>
      <c r="AI71" s="301" t="str">
        <f>IF(ISERROR(LOG(2^-'Calcul des ∆Ct'!AF70,2)),"",IF(LOG(2^-'Calcul des ∆Ct'!AF70,2)&gt;1,LOG(2^-'Calcul des ∆Ct'!AF70,2),-1/LOG(2^-'Calcul des ∆Ct'!AF70,2)))</f>
        <v/>
      </c>
      <c r="AJ71" s="301" t="str">
        <f>IF(ISERROR(LOG(2^-'Calcul des ∆Ct'!AG70,2)),"",IF(LOG(2^-'Calcul des ∆Ct'!AG70,2)&gt;1,LOG(2^-'Calcul des ∆Ct'!AG70,2),-1/LOG(2^-'Calcul des ∆Ct'!AG70,2)))</f>
        <v/>
      </c>
      <c r="AK71" s="301" t="str">
        <f>IF(ISERROR(LOG(2^-'Calcul des ∆Ct'!AH70,2)),"",IF(LOG(2^-'Calcul des ∆Ct'!AH70,2)&gt;1,LOG(2^-'Calcul des ∆Ct'!AH70,2),-1/LOG(2^-'Calcul des ∆Ct'!AH70,2)))</f>
        <v/>
      </c>
      <c r="AL71" s="301" t="str">
        <f>IF(ISERROR(LOG(2^-'Calcul des ∆Ct'!AI70,2)),"",IF(LOG(2^-'Calcul des ∆Ct'!AI70,2)&gt;1,LOG(2^-'Calcul des ∆Ct'!AI70,2),-1/LOG(2^-'Calcul des ∆Ct'!AI70,2)))</f>
        <v/>
      </c>
      <c r="AM71" s="146"/>
      <c r="AN71" s="146"/>
      <c r="AO71" s="146"/>
      <c r="AP71" s="146"/>
      <c r="AQ71" s="146"/>
      <c r="AR71" s="146"/>
      <c r="AS71" s="146"/>
    </row>
    <row r="72" spans="1:45" ht="20.100000000000001" customHeight="1">
      <c r="A72" s="146"/>
      <c r="B72" s="146"/>
      <c r="C72" s="16" t="str">
        <f>IF('Informations Gènes'!A72="","",'Informations Gènes'!A72)</f>
        <v/>
      </c>
      <c r="D72" s="16" t="str">
        <f>IF('Informations Gènes'!B72="","",'Informations Gènes'!B72)</f>
        <v/>
      </c>
      <c r="E72" s="172" t="str">
        <f>'Moyennes ∆Ct et 2^(-∆Ct)'!B71</f>
        <v/>
      </c>
      <c r="F72" s="301" t="str">
        <f>IF(ISERROR(LOG(2^-'Calcul des ∆Ct'!C71,2)),"",IF(LOG(2^-'Calcul des ∆Ct'!C71,2)&gt;1,LOG(2^-'Calcul des ∆Ct'!C71,2),-1/LOG(2^-'Calcul des ∆Ct'!C71,2)))</f>
        <v/>
      </c>
      <c r="G72" s="301" t="str">
        <f>IF(ISERROR(LOG(2^-'Calcul des ∆Ct'!D71,2)),"",IF(LOG(2^-'Calcul des ∆Ct'!D71,2)&gt;1,LOG(2^-'Calcul des ∆Ct'!D71,2),-1/LOG(2^-'Calcul des ∆Ct'!D71,2)))</f>
        <v/>
      </c>
      <c r="H72" s="301" t="str">
        <f>IF(ISERROR(LOG(2^-'Calcul des ∆Ct'!E71,2)),"",IF(LOG(2^-'Calcul des ∆Ct'!E71,2)&gt;1,LOG(2^-'Calcul des ∆Ct'!E71,2),-1/LOG(2^-'Calcul des ∆Ct'!E71,2)))</f>
        <v/>
      </c>
      <c r="I72" s="301" t="str">
        <f>IF(ISERROR(LOG(2^-'Calcul des ∆Ct'!F71,2)),"",IF(LOG(2^-'Calcul des ∆Ct'!F71,2)&gt;1,LOG(2^-'Calcul des ∆Ct'!F71,2),-1/LOG(2^-'Calcul des ∆Ct'!F71,2)))</f>
        <v/>
      </c>
      <c r="J72" s="301" t="str">
        <f>IF(ISERROR(LOG(2^-'Calcul des ∆Ct'!G71,2)),"",IF(LOG(2^-'Calcul des ∆Ct'!G71,2)&gt;1,LOG(2^-'Calcul des ∆Ct'!G71,2),-1/LOG(2^-'Calcul des ∆Ct'!G71,2)))</f>
        <v/>
      </c>
      <c r="K72" s="301" t="str">
        <f>IF(ISERROR(LOG(2^-'Calcul des ∆Ct'!H71,2)),"",IF(LOG(2^-'Calcul des ∆Ct'!H71,2)&gt;1,LOG(2^-'Calcul des ∆Ct'!H71,2),-1/LOG(2^-'Calcul des ∆Ct'!H71,2)))</f>
        <v/>
      </c>
      <c r="L72" s="301" t="str">
        <f>IF(ISERROR(LOG(2^-'Calcul des ∆Ct'!I71,2)),"",IF(LOG(2^-'Calcul des ∆Ct'!I71,2)&gt;1,LOG(2^-'Calcul des ∆Ct'!I71,2),-1/LOG(2^-'Calcul des ∆Ct'!I71,2)))</f>
        <v/>
      </c>
      <c r="M72" s="301" t="str">
        <f>IF(ISERROR(LOG(2^-'Calcul des ∆Ct'!J71,2)),"",IF(LOG(2^-'Calcul des ∆Ct'!J71,2)&gt;1,LOG(2^-'Calcul des ∆Ct'!J71,2),-1/LOG(2^-'Calcul des ∆Ct'!J71,2)))</f>
        <v/>
      </c>
      <c r="N72" s="301" t="str">
        <f>IF(ISERROR(LOG(2^-'Calcul des ∆Ct'!K71,2)),"",IF(LOG(2^-'Calcul des ∆Ct'!K71,2)&gt;1,LOG(2^-'Calcul des ∆Ct'!K71,2),-1/LOG(2^-'Calcul des ∆Ct'!K71,2)))</f>
        <v/>
      </c>
      <c r="O72" s="301" t="str">
        <f>IF(ISERROR(LOG(2^-'Calcul des ∆Ct'!L71,2)),"",IF(LOG(2^-'Calcul des ∆Ct'!L71,2)&gt;1,LOG(2^-'Calcul des ∆Ct'!L71,2),-1/LOG(2^-'Calcul des ∆Ct'!L71,2)))</f>
        <v/>
      </c>
      <c r="P72" s="301" t="str">
        <f>IF(ISERROR(LOG(2^-'Calcul des ∆Ct'!M71,2)),"",IF(LOG(2^-'Calcul des ∆Ct'!M71,2)&gt;1,LOG(2^-'Calcul des ∆Ct'!M71,2),-1/LOG(2^-'Calcul des ∆Ct'!M71,2)))</f>
        <v/>
      </c>
      <c r="Q72" s="301" t="str">
        <f>IF(ISERROR(LOG(2^-'Calcul des ∆Ct'!N71,2)),"",IF(LOG(2^-'Calcul des ∆Ct'!N71,2)&gt;1,LOG(2^-'Calcul des ∆Ct'!N71,2),-1/LOG(2^-'Calcul des ∆Ct'!N71,2)))</f>
        <v/>
      </c>
      <c r="R72" s="301" t="str">
        <f>IF(ISERROR(LOG(2^-'Calcul des ∆Ct'!O71,2)),"",IF(LOG(2^-'Calcul des ∆Ct'!O71,2)&gt;1,LOG(2^-'Calcul des ∆Ct'!O71,2),-1/LOG(2^-'Calcul des ∆Ct'!O71,2)))</f>
        <v/>
      </c>
      <c r="S72" s="301" t="str">
        <f>IF(ISERROR(LOG(2^-'Calcul des ∆Ct'!P71,2)),"",IF(LOG(2^-'Calcul des ∆Ct'!P71,2)&gt;1,LOG(2^-'Calcul des ∆Ct'!P71,2),-1/LOG(2^-'Calcul des ∆Ct'!P71,2)))</f>
        <v/>
      </c>
      <c r="T72" s="301" t="str">
        <f>IF(ISERROR(LOG(2^-'Calcul des ∆Ct'!Q71,2)),"",IF(LOG(2^-'Calcul des ∆Ct'!Q71,2)&gt;1,LOG(2^-'Calcul des ∆Ct'!Q71,2),-1/LOG(2^-'Calcul des ∆Ct'!Q71,2)))</f>
        <v/>
      </c>
      <c r="U72" s="301" t="str">
        <f>IF(ISERROR(LOG(2^-'Calcul des ∆Ct'!R71,2)),"",IF(LOG(2^-'Calcul des ∆Ct'!R71,2)&gt;1,LOG(2^-'Calcul des ∆Ct'!R71,2),-1/LOG(2^-'Calcul des ∆Ct'!R71,2)))</f>
        <v/>
      </c>
      <c r="V72" s="301" t="str">
        <f>IF(ISERROR(LOG(2^-'Calcul des ∆Ct'!S71,2)),"",IF(LOG(2^-'Calcul des ∆Ct'!S71,2)&gt;1,LOG(2^-'Calcul des ∆Ct'!S71,2),-1/LOG(2^-'Calcul des ∆Ct'!S71,2)))</f>
        <v/>
      </c>
      <c r="W72" s="301" t="str">
        <f>IF(ISERROR(LOG(2^-'Calcul des ∆Ct'!T71,2)),"",IF(LOG(2^-'Calcul des ∆Ct'!T71,2)&gt;1,LOG(2^-'Calcul des ∆Ct'!T71,2),-1/LOG(2^-'Calcul des ∆Ct'!T71,2)))</f>
        <v/>
      </c>
      <c r="X72" s="301" t="str">
        <f>IF(ISERROR(LOG(2^-'Calcul des ∆Ct'!U71,2)),"",IF(LOG(2^-'Calcul des ∆Ct'!U71,2)&gt;1,LOG(2^-'Calcul des ∆Ct'!U71,2),-1/LOG(2^-'Calcul des ∆Ct'!U71,2)))</f>
        <v/>
      </c>
      <c r="Y72" s="301" t="str">
        <f>IF(ISERROR(LOG(2^-'Calcul des ∆Ct'!V71,2)),"",IF(LOG(2^-'Calcul des ∆Ct'!V71,2)&gt;1,LOG(2^-'Calcul des ∆Ct'!V71,2),-1/LOG(2^-'Calcul des ∆Ct'!V71,2)))</f>
        <v/>
      </c>
      <c r="Z72" s="301" t="str">
        <f>IF(ISERROR(LOG(2^-'Calcul des ∆Ct'!W71,2)),"",IF(LOG(2^-'Calcul des ∆Ct'!W71,2)&gt;1,LOG(2^-'Calcul des ∆Ct'!W71,2),-1/LOG(2^-'Calcul des ∆Ct'!W71,2)))</f>
        <v/>
      </c>
      <c r="AA72" s="301" t="str">
        <f>IF(ISERROR(LOG(2^-'Calcul des ∆Ct'!X71,2)),"",IF(LOG(2^-'Calcul des ∆Ct'!X71,2)&gt;1,LOG(2^-'Calcul des ∆Ct'!X71,2),-1/LOG(2^-'Calcul des ∆Ct'!X71,2)))</f>
        <v/>
      </c>
      <c r="AB72" s="301" t="str">
        <f>IF(ISERROR(LOG(2^-'Calcul des ∆Ct'!Y71,2)),"",IF(LOG(2^-'Calcul des ∆Ct'!Y71,2)&gt;1,LOG(2^-'Calcul des ∆Ct'!Y71,2),-1/LOG(2^-'Calcul des ∆Ct'!Y71,2)))</f>
        <v/>
      </c>
      <c r="AC72" s="301" t="str">
        <f>IF(ISERROR(LOG(2^-'Calcul des ∆Ct'!Z71,2)),"",IF(LOG(2^-'Calcul des ∆Ct'!Z71,2)&gt;1,LOG(2^-'Calcul des ∆Ct'!Z71,2),-1/LOG(2^-'Calcul des ∆Ct'!Z71,2)))</f>
        <v/>
      </c>
      <c r="AD72" s="301" t="str">
        <f>IF(ISERROR(LOG(2^-'Calcul des ∆Ct'!AA71,2)),"",IF(LOG(2^-'Calcul des ∆Ct'!AA71,2)&gt;1,LOG(2^-'Calcul des ∆Ct'!AA71,2),-1/LOG(2^-'Calcul des ∆Ct'!AA71,2)))</f>
        <v/>
      </c>
      <c r="AE72" s="301" t="str">
        <f>IF(ISERROR(LOG(2^-'Calcul des ∆Ct'!AB71,2)),"",IF(LOG(2^-'Calcul des ∆Ct'!AB71,2)&gt;1,LOG(2^-'Calcul des ∆Ct'!AB71,2),-1/LOG(2^-'Calcul des ∆Ct'!AB71,2)))</f>
        <v/>
      </c>
      <c r="AF72" s="301" t="str">
        <f>IF(ISERROR(LOG(2^-'Calcul des ∆Ct'!AC71,2)),"",IF(LOG(2^-'Calcul des ∆Ct'!AC71,2)&gt;1,LOG(2^-'Calcul des ∆Ct'!AC71,2),-1/LOG(2^-'Calcul des ∆Ct'!AC71,2)))</f>
        <v/>
      </c>
      <c r="AG72" s="301" t="str">
        <f>IF(ISERROR(LOG(2^-'Calcul des ∆Ct'!AD71,2)),"",IF(LOG(2^-'Calcul des ∆Ct'!AD71,2)&gt;1,LOG(2^-'Calcul des ∆Ct'!AD71,2),-1/LOG(2^-'Calcul des ∆Ct'!AD71,2)))</f>
        <v/>
      </c>
      <c r="AH72" s="301" t="str">
        <f>IF(ISERROR(LOG(2^-'Calcul des ∆Ct'!AE71,2)),"",IF(LOG(2^-'Calcul des ∆Ct'!AE71,2)&gt;1,LOG(2^-'Calcul des ∆Ct'!AE71,2),-1/LOG(2^-'Calcul des ∆Ct'!AE71,2)))</f>
        <v/>
      </c>
      <c r="AI72" s="301" t="str">
        <f>IF(ISERROR(LOG(2^-'Calcul des ∆Ct'!AF71,2)),"",IF(LOG(2^-'Calcul des ∆Ct'!AF71,2)&gt;1,LOG(2^-'Calcul des ∆Ct'!AF71,2),-1/LOG(2^-'Calcul des ∆Ct'!AF71,2)))</f>
        <v/>
      </c>
      <c r="AJ72" s="301" t="str">
        <f>IF(ISERROR(LOG(2^-'Calcul des ∆Ct'!AG71,2)),"",IF(LOG(2^-'Calcul des ∆Ct'!AG71,2)&gt;1,LOG(2^-'Calcul des ∆Ct'!AG71,2),-1/LOG(2^-'Calcul des ∆Ct'!AG71,2)))</f>
        <v/>
      </c>
      <c r="AK72" s="301" t="str">
        <f>IF(ISERROR(LOG(2^-'Calcul des ∆Ct'!AH71,2)),"",IF(LOG(2^-'Calcul des ∆Ct'!AH71,2)&gt;1,LOG(2^-'Calcul des ∆Ct'!AH71,2),-1/LOG(2^-'Calcul des ∆Ct'!AH71,2)))</f>
        <v/>
      </c>
      <c r="AL72" s="301" t="str">
        <f>IF(ISERROR(LOG(2^-'Calcul des ∆Ct'!AI71,2)),"",IF(LOG(2^-'Calcul des ∆Ct'!AI71,2)&gt;1,LOG(2^-'Calcul des ∆Ct'!AI71,2),-1/LOG(2^-'Calcul des ∆Ct'!AI71,2)))</f>
        <v/>
      </c>
      <c r="AM72" s="146"/>
      <c r="AN72" s="146"/>
      <c r="AO72" s="146"/>
      <c r="AP72" s="146"/>
      <c r="AQ72" s="146"/>
      <c r="AR72" s="146"/>
      <c r="AS72" s="146"/>
    </row>
    <row r="73" spans="1:45" ht="20.100000000000001" customHeight="1">
      <c r="A73" s="146"/>
      <c r="B73" s="146"/>
      <c r="C73" s="16" t="str">
        <f>IF('Informations Gènes'!A73="","",'Informations Gènes'!A73)</f>
        <v/>
      </c>
      <c r="D73" s="16" t="str">
        <f>IF('Informations Gènes'!B73="","",'Informations Gènes'!B73)</f>
        <v/>
      </c>
      <c r="E73" s="172" t="str">
        <f>'Moyennes ∆Ct et 2^(-∆Ct)'!B72</f>
        <v/>
      </c>
      <c r="F73" s="301" t="str">
        <f>IF(ISERROR(LOG(2^-'Calcul des ∆Ct'!C72,2)),"",IF(LOG(2^-'Calcul des ∆Ct'!C72,2)&gt;1,LOG(2^-'Calcul des ∆Ct'!C72,2),-1/LOG(2^-'Calcul des ∆Ct'!C72,2)))</f>
        <v/>
      </c>
      <c r="G73" s="301" t="str">
        <f>IF(ISERROR(LOG(2^-'Calcul des ∆Ct'!D72,2)),"",IF(LOG(2^-'Calcul des ∆Ct'!D72,2)&gt;1,LOG(2^-'Calcul des ∆Ct'!D72,2),-1/LOG(2^-'Calcul des ∆Ct'!D72,2)))</f>
        <v/>
      </c>
      <c r="H73" s="301" t="str">
        <f>IF(ISERROR(LOG(2^-'Calcul des ∆Ct'!E72,2)),"",IF(LOG(2^-'Calcul des ∆Ct'!E72,2)&gt;1,LOG(2^-'Calcul des ∆Ct'!E72,2),-1/LOG(2^-'Calcul des ∆Ct'!E72,2)))</f>
        <v/>
      </c>
      <c r="I73" s="301" t="str">
        <f>IF(ISERROR(LOG(2^-'Calcul des ∆Ct'!F72,2)),"",IF(LOG(2^-'Calcul des ∆Ct'!F72,2)&gt;1,LOG(2^-'Calcul des ∆Ct'!F72,2),-1/LOG(2^-'Calcul des ∆Ct'!F72,2)))</f>
        <v/>
      </c>
      <c r="J73" s="301" t="str">
        <f>IF(ISERROR(LOG(2^-'Calcul des ∆Ct'!G72,2)),"",IF(LOG(2^-'Calcul des ∆Ct'!G72,2)&gt;1,LOG(2^-'Calcul des ∆Ct'!G72,2),-1/LOG(2^-'Calcul des ∆Ct'!G72,2)))</f>
        <v/>
      </c>
      <c r="K73" s="301" t="str">
        <f>IF(ISERROR(LOG(2^-'Calcul des ∆Ct'!H72,2)),"",IF(LOG(2^-'Calcul des ∆Ct'!H72,2)&gt;1,LOG(2^-'Calcul des ∆Ct'!H72,2),-1/LOG(2^-'Calcul des ∆Ct'!H72,2)))</f>
        <v/>
      </c>
      <c r="L73" s="301" t="str">
        <f>IF(ISERROR(LOG(2^-'Calcul des ∆Ct'!I72,2)),"",IF(LOG(2^-'Calcul des ∆Ct'!I72,2)&gt;1,LOG(2^-'Calcul des ∆Ct'!I72,2),-1/LOG(2^-'Calcul des ∆Ct'!I72,2)))</f>
        <v/>
      </c>
      <c r="M73" s="301" t="str">
        <f>IF(ISERROR(LOG(2^-'Calcul des ∆Ct'!J72,2)),"",IF(LOG(2^-'Calcul des ∆Ct'!J72,2)&gt;1,LOG(2^-'Calcul des ∆Ct'!J72,2),-1/LOG(2^-'Calcul des ∆Ct'!J72,2)))</f>
        <v/>
      </c>
      <c r="N73" s="301" t="str">
        <f>IF(ISERROR(LOG(2^-'Calcul des ∆Ct'!K72,2)),"",IF(LOG(2^-'Calcul des ∆Ct'!K72,2)&gt;1,LOG(2^-'Calcul des ∆Ct'!K72,2),-1/LOG(2^-'Calcul des ∆Ct'!K72,2)))</f>
        <v/>
      </c>
      <c r="O73" s="301" t="str">
        <f>IF(ISERROR(LOG(2^-'Calcul des ∆Ct'!L72,2)),"",IF(LOG(2^-'Calcul des ∆Ct'!L72,2)&gt;1,LOG(2^-'Calcul des ∆Ct'!L72,2),-1/LOG(2^-'Calcul des ∆Ct'!L72,2)))</f>
        <v/>
      </c>
      <c r="P73" s="301" t="str">
        <f>IF(ISERROR(LOG(2^-'Calcul des ∆Ct'!M72,2)),"",IF(LOG(2^-'Calcul des ∆Ct'!M72,2)&gt;1,LOG(2^-'Calcul des ∆Ct'!M72,2),-1/LOG(2^-'Calcul des ∆Ct'!M72,2)))</f>
        <v/>
      </c>
      <c r="Q73" s="301" t="str">
        <f>IF(ISERROR(LOG(2^-'Calcul des ∆Ct'!N72,2)),"",IF(LOG(2^-'Calcul des ∆Ct'!N72,2)&gt;1,LOG(2^-'Calcul des ∆Ct'!N72,2),-1/LOG(2^-'Calcul des ∆Ct'!N72,2)))</f>
        <v/>
      </c>
      <c r="R73" s="301" t="str">
        <f>IF(ISERROR(LOG(2^-'Calcul des ∆Ct'!O72,2)),"",IF(LOG(2^-'Calcul des ∆Ct'!O72,2)&gt;1,LOG(2^-'Calcul des ∆Ct'!O72,2),-1/LOG(2^-'Calcul des ∆Ct'!O72,2)))</f>
        <v/>
      </c>
      <c r="S73" s="301" t="str">
        <f>IF(ISERROR(LOG(2^-'Calcul des ∆Ct'!P72,2)),"",IF(LOG(2^-'Calcul des ∆Ct'!P72,2)&gt;1,LOG(2^-'Calcul des ∆Ct'!P72,2),-1/LOG(2^-'Calcul des ∆Ct'!P72,2)))</f>
        <v/>
      </c>
      <c r="T73" s="301" t="str">
        <f>IF(ISERROR(LOG(2^-'Calcul des ∆Ct'!Q72,2)),"",IF(LOG(2^-'Calcul des ∆Ct'!Q72,2)&gt;1,LOG(2^-'Calcul des ∆Ct'!Q72,2),-1/LOG(2^-'Calcul des ∆Ct'!Q72,2)))</f>
        <v/>
      </c>
      <c r="U73" s="301" t="str">
        <f>IF(ISERROR(LOG(2^-'Calcul des ∆Ct'!R72,2)),"",IF(LOG(2^-'Calcul des ∆Ct'!R72,2)&gt;1,LOG(2^-'Calcul des ∆Ct'!R72,2),-1/LOG(2^-'Calcul des ∆Ct'!R72,2)))</f>
        <v/>
      </c>
      <c r="V73" s="301" t="str">
        <f>IF(ISERROR(LOG(2^-'Calcul des ∆Ct'!S72,2)),"",IF(LOG(2^-'Calcul des ∆Ct'!S72,2)&gt;1,LOG(2^-'Calcul des ∆Ct'!S72,2),-1/LOG(2^-'Calcul des ∆Ct'!S72,2)))</f>
        <v/>
      </c>
      <c r="W73" s="301" t="str">
        <f>IF(ISERROR(LOG(2^-'Calcul des ∆Ct'!T72,2)),"",IF(LOG(2^-'Calcul des ∆Ct'!T72,2)&gt;1,LOG(2^-'Calcul des ∆Ct'!T72,2),-1/LOG(2^-'Calcul des ∆Ct'!T72,2)))</f>
        <v/>
      </c>
      <c r="X73" s="301" t="str">
        <f>IF(ISERROR(LOG(2^-'Calcul des ∆Ct'!U72,2)),"",IF(LOG(2^-'Calcul des ∆Ct'!U72,2)&gt;1,LOG(2^-'Calcul des ∆Ct'!U72,2),-1/LOG(2^-'Calcul des ∆Ct'!U72,2)))</f>
        <v/>
      </c>
      <c r="Y73" s="301" t="str">
        <f>IF(ISERROR(LOG(2^-'Calcul des ∆Ct'!V72,2)),"",IF(LOG(2^-'Calcul des ∆Ct'!V72,2)&gt;1,LOG(2^-'Calcul des ∆Ct'!V72,2),-1/LOG(2^-'Calcul des ∆Ct'!V72,2)))</f>
        <v/>
      </c>
      <c r="Z73" s="301" t="str">
        <f>IF(ISERROR(LOG(2^-'Calcul des ∆Ct'!W72,2)),"",IF(LOG(2^-'Calcul des ∆Ct'!W72,2)&gt;1,LOG(2^-'Calcul des ∆Ct'!W72,2),-1/LOG(2^-'Calcul des ∆Ct'!W72,2)))</f>
        <v/>
      </c>
      <c r="AA73" s="301" t="str">
        <f>IF(ISERROR(LOG(2^-'Calcul des ∆Ct'!X72,2)),"",IF(LOG(2^-'Calcul des ∆Ct'!X72,2)&gt;1,LOG(2^-'Calcul des ∆Ct'!X72,2),-1/LOG(2^-'Calcul des ∆Ct'!X72,2)))</f>
        <v/>
      </c>
      <c r="AB73" s="301" t="str">
        <f>IF(ISERROR(LOG(2^-'Calcul des ∆Ct'!Y72,2)),"",IF(LOG(2^-'Calcul des ∆Ct'!Y72,2)&gt;1,LOG(2^-'Calcul des ∆Ct'!Y72,2),-1/LOG(2^-'Calcul des ∆Ct'!Y72,2)))</f>
        <v/>
      </c>
      <c r="AC73" s="301" t="str">
        <f>IF(ISERROR(LOG(2^-'Calcul des ∆Ct'!Z72,2)),"",IF(LOG(2^-'Calcul des ∆Ct'!Z72,2)&gt;1,LOG(2^-'Calcul des ∆Ct'!Z72,2),-1/LOG(2^-'Calcul des ∆Ct'!Z72,2)))</f>
        <v/>
      </c>
      <c r="AD73" s="301" t="str">
        <f>IF(ISERROR(LOG(2^-'Calcul des ∆Ct'!AA72,2)),"",IF(LOG(2^-'Calcul des ∆Ct'!AA72,2)&gt;1,LOG(2^-'Calcul des ∆Ct'!AA72,2),-1/LOG(2^-'Calcul des ∆Ct'!AA72,2)))</f>
        <v/>
      </c>
      <c r="AE73" s="301" t="str">
        <f>IF(ISERROR(LOG(2^-'Calcul des ∆Ct'!AB72,2)),"",IF(LOG(2^-'Calcul des ∆Ct'!AB72,2)&gt;1,LOG(2^-'Calcul des ∆Ct'!AB72,2),-1/LOG(2^-'Calcul des ∆Ct'!AB72,2)))</f>
        <v/>
      </c>
      <c r="AF73" s="301" t="str">
        <f>IF(ISERROR(LOG(2^-'Calcul des ∆Ct'!AC72,2)),"",IF(LOG(2^-'Calcul des ∆Ct'!AC72,2)&gt;1,LOG(2^-'Calcul des ∆Ct'!AC72,2),-1/LOG(2^-'Calcul des ∆Ct'!AC72,2)))</f>
        <v/>
      </c>
      <c r="AG73" s="301" t="str">
        <f>IF(ISERROR(LOG(2^-'Calcul des ∆Ct'!AD72,2)),"",IF(LOG(2^-'Calcul des ∆Ct'!AD72,2)&gt;1,LOG(2^-'Calcul des ∆Ct'!AD72,2),-1/LOG(2^-'Calcul des ∆Ct'!AD72,2)))</f>
        <v/>
      </c>
      <c r="AH73" s="301" t="str">
        <f>IF(ISERROR(LOG(2^-'Calcul des ∆Ct'!AE72,2)),"",IF(LOG(2^-'Calcul des ∆Ct'!AE72,2)&gt;1,LOG(2^-'Calcul des ∆Ct'!AE72,2),-1/LOG(2^-'Calcul des ∆Ct'!AE72,2)))</f>
        <v/>
      </c>
      <c r="AI73" s="301" t="str">
        <f>IF(ISERROR(LOG(2^-'Calcul des ∆Ct'!AF72,2)),"",IF(LOG(2^-'Calcul des ∆Ct'!AF72,2)&gt;1,LOG(2^-'Calcul des ∆Ct'!AF72,2),-1/LOG(2^-'Calcul des ∆Ct'!AF72,2)))</f>
        <v/>
      </c>
      <c r="AJ73" s="301" t="str">
        <f>IF(ISERROR(LOG(2^-'Calcul des ∆Ct'!AG72,2)),"",IF(LOG(2^-'Calcul des ∆Ct'!AG72,2)&gt;1,LOG(2^-'Calcul des ∆Ct'!AG72,2),-1/LOG(2^-'Calcul des ∆Ct'!AG72,2)))</f>
        <v/>
      </c>
      <c r="AK73" s="301" t="str">
        <f>IF(ISERROR(LOG(2^-'Calcul des ∆Ct'!AH72,2)),"",IF(LOG(2^-'Calcul des ∆Ct'!AH72,2)&gt;1,LOG(2^-'Calcul des ∆Ct'!AH72,2),-1/LOG(2^-'Calcul des ∆Ct'!AH72,2)))</f>
        <v/>
      </c>
      <c r="AL73" s="301" t="str">
        <f>IF(ISERROR(LOG(2^-'Calcul des ∆Ct'!AI72,2)),"",IF(LOG(2^-'Calcul des ∆Ct'!AI72,2)&gt;1,LOG(2^-'Calcul des ∆Ct'!AI72,2),-1/LOG(2^-'Calcul des ∆Ct'!AI72,2)))</f>
        <v/>
      </c>
      <c r="AM73" s="146"/>
      <c r="AN73" s="146"/>
      <c r="AO73" s="146"/>
      <c r="AP73" s="146"/>
      <c r="AQ73" s="146"/>
      <c r="AR73" s="146"/>
      <c r="AS73" s="146"/>
    </row>
    <row r="74" spans="1:45" ht="20.100000000000001" customHeight="1">
      <c r="A74" s="146"/>
      <c r="B74" s="146"/>
      <c r="C74" s="16" t="str">
        <f>IF('Informations Gènes'!A74="","",'Informations Gènes'!A74)</f>
        <v/>
      </c>
      <c r="D74" s="16" t="str">
        <f>IF('Informations Gènes'!B74="","",'Informations Gènes'!B74)</f>
        <v/>
      </c>
      <c r="E74" s="172" t="str">
        <f>'Moyennes ∆Ct et 2^(-∆Ct)'!B73</f>
        <v/>
      </c>
      <c r="F74" s="301" t="str">
        <f>IF(ISERROR(LOG(2^-'Calcul des ∆Ct'!C73,2)),"",IF(LOG(2^-'Calcul des ∆Ct'!C73,2)&gt;1,LOG(2^-'Calcul des ∆Ct'!C73,2),-1/LOG(2^-'Calcul des ∆Ct'!C73,2)))</f>
        <v/>
      </c>
      <c r="G74" s="301" t="str">
        <f>IF(ISERROR(LOG(2^-'Calcul des ∆Ct'!D73,2)),"",IF(LOG(2^-'Calcul des ∆Ct'!D73,2)&gt;1,LOG(2^-'Calcul des ∆Ct'!D73,2),-1/LOG(2^-'Calcul des ∆Ct'!D73,2)))</f>
        <v/>
      </c>
      <c r="H74" s="301" t="str">
        <f>IF(ISERROR(LOG(2^-'Calcul des ∆Ct'!E73,2)),"",IF(LOG(2^-'Calcul des ∆Ct'!E73,2)&gt;1,LOG(2^-'Calcul des ∆Ct'!E73,2),-1/LOG(2^-'Calcul des ∆Ct'!E73,2)))</f>
        <v/>
      </c>
      <c r="I74" s="301" t="str">
        <f>IF(ISERROR(LOG(2^-'Calcul des ∆Ct'!F73,2)),"",IF(LOG(2^-'Calcul des ∆Ct'!F73,2)&gt;1,LOG(2^-'Calcul des ∆Ct'!F73,2),-1/LOG(2^-'Calcul des ∆Ct'!F73,2)))</f>
        <v/>
      </c>
      <c r="J74" s="301" t="str">
        <f>IF(ISERROR(LOG(2^-'Calcul des ∆Ct'!G73,2)),"",IF(LOG(2^-'Calcul des ∆Ct'!G73,2)&gt;1,LOG(2^-'Calcul des ∆Ct'!G73,2),-1/LOG(2^-'Calcul des ∆Ct'!G73,2)))</f>
        <v/>
      </c>
      <c r="K74" s="301" t="str">
        <f>IF(ISERROR(LOG(2^-'Calcul des ∆Ct'!H73,2)),"",IF(LOG(2^-'Calcul des ∆Ct'!H73,2)&gt;1,LOG(2^-'Calcul des ∆Ct'!H73,2),-1/LOG(2^-'Calcul des ∆Ct'!H73,2)))</f>
        <v/>
      </c>
      <c r="L74" s="301" t="str">
        <f>IF(ISERROR(LOG(2^-'Calcul des ∆Ct'!I73,2)),"",IF(LOG(2^-'Calcul des ∆Ct'!I73,2)&gt;1,LOG(2^-'Calcul des ∆Ct'!I73,2),-1/LOG(2^-'Calcul des ∆Ct'!I73,2)))</f>
        <v/>
      </c>
      <c r="M74" s="301" t="str">
        <f>IF(ISERROR(LOG(2^-'Calcul des ∆Ct'!J73,2)),"",IF(LOG(2^-'Calcul des ∆Ct'!J73,2)&gt;1,LOG(2^-'Calcul des ∆Ct'!J73,2),-1/LOG(2^-'Calcul des ∆Ct'!J73,2)))</f>
        <v/>
      </c>
      <c r="N74" s="301" t="str">
        <f>IF(ISERROR(LOG(2^-'Calcul des ∆Ct'!K73,2)),"",IF(LOG(2^-'Calcul des ∆Ct'!K73,2)&gt;1,LOG(2^-'Calcul des ∆Ct'!K73,2),-1/LOG(2^-'Calcul des ∆Ct'!K73,2)))</f>
        <v/>
      </c>
      <c r="O74" s="301" t="str">
        <f>IF(ISERROR(LOG(2^-'Calcul des ∆Ct'!L73,2)),"",IF(LOG(2^-'Calcul des ∆Ct'!L73,2)&gt;1,LOG(2^-'Calcul des ∆Ct'!L73,2),-1/LOG(2^-'Calcul des ∆Ct'!L73,2)))</f>
        <v/>
      </c>
      <c r="P74" s="301" t="str">
        <f>IF(ISERROR(LOG(2^-'Calcul des ∆Ct'!M73,2)),"",IF(LOG(2^-'Calcul des ∆Ct'!M73,2)&gt;1,LOG(2^-'Calcul des ∆Ct'!M73,2),-1/LOG(2^-'Calcul des ∆Ct'!M73,2)))</f>
        <v/>
      </c>
      <c r="Q74" s="301" t="str">
        <f>IF(ISERROR(LOG(2^-'Calcul des ∆Ct'!N73,2)),"",IF(LOG(2^-'Calcul des ∆Ct'!N73,2)&gt;1,LOG(2^-'Calcul des ∆Ct'!N73,2),-1/LOG(2^-'Calcul des ∆Ct'!N73,2)))</f>
        <v/>
      </c>
      <c r="R74" s="301" t="str">
        <f>IF(ISERROR(LOG(2^-'Calcul des ∆Ct'!O73,2)),"",IF(LOG(2^-'Calcul des ∆Ct'!O73,2)&gt;1,LOG(2^-'Calcul des ∆Ct'!O73,2),-1/LOG(2^-'Calcul des ∆Ct'!O73,2)))</f>
        <v/>
      </c>
      <c r="S74" s="301" t="str">
        <f>IF(ISERROR(LOG(2^-'Calcul des ∆Ct'!P73,2)),"",IF(LOG(2^-'Calcul des ∆Ct'!P73,2)&gt;1,LOG(2^-'Calcul des ∆Ct'!P73,2),-1/LOG(2^-'Calcul des ∆Ct'!P73,2)))</f>
        <v/>
      </c>
      <c r="T74" s="301" t="str">
        <f>IF(ISERROR(LOG(2^-'Calcul des ∆Ct'!Q73,2)),"",IF(LOG(2^-'Calcul des ∆Ct'!Q73,2)&gt;1,LOG(2^-'Calcul des ∆Ct'!Q73,2),-1/LOG(2^-'Calcul des ∆Ct'!Q73,2)))</f>
        <v/>
      </c>
      <c r="U74" s="301" t="str">
        <f>IF(ISERROR(LOG(2^-'Calcul des ∆Ct'!R73,2)),"",IF(LOG(2^-'Calcul des ∆Ct'!R73,2)&gt;1,LOG(2^-'Calcul des ∆Ct'!R73,2),-1/LOG(2^-'Calcul des ∆Ct'!R73,2)))</f>
        <v/>
      </c>
      <c r="V74" s="301" t="str">
        <f>IF(ISERROR(LOG(2^-'Calcul des ∆Ct'!S73,2)),"",IF(LOG(2^-'Calcul des ∆Ct'!S73,2)&gt;1,LOG(2^-'Calcul des ∆Ct'!S73,2),-1/LOG(2^-'Calcul des ∆Ct'!S73,2)))</f>
        <v/>
      </c>
      <c r="W74" s="301" t="str">
        <f>IF(ISERROR(LOG(2^-'Calcul des ∆Ct'!T73,2)),"",IF(LOG(2^-'Calcul des ∆Ct'!T73,2)&gt;1,LOG(2^-'Calcul des ∆Ct'!T73,2),-1/LOG(2^-'Calcul des ∆Ct'!T73,2)))</f>
        <v/>
      </c>
      <c r="X74" s="301" t="str">
        <f>IF(ISERROR(LOG(2^-'Calcul des ∆Ct'!U73,2)),"",IF(LOG(2^-'Calcul des ∆Ct'!U73,2)&gt;1,LOG(2^-'Calcul des ∆Ct'!U73,2),-1/LOG(2^-'Calcul des ∆Ct'!U73,2)))</f>
        <v/>
      </c>
      <c r="Y74" s="301" t="str">
        <f>IF(ISERROR(LOG(2^-'Calcul des ∆Ct'!V73,2)),"",IF(LOG(2^-'Calcul des ∆Ct'!V73,2)&gt;1,LOG(2^-'Calcul des ∆Ct'!V73,2),-1/LOG(2^-'Calcul des ∆Ct'!V73,2)))</f>
        <v/>
      </c>
      <c r="Z74" s="301" t="str">
        <f>IF(ISERROR(LOG(2^-'Calcul des ∆Ct'!W73,2)),"",IF(LOG(2^-'Calcul des ∆Ct'!W73,2)&gt;1,LOG(2^-'Calcul des ∆Ct'!W73,2),-1/LOG(2^-'Calcul des ∆Ct'!W73,2)))</f>
        <v/>
      </c>
      <c r="AA74" s="301" t="str">
        <f>IF(ISERROR(LOG(2^-'Calcul des ∆Ct'!X73,2)),"",IF(LOG(2^-'Calcul des ∆Ct'!X73,2)&gt;1,LOG(2^-'Calcul des ∆Ct'!X73,2),-1/LOG(2^-'Calcul des ∆Ct'!X73,2)))</f>
        <v/>
      </c>
      <c r="AB74" s="301" t="str">
        <f>IF(ISERROR(LOG(2^-'Calcul des ∆Ct'!Y73,2)),"",IF(LOG(2^-'Calcul des ∆Ct'!Y73,2)&gt;1,LOG(2^-'Calcul des ∆Ct'!Y73,2),-1/LOG(2^-'Calcul des ∆Ct'!Y73,2)))</f>
        <v/>
      </c>
      <c r="AC74" s="301" t="str">
        <f>IF(ISERROR(LOG(2^-'Calcul des ∆Ct'!Z73,2)),"",IF(LOG(2^-'Calcul des ∆Ct'!Z73,2)&gt;1,LOG(2^-'Calcul des ∆Ct'!Z73,2),-1/LOG(2^-'Calcul des ∆Ct'!Z73,2)))</f>
        <v/>
      </c>
      <c r="AD74" s="301" t="str">
        <f>IF(ISERROR(LOG(2^-'Calcul des ∆Ct'!AA73,2)),"",IF(LOG(2^-'Calcul des ∆Ct'!AA73,2)&gt;1,LOG(2^-'Calcul des ∆Ct'!AA73,2),-1/LOG(2^-'Calcul des ∆Ct'!AA73,2)))</f>
        <v/>
      </c>
      <c r="AE74" s="301" t="str">
        <f>IF(ISERROR(LOG(2^-'Calcul des ∆Ct'!AB73,2)),"",IF(LOG(2^-'Calcul des ∆Ct'!AB73,2)&gt;1,LOG(2^-'Calcul des ∆Ct'!AB73,2),-1/LOG(2^-'Calcul des ∆Ct'!AB73,2)))</f>
        <v/>
      </c>
      <c r="AF74" s="301" t="str">
        <f>IF(ISERROR(LOG(2^-'Calcul des ∆Ct'!AC73,2)),"",IF(LOG(2^-'Calcul des ∆Ct'!AC73,2)&gt;1,LOG(2^-'Calcul des ∆Ct'!AC73,2),-1/LOG(2^-'Calcul des ∆Ct'!AC73,2)))</f>
        <v/>
      </c>
      <c r="AG74" s="301" t="str">
        <f>IF(ISERROR(LOG(2^-'Calcul des ∆Ct'!AD73,2)),"",IF(LOG(2^-'Calcul des ∆Ct'!AD73,2)&gt;1,LOG(2^-'Calcul des ∆Ct'!AD73,2),-1/LOG(2^-'Calcul des ∆Ct'!AD73,2)))</f>
        <v/>
      </c>
      <c r="AH74" s="301" t="str">
        <f>IF(ISERROR(LOG(2^-'Calcul des ∆Ct'!AE73,2)),"",IF(LOG(2^-'Calcul des ∆Ct'!AE73,2)&gt;1,LOG(2^-'Calcul des ∆Ct'!AE73,2),-1/LOG(2^-'Calcul des ∆Ct'!AE73,2)))</f>
        <v/>
      </c>
      <c r="AI74" s="301" t="str">
        <f>IF(ISERROR(LOG(2^-'Calcul des ∆Ct'!AF73,2)),"",IF(LOG(2^-'Calcul des ∆Ct'!AF73,2)&gt;1,LOG(2^-'Calcul des ∆Ct'!AF73,2),-1/LOG(2^-'Calcul des ∆Ct'!AF73,2)))</f>
        <v/>
      </c>
      <c r="AJ74" s="301" t="str">
        <f>IF(ISERROR(LOG(2^-'Calcul des ∆Ct'!AG73,2)),"",IF(LOG(2^-'Calcul des ∆Ct'!AG73,2)&gt;1,LOG(2^-'Calcul des ∆Ct'!AG73,2),-1/LOG(2^-'Calcul des ∆Ct'!AG73,2)))</f>
        <v/>
      </c>
      <c r="AK74" s="301" t="str">
        <f>IF(ISERROR(LOG(2^-'Calcul des ∆Ct'!AH73,2)),"",IF(LOG(2^-'Calcul des ∆Ct'!AH73,2)&gt;1,LOG(2^-'Calcul des ∆Ct'!AH73,2),-1/LOG(2^-'Calcul des ∆Ct'!AH73,2)))</f>
        <v/>
      </c>
      <c r="AL74" s="301" t="str">
        <f>IF(ISERROR(LOG(2^-'Calcul des ∆Ct'!AI73,2)),"",IF(LOG(2^-'Calcul des ∆Ct'!AI73,2)&gt;1,LOG(2^-'Calcul des ∆Ct'!AI73,2),-1/LOG(2^-'Calcul des ∆Ct'!AI73,2)))</f>
        <v/>
      </c>
      <c r="AM74" s="146"/>
      <c r="AN74" s="146"/>
      <c r="AO74" s="146"/>
      <c r="AP74" s="146"/>
      <c r="AQ74" s="146"/>
      <c r="AR74" s="146"/>
      <c r="AS74" s="146"/>
    </row>
    <row r="75" spans="1:45" ht="20.100000000000001" customHeight="1">
      <c r="A75" s="146"/>
      <c r="B75" s="146"/>
      <c r="C75" s="16" t="str">
        <f>IF('Informations Gènes'!A75="","",'Informations Gènes'!A75)</f>
        <v/>
      </c>
      <c r="D75" s="16" t="str">
        <f>IF('Informations Gènes'!B75="","",'Informations Gènes'!B75)</f>
        <v/>
      </c>
      <c r="E75" s="172" t="str">
        <f>'Moyennes ∆Ct et 2^(-∆Ct)'!B74</f>
        <v/>
      </c>
      <c r="F75" s="301" t="str">
        <f>IF(ISERROR(LOG(2^-'Calcul des ∆Ct'!C74,2)),"",IF(LOG(2^-'Calcul des ∆Ct'!C74,2)&gt;1,LOG(2^-'Calcul des ∆Ct'!C74,2),-1/LOG(2^-'Calcul des ∆Ct'!C74,2)))</f>
        <v/>
      </c>
      <c r="G75" s="301" t="str">
        <f>IF(ISERROR(LOG(2^-'Calcul des ∆Ct'!D74,2)),"",IF(LOG(2^-'Calcul des ∆Ct'!D74,2)&gt;1,LOG(2^-'Calcul des ∆Ct'!D74,2),-1/LOG(2^-'Calcul des ∆Ct'!D74,2)))</f>
        <v/>
      </c>
      <c r="H75" s="301" t="str">
        <f>IF(ISERROR(LOG(2^-'Calcul des ∆Ct'!E74,2)),"",IF(LOG(2^-'Calcul des ∆Ct'!E74,2)&gt;1,LOG(2^-'Calcul des ∆Ct'!E74,2),-1/LOG(2^-'Calcul des ∆Ct'!E74,2)))</f>
        <v/>
      </c>
      <c r="I75" s="301" t="str">
        <f>IF(ISERROR(LOG(2^-'Calcul des ∆Ct'!F74,2)),"",IF(LOG(2^-'Calcul des ∆Ct'!F74,2)&gt;1,LOG(2^-'Calcul des ∆Ct'!F74,2),-1/LOG(2^-'Calcul des ∆Ct'!F74,2)))</f>
        <v/>
      </c>
      <c r="J75" s="301" t="str">
        <f>IF(ISERROR(LOG(2^-'Calcul des ∆Ct'!G74,2)),"",IF(LOG(2^-'Calcul des ∆Ct'!G74,2)&gt;1,LOG(2^-'Calcul des ∆Ct'!G74,2),-1/LOG(2^-'Calcul des ∆Ct'!G74,2)))</f>
        <v/>
      </c>
      <c r="K75" s="301" t="str">
        <f>IF(ISERROR(LOG(2^-'Calcul des ∆Ct'!H74,2)),"",IF(LOG(2^-'Calcul des ∆Ct'!H74,2)&gt;1,LOG(2^-'Calcul des ∆Ct'!H74,2),-1/LOG(2^-'Calcul des ∆Ct'!H74,2)))</f>
        <v/>
      </c>
      <c r="L75" s="301" t="str">
        <f>IF(ISERROR(LOG(2^-'Calcul des ∆Ct'!I74,2)),"",IF(LOG(2^-'Calcul des ∆Ct'!I74,2)&gt;1,LOG(2^-'Calcul des ∆Ct'!I74,2),-1/LOG(2^-'Calcul des ∆Ct'!I74,2)))</f>
        <v/>
      </c>
      <c r="M75" s="301" t="str">
        <f>IF(ISERROR(LOG(2^-'Calcul des ∆Ct'!J74,2)),"",IF(LOG(2^-'Calcul des ∆Ct'!J74,2)&gt;1,LOG(2^-'Calcul des ∆Ct'!J74,2),-1/LOG(2^-'Calcul des ∆Ct'!J74,2)))</f>
        <v/>
      </c>
      <c r="N75" s="301" t="str">
        <f>IF(ISERROR(LOG(2^-'Calcul des ∆Ct'!K74,2)),"",IF(LOG(2^-'Calcul des ∆Ct'!K74,2)&gt;1,LOG(2^-'Calcul des ∆Ct'!K74,2),-1/LOG(2^-'Calcul des ∆Ct'!K74,2)))</f>
        <v/>
      </c>
      <c r="O75" s="301" t="str">
        <f>IF(ISERROR(LOG(2^-'Calcul des ∆Ct'!L74,2)),"",IF(LOG(2^-'Calcul des ∆Ct'!L74,2)&gt;1,LOG(2^-'Calcul des ∆Ct'!L74,2),-1/LOG(2^-'Calcul des ∆Ct'!L74,2)))</f>
        <v/>
      </c>
      <c r="P75" s="301" t="str">
        <f>IF(ISERROR(LOG(2^-'Calcul des ∆Ct'!M74,2)),"",IF(LOG(2^-'Calcul des ∆Ct'!M74,2)&gt;1,LOG(2^-'Calcul des ∆Ct'!M74,2),-1/LOG(2^-'Calcul des ∆Ct'!M74,2)))</f>
        <v/>
      </c>
      <c r="Q75" s="301" t="str">
        <f>IF(ISERROR(LOG(2^-'Calcul des ∆Ct'!N74,2)),"",IF(LOG(2^-'Calcul des ∆Ct'!N74,2)&gt;1,LOG(2^-'Calcul des ∆Ct'!N74,2),-1/LOG(2^-'Calcul des ∆Ct'!N74,2)))</f>
        <v/>
      </c>
      <c r="R75" s="301" t="str">
        <f>IF(ISERROR(LOG(2^-'Calcul des ∆Ct'!O74,2)),"",IF(LOG(2^-'Calcul des ∆Ct'!O74,2)&gt;1,LOG(2^-'Calcul des ∆Ct'!O74,2),-1/LOG(2^-'Calcul des ∆Ct'!O74,2)))</f>
        <v/>
      </c>
      <c r="S75" s="301" t="str">
        <f>IF(ISERROR(LOG(2^-'Calcul des ∆Ct'!P74,2)),"",IF(LOG(2^-'Calcul des ∆Ct'!P74,2)&gt;1,LOG(2^-'Calcul des ∆Ct'!P74,2),-1/LOG(2^-'Calcul des ∆Ct'!P74,2)))</f>
        <v/>
      </c>
      <c r="T75" s="301" t="str">
        <f>IF(ISERROR(LOG(2^-'Calcul des ∆Ct'!Q74,2)),"",IF(LOG(2^-'Calcul des ∆Ct'!Q74,2)&gt;1,LOG(2^-'Calcul des ∆Ct'!Q74,2),-1/LOG(2^-'Calcul des ∆Ct'!Q74,2)))</f>
        <v/>
      </c>
      <c r="U75" s="301" t="str">
        <f>IF(ISERROR(LOG(2^-'Calcul des ∆Ct'!R74,2)),"",IF(LOG(2^-'Calcul des ∆Ct'!R74,2)&gt;1,LOG(2^-'Calcul des ∆Ct'!R74,2),-1/LOG(2^-'Calcul des ∆Ct'!R74,2)))</f>
        <v/>
      </c>
      <c r="V75" s="301" t="str">
        <f>IF(ISERROR(LOG(2^-'Calcul des ∆Ct'!S74,2)),"",IF(LOG(2^-'Calcul des ∆Ct'!S74,2)&gt;1,LOG(2^-'Calcul des ∆Ct'!S74,2),-1/LOG(2^-'Calcul des ∆Ct'!S74,2)))</f>
        <v/>
      </c>
      <c r="W75" s="301" t="str">
        <f>IF(ISERROR(LOG(2^-'Calcul des ∆Ct'!T74,2)),"",IF(LOG(2^-'Calcul des ∆Ct'!T74,2)&gt;1,LOG(2^-'Calcul des ∆Ct'!T74,2),-1/LOG(2^-'Calcul des ∆Ct'!T74,2)))</f>
        <v/>
      </c>
      <c r="X75" s="301" t="str">
        <f>IF(ISERROR(LOG(2^-'Calcul des ∆Ct'!U74,2)),"",IF(LOG(2^-'Calcul des ∆Ct'!U74,2)&gt;1,LOG(2^-'Calcul des ∆Ct'!U74,2),-1/LOG(2^-'Calcul des ∆Ct'!U74,2)))</f>
        <v/>
      </c>
      <c r="Y75" s="301" t="str">
        <f>IF(ISERROR(LOG(2^-'Calcul des ∆Ct'!V74,2)),"",IF(LOG(2^-'Calcul des ∆Ct'!V74,2)&gt;1,LOG(2^-'Calcul des ∆Ct'!V74,2),-1/LOG(2^-'Calcul des ∆Ct'!V74,2)))</f>
        <v/>
      </c>
      <c r="Z75" s="301" t="str">
        <f>IF(ISERROR(LOG(2^-'Calcul des ∆Ct'!W74,2)),"",IF(LOG(2^-'Calcul des ∆Ct'!W74,2)&gt;1,LOG(2^-'Calcul des ∆Ct'!W74,2),-1/LOG(2^-'Calcul des ∆Ct'!W74,2)))</f>
        <v/>
      </c>
      <c r="AA75" s="301" t="str">
        <f>IF(ISERROR(LOG(2^-'Calcul des ∆Ct'!X74,2)),"",IF(LOG(2^-'Calcul des ∆Ct'!X74,2)&gt;1,LOG(2^-'Calcul des ∆Ct'!X74,2),-1/LOG(2^-'Calcul des ∆Ct'!X74,2)))</f>
        <v/>
      </c>
      <c r="AB75" s="301" t="str">
        <f>IF(ISERROR(LOG(2^-'Calcul des ∆Ct'!Y74,2)),"",IF(LOG(2^-'Calcul des ∆Ct'!Y74,2)&gt;1,LOG(2^-'Calcul des ∆Ct'!Y74,2),-1/LOG(2^-'Calcul des ∆Ct'!Y74,2)))</f>
        <v/>
      </c>
      <c r="AC75" s="301" t="str">
        <f>IF(ISERROR(LOG(2^-'Calcul des ∆Ct'!Z74,2)),"",IF(LOG(2^-'Calcul des ∆Ct'!Z74,2)&gt;1,LOG(2^-'Calcul des ∆Ct'!Z74,2),-1/LOG(2^-'Calcul des ∆Ct'!Z74,2)))</f>
        <v/>
      </c>
      <c r="AD75" s="301" t="str">
        <f>IF(ISERROR(LOG(2^-'Calcul des ∆Ct'!AA74,2)),"",IF(LOG(2^-'Calcul des ∆Ct'!AA74,2)&gt;1,LOG(2^-'Calcul des ∆Ct'!AA74,2),-1/LOG(2^-'Calcul des ∆Ct'!AA74,2)))</f>
        <v/>
      </c>
      <c r="AE75" s="301" t="str">
        <f>IF(ISERROR(LOG(2^-'Calcul des ∆Ct'!AB74,2)),"",IF(LOG(2^-'Calcul des ∆Ct'!AB74,2)&gt;1,LOG(2^-'Calcul des ∆Ct'!AB74,2),-1/LOG(2^-'Calcul des ∆Ct'!AB74,2)))</f>
        <v/>
      </c>
      <c r="AF75" s="301" t="str">
        <f>IF(ISERROR(LOG(2^-'Calcul des ∆Ct'!AC74,2)),"",IF(LOG(2^-'Calcul des ∆Ct'!AC74,2)&gt;1,LOG(2^-'Calcul des ∆Ct'!AC74,2),-1/LOG(2^-'Calcul des ∆Ct'!AC74,2)))</f>
        <v/>
      </c>
      <c r="AG75" s="301" t="str">
        <f>IF(ISERROR(LOG(2^-'Calcul des ∆Ct'!AD74,2)),"",IF(LOG(2^-'Calcul des ∆Ct'!AD74,2)&gt;1,LOG(2^-'Calcul des ∆Ct'!AD74,2),-1/LOG(2^-'Calcul des ∆Ct'!AD74,2)))</f>
        <v/>
      </c>
      <c r="AH75" s="301" t="str">
        <f>IF(ISERROR(LOG(2^-'Calcul des ∆Ct'!AE74,2)),"",IF(LOG(2^-'Calcul des ∆Ct'!AE74,2)&gt;1,LOG(2^-'Calcul des ∆Ct'!AE74,2),-1/LOG(2^-'Calcul des ∆Ct'!AE74,2)))</f>
        <v/>
      </c>
      <c r="AI75" s="301" t="str">
        <f>IF(ISERROR(LOG(2^-'Calcul des ∆Ct'!AF74,2)),"",IF(LOG(2^-'Calcul des ∆Ct'!AF74,2)&gt;1,LOG(2^-'Calcul des ∆Ct'!AF74,2),-1/LOG(2^-'Calcul des ∆Ct'!AF74,2)))</f>
        <v/>
      </c>
      <c r="AJ75" s="301" t="str">
        <f>IF(ISERROR(LOG(2^-'Calcul des ∆Ct'!AG74,2)),"",IF(LOG(2^-'Calcul des ∆Ct'!AG74,2)&gt;1,LOG(2^-'Calcul des ∆Ct'!AG74,2),-1/LOG(2^-'Calcul des ∆Ct'!AG74,2)))</f>
        <v/>
      </c>
      <c r="AK75" s="301" t="str">
        <f>IF(ISERROR(LOG(2^-'Calcul des ∆Ct'!AH74,2)),"",IF(LOG(2^-'Calcul des ∆Ct'!AH74,2)&gt;1,LOG(2^-'Calcul des ∆Ct'!AH74,2),-1/LOG(2^-'Calcul des ∆Ct'!AH74,2)))</f>
        <v/>
      </c>
      <c r="AL75" s="301" t="str">
        <f>IF(ISERROR(LOG(2^-'Calcul des ∆Ct'!AI74,2)),"",IF(LOG(2^-'Calcul des ∆Ct'!AI74,2)&gt;1,LOG(2^-'Calcul des ∆Ct'!AI74,2),-1/LOG(2^-'Calcul des ∆Ct'!AI74,2)))</f>
        <v/>
      </c>
      <c r="AM75" s="146"/>
      <c r="AN75" s="146"/>
      <c r="AO75" s="146"/>
      <c r="AP75" s="146"/>
      <c r="AQ75" s="146"/>
      <c r="AR75" s="146"/>
      <c r="AS75" s="146"/>
    </row>
    <row r="76" spans="1:45" ht="20.100000000000001" customHeight="1">
      <c r="A76" s="146"/>
      <c r="B76" s="146"/>
      <c r="C76" s="16" t="str">
        <f>IF('Informations Gènes'!A76="","",'Informations Gènes'!A76)</f>
        <v/>
      </c>
      <c r="D76" s="16" t="str">
        <f>IF('Informations Gènes'!B76="","",'Informations Gènes'!B76)</f>
        <v/>
      </c>
      <c r="E76" s="172" t="str">
        <f>'Moyennes ∆Ct et 2^(-∆Ct)'!B75</f>
        <v/>
      </c>
      <c r="F76" s="301" t="str">
        <f>IF(ISERROR(LOG(2^-'Calcul des ∆Ct'!C75,2)),"",IF(LOG(2^-'Calcul des ∆Ct'!C75,2)&gt;1,LOG(2^-'Calcul des ∆Ct'!C75,2),-1/LOG(2^-'Calcul des ∆Ct'!C75,2)))</f>
        <v/>
      </c>
      <c r="G76" s="301" t="str">
        <f>IF(ISERROR(LOG(2^-'Calcul des ∆Ct'!D75,2)),"",IF(LOG(2^-'Calcul des ∆Ct'!D75,2)&gt;1,LOG(2^-'Calcul des ∆Ct'!D75,2),-1/LOG(2^-'Calcul des ∆Ct'!D75,2)))</f>
        <v/>
      </c>
      <c r="H76" s="301" t="str">
        <f>IF(ISERROR(LOG(2^-'Calcul des ∆Ct'!E75,2)),"",IF(LOG(2^-'Calcul des ∆Ct'!E75,2)&gt;1,LOG(2^-'Calcul des ∆Ct'!E75,2),-1/LOG(2^-'Calcul des ∆Ct'!E75,2)))</f>
        <v/>
      </c>
      <c r="I76" s="301" t="str">
        <f>IF(ISERROR(LOG(2^-'Calcul des ∆Ct'!F75,2)),"",IF(LOG(2^-'Calcul des ∆Ct'!F75,2)&gt;1,LOG(2^-'Calcul des ∆Ct'!F75,2),-1/LOG(2^-'Calcul des ∆Ct'!F75,2)))</f>
        <v/>
      </c>
      <c r="J76" s="301" t="str">
        <f>IF(ISERROR(LOG(2^-'Calcul des ∆Ct'!G75,2)),"",IF(LOG(2^-'Calcul des ∆Ct'!G75,2)&gt;1,LOG(2^-'Calcul des ∆Ct'!G75,2),-1/LOG(2^-'Calcul des ∆Ct'!G75,2)))</f>
        <v/>
      </c>
      <c r="K76" s="301" t="str">
        <f>IF(ISERROR(LOG(2^-'Calcul des ∆Ct'!H75,2)),"",IF(LOG(2^-'Calcul des ∆Ct'!H75,2)&gt;1,LOG(2^-'Calcul des ∆Ct'!H75,2),-1/LOG(2^-'Calcul des ∆Ct'!H75,2)))</f>
        <v/>
      </c>
      <c r="L76" s="301" t="str">
        <f>IF(ISERROR(LOG(2^-'Calcul des ∆Ct'!I75,2)),"",IF(LOG(2^-'Calcul des ∆Ct'!I75,2)&gt;1,LOG(2^-'Calcul des ∆Ct'!I75,2),-1/LOG(2^-'Calcul des ∆Ct'!I75,2)))</f>
        <v/>
      </c>
      <c r="M76" s="301" t="str">
        <f>IF(ISERROR(LOG(2^-'Calcul des ∆Ct'!J75,2)),"",IF(LOG(2^-'Calcul des ∆Ct'!J75,2)&gt;1,LOG(2^-'Calcul des ∆Ct'!J75,2),-1/LOG(2^-'Calcul des ∆Ct'!J75,2)))</f>
        <v/>
      </c>
      <c r="N76" s="301" t="str">
        <f>IF(ISERROR(LOG(2^-'Calcul des ∆Ct'!K75,2)),"",IF(LOG(2^-'Calcul des ∆Ct'!K75,2)&gt;1,LOG(2^-'Calcul des ∆Ct'!K75,2),-1/LOG(2^-'Calcul des ∆Ct'!K75,2)))</f>
        <v/>
      </c>
      <c r="O76" s="301" t="str">
        <f>IF(ISERROR(LOG(2^-'Calcul des ∆Ct'!L75,2)),"",IF(LOG(2^-'Calcul des ∆Ct'!L75,2)&gt;1,LOG(2^-'Calcul des ∆Ct'!L75,2),-1/LOG(2^-'Calcul des ∆Ct'!L75,2)))</f>
        <v/>
      </c>
      <c r="P76" s="301" t="str">
        <f>IF(ISERROR(LOG(2^-'Calcul des ∆Ct'!M75,2)),"",IF(LOG(2^-'Calcul des ∆Ct'!M75,2)&gt;1,LOG(2^-'Calcul des ∆Ct'!M75,2),-1/LOG(2^-'Calcul des ∆Ct'!M75,2)))</f>
        <v/>
      </c>
      <c r="Q76" s="301" t="str">
        <f>IF(ISERROR(LOG(2^-'Calcul des ∆Ct'!N75,2)),"",IF(LOG(2^-'Calcul des ∆Ct'!N75,2)&gt;1,LOG(2^-'Calcul des ∆Ct'!N75,2),-1/LOG(2^-'Calcul des ∆Ct'!N75,2)))</f>
        <v/>
      </c>
      <c r="R76" s="301" t="str">
        <f>IF(ISERROR(LOG(2^-'Calcul des ∆Ct'!O75,2)),"",IF(LOG(2^-'Calcul des ∆Ct'!O75,2)&gt;1,LOG(2^-'Calcul des ∆Ct'!O75,2),-1/LOG(2^-'Calcul des ∆Ct'!O75,2)))</f>
        <v/>
      </c>
      <c r="S76" s="301" t="str">
        <f>IF(ISERROR(LOG(2^-'Calcul des ∆Ct'!P75,2)),"",IF(LOG(2^-'Calcul des ∆Ct'!P75,2)&gt;1,LOG(2^-'Calcul des ∆Ct'!P75,2),-1/LOG(2^-'Calcul des ∆Ct'!P75,2)))</f>
        <v/>
      </c>
      <c r="T76" s="301" t="str">
        <f>IF(ISERROR(LOG(2^-'Calcul des ∆Ct'!Q75,2)),"",IF(LOG(2^-'Calcul des ∆Ct'!Q75,2)&gt;1,LOG(2^-'Calcul des ∆Ct'!Q75,2),-1/LOG(2^-'Calcul des ∆Ct'!Q75,2)))</f>
        <v/>
      </c>
      <c r="U76" s="301" t="str">
        <f>IF(ISERROR(LOG(2^-'Calcul des ∆Ct'!R75,2)),"",IF(LOG(2^-'Calcul des ∆Ct'!R75,2)&gt;1,LOG(2^-'Calcul des ∆Ct'!R75,2),-1/LOG(2^-'Calcul des ∆Ct'!R75,2)))</f>
        <v/>
      </c>
      <c r="V76" s="301" t="str">
        <f>IF(ISERROR(LOG(2^-'Calcul des ∆Ct'!S75,2)),"",IF(LOG(2^-'Calcul des ∆Ct'!S75,2)&gt;1,LOG(2^-'Calcul des ∆Ct'!S75,2),-1/LOG(2^-'Calcul des ∆Ct'!S75,2)))</f>
        <v/>
      </c>
      <c r="W76" s="301" t="str">
        <f>IF(ISERROR(LOG(2^-'Calcul des ∆Ct'!T75,2)),"",IF(LOG(2^-'Calcul des ∆Ct'!T75,2)&gt;1,LOG(2^-'Calcul des ∆Ct'!T75,2),-1/LOG(2^-'Calcul des ∆Ct'!T75,2)))</f>
        <v/>
      </c>
      <c r="X76" s="301" t="str">
        <f>IF(ISERROR(LOG(2^-'Calcul des ∆Ct'!U75,2)),"",IF(LOG(2^-'Calcul des ∆Ct'!U75,2)&gt;1,LOG(2^-'Calcul des ∆Ct'!U75,2),-1/LOG(2^-'Calcul des ∆Ct'!U75,2)))</f>
        <v/>
      </c>
      <c r="Y76" s="301" t="str">
        <f>IF(ISERROR(LOG(2^-'Calcul des ∆Ct'!V75,2)),"",IF(LOG(2^-'Calcul des ∆Ct'!V75,2)&gt;1,LOG(2^-'Calcul des ∆Ct'!V75,2),-1/LOG(2^-'Calcul des ∆Ct'!V75,2)))</f>
        <v/>
      </c>
      <c r="Z76" s="301" t="str">
        <f>IF(ISERROR(LOG(2^-'Calcul des ∆Ct'!W75,2)),"",IF(LOG(2^-'Calcul des ∆Ct'!W75,2)&gt;1,LOG(2^-'Calcul des ∆Ct'!W75,2),-1/LOG(2^-'Calcul des ∆Ct'!W75,2)))</f>
        <v/>
      </c>
      <c r="AA76" s="301" t="str">
        <f>IF(ISERROR(LOG(2^-'Calcul des ∆Ct'!X75,2)),"",IF(LOG(2^-'Calcul des ∆Ct'!X75,2)&gt;1,LOG(2^-'Calcul des ∆Ct'!X75,2),-1/LOG(2^-'Calcul des ∆Ct'!X75,2)))</f>
        <v/>
      </c>
      <c r="AB76" s="301" t="str">
        <f>IF(ISERROR(LOG(2^-'Calcul des ∆Ct'!Y75,2)),"",IF(LOG(2^-'Calcul des ∆Ct'!Y75,2)&gt;1,LOG(2^-'Calcul des ∆Ct'!Y75,2),-1/LOG(2^-'Calcul des ∆Ct'!Y75,2)))</f>
        <v/>
      </c>
      <c r="AC76" s="301" t="str">
        <f>IF(ISERROR(LOG(2^-'Calcul des ∆Ct'!Z75,2)),"",IF(LOG(2^-'Calcul des ∆Ct'!Z75,2)&gt;1,LOG(2^-'Calcul des ∆Ct'!Z75,2),-1/LOG(2^-'Calcul des ∆Ct'!Z75,2)))</f>
        <v/>
      </c>
      <c r="AD76" s="301" t="str">
        <f>IF(ISERROR(LOG(2^-'Calcul des ∆Ct'!AA75,2)),"",IF(LOG(2^-'Calcul des ∆Ct'!AA75,2)&gt;1,LOG(2^-'Calcul des ∆Ct'!AA75,2),-1/LOG(2^-'Calcul des ∆Ct'!AA75,2)))</f>
        <v/>
      </c>
      <c r="AE76" s="301" t="str">
        <f>IF(ISERROR(LOG(2^-'Calcul des ∆Ct'!AB75,2)),"",IF(LOG(2^-'Calcul des ∆Ct'!AB75,2)&gt;1,LOG(2^-'Calcul des ∆Ct'!AB75,2),-1/LOG(2^-'Calcul des ∆Ct'!AB75,2)))</f>
        <v/>
      </c>
      <c r="AF76" s="301" t="str">
        <f>IF(ISERROR(LOG(2^-'Calcul des ∆Ct'!AC75,2)),"",IF(LOG(2^-'Calcul des ∆Ct'!AC75,2)&gt;1,LOG(2^-'Calcul des ∆Ct'!AC75,2),-1/LOG(2^-'Calcul des ∆Ct'!AC75,2)))</f>
        <v/>
      </c>
      <c r="AG76" s="301" t="str">
        <f>IF(ISERROR(LOG(2^-'Calcul des ∆Ct'!AD75,2)),"",IF(LOG(2^-'Calcul des ∆Ct'!AD75,2)&gt;1,LOG(2^-'Calcul des ∆Ct'!AD75,2),-1/LOG(2^-'Calcul des ∆Ct'!AD75,2)))</f>
        <v/>
      </c>
      <c r="AH76" s="301" t="str">
        <f>IF(ISERROR(LOG(2^-'Calcul des ∆Ct'!AE75,2)),"",IF(LOG(2^-'Calcul des ∆Ct'!AE75,2)&gt;1,LOG(2^-'Calcul des ∆Ct'!AE75,2),-1/LOG(2^-'Calcul des ∆Ct'!AE75,2)))</f>
        <v/>
      </c>
      <c r="AI76" s="301" t="str">
        <f>IF(ISERROR(LOG(2^-'Calcul des ∆Ct'!AF75,2)),"",IF(LOG(2^-'Calcul des ∆Ct'!AF75,2)&gt;1,LOG(2^-'Calcul des ∆Ct'!AF75,2),-1/LOG(2^-'Calcul des ∆Ct'!AF75,2)))</f>
        <v/>
      </c>
      <c r="AJ76" s="301" t="str">
        <f>IF(ISERROR(LOG(2^-'Calcul des ∆Ct'!AG75,2)),"",IF(LOG(2^-'Calcul des ∆Ct'!AG75,2)&gt;1,LOG(2^-'Calcul des ∆Ct'!AG75,2),-1/LOG(2^-'Calcul des ∆Ct'!AG75,2)))</f>
        <v/>
      </c>
      <c r="AK76" s="301" t="str">
        <f>IF(ISERROR(LOG(2^-'Calcul des ∆Ct'!AH75,2)),"",IF(LOG(2^-'Calcul des ∆Ct'!AH75,2)&gt;1,LOG(2^-'Calcul des ∆Ct'!AH75,2),-1/LOG(2^-'Calcul des ∆Ct'!AH75,2)))</f>
        <v/>
      </c>
      <c r="AL76" s="301" t="str">
        <f>IF(ISERROR(LOG(2^-'Calcul des ∆Ct'!AI75,2)),"",IF(LOG(2^-'Calcul des ∆Ct'!AI75,2)&gt;1,LOG(2^-'Calcul des ∆Ct'!AI75,2),-1/LOG(2^-'Calcul des ∆Ct'!AI75,2)))</f>
        <v/>
      </c>
      <c r="AM76" s="146"/>
      <c r="AN76" s="146"/>
      <c r="AO76" s="146"/>
      <c r="AP76" s="146"/>
      <c r="AQ76" s="146"/>
      <c r="AR76" s="146"/>
      <c r="AS76" s="146"/>
    </row>
    <row r="77" spans="1:45" ht="20.100000000000001" customHeight="1">
      <c r="A77" s="146"/>
      <c r="B77" s="146"/>
      <c r="C77" s="16" t="str">
        <f>IF('Informations Gènes'!A77="","",'Informations Gènes'!A77)</f>
        <v/>
      </c>
      <c r="D77" s="16" t="str">
        <f>IF('Informations Gènes'!B77="","",'Informations Gènes'!B77)</f>
        <v/>
      </c>
      <c r="E77" s="172" t="str">
        <f>'Moyennes ∆Ct et 2^(-∆Ct)'!B76</f>
        <v/>
      </c>
      <c r="F77" s="301" t="str">
        <f>IF(ISERROR(LOG(2^-'Calcul des ∆Ct'!C76,2)),"",IF(LOG(2^-'Calcul des ∆Ct'!C76,2)&gt;1,LOG(2^-'Calcul des ∆Ct'!C76,2),-1/LOG(2^-'Calcul des ∆Ct'!C76,2)))</f>
        <v/>
      </c>
      <c r="G77" s="301" t="str">
        <f>IF(ISERROR(LOG(2^-'Calcul des ∆Ct'!D76,2)),"",IF(LOG(2^-'Calcul des ∆Ct'!D76,2)&gt;1,LOG(2^-'Calcul des ∆Ct'!D76,2),-1/LOG(2^-'Calcul des ∆Ct'!D76,2)))</f>
        <v/>
      </c>
      <c r="H77" s="301" t="str">
        <f>IF(ISERROR(LOG(2^-'Calcul des ∆Ct'!E76,2)),"",IF(LOG(2^-'Calcul des ∆Ct'!E76,2)&gt;1,LOG(2^-'Calcul des ∆Ct'!E76,2),-1/LOG(2^-'Calcul des ∆Ct'!E76,2)))</f>
        <v/>
      </c>
      <c r="I77" s="301" t="str">
        <f>IF(ISERROR(LOG(2^-'Calcul des ∆Ct'!F76,2)),"",IF(LOG(2^-'Calcul des ∆Ct'!F76,2)&gt;1,LOG(2^-'Calcul des ∆Ct'!F76,2),-1/LOG(2^-'Calcul des ∆Ct'!F76,2)))</f>
        <v/>
      </c>
      <c r="J77" s="301" t="str">
        <f>IF(ISERROR(LOG(2^-'Calcul des ∆Ct'!G76,2)),"",IF(LOG(2^-'Calcul des ∆Ct'!G76,2)&gt;1,LOG(2^-'Calcul des ∆Ct'!G76,2),-1/LOG(2^-'Calcul des ∆Ct'!G76,2)))</f>
        <v/>
      </c>
      <c r="K77" s="301" t="str">
        <f>IF(ISERROR(LOG(2^-'Calcul des ∆Ct'!H76,2)),"",IF(LOG(2^-'Calcul des ∆Ct'!H76,2)&gt;1,LOG(2^-'Calcul des ∆Ct'!H76,2),-1/LOG(2^-'Calcul des ∆Ct'!H76,2)))</f>
        <v/>
      </c>
      <c r="L77" s="301" t="str">
        <f>IF(ISERROR(LOG(2^-'Calcul des ∆Ct'!I76,2)),"",IF(LOG(2^-'Calcul des ∆Ct'!I76,2)&gt;1,LOG(2^-'Calcul des ∆Ct'!I76,2),-1/LOG(2^-'Calcul des ∆Ct'!I76,2)))</f>
        <v/>
      </c>
      <c r="M77" s="301" t="str">
        <f>IF(ISERROR(LOG(2^-'Calcul des ∆Ct'!J76,2)),"",IF(LOG(2^-'Calcul des ∆Ct'!J76,2)&gt;1,LOG(2^-'Calcul des ∆Ct'!J76,2),-1/LOG(2^-'Calcul des ∆Ct'!J76,2)))</f>
        <v/>
      </c>
      <c r="N77" s="301" t="str">
        <f>IF(ISERROR(LOG(2^-'Calcul des ∆Ct'!K76,2)),"",IF(LOG(2^-'Calcul des ∆Ct'!K76,2)&gt;1,LOG(2^-'Calcul des ∆Ct'!K76,2),-1/LOG(2^-'Calcul des ∆Ct'!K76,2)))</f>
        <v/>
      </c>
      <c r="O77" s="301" t="str">
        <f>IF(ISERROR(LOG(2^-'Calcul des ∆Ct'!L76,2)),"",IF(LOG(2^-'Calcul des ∆Ct'!L76,2)&gt;1,LOG(2^-'Calcul des ∆Ct'!L76,2),-1/LOG(2^-'Calcul des ∆Ct'!L76,2)))</f>
        <v/>
      </c>
      <c r="P77" s="301" t="str">
        <f>IF(ISERROR(LOG(2^-'Calcul des ∆Ct'!M76,2)),"",IF(LOG(2^-'Calcul des ∆Ct'!M76,2)&gt;1,LOG(2^-'Calcul des ∆Ct'!M76,2),-1/LOG(2^-'Calcul des ∆Ct'!M76,2)))</f>
        <v/>
      </c>
      <c r="Q77" s="301" t="str">
        <f>IF(ISERROR(LOG(2^-'Calcul des ∆Ct'!N76,2)),"",IF(LOG(2^-'Calcul des ∆Ct'!N76,2)&gt;1,LOG(2^-'Calcul des ∆Ct'!N76,2),-1/LOG(2^-'Calcul des ∆Ct'!N76,2)))</f>
        <v/>
      </c>
      <c r="R77" s="301" t="str">
        <f>IF(ISERROR(LOG(2^-'Calcul des ∆Ct'!O76,2)),"",IF(LOG(2^-'Calcul des ∆Ct'!O76,2)&gt;1,LOG(2^-'Calcul des ∆Ct'!O76,2),-1/LOG(2^-'Calcul des ∆Ct'!O76,2)))</f>
        <v/>
      </c>
      <c r="S77" s="301" t="str">
        <f>IF(ISERROR(LOG(2^-'Calcul des ∆Ct'!P76,2)),"",IF(LOG(2^-'Calcul des ∆Ct'!P76,2)&gt;1,LOG(2^-'Calcul des ∆Ct'!P76,2),-1/LOG(2^-'Calcul des ∆Ct'!P76,2)))</f>
        <v/>
      </c>
      <c r="T77" s="301" t="str">
        <f>IF(ISERROR(LOG(2^-'Calcul des ∆Ct'!Q76,2)),"",IF(LOG(2^-'Calcul des ∆Ct'!Q76,2)&gt;1,LOG(2^-'Calcul des ∆Ct'!Q76,2),-1/LOG(2^-'Calcul des ∆Ct'!Q76,2)))</f>
        <v/>
      </c>
      <c r="U77" s="301" t="str">
        <f>IF(ISERROR(LOG(2^-'Calcul des ∆Ct'!R76,2)),"",IF(LOG(2^-'Calcul des ∆Ct'!R76,2)&gt;1,LOG(2^-'Calcul des ∆Ct'!R76,2),-1/LOG(2^-'Calcul des ∆Ct'!R76,2)))</f>
        <v/>
      </c>
      <c r="V77" s="301" t="str">
        <f>IF(ISERROR(LOG(2^-'Calcul des ∆Ct'!S76,2)),"",IF(LOG(2^-'Calcul des ∆Ct'!S76,2)&gt;1,LOG(2^-'Calcul des ∆Ct'!S76,2),-1/LOG(2^-'Calcul des ∆Ct'!S76,2)))</f>
        <v/>
      </c>
      <c r="W77" s="301" t="str">
        <f>IF(ISERROR(LOG(2^-'Calcul des ∆Ct'!T76,2)),"",IF(LOG(2^-'Calcul des ∆Ct'!T76,2)&gt;1,LOG(2^-'Calcul des ∆Ct'!T76,2),-1/LOG(2^-'Calcul des ∆Ct'!T76,2)))</f>
        <v/>
      </c>
      <c r="X77" s="301" t="str">
        <f>IF(ISERROR(LOG(2^-'Calcul des ∆Ct'!U76,2)),"",IF(LOG(2^-'Calcul des ∆Ct'!U76,2)&gt;1,LOG(2^-'Calcul des ∆Ct'!U76,2),-1/LOG(2^-'Calcul des ∆Ct'!U76,2)))</f>
        <v/>
      </c>
      <c r="Y77" s="301" t="str">
        <f>IF(ISERROR(LOG(2^-'Calcul des ∆Ct'!V76,2)),"",IF(LOG(2^-'Calcul des ∆Ct'!V76,2)&gt;1,LOG(2^-'Calcul des ∆Ct'!V76,2),-1/LOG(2^-'Calcul des ∆Ct'!V76,2)))</f>
        <v/>
      </c>
      <c r="Z77" s="301" t="str">
        <f>IF(ISERROR(LOG(2^-'Calcul des ∆Ct'!W76,2)),"",IF(LOG(2^-'Calcul des ∆Ct'!W76,2)&gt;1,LOG(2^-'Calcul des ∆Ct'!W76,2),-1/LOG(2^-'Calcul des ∆Ct'!W76,2)))</f>
        <v/>
      </c>
      <c r="AA77" s="301" t="str">
        <f>IF(ISERROR(LOG(2^-'Calcul des ∆Ct'!X76,2)),"",IF(LOG(2^-'Calcul des ∆Ct'!X76,2)&gt;1,LOG(2^-'Calcul des ∆Ct'!X76,2),-1/LOG(2^-'Calcul des ∆Ct'!X76,2)))</f>
        <v/>
      </c>
      <c r="AB77" s="301" t="str">
        <f>IF(ISERROR(LOG(2^-'Calcul des ∆Ct'!Y76,2)),"",IF(LOG(2^-'Calcul des ∆Ct'!Y76,2)&gt;1,LOG(2^-'Calcul des ∆Ct'!Y76,2),-1/LOG(2^-'Calcul des ∆Ct'!Y76,2)))</f>
        <v/>
      </c>
      <c r="AC77" s="301" t="str">
        <f>IF(ISERROR(LOG(2^-'Calcul des ∆Ct'!Z76,2)),"",IF(LOG(2^-'Calcul des ∆Ct'!Z76,2)&gt;1,LOG(2^-'Calcul des ∆Ct'!Z76,2),-1/LOG(2^-'Calcul des ∆Ct'!Z76,2)))</f>
        <v/>
      </c>
      <c r="AD77" s="301" t="str">
        <f>IF(ISERROR(LOG(2^-'Calcul des ∆Ct'!AA76,2)),"",IF(LOG(2^-'Calcul des ∆Ct'!AA76,2)&gt;1,LOG(2^-'Calcul des ∆Ct'!AA76,2),-1/LOG(2^-'Calcul des ∆Ct'!AA76,2)))</f>
        <v/>
      </c>
      <c r="AE77" s="301" t="str">
        <f>IF(ISERROR(LOG(2^-'Calcul des ∆Ct'!AB76,2)),"",IF(LOG(2^-'Calcul des ∆Ct'!AB76,2)&gt;1,LOG(2^-'Calcul des ∆Ct'!AB76,2),-1/LOG(2^-'Calcul des ∆Ct'!AB76,2)))</f>
        <v/>
      </c>
      <c r="AF77" s="301" t="str">
        <f>IF(ISERROR(LOG(2^-'Calcul des ∆Ct'!AC76,2)),"",IF(LOG(2^-'Calcul des ∆Ct'!AC76,2)&gt;1,LOG(2^-'Calcul des ∆Ct'!AC76,2),-1/LOG(2^-'Calcul des ∆Ct'!AC76,2)))</f>
        <v/>
      </c>
      <c r="AG77" s="301" t="str">
        <f>IF(ISERROR(LOG(2^-'Calcul des ∆Ct'!AD76,2)),"",IF(LOG(2^-'Calcul des ∆Ct'!AD76,2)&gt;1,LOG(2^-'Calcul des ∆Ct'!AD76,2),-1/LOG(2^-'Calcul des ∆Ct'!AD76,2)))</f>
        <v/>
      </c>
      <c r="AH77" s="301" t="str">
        <f>IF(ISERROR(LOG(2^-'Calcul des ∆Ct'!AE76,2)),"",IF(LOG(2^-'Calcul des ∆Ct'!AE76,2)&gt;1,LOG(2^-'Calcul des ∆Ct'!AE76,2),-1/LOG(2^-'Calcul des ∆Ct'!AE76,2)))</f>
        <v/>
      </c>
      <c r="AI77" s="301" t="str">
        <f>IF(ISERROR(LOG(2^-'Calcul des ∆Ct'!AF76,2)),"",IF(LOG(2^-'Calcul des ∆Ct'!AF76,2)&gt;1,LOG(2^-'Calcul des ∆Ct'!AF76,2),-1/LOG(2^-'Calcul des ∆Ct'!AF76,2)))</f>
        <v/>
      </c>
      <c r="AJ77" s="301" t="str">
        <f>IF(ISERROR(LOG(2^-'Calcul des ∆Ct'!AG76,2)),"",IF(LOG(2^-'Calcul des ∆Ct'!AG76,2)&gt;1,LOG(2^-'Calcul des ∆Ct'!AG76,2),-1/LOG(2^-'Calcul des ∆Ct'!AG76,2)))</f>
        <v/>
      </c>
      <c r="AK77" s="301" t="str">
        <f>IF(ISERROR(LOG(2^-'Calcul des ∆Ct'!AH76,2)),"",IF(LOG(2^-'Calcul des ∆Ct'!AH76,2)&gt;1,LOG(2^-'Calcul des ∆Ct'!AH76,2),-1/LOG(2^-'Calcul des ∆Ct'!AH76,2)))</f>
        <v/>
      </c>
      <c r="AL77" s="301" t="str">
        <f>IF(ISERROR(LOG(2^-'Calcul des ∆Ct'!AI76,2)),"",IF(LOG(2^-'Calcul des ∆Ct'!AI76,2)&gt;1,LOG(2^-'Calcul des ∆Ct'!AI76,2),-1/LOG(2^-'Calcul des ∆Ct'!AI76,2)))</f>
        <v/>
      </c>
      <c r="AM77" s="146"/>
      <c r="AN77" s="146"/>
      <c r="AO77" s="146"/>
      <c r="AP77" s="146"/>
      <c r="AQ77" s="146"/>
      <c r="AR77" s="146"/>
      <c r="AS77" s="146"/>
    </row>
    <row r="78" spans="1:45" ht="20.100000000000001" customHeight="1">
      <c r="A78" s="146"/>
      <c r="B78" s="146"/>
      <c r="C78" s="16" t="str">
        <f>IF('Informations Gènes'!A78="","",'Informations Gènes'!A78)</f>
        <v/>
      </c>
      <c r="D78" s="16" t="str">
        <f>IF('Informations Gènes'!B78="","",'Informations Gènes'!B78)</f>
        <v/>
      </c>
      <c r="E78" s="172" t="str">
        <f>'Moyennes ∆Ct et 2^(-∆Ct)'!B77</f>
        <v/>
      </c>
      <c r="F78" s="301" t="str">
        <f>IF(ISERROR(LOG(2^-'Calcul des ∆Ct'!C77,2)),"",IF(LOG(2^-'Calcul des ∆Ct'!C77,2)&gt;1,LOG(2^-'Calcul des ∆Ct'!C77,2),-1/LOG(2^-'Calcul des ∆Ct'!C77,2)))</f>
        <v/>
      </c>
      <c r="G78" s="301" t="str">
        <f>IF(ISERROR(LOG(2^-'Calcul des ∆Ct'!D77,2)),"",IF(LOG(2^-'Calcul des ∆Ct'!D77,2)&gt;1,LOG(2^-'Calcul des ∆Ct'!D77,2),-1/LOG(2^-'Calcul des ∆Ct'!D77,2)))</f>
        <v/>
      </c>
      <c r="H78" s="301" t="str">
        <f>IF(ISERROR(LOG(2^-'Calcul des ∆Ct'!E77,2)),"",IF(LOG(2^-'Calcul des ∆Ct'!E77,2)&gt;1,LOG(2^-'Calcul des ∆Ct'!E77,2),-1/LOG(2^-'Calcul des ∆Ct'!E77,2)))</f>
        <v/>
      </c>
      <c r="I78" s="301" t="str">
        <f>IF(ISERROR(LOG(2^-'Calcul des ∆Ct'!F77,2)),"",IF(LOG(2^-'Calcul des ∆Ct'!F77,2)&gt;1,LOG(2^-'Calcul des ∆Ct'!F77,2),-1/LOG(2^-'Calcul des ∆Ct'!F77,2)))</f>
        <v/>
      </c>
      <c r="J78" s="301" t="str">
        <f>IF(ISERROR(LOG(2^-'Calcul des ∆Ct'!G77,2)),"",IF(LOG(2^-'Calcul des ∆Ct'!G77,2)&gt;1,LOG(2^-'Calcul des ∆Ct'!G77,2),-1/LOG(2^-'Calcul des ∆Ct'!G77,2)))</f>
        <v/>
      </c>
      <c r="K78" s="301" t="str">
        <f>IF(ISERROR(LOG(2^-'Calcul des ∆Ct'!H77,2)),"",IF(LOG(2^-'Calcul des ∆Ct'!H77,2)&gt;1,LOG(2^-'Calcul des ∆Ct'!H77,2),-1/LOG(2^-'Calcul des ∆Ct'!H77,2)))</f>
        <v/>
      </c>
      <c r="L78" s="301" t="str">
        <f>IF(ISERROR(LOG(2^-'Calcul des ∆Ct'!I77,2)),"",IF(LOG(2^-'Calcul des ∆Ct'!I77,2)&gt;1,LOG(2^-'Calcul des ∆Ct'!I77,2),-1/LOG(2^-'Calcul des ∆Ct'!I77,2)))</f>
        <v/>
      </c>
      <c r="M78" s="301" t="str">
        <f>IF(ISERROR(LOG(2^-'Calcul des ∆Ct'!J77,2)),"",IF(LOG(2^-'Calcul des ∆Ct'!J77,2)&gt;1,LOG(2^-'Calcul des ∆Ct'!J77,2),-1/LOG(2^-'Calcul des ∆Ct'!J77,2)))</f>
        <v/>
      </c>
      <c r="N78" s="301" t="str">
        <f>IF(ISERROR(LOG(2^-'Calcul des ∆Ct'!K77,2)),"",IF(LOG(2^-'Calcul des ∆Ct'!K77,2)&gt;1,LOG(2^-'Calcul des ∆Ct'!K77,2),-1/LOG(2^-'Calcul des ∆Ct'!K77,2)))</f>
        <v/>
      </c>
      <c r="O78" s="301" t="str">
        <f>IF(ISERROR(LOG(2^-'Calcul des ∆Ct'!L77,2)),"",IF(LOG(2^-'Calcul des ∆Ct'!L77,2)&gt;1,LOG(2^-'Calcul des ∆Ct'!L77,2),-1/LOG(2^-'Calcul des ∆Ct'!L77,2)))</f>
        <v/>
      </c>
      <c r="P78" s="301" t="str">
        <f>IF(ISERROR(LOG(2^-'Calcul des ∆Ct'!M77,2)),"",IF(LOG(2^-'Calcul des ∆Ct'!M77,2)&gt;1,LOG(2^-'Calcul des ∆Ct'!M77,2),-1/LOG(2^-'Calcul des ∆Ct'!M77,2)))</f>
        <v/>
      </c>
      <c r="Q78" s="301" t="str">
        <f>IF(ISERROR(LOG(2^-'Calcul des ∆Ct'!N77,2)),"",IF(LOG(2^-'Calcul des ∆Ct'!N77,2)&gt;1,LOG(2^-'Calcul des ∆Ct'!N77,2),-1/LOG(2^-'Calcul des ∆Ct'!N77,2)))</f>
        <v/>
      </c>
      <c r="R78" s="301" t="str">
        <f>IF(ISERROR(LOG(2^-'Calcul des ∆Ct'!O77,2)),"",IF(LOG(2^-'Calcul des ∆Ct'!O77,2)&gt;1,LOG(2^-'Calcul des ∆Ct'!O77,2),-1/LOG(2^-'Calcul des ∆Ct'!O77,2)))</f>
        <v/>
      </c>
      <c r="S78" s="301" t="str">
        <f>IF(ISERROR(LOG(2^-'Calcul des ∆Ct'!P77,2)),"",IF(LOG(2^-'Calcul des ∆Ct'!P77,2)&gt;1,LOG(2^-'Calcul des ∆Ct'!P77,2),-1/LOG(2^-'Calcul des ∆Ct'!P77,2)))</f>
        <v/>
      </c>
      <c r="T78" s="301" t="str">
        <f>IF(ISERROR(LOG(2^-'Calcul des ∆Ct'!Q77,2)),"",IF(LOG(2^-'Calcul des ∆Ct'!Q77,2)&gt;1,LOG(2^-'Calcul des ∆Ct'!Q77,2),-1/LOG(2^-'Calcul des ∆Ct'!Q77,2)))</f>
        <v/>
      </c>
      <c r="U78" s="301" t="str">
        <f>IF(ISERROR(LOG(2^-'Calcul des ∆Ct'!R77,2)),"",IF(LOG(2^-'Calcul des ∆Ct'!R77,2)&gt;1,LOG(2^-'Calcul des ∆Ct'!R77,2),-1/LOG(2^-'Calcul des ∆Ct'!R77,2)))</f>
        <v/>
      </c>
      <c r="V78" s="301" t="str">
        <f>IF(ISERROR(LOG(2^-'Calcul des ∆Ct'!S77,2)),"",IF(LOG(2^-'Calcul des ∆Ct'!S77,2)&gt;1,LOG(2^-'Calcul des ∆Ct'!S77,2),-1/LOG(2^-'Calcul des ∆Ct'!S77,2)))</f>
        <v/>
      </c>
      <c r="W78" s="301" t="str">
        <f>IF(ISERROR(LOG(2^-'Calcul des ∆Ct'!T77,2)),"",IF(LOG(2^-'Calcul des ∆Ct'!T77,2)&gt;1,LOG(2^-'Calcul des ∆Ct'!T77,2),-1/LOG(2^-'Calcul des ∆Ct'!T77,2)))</f>
        <v/>
      </c>
      <c r="X78" s="301" t="str">
        <f>IF(ISERROR(LOG(2^-'Calcul des ∆Ct'!U77,2)),"",IF(LOG(2^-'Calcul des ∆Ct'!U77,2)&gt;1,LOG(2^-'Calcul des ∆Ct'!U77,2),-1/LOG(2^-'Calcul des ∆Ct'!U77,2)))</f>
        <v/>
      </c>
      <c r="Y78" s="301" t="str">
        <f>IF(ISERROR(LOG(2^-'Calcul des ∆Ct'!V77,2)),"",IF(LOG(2^-'Calcul des ∆Ct'!V77,2)&gt;1,LOG(2^-'Calcul des ∆Ct'!V77,2),-1/LOG(2^-'Calcul des ∆Ct'!V77,2)))</f>
        <v/>
      </c>
      <c r="Z78" s="301" t="str">
        <f>IF(ISERROR(LOG(2^-'Calcul des ∆Ct'!W77,2)),"",IF(LOG(2^-'Calcul des ∆Ct'!W77,2)&gt;1,LOG(2^-'Calcul des ∆Ct'!W77,2),-1/LOG(2^-'Calcul des ∆Ct'!W77,2)))</f>
        <v/>
      </c>
      <c r="AA78" s="301" t="str">
        <f>IF(ISERROR(LOG(2^-'Calcul des ∆Ct'!X77,2)),"",IF(LOG(2^-'Calcul des ∆Ct'!X77,2)&gt;1,LOG(2^-'Calcul des ∆Ct'!X77,2),-1/LOG(2^-'Calcul des ∆Ct'!X77,2)))</f>
        <v/>
      </c>
      <c r="AB78" s="301" t="str">
        <f>IF(ISERROR(LOG(2^-'Calcul des ∆Ct'!Y77,2)),"",IF(LOG(2^-'Calcul des ∆Ct'!Y77,2)&gt;1,LOG(2^-'Calcul des ∆Ct'!Y77,2),-1/LOG(2^-'Calcul des ∆Ct'!Y77,2)))</f>
        <v/>
      </c>
      <c r="AC78" s="301" t="str">
        <f>IF(ISERROR(LOG(2^-'Calcul des ∆Ct'!Z77,2)),"",IF(LOG(2^-'Calcul des ∆Ct'!Z77,2)&gt;1,LOG(2^-'Calcul des ∆Ct'!Z77,2),-1/LOG(2^-'Calcul des ∆Ct'!Z77,2)))</f>
        <v/>
      </c>
      <c r="AD78" s="301" t="str">
        <f>IF(ISERROR(LOG(2^-'Calcul des ∆Ct'!AA77,2)),"",IF(LOG(2^-'Calcul des ∆Ct'!AA77,2)&gt;1,LOG(2^-'Calcul des ∆Ct'!AA77,2),-1/LOG(2^-'Calcul des ∆Ct'!AA77,2)))</f>
        <v/>
      </c>
      <c r="AE78" s="301" t="str">
        <f>IF(ISERROR(LOG(2^-'Calcul des ∆Ct'!AB77,2)),"",IF(LOG(2^-'Calcul des ∆Ct'!AB77,2)&gt;1,LOG(2^-'Calcul des ∆Ct'!AB77,2),-1/LOG(2^-'Calcul des ∆Ct'!AB77,2)))</f>
        <v/>
      </c>
      <c r="AF78" s="301" t="str">
        <f>IF(ISERROR(LOG(2^-'Calcul des ∆Ct'!AC77,2)),"",IF(LOG(2^-'Calcul des ∆Ct'!AC77,2)&gt;1,LOG(2^-'Calcul des ∆Ct'!AC77,2),-1/LOG(2^-'Calcul des ∆Ct'!AC77,2)))</f>
        <v/>
      </c>
      <c r="AG78" s="301" t="str">
        <f>IF(ISERROR(LOG(2^-'Calcul des ∆Ct'!AD77,2)),"",IF(LOG(2^-'Calcul des ∆Ct'!AD77,2)&gt;1,LOG(2^-'Calcul des ∆Ct'!AD77,2),-1/LOG(2^-'Calcul des ∆Ct'!AD77,2)))</f>
        <v/>
      </c>
      <c r="AH78" s="301" t="str">
        <f>IF(ISERROR(LOG(2^-'Calcul des ∆Ct'!AE77,2)),"",IF(LOG(2^-'Calcul des ∆Ct'!AE77,2)&gt;1,LOG(2^-'Calcul des ∆Ct'!AE77,2),-1/LOG(2^-'Calcul des ∆Ct'!AE77,2)))</f>
        <v/>
      </c>
      <c r="AI78" s="301" t="str">
        <f>IF(ISERROR(LOG(2^-'Calcul des ∆Ct'!AF77,2)),"",IF(LOG(2^-'Calcul des ∆Ct'!AF77,2)&gt;1,LOG(2^-'Calcul des ∆Ct'!AF77,2),-1/LOG(2^-'Calcul des ∆Ct'!AF77,2)))</f>
        <v/>
      </c>
      <c r="AJ78" s="301" t="str">
        <f>IF(ISERROR(LOG(2^-'Calcul des ∆Ct'!AG77,2)),"",IF(LOG(2^-'Calcul des ∆Ct'!AG77,2)&gt;1,LOG(2^-'Calcul des ∆Ct'!AG77,2),-1/LOG(2^-'Calcul des ∆Ct'!AG77,2)))</f>
        <v/>
      </c>
      <c r="AK78" s="301" t="str">
        <f>IF(ISERROR(LOG(2^-'Calcul des ∆Ct'!AH77,2)),"",IF(LOG(2^-'Calcul des ∆Ct'!AH77,2)&gt;1,LOG(2^-'Calcul des ∆Ct'!AH77,2),-1/LOG(2^-'Calcul des ∆Ct'!AH77,2)))</f>
        <v/>
      </c>
      <c r="AL78" s="301" t="str">
        <f>IF(ISERROR(LOG(2^-'Calcul des ∆Ct'!AI77,2)),"",IF(LOG(2^-'Calcul des ∆Ct'!AI77,2)&gt;1,LOG(2^-'Calcul des ∆Ct'!AI77,2),-1/LOG(2^-'Calcul des ∆Ct'!AI77,2)))</f>
        <v/>
      </c>
      <c r="AM78" s="146"/>
      <c r="AN78" s="146"/>
      <c r="AO78" s="146"/>
      <c r="AP78" s="146"/>
      <c r="AQ78" s="146"/>
      <c r="AR78" s="146"/>
      <c r="AS78" s="146"/>
    </row>
    <row r="79" spans="1:45" ht="20.100000000000001" customHeight="1">
      <c r="A79" s="146"/>
      <c r="B79" s="146"/>
      <c r="C79" s="16" t="str">
        <f>IF('Informations Gènes'!A79="","",'Informations Gènes'!A79)</f>
        <v/>
      </c>
      <c r="D79" s="16" t="str">
        <f>IF('Informations Gènes'!B79="","",'Informations Gènes'!B79)</f>
        <v/>
      </c>
      <c r="E79" s="172" t="str">
        <f>'Moyennes ∆Ct et 2^(-∆Ct)'!B78</f>
        <v/>
      </c>
      <c r="F79" s="301" t="str">
        <f>IF(ISERROR(LOG(2^-'Calcul des ∆Ct'!C78,2)),"",IF(LOG(2^-'Calcul des ∆Ct'!C78,2)&gt;1,LOG(2^-'Calcul des ∆Ct'!C78,2),-1/LOG(2^-'Calcul des ∆Ct'!C78,2)))</f>
        <v/>
      </c>
      <c r="G79" s="301" t="str">
        <f>IF(ISERROR(LOG(2^-'Calcul des ∆Ct'!D78,2)),"",IF(LOG(2^-'Calcul des ∆Ct'!D78,2)&gt;1,LOG(2^-'Calcul des ∆Ct'!D78,2),-1/LOG(2^-'Calcul des ∆Ct'!D78,2)))</f>
        <v/>
      </c>
      <c r="H79" s="301" t="str">
        <f>IF(ISERROR(LOG(2^-'Calcul des ∆Ct'!E78,2)),"",IF(LOG(2^-'Calcul des ∆Ct'!E78,2)&gt;1,LOG(2^-'Calcul des ∆Ct'!E78,2),-1/LOG(2^-'Calcul des ∆Ct'!E78,2)))</f>
        <v/>
      </c>
      <c r="I79" s="301" t="str">
        <f>IF(ISERROR(LOG(2^-'Calcul des ∆Ct'!F78,2)),"",IF(LOG(2^-'Calcul des ∆Ct'!F78,2)&gt;1,LOG(2^-'Calcul des ∆Ct'!F78,2),-1/LOG(2^-'Calcul des ∆Ct'!F78,2)))</f>
        <v/>
      </c>
      <c r="J79" s="301" t="str">
        <f>IF(ISERROR(LOG(2^-'Calcul des ∆Ct'!G78,2)),"",IF(LOG(2^-'Calcul des ∆Ct'!G78,2)&gt;1,LOG(2^-'Calcul des ∆Ct'!G78,2),-1/LOG(2^-'Calcul des ∆Ct'!G78,2)))</f>
        <v/>
      </c>
      <c r="K79" s="301" t="str">
        <f>IF(ISERROR(LOG(2^-'Calcul des ∆Ct'!H78,2)),"",IF(LOG(2^-'Calcul des ∆Ct'!H78,2)&gt;1,LOG(2^-'Calcul des ∆Ct'!H78,2),-1/LOG(2^-'Calcul des ∆Ct'!H78,2)))</f>
        <v/>
      </c>
      <c r="L79" s="301" t="str">
        <f>IF(ISERROR(LOG(2^-'Calcul des ∆Ct'!I78,2)),"",IF(LOG(2^-'Calcul des ∆Ct'!I78,2)&gt;1,LOG(2^-'Calcul des ∆Ct'!I78,2),-1/LOG(2^-'Calcul des ∆Ct'!I78,2)))</f>
        <v/>
      </c>
      <c r="M79" s="301" t="str">
        <f>IF(ISERROR(LOG(2^-'Calcul des ∆Ct'!J78,2)),"",IF(LOG(2^-'Calcul des ∆Ct'!J78,2)&gt;1,LOG(2^-'Calcul des ∆Ct'!J78,2),-1/LOG(2^-'Calcul des ∆Ct'!J78,2)))</f>
        <v/>
      </c>
      <c r="N79" s="301" t="str">
        <f>IF(ISERROR(LOG(2^-'Calcul des ∆Ct'!K78,2)),"",IF(LOG(2^-'Calcul des ∆Ct'!K78,2)&gt;1,LOG(2^-'Calcul des ∆Ct'!K78,2),-1/LOG(2^-'Calcul des ∆Ct'!K78,2)))</f>
        <v/>
      </c>
      <c r="O79" s="301" t="str">
        <f>IF(ISERROR(LOG(2^-'Calcul des ∆Ct'!L78,2)),"",IF(LOG(2^-'Calcul des ∆Ct'!L78,2)&gt;1,LOG(2^-'Calcul des ∆Ct'!L78,2),-1/LOG(2^-'Calcul des ∆Ct'!L78,2)))</f>
        <v/>
      </c>
      <c r="P79" s="301" t="str">
        <f>IF(ISERROR(LOG(2^-'Calcul des ∆Ct'!M78,2)),"",IF(LOG(2^-'Calcul des ∆Ct'!M78,2)&gt;1,LOG(2^-'Calcul des ∆Ct'!M78,2),-1/LOG(2^-'Calcul des ∆Ct'!M78,2)))</f>
        <v/>
      </c>
      <c r="Q79" s="301" t="str">
        <f>IF(ISERROR(LOG(2^-'Calcul des ∆Ct'!N78,2)),"",IF(LOG(2^-'Calcul des ∆Ct'!N78,2)&gt;1,LOG(2^-'Calcul des ∆Ct'!N78,2),-1/LOG(2^-'Calcul des ∆Ct'!N78,2)))</f>
        <v/>
      </c>
      <c r="R79" s="301" t="str">
        <f>IF(ISERROR(LOG(2^-'Calcul des ∆Ct'!O78,2)),"",IF(LOG(2^-'Calcul des ∆Ct'!O78,2)&gt;1,LOG(2^-'Calcul des ∆Ct'!O78,2),-1/LOG(2^-'Calcul des ∆Ct'!O78,2)))</f>
        <v/>
      </c>
      <c r="S79" s="301" t="str">
        <f>IF(ISERROR(LOG(2^-'Calcul des ∆Ct'!P78,2)),"",IF(LOG(2^-'Calcul des ∆Ct'!P78,2)&gt;1,LOG(2^-'Calcul des ∆Ct'!P78,2),-1/LOG(2^-'Calcul des ∆Ct'!P78,2)))</f>
        <v/>
      </c>
      <c r="T79" s="301" t="str">
        <f>IF(ISERROR(LOG(2^-'Calcul des ∆Ct'!Q78,2)),"",IF(LOG(2^-'Calcul des ∆Ct'!Q78,2)&gt;1,LOG(2^-'Calcul des ∆Ct'!Q78,2),-1/LOG(2^-'Calcul des ∆Ct'!Q78,2)))</f>
        <v/>
      </c>
      <c r="U79" s="301" t="str">
        <f>IF(ISERROR(LOG(2^-'Calcul des ∆Ct'!R78,2)),"",IF(LOG(2^-'Calcul des ∆Ct'!R78,2)&gt;1,LOG(2^-'Calcul des ∆Ct'!R78,2),-1/LOG(2^-'Calcul des ∆Ct'!R78,2)))</f>
        <v/>
      </c>
      <c r="V79" s="301" t="str">
        <f>IF(ISERROR(LOG(2^-'Calcul des ∆Ct'!S78,2)),"",IF(LOG(2^-'Calcul des ∆Ct'!S78,2)&gt;1,LOG(2^-'Calcul des ∆Ct'!S78,2),-1/LOG(2^-'Calcul des ∆Ct'!S78,2)))</f>
        <v/>
      </c>
      <c r="W79" s="301" t="str">
        <f>IF(ISERROR(LOG(2^-'Calcul des ∆Ct'!T78,2)),"",IF(LOG(2^-'Calcul des ∆Ct'!T78,2)&gt;1,LOG(2^-'Calcul des ∆Ct'!T78,2),-1/LOG(2^-'Calcul des ∆Ct'!T78,2)))</f>
        <v/>
      </c>
      <c r="X79" s="301" t="str">
        <f>IF(ISERROR(LOG(2^-'Calcul des ∆Ct'!U78,2)),"",IF(LOG(2^-'Calcul des ∆Ct'!U78,2)&gt;1,LOG(2^-'Calcul des ∆Ct'!U78,2),-1/LOG(2^-'Calcul des ∆Ct'!U78,2)))</f>
        <v/>
      </c>
      <c r="Y79" s="301" t="str">
        <f>IF(ISERROR(LOG(2^-'Calcul des ∆Ct'!V78,2)),"",IF(LOG(2^-'Calcul des ∆Ct'!V78,2)&gt;1,LOG(2^-'Calcul des ∆Ct'!V78,2),-1/LOG(2^-'Calcul des ∆Ct'!V78,2)))</f>
        <v/>
      </c>
      <c r="Z79" s="301" t="str">
        <f>IF(ISERROR(LOG(2^-'Calcul des ∆Ct'!W78,2)),"",IF(LOG(2^-'Calcul des ∆Ct'!W78,2)&gt;1,LOG(2^-'Calcul des ∆Ct'!W78,2),-1/LOG(2^-'Calcul des ∆Ct'!W78,2)))</f>
        <v/>
      </c>
      <c r="AA79" s="301" t="str">
        <f>IF(ISERROR(LOG(2^-'Calcul des ∆Ct'!X78,2)),"",IF(LOG(2^-'Calcul des ∆Ct'!X78,2)&gt;1,LOG(2^-'Calcul des ∆Ct'!X78,2),-1/LOG(2^-'Calcul des ∆Ct'!X78,2)))</f>
        <v/>
      </c>
      <c r="AB79" s="301" t="str">
        <f>IF(ISERROR(LOG(2^-'Calcul des ∆Ct'!Y78,2)),"",IF(LOG(2^-'Calcul des ∆Ct'!Y78,2)&gt;1,LOG(2^-'Calcul des ∆Ct'!Y78,2),-1/LOG(2^-'Calcul des ∆Ct'!Y78,2)))</f>
        <v/>
      </c>
      <c r="AC79" s="301" t="str">
        <f>IF(ISERROR(LOG(2^-'Calcul des ∆Ct'!Z78,2)),"",IF(LOG(2^-'Calcul des ∆Ct'!Z78,2)&gt;1,LOG(2^-'Calcul des ∆Ct'!Z78,2),-1/LOG(2^-'Calcul des ∆Ct'!Z78,2)))</f>
        <v/>
      </c>
      <c r="AD79" s="301" t="str">
        <f>IF(ISERROR(LOG(2^-'Calcul des ∆Ct'!AA78,2)),"",IF(LOG(2^-'Calcul des ∆Ct'!AA78,2)&gt;1,LOG(2^-'Calcul des ∆Ct'!AA78,2),-1/LOG(2^-'Calcul des ∆Ct'!AA78,2)))</f>
        <v/>
      </c>
      <c r="AE79" s="301" t="str">
        <f>IF(ISERROR(LOG(2^-'Calcul des ∆Ct'!AB78,2)),"",IF(LOG(2^-'Calcul des ∆Ct'!AB78,2)&gt;1,LOG(2^-'Calcul des ∆Ct'!AB78,2),-1/LOG(2^-'Calcul des ∆Ct'!AB78,2)))</f>
        <v/>
      </c>
      <c r="AF79" s="301" t="str">
        <f>IF(ISERROR(LOG(2^-'Calcul des ∆Ct'!AC78,2)),"",IF(LOG(2^-'Calcul des ∆Ct'!AC78,2)&gt;1,LOG(2^-'Calcul des ∆Ct'!AC78,2),-1/LOG(2^-'Calcul des ∆Ct'!AC78,2)))</f>
        <v/>
      </c>
      <c r="AG79" s="301" t="str">
        <f>IF(ISERROR(LOG(2^-'Calcul des ∆Ct'!AD78,2)),"",IF(LOG(2^-'Calcul des ∆Ct'!AD78,2)&gt;1,LOG(2^-'Calcul des ∆Ct'!AD78,2),-1/LOG(2^-'Calcul des ∆Ct'!AD78,2)))</f>
        <v/>
      </c>
      <c r="AH79" s="301" t="str">
        <f>IF(ISERROR(LOG(2^-'Calcul des ∆Ct'!AE78,2)),"",IF(LOG(2^-'Calcul des ∆Ct'!AE78,2)&gt;1,LOG(2^-'Calcul des ∆Ct'!AE78,2),-1/LOG(2^-'Calcul des ∆Ct'!AE78,2)))</f>
        <v/>
      </c>
      <c r="AI79" s="301" t="str">
        <f>IF(ISERROR(LOG(2^-'Calcul des ∆Ct'!AF78,2)),"",IF(LOG(2^-'Calcul des ∆Ct'!AF78,2)&gt;1,LOG(2^-'Calcul des ∆Ct'!AF78,2),-1/LOG(2^-'Calcul des ∆Ct'!AF78,2)))</f>
        <v/>
      </c>
      <c r="AJ79" s="301" t="str">
        <f>IF(ISERROR(LOG(2^-'Calcul des ∆Ct'!AG78,2)),"",IF(LOG(2^-'Calcul des ∆Ct'!AG78,2)&gt;1,LOG(2^-'Calcul des ∆Ct'!AG78,2),-1/LOG(2^-'Calcul des ∆Ct'!AG78,2)))</f>
        <v/>
      </c>
      <c r="AK79" s="301" t="str">
        <f>IF(ISERROR(LOG(2^-'Calcul des ∆Ct'!AH78,2)),"",IF(LOG(2^-'Calcul des ∆Ct'!AH78,2)&gt;1,LOG(2^-'Calcul des ∆Ct'!AH78,2),-1/LOG(2^-'Calcul des ∆Ct'!AH78,2)))</f>
        <v/>
      </c>
      <c r="AL79" s="301" t="str">
        <f>IF(ISERROR(LOG(2^-'Calcul des ∆Ct'!AI78,2)),"",IF(LOG(2^-'Calcul des ∆Ct'!AI78,2)&gt;1,LOG(2^-'Calcul des ∆Ct'!AI78,2),-1/LOG(2^-'Calcul des ∆Ct'!AI78,2)))</f>
        <v/>
      </c>
      <c r="AM79" s="146"/>
      <c r="AN79" s="146"/>
      <c r="AO79" s="146"/>
      <c r="AP79" s="146"/>
      <c r="AQ79" s="146"/>
      <c r="AR79" s="146"/>
      <c r="AS79" s="146"/>
    </row>
    <row r="80" spans="1:45" ht="20.100000000000001" customHeight="1">
      <c r="A80" s="146"/>
      <c r="B80" s="146"/>
      <c r="C80" s="16" t="str">
        <f>IF('Informations Gènes'!A80="","",'Informations Gènes'!A80)</f>
        <v/>
      </c>
      <c r="D80" s="16" t="str">
        <f>IF('Informations Gènes'!B80="","",'Informations Gènes'!B80)</f>
        <v/>
      </c>
      <c r="E80" s="172" t="str">
        <f>'Moyennes ∆Ct et 2^(-∆Ct)'!B79</f>
        <v/>
      </c>
      <c r="F80" s="301" t="str">
        <f>IF(ISERROR(LOG(2^-'Calcul des ∆Ct'!C79,2)),"",IF(LOG(2^-'Calcul des ∆Ct'!C79,2)&gt;1,LOG(2^-'Calcul des ∆Ct'!C79,2),-1/LOG(2^-'Calcul des ∆Ct'!C79,2)))</f>
        <v/>
      </c>
      <c r="G80" s="301" t="str">
        <f>IF(ISERROR(LOG(2^-'Calcul des ∆Ct'!D79,2)),"",IF(LOG(2^-'Calcul des ∆Ct'!D79,2)&gt;1,LOG(2^-'Calcul des ∆Ct'!D79,2),-1/LOG(2^-'Calcul des ∆Ct'!D79,2)))</f>
        <v/>
      </c>
      <c r="H80" s="301" t="str">
        <f>IF(ISERROR(LOG(2^-'Calcul des ∆Ct'!E79,2)),"",IF(LOG(2^-'Calcul des ∆Ct'!E79,2)&gt;1,LOG(2^-'Calcul des ∆Ct'!E79,2),-1/LOG(2^-'Calcul des ∆Ct'!E79,2)))</f>
        <v/>
      </c>
      <c r="I80" s="301" t="str">
        <f>IF(ISERROR(LOG(2^-'Calcul des ∆Ct'!F79,2)),"",IF(LOG(2^-'Calcul des ∆Ct'!F79,2)&gt;1,LOG(2^-'Calcul des ∆Ct'!F79,2),-1/LOG(2^-'Calcul des ∆Ct'!F79,2)))</f>
        <v/>
      </c>
      <c r="J80" s="301" t="str">
        <f>IF(ISERROR(LOG(2^-'Calcul des ∆Ct'!G79,2)),"",IF(LOG(2^-'Calcul des ∆Ct'!G79,2)&gt;1,LOG(2^-'Calcul des ∆Ct'!G79,2),-1/LOG(2^-'Calcul des ∆Ct'!G79,2)))</f>
        <v/>
      </c>
      <c r="K80" s="301" t="str">
        <f>IF(ISERROR(LOG(2^-'Calcul des ∆Ct'!H79,2)),"",IF(LOG(2^-'Calcul des ∆Ct'!H79,2)&gt;1,LOG(2^-'Calcul des ∆Ct'!H79,2),-1/LOG(2^-'Calcul des ∆Ct'!H79,2)))</f>
        <v/>
      </c>
      <c r="L80" s="301" t="str">
        <f>IF(ISERROR(LOG(2^-'Calcul des ∆Ct'!I79,2)),"",IF(LOG(2^-'Calcul des ∆Ct'!I79,2)&gt;1,LOG(2^-'Calcul des ∆Ct'!I79,2),-1/LOG(2^-'Calcul des ∆Ct'!I79,2)))</f>
        <v/>
      </c>
      <c r="M80" s="301" t="str">
        <f>IF(ISERROR(LOG(2^-'Calcul des ∆Ct'!J79,2)),"",IF(LOG(2^-'Calcul des ∆Ct'!J79,2)&gt;1,LOG(2^-'Calcul des ∆Ct'!J79,2),-1/LOG(2^-'Calcul des ∆Ct'!J79,2)))</f>
        <v/>
      </c>
      <c r="N80" s="301" t="str">
        <f>IF(ISERROR(LOG(2^-'Calcul des ∆Ct'!K79,2)),"",IF(LOG(2^-'Calcul des ∆Ct'!K79,2)&gt;1,LOG(2^-'Calcul des ∆Ct'!K79,2),-1/LOG(2^-'Calcul des ∆Ct'!K79,2)))</f>
        <v/>
      </c>
      <c r="O80" s="301" t="str">
        <f>IF(ISERROR(LOG(2^-'Calcul des ∆Ct'!L79,2)),"",IF(LOG(2^-'Calcul des ∆Ct'!L79,2)&gt;1,LOG(2^-'Calcul des ∆Ct'!L79,2),-1/LOG(2^-'Calcul des ∆Ct'!L79,2)))</f>
        <v/>
      </c>
      <c r="P80" s="301" t="str">
        <f>IF(ISERROR(LOG(2^-'Calcul des ∆Ct'!M79,2)),"",IF(LOG(2^-'Calcul des ∆Ct'!M79,2)&gt;1,LOG(2^-'Calcul des ∆Ct'!M79,2),-1/LOG(2^-'Calcul des ∆Ct'!M79,2)))</f>
        <v/>
      </c>
      <c r="Q80" s="301" t="str">
        <f>IF(ISERROR(LOG(2^-'Calcul des ∆Ct'!N79,2)),"",IF(LOG(2^-'Calcul des ∆Ct'!N79,2)&gt;1,LOG(2^-'Calcul des ∆Ct'!N79,2),-1/LOG(2^-'Calcul des ∆Ct'!N79,2)))</f>
        <v/>
      </c>
      <c r="R80" s="301" t="str">
        <f>IF(ISERROR(LOG(2^-'Calcul des ∆Ct'!O79,2)),"",IF(LOG(2^-'Calcul des ∆Ct'!O79,2)&gt;1,LOG(2^-'Calcul des ∆Ct'!O79,2),-1/LOG(2^-'Calcul des ∆Ct'!O79,2)))</f>
        <v/>
      </c>
      <c r="S80" s="301" t="str">
        <f>IF(ISERROR(LOG(2^-'Calcul des ∆Ct'!P79,2)),"",IF(LOG(2^-'Calcul des ∆Ct'!P79,2)&gt;1,LOG(2^-'Calcul des ∆Ct'!P79,2),-1/LOG(2^-'Calcul des ∆Ct'!P79,2)))</f>
        <v/>
      </c>
      <c r="T80" s="301" t="str">
        <f>IF(ISERROR(LOG(2^-'Calcul des ∆Ct'!Q79,2)),"",IF(LOG(2^-'Calcul des ∆Ct'!Q79,2)&gt;1,LOG(2^-'Calcul des ∆Ct'!Q79,2),-1/LOG(2^-'Calcul des ∆Ct'!Q79,2)))</f>
        <v/>
      </c>
      <c r="U80" s="301" t="str">
        <f>IF(ISERROR(LOG(2^-'Calcul des ∆Ct'!R79,2)),"",IF(LOG(2^-'Calcul des ∆Ct'!R79,2)&gt;1,LOG(2^-'Calcul des ∆Ct'!R79,2),-1/LOG(2^-'Calcul des ∆Ct'!R79,2)))</f>
        <v/>
      </c>
      <c r="V80" s="301" t="str">
        <f>IF(ISERROR(LOG(2^-'Calcul des ∆Ct'!S79,2)),"",IF(LOG(2^-'Calcul des ∆Ct'!S79,2)&gt;1,LOG(2^-'Calcul des ∆Ct'!S79,2),-1/LOG(2^-'Calcul des ∆Ct'!S79,2)))</f>
        <v/>
      </c>
      <c r="W80" s="301" t="str">
        <f>IF(ISERROR(LOG(2^-'Calcul des ∆Ct'!T79,2)),"",IF(LOG(2^-'Calcul des ∆Ct'!T79,2)&gt;1,LOG(2^-'Calcul des ∆Ct'!T79,2),-1/LOG(2^-'Calcul des ∆Ct'!T79,2)))</f>
        <v/>
      </c>
      <c r="X80" s="301" t="str">
        <f>IF(ISERROR(LOG(2^-'Calcul des ∆Ct'!U79,2)),"",IF(LOG(2^-'Calcul des ∆Ct'!U79,2)&gt;1,LOG(2^-'Calcul des ∆Ct'!U79,2),-1/LOG(2^-'Calcul des ∆Ct'!U79,2)))</f>
        <v/>
      </c>
      <c r="Y80" s="301" t="str">
        <f>IF(ISERROR(LOG(2^-'Calcul des ∆Ct'!V79,2)),"",IF(LOG(2^-'Calcul des ∆Ct'!V79,2)&gt;1,LOG(2^-'Calcul des ∆Ct'!V79,2),-1/LOG(2^-'Calcul des ∆Ct'!V79,2)))</f>
        <v/>
      </c>
      <c r="Z80" s="301" t="str">
        <f>IF(ISERROR(LOG(2^-'Calcul des ∆Ct'!W79,2)),"",IF(LOG(2^-'Calcul des ∆Ct'!W79,2)&gt;1,LOG(2^-'Calcul des ∆Ct'!W79,2),-1/LOG(2^-'Calcul des ∆Ct'!W79,2)))</f>
        <v/>
      </c>
      <c r="AA80" s="301" t="str">
        <f>IF(ISERROR(LOG(2^-'Calcul des ∆Ct'!X79,2)),"",IF(LOG(2^-'Calcul des ∆Ct'!X79,2)&gt;1,LOG(2^-'Calcul des ∆Ct'!X79,2),-1/LOG(2^-'Calcul des ∆Ct'!X79,2)))</f>
        <v/>
      </c>
      <c r="AB80" s="301" t="str">
        <f>IF(ISERROR(LOG(2^-'Calcul des ∆Ct'!Y79,2)),"",IF(LOG(2^-'Calcul des ∆Ct'!Y79,2)&gt;1,LOG(2^-'Calcul des ∆Ct'!Y79,2),-1/LOG(2^-'Calcul des ∆Ct'!Y79,2)))</f>
        <v/>
      </c>
      <c r="AC80" s="301" t="str">
        <f>IF(ISERROR(LOG(2^-'Calcul des ∆Ct'!Z79,2)),"",IF(LOG(2^-'Calcul des ∆Ct'!Z79,2)&gt;1,LOG(2^-'Calcul des ∆Ct'!Z79,2),-1/LOG(2^-'Calcul des ∆Ct'!Z79,2)))</f>
        <v/>
      </c>
      <c r="AD80" s="301" t="str">
        <f>IF(ISERROR(LOG(2^-'Calcul des ∆Ct'!AA79,2)),"",IF(LOG(2^-'Calcul des ∆Ct'!AA79,2)&gt;1,LOG(2^-'Calcul des ∆Ct'!AA79,2),-1/LOG(2^-'Calcul des ∆Ct'!AA79,2)))</f>
        <v/>
      </c>
      <c r="AE80" s="301" t="str">
        <f>IF(ISERROR(LOG(2^-'Calcul des ∆Ct'!AB79,2)),"",IF(LOG(2^-'Calcul des ∆Ct'!AB79,2)&gt;1,LOG(2^-'Calcul des ∆Ct'!AB79,2),-1/LOG(2^-'Calcul des ∆Ct'!AB79,2)))</f>
        <v/>
      </c>
      <c r="AF80" s="301" t="str">
        <f>IF(ISERROR(LOG(2^-'Calcul des ∆Ct'!AC79,2)),"",IF(LOG(2^-'Calcul des ∆Ct'!AC79,2)&gt;1,LOG(2^-'Calcul des ∆Ct'!AC79,2),-1/LOG(2^-'Calcul des ∆Ct'!AC79,2)))</f>
        <v/>
      </c>
      <c r="AG80" s="301" t="str">
        <f>IF(ISERROR(LOG(2^-'Calcul des ∆Ct'!AD79,2)),"",IF(LOG(2^-'Calcul des ∆Ct'!AD79,2)&gt;1,LOG(2^-'Calcul des ∆Ct'!AD79,2),-1/LOG(2^-'Calcul des ∆Ct'!AD79,2)))</f>
        <v/>
      </c>
      <c r="AH80" s="301" t="str">
        <f>IF(ISERROR(LOG(2^-'Calcul des ∆Ct'!AE79,2)),"",IF(LOG(2^-'Calcul des ∆Ct'!AE79,2)&gt;1,LOG(2^-'Calcul des ∆Ct'!AE79,2),-1/LOG(2^-'Calcul des ∆Ct'!AE79,2)))</f>
        <v/>
      </c>
      <c r="AI80" s="301" t="str">
        <f>IF(ISERROR(LOG(2^-'Calcul des ∆Ct'!AF79,2)),"",IF(LOG(2^-'Calcul des ∆Ct'!AF79,2)&gt;1,LOG(2^-'Calcul des ∆Ct'!AF79,2),-1/LOG(2^-'Calcul des ∆Ct'!AF79,2)))</f>
        <v/>
      </c>
      <c r="AJ80" s="301" t="str">
        <f>IF(ISERROR(LOG(2^-'Calcul des ∆Ct'!AG79,2)),"",IF(LOG(2^-'Calcul des ∆Ct'!AG79,2)&gt;1,LOG(2^-'Calcul des ∆Ct'!AG79,2),-1/LOG(2^-'Calcul des ∆Ct'!AG79,2)))</f>
        <v/>
      </c>
      <c r="AK80" s="301" t="str">
        <f>IF(ISERROR(LOG(2^-'Calcul des ∆Ct'!AH79,2)),"",IF(LOG(2^-'Calcul des ∆Ct'!AH79,2)&gt;1,LOG(2^-'Calcul des ∆Ct'!AH79,2),-1/LOG(2^-'Calcul des ∆Ct'!AH79,2)))</f>
        <v/>
      </c>
      <c r="AL80" s="301" t="str">
        <f>IF(ISERROR(LOG(2^-'Calcul des ∆Ct'!AI79,2)),"",IF(LOG(2^-'Calcul des ∆Ct'!AI79,2)&gt;1,LOG(2^-'Calcul des ∆Ct'!AI79,2),-1/LOG(2^-'Calcul des ∆Ct'!AI79,2)))</f>
        <v/>
      </c>
      <c r="AM80" s="146"/>
      <c r="AN80" s="146"/>
      <c r="AO80" s="146"/>
      <c r="AP80" s="146"/>
      <c r="AQ80" s="146"/>
      <c r="AR80" s="146"/>
      <c r="AS80" s="146"/>
    </row>
    <row r="81" spans="1:45" ht="20.100000000000001" customHeight="1">
      <c r="A81" s="146"/>
      <c r="B81" s="146"/>
      <c r="C81" s="16" t="str">
        <f>IF('Informations Gènes'!A81="","",'Informations Gènes'!A81)</f>
        <v/>
      </c>
      <c r="D81" s="16" t="str">
        <f>IF('Informations Gènes'!B81="","",'Informations Gènes'!B81)</f>
        <v/>
      </c>
      <c r="E81" s="172" t="str">
        <f>'Moyennes ∆Ct et 2^(-∆Ct)'!B80</f>
        <v/>
      </c>
      <c r="F81" s="301" t="str">
        <f>IF(ISERROR(LOG(2^-'Calcul des ∆Ct'!C80,2)),"",IF(LOG(2^-'Calcul des ∆Ct'!C80,2)&gt;1,LOG(2^-'Calcul des ∆Ct'!C80,2),-1/LOG(2^-'Calcul des ∆Ct'!C80,2)))</f>
        <v/>
      </c>
      <c r="G81" s="301" t="str">
        <f>IF(ISERROR(LOG(2^-'Calcul des ∆Ct'!D80,2)),"",IF(LOG(2^-'Calcul des ∆Ct'!D80,2)&gt;1,LOG(2^-'Calcul des ∆Ct'!D80,2),-1/LOG(2^-'Calcul des ∆Ct'!D80,2)))</f>
        <v/>
      </c>
      <c r="H81" s="301" t="str">
        <f>IF(ISERROR(LOG(2^-'Calcul des ∆Ct'!E80,2)),"",IF(LOG(2^-'Calcul des ∆Ct'!E80,2)&gt;1,LOG(2^-'Calcul des ∆Ct'!E80,2),-1/LOG(2^-'Calcul des ∆Ct'!E80,2)))</f>
        <v/>
      </c>
      <c r="I81" s="301" t="str">
        <f>IF(ISERROR(LOG(2^-'Calcul des ∆Ct'!F80,2)),"",IF(LOG(2^-'Calcul des ∆Ct'!F80,2)&gt;1,LOG(2^-'Calcul des ∆Ct'!F80,2),-1/LOG(2^-'Calcul des ∆Ct'!F80,2)))</f>
        <v/>
      </c>
      <c r="J81" s="301" t="str">
        <f>IF(ISERROR(LOG(2^-'Calcul des ∆Ct'!G80,2)),"",IF(LOG(2^-'Calcul des ∆Ct'!G80,2)&gt;1,LOG(2^-'Calcul des ∆Ct'!G80,2),-1/LOG(2^-'Calcul des ∆Ct'!G80,2)))</f>
        <v/>
      </c>
      <c r="K81" s="301" t="str">
        <f>IF(ISERROR(LOG(2^-'Calcul des ∆Ct'!H80,2)),"",IF(LOG(2^-'Calcul des ∆Ct'!H80,2)&gt;1,LOG(2^-'Calcul des ∆Ct'!H80,2),-1/LOG(2^-'Calcul des ∆Ct'!H80,2)))</f>
        <v/>
      </c>
      <c r="L81" s="301" t="str">
        <f>IF(ISERROR(LOG(2^-'Calcul des ∆Ct'!I80,2)),"",IF(LOG(2^-'Calcul des ∆Ct'!I80,2)&gt;1,LOG(2^-'Calcul des ∆Ct'!I80,2),-1/LOG(2^-'Calcul des ∆Ct'!I80,2)))</f>
        <v/>
      </c>
      <c r="M81" s="301" t="str">
        <f>IF(ISERROR(LOG(2^-'Calcul des ∆Ct'!J80,2)),"",IF(LOG(2^-'Calcul des ∆Ct'!J80,2)&gt;1,LOG(2^-'Calcul des ∆Ct'!J80,2),-1/LOG(2^-'Calcul des ∆Ct'!J80,2)))</f>
        <v/>
      </c>
      <c r="N81" s="301" t="str">
        <f>IF(ISERROR(LOG(2^-'Calcul des ∆Ct'!K80,2)),"",IF(LOG(2^-'Calcul des ∆Ct'!K80,2)&gt;1,LOG(2^-'Calcul des ∆Ct'!K80,2),-1/LOG(2^-'Calcul des ∆Ct'!K80,2)))</f>
        <v/>
      </c>
      <c r="O81" s="301" t="str">
        <f>IF(ISERROR(LOG(2^-'Calcul des ∆Ct'!L80,2)),"",IF(LOG(2^-'Calcul des ∆Ct'!L80,2)&gt;1,LOG(2^-'Calcul des ∆Ct'!L80,2),-1/LOG(2^-'Calcul des ∆Ct'!L80,2)))</f>
        <v/>
      </c>
      <c r="P81" s="301" t="str">
        <f>IF(ISERROR(LOG(2^-'Calcul des ∆Ct'!M80,2)),"",IF(LOG(2^-'Calcul des ∆Ct'!M80,2)&gt;1,LOG(2^-'Calcul des ∆Ct'!M80,2),-1/LOG(2^-'Calcul des ∆Ct'!M80,2)))</f>
        <v/>
      </c>
      <c r="Q81" s="301" t="str">
        <f>IF(ISERROR(LOG(2^-'Calcul des ∆Ct'!N80,2)),"",IF(LOG(2^-'Calcul des ∆Ct'!N80,2)&gt;1,LOG(2^-'Calcul des ∆Ct'!N80,2),-1/LOG(2^-'Calcul des ∆Ct'!N80,2)))</f>
        <v/>
      </c>
      <c r="R81" s="301" t="str">
        <f>IF(ISERROR(LOG(2^-'Calcul des ∆Ct'!O80,2)),"",IF(LOG(2^-'Calcul des ∆Ct'!O80,2)&gt;1,LOG(2^-'Calcul des ∆Ct'!O80,2),-1/LOG(2^-'Calcul des ∆Ct'!O80,2)))</f>
        <v/>
      </c>
      <c r="S81" s="301" t="str">
        <f>IF(ISERROR(LOG(2^-'Calcul des ∆Ct'!P80,2)),"",IF(LOG(2^-'Calcul des ∆Ct'!P80,2)&gt;1,LOG(2^-'Calcul des ∆Ct'!P80,2),-1/LOG(2^-'Calcul des ∆Ct'!P80,2)))</f>
        <v/>
      </c>
      <c r="T81" s="301" t="str">
        <f>IF(ISERROR(LOG(2^-'Calcul des ∆Ct'!Q80,2)),"",IF(LOG(2^-'Calcul des ∆Ct'!Q80,2)&gt;1,LOG(2^-'Calcul des ∆Ct'!Q80,2),-1/LOG(2^-'Calcul des ∆Ct'!Q80,2)))</f>
        <v/>
      </c>
      <c r="U81" s="301" t="str">
        <f>IF(ISERROR(LOG(2^-'Calcul des ∆Ct'!R80,2)),"",IF(LOG(2^-'Calcul des ∆Ct'!R80,2)&gt;1,LOG(2^-'Calcul des ∆Ct'!R80,2),-1/LOG(2^-'Calcul des ∆Ct'!R80,2)))</f>
        <v/>
      </c>
      <c r="V81" s="301" t="str">
        <f>IF(ISERROR(LOG(2^-'Calcul des ∆Ct'!S80,2)),"",IF(LOG(2^-'Calcul des ∆Ct'!S80,2)&gt;1,LOG(2^-'Calcul des ∆Ct'!S80,2),-1/LOG(2^-'Calcul des ∆Ct'!S80,2)))</f>
        <v/>
      </c>
      <c r="W81" s="301" t="str">
        <f>IF(ISERROR(LOG(2^-'Calcul des ∆Ct'!T80,2)),"",IF(LOG(2^-'Calcul des ∆Ct'!T80,2)&gt;1,LOG(2^-'Calcul des ∆Ct'!T80,2),-1/LOG(2^-'Calcul des ∆Ct'!T80,2)))</f>
        <v/>
      </c>
      <c r="X81" s="301" t="str">
        <f>IF(ISERROR(LOG(2^-'Calcul des ∆Ct'!U80,2)),"",IF(LOG(2^-'Calcul des ∆Ct'!U80,2)&gt;1,LOG(2^-'Calcul des ∆Ct'!U80,2),-1/LOG(2^-'Calcul des ∆Ct'!U80,2)))</f>
        <v/>
      </c>
      <c r="Y81" s="301" t="str">
        <f>IF(ISERROR(LOG(2^-'Calcul des ∆Ct'!V80,2)),"",IF(LOG(2^-'Calcul des ∆Ct'!V80,2)&gt;1,LOG(2^-'Calcul des ∆Ct'!V80,2),-1/LOG(2^-'Calcul des ∆Ct'!V80,2)))</f>
        <v/>
      </c>
      <c r="Z81" s="301" t="str">
        <f>IF(ISERROR(LOG(2^-'Calcul des ∆Ct'!W80,2)),"",IF(LOG(2^-'Calcul des ∆Ct'!W80,2)&gt;1,LOG(2^-'Calcul des ∆Ct'!W80,2),-1/LOG(2^-'Calcul des ∆Ct'!W80,2)))</f>
        <v/>
      </c>
      <c r="AA81" s="301" t="str">
        <f>IF(ISERROR(LOG(2^-'Calcul des ∆Ct'!X80,2)),"",IF(LOG(2^-'Calcul des ∆Ct'!X80,2)&gt;1,LOG(2^-'Calcul des ∆Ct'!X80,2),-1/LOG(2^-'Calcul des ∆Ct'!X80,2)))</f>
        <v/>
      </c>
      <c r="AB81" s="301" t="str">
        <f>IF(ISERROR(LOG(2^-'Calcul des ∆Ct'!Y80,2)),"",IF(LOG(2^-'Calcul des ∆Ct'!Y80,2)&gt;1,LOG(2^-'Calcul des ∆Ct'!Y80,2),-1/LOG(2^-'Calcul des ∆Ct'!Y80,2)))</f>
        <v/>
      </c>
      <c r="AC81" s="301" t="str">
        <f>IF(ISERROR(LOG(2^-'Calcul des ∆Ct'!Z80,2)),"",IF(LOG(2^-'Calcul des ∆Ct'!Z80,2)&gt;1,LOG(2^-'Calcul des ∆Ct'!Z80,2),-1/LOG(2^-'Calcul des ∆Ct'!Z80,2)))</f>
        <v/>
      </c>
      <c r="AD81" s="301" t="str">
        <f>IF(ISERROR(LOG(2^-'Calcul des ∆Ct'!AA80,2)),"",IF(LOG(2^-'Calcul des ∆Ct'!AA80,2)&gt;1,LOG(2^-'Calcul des ∆Ct'!AA80,2),-1/LOG(2^-'Calcul des ∆Ct'!AA80,2)))</f>
        <v/>
      </c>
      <c r="AE81" s="301" t="str">
        <f>IF(ISERROR(LOG(2^-'Calcul des ∆Ct'!AB80,2)),"",IF(LOG(2^-'Calcul des ∆Ct'!AB80,2)&gt;1,LOG(2^-'Calcul des ∆Ct'!AB80,2),-1/LOG(2^-'Calcul des ∆Ct'!AB80,2)))</f>
        <v/>
      </c>
      <c r="AF81" s="301" t="str">
        <f>IF(ISERROR(LOG(2^-'Calcul des ∆Ct'!AC80,2)),"",IF(LOG(2^-'Calcul des ∆Ct'!AC80,2)&gt;1,LOG(2^-'Calcul des ∆Ct'!AC80,2),-1/LOG(2^-'Calcul des ∆Ct'!AC80,2)))</f>
        <v/>
      </c>
      <c r="AG81" s="301" t="str">
        <f>IF(ISERROR(LOG(2^-'Calcul des ∆Ct'!AD80,2)),"",IF(LOG(2^-'Calcul des ∆Ct'!AD80,2)&gt;1,LOG(2^-'Calcul des ∆Ct'!AD80,2),-1/LOG(2^-'Calcul des ∆Ct'!AD80,2)))</f>
        <v/>
      </c>
      <c r="AH81" s="301" t="str">
        <f>IF(ISERROR(LOG(2^-'Calcul des ∆Ct'!AE80,2)),"",IF(LOG(2^-'Calcul des ∆Ct'!AE80,2)&gt;1,LOG(2^-'Calcul des ∆Ct'!AE80,2),-1/LOG(2^-'Calcul des ∆Ct'!AE80,2)))</f>
        <v/>
      </c>
      <c r="AI81" s="301" t="str">
        <f>IF(ISERROR(LOG(2^-'Calcul des ∆Ct'!AF80,2)),"",IF(LOG(2^-'Calcul des ∆Ct'!AF80,2)&gt;1,LOG(2^-'Calcul des ∆Ct'!AF80,2),-1/LOG(2^-'Calcul des ∆Ct'!AF80,2)))</f>
        <v/>
      </c>
      <c r="AJ81" s="301" t="str">
        <f>IF(ISERROR(LOG(2^-'Calcul des ∆Ct'!AG80,2)),"",IF(LOG(2^-'Calcul des ∆Ct'!AG80,2)&gt;1,LOG(2^-'Calcul des ∆Ct'!AG80,2),-1/LOG(2^-'Calcul des ∆Ct'!AG80,2)))</f>
        <v/>
      </c>
      <c r="AK81" s="301" t="str">
        <f>IF(ISERROR(LOG(2^-'Calcul des ∆Ct'!AH80,2)),"",IF(LOG(2^-'Calcul des ∆Ct'!AH80,2)&gt;1,LOG(2^-'Calcul des ∆Ct'!AH80,2),-1/LOG(2^-'Calcul des ∆Ct'!AH80,2)))</f>
        <v/>
      </c>
      <c r="AL81" s="301" t="str">
        <f>IF(ISERROR(LOG(2^-'Calcul des ∆Ct'!AI80,2)),"",IF(LOG(2^-'Calcul des ∆Ct'!AI80,2)&gt;1,LOG(2^-'Calcul des ∆Ct'!AI80,2),-1/LOG(2^-'Calcul des ∆Ct'!AI80,2)))</f>
        <v/>
      </c>
      <c r="AM81" s="146"/>
      <c r="AN81" s="146"/>
      <c r="AO81" s="146"/>
      <c r="AP81" s="146"/>
      <c r="AQ81" s="146"/>
      <c r="AR81" s="146"/>
      <c r="AS81" s="146"/>
    </row>
    <row r="82" spans="1:45" ht="20.100000000000001" customHeight="1">
      <c r="A82" s="146"/>
      <c r="B82" s="146"/>
      <c r="C82" s="16" t="str">
        <f>IF('Informations Gènes'!A82="","",'Informations Gènes'!A82)</f>
        <v/>
      </c>
      <c r="D82" s="16" t="str">
        <f>IF('Informations Gènes'!B82="","",'Informations Gènes'!B82)</f>
        <v/>
      </c>
      <c r="E82" s="172" t="str">
        <f>'Moyennes ∆Ct et 2^(-∆Ct)'!B81</f>
        <v/>
      </c>
      <c r="F82" s="301" t="str">
        <f>IF(ISERROR(LOG(2^-'Calcul des ∆Ct'!C81,2)),"",IF(LOG(2^-'Calcul des ∆Ct'!C81,2)&gt;1,LOG(2^-'Calcul des ∆Ct'!C81,2),-1/LOG(2^-'Calcul des ∆Ct'!C81,2)))</f>
        <v/>
      </c>
      <c r="G82" s="301" t="str">
        <f>IF(ISERROR(LOG(2^-'Calcul des ∆Ct'!D81,2)),"",IF(LOG(2^-'Calcul des ∆Ct'!D81,2)&gt;1,LOG(2^-'Calcul des ∆Ct'!D81,2),-1/LOG(2^-'Calcul des ∆Ct'!D81,2)))</f>
        <v/>
      </c>
      <c r="H82" s="301" t="str">
        <f>IF(ISERROR(LOG(2^-'Calcul des ∆Ct'!E81,2)),"",IF(LOG(2^-'Calcul des ∆Ct'!E81,2)&gt;1,LOG(2^-'Calcul des ∆Ct'!E81,2),-1/LOG(2^-'Calcul des ∆Ct'!E81,2)))</f>
        <v/>
      </c>
      <c r="I82" s="301" t="str">
        <f>IF(ISERROR(LOG(2^-'Calcul des ∆Ct'!F81,2)),"",IF(LOG(2^-'Calcul des ∆Ct'!F81,2)&gt;1,LOG(2^-'Calcul des ∆Ct'!F81,2),-1/LOG(2^-'Calcul des ∆Ct'!F81,2)))</f>
        <v/>
      </c>
      <c r="J82" s="301" t="str">
        <f>IF(ISERROR(LOG(2^-'Calcul des ∆Ct'!G81,2)),"",IF(LOG(2^-'Calcul des ∆Ct'!G81,2)&gt;1,LOG(2^-'Calcul des ∆Ct'!G81,2),-1/LOG(2^-'Calcul des ∆Ct'!G81,2)))</f>
        <v/>
      </c>
      <c r="K82" s="301" t="str">
        <f>IF(ISERROR(LOG(2^-'Calcul des ∆Ct'!H81,2)),"",IF(LOG(2^-'Calcul des ∆Ct'!H81,2)&gt;1,LOG(2^-'Calcul des ∆Ct'!H81,2),-1/LOG(2^-'Calcul des ∆Ct'!H81,2)))</f>
        <v/>
      </c>
      <c r="L82" s="301" t="str">
        <f>IF(ISERROR(LOG(2^-'Calcul des ∆Ct'!I81,2)),"",IF(LOG(2^-'Calcul des ∆Ct'!I81,2)&gt;1,LOG(2^-'Calcul des ∆Ct'!I81,2),-1/LOG(2^-'Calcul des ∆Ct'!I81,2)))</f>
        <v/>
      </c>
      <c r="M82" s="301" t="str">
        <f>IF(ISERROR(LOG(2^-'Calcul des ∆Ct'!J81,2)),"",IF(LOG(2^-'Calcul des ∆Ct'!J81,2)&gt;1,LOG(2^-'Calcul des ∆Ct'!J81,2),-1/LOG(2^-'Calcul des ∆Ct'!J81,2)))</f>
        <v/>
      </c>
      <c r="N82" s="301" t="str">
        <f>IF(ISERROR(LOG(2^-'Calcul des ∆Ct'!K81,2)),"",IF(LOG(2^-'Calcul des ∆Ct'!K81,2)&gt;1,LOG(2^-'Calcul des ∆Ct'!K81,2),-1/LOG(2^-'Calcul des ∆Ct'!K81,2)))</f>
        <v/>
      </c>
      <c r="O82" s="301" t="str">
        <f>IF(ISERROR(LOG(2^-'Calcul des ∆Ct'!L81,2)),"",IF(LOG(2^-'Calcul des ∆Ct'!L81,2)&gt;1,LOG(2^-'Calcul des ∆Ct'!L81,2),-1/LOG(2^-'Calcul des ∆Ct'!L81,2)))</f>
        <v/>
      </c>
      <c r="P82" s="301" t="str">
        <f>IF(ISERROR(LOG(2^-'Calcul des ∆Ct'!M81,2)),"",IF(LOG(2^-'Calcul des ∆Ct'!M81,2)&gt;1,LOG(2^-'Calcul des ∆Ct'!M81,2),-1/LOG(2^-'Calcul des ∆Ct'!M81,2)))</f>
        <v/>
      </c>
      <c r="Q82" s="301" t="str">
        <f>IF(ISERROR(LOG(2^-'Calcul des ∆Ct'!N81,2)),"",IF(LOG(2^-'Calcul des ∆Ct'!N81,2)&gt;1,LOG(2^-'Calcul des ∆Ct'!N81,2),-1/LOG(2^-'Calcul des ∆Ct'!N81,2)))</f>
        <v/>
      </c>
      <c r="R82" s="301" t="str">
        <f>IF(ISERROR(LOG(2^-'Calcul des ∆Ct'!O81,2)),"",IF(LOG(2^-'Calcul des ∆Ct'!O81,2)&gt;1,LOG(2^-'Calcul des ∆Ct'!O81,2),-1/LOG(2^-'Calcul des ∆Ct'!O81,2)))</f>
        <v/>
      </c>
      <c r="S82" s="301" t="str">
        <f>IF(ISERROR(LOG(2^-'Calcul des ∆Ct'!P81,2)),"",IF(LOG(2^-'Calcul des ∆Ct'!P81,2)&gt;1,LOG(2^-'Calcul des ∆Ct'!P81,2),-1/LOG(2^-'Calcul des ∆Ct'!P81,2)))</f>
        <v/>
      </c>
      <c r="T82" s="301" t="str">
        <f>IF(ISERROR(LOG(2^-'Calcul des ∆Ct'!Q81,2)),"",IF(LOG(2^-'Calcul des ∆Ct'!Q81,2)&gt;1,LOG(2^-'Calcul des ∆Ct'!Q81,2),-1/LOG(2^-'Calcul des ∆Ct'!Q81,2)))</f>
        <v/>
      </c>
      <c r="U82" s="301" t="str">
        <f>IF(ISERROR(LOG(2^-'Calcul des ∆Ct'!R81,2)),"",IF(LOG(2^-'Calcul des ∆Ct'!R81,2)&gt;1,LOG(2^-'Calcul des ∆Ct'!R81,2),-1/LOG(2^-'Calcul des ∆Ct'!R81,2)))</f>
        <v/>
      </c>
      <c r="V82" s="301" t="str">
        <f>IF(ISERROR(LOG(2^-'Calcul des ∆Ct'!S81,2)),"",IF(LOG(2^-'Calcul des ∆Ct'!S81,2)&gt;1,LOG(2^-'Calcul des ∆Ct'!S81,2),-1/LOG(2^-'Calcul des ∆Ct'!S81,2)))</f>
        <v/>
      </c>
      <c r="W82" s="301" t="str">
        <f>IF(ISERROR(LOG(2^-'Calcul des ∆Ct'!T81,2)),"",IF(LOG(2^-'Calcul des ∆Ct'!T81,2)&gt;1,LOG(2^-'Calcul des ∆Ct'!T81,2),-1/LOG(2^-'Calcul des ∆Ct'!T81,2)))</f>
        <v/>
      </c>
      <c r="X82" s="301" t="str">
        <f>IF(ISERROR(LOG(2^-'Calcul des ∆Ct'!U81,2)),"",IF(LOG(2^-'Calcul des ∆Ct'!U81,2)&gt;1,LOG(2^-'Calcul des ∆Ct'!U81,2),-1/LOG(2^-'Calcul des ∆Ct'!U81,2)))</f>
        <v/>
      </c>
      <c r="Y82" s="301" t="str">
        <f>IF(ISERROR(LOG(2^-'Calcul des ∆Ct'!V81,2)),"",IF(LOG(2^-'Calcul des ∆Ct'!V81,2)&gt;1,LOG(2^-'Calcul des ∆Ct'!V81,2),-1/LOG(2^-'Calcul des ∆Ct'!V81,2)))</f>
        <v/>
      </c>
      <c r="Z82" s="301" t="str">
        <f>IF(ISERROR(LOG(2^-'Calcul des ∆Ct'!W81,2)),"",IF(LOG(2^-'Calcul des ∆Ct'!W81,2)&gt;1,LOG(2^-'Calcul des ∆Ct'!W81,2),-1/LOG(2^-'Calcul des ∆Ct'!W81,2)))</f>
        <v/>
      </c>
      <c r="AA82" s="301" t="str">
        <f>IF(ISERROR(LOG(2^-'Calcul des ∆Ct'!X81,2)),"",IF(LOG(2^-'Calcul des ∆Ct'!X81,2)&gt;1,LOG(2^-'Calcul des ∆Ct'!X81,2),-1/LOG(2^-'Calcul des ∆Ct'!X81,2)))</f>
        <v/>
      </c>
      <c r="AB82" s="301" t="str">
        <f>IF(ISERROR(LOG(2^-'Calcul des ∆Ct'!Y81,2)),"",IF(LOG(2^-'Calcul des ∆Ct'!Y81,2)&gt;1,LOG(2^-'Calcul des ∆Ct'!Y81,2),-1/LOG(2^-'Calcul des ∆Ct'!Y81,2)))</f>
        <v/>
      </c>
      <c r="AC82" s="301" t="str">
        <f>IF(ISERROR(LOG(2^-'Calcul des ∆Ct'!Z81,2)),"",IF(LOG(2^-'Calcul des ∆Ct'!Z81,2)&gt;1,LOG(2^-'Calcul des ∆Ct'!Z81,2),-1/LOG(2^-'Calcul des ∆Ct'!Z81,2)))</f>
        <v/>
      </c>
      <c r="AD82" s="301" t="str">
        <f>IF(ISERROR(LOG(2^-'Calcul des ∆Ct'!AA81,2)),"",IF(LOG(2^-'Calcul des ∆Ct'!AA81,2)&gt;1,LOG(2^-'Calcul des ∆Ct'!AA81,2),-1/LOG(2^-'Calcul des ∆Ct'!AA81,2)))</f>
        <v/>
      </c>
      <c r="AE82" s="301" t="str">
        <f>IF(ISERROR(LOG(2^-'Calcul des ∆Ct'!AB81,2)),"",IF(LOG(2^-'Calcul des ∆Ct'!AB81,2)&gt;1,LOG(2^-'Calcul des ∆Ct'!AB81,2),-1/LOG(2^-'Calcul des ∆Ct'!AB81,2)))</f>
        <v/>
      </c>
      <c r="AF82" s="301" t="str">
        <f>IF(ISERROR(LOG(2^-'Calcul des ∆Ct'!AC81,2)),"",IF(LOG(2^-'Calcul des ∆Ct'!AC81,2)&gt;1,LOG(2^-'Calcul des ∆Ct'!AC81,2),-1/LOG(2^-'Calcul des ∆Ct'!AC81,2)))</f>
        <v/>
      </c>
      <c r="AG82" s="301" t="str">
        <f>IF(ISERROR(LOG(2^-'Calcul des ∆Ct'!AD81,2)),"",IF(LOG(2^-'Calcul des ∆Ct'!AD81,2)&gt;1,LOG(2^-'Calcul des ∆Ct'!AD81,2),-1/LOG(2^-'Calcul des ∆Ct'!AD81,2)))</f>
        <v/>
      </c>
      <c r="AH82" s="301" t="str">
        <f>IF(ISERROR(LOG(2^-'Calcul des ∆Ct'!AE81,2)),"",IF(LOG(2^-'Calcul des ∆Ct'!AE81,2)&gt;1,LOG(2^-'Calcul des ∆Ct'!AE81,2),-1/LOG(2^-'Calcul des ∆Ct'!AE81,2)))</f>
        <v/>
      </c>
      <c r="AI82" s="301" t="str">
        <f>IF(ISERROR(LOG(2^-'Calcul des ∆Ct'!AF81,2)),"",IF(LOG(2^-'Calcul des ∆Ct'!AF81,2)&gt;1,LOG(2^-'Calcul des ∆Ct'!AF81,2),-1/LOG(2^-'Calcul des ∆Ct'!AF81,2)))</f>
        <v/>
      </c>
      <c r="AJ82" s="301" t="str">
        <f>IF(ISERROR(LOG(2^-'Calcul des ∆Ct'!AG81,2)),"",IF(LOG(2^-'Calcul des ∆Ct'!AG81,2)&gt;1,LOG(2^-'Calcul des ∆Ct'!AG81,2),-1/LOG(2^-'Calcul des ∆Ct'!AG81,2)))</f>
        <v/>
      </c>
      <c r="AK82" s="301" t="str">
        <f>IF(ISERROR(LOG(2^-'Calcul des ∆Ct'!AH81,2)),"",IF(LOG(2^-'Calcul des ∆Ct'!AH81,2)&gt;1,LOG(2^-'Calcul des ∆Ct'!AH81,2),-1/LOG(2^-'Calcul des ∆Ct'!AH81,2)))</f>
        <v/>
      </c>
      <c r="AL82" s="301" t="str">
        <f>IF(ISERROR(LOG(2^-'Calcul des ∆Ct'!AI81,2)),"",IF(LOG(2^-'Calcul des ∆Ct'!AI81,2)&gt;1,LOG(2^-'Calcul des ∆Ct'!AI81,2),-1/LOG(2^-'Calcul des ∆Ct'!AI81,2)))</f>
        <v/>
      </c>
      <c r="AM82" s="146"/>
      <c r="AN82" s="146"/>
      <c r="AO82" s="146"/>
      <c r="AP82" s="146"/>
      <c r="AQ82" s="146"/>
      <c r="AR82" s="146"/>
      <c r="AS82" s="146"/>
    </row>
    <row r="83" spans="1:45" ht="20.100000000000001" customHeight="1">
      <c r="A83" s="146"/>
      <c r="B83" s="146"/>
      <c r="C83" s="16" t="str">
        <f>IF('Informations Gènes'!A83="","",'Informations Gènes'!A83)</f>
        <v/>
      </c>
      <c r="D83" s="16" t="str">
        <f>IF('Informations Gènes'!B83="","",'Informations Gènes'!B83)</f>
        <v/>
      </c>
      <c r="E83" s="172" t="str">
        <f>'Moyennes ∆Ct et 2^(-∆Ct)'!B82</f>
        <v/>
      </c>
      <c r="F83" s="301" t="str">
        <f>IF(ISERROR(LOG(2^-'Calcul des ∆Ct'!C82,2)),"",IF(LOG(2^-'Calcul des ∆Ct'!C82,2)&gt;1,LOG(2^-'Calcul des ∆Ct'!C82,2),-1/LOG(2^-'Calcul des ∆Ct'!C82,2)))</f>
        <v/>
      </c>
      <c r="G83" s="301" t="str">
        <f>IF(ISERROR(LOG(2^-'Calcul des ∆Ct'!D82,2)),"",IF(LOG(2^-'Calcul des ∆Ct'!D82,2)&gt;1,LOG(2^-'Calcul des ∆Ct'!D82,2),-1/LOG(2^-'Calcul des ∆Ct'!D82,2)))</f>
        <v/>
      </c>
      <c r="H83" s="301" t="str">
        <f>IF(ISERROR(LOG(2^-'Calcul des ∆Ct'!E82,2)),"",IF(LOG(2^-'Calcul des ∆Ct'!E82,2)&gt;1,LOG(2^-'Calcul des ∆Ct'!E82,2),-1/LOG(2^-'Calcul des ∆Ct'!E82,2)))</f>
        <v/>
      </c>
      <c r="I83" s="301" t="str">
        <f>IF(ISERROR(LOG(2^-'Calcul des ∆Ct'!F82,2)),"",IF(LOG(2^-'Calcul des ∆Ct'!F82,2)&gt;1,LOG(2^-'Calcul des ∆Ct'!F82,2),-1/LOG(2^-'Calcul des ∆Ct'!F82,2)))</f>
        <v/>
      </c>
      <c r="J83" s="301" t="str">
        <f>IF(ISERROR(LOG(2^-'Calcul des ∆Ct'!G82,2)),"",IF(LOG(2^-'Calcul des ∆Ct'!G82,2)&gt;1,LOG(2^-'Calcul des ∆Ct'!G82,2),-1/LOG(2^-'Calcul des ∆Ct'!G82,2)))</f>
        <v/>
      </c>
      <c r="K83" s="301" t="str">
        <f>IF(ISERROR(LOG(2^-'Calcul des ∆Ct'!H82,2)),"",IF(LOG(2^-'Calcul des ∆Ct'!H82,2)&gt;1,LOG(2^-'Calcul des ∆Ct'!H82,2),-1/LOG(2^-'Calcul des ∆Ct'!H82,2)))</f>
        <v/>
      </c>
      <c r="L83" s="301" t="str">
        <f>IF(ISERROR(LOG(2^-'Calcul des ∆Ct'!I82,2)),"",IF(LOG(2^-'Calcul des ∆Ct'!I82,2)&gt;1,LOG(2^-'Calcul des ∆Ct'!I82,2),-1/LOG(2^-'Calcul des ∆Ct'!I82,2)))</f>
        <v/>
      </c>
      <c r="M83" s="301" t="str">
        <f>IF(ISERROR(LOG(2^-'Calcul des ∆Ct'!J82,2)),"",IF(LOG(2^-'Calcul des ∆Ct'!J82,2)&gt;1,LOG(2^-'Calcul des ∆Ct'!J82,2),-1/LOG(2^-'Calcul des ∆Ct'!J82,2)))</f>
        <v/>
      </c>
      <c r="N83" s="301" t="str">
        <f>IF(ISERROR(LOG(2^-'Calcul des ∆Ct'!K82,2)),"",IF(LOG(2^-'Calcul des ∆Ct'!K82,2)&gt;1,LOG(2^-'Calcul des ∆Ct'!K82,2),-1/LOG(2^-'Calcul des ∆Ct'!K82,2)))</f>
        <v/>
      </c>
      <c r="O83" s="301" t="str">
        <f>IF(ISERROR(LOG(2^-'Calcul des ∆Ct'!L82,2)),"",IF(LOG(2^-'Calcul des ∆Ct'!L82,2)&gt;1,LOG(2^-'Calcul des ∆Ct'!L82,2),-1/LOG(2^-'Calcul des ∆Ct'!L82,2)))</f>
        <v/>
      </c>
      <c r="P83" s="301" t="str">
        <f>IF(ISERROR(LOG(2^-'Calcul des ∆Ct'!M82,2)),"",IF(LOG(2^-'Calcul des ∆Ct'!M82,2)&gt;1,LOG(2^-'Calcul des ∆Ct'!M82,2),-1/LOG(2^-'Calcul des ∆Ct'!M82,2)))</f>
        <v/>
      </c>
      <c r="Q83" s="301" t="str">
        <f>IF(ISERROR(LOG(2^-'Calcul des ∆Ct'!N82,2)),"",IF(LOG(2^-'Calcul des ∆Ct'!N82,2)&gt;1,LOG(2^-'Calcul des ∆Ct'!N82,2),-1/LOG(2^-'Calcul des ∆Ct'!N82,2)))</f>
        <v/>
      </c>
      <c r="R83" s="301" t="str">
        <f>IF(ISERROR(LOG(2^-'Calcul des ∆Ct'!O82,2)),"",IF(LOG(2^-'Calcul des ∆Ct'!O82,2)&gt;1,LOG(2^-'Calcul des ∆Ct'!O82,2),-1/LOG(2^-'Calcul des ∆Ct'!O82,2)))</f>
        <v/>
      </c>
      <c r="S83" s="301" t="str">
        <f>IF(ISERROR(LOG(2^-'Calcul des ∆Ct'!P82,2)),"",IF(LOG(2^-'Calcul des ∆Ct'!P82,2)&gt;1,LOG(2^-'Calcul des ∆Ct'!P82,2),-1/LOG(2^-'Calcul des ∆Ct'!P82,2)))</f>
        <v/>
      </c>
      <c r="T83" s="301" t="str">
        <f>IF(ISERROR(LOG(2^-'Calcul des ∆Ct'!Q82,2)),"",IF(LOG(2^-'Calcul des ∆Ct'!Q82,2)&gt;1,LOG(2^-'Calcul des ∆Ct'!Q82,2),-1/LOG(2^-'Calcul des ∆Ct'!Q82,2)))</f>
        <v/>
      </c>
      <c r="U83" s="301" t="str">
        <f>IF(ISERROR(LOG(2^-'Calcul des ∆Ct'!R82,2)),"",IF(LOG(2^-'Calcul des ∆Ct'!R82,2)&gt;1,LOG(2^-'Calcul des ∆Ct'!R82,2),-1/LOG(2^-'Calcul des ∆Ct'!R82,2)))</f>
        <v/>
      </c>
      <c r="V83" s="301" t="str">
        <f>IF(ISERROR(LOG(2^-'Calcul des ∆Ct'!S82,2)),"",IF(LOG(2^-'Calcul des ∆Ct'!S82,2)&gt;1,LOG(2^-'Calcul des ∆Ct'!S82,2),-1/LOG(2^-'Calcul des ∆Ct'!S82,2)))</f>
        <v/>
      </c>
      <c r="W83" s="301" t="str">
        <f>IF(ISERROR(LOG(2^-'Calcul des ∆Ct'!T82,2)),"",IF(LOG(2^-'Calcul des ∆Ct'!T82,2)&gt;1,LOG(2^-'Calcul des ∆Ct'!T82,2),-1/LOG(2^-'Calcul des ∆Ct'!T82,2)))</f>
        <v/>
      </c>
      <c r="X83" s="301" t="str">
        <f>IF(ISERROR(LOG(2^-'Calcul des ∆Ct'!U82,2)),"",IF(LOG(2^-'Calcul des ∆Ct'!U82,2)&gt;1,LOG(2^-'Calcul des ∆Ct'!U82,2),-1/LOG(2^-'Calcul des ∆Ct'!U82,2)))</f>
        <v/>
      </c>
      <c r="Y83" s="301" t="str">
        <f>IF(ISERROR(LOG(2^-'Calcul des ∆Ct'!V82,2)),"",IF(LOG(2^-'Calcul des ∆Ct'!V82,2)&gt;1,LOG(2^-'Calcul des ∆Ct'!V82,2),-1/LOG(2^-'Calcul des ∆Ct'!V82,2)))</f>
        <v/>
      </c>
      <c r="Z83" s="301" t="str">
        <f>IF(ISERROR(LOG(2^-'Calcul des ∆Ct'!W82,2)),"",IF(LOG(2^-'Calcul des ∆Ct'!W82,2)&gt;1,LOG(2^-'Calcul des ∆Ct'!W82,2),-1/LOG(2^-'Calcul des ∆Ct'!W82,2)))</f>
        <v/>
      </c>
      <c r="AA83" s="301" t="str">
        <f>IF(ISERROR(LOG(2^-'Calcul des ∆Ct'!X82,2)),"",IF(LOG(2^-'Calcul des ∆Ct'!X82,2)&gt;1,LOG(2^-'Calcul des ∆Ct'!X82,2),-1/LOG(2^-'Calcul des ∆Ct'!X82,2)))</f>
        <v/>
      </c>
      <c r="AB83" s="301" t="str">
        <f>IF(ISERROR(LOG(2^-'Calcul des ∆Ct'!Y82,2)),"",IF(LOG(2^-'Calcul des ∆Ct'!Y82,2)&gt;1,LOG(2^-'Calcul des ∆Ct'!Y82,2),-1/LOG(2^-'Calcul des ∆Ct'!Y82,2)))</f>
        <v/>
      </c>
      <c r="AC83" s="301" t="str">
        <f>IF(ISERROR(LOG(2^-'Calcul des ∆Ct'!Z82,2)),"",IF(LOG(2^-'Calcul des ∆Ct'!Z82,2)&gt;1,LOG(2^-'Calcul des ∆Ct'!Z82,2),-1/LOG(2^-'Calcul des ∆Ct'!Z82,2)))</f>
        <v/>
      </c>
      <c r="AD83" s="301" t="str">
        <f>IF(ISERROR(LOG(2^-'Calcul des ∆Ct'!AA82,2)),"",IF(LOG(2^-'Calcul des ∆Ct'!AA82,2)&gt;1,LOG(2^-'Calcul des ∆Ct'!AA82,2),-1/LOG(2^-'Calcul des ∆Ct'!AA82,2)))</f>
        <v/>
      </c>
      <c r="AE83" s="301" t="str">
        <f>IF(ISERROR(LOG(2^-'Calcul des ∆Ct'!AB82,2)),"",IF(LOG(2^-'Calcul des ∆Ct'!AB82,2)&gt;1,LOG(2^-'Calcul des ∆Ct'!AB82,2),-1/LOG(2^-'Calcul des ∆Ct'!AB82,2)))</f>
        <v/>
      </c>
      <c r="AF83" s="301" t="str">
        <f>IF(ISERROR(LOG(2^-'Calcul des ∆Ct'!AC82,2)),"",IF(LOG(2^-'Calcul des ∆Ct'!AC82,2)&gt;1,LOG(2^-'Calcul des ∆Ct'!AC82,2),-1/LOG(2^-'Calcul des ∆Ct'!AC82,2)))</f>
        <v/>
      </c>
      <c r="AG83" s="301" t="str">
        <f>IF(ISERROR(LOG(2^-'Calcul des ∆Ct'!AD82,2)),"",IF(LOG(2^-'Calcul des ∆Ct'!AD82,2)&gt;1,LOG(2^-'Calcul des ∆Ct'!AD82,2),-1/LOG(2^-'Calcul des ∆Ct'!AD82,2)))</f>
        <v/>
      </c>
      <c r="AH83" s="301" t="str">
        <f>IF(ISERROR(LOG(2^-'Calcul des ∆Ct'!AE82,2)),"",IF(LOG(2^-'Calcul des ∆Ct'!AE82,2)&gt;1,LOG(2^-'Calcul des ∆Ct'!AE82,2),-1/LOG(2^-'Calcul des ∆Ct'!AE82,2)))</f>
        <v/>
      </c>
      <c r="AI83" s="301" t="str">
        <f>IF(ISERROR(LOG(2^-'Calcul des ∆Ct'!AF82,2)),"",IF(LOG(2^-'Calcul des ∆Ct'!AF82,2)&gt;1,LOG(2^-'Calcul des ∆Ct'!AF82,2),-1/LOG(2^-'Calcul des ∆Ct'!AF82,2)))</f>
        <v/>
      </c>
      <c r="AJ83" s="301" t="str">
        <f>IF(ISERROR(LOG(2^-'Calcul des ∆Ct'!AG82,2)),"",IF(LOG(2^-'Calcul des ∆Ct'!AG82,2)&gt;1,LOG(2^-'Calcul des ∆Ct'!AG82,2),-1/LOG(2^-'Calcul des ∆Ct'!AG82,2)))</f>
        <v/>
      </c>
      <c r="AK83" s="301" t="str">
        <f>IF(ISERROR(LOG(2^-'Calcul des ∆Ct'!AH82,2)),"",IF(LOG(2^-'Calcul des ∆Ct'!AH82,2)&gt;1,LOG(2^-'Calcul des ∆Ct'!AH82,2),-1/LOG(2^-'Calcul des ∆Ct'!AH82,2)))</f>
        <v/>
      </c>
      <c r="AL83" s="301" t="str">
        <f>IF(ISERROR(LOG(2^-'Calcul des ∆Ct'!AI82,2)),"",IF(LOG(2^-'Calcul des ∆Ct'!AI82,2)&gt;1,LOG(2^-'Calcul des ∆Ct'!AI82,2),-1/LOG(2^-'Calcul des ∆Ct'!AI82,2)))</f>
        <v/>
      </c>
      <c r="AM83" s="146"/>
      <c r="AN83" s="146"/>
      <c r="AO83" s="146"/>
      <c r="AP83" s="146"/>
      <c r="AQ83" s="146"/>
      <c r="AR83" s="146"/>
      <c r="AS83" s="146"/>
    </row>
    <row r="84" spans="1:45" ht="20.100000000000001" customHeight="1">
      <c r="A84" s="146"/>
      <c r="B84" s="146"/>
      <c r="C84" s="16" t="str">
        <f>IF('Informations Gènes'!A84="","",'Informations Gènes'!A84)</f>
        <v/>
      </c>
      <c r="D84" s="16" t="str">
        <f>IF('Informations Gènes'!B84="","",'Informations Gènes'!B84)</f>
        <v/>
      </c>
      <c r="E84" s="172" t="str">
        <f>'Moyennes ∆Ct et 2^(-∆Ct)'!B83</f>
        <v/>
      </c>
      <c r="F84" s="301" t="str">
        <f>IF(ISERROR(LOG(2^-'Calcul des ∆Ct'!C83,2)),"",IF(LOG(2^-'Calcul des ∆Ct'!C83,2)&gt;1,LOG(2^-'Calcul des ∆Ct'!C83,2),-1/LOG(2^-'Calcul des ∆Ct'!C83,2)))</f>
        <v/>
      </c>
      <c r="G84" s="301" t="str">
        <f>IF(ISERROR(LOG(2^-'Calcul des ∆Ct'!D83,2)),"",IF(LOG(2^-'Calcul des ∆Ct'!D83,2)&gt;1,LOG(2^-'Calcul des ∆Ct'!D83,2),-1/LOG(2^-'Calcul des ∆Ct'!D83,2)))</f>
        <v/>
      </c>
      <c r="H84" s="301" t="str">
        <f>IF(ISERROR(LOG(2^-'Calcul des ∆Ct'!E83,2)),"",IF(LOG(2^-'Calcul des ∆Ct'!E83,2)&gt;1,LOG(2^-'Calcul des ∆Ct'!E83,2),-1/LOG(2^-'Calcul des ∆Ct'!E83,2)))</f>
        <v/>
      </c>
      <c r="I84" s="301" t="str">
        <f>IF(ISERROR(LOG(2^-'Calcul des ∆Ct'!F83,2)),"",IF(LOG(2^-'Calcul des ∆Ct'!F83,2)&gt;1,LOG(2^-'Calcul des ∆Ct'!F83,2),-1/LOG(2^-'Calcul des ∆Ct'!F83,2)))</f>
        <v/>
      </c>
      <c r="J84" s="301" t="str">
        <f>IF(ISERROR(LOG(2^-'Calcul des ∆Ct'!G83,2)),"",IF(LOG(2^-'Calcul des ∆Ct'!G83,2)&gt;1,LOG(2^-'Calcul des ∆Ct'!G83,2),-1/LOG(2^-'Calcul des ∆Ct'!G83,2)))</f>
        <v/>
      </c>
      <c r="K84" s="301" t="str">
        <f>IF(ISERROR(LOG(2^-'Calcul des ∆Ct'!H83,2)),"",IF(LOG(2^-'Calcul des ∆Ct'!H83,2)&gt;1,LOG(2^-'Calcul des ∆Ct'!H83,2),-1/LOG(2^-'Calcul des ∆Ct'!H83,2)))</f>
        <v/>
      </c>
      <c r="L84" s="301" t="str">
        <f>IF(ISERROR(LOG(2^-'Calcul des ∆Ct'!I83,2)),"",IF(LOG(2^-'Calcul des ∆Ct'!I83,2)&gt;1,LOG(2^-'Calcul des ∆Ct'!I83,2),-1/LOG(2^-'Calcul des ∆Ct'!I83,2)))</f>
        <v/>
      </c>
      <c r="M84" s="301" t="str">
        <f>IF(ISERROR(LOG(2^-'Calcul des ∆Ct'!J83,2)),"",IF(LOG(2^-'Calcul des ∆Ct'!J83,2)&gt;1,LOG(2^-'Calcul des ∆Ct'!J83,2),-1/LOG(2^-'Calcul des ∆Ct'!J83,2)))</f>
        <v/>
      </c>
      <c r="N84" s="301" t="str">
        <f>IF(ISERROR(LOG(2^-'Calcul des ∆Ct'!K83,2)),"",IF(LOG(2^-'Calcul des ∆Ct'!K83,2)&gt;1,LOG(2^-'Calcul des ∆Ct'!K83,2),-1/LOG(2^-'Calcul des ∆Ct'!K83,2)))</f>
        <v/>
      </c>
      <c r="O84" s="301" t="str">
        <f>IF(ISERROR(LOG(2^-'Calcul des ∆Ct'!L83,2)),"",IF(LOG(2^-'Calcul des ∆Ct'!L83,2)&gt;1,LOG(2^-'Calcul des ∆Ct'!L83,2),-1/LOG(2^-'Calcul des ∆Ct'!L83,2)))</f>
        <v/>
      </c>
      <c r="P84" s="301" t="str">
        <f>IF(ISERROR(LOG(2^-'Calcul des ∆Ct'!M83,2)),"",IF(LOG(2^-'Calcul des ∆Ct'!M83,2)&gt;1,LOG(2^-'Calcul des ∆Ct'!M83,2),-1/LOG(2^-'Calcul des ∆Ct'!M83,2)))</f>
        <v/>
      </c>
      <c r="Q84" s="301" t="str">
        <f>IF(ISERROR(LOG(2^-'Calcul des ∆Ct'!N83,2)),"",IF(LOG(2^-'Calcul des ∆Ct'!N83,2)&gt;1,LOG(2^-'Calcul des ∆Ct'!N83,2),-1/LOG(2^-'Calcul des ∆Ct'!N83,2)))</f>
        <v/>
      </c>
      <c r="R84" s="301" t="str">
        <f>IF(ISERROR(LOG(2^-'Calcul des ∆Ct'!O83,2)),"",IF(LOG(2^-'Calcul des ∆Ct'!O83,2)&gt;1,LOG(2^-'Calcul des ∆Ct'!O83,2),-1/LOG(2^-'Calcul des ∆Ct'!O83,2)))</f>
        <v/>
      </c>
      <c r="S84" s="301" t="str">
        <f>IF(ISERROR(LOG(2^-'Calcul des ∆Ct'!P83,2)),"",IF(LOG(2^-'Calcul des ∆Ct'!P83,2)&gt;1,LOG(2^-'Calcul des ∆Ct'!P83,2),-1/LOG(2^-'Calcul des ∆Ct'!P83,2)))</f>
        <v/>
      </c>
      <c r="T84" s="301" t="str">
        <f>IF(ISERROR(LOG(2^-'Calcul des ∆Ct'!Q83,2)),"",IF(LOG(2^-'Calcul des ∆Ct'!Q83,2)&gt;1,LOG(2^-'Calcul des ∆Ct'!Q83,2),-1/LOG(2^-'Calcul des ∆Ct'!Q83,2)))</f>
        <v/>
      </c>
      <c r="U84" s="301" t="str">
        <f>IF(ISERROR(LOG(2^-'Calcul des ∆Ct'!R83,2)),"",IF(LOG(2^-'Calcul des ∆Ct'!R83,2)&gt;1,LOG(2^-'Calcul des ∆Ct'!R83,2),-1/LOG(2^-'Calcul des ∆Ct'!R83,2)))</f>
        <v/>
      </c>
      <c r="V84" s="301" t="str">
        <f>IF(ISERROR(LOG(2^-'Calcul des ∆Ct'!S83,2)),"",IF(LOG(2^-'Calcul des ∆Ct'!S83,2)&gt;1,LOG(2^-'Calcul des ∆Ct'!S83,2),-1/LOG(2^-'Calcul des ∆Ct'!S83,2)))</f>
        <v/>
      </c>
      <c r="W84" s="301" t="str">
        <f>IF(ISERROR(LOG(2^-'Calcul des ∆Ct'!T83,2)),"",IF(LOG(2^-'Calcul des ∆Ct'!T83,2)&gt;1,LOG(2^-'Calcul des ∆Ct'!T83,2),-1/LOG(2^-'Calcul des ∆Ct'!T83,2)))</f>
        <v/>
      </c>
      <c r="X84" s="301" t="str">
        <f>IF(ISERROR(LOG(2^-'Calcul des ∆Ct'!U83,2)),"",IF(LOG(2^-'Calcul des ∆Ct'!U83,2)&gt;1,LOG(2^-'Calcul des ∆Ct'!U83,2),-1/LOG(2^-'Calcul des ∆Ct'!U83,2)))</f>
        <v/>
      </c>
      <c r="Y84" s="301" t="str">
        <f>IF(ISERROR(LOG(2^-'Calcul des ∆Ct'!V83,2)),"",IF(LOG(2^-'Calcul des ∆Ct'!V83,2)&gt;1,LOG(2^-'Calcul des ∆Ct'!V83,2),-1/LOG(2^-'Calcul des ∆Ct'!V83,2)))</f>
        <v/>
      </c>
      <c r="Z84" s="301" t="str">
        <f>IF(ISERROR(LOG(2^-'Calcul des ∆Ct'!W83,2)),"",IF(LOG(2^-'Calcul des ∆Ct'!W83,2)&gt;1,LOG(2^-'Calcul des ∆Ct'!W83,2),-1/LOG(2^-'Calcul des ∆Ct'!W83,2)))</f>
        <v/>
      </c>
      <c r="AA84" s="301" t="str">
        <f>IF(ISERROR(LOG(2^-'Calcul des ∆Ct'!X83,2)),"",IF(LOG(2^-'Calcul des ∆Ct'!X83,2)&gt;1,LOG(2^-'Calcul des ∆Ct'!X83,2),-1/LOG(2^-'Calcul des ∆Ct'!X83,2)))</f>
        <v/>
      </c>
      <c r="AB84" s="301" t="str">
        <f>IF(ISERROR(LOG(2^-'Calcul des ∆Ct'!Y83,2)),"",IF(LOG(2^-'Calcul des ∆Ct'!Y83,2)&gt;1,LOG(2^-'Calcul des ∆Ct'!Y83,2),-1/LOG(2^-'Calcul des ∆Ct'!Y83,2)))</f>
        <v/>
      </c>
      <c r="AC84" s="301" t="str">
        <f>IF(ISERROR(LOG(2^-'Calcul des ∆Ct'!Z83,2)),"",IF(LOG(2^-'Calcul des ∆Ct'!Z83,2)&gt;1,LOG(2^-'Calcul des ∆Ct'!Z83,2),-1/LOG(2^-'Calcul des ∆Ct'!Z83,2)))</f>
        <v/>
      </c>
      <c r="AD84" s="301" t="str">
        <f>IF(ISERROR(LOG(2^-'Calcul des ∆Ct'!AA83,2)),"",IF(LOG(2^-'Calcul des ∆Ct'!AA83,2)&gt;1,LOG(2^-'Calcul des ∆Ct'!AA83,2),-1/LOG(2^-'Calcul des ∆Ct'!AA83,2)))</f>
        <v/>
      </c>
      <c r="AE84" s="301" t="str">
        <f>IF(ISERROR(LOG(2^-'Calcul des ∆Ct'!AB83,2)),"",IF(LOG(2^-'Calcul des ∆Ct'!AB83,2)&gt;1,LOG(2^-'Calcul des ∆Ct'!AB83,2),-1/LOG(2^-'Calcul des ∆Ct'!AB83,2)))</f>
        <v/>
      </c>
      <c r="AF84" s="301" t="str">
        <f>IF(ISERROR(LOG(2^-'Calcul des ∆Ct'!AC83,2)),"",IF(LOG(2^-'Calcul des ∆Ct'!AC83,2)&gt;1,LOG(2^-'Calcul des ∆Ct'!AC83,2),-1/LOG(2^-'Calcul des ∆Ct'!AC83,2)))</f>
        <v/>
      </c>
      <c r="AG84" s="301" t="str">
        <f>IF(ISERROR(LOG(2^-'Calcul des ∆Ct'!AD83,2)),"",IF(LOG(2^-'Calcul des ∆Ct'!AD83,2)&gt;1,LOG(2^-'Calcul des ∆Ct'!AD83,2),-1/LOG(2^-'Calcul des ∆Ct'!AD83,2)))</f>
        <v/>
      </c>
      <c r="AH84" s="301" t="str">
        <f>IF(ISERROR(LOG(2^-'Calcul des ∆Ct'!AE83,2)),"",IF(LOG(2^-'Calcul des ∆Ct'!AE83,2)&gt;1,LOG(2^-'Calcul des ∆Ct'!AE83,2),-1/LOG(2^-'Calcul des ∆Ct'!AE83,2)))</f>
        <v/>
      </c>
      <c r="AI84" s="301" t="str">
        <f>IF(ISERROR(LOG(2^-'Calcul des ∆Ct'!AF83,2)),"",IF(LOG(2^-'Calcul des ∆Ct'!AF83,2)&gt;1,LOG(2^-'Calcul des ∆Ct'!AF83,2),-1/LOG(2^-'Calcul des ∆Ct'!AF83,2)))</f>
        <v/>
      </c>
      <c r="AJ84" s="301" t="str">
        <f>IF(ISERROR(LOG(2^-'Calcul des ∆Ct'!AG83,2)),"",IF(LOG(2^-'Calcul des ∆Ct'!AG83,2)&gt;1,LOG(2^-'Calcul des ∆Ct'!AG83,2),-1/LOG(2^-'Calcul des ∆Ct'!AG83,2)))</f>
        <v/>
      </c>
      <c r="AK84" s="301" t="str">
        <f>IF(ISERROR(LOG(2^-'Calcul des ∆Ct'!AH83,2)),"",IF(LOG(2^-'Calcul des ∆Ct'!AH83,2)&gt;1,LOG(2^-'Calcul des ∆Ct'!AH83,2),-1/LOG(2^-'Calcul des ∆Ct'!AH83,2)))</f>
        <v/>
      </c>
      <c r="AL84" s="301" t="str">
        <f>IF(ISERROR(LOG(2^-'Calcul des ∆Ct'!AI83,2)),"",IF(LOG(2^-'Calcul des ∆Ct'!AI83,2)&gt;1,LOG(2^-'Calcul des ∆Ct'!AI83,2),-1/LOG(2^-'Calcul des ∆Ct'!AI83,2)))</f>
        <v/>
      </c>
      <c r="AM84" s="146"/>
      <c r="AN84" s="146"/>
      <c r="AO84" s="146"/>
      <c r="AP84" s="146"/>
      <c r="AQ84" s="146"/>
      <c r="AR84" s="146"/>
      <c r="AS84" s="146"/>
    </row>
    <row r="85" spans="1:45" ht="20.100000000000001" customHeight="1">
      <c r="A85" s="146"/>
      <c r="B85" s="146"/>
      <c r="C85" s="16" t="str">
        <f>IF('Informations Gènes'!A85="","",'Informations Gènes'!A85)</f>
        <v/>
      </c>
      <c r="D85" s="16" t="str">
        <f>IF('Informations Gènes'!B85="","",'Informations Gènes'!B85)</f>
        <v/>
      </c>
      <c r="E85" s="172" t="str">
        <f>'Moyennes ∆Ct et 2^(-∆Ct)'!B84</f>
        <v/>
      </c>
      <c r="F85" s="301" t="str">
        <f>IF(ISERROR(LOG(2^-'Calcul des ∆Ct'!C84,2)),"",IF(LOG(2^-'Calcul des ∆Ct'!C84,2)&gt;1,LOG(2^-'Calcul des ∆Ct'!C84,2),-1/LOG(2^-'Calcul des ∆Ct'!C84,2)))</f>
        <v/>
      </c>
      <c r="G85" s="301" t="str">
        <f>IF(ISERROR(LOG(2^-'Calcul des ∆Ct'!D84,2)),"",IF(LOG(2^-'Calcul des ∆Ct'!D84,2)&gt;1,LOG(2^-'Calcul des ∆Ct'!D84,2),-1/LOG(2^-'Calcul des ∆Ct'!D84,2)))</f>
        <v/>
      </c>
      <c r="H85" s="301" t="str">
        <f>IF(ISERROR(LOG(2^-'Calcul des ∆Ct'!E84,2)),"",IF(LOG(2^-'Calcul des ∆Ct'!E84,2)&gt;1,LOG(2^-'Calcul des ∆Ct'!E84,2),-1/LOG(2^-'Calcul des ∆Ct'!E84,2)))</f>
        <v/>
      </c>
      <c r="I85" s="301" t="str">
        <f>IF(ISERROR(LOG(2^-'Calcul des ∆Ct'!F84,2)),"",IF(LOG(2^-'Calcul des ∆Ct'!F84,2)&gt;1,LOG(2^-'Calcul des ∆Ct'!F84,2),-1/LOG(2^-'Calcul des ∆Ct'!F84,2)))</f>
        <v/>
      </c>
      <c r="J85" s="301" t="str">
        <f>IF(ISERROR(LOG(2^-'Calcul des ∆Ct'!G84,2)),"",IF(LOG(2^-'Calcul des ∆Ct'!G84,2)&gt;1,LOG(2^-'Calcul des ∆Ct'!G84,2),-1/LOG(2^-'Calcul des ∆Ct'!G84,2)))</f>
        <v/>
      </c>
      <c r="K85" s="301" t="str">
        <f>IF(ISERROR(LOG(2^-'Calcul des ∆Ct'!H84,2)),"",IF(LOG(2^-'Calcul des ∆Ct'!H84,2)&gt;1,LOG(2^-'Calcul des ∆Ct'!H84,2),-1/LOG(2^-'Calcul des ∆Ct'!H84,2)))</f>
        <v/>
      </c>
      <c r="L85" s="301" t="str">
        <f>IF(ISERROR(LOG(2^-'Calcul des ∆Ct'!I84,2)),"",IF(LOG(2^-'Calcul des ∆Ct'!I84,2)&gt;1,LOG(2^-'Calcul des ∆Ct'!I84,2),-1/LOG(2^-'Calcul des ∆Ct'!I84,2)))</f>
        <v/>
      </c>
      <c r="M85" s="301" t="str">
        <f>IF(ISERROR(LOG(2^-'Calcul des ∆Ct'!J84,2)),"",IF(LOG(2^-'Calcul des ∆Ct'!J84,2)&gt;1,LOG(2^-'Calcul des ∆Ct'!J84,2),-1/LOG(2^-'Calcul des ∆Ct'!J84,2)))</f>
        <v/>
      </c>
      <c r="N85" s="301" t="str">
        <f>IF(ISERROR(LOG(2^-'Calcul des ∆Ct'!K84,2)),"",IF(LOG(2^-'Calcul des ∆Ct'!K84,2)&gt;1,LOG(2^-'Calcul des ∆Ct'!K84,2),-1/LOG(2^-'Calcul des ∆Ct'!K84,2)))</f>
        <v/>
      </c>
      <c r="O85" s="301" t="str">
        <f>IF(ISERROR(LOG(2^-'Calcul des ∆Ct'!L84,2)),"",IF(LOG(2^-'Calcul des ∆Ct'!L84,2)&gt;1,LOG(2^-'Calcul des ∆Ct'!L84,2),-1/LOG(2^-'Calcul des ∆Ct'!L84,2)))</f>
        <v/>
      </c>
      <c r="P85" s="301" t="str">
        <f>IF(ISERROR(LOG(2^-'Calcul des ∆Ct'!M84,2)),"",IF(LOG(2^-'Calcul des ∆Ct'!M84,2)&gt;1,LOG(2^-'Calcul des ∆Ct'!M84,2),-1/LOG(2^-'Calcul des ∆Ct'!M84,2)))</f>
        <v/>
      </c>
      <c r="Q85" s="301" t="str">
        <f>IF(ISERROR(LOG(2^-'Calcul des ∆Ct'!N84,2)),"",IF(LOG(2^-'Calcul des ∆Ct'!N84,2)&gt;1,LOG(2^-'Calcul des ∆Ct'!N84,2),-1/LOG(2^-'Calcul des ∆Ct'!N84,2)))</f>
        <v/>
      </c>
      <c r="R85" s="301" t="str">
        <f>IF(ISERROR(LOG(2^-'Calcul des ∆Ct'!O84,2)),"",IF(LOG(2^-'Calcul des ∆Ct'!O84,2)&gt;1,LOG(2^-'Calcul des ∆Ct'!O84,2),-1/LOG(2^-'Calcul des ∆Ct'!O84,2)))</f>
        <v/>
      </c>
      <c r="S85" s="301" t="str">
        <f>IF(ISERROR(LOG(2^-'Calcul des ∆Ct'!P84,2)),"",IF(LOG(2^-'Calcul des ∆Ct'!P84,2)&gt;1,LOG(2^-'Calcul des ∆Ct'!P84,2),-1/LOG(2^-'Calcul des ∆Ct'!P84,2)))</f>
        <v/>
      </c>
      <c r="T85" s="301" t="str">
        <f>IF(ISERROR(LOG(2^-'Calcul des ∆Ct'!Q84,2)),"",IF(LOG(2^-'Calcul des ∆Ct'!Q84,2)&gt;1,LOG(2^-'Calcul des ∆Ct'!Q84,2),-1/LOG(2^-'Calcul des ∆Ct'!Q84,2)))</f>
        <v/>
      </c>
      <c r="U85" s="301" t="str">
        <f>IF(ISERROR(LOG(2^-'Calcul des ∆Ct'!R84,2)),"",IF(LOG(2^-'Calcul des ∆Ct'!R84,2)&gt;1,LOG(2^-'Calcul des ∆Ct'!R84,2),-1/LOG(2^-'Calcul des ∆Ct'!R84,2)))</f>
        <v/>
      </c>
      <c r="V85" s="301" t="str">
        <f>IF(ISERROR(LOG(2^-'Calcul des ∆Ct'!S84,2)),"",IF(LOG(2^-'Calcul des ∆Ct'!S84,2)&gt;1,LOG(2^-'Calcul des ∆Ct'!S84,2),-1/LOG(2^-'Calcul des ∆Ct'!S84,2)))</f>
        <v/>
      </c>
      <c r="W85" s="301" t="str">
        <f>IF(ISERROR(LOG(2^-'Calcul des ∆Ct'!T84,2)),"",IF(LOG(2^-'Calcul des ∆Ct'!T84,2)&gt;1,LOG(2^-'Calcul des ∆Ct'!T84,2),-1/LOG(2^-'Calcul des ∆Ct'!T84,2)))</f>
        <v/>
      </c>
      <c r="X85" s="301" t="str">
        <f>IF(ISERROR(LOG(2^-'Calcul des ∆Ct'!U84,2)),"",IF(LOG(2^-'Calcul des ∆Ct'!U84,2)&gt;1,LOG(2^-'Calcul des ∆Ct'!U84,2),-1/LOG(2^-'Calcul des ∆Ct'!U84,2)))</f>
        <v/>
      </c>
      <c r="Y85" s="301" t="str">
        <f>IF(ISERROR(LOG(2^-'Calcul des ∆Ct'!V84,2)),"",IF(LOG(2^-'Calcul des ∆Ct'!V84,2)&gt;1,LOG(2^-'Calcul des ∆Ct'!V84,2),-1/LOG(2^-'Calcul des ∆Ct'!V84,2)))</f>
        <v/>
      </c>
      <c r="Z85" s="301" t="str">
        <f>IF(ISERROR(LOG(2^-'Calcul des ∆Ct'!W84,2)),"",IF(LOG(2^-'Calcul des ∆Ct'!W84,2)&gt;1,LOG(2^-'Calcul des ∆Ct'!W84,2),-1/LOG(2^-'Calcul des ∆Ct'!W84,2)))</f>
        <v/>
      </c>
      <c r="AA85" s="301" t="str">
        <f>IF(ISERROR(LOG(2^-'Calcul des ∆Ct'!X84,2)),"",IF(LOG(2^-'Calcul des ∆Ct'!X84,2)&gt;1,LOG(2^-'Calcul des ∆Ct'!X84,2),-1/LOG(2^-'Calcul des ∆Ct'!X84,2)))</f>
        <v/>
      </c>
      <c r="AB85" s="301" t="str">
        <f>IF(ISERROR(LOG(2^-'Calcul des ∆Ct'!Y84,2)),"",IF(LOG(2^-'Calcul des ∆Ct'!Y84,2)&gt;1,LOG(2^-'Calcul des ∆Ct'!Y84,2),-1/LOG(2^-'Calcul des ∆Ct'!Y84,2)))</f>
        <v/>
      </c>
      <c r="AC85" s="301" t="str">
        <f>IF(ISERROR(LOG(2^-'Calcul des ∆Ct'!Z84,2)),"",IF(LOG(2^-'Calcul des ∆Ct'!Z84,2)&gt;1,LOG(2^-'Calcul des ∆Ct'!Z84,2),-1/LOG(2^-'Calcul des ∆Ct'!Z84,2)))</f>
        <v/>
      </c>
      <c r="AD85" s="301" t="str">
        <f>IF(ISERROR(LOG(2^-'Calcul des ∆Ct'!AA84,2)),"",IF(LOG(2^-'Calcul des ∆Ct'!AA84,2)&gt;1,LOG(2^-'Calcul des ∆Ct'!AA84,2),-1/LOG(2^-'Calcul des ∆Ct'!AA84,2)))</f>
        <v/>
      </c>
      <c r="AE85" s="301" t="str">
        <f>IF(ISERROR(LOG(2^-'Calcul des ∆Ct'!AB84,2)),"",IF(LOG(2^-'Calcul des ∆Ct'!AB84,2)&gt;1,LOG(2^-'Calcul des ∆Ct'!AB84,2),-1/LOG(2^-'Calcul des ∆Ct'!AB84,2)))</f>
        <v/>
      </c>
      <c r="AF85" s="301" t="str">
        <f>IF(ISERROR(LOG(2^-'Calcul des ∆Ct'!AC84,2)),"",IF(LOG(2^-'Calcul des ∆Ct'!AC84,2)&gt;1,LOG(2^-'Calcul des ∆Ct'!AC84,2),-1/LOG(2^-'Calcul des ∆Ct'!AC84,2)))</f>
        <v/>
      </c>
      <c r="AG85" s="301" t="str">
        <f>IF(ISERROR(LOG(2^-'Calcul des ∆Ct'!AD84,2)),"",IF(LOG(2^-'Calcul des ∆Ct'!AD84,2)&gt;1,LOG(2^-'Calcul des ∆Ct'!AD84,2),-1/LOG(2^-'Calcul des ∆Ct'!AD84,2)))</f>
        <v/>
      </c>
      <c r="AH85" s="301" t="str">
        <f>IF(ISERROR(LOG(2^-'Calcul des ∆Ct'!AE84,2)),"",IF(LOG(2^-'Calcul des ∆Ct'!AE84,2)&gt;1,LOG(2^-'Calcul des ∆Ct'!AE84,2),-1/LOG(2^-'Calcul des ∆Ct'!AE84,2)))</f>
        <v/>
      </c>
      <c r="AI85" s="301" t="str">
        <f>IF(ISERROR(LOG(2^-'Calcul des ∆Ct'!AF84,2)),"",IF(LOG(2^-'Calcul des ∆Ct'!AF84,2)&gt;1,LOG(2^-'Calcul des ∆Ct'!AF84,2),-1/LOG(2^-'Calcul des ∆Ct'!AF84,2)))</f>
        <v/>
      </c>
      <c r="AJ85" s="301" t="str">
        <f>IF(ISERROR(LOG(2^-'Calcul des ∆Ct'!AG84,2)),"",IF(LOG(2^-'Calcul des ∆Ct'!AG84,2)&gt;1,LOG(2^-'Calcul des ∆Ct'!AG84,2),-1/LOG(2^-'Calcul des ∆Ct'!AG84,2)))</f>
        <v/>
      </c>
      <c r="AK85" s="301" t="str">
        <f>IF(ISERROR(LOG(2^-'Calcul des ∆Ct'!AH84,2)),"",IF(LOG(2^-'Calcul des ∆Ct'!AH84,2)&gt;1,LOG(2^-'Calcul des ∆Ct'!AH84,2),-1/LOG(2^-'Calcul des ∆Ct'!AH84,2)))</f>
        <v/>
      </c>
      <c r="AL85" s="301" t="str">
        <f>IF(ISERROR(LOG(2^-'Calcul des ∆Ct'!AI84,2)),"",IF(LOG(2^-'Calcul des ∆Ct'!AI84,2)&gt;1,LOG(2^-'Calcul des ∆Ct'!AI84,2),-1/LOG(2^-'Calcul des ∆Ct'!AI84,2)))</f>
        <v/>
      </c>
      <c r="AM85" s="146"/>
      <c r="AN85" s="146"/>
      <c r="AO85" s="146"/>
      <c r="AP85" s="146"/>
      <c r="AQ85" s="146"/>
      <c r="AR85" s="146"/>
      <c r="AS85" s="146"/>
    </row>
    <row r="86" spans="1:45" ht="20.100000000000001" customHeight="1">
      <c r="A86" s="146"/>
      <c r="B86" s="146"/>
      <c r="C86" s="16" t="str">
        <f>IF('Informations Gènes'!A86="","",'Informations Gènes'!A86)</f>
        <v/>
      </c>
      <c r="D86" s="16" t="str">
        <f>IF('Informations Gènes'!B86="","",'Informations Gènes'!B86)</f>
        <v/>
      </c>
      <c r="E86" s="172" t="str">
        <f>'Moyennes ∆Ct et 2^(-∆Ct)'!B85</f>
        <v/>
      </c>
      <c r="F86" s="301" t="str">
        <f>IF(ISERROR(LOG(2^-'Calcul des ∆Ct'!C85,2)),"",IF(LOG(2^-'Calcul des ∆Ct'!C85,2)&gt;1,LOG(2^-'Calcul des ∆Ct'!C85,2),-1/LOG(2^-'Calcul des ∆Ct'!C85,2)))</f>
        <v/>
      </c>
      <c r="G86" s="301" t="str">
        <f>IF(ISERROR(LOG(2^-'Calcul des ∆Ct'!D85,2)),"",IF(LOG(2^-'Calcul des ∆Ct'!D85,2)&gt;1,LOG(2^-'Calcul des ∆Ct'!D85,2),-1/LOG(2^-'Calcul des ∆Ct'!D85,2)))</f>
        <v/>
      </c>
      <c r="H86" s="301" t="str">
        <f>IF(ISERROR(LOG(2^-'Calcul des ∆Ct'!E85,2)),"",IF(LOG(2^-'Calcul des ∆Ct'!E85,2)&gt;1,LOG(2^-'Calcul des ∆Ct'!E85,2),-1/LOG(2^-'Calcul des ∆Ct'!E85,2)))</f>
        <v/>
      </c>
      <c r="I86" s="301" t="str">
        <f>IF(ISERROR(LOG(2^-'Calcul des ∆Ct'!F85,2)),"",IF(LOG(2^-'Calcul des ∆Ct'!F85,2)&gt;1,LOG(2^-'Calcul des ∆Ct'!F85,2),-1/LOG(2^-'Calcul des ∆Ct'!F85,2)))</f>
        <v/>
      </c>
      <c r="J86" s="301" t="str">
        <f>IF(ISERROR(LOG(2^-'Calcul des ∆Ct'!G85,2)),"",IF(LOG(2^-'Calcul des ∆Ct'!G85,2)&gt;1,LOG(2^-'Calcul des ∆Ct'!G85,2),-1/LOG(2^-'Calcul des ∆Ct'!G85,2)))</f>
        <v/>
      </c>
      <c r="K86" s="301" t="str">
        <f>IF(ISERROR(LOG(2^-'Calcul des ∆Ct'!H85,2)),"",IF(LOG(2^-'Calcul des ∆Ct'!H85,2)&gt;1,LOG(2^-'Calcul des ∆Ct'!H85,2),-1/LOG(2^-'Calcul des ∆Ct'!H85,2)))</f>
        <v/>
      </c>
      <c r="L86" s="301" t="str">
        <f>IF(ISERROR(LOG(2^-'Calcul des ∆Ct'!I85,2)),"",IF(LOG(2^-'Calcul des ∆Ct'!I85,2)&gt;1,LOG(2^-'Calcul des ∆Ct'!I85,2),-1/LOG(2^-'Calcul des ∆Ct'!I85,2)))</f>
        <v/>
      </c>
      <c r="M86" s="301" t="str">
        <f>IF(ISERROR(LOG(2^-'Calcul des ∆Ct'!J85,2)),"",IF(LOG(2^-'Calcul des ∆Ct'!J85,2)&gt;1,LOG(2^-'Calcul des ∆Ct'!J85,2),-1/LOG(2^-'Calcul des ∆Ct'!J85,2)))</f>
        <v/>
      </c>
      <c r="N86" s="301" t="str">
        <f>IF(ISERROR(LOG(2^-'Calcul des ∆Ct'!K85,2)),"",IF(LOG(2^-'Calcul des ∆Ct'!K85,2)&gt;1,LOG(2^-'Calcul des ∆Ct'!K85,2),-1/LOG(2^-'Calcul des ∆Ct'!K85,2)))</f>
        <v/>
      </c>
      <c r="O86" s="301" t="str">
        <f>IF(ISERROR(LOG(2^-'Calcul des ∆Ct'!L85,2)),"",IF(LOG(2^-'Calcul des ∆Ct'!L85,2)&gt;1,LOG(2^-'Calcul des ∆Ct'!L85,2),-1/LOG(2^-'Calcul des ∆Ct'!L85,2)))</f>
        <v/>
      </c>
      <c r="P86" s="301" t="str">
        <f>IF(ISERROR(LOG(2^-'Calcul des ∆Ct'!M85,2)),"",IF(LOG(2^-'Calcul des ∆Ct'!M85,2)&gt;1,LOG(2^-'Calcul des ∆Ct'!M85,2),-1/LOG(2^-'Calcul des ∆Ct'!M85,2)))</f>
        <v/>
      </c>
      <c r="Q86" s="301" t="str">
        <f>IF(ISERROR(LOG(2^-'Calcul des ∆Ct'!N85,2)),"",IF(LOG(2^-'Calcul des ∆Ct'!N85,2)&gt;1,LOG(2^-'Calcul des ∆Ct'!N85,2),-1/LOG(2^-'Calcul des ∆Ct'!N85,2)))</f>
        <v/>
      </c>
      <c r="R86" s="301" t="str">
        <f>IF(ISERROR(LOG(2^-'Calcul des ∆Ct'!O85,2)),"",IF(LOG(2^-'Calcul des ∆Ct'!O85,2)&gt;1,LOG(2^-'Calcul des ∆Ct'!O85,2),-1/LOG(2^-'Calcul des ∆Ct'!O85,2)))</f>
        <v/>
      </c>
      <c r="S86" s="301" t="str">
        <f>IF(ISERROR(LOG(2^-'Calcul des ∆Ct'!P85,2)),"",IF(LOG(2^-'Calcul des ∆Ct'!P85,2)&gt;1,LOG(2^-'Calcul des ∆Ct'!P85,2),-1/LOG(2^-'Calcul des ∆Ct'!P85,2)))</f>
        <v/>
      </c>
      <c r="T86" s="301" t="str">
        <f>IF(ISERROR(LOG(2^-'Calcul des ∆Ct'!Q85,2)),"",IF(LOG(2^-'Calcul des ∆Ct'!Q85,2)&gt;1,LOG(2^-'Calcul des ∆Ct'!Q85,2),-1/LOG(2^-'Calcul des ∆Ct'!Q85,2)))</f>
        <v/>
      </c>
      <c r="U86" s="301" t="str">
        <f>IF(ISERROR(LOG(2^-'Calcul des ∆Ct'!R85,2)),"",IF(LOG(2^-'Calcul des ∆Ct'!R85,2)&gt;1,LOG(2^-'Calcul des ∆Ct'!R85,2),-1/LOG(2^-'Calcul des ∆Ct'!R85,2)))</f>
        <v/>
      </c>
      <c r="V86" s="301" t="str">
        <f>IF(ISERROR(LOG(2^-'Calcul des ∆Ct'!S85,2)),"",IF(LOG(2^-'Calcul des ∆Ct'!S85,2)&gt;1,LOG(2^-'Calcul des ∆Ct'!S85,2),-1/LOG(2^-'Calcul des ∆Ct'!S85,2)))</f>
        <v/>
      </c>
      <c r="W86" s="301" t="str">
        <f>IF(ISERROR(LOG(2^-'Calcul des ∆Ct'!T85,2)),"",IF(LOG(2^-'Calcul des ∆Ct'!T85,2)&gt;1,LOG(2^-'Calcul des ∆Ct'!T85,2),-1/LOG(2^-'Calcul des ∆Ct'!T85,2)))</f>
        <v/>
      </c>
      <c r="X86" s="301" t="str">
        <f>IF(ISERROR(LOG(2^-'Calcul des ∆Ct'!U85,2)),"",IF(LOG(2^-'Calcul des ∆Ct'!U85,2)&gt;1,LOG(2^-'Calcul des ∆Ct'!U85,2),-1/LOG(2^-'Calcul des ∆Ct'!U85,2)))</f>
        <v/>
      </c>
      <c r="Y86" s="301" t="str">
        <f>IF(ISERROR(LOG(2^-'Calcul des ∆Ct'!V85,2)),"",IF(LOG(2^-'Calcul des ∆Ct'!V85,2)&gt;1,LOG(2^-'Calcul des ∆Ct'!V85,2),-1/LOG(2^-'Calcul des ∆Ct'!V85,2)))</f>
        <v/>
      </c>
      <c r="Z86" s="301" t="str">
        <f>IF(ISERROR(LOG(2^-'Calcul des ∆Ct'!W85,2)),"",IF(LOG(2^-'Calcul des ∆Ct'!W85,2)&gt;1,LOG(2^-'Calcul des ∆Ct'!W85,2),-1/LOG(2^-'Calcul des ∆Ct'!W85,2)))</f>
        <v/>
      </c>
      <c r="AA86" s="301" t="str">
        <f>IF(ISERROR(LOG(2^-'Calcul des ∆Ct'!X85,2)),"",IF(LOG(2^-'Calcul des ∆Ct'!X85,2)&gt;1,LOG(2^-'Calcul des ∆Ct'!X85,2),-1/LOG(2^-'Calcul des ∆Ct'!X85,2)))</f>
        <v/>
      </c>
      <c r="AB86" s="301" t="str">
        <f>IF(ISERROR(LOG(2^-'Calcul des ∆Ct'!Y85,2)),"",IF(LOG(2^-'Calcul des ∆Ct'!Y85,2)&gt;1,LOG(2^-'Calcul des ∆Ct'!Y85,2),-1/LOG(2^-'Calcul des ∆Ct'!Y85,2)))</f>
        <v/>
      </c>
      <c r="AC86" s="301" t="str">
        <f>IF(ISERROR(LOG(2^-'Calcul des ∆Ct'!Z85,2)),"",IF(LOG(2^-'Calcul des ∆Ct'!Z85,2)&gt;1,LOG(2^-'Calcul des ∆Ct'!Z85,2),-1/LOG(2^-'Calcul des ∆Ct'!Z85,2)))</f>
        <v/>
      </c>
      <c r="AD86" s="301" t="str">
        <f>IF(ISERROR(LOG(2^-'Calcul des ∆Ct'!AA85,2)),"",IF(LOG(2^-'Calcul des ∆Ct'!AA85,2)&gt;1,LOG(2^-'Calcul des ∆Ct'!AA85,2),-1/LOG(2^-'Calcul des ∆Ct'!AA85,2)))</f>
        <v/>
      </c>
      <c r="AE86" s="301" t="str">
        <f>IF(ISERROR(LOG(2^-'Calcul des ∆Ct'!AB85,2)),"",IF(LOG(2^-'Calcul des ∆Ct'!AB85,2)&gt;1,LOG(2^-'Calcul des ∆Ct'!AB85,2),-1/LOG(2^-'Calcul des ∆Ct'!AB85,2)))</f>
        <v/>
      </c>
      <c r="AF86" s="301" t="str">
        <f>IF(ISERROR(LOG(2^-'Calcul des ∆Ct'!AC85,2)),"",IF(LOG(2^-'Calcul des ∆Ct'!AC85,2)&gt;1,LOG(2^-'Calcul des ∆Ct'!AC85,2),-1/LOG(2^-'Calcul des ∆Ct'!AC85,2)))</f>
        <v/>
      </c>
      <c r="AG86" s="301" t="str">
        <f>IF(ISERROR(LOG(2^-'Calcul des ∆Ct'!AD85,2)),"",IF(LOG(2^-'Calcul des ∆Ct'!AD85,2)&gt;1,LOG(2^-'Calcul des ∆Ct'!AD85,2),-1/LOG(2^-'Calcul des ∆Ct'!AD85,2)))</f>
        <v/>
      </c>
      <c r="AH86" s="301" t="str">
        <f>IF(ISERROR(LOG(2^-'Calcul des ∆Ct'!AE85,2)),"",IF(LOG(2^-'Calcul des ∆Ct'!AE85,2)&gt;1,LOG(2^-'Calcul des ∆Ct'!AE85,2),-1/LOG(2^-'Calcul des ∆Ct'!AE85,2)))</f>
        <v/>
      </c>
      <c r="AI86" s="301" t="str">
        <f>IF(ISERROR(LOG(2^-'Calcul des ∆Ct'!AF85,2)),"",IF(LOG(2^-'Calcul des ∆Ct'!AF85,2)&gt;1,LOG(2^-'Calcul des ∆Ct'!AF85,2),-1/LOG(2^-'Calcul des ∆Ct'!AF85,2)))</f>
        <v/>
      </c>
      <c r="AJ86" s="301" t="str">
        <f>IF(ISERROR(LOG(2^-'Calcul des ∆Ct'!AG85,2)),"",IF(LOG(2^-'Calcul des ∆Ct'!AG85,2)&gt;1,LOG(2^-'Calcul des ∆Ct'!AG85,2),-1/LOG(2^-'Calcul des ∆Ct'!AG85,2)))</f>
        <v/>
      </c>
      <c r="AK86" s="301" t="str">
        <f>IF(ISERROR(LOG(2^-'Calcul des ∆Ct'!AH85,2)),"",IF(LOG(2^-'Calcul des ∆Ct'!AH85,2)&gt;1,LOG(2^-'Calcul des ∆Ct'!AH85,2),-1/LOG(2^-'Calcul des ∆Ct'!AH85,2)))</f>
        <v/>
      </c>
      <c r="AL86" s="301" t="str">
        <f>IF(ISERROR(LOG(2^-'Calcul des ∆Ct'!AI85,2)),"",IF(LOG(2^-'Calcul des ∆Ct'!AI85,2)&gt;1,LOG(2^-'Calcul des ∆Ct'!AI85,2),-1/LOG(2^-'Calcul des ∆Ct'!AI85,2)))</f>
        <v/>
      </c>
      <c r="AM86" s="146"/>
      <c r="AN86" s="146"/>
      <c r="AO86" s="146"/>
      <c r="AP86" s="146"/>
      <c r="AQ86" s="146"/>
      <c r="AR86" s="146"/>
      <c r="AS86" s="146"/>
    </row>
    <row r="87" spans="1:45" ht="20.100000000000001" customHeight="1">
      <c r="A87" s="146"/>
      <c r="B87" s="146"/>
      <c r="C87" s="16" t="str">
        <f>IF('Informations Gènes'!A87="","",'Informations Gènes'!A87)</f>
        <v/>
      </c>
      <c r="D87" s="16" t="str">
        <f>IF('Informations Gènes'!B87="","",'Informations Gènes'!B87)</f>
        <v/>
      </c>
      <c r="E87" s="172" t="str">
        <f>'Moyennes ∆Ct et 2^(-∆Ct)'!B86</f>
        <v/>
      </c>
      <c r="F87" s="301" t="str">
        <f>IF(ISERROR(LOG(2^-'Calcul des ∆Ct'!C86,2)),"",IF(LOG(2^-'Calcul des ∆Ct'!C86,2)&gt;1,LOG(2^-'Calcul des ∆Ct'!C86,2),-1/LOG(2^-'Calcul des ∆Ct'!C86,2)))</f>
        <v/>
      </c>
      <c r="G87" s="301" t="str">
        <f>IF(ISERROR(LOG(2^-'Calcul des ∆Ct'!D86,2)),"",IF(LOG(2^-'Calcul des ∆Ct'!D86,2)&gt;1,LOG(2^-'Calcul des ∆Ct'!D86,2),-1/LOG(2^-'Calcul des ∆Ct'!D86,2)))</f>
        <v/>
      </c>
      <c r="H87" s="301" t="str">
        <f>IF(ISERROR(LOG(2^-'Calcul des ∆Ct'!E86,2)),"",IF(LOG(2^-'Calcul des ∆Ct'!E86,2)&gt;1,LOG(2^-'Calcul des ∆Ct'!E86,2),-1/LOG(2^-'Calcul des ∆Ct'!E86,2)))</f>
        <v/>
      </c>
      <c r="I87" s="301" t="str">
        <f>IF(ISERROR(LOG(2^-'Calcul des ∆Ct'!F86,2)),"",IF(LOG(2^-'Calcul des ∆Ct'!F86,2)&gt;1,LOG(2^-'Calcul des ∆Ct'!F86,2),-1/LOG(2^-'Calcul des ∆Ct'!F86,2)))</f>
        <v/>
      </c>
      <c r="J87" s="301" t="str">
        <f>IF(ISERROR(LOG(2^-'Calcul des ∆Ct'!G86,2)),"",IF(LOG(2^-'Calcul des ∆Ct'!G86,2)&gt;1,LOG(2^-'Calcul des ∆Ct'!G86,2),-1/LOG(2^-'Calcul des ∆Ct'!G86,2)))</f>
        <v/>
      </c>
      <c r="K87" s="301" t="str">
        <f>IF(ISERROR(LOG(2^-'Calcul des ∆Ct'!H86,2)),"",IF(LOG(2^-'Calcul des ∆Ct'!H86,2)&gt;1,LOG(2^-'Calcul des ∆Ct'!H86,2),-1/LOG(2^-'Calcul des ∆Ct'!H86,2)))</f>
        <v/>
      </c>
      <c r="L87" s="301" t="str">
        <f>IF(ISERROR(LOG(2^-'Calcul des ∆Ct'!I86,2)),"",IF(LOG(2^-'Calcul des ∆Ct'!I86,2)&gt;1,LOG(2^-'Calcul des ∆Ct'!I86,2),-1/LOG(2^-'Calcul des ∆Ct'!I86,2)))</f>
        <v/>
      </c>
      <c r="M87" s="301" t="str">
        <f>IF(ISERROR(LOG(2^-'Calcul des ∆Ct'!J86,2)),"",IF(LOG(2^-'Calcul des ∆Ct'!J86,2)&gt;1,LOG(2^-'Calcul des ∆Ct'!J86,2),-1/LOG(2^-'Calcul des ∆Ct'!J86,2)))</f>
        <v/>
      </c>
      <c r="N87" s="301" t="str">
        <f>IF(ISERROR(LOG(2^-'Calcul des ∆Ct'!K86,2)),"",IF(LOG(2^-'Calcul des ∆Ct'!K86,2)&gt;1,LOG(2^-'Calcul des ∆Ct'!K86,2),-1/LOG(2^-'Calcul des ∆Ct'!K86,2)))</f>
        <v/>
      </c>
      <c r="O87" s="301" t="str">
        <f>IF(ISERROR(LOG(2^-'Calcul des ∆Ct'!L86,2)),"",IF(LOG(2^-'Calcul des ∆Ct'!L86,2)&gt;1,LOG(2^-'Calcul des ∆Ct'!L86,2),-1/LOG(2^-'Calcul des ∆Ct'!L86,2)))</f>
        <v/>
      </c>
      <c r="P87" s="301" t="str">
        <f>IF(ISERROR(LOG(2^-'Calcul des ∆Ct'!M86,2)),"",IF(LOG(2^-'Calcul des ∆Ct'!M86,2)&gt;1,LOG(2^-'Calcul des ∆Ct'!M86,2),-1/LOG(2^-'Calcul des ∆Ct'!M86,2)))</f>
        <v/>
      </c>
      <c r="Q87" s="301" t="str">
        <f>IF(ISERROR(LOG(2^-'Calcul des ∆Ct'!N86,2)),"",IF(LOG(2^-'Calcul des ∆Ct'!N86,2)&gt;1,LOG(2^-'Calcul des ∆Ct'!N86,2),-1/LOG(2^-'Calcul des ∆Ct'!N86,2)))</f>
        <v/>
      </c>
      <c r="R87" s="301" t="str">
        <f>IF(ISERROR(LOG(2^-'Calcul des ∆Ct'!O86,2)),"",IF(LOG(2^-'Calcul des ∆Ct'!O86,2)&gt;1,LOG(2^-'Calcul des ∆Ct'!O86,2),-1/LOG(2^-'Calcul des ∆Ct'!O86,2)))</f>
        <v/>
      </c>
      <c r="S87" s="301" t="str">
        <f>IF(ISERROR(LOG(2^-'Calcul des ∆Ct'!P86,2)),"",IF(LOG(2^-'Calcul des ∆Ct'!P86,2)&gt;1,LOG(2^-'Calcul des ∆Ct'!P86,2),-1/LOG(2^-'Calcul des ∆Ct'!P86,2)))</f>
        <v/>
      </c>
      <c r="T87" s="301" t="str">
        <f>IF(ISERROR(LOG(2^-'Calcul des ∆Ct'!Q86,2)),"",IF(LOG(2^-'Calcul des ∆Ct'!Q86,2)&gt;1,LOG(2^-'Calcul des ∆Ct'!Q86,2),-1/LOG(2^-'Calcul des ∆Ct'!Q86,2)))</f>
        <v/>
      </c>
      <c r="U87" s="301" t="str">
        <f>IF(ISERROR(LOG(2^-'Calcul des ∆Ct'!R86,2)),"",IF(LOG(2^-'Calcul des ∆Ct'!R86,2)&gt;1,LOG(2^-'Calcul des ∆Ct'!R86,2),-1/LOG(2^-'Calcul des ∆Ct'!R86,2)))</f>
        <v/>
      </c>
      <c r="V87" s="301" t="str">
        <f>IF(ISERROR(LOG(2^-'Calcul des ∆Ct'!S86,2)),"",IF(LOG(2^-'Calcul des ∆Ct'!S86,2)&gt;1,LOG(2^-'Calcul des ∆Ct'!S86,2),-1/LOG(2^-'Calcul des ∆Ct'!S86,2)))</f>
        <v/>
      </c>
      <c r="W87" s="301" t="str">
        <f>IF(ISERROR(LOG(2^-'Calcul des ∆Ct'!T86,2)),"",IF(LOG(2^-'Calcul des ∆Ct'!T86,2)&gt;1,LOG(2^-'Calcul des ∆Ct'!T86,2),-1/LOG(2^-'Calcul des ∆Ct'!T86,2)))</f>
        <v/>
      </c>
      <c r="X87" s="301" t="str">
        <f>IF(ISERROR(LOG(2^-'Calcul des ∆Ct'!U86,2)),"",IF(LOG(2^-'Calcul des ∆Ct'!U86,2)&gt;1,LOG(2^-'Calcul des ∆Ct'!U86,2),-1/LOG(2^-'Calcul des ∆Ct'!U86,2)))</f>
        <v/>
      </c>
      <c r="Y87" s="301" t="str">
        <f>IF(ISERROR(LOG(2^-'Calcul des ∆Ct'!V86,2)),"",IF(LOG(2^-'Calcul des ∆Ct'!V86,2)&gt;1,LOG(2^-'Calcul des ∆Ct'!V86,2),-1/LOG(2^-'Calcul des ∆Ct'!V86,2)))</f>
        <v/>
      </c>
      <c r="Z87" s="301" t="str">
        <f>IF(ISERROR(LOG(2^-'Calcul des ∆Ct'!W86,2)),"",IF(LOG(2^-'Calcul des ∆Ct'!W86,2)&gt;1,LOG(2^-'Calcul des ∆Ct'!W86,2),-1/LOG(2^-'Calcul des ∆Ct'!W86,2)))</f>
        <v/>
      </c>
      <c r="AA87" s="301" t="str">
        <f>IF(ISERROR(LOG(2^-'Calcul des ∆Ct'!X86,2)),"",IF(LOG(2^-'Calcul des ∆Ct'!X86,2)&gt;1,LOG(2^-'Calcul des ∆Ct'!X86,2),-1/LOG(2^-'Calcul des ∆Ct'!X86,2)))</f>
        <v/>
      </c>
      <c r="AB87" s="301" t="str">
        <f>IF(ISERROR(LOG(2^-'Calcul des ∆Ct'!Y86,2)),"",IF(LOG(2^-'Calcul des ∆Ct'!Y86,2)&gt;1,LOG(2^-'Calcul des ∆Ct'!Y86,2),-1/LOG(2^-'Calcul des ∆Ct'!Y86,2)))</f>
        <v/>
      </c>
      <c r="AC87" s="301" t="str">
        <f>IF(ISERROR(LOG(2^-'Calcul des ∆Ct'!Z86,2)),"",IF(LOG(2^-'Calcul des ∆Ct'!Z86,2)&gt;1,LOG(2^-'Calcul des ∆Ct'!Z86,2),-1/LOG(2^-'Calcul des ∆Ct'!Z86,2)))</f>
        <v/>
      </c>
      <c r="AD87" s="301" t="str">
        <f>IF(ISERROR(LOG(2^-'Calcul des ∆Ct'!AA86,2)),"",IF(LOG(2^-'Calcul des ∆Ct'!AA86,2)&gt;1,LOG(2^-'Calcul des ∆Ct'!AA86,2),-1/LOG(2^-'Calcul des ∆Ct'!AA86,2)))</f>
        <v/>
      </c>
      <c r="AE87" s="301" t="str">
        <f>IF(ISERROR(LOG(2^-'Calcul des ∆Ct'!AB86,2)),"",IF(LOG(2^-'Calcul des ∆Ct'!AB86,2)&gt;1,LOG(2^-'Calcul des ∆Ct'!AB86,2),-1/LOG(2^-'Calcul des ∆Ct'!AB86,2)))</f>
        <v/>
      </c>
      <c r="AF87" s="301" t="str">
        <f>IF(ISERROR(LOG(2^-'Calcul des ∆Ct'!AC86,2)),"",IF(LOG(2^-'Calcul des ∆Ct'!AC86,2)&gt;1,LOG(2^-'Calcul des ∆Ct'!AC86,2),-1/LOG(2^-'Calcul des ∆Ct'!AC86,2)))</f>
        <v/>
      </c>
      <c r="AG87" s="301" t="str">
        <f>IF(ISERROR(LOG(2^-'Calcul des ∆Ct'!AD86,2)),"",IF(LOG(2^-'Calcul des ∆Ct'!AD86,2)&gt;1,LOG(2^-'Calcul des ∆Ct'!AD86,2),-1/LOG(2^-'Calcul des ∆Ct'!AD86,2)))</f>
        <v/>
      </c>
      <c r="AH87" s="301" t="str">
        <f>IF(ISERROR(LOG(2^-'Calcul des ∆Ct'!AE86,2)),"",IF(LOG(2^-'Calcul des ∆Ct'!AE86,2)&gt;1,LOG(2^-'Calcul des ∆Ct'!AE86,2),-1/LOG(2^-'Calcul des ∆Ct'!AE86,2)))</f>
        <v/>
      </c>
      <c r="AI87" s="301" t="str">
        <f>IF(ISERROR(LOG(2^-'Calcul des ∆Ct'!AF86,2)),"",IF(LOG(2^-'Calcul des ∆Ct'!AF86,2)&gt;1,LOG(2^-'Calcul des ∆Ct'!AF86,2),-1/LOG(2^-'Calcul des ∆Ct'!AF86,2)))</f>
        <v/>
      </c>
      <c r="AJ87" s="301" t="str">
        <f>IF(ISERROR(LOG(2^-'Calcul des ∆Ct'!AG86,2)),"",IF(LOG(2^-'Calcul des ∆Ct'!AG86,2)&gt;1,LOG(2^-'Calcul des ∆Ct'!AG86,2),-1/LOG(2^-'Calcul des ∆Ct'!AG86,2)))</f>
        <v/>
      </c>
      <c r="AK87" s="301" t="str">
        <f>IF(ISERROR(LOG(2^-'Calcul des ∆Ct'!AH86,2)),"",IF(LOG(2^-'Calcul des ∆Ct'!AH86,2)&gt;1,LOG(2^-'Calcul des ∆Ct'!AH86,2),-1/LOG(2^-'Calcul des ∆Ct'!AH86,2)))</f>
        <v/>
      </c>
      <c r="AL87" s="301" t="str">
        <f>IF(ISERROR(LOG(2^-'Calcul des ∆Ct'!AI86,2)),"",IF(LOG(2^-'Calcul des ∆Ct'!AI86,2)&gt;1,LOG(2^-'Calcul des ∆Ct'!AI86,2),-1/LOG(2^-'Calcul des ∆Ct'!AI86,2)))</f>
        <v/>
      </c>
      <c r="AM87" s="146"/>
      <c r="AN87" s="146"/>
      <c r="AO87" s="146"/>
      <c r="AP87" s="146"/>
      <c r="AQ87" s="146"/>
      <c r="AR87" s="146"/>
      <c r="AS87" s="146"/>
    </row>
    <row r="88" spans="1:45" s="186" customFormat="1">
      <c r="A88" s="281"/>
      <c r="B88" s="281"/>
      <c r="C88" s="281"/>
      <c r="D88" s="281"/>
      <c r="E88" s="281"/>
      <c r="F88" s="281" t="str">
        <f>IF(COUNT(F4:F87)=0,"F","T")</f>
        <v>F</v>
      </c>
      <c r="G88" s="281" t="str">
        <f t="shared" ref="G88:AL88" si="0">IF(COUNT(G4:G87)=0,"F","T")</f>
        <v>F</v>
      </c>
      <c r="H88" s="281" t="str">
        <f t="shared" si="0"/>
        <v>F</v>
      </c>
      <c r="I88" s="281" t="str">
        <f t="shared" si="0"/>
        <v>F</v>
      </c>
      <c r="J88" s="281" t="str">
        <f t="shared" si="0"/>
        <v>F</v>
      </c>
      <c r="K88" s="281" t="str">
        <f t="shared" si="0"/>
        <v>F</v>
      </c>
      <c r="L88" s="281" t="str">
        <f t="shared" si="0"/>
        <v>F</v>
      </c>
      <c r="M88" s="281" t="str">
        <f t="shared" si="0"/>
        <v>F</v>
      </c>
      <c r="N88" s="281" t="str">
        <f t="shared" si="0"/>
        <v>F</v>
      </c>
      <c r="O88" s="281" t="str">
        <f t="shared" si="0"/>
        <v>F</v>
      </c>
      <c r="P88" s="281" t="str">
        <f t="shared" si="0"/>
        <v>F</v>
      </c>
      <c r="Q88" s="281" t="str">
        <f t="shared" si="0"/>
        <v>F</v>
      </c>
      <c r="R88" s="281" t="str">
        <f t="shared" si="0"/>
        <v>F</v>
      </c>
      <c r="S88" s="281" t="str">
        <f t="shared" si="0"/>
        <v>F</v>
      </c>
      <c r="T88" s="281" t="str">
        <f t="shared" si="0"/>
        <v>F</v>
      </c>
      <c r="U88" s="281" t="str">
        <f t="shared" si="0"/>
        <v>F</v>
      </c>
      <c r="V88" s="281" t="str">
        <f t="shared" si="0"/>
        <v>F</v>
      </c>
      <c r="W88" s="281" t="str">
        <f t="shared" si="0"/>
        <v>F</v>
      </c>
      <c r="X88" s="281" t="str">
        <f t="shared" si="0"/>
        <v>F</v>
      </c>
      <c r="Y88" s="281" t="str">
        <f t="shared" si="0"/>
        <v>F</v>
      </c>
      <c r="Z88" s="281" t="str">
        <f t="shared" si="0"/>
        <v>F</v>
      </c>
      <c r="AA88" s="281" t="str">
        <f t="shared" si="0"/>
        <v>F</v>
      </c>
      <c r="AB88" s="281" t="str">
        <f t="shared" si="0"/>
        <v>F</v>
      </c>
      <c r="AC88" s="281" t="str">
        <f t="shared" si="0"/>
        <v>F</v>
      </c>
      <c r="AD88" s="281" t="str">
        <f t="shared" si="0"/>
        <v>F</v>
      </c>
      <c r="AE88" s="281" t="str">
        <f t="shared" si="0"/>
        <v>F</v>
      </c>
      <c r="AF88" s="281" t="str">
        <f t="shared" si="0"/>
        <v>F</v>
      </c>
      <c r="AG88" s="281" t="str">
        <f t="shared" si="0"/>
        <v>F</v>
      </c>
      <c r="AH88" s="281" t="str">
        <f t="shared" si="0"/>
        <v>F</v>
      </c>
      <c r="AI88" s="281" t="str">
        <f t="shared" si="0"/>
        <v>F</v>
      </c>
      <c r="AJ88" s="281" t="str">
        <f t="shared" si="0"/>
        <v>F</v>
      </c>
      <c r="AK88" s="281" t="str">
        <f t="shared" si="0"/>
        <v>F</v>
      </c>
      <c r="AL88" s="281" t="str">
        <f t="shared" si="0"/>
        <v>F</v>
      </c>
      <c r="AM88" s="281"/>
      <c r="AN88" s="281"/>
      <c r="AO88" s="281"/>
      <c r="AP88" s="281"/>
      <c r="AQ88" s="281"/>
      <c r="AR88" s="281"/>
      <c r="AS88" s="281"/>
    </row>
    <row r="89" spans="1:4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row>
    <row r="90" spans="1:4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row>
    <row r="91" spans="1:4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row>
    <row r="92" spans="1:4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row>
    <row r="93" spans="1:4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row>
    <row r="94" spans="1:4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row>
    <row r="95" spans="1:4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row>
    <row r="96" spans="1:4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row>
    <row r="97" spans="1:4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row>
    <row r="98" spans="1:4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row>
    <row r="99" spans="1:4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row>
    <row r="100" spans="1:4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row>
    <row r="101" spans="1:45">
      <c r="A101" s="146"/>
      <c r="B101" s="146"/>
      <c r="AM101" s="146"/>
      <c r="AN101" s="146"/>
      <c r="AO101" s="146"/>
      <c r="AP101" s="146"/>
      <c r="AQ101" s="146"/>
      <c r="AR101" s="146"/>
      <c r="AS101" s="146"/>
    </row>
    <row r="102" spans="1:45">
      <c r="A102" s="146"/>
    </row>
    <row r="103" spans="1:45">
      <c r="A103" s="146"/>
    </row>
    <row r="104" spans="1:45">
      <c r="A104" s="146"/>
    </row>
    <row r="105" spans="1:45">
      <c r="A105" s="146"/>
    </row>
    <row r="106" spans="1:45">
      <c r="A106" s="146"/>
    </row>
  </sheetData>
  <mergeCells count="15">
    <mergeCell ref="A1:A3"/>
    <mergeCell ref="F2:H2"/>
    <mergeCell ref="I2:K2"/>
    <mergeCell ref="L2:N2"/>
    <mergeCell ref="O2:Q2"/>
    <mergeCell ref="E2:E3"/>
    <mergeCell ref="D2:D3"/>
    <mergeCell ref="C2:C3"/>
    <mergeCell ref="AG2:AI2"/>
    <mergeCell ref="AJ2:AL2"/>
    <mergeCell ref="R2:T2"/>
    <mergeCell ref="U2:W2"/>
    <mergeCell ref="X2:Z2"/>
    <mergeCell ref="AA2:AC2"/>
    <mergeCell ref="AD2:AF2"/>
  </mergeCells>
  <conditionalFormatting sqref="F4:AL87">
    <cfRule type="containsBlanks" dxfId="75" priority="405">
      <formula>LEN(TRIM(F4))=0</formula>
    </cfRule>
    <cfRule type="colorScale" priority="1">
      <colorScale>
        <cfvo type="min" val="0"/>
        <cfvo type="num" val="0"/>
        <cfvo type="max" val="0"/>
        <color rgb="FF17F20C"/>
        <color theme="1"/>
        <color rgb="FFFF0000"/>
      </colorScale>
    </cfRule>
  </conditionalFormatting>
  <conditionalFormatting sqref="C4:E87">
    <cfRule type="expression" dxfId="74" priority="4">
      <formula>MOD(ROW(),2)=1</formula>
    </cfRule>
  </conditionalFormatting>
  <hyperlinks>
    <hyperlink ref="A1" location="'Indications d''Utilisation'!A67" display="Lien vers Indication d'Utilisation"/>
    <hyperlink ref="A1:A3" location="'Indications d''Utilisation'!A107" tooltip="Lien vers &quot;Indications d'Utilisation&quot;" display="Lien vers Indications d'Utilisation"/>
  </hyperlinks>
  <pageMargins left="0.7" right="0.7" top="0.75" bottom="0.75" header="0.3" footer="0.3"/>
  <pageSetup paperSize="9" orientation="portrait" horizontalDpi="4294967293" verticalDpi="4294967293" r:id="rId1"/>
  <legacyDrawing r:id="rId2"/>
</worksheet>
</file>

<file path=xl/worksheets/sheet33.xml><?xml version="1.0" encoding="utf-8"?>
<worksheet xmlns="http://schemas.openxmlformats.org/spreadsheetml/2006/main" xmlns:r="http://schemas.openxmlformats.org/officeDocument/2006/relationships">
  <sheetPr codeName="Feuil18">
    <tabColor rgb="FF17F20C"/>
  </sheetPr>
  <dimension ref="A1:AR137"/>
  <sheetViews>
    <sheetView zoomScaleNormal="100" workbookViewId="0">
      <selection activeCell="P1" sqref="P1:U1"/>
    </sheetView>
  </sheetViews>
  <sheetFormatPr baseColWidth="10" defaultRowHeight="15"/>
  <cols>
    <col min="1" max="1" width="0.5703125" style="146" customWidth="1"/>
    <col min="2" max="2" width="0.28515625" style="4" hidden="1" customWidth="1"/>
    <col min="3" max="3" width="4.5703125" style="4" customWidth="1"/>
    <col min="4" max="15" width="5.7109375" style="4" customWidth="1"/>
    <col min="16" max="16" width="4.7109375" style="4" customWidth="1"/>
    <col min="17" max="20" width="5.7109375" style="4" customWidth="1"/>
    <col min="21" max="21" width="5.28515625" style="4" customWidth="1"/>
    <col min="22" max="22" width="4.5703125" style="4" customWidth="1"/>
    <col min="23" max="34" width="5.7109375" style="4" customWidth="1"/>
    <col min="35" max="35" width="3.5703125" style="4" customWidth="1"/>
    <col min="36" max="39" width="5.7109375" style="4" customWidth="1"/>
    <col min="40" max="16384" width="11.42578125" style="4"/>
  </cols>
  <sheetData>
    <row r="1" spans="2:44">
      <c r="B1" s="146"/>
      <c r="C1" s="146"/>
      <c r="D1" s="146"/>
      <c r="E1" s="146"/>
      <c r="F1" s="146"/>
      <c r="G1" s="146"/>
      <c r="H1" s="146"/>
      <c r="I1" s="146"/>
      <c r="J1" s="146"/>
      <c r="K1" s="146"/>
      <c r="L1" s="146"/>
      <c r="M1" s="146"/>
      <c r="N1" s="146"/>
      <c r="O1" s="146"/>
      <c r="P1" s="686" t="s">
        <v>206</v>
      </c>
      <c r="Q1" s="686"/>
      <c r="R1" s="686"/>
      <c r="S1" s="686"/>
      <c r="T1" s="686"/>
      <c r="U1" s="686"/>
      <c r="V1" s="146"/>
      <c r="W1" s="146"/>
      <c r="X1" s="146"/>
      <c r="Y1" s="146"/>
      <c r="Z1" s="146"/>
      <c r="AA1" s="146"/>
      <c r="AB1" s="146"/>
      <c r="AC1" s="146"/>
      <c r="AD1" s="146"/>
      <c r="AE1" s="146"/>
      <c r="AF1" s="146"/>
      <c r="AG1" s="146"/>
      <c r="AH1" s="146"/>
      <c r="AI1" s="146"/>
      <c r="AJ1" s="146"/>
      <c r="AK1" s="146"/>
      <c r="AL1" s="146"/>
      <c r="AM1" s="146"/>
      <c r="AN1" s="146"/>
      <c r="AO1" s="146"/>
      <c r="AP1" s="146"/>
      <c r="AQ1" s="146"/>
    </row>
    <row r="2" spans="2:44" ht="15" customHeight="1">
      <c r="C2" s="676" t="s">
        <v>353</v>
      </c>
      <c r="D2" s="676"/>
      <c r="E2" s="676"/>
      <c r="F2" s="676"/>
      <c r="G2" s="676"/>
      <c r="H2" s="676"/>
      <c r="I2" s="676"/>
      <c r="J2" s="676"/>
      <c r="K2" s="676"/>
      <c r="L2" s="676"/>
      <c r="M2" s="676"/>
      <c r="N2" s="676"/>
      <c r="O2" s="676"/>
      <c r="P2" s="146"/>
      <c r="Q2" s="146"/>
      <c r="R2" s="146"/>
      <c r="S2" s="146"/>
      <c r="T2" s="146"/>
      <c r="U2" s="146"/>
      <c r="V2" s="676" t="s">
        <v>365</v>
      </c>
      <c r="W2" s="676"/>
      <c r="X2" s="676"/>
      <c r="Y2" s="676"/>
      <c r="Z2" s="676"/>
      <c r="AA2" s="676"/>
      <c r="AB2" s="676"/>
      <c r="AC2" s="676"/>
      <c r="AD2" s="676"/>
      <c r="AE2" s="676"/>
      <c r="AF2" s="676"/>
      <c r="AG2" s="676"/>
      <c r="AH2" s="676"/>
      <c r="AI2" s="146"/>
      <c r="AJ2" s="146"/>
      <c r="AK2" s="146"/>
      <c r="AL2" s="146"/>
      <c r="AM2" s="146"/>
      <c r="AN2" s="146"/>
      <c r="AO2" s="146"/>
      <c r="AP2" s="146"/>
      <c r="AQ2" s="146"/>
    </row>
    <row r="3" spans="2:44">
      <c r="C3" s="146"/>
      <c r="D3" s="146"/>
      <c r="E3" s="146"/>
      <c r="F3" s="146"/>
      <c r="G3" s="14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row>
    <row r="4" spans="2:44">
      <c r="C4" s="224"/>
      <c r="D4" s="184">
        <v>1</v>
      </c>
      <c r="E4" s="184">
        <v>2</v>
      </c>
      <c r="F4" s="184">
        <v>3</v>
      </c>
      <c r="G4" s="184">
        <v>4</v>
      </c>
      <c r="H4" s="184">
        <v>5</v>
      </c>
      <c r="I4" s="184">
        <v>6</v>
      </c>
      <c r="J4" s="184">
        <v>7</v>
      </c>
      <c r="K4" s="184">
        <v>8</v>
      </c>
      <c r="L4" s="184">
        <v>9</v>
      </c>
      <c r="M4" s="184">
        <v>10</v>
      </c>
      <c r="N4" s="184">
        <v>11</v>
      </c>
      <c r="O4" s="184">
        <v>12</v>
      </c>
      <c r="P4" s="146"/>
      <c r="Q4" s="146"/>
      <c r="R4" s="146"/>
      <c r="S4" s="146"/>
      <c r="T4" s="146"/>
      <c r="U4" s="283"/>
      <c r="V4" s="224"/>
      <c r="W4" s="184">
        <v>1</v>
      </c>
      <c r="X4" s="184">
        <v>2</v>
      </c>
      <c r="Y4" s="184">
        <v>3</v>
      </c>
      <c r="Z4" s="184">
        <v>4</v>
      </c>
      <c r="AA4" s="184">
        <v>5</v>
      </c>
      <c r="AB4" s="184">
        <v>6</v>
      </c>
      <c r="AC4" s="184">
        <v>7</v>
      </c>
      <c r="AD4" s="184">
        <v>8</v>
      </c>
      <c r="AE4" s="184">
        <v>9</v>
      </c>
      <c r="AF4" s="184">
        <v>10</v>
      </c>
      <c r="AG4" s="184">
        <v>11</v>
      </c>
      <c r="AH4" s="184">
        <v>12</v>
      </c>
      <c r="AI4" s="146"/>
      <c r="AJ4" s="146"/>
      <c r="AK4" s="146"/>
      <c r="AL4" s="146"/>
      <c r="AM4" s="146"/>
      <c r="AN4" s="146"/>
      <c r="AO4" s="146"/>
      <c r="AP4" s="146"/>
      <c r="AQ4" s="146"/>
    </row>
    <row r="5" spans="2:44" ht="21.95" customHeight="1">
      <c r="C5" s="185" t="s">
        <v>112</v>
      </c>
      <c r="D5" s="212" t="str">
        <f>IF(VLOOKUP($C5&amp;D$4,'Moyennes ∆Ct et 2^(-∆Ct)'!$A$3:$BD$86,37,FALSE)=0,"",VLOOKUP($C5&amp;D$4,'Moyennes ∆Ct et 2^(-∆Ct)'!$A$3:$BD$86,37,FALSE))</f>
        <v/>
      </c>
      <c r="E5" s="213" t="str">
        <f>IF(VLOOKUP($C5&amp;E$4,'Moyennes ∆Ct et 2^(-∆Ct)'!$A$3:$BD$86,37,FALSE)=0,"",VLOOKUP($C5&amp;E$4,'Moyennes ∆Ct et 2^(-∆Ct)'!$A$3:$BD$86,37,FALSE))</f>
        <v/>
      </c>
      <c r="F5" s="213" t="str">
        <f>IF(VLOOKUP($C5&amp;F$4,'Moyennes ∆Ct et 2^(-∆Ct)'!$A$3:$BD$86,37,FALSE)=0,"",VLOOKUP($C5&amp;F$4,'Moyennes ∆Ct et 2^(-∆Ct)'!$A$3:$BD$86,37,FALSE))</f>
        <v/>
      </c>
      <c r="G5" s="213" t="str">
        <f>IF(VLOOKUP($C5&amp;G$4,'Moyennes ∆Ct et 2^(-∆Ct)'!$A$3:$BD$86,37,FALSE)=0,"",VLOOKUP($C5&amp;G$4,'Moyennes ∆Ct et 2^(-∆Ct)'!$A$3:$BD$86,37,FALSE))</f>
        <v/>
      </c>
      <c r="H5" s="213" t="str">
        <f>IF(VLOOKUP($C5&amp;H$4,'Moyennes ∆Ct et 2^(-∆Ct)'!$A$3:$BD$86,37,FALSE)=0,"",VLOOKUP($C5&amp;H$4,'Moyennes ∆Ct et 2^(-∆Ct)'!$A$3:$BD$86,37,FALSE))</f>
        <v/>
      </c>
      <c r="I5" s="213" t="str">
        <f>IF(VLOOKUP($C5&amp;I$4,'Moyennes ∆Ct et 2^(-∆Ct)'!$A$3:$BD$86,37,FALSE)=0,"",VLOOKUP($C5&amp;I$4,'Moyennes ∆Ct et 2^(-∆Ct)'!$A$3:$BD$86,37,FALSE))</f>
        <v/>
      </c>
      <c r="J5" s="213" t="str">
        <f>IF(VLOOKUP($C5&amp;J$4,'Moyennes ∆Ct et 2^(-∆Ct)'!$A$3:$BD$86,37,FALSE)=0,"",VLOOKUP($C5&amp;J$4,'Moyennes ∆Ct et 2^(-∆Ct)'!$A$3:$BD$86,37,FALSE))</f>
        <v/>
      </c>
      <c r="K5" s="213" t="str">
        <f>IF(VLOOKUP($C5&amp;K$4,'Moyennes ∆Ct et 2^(-∆Ct)'!$A$3:$BD$86,37,FALSE)=0,"",VLOOKUP($C5&amp;K$4,'Moyennes ∆Ct et 2^(-∆Ct)'!$A$3:$BD$86,37,FALSE))</f>
        <v/>
      </c>
      <c r="L5" s="213" t="str">
        <f>IF(VLOOKUP($C5&amp;L$4,'Moyennes ∆Ct et 2^(-∆Ct)'!$A$3:$BD$86,37,FALSE)=0,"",VLOOKUP($C5&amp;L$4,'Moyennes ∆Ct et 2^(-∆Ct)'!$A$3:$BD$86,37,FALSE))</f>
        <v/>
      </c>
      <c r="M5" s="213" t="str">
        <f>IF(VLOOKUP($C5&amp;M$4,'Moyennes ∆Ct et 2^(-∆Ct)'!$A$3:$BD$86,37,FALSE)=0,"",VLOOKUP($C5&amp;M$4,'Moyennes ∆Ct et 2^(-∆Ct)'!$A$3:$BD$86,37,FALSE))</f>
        <v/>
      </c>
      <c r="N5" s="213" t="str">
        <f>IF(VLOOKUP($C5&amp;N$4,'Moyennes ∆Ct et 2^(-∆Ct)'!$A$3:$BD$86,37,FALSE)=0,"",VLOOKUP($C5&amp;N$4,'Moyennes ∆Ct et 2^(-∆Ct)'!$A$3:$BD$86,37,FALSE))</f>
        <v/>
      </c>
      <c r="O5" s="214" t="str">
        <f>IF(VLOOKUP($C5&amp;O$4,'Moyennes ∆Ct et 2^(-∆Ct)'!$A$3:$BD$86,37,FALSE)=0,"",VLOOKUP($C5&amp;O$4,'Moyennes ∆Ct et 2^(-∆Ct)'!$A$3:$BD$86,37,FALSE))</f>
        <v/>
      </c>
      <c r="P5" s="146"/>
      <c r="Q5" s="414" t="s">
        <v>157</v>
      </c>
      <c r="R5" s="699"/>
      <c r="S5" s="699"/>
      <c r="T5" s="415"/>
      <c r="U5" s="16"/>
      <c r="V5" s="185" t="s">
        <v>112</v>
      </c>
      <c r="W5" s="212" t="str">
        <f>IF(VLOOKUP($V5&amp;W$4,'Feuille de Calcul'!$A$3:$HS$86,138,FALSE)=0,"",VLOOKUP($V5&amp;W$4,'Feuille de Calcul'!$A$3:$HS$86,138,FALSE))</f>
        <v/>
      </c>
      <c r="X5" s="213" t="str">
        <f>IF(VLOOKUP($V5&amp;X$4,'Feuille de Calcul'!$A$3:$HS$86,138,FALSE)=0,"",VLOOKUP($V5&amp;X$4,'Feuille de Calcul'!$A$3:$HS$86,138,FALSE))</f>
        <v/>
      </c>
      <c r="Y5" s="213" t="str">
        <f>IF(VLOOKUP($V5&amp;Y$4,'Feuille de Calcul'!$A$3:$HS$86,138,FALSE)=0,"",VLOOKUP($V5&amp;Y$4,'Feuille de Calcul'!$A$3:$HS$86,138,FALSE))</f>
        <v/>
      </c>
      <c r="Z5" s="213" t="str">
        <f>IF(VLOOKUP($V5&amp;Z$4,'Feuille de Calcul'!$A$3:$HS$86,138,FALSE)=0,"",VLOOKUP($V5&amp;Z$4,'Feuille de Calcul'!$A$3:$HS$86,138,FALSE))</f>
        <v/>
      </c>
      <c r="AA5" s="213" t="str">
        <f>IF(VLOOKUP($V5&amp;AA$4,'Feuille de Calcul'!$A$3:$HS$86,138,FALSE)=0,"",VLOOKUP($V5&amp;AA$4,'Feuille de Calcul'!$A$3:$HS$86,138,FALSE))</f>
        <v/>
      </c>
      <c r="AB5" s="213" t="str">
        <f>IF(VLOOKUP($V5&amp;AB$4,'Feuille de Calcul'!$A$3:$HS$86,138,FALSE)=0,"",VLOOKUP($V5&amp;AB$4,'Feuille de Calcul'!$A$3:$HS$86,138,FALSE))</f>
        <v/>
      </c>
      <c r="AC5" s="213" t="str">
        <f>IF(VLOOKUP($V5&amp;AC$4,'Feuille de Calcul'!$A$3:$HS$86,138,FALSE)=0,"",VLOOKUP($V5&amp;AC$4,'Feuille de Calcul'!$A$3:$HS$86,138,FALSE))</f>
        <v/>
      </c>
      <c r="AD5" s="213" t="str">
        <f>IF(VLOOKUP($V5&amp;AD$4,'Feuille de Calcul'!$A$3:$HS$86,138,FALSE)=0,"",VLOOKUP($V5&amp;AD$4,'Feuille de Calcul'!$A$3:$HS$86,138,FALSE))</f>
        <v/>
      </c>
      <c r="AE5" s="213" t="str">
        <f>IF(VLOOKUP($V5&amp;AE$4,'Feuille de Calcul'!$A$3:$HS$86,138,FALSE)=0,"",VLOOKUP($V5&amp;AE$4,'Feuille de Calcul'!$A$3:$HS$86,138,FALSE))</f>
        <v/>
      </c>
      <c r="AF5" s="213" t="str">
        <f>IF(VLOOKUP($V5&amp;AF$4,'Feuille de Calcul'!$A$3:$HS$86,138,FALSE)=0,"",VLOOKUP($V5&amp;AF$4,'Feuille de Calcul'!$A$3:$HS$86,138,FALSE))</f>
        <v/>
      </c>
      <c r="AG5" s="213" t="str">
        <f>IF(VLOOKUP($V5&amp;AG$4,'Feuille de Calcul'!$A$3:$HS$86,138,FALSE)=0,"",VLOOKUP($V5&amp;AG$4,'Feuille de Calcul'!$A$3:$HS$86,138,FALSE))</f>
        <v/>
      </c>
      <c r="AH5" s="214" t="str">
        <f>IF(VLOOKUP($V5&amp;AH$4,'Feuille de Calcul'!$A$3:$HS$86,138,FALSE)=0,"",VLOOKUP($V5&amp;AH$4,'Feuille de Calcul'!$A$3:$HS$86,138,FALSE))</f>
        <v/>
      </c>
      <c r="AI5" s="146"/>
      <c r="AJ5" s="414" t="s">
        <v>175</v>
      </c>
      <c r="AK5" s="696"/>
      <c r="AL5" s="696"/>
      <c r="AM5" s="695"/>
      <c r="AN5" s="146"/>
      <c r="AO5" s="146"/>
      <c r="AP5" s="146"/>
      <c r="AQ5" s="146"/>
    </row>
    <row r="6" spans="2:44" ht="21.95" customHeight="1">
      <c r="C6" s="185" t="s">
        <v>113</v>
      </c>
      <c r="D6" s="215" t="str">
        <f>IF(VLOOKUP($C6&amp;D$4,'Moyennes ∆Ct et 2^(-∆Ct)'!$A$3:$BD$86,37,FALSE)=0,"",VLOOKUP($C6&amp;D$4,'Moyennes ∆Ct et 2^(-∆Ct)'!$A$3:$BD$86,37,FALSE))</f>
        <v/>
      </c>
      <c r="E6" s="209" t="str">
        <f>IF(VLOOKUP($C6&amp;E$4,'Moyennes ∆Ct et 2^(-∆Ct)'!$A$3:$BD$86,37,FALSE)=0,"",VLOOKUP($C6&amp;E$4,'Moyennes ∆Ct et 2^(-∆Ct)'!$A$3:$BD$86,37,FALSE))</f>
        <v/>
      </c>
      <c r="F6" s="209" t="str">
        <f>IF(VLOOKUP($C6&amp;F$4,'Moyennes ∆Ct et 2^(-∆Ct)'!$A$3:$BD$86,37,FALSE)=0,"",VLOOKUP($C6&amp;F$4,'Moyennes ∆Ct et 2^(-∆Ct)'!$A$3:$BD$86,37,FALSE))</f>
        <v/>
      </c>
      <c r="G6" s="209" t="str">
        <f>IF(VLOOKUP($C6&amp;G$4,'Moyennes ∆Ct et 2^(-∆Ct)'!$A$3:$BD$86,37,FALSE)=0,"",VLOOKUP($C6&amp;G$4,'Moyennes ∆Ct et 2^(-∆Ct)'!$A$3:$BD$86,37,FALSE))</f>
        <v/>
      </c>
      <c r="H6" s="209" t="str">
        <f>IF(VLOOKUP($C6&amp;H$4,'Moyennes ∆Ct et 2^(-∆Ct)'!$A$3:$BD$86,37,FALSE)=0,"",VLOOKUP($C6&amp;H$4,'Moyennes ∆Ct et 2^(-∆Ct)'!$A$3:$BD$86,37,FALSE))</f>
        <v/>
      </c>
      <c r="I6" s="209" t="str">
        <f>IF(VLOOKUP($C6&amp;I$4,'Moyennes ∆Ct et 2^(-∆Ct)'!$A$3:$BD$86,37,FALSE)=0,"",VLOOKUP($C6&amp;I$4,'Moyennes ∆Ct et 2^(-∆Ct)'!$A$3:$BD$86,37,FALSE))</f>
        <v/>
      </c>
      <c r="J6" s="209" t="str">
        <f>IF(VLOOKUP($C6&amp;J$4,'Moyennes ∆Ct et 2^(-∆Ct)'!$A$3:$BD$86,37,FALSE)=0,"",VLOOKUP($C6&amp;J$4,'Moyennes ∆Ct et 2^(-∆Ct)'!$A$3:$BD$86,37,FALSE))</f>
        <v/>
      </c>
      <c r="K6" s="209" t="str">
        <f>IF(VLOOKUP($C6&amp;K$4,'Moyennes ∆Ct et 2^(-∆Ct)'!$A$3:$BD$86,37,FALSE)=0,"",VLOOKUP($C6&amp;K$4,'Moyennes ∆Ct et 2^(-∆Ct)'!$A$3:$BD$86,37,FALSE))</f>
        <v/>
      </c>
      <c r="L6" s="209" t="str">
        <f>IF(VLOOKUP($C6&amp;L$4,'Moyennes ∆Ct et 2^(-∆Ct)'!$A$3:$BD$86,37,FALSE)=0,"",VLOOKUP($C6&amp;L$4,'Moyennes ∆Ct et 2^(-∆Ct)'!$A$3:$BD$86,37,FALSE))</f>
        <v/>
      </c>
      <c r="M6" s="209" t="str">
        <f>IF(VLOOKUP($C6&amp;M$4,'Moyennes ∆Ct et 2^(-∆Ct)'!$A$3:$BD$86,37,FALSE)=0,"",VLOOKUP($C6&amp;M$4,'Moyennes ∆Ct et 2^(-∆Ct)'!$A$3:$BD$86,37,FALSE))</f>
        <v/>
      </c>
      <c r="N6" s="209" t="str">
        <f>IF(VLOOKUP($C6&amp;N$4,'Moyennes ∆Ct et 2^(-∆Ct)'!$A$3:$BD$86,37,FALSE)=0,"",VLOOKUP($C6&amp;N$4,'Moyennes ∆Ct et 2^(-∆Ct)'!$A$3:$BD$86,37,FALSE))</f>
        <v/>
      </c>
      <c r="O6" s="216" t="str">
        <f>IF(VLOOKUP($C6&amp;O$4,'Moyennes ∆Ct et 2^(-∆Ct)'!$A$3:$BD$86,37,FALSE)=0,"",VLOOKUP($C6&amp;O$4,'Moyennes ∆Ct et 2^(-∆Ct)'!$A$3:$BD$86,37,FALSE))</f>
        <v/>
      </c>
      <c r="P6" s="146"/>
      <c r="Q6" s="414" t="s">
        <v>142</v>
      </c>
      <c r="R6" s="415"/>
      <c r="S6" s="694" t="s">
        <v>146</v>
      </c>
      <c r="T6" s="700"/>
      <c r="U6" s="16"/>
      <c r="V6" s="185" t="s">
        <v>113</v>
      </c>
      <c r="W6" s="215" t="str">
        <f>IF(VLOOKUP($V6&amp;W$4,'Feuille de Calcul'!$A$3:$HS$86,138,FALSE)=0,"",VLOOKUP($V6&amp;W$4,'Feuille de Calcul'!$A$3:$HS$86,138,FALSE))</f>
        <v/>
      </c>
      <c r="X6" s="209" t="str">
        <f>IF(VLOOKUP($V6&amp;X$4,'Feuille de Calcul'!$A$3:$HS$86,138,FALSE)=0,"",VLOOKUP($V6&amp;X$4,'Feuille de Calcul'!$A$3:$HS$86,138,FALSE))</f>
        <v/>
      </c>
      <c r="Y6" s="209" t="str">
        <f>IF(VLOOKUP($V6&amp;Y$4,'Feuille de Calcul'!$A$3:$HS$86,138,FALSE)=0,"",VLOOKUP($V6&amp;Y$4,'Feuille de Calcul'!$A$3:$HS$86,138,FALSE))</f>
        <v/>
      </c>
      <c r="Z6" s="209" t="str">
        <f>IF(VLOOKUP($V6&amp;Z$4,'Feuille de Calcul'!$A$3:$HS$86,138,FALSE)=0,"",VLOOKUP($V6&amp;Z$4,'Feuille de Calcul'!$A$3:$HS$86,138,FALSE))</f>
        <v/>
      </c>
      <c r="AA6" s="209" t="str">
        <f>IF(VLOOKUP($V6&amp;AA$4,'Feuille de Calcul'!$A$3:$HS$86,138,FALSE)=0,"",VLOOKUP($V6&amp;AA$4,'Feuille de Calcul'!$A$3:$HS$86,138,FALSE))</f>
        <v/>
      </c>
      <c r="AB6" s="209" t="str">
        <f>IF(VLOOKUP($V6&amp;AB$4,'Feuille de Calcul'!$A$3:$HS$86,138,FALSE)=0,"",VLOOKUP($V6&amp;AB$4,'Feuille de Calcul'!$A$3:$HS$86,138,FALSE))</f>
        <v/>
      </c>
      <c r="AC6" s="209" t="str">
        <f>IF(VLOOKUP($V6&amp;AC$4,'Feuille de Calcul'!$A$3:$HS$86,138,FALSE)=0,"",VLOOKUP($V6&amp;AC$4,'Feuille de Calcul'!$A$3:$HS$86,138,FALSE))</f>
        <v/>
      </c>
      <c r="AD6" s="209" t="str">
        <f>IF(VLOOKUP($V6&amp;AD$4,'Feuille de Calcul'!$A$3:$HS$86,138,FALSE)=0,"",VLOOKUP($V6&amp;AD$4,'Feuille de Calcul'!$A$3:$HS$86,138,FALSE))</f>
        <v/>
      </c>
      <c r="AE6" s="209" t="str">
        <f>IF(VLOOKUP($V6&amp;AE$4,'Feuille de Calcul'!$A$3:$HS$86,138,FALSE)=0,"",VLOOKUP($V6&amp;AE$4,'Feuille de Calcul'!$A$3:$HS$86,138,FALSE))</f>
        <v/>
      </c>
      <c r="AF6" s="209" t="str">
        <f>IF(VLOOKUP($V6&amp;AF$4,'Feuille de Calcul'!$A$3:$HS$86,138,FALSE)=0,"",VLOOKUP($V6&amp;AF$4,'Feuille de Calcul'!$A$3:$HS$86,138,FALSE))</f>
        <v/>
      </c>
      <c r="AG6" s="209" t="str">
        <f>IF(VLOOKUP($V6&amp;AG$4,'Feuille de Calcul'!$A$3:$HS$86,138,FALSE)=0,"",VLOOKUP($V6&amp;AG$4,'Feuille de Calcul'!$A$3:$HS$86,138,FALSE))</f>
        <v/>
      </c>
      <c r="AH6" s="216" t="str">
        <f>IF(VLOOKUP($V6&amp;AH$4,'Feuille de Calcul'!$A$3:$HS$86,138,FALSE)=0,"",VLOOKUP($V6&amp;AH$4,'Feuille de Calcul'!$A$3:$HS$86,138,FALSE))</f>
        <v/>
      </c>
      <c r="AI6" s="146"/>
      <c r="AJ6" s="414" t="s">
        <v>142</v>
      </c>
      <c r="AK6" s="695"/>
      <c r="AL6" s="694" t="s">
        <v>146</v>
      </c>
      <c r="AM6" s="695"/>
      <c r="AN6" s="146"/>
      <c r="AO6" s="146"/>
      <c r="AP6" s="146"/>
      <c r="AQ6" s="146"/>
    </row>
    <row r="7" spans="2:44" ht="21.95" customHeight="1">
      <c r="C7" s="185" t="s">
        <v>114</v>
      </c>
      <c r="D7" s="215" t="str">
        <f>IF(VLOOKUP($C7&amp;D$4,'Moyennes ∆Ct et 2^(-∆Ct)'!$A$3:$BD$86,37,FALSE)=0,"",VLOOKUP($C7&amp;D$4,'Moyennes ∆Ct et 2^(-∆Ct)'!$A$3:$BD$86,37,FALSE))</f>
        <v/>
      </c>
      <c r="E7" s="209" t="str">
        <f>IF(VLOOKUP($C7&amp;E$4,'Moyennes ∆Ct et 2^(-∆Ct)'!$A$3:$BD$86,37,FALSE)=0,"",VLOOKUP($C7&amp;E$4,'Moyennes ∆Ct et 2^(-∆Ct)'!$A$3:$BD$86,37,FALSE))</f>
        <v/>
      </c>
      <c r="F7" s="209" t="str">
        <f>IF(VLOOKUP($C7&amp;F$4,'Moyennes ∆Ct et 2^(-∆Ct)'!$A$3:$BD$86,37,FALSE)=0,"",VLOOKUP($C7&amp;F$4,'Moyennes ∆Ct et 2^(-∆Ct)'!$A$3:$BD$86,37,FALSE))</f>
        <v/>
      </c>
      <c r="G7" s="209" t="str">
        <f>IF(VLOOKUP($C7&amp;G$4,'Moyennes ∆Ct et 2^(-∆Ct)'!$A$3:$BD$86,37,FALSE)=0,"",VLOOKUP($C7&amp;G$4,'Moyennes ∆Ct et 2^(-∆Ct)'!$A$3:$BD$86,37,FALSE))</f>
        <v/>
      </c>
      <c r="H7" s="209" t="str">
        <f>IF(VLOOKUP($C7&amp;H$4,'Moyennes ∆Ct et 2^(-∆Ct)'!$A$3:$BD$86,37,FALSE)=0,"",VLOOKUP($C7&amp;H$4,'Moyennes ∆Ct et 2^(-∆Ct)'!$A$3:$BD$86,37,FALSE))</f>
        <v/>
      </c>
      <c r="I7" s="209" t="str">
        <f>IF(VLOOKUP($C7&amp;I$4,'Moyennes ∆Ct et 2^(-∆Ct)'!$A$3:$BD$86,37,FALSE)=0,"",VLOOKUP($C7&amp;I$4,'Moyennes ∆Ct et 2^(-∆Ct)'!$A$3:$BD$86,37,FALSE))</f>
        <v/>
      </c>
      <c r="J7" s="209" t="str">
        <f>IF(VLOOKUP($C7&amp;J$4,'Moyennes ∆Ct et 2^(-∆Ct)'!$A$3:$BD$86,37,FALSE)=0,"",VLOOKUP($C7&amp;J$4,'Moyennes ∆Ct et 2^(-∆Ct)'!$A$3:$BD$86,37,FALSE))</f>
        <v/>
      </c>
      <c r="K7" s="209" t="str">
        <f>IF(VLOOKUP($C7&amp;K$4,'Moyennes ∆Ct et 2^(-∆Ct)'!$A$3:$BD$86,37,FALSE)=0,"",VLOOKUP($C7&amp;K$4,'Moyennes ∆Ct et 2^(-∆Ct)'!$A$3:$BD$86,37,FALSE))</f>
        <v/>
      </c>
      <c r="L7" s="209" t="str">
        <f>IF(VLOOKUP($C7&amp;L$4,'Moyennes ∆Ct et 2^(-∆Ct)'!$A$3:$BD$86,37,FALSE)=0,"",VLOOKUP($C7&amp;L$4,'Moyennes ∆Ct et 2^(-∆Ct)'!$A$3:$BD$86,37,FALSE))</f>
        <v/>
      </c>
      <c r="M7" s="209" t="str">
        <f>IF(VLOOKUP($C7&amp;M$4,'Moyennes ∆Ct et 2^(-∆Ct)'!$A$3:$BD$86,37,FALSE)=0,"",VLOOKUP($C7&amp;M$4,'Moyennes ∆Ct et 2^(-∆Ct)'!$A$3:$BD$86,37,FALSE))</f>
        <v/>
      </c>
      <c r="N7" s="209" t="str">
        <f>IF(VLOOKUP($C7&amp;N$4,'Moyennes ∆Ct et 2^(-∆Ct)'!$A$3:$BD$86,37,FALSE)=0,"",VLOOKUP($C7&amp;N$4,'Moyennes ∆Ct et 2^(-∆Ct)'!$A$3:$BD$86,37,FALSE))</f>
        <v/>
      </c>
      <c r="O7" s="216" t="str">
        <f>IF(VLOOKUP($C7&amp;O$4,'Moyennes ∆Ct et 2^(-∆Ct)'!$A$3:$BD$86,37,FALSE)=0,"",VLOOKUP($C7&amp;O$4,'Moyennes ∆Ct et 2^(-∆Ct)'!$A$3:$BD$86,37,FALSE))</f>
        <v/>
      </c>
      <c r="P7" s="146"/>
      <c r="Q7" s="697">
        <v>-2</v>
      </c>
      <c r="R7" s="698"/>
      <c r="S7" s="697">
        <v>2</v>
      </c>
      <c r="T7" s="698"/>
      <c r="U7" s="146"/>
      <c r="V7" s="185" t="s">
        <v>114</v>
      </c>
      <c r="W7" s="215" t="str">
        <f>IF(VLOOKUP($V7&amp;W$4,'Feuille de Calcul'!$A$3:$HS$86,138,FALSE)=0,"",VLOOKUP($V7&amp;W$4,'Feuille de Calcul'!$A$3:$HS$86,138,FALSE))</f>
        <v/>
      </c>
      <c r="X7" s="209" t="str">
        <f>IF(VLOOKUP($V7&amp;X$4,'Feuille de Calcul'!$A$3:$HS$86,138,FALSE)=0,"",VLOOKUP($V7&amp;X$4,'Feuille de Calcul'!$A$3:$HS$86,138,FALSE))</f>
        <v/>
      </c>
      <c r="Y7" s="209" t="str">
        <f>IF(VLOOKUP($V7&amp;Y$4,'Feuille de Calcul'!$A$3:$HS$86,138,FALSE)=0,"",VLOOKUP($V7&amp;Y$4,'Feuille de Calcul'!$A$3:$HS$86,138,FALSE))</f>
        <v/>
      </c>
      <c r="Z7" s="209" t="str">
        <f>IF(VLOOKUP($V7&amp;Z$4,'Feuille de Calcul'!$A$3:$HS$86,138,FALSE)=0,"",VLOOKUP($V7&amp;Z$4,'Feuille de Calcul'!$A$3:$HS$86,138,FALSE))</f>
        <v/>
      </c>
      <c r="AA7" s="209" t="str">
        <f>IF(VLOOKUP($V7&amp;AA$4,'Feuille de Calcul'!$A$3:$HS$86,138,FALSE)=0,"",VLOOKUP($V7&amp;AA$4,'Feuille de Calcul'!$A$3:$HS$86,138,FALSE))</f>
        <v/>
      </c>
      <c r="AB7" s="209" t="str">
        <f>IF(VLOOKUP($V7&amp;AB$4,'Feuille de Calcul'!$A$3:$HS$86,138,FALSE)=0,"",VLOOKUP($V7&amp;AB$4,'Feuille de Calcul'!$A$3:$HS$86,138,FALSE))</f>
        <v/>
      </c>
      <c r="AC7" s="209" t="str">
        <f>IF(VLOOKUP($V7&amp;AC$4,'Feuille de Calcul'!$A$3:$HS$86,138,FALSE)=0,"",VLOOKUP($V7&amp;AC$4,'Feuille de Calcul'!$A$3:$HS$86,138,FALSE))</f>
        <v/>
      </c>
      <c r="AD7" s="209" t="str">
        <f>IF(VLOOKUP($V7&amp;AD$4,'Feuille de Calcul'!$A$3:$HS$86,138,FALSE)=0,"",VLOOKUP($V7&amp;AD$4,'Feuille de Calcul'!$A$3:$HS$86,138,FALSE))</f>
        <v/>
      </c>
      <c r="AE7" s="209" t="str">
        <f>IF(VLOOKUP($V7&amp;AE$4,'Feuille de Calcul'!$A$3:$HS$86,138,FALSE)=0,"",VLOOKUP($V7&amp;AE$4,'Feuille de Calcul'!$A$3:$HS$86,138,FALSE))</f>
        <v/>
      </c>
      <c r="AF7" s="209" t="str">
        <f>IF(VLOOKUP($V7&amp;AF$4,'Feuille de Calcul'!$A$3:$HS$86,138,FALSE)=0,"",VLOOKUP($V7&amp;AF$4,'Feuille de Calcul'!$A$3:$HS$86,138,FALSE))</f>
        <v/>
      </c>
      <c r="AG7" s="209" t="str">
        <f>IF(VLOOKUP($V7&amp;AG$4,'Feuille de Calcul'!$A$3:$HS$86,138,FALSE)=0,"",VLOOKUP($V7&amp;AG$4,'Feuille de Calcul'!$A$3:$HS$86,138,FALSE))</f>
        <v/>
      </c>
      <c r="AH7" s="216" t="str">
        <f>IF(VLOOKUP($V7&amp;AH$4,'Feuille de Calcul'!$A$3:$HS$86,138,FALSE)=0,"",VLOOKUP($V7&amp;AH$4,'Feuille de Calcul'!$A$3:$HS$86,138,FALSE))</f>
        <v/>
      </c>
      <c r="AI7" s="146"/>
      <c r="AJ7" s="697">
        <v>-2</v>
      </c>
      <c r="AK7" s="698"/>
      <c r="AL7" s="697">
        <v>2</v>
      </c>
      <c r="AM7" s="698"/>
      <c r="AN7" s="146"/>
      <c r="AO7" s="146"/>
      <c r="AP7" s="146"/>
      <c r="AQ7" s="146"/>
    </row>
    <row r="8" spans="2:44" ht="21.95" customHeight="1">
      <c r="C8" s="185" t="s">
        <v>115</v>
      </c>
      <c r="D8" s="215" t="str">
        <f>IF(VLOOKUP($C8&amp;D$4,'Moyennes ∆Ct et 2^(-∆Ct)'!$A$3:$BD$86,37,FALSE)=0,"",VLOOKUP($C8&amp;D$4,'Moyennes ∆Ct et 2^(-∆Ct)'!$A$3:$BD$86,37,FALSE))</f>
        <v/>
      </c>
      <c r="E8" s="209" t="str">
        <f>IF(VLOOKUP($C8&amp;E$4,'Moyennes ∆Ct et 2^(-∆Ct)'!$A$3:$BD$86,37,FALSE)=0,"",VLOOKUP($C8&amp;E$4,'Moyennes ∆Ct et 2^(-∆Ct)'!$A$3:$BD$86,37,FALSE))</f>
        <v/>
      </c>
      <c r="F8" s="209" t="str">
        <f>IF(VLOOKUP($C8&amp;F$4,'Moyennes ∆Ct et 2^(-∆Ct)'!$A$3:$BD$86,37,FALSE)=0,"",VLOOKUP($C8&amp;F$4,'Moyennes ∆Ct et 2^(-∆Ct)'!$A$3:$BD$86,37,FALSE))</f>
        <v/>
      </c>
      <c r="G8" s="209" t="str">
        <f>IF(VLOOKUP($C8&amp;G$4,'Moyennes ∆Ct et 2^(-∆Ct)'!$A$3:$BD$86,37,FALSE)=0,"",VLOOKUP($C8&amp;G$4,'Moyennes ∆Ct et 2^(-∆Ct)'!$A$3:$BD$86,37,FALSE))</f>
        <v/>
      </c>
      <c r="H8" s="209" t="str">
        <f>IF(VLOOKUP($C8&amp;H$4,'Moyennes ∆Ct et 2^(-∆Ct)'!$A$3:$BD$86,37,FALSE)=0,"",VLOOKUP($C8&amp;H$4,'Moyennes ∆Ct et 2^(-∆Ct)'!$A$3:$BD$86,37,FALSE))</f>
        <v/>
      </c>
      <c r="I8" s="209" t="str">
        <f>IF(VLOOKUP($C8&amp;I$4,'Moyennes ∆Ct et 2^(-∆Ct)'!$A$3:$BD$86,37,FALSE)=0,"",VLOOKUP($C8&amp;I$4,'Moyennes ∆Ct et 2^(-∆Ct)'!$A$3:$BD$86,37,FALSE))</f>
        <v/>
      </c>
      <c r="J8" s="209" t="str">
        <f>IF(VLOOKUP($C8&amp;J$4,'Moyennes ∆Ct et 2^(-∆Ct)'!$A$3:$BD$86,37,FALSE)=0,"",VLOOKUP($C8&amp;J$4,'Moyennes ∆Ct et 2^(-∆Ct)'!$A$3:$BD$86,37,FALSE))</f>
        <v/>
      </c>
      <c r="K8" s="209" t="str">
        <f>IF(VLOOKUP($C8&amp;K$4,'Moyennes ∆Ct et 2^(-∆Ct)'!$A$3:$BD$86,37,FALSE)=0,"",VLOOKUP($C8&amp;K$4,'Moyennes ∆Ct et 2^(-∆Ct)'!$A$3:$BD$86,37,FALSE))</f>
        <v/>
      </c>
      <c r="L8" s="209" t="str">
        <f>IF(VLOOKUP($C8&amp;L$4,'Moyennes ∆Ct et 2^(-∆Ct)'!$A$3:$BD$86,37,FALSE)=0,"",VLOOKUP($C8&amp;L$4,'Moyennes ∆Ct et 2^(-∆Ct)'!$A$3:$BD$86,37,FALSE))</f>
        <v/>
      </c>
      <c r="M8" s="209" t="str">
        <f>IF(VLOOKUP($C8&amp;M$4,'Moyennes ∆Ct et 2^(-∆Ct)'!$A$3:$BD$86,37,FALSE)=0,"",VLOOKUP($C8&amp;M$4,'Moyennes ∆Ct et 2^(-∆Ct)'!$A$3:$BD$86,37,FALSE))</f>
        <v/>
      </c>
      <c r="N8" s="209" t="str">
        <f>IF(VLOOKUP($C8&amp;N$4,'Moyennes ∆Ct et 2^(-∆Ct)'!$A$3:$BD$86,37,FALSE)=0,"",VLOOKUP($C8&amp;N$4,'Moyennes ∆Ct et 2^(-∆Ct)'!$A$3:$BD$86,37,FALSE))</f>
        <v/>
      </c>
      <c r="O8" s="216" t="str">
        <f>IF(VLOOKUP($C8&amp;O$4,'Moyennes ∆Ct et 2^(-∆Ct)'!$A$3:$BD$86,37,FALSE)=0,"",VLOOKUP($C8&amp;O$4,'Moyennes ∆Ct et 2^(-∆Ct)'!$A$3:$BD$86,37,FALSE))</f>
        <v/>
      </c>
      <c r="P8" s="146"/>
      <c r="Q8" s="146"/>
      <c r="R8" s="146"/>
      <c r="S8" s="146"/>
      <c r="T8" s="146"/>
      <c r="U8" s="16"/>
      <c r="V8" s="185" t="s">
        <v>115</v>
      </c>
      <c r="W8" s="215" t="str">
        <f>IF(VLOOKUP($V8&amp;W$4,'Feuille de Calcul'!$A$3:$HS$86,138,FALSE)=0,"",VLOOKUP($V8&amp;W$4,'Feuille de Calcul'!$A$3:$HS$86,138,FALSE))</f>
        <v/>
      </c>
      <c r="X8" s="209" t="str">
        <f>IF(VLOOKUP($V8&amp;X$4,'Feuille de Calcul'!$A$3:$HS$86,138,FALSE)=0,"",VLOOKUP($V8&amp;X$4,'Feuille de Calcul'!$A$3:$HS$86,138,FALSE))</f>
        <v/>
      </c>
      <c r="Y8" s="209" t="str">
        <f>IF(VLOOKUP($V8&amp;Y$4,'Feuille de Calcul'!$A$3:$HS$86,138,FALSE)=0,"",VLOOKUP($V8&amp;Y$4,'Feuille de Calcul'!$A$3:$HS$86,138,FALSE))</f>
        <v/>
      </c>
      <c r="Z8" s="209" t="str">
        <f>IF(VLOOKUP($V8&amp;Z$4,'Feuille de Calcul'!$A$3:$HS$86,138,FALSE)=0,"",VLOOKUP($V8&amp;Z$4,'Feuille de Calcul'!$A$3:$HS$86,138,FALSE))</f>
        <v/>
      </c>
      <c r="AA8" s="209" t="str">
        <f>IF(VLOOKUP($V8&amp;AA$4,'Feuille de Calcul'!$A$3:$HS$86,138,FALSE)=0,"",VLOOKUP($V8&amp;AA$4,'Feuille de Calcul'!$A$3:$HS$86,138,FALSE))</f>
        <v/>
      </c>
      <c r="AB8" s="209" t="str">
        <f>IF(VLOOKUP($V8&amp;AB$4,'Feuille de Calcul'!$A$3:$HS$86,138,FALSE)=0,"",VLOOKUP($V8&amp;AB$4,'Feuille de Calcul'!$A$3:$HS$86,138,FALSE))</f>
        <v/>
      </c>
      <c r="AC8" s="209" t="str">
        <f>IF(VLOOKUP($V8&amp;AC$4,'Feuille de Calcul'!$A$3:$HS$86,138,FALSE)=0,"",VLOOKUP($V8&amp;AC$4,'Feuille de Calcul'!$A$3:$HS$86,138,FALSE))</f>
        <v/>
      </c>
      <c r="AD8" s="209" t="str">
        <f>IF(VLOOKUP($V8&amp;AD$4,'Feuille de Calcul'!$A$3:$HS$86,138,FALSE)=0,"",VLOOKUP($V8&amp;AD$4,'Feuille de Calcul'!$A$3:$HS$86,138,FALSE))</f>
        <v/>
      </c>
      <c r="AE8" s="209" t="str">
        <f>IF(VLOOKUP($V8&amp;AE$4,'Feuille de Calcul'!$A$3:$HS$86,138,FALSE)=0,"",VLOOKUP($V8&amp;AE$4,'Feuille de Calcul'!$A$3:$HS$86,138,FALSE))</f>
        <v/>
      </c>
      <c r="AF8" s="209" t="str">
        <f>IF(VLOOKUP($V8&amp;AF$4,'Feuille de Calcul'!$A$3:$HS$86,138,FALSE)=0,"",VLOOKUP($V8&amp;AF$4,'Feuille de Calcul'!$A$3:$HS$86,138,FALSE))</f>
        <v/>
      </c>
      <c r="AG8" s="209" t="str">
        <f>IF(VLOOKUP($V8&amp;AG$4,'Feuille de Calcul'!$A$3:$HS$86,138,FALSE)=0,"",VLOOKUP($V8&amp;AG$4,'Feuille de Calcul'!$A$3:$HS$86,138,FALSE))</f>
        <v/>
      </c>
      <c r="AH8" s="216" t="str">
        <f>IF(VLOOKUP($V8&amp;AH$4,'Feuille de Calcul'!$A$3:$HS$86,138,FALSE)=0,"",VLOOKUP($V8&amp;AH$4,'Feuille de Calcul'!$A$3:$HS$86,138,FALSE))</f>
        <v/>
      </c>
      <c r="AI8" s="146"/>
      <c r="AJ8" s="146"/>
      <c r="AK8" s="146"/>
      <c r="AL8" s="146"/>
      <c r="AM8" s="146"/>
      <c r="AN8" s="146"/>
      <c r="AO8" s="146"/>
      <c r="AP8" s="146"/>
      <c r="AQ8" s="146"/>
    </row>
    <row r="9" spans="2:44" ht="21.95" customHeight="1">
      <c r="C9" s="185" t="s">
        <v>116</v>
      </c>
      <c r="D9" s="215" t="str">
        <f>IF(VLOOKUP($C9&amp;D$4,'Moyennes ∆Ct et 2^(-∆Ct)'!$A$3:$BD$86,37,FALSE)=0,"",VLOOKUP($C9&amp;D$4,'Moyennes ∆Ct et 2^(-∆Ct)'!$A$3:$BD$86,37,FALSE))</f>
        <v/>
      </c>
      <c r="E9" s="209" t="str">
        <f>IF(VLOOKUP($C9&amp;E$4,'Moyennes ∆Ct et 2^(-∆Ct)'!$A$3:$BD$86,37,FALSE)=0,"",VLOOKUP($C9&amp;E$4,'Moyennes ∆Ct et 2^(-∆Ct)'!$A$3:$BD$86,37,FALSE))</f>
        <v/>
      </c>
      <c r="F9" s="209" t="str">
        <f>IF(VLOOKUP($C9&amp;F$4,'Moyennes ∆Ct et 2^(-∆Ct)'!$A$3:$BD$86,37,FALSE)=0,"",VLOOKUP($C9&amp;F$4,'Moyennes ∆Ct et 2^(-∆Ct)'!$A$3:$BD$86,37,FALSE))</f>
        <v/>
      </c>
      <c r="G9" s="209" t="str">
        <f>IF(VLOOKUP($C9&amp;G$4,'Moyennes ∆Ct et 2^(-∆Ct)'!$A$3:$BD$86,37,FALSE)=0,"",VLOOKUP($C9&amp;G$4,'Moyennes ∆Ct et 2^(-∆Ct)'!$A$3:$BD$86,37,FALSE))</f>
        <v/>
      </c>
      <c r="H9" s="209" t="str">
        <f>IF(VLOOKUP($C9&amp;H$4,'Moyennes ∆Ct et 2^(-∆Ct)'!$A$3:$BD$86,37,FALSE)=0,"",VLOOKUP($C9&amp;H$4,'Moyennes ∆Ct et 2^(-∆Ct)'!$A$3:$BD$86,37,FALSE))</f>
        <v/>
      </c>
      <c r="I9" s="209" t="str">
        <f>IF(VLOOKUP($C9&amp;I$4,'Moyennes ∆Ct et 2^(-∆Ct)'!$A$3:$BD$86,37,FALSE)=0,"",VLOOKUP($C9&amp;I$4,'Moyennes ∆Ct et 2^(-∆Ct)'!$A$3:$BD$86,37,FALSE))</f>
        <v/>
      </c>
      <c r="J9" s="209" t="str">
        <f>IF(VLOOKUP($C9&amp;J$4,'Moyennes ∆Ct et 2^(-∆Ct)'!$A$3:$BD$86,37,FALSE)=0,"",VLOOKUP($C9&amp;J$4,'Moyennes ∆Ct et 2^(-∆Ct)'!$A$3:$BD$86,37,FALSE))</f>
        <v/>
      </c>
      <c r="K9" s="209" t="str">
        <f>IF(VLOOKUP($C9&amp;K$4,'Moyennes ∆Ct et 2^(-∆Ct)'!$A$3:$BD$86,37,FALSE)=0,"",VLOOKUP($C9&amp;K$4,'Moyennes ∆Ct et 2^(-∆Ct)'!$A$3:$BD$86,37,FALSE))</f>
        <v/>
      </c>
      <c r="L9" s="209" t="str">
        <f>IF(VLOOKUP($C9&amp;L$4,'Moyennes ∆Ct et 2^(-∆Ct)'!$A$3:$BD$86,37,FALSE)=0,"",VLOOKUP($C9&amp;L$4,'Moyennes ∆Ct et 2^(-∆Ct)'!$A$3:$BD$86,37,FALSE))</f>
        <v/>
      </c>
      <c r="M9" s="209" t="str">
        <f>IF(VLOOKUP($C9&amp;M$4,'Moyennes ∆Ct et 2^(-∆Ct)'!$A$3:$BD$86,37,FALSE)=0,"",VLOOKUP($C9&amp;M$4,'Moyennes ∆Ct et 2^(-∆Ct)'!$A$3:$BD$86,37,FALSE))</f>
        <v/>
      </c>
      <c r="N9" s="209" t="str">
        <f>IF(VLOOKUP($C9&amp;N$4,'Moyennes ∆Ct et 2^(-∆Ct)'!$A$3:$BD$86,37,FALSE)=0,"",VLOOKUP($C9&amp;N$4,'Moyennes ∆Ct et 2^(-∆Ct)'!$A$3:$BD$86,37,FALSE))</f>
        <v/>
      </c>
      <c r="O9" s="216" t="str">
        <f>IF(VLOOKUP($C9&amp;O$4,'Moyennes ∆Ct et 2^(-∆Ct)'!$A$3:$BD$86,37,FALSE)=0,"",VLOOKUP($C9&amp;O$4,'Moyennes ∆Ct et 2^(-∆Ct)'!$A$3:$BD$86,37,FALSE))</f>
        <v/>
      </c>
      <c r="P9" s="146"/>
      <c r="Q9" s="146"/>
      <c r="R9" s="146"/>
      <c r="S9" s="146"/>
      <c r="T9" s="146"/>
      <c r="U9" s="16"/>
      <c r="V9" s="185" t="s">
        <v>116</v>
      </c>
      <c r="W9" s="215" t="str">
        <f>IF(VLOOKUP($V9&amp;W$4,'Feuille de Calcul'!$A$3:$HS$86,138,FALSE)=0,"",VLOOKUP($V9&amp;W$4,'Feuille de Calcul'!$A$3:$HS$86,138,FALSE))</f>
        <v/>
      </c>
      <c r="X9" s="209" t="str">
        <f>IF(VLOOKUP($V9&amp;X$4,'Feuille de Calcul'!$A$3:$HS$86,138,FALSE)=0,"",VLOOKUP($V9&amp;X$4,'Feuille de Calcul'!$A$3:$HS$86,138,FALSE))</f>
        <v/>
      </c>
      <c r="Y9" s="209" t="str">
        <f>IF(VLOOKUP($V9&amp;Y$4,'Feuille de Calcul'!$A$3:$HS$86,138,FALSE)=0,"",VLOOKUP($V9&amp;Y$4,'Feuille de Calcul'!$A$3:$HS$86,138,FALSE))</f>
        <v/>
      </c>
      <c r="Z9" s="209" t="str">
        <f>IF(VLOOKUP($V9&amp;Z$4,'Feuille de Calcul'!$A$3:$HS$86,138,FALSE)=0,"",VLOOKUP($V9&amp;Z$4,'Feuille de Calcul'!$A$3:$HS$86,138,FALSE))</f>
        <v/>
      </c>
      <c r="AA9" s="209" t="str">
        <f>IF(VLOOKUP($V9&amp;AA$4,'Feuille de Calcul'!$A$3:$HS$86,138,FALSE)=0,"",VLOOKUP($V9&amp;AA$4,'Feuille de Calcul'!$A$3:$HS$86,138,FALSE))</f>
        <v/>
      </c>
      <c r="AB9" s="209" t="str">
        <f>IF(VLOOKUP($V9&amp;AB$4,'Feuille de Calcul'!$A$3:$HS$86,138,FALSE)=0,"",VLOOKUP($V9&amp;AB$4,'Feuille de Calcul'!$A$3:$HS$86,138,FALSE))</f>
        <v/>
      </c>
      <c r="AC9" s="209" t="str">
        <f>IF(VLOOKUP($V9&amp;AC$4,'Feuille de Calcul'!$A$3:$HS$86,138,FALSE)=0,"",VLOOKUP($V9&amp;AC$4,'Feuille de Calcul'!$A$3:$HS$86,138,FALSE))</f>
        <v/>
      </c>
      <c r="AD9" s="209" t="str">
        <f>IF(VLOOKUP($V9&amp;AD$4,'Feuille de Calcul'!$A$3:$HS$86,138,FALSE)=0,"",VLOOKUP($V9&amp;AD$4,'Feuille de Calcul'!$A$3:$HS$86,138,FALSE))</f>
        <v/>
      </c>
      <c r="AE9" s="209" t="str">
        <f>IF(VLOOKUP($V9&amp;AE$4,'Feuille de Calcul'!$A$3:$HS$86,138,FALSE)=0,"",VLOOKUP($V9&amp;AE$4,'Feuille de Calcul'!$A$3:$HS$86,138,FALSE))</f>
        <v/>
      </c>
      <c r="AF9" s="209" t="str">
        <f>IF(VLOOKUP($V9&amp;AF$4,'Feuille de Calcul'!$A$3:$HS$86,138,FALSE)=0,"",VLOOKUP($V9&amp;AF$4,'Feuille de Calcul'!$A$3:$HS$86,138,FALSE))</f>
        <v/>
      </c>
      <c r="AG9" s="209" t="str">
        <f>IF(VLOOKUP($V9&amp;AG$4,'Feuille de Calcul'!$A$3:$HS$86,138,FALSE)=0,"",VLOOKUP($V9&amp;AG$4,'Feuille de Calcul'!$A$3:$HS$86,138,FALSE))</f>
        <v/>
      </c>
      <c r="AH9" s="216" t="str">
        <f>IF(VLOOKUP($V9&amp;AH$4,'Feuille de Calcul'!$A$3:$HS$86,138,FALSE)=0,"",VLOOKUP($V9&amp;AH$4,'Feuille de Calcul'!$A$3:$HS$86,138,FALSE))</f>
        <v/>
      </c>
      <c r="AI9" s="146"/>
      <c r="AJ9" s="414" t="s">
        <v>211</v>
      </c>
      <c r="AK9" s="696"/>
      <c r="AL9" s="696"/>
      <c r="AM9" s="695"/>
      <c r="AN9" s="146"/>
      <c r="AO9" s="146"/>
      <c r="AP9" s="146"/>
      <c r="AQ9" s="146"/>
    </row>
    <row r="10" spans="2:44" ht="21.95" customHeight="1">
      <c r="C10" s="185" t="s">
        <v>117</v>
      </c>
      <c r="D10" s="215" t="str">
        <f>IF(VLOOKUP($C10&amp;D$4,'Moyennes ∆Ct et 2^(-∆Ct)'!$A$3:$BD$86,37,FALSE)=0,"",VLOOKUP($C10&amp;D$4,'Moyennes ∆Ct et 2^(-∆Ct)'!$A$3:$BD$86,37,FALSE))</f>
        <v/>
      </c>
      <c r="E10" s="209" t="str">
        <f>IF(VLOOKUP($C10&amp;E$4,'Moyennes ∆Ct et 2^(-∆Ct)'!$A$3:$BD$86,37,FALSE)=0,"",VLOOKUP($C10&amp;E$4,'Moyennes ∆Ct et 2^(-∆Ct)'!$A$3:$BD$86,37,FALSE))</f>
        <v/>
      </c>
      <c r="F10" s="209" t="str">
        <f>IF(VLOOKUP($C10&amp;F$4,'Moyennes ∆Ct et 2^(-∆Ct)'!$A$3:$BD$86,37,FALSE)=0,"",VLOOKUP($C10&amp;F$4,'Moyennes ∆Ct et 2^(-∆Ct)'!$A$3:$BD$86,37,FALSE))</f>
        <v/>
      </c>
      <c r="G10" s="209" t="str">
        <f>IF(VLOOKUP($C10&amp;G$4,'Moyennes ∆Ct et 2^(-∆Ct)'!$A$3:$BD$86,37,FALSE)=0,"",VLOOKUP($C10&amp;G$4,'Moyennes ∆Ct et 2^(-∆Ct)'!$A$3:$BD$86,37,FALSE))</f>
        <v/>
      </c>
      <c r="H10" s="209" t="str">
        <f>IF(VLOOKUP($C10&amp;H$4,'Moyennes ∆Ct et 2^(-∆Ct)'!$A$3:$BD$86,37,FALSE)=0,"",VLOOKUP($C10&amp;H$4,'Moyennes ∆Ct et 2^(-∆Ct)'!$A$3:$BD$86,37,FALSE))</f>
        <v/>
      </c>
      <c r="I10" s="209" t="str">
        <f>IF(VLOOKUP($C10&amp;I$4,'Moyennes ∆Ct et 2^(-∆Ct)'!$A$3:$BD$86,37,FALSE)=0,"",VLOOKUP($C10&amp;I$4,'Moyennes ∆Ct et 2^(-∆Ct)'!$A$3:$BD$86,37,FALSE))</f>
        <v/>
      </c>
      <c r="J10" s="209" t="str">
        <f>IF(VLOOKUP($C10&amp;J$4,'Moyennes ∆Ct et 2^(-∆Ct)'!$A$3:$BD$86,37,FALSE)=0,"",VLOOKUP($C10&amp;J$4,'Moyennes ∆Ct et 2^(-∆Ct)'!$A$3:$BD$86,37,FALSE))</f>
        <v/>
      </c>
      <c r="K10" s="209" t="str">
        <f>IF(VLOOKUP($C10&amp;K$4,'Moyennes ∆Ct et 2^(-∆Ct)'!$A$3:$BD$86,37,FALSE)=0,"",VLOOKUP($C10&amp;K$4,'Moyennes ∆Ct et 2^(-∆Ct)'!$A$3:$BD$86,37,FALSE))</f>
        <v/>
      </c>
      <c r="L10" s="209" t="str">
        <f>IF(VLOOKUP($C10&amp;L$4,'Moyennes ∆Ct et 2^(-∆Ct)'!$A$3:$BD$86,37,FALSE)=0,"",VLOOKUP($C10&amp;L$4,'Moyennes ∆Ct et 2^(-∆Ct)'!$A$3:$BD$86,37,FALSE))</f>
        <v/>
      </c>
      <c r="M10" s="209" t="str">
        <f>IF(VLOOKUP($C10&amp;M$4,'Moyennes ∆Ct et 2^(-∆Ct)'!$A$3:$BD$86,37,FALSE)=0,"",VLOOKUP($C10&amp;M$4,'Moyennes ∆Ct et 2^(-∆Ct)'!$A$3:$BD$86,37,FALSE))</f>
        <v/>
      </c>
      <c r="N10" s="209" t="str">
        <f>IF(VLOOKUP($C10&amp;N$4,'Moyennes ∆Ct et 2^(-∆Ct)'!$A$3:$BD$86,37,FALSE)=0,"",VLOOKUP($C10&amp;N$4,'Moyennes ∆Ct et 2^(-∆Ct)'!$A$3:$BD$86,37,FALSE))</f>
        <v/>
      </c>
      <c r="O10" s="216" t="str">
        <f>IF(VLOOKUP($C10&amp;O$4,'Moyennes ∆Ct et 2^(-∆Ct)'!$A$3:$BD$86,37,FALSE)=0,"",VLOOKUP($C10&amp;O$4,'Moyennes ∆Ct et 2^(-∆Ct)'!$A$3:$BD$86,37,FALSE))</f>
        <v/>
      </c>
      <c r="P10" s="146"/>
      <c r="Q10" s="146"/>
      <c r="R10" s="146"/>
      <c r="S10" s="146"/>
      <c r="T10" s="146"/>
      <c r="U10" s="16"/>
      <c r="V10" s="185" t="s">
        <v>117</v>
      </c>
      <c r="W10" s="215" t="str">
        <f>IF(VLOOKUP($V10&amp;W$4,'Feuille de Calcul'!$A$3:$HS$86,138,FALSE)=0,"",VLOOKUP($V10&amp;W$4,'Feuille de Calcul'!$A$3:$HS$86,138,FALSE))</f>
        <v/>
      </c>
      <c r="X10" s="209" t="str">
        <f>IF(VLOOKUP($V10&amp;X$4,'Feuille de Calcul'!$A$3:$HS$86,138,FALSE)=0,"",VLOOKUP($V10&amp;X$4,'Feuille de Calcul'!$A$3:$HS$86,138,FALSE))</f>
        <v/>
      </c>
      <c r="Y10" s="209" t="str">
        <f>IF(VLOOKUP($V10&amp;Y$4,'Feuille de Calcul'!$A$3:$HS$86,138,FALSE)=0,"",VLOOKUP($V10&amp;Y$4,'Feuille de Calcul'!$A$3:$HS$86,138,FALSE))</f>
        <v/>
      </c>
      <c r="Z10" s="209" t="str">
        <f>IF(VLOOKUP($V10&amp;Z$4,'Feuille de Calcul'!$A$3:$HS$86,138,FALSE)=0,"",VLOOKUP($V10&amp;Z$4,'Feuille de Calcul'!$A$3:$HS$86,138,FALSE))</f>
        <v/>
      </c>
      <c r="AA10" s="209" t="str">
        <f>IF(VLOOKUP($V10&amp;AA$4,'Feuille de Calcul'!$A$3:$HS$86,138,FALSE)=0,"",VLOOKUP($V10&amp;AA$4,'Feuille de Calcul'!$A$3:$HS$86,138,FALSE))</f>
        <v/>
      </c>
      <c r="AB10" s="209" t="str">
        <f>IF(VLOOKUP($V10&amp;AB$4,'Feuille de Calcul'!$A$3:$HS$86,138,FALSE)=0,"",VLOOKUP($V10&amp;AB$4,'Feuille de Calcul'!$A$3:$HS$86,138,FALSE))</f>
        <v/>
      </c>
      <c r="AC10" s="209" t="str">
        <f>IF(VLOOKUP($V10&amp;AC$4,'Feuille de Calcul'!$A$3:$HS$86,138,FALSE)=0,"",VLOOKUP($V10&amp;AC$4,'Feuille de Calcul'!$A$3:$HS$86,138,FALSE))</f>
        <v/>
      </c>
      <c r="AD10" s="209" t="str">
        <f>IF(VLOOKUP($V10&amp;AD$4,'Feuille de Calcul'!$A$3:$HS$86,138,FALSE)=0,"",VLOOKUP($V10&amp;AD$4,'Feuille de Calcul'!$A$3:$HS$86,138,FALSE))</f>
        <v/>
      </c>
      <c r="AE10" s="209" t="str">
        <f>IF(VLOOKUP($V10&amp;AE$4,'Feuille de Calcul'!$A$3:$HS$86,138,FALSE)=0,"",VLOOKUP($V10&amp;AE$4,'Feuille de Calcul'!$A$3:$HS$86,138,FALSE))</f>
        <v/>
      </c>
      <c r="AF10" s="209" t="str">
        <f>IF(VLOOKUP($V10&amp;AF$4,'Feuille de Calcul'!$A$3:$HS$86,138,FALSE)=0,"",VLOOKUP($V10&amp;AF$4,'Feuille de Calcul'!$A$3:$HS$86,138,FALSE))</f>
        <v/>
      </c>
      <c r="AG10" s="209" t="str">
        <f>IF(VLOOKUP($V10&amp;AG$4,'Feuille de Calcul'!$A$3:$HS$86,138,FALSE)=0,"",VLOOKUP($V10&amp;AG$4,'Feuille de Calcul'!$A$3:$HS$86,138,FALSE))</f>
        <v/>
      </c>
      <c r="AH10" s="216" t="str">
        <f>IF(VLOOKUP($V10&amp;AH$4,'Feuille de Calcul'!$A$3:$HS$86,138,FALSE)=0,"",VLOOKUP($V10&amp;AH$4,'Feuille de Calcul'!$A$3:$HS$86,138,FALSE))</f>
        <v/>
      </c>
      <c r="AI10" s="146"/>
      <c r="AJ10" s="414" t="s">
        <v>142</v>
      </c>
      <c r="AK10" s="695"/>
      <c r="AL10" s="694" t="s">
        <v>146</v>
      </c>
      <c r="AM10" s="695"/>
      <c r="AN10" s="146"/>
      <c r="AO10" s="146"/>
      <c r="AP10" s="146"/>
      <c r="AQ10" s="146"/>
    </row>
    <row r="11" spans="2:44" ht="21.95" customHeight="1">
      <c r="C11" s="185" t="s">
        <v>118</v>
      </c>
      <c r="D11" s="217" t="str">
        <f>IF(VLOOKUP($C11&amp;D$4,'Moyennes ∆Ct et 2^(-∆Ct)'!$A$3:$BD$86,37,FALSE)=0,"",VLOOKUP($C11&amp;D$4,'Moyennes ∆Ct et 2^(-∆Ct)'!$A$3:$BD$86,37,FALSE))</f>
        <v/>
      </c>
      <c r="E11" s="218" t="str">
        <f>IF(VLOOKUP($C11&amp;E$4,'Moyennes ∆Ct et 2^(-∆Ct)'!$A$3:$BD$86,37,FALSE)=0,"",VLOOKUP($C11&amp;E$4,'Moyennes ∆Ct et 2^(-∆Ct)'!$A$3:$BD$86,37,FALSE))</f>
        <v/>
      </c>
      <c r="F11" s="218" t="str">
        <f>IF(VLOOKUP($C11&amp;F$4,'Moyennes ∆Ct et 2^(-∆Ct)'!$A$3:$BD$86,37,FALSE)=0,"",VLOOKUP($C11&amp;F$4,'Moyennes ∆Ct et 2^(-∆Ct)'!$A$3:$BD$86,37,FALSE))</f>
        <v/>
      </c>
      <c r="G11" s="218" t="str">
        <f>IF(VLOOKUP($C11&amp;G$4,'Moyennes ∆Ct et 2^(-∆Ct)'!$A$3:$BD$86,37,FALSE)=0,"",VLOOKUP($C11&amp;G$4,'Moyennes ∆Ct et 2^(-∆Ct)'!$A$3:$BD$86,37,FALSE))</f>
        <v/>
      </c>
      <c r="H11" s="218" t="str">
        <f>IF(VLOOKUP($C11&amp;H$4,'Moyennes ∆Ct et 2^(-∆Ct)'!$A$3:$BD$86,37,FALSE)=0,"",VLOOKUP($C11&amp;H$4,'Moyennes ∆Ct et 2^(-∆Ct)'!$A$3:$BD$86,37,FALSE))</f>
        <v/>
      </c>
      <c r="I11" s="218" t="str">
        <f>IF(VLOOKUP($C11&amp;I$4,'Moyennes ∆Ct et 2^(-∆Ct)'!$A$3:$BD$86,37,FALSE)=0,"",VLOOKUP($C11&amp;I$4,'Moyennes ∆Ct et 2^(-∆Ct)'!$A$3:$BD$86,37,FALSE))</f>
        <v/>
      </c>
      <c r="J11" s="218" t="str">
        <f>IF(VLOOKUP($C11&amp;J$4,'Moyennes ∆Ct et 2^(-∆Ct)'!$A$3:$BD$86,37,FALSE)=0,"",VLOOKUP($C11&amp;J$4,'Moyennes ∆Ct et 2^(-∆Ct)'!$A$3:$BD$86,37,FALSE))</f>
        <v/>
      </c>
      <c r="K11" s="218" t="str">
        <f>IF(VLOOKUP($C11&amp;K$4,'Moyennes ∆Ct et 2^(-∆Ct)'!$A$3:$BD$86,37,FALSE)=0,"",VLOOKUP($C11&amp;K$4,'Moyennes ∆Ct et 2^(-∆Ct)'!$A$3:$BD$86,37,FALSE))</f>
        <v/>
      </c>
      <c r="L11" s="218" t="str">
        <f>IF(VLOOKUP($C11&amp;L$4,'Moyennes ∆Ct et 2^(-∆Ct)'!$A$3:$BD$86,37,FALSE)=0,"",VLOOKUP($C11&amp;L$4,'Moyennes ∆Ct et 2^(-∆Ct)'!$A$3:$BD$86,37,FALSE))</f>
        <v/>
      </c>
      <c r="M11" s="218" t="str">
        <f>IF(VLOOKUP($C11&amp;M$4,'Moyennes ∆Ct et 2^(-∆Ct)'!$A$3:$BD$86,37,FALSE)=0,"",VLOOKUP($C11&amp;M$4,'Moyennes ∆Ct et 2^(-∆Ct)'!$A$3:$BD$86,37,FALSE))</f>
        <v/>
      </c>
      <c r="N11" s="218" t="str">
        <f>IF(VLOOKUP($C11&amp;N$4,'Moyennes ∆Ct et 2^(-∆Ct)'!$A$3:$BD$86,37,FALSE)=0,"",VLOOKUP($C11&amp;N$4,'Moyennes ∆Ct et 2^(-∆Ct)'!$A$3:$BD$86,37,FALSE))</f>
        <v/>
      </c>
      <c r="O11" s="219" t="str">
        <f>IF(VLOOKUP($C11&amp;O$4,'Moyennes ∆Ct et 2^(-∆Ct)'!$A$3:$BD$86,37,FALSE)=0,"",VLOOKUP($C11&amp;O$4,'Moyennes ∆Ct et 2^(-∆Ct)'!$A$3:$BD$86,37,FALSE))</f>
        <v/>
      </c>
      <c r="P11" s="146"/>
      <c r="Q11" s="146"/>
      <c r="R11" s="146"/>
      <c r="S11" s="146"/>
      <c r="T11" s="146"/>
      <c r="U11" s="16"/>
      <c r="V11" s="185" t="s">
        <v>118</v>
      </c>
      <c r="W11" s="217" t="str">
        <f>IF(VLOOKUP($V11&amp;W$4,'Feuille de Calcul'!$A$3:$HS$86,138,FALSE)=0,"",VLOOKUP($V11&amp;W$4,'Feuille de Calcul'!$A$3:$HS$86,138,FALSE))</f>
        <v/>
      </c>
      <c r="X11" s="218" t="str">
        <f>IF(VLOOKUP($V11&amp;X$4,'Feuille de Calcul'!$A$3:$HS$86,138,FALSE)=0,"",VLOOKUP($V11&amp;X$4,'Feuille de Calcul'!$A$3:$HS$86,138,FALSE))</f>
        <v/>
      </c>
      <c r="Y11" s="218" t="str">
        <f>IF(VLOOKUP($V11&amp;Y$4,'Feuille de Calcul'!$A$3:$HS$86,138,FALSE)=0,"",VLOOKUP($V11&amp;Y$4,'Feuille de Calcul'!$A$3:$HS$86,138,FALSE))</f>
        <v/>
      </c>
      <c r="Z11" s="218" t="str">
        <f>IF(VLOOKUP($V11&amp;Z$4,'Feuille de Calcul'!$A$3:$HS$86,138,FALSE)=0,"",VLOOKUP($V11&amp;Z$4,'Feuille de Calcul'!$A$3:$HS$86,138,FALSE))</f>
        <v/>
      </c>
      <c r="AA11" s="218" t="str">
        <f>IF(VLOOKUP($V11&amp;AA$4,'Feuille de Calcul'!$A$3:$HS$86,138,FALSE)=0,"",VLOOKUP($V11&amp;AA$4,'Feuille de Calcul'!$A$3:$HS$86,138,FALSE))</f>
        <v/>
      </c>
      <c r="AB11" s="218" t="str">
        <f>IF(VLOOKUP($V11&amp;AB$4,'Feuille de Calcul'!$A$3:$HS$86,138,FALSE)=0,"",VLOOKUP($V11&amp;AB$4,'Feuille de Calcul'!$A$3:$HS$86,138,FALSE))</f>
        <v/>
      </c>
      <c r="AC11" s="218" t="str">
        <f>IF(VLOOKUP($V11&amp;AC$4,'Feuille de Calcul'!$A$3:$HS$86,138,FALSE)=0,"",VLOOKUP($V11&amp;AC$4,'Feuille de Calcul'!$A$3:$HS$86,138,FALSE))</f>
        <v/>
      </c>
      <c r="AD11" s="218" t="str">
        <f>IF(VLOOKUP($V11&amp;AD$4,'Feuille de Calcul'!$A$3:$HS$86,138,FALSE)=0,"",VLOOKUP($V11&amp;AD$4,'Feuille de Calcul'!$A$3:$HS$86,138,FALSE))</f>
        <v/>
      </c>
      <c r="AE11" s="218" t="str">
        <f>IF(VLOOKUP($V11&amp;AE$4,'Feuille de Calcul'!$A$3:$HS$86,138,FALSE)=0,"",VLOOKUP($V11&amp;AE$4,'Feuille de Calcul'!$A$3:$HS$86,138,FALSE))</f>
        <v/>
      </c>
      <c r="AF11" s="218" t="str">
        <f>IF(VLOOKUP($V11&amp;AF$4,'Feuille de Calcul'!$A$3:$HS$86,138,FALSE)=0,"",VLOOKUP($V11&amp;AF$4,'Feuille de Calcul'!$A$3:$HS$86,138,FALSE))</f>
        <v/>
      </c>
      <c r="AG11" s="218" t="str">
        <f>IF(VLOOKUP($V11&amp;AG$4,'Feuille de Calcul'!$A$3:$HS$86,138,FALSE)=0,"",VLOOKUP($V11&amp;AG$4,'Feuille de Calcul'!$A$3:$HS$86,138,FALSE))</f>
        <v/>
      </c>
      <c r="AH11" s="219" t="str">
        <f>IF(VLOOKUP($V11&amp;AH$4,'Feuille de Calcul'!$A$3:$HS$86,138,FALSE)=0,"",VLOOKUP($V11&amp;AH$4,'Feuille de Calcul'!$A$3:$HS$86,138,FALSE))</f>
        <v/>
      </c>
      <c r="AI11" s="146"/>
      <c r="AJ11" s="697">
        <v>-5</v>
      </c>
      <c r="AK11" s="698"/>
      <c r="AL11" s="697">
        <v>5</v>
      </c>
      <c r="AM11" s="698"/>
      <c r="AN11" s="146"/>
      <c r="AO11" s="146"/>
      <c r="AP11" s="146"/>
      <c r="AQ11" s="146"/>
    </row>
    <row r="12" spans="2:44" ht="18.95" customHeight="1">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46"/>
      <c r="AL12" s="146"/>
      <c r="AM12" s="146"/>
      <c r="AN12" s="146"/>
      <c r="AO12" s="146"/>
      <c r="AP12" s="146"/>
      <c r="AQ12" s="146"/>
      <c r="AR12" s="146"/>
    </row>
    <row r="13" spans="2:44">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row>
    <row r="14" spans="2:44">
      <c r="C14" s="676" t="s">
        <v>364</v>
      </c>
      <c r="D14" s="676"/>
      <c r="E14" s="676"/>
      <c r="F14" s="676"/>
      <c r="G14" s="676"/>
      <c r="H14" s="676"/>
      <c r="I14" s="676"/>
      <c r="J14" s="676"/>
      <c r="K14" s="676"/>
      <c r="L14" s="676"/>
      <c r="M14" s="676"/>
      <c r="N14" s="676"/>
      <c r="O14" s="676"/>
      <c r="P14" s="146"/>
      <c r="Q14" s="146"/>
      <c r="R14" s="146"/>
      <c r="S14" s="146"/>
      <c r="T14" s="146"/>
      <c r="U14" s="146"/>
      <c r="V14" s="676" t="s">
        <v>374</v>
      </c>
      <c r="W14" s="676"/>
      <c r="X14" s="676"/>
      <c r="Y14" s="676"/>
      <c r="Z14" s="676"/>
      <c r="AA14" s="676"/>
      <c r="AB14" s="676"/>
      <c r="AC14" s="676"/>
      <c r="AD14" s="676"/>
      <c r="AE14" s="676"/>
      <c r="AF14" s="676"/>
      <c r="AG14" s="676"/>
      <c r="AH14" s="676"/>
      <c r="AI14" s="146"/>
      <c r="AJ14" s="146"/>
      <c r="AK14" s="146"/>
      <c r="AL14" s="146"/>
      <c r="AM14" s="146"/>
      <c r="AN14" s="146"/>
      <c r="AO14" s="146"/>
      <c r="AP14" s="146"/>
      <c r="AQ14" s="146"/>
    </row>
    <row r="15" spans="2:44">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46"/>
      <c r="AK15" s="146"/>
      <c r="AL15" s="146"/>
      <c r="AM15" s="146"/>
      <c r="AN15" s="146"/>
      <c r="AO15" s="146"/>
      <c r="AP15" s="146"/>
      <c r="AQ15" s="146"/>
    </row>
    <row r="16" spans="2:44">
      <c r="C16" s="224"/>
      <c r="D16" s="184">
        <v>1</v>
      </c>
      <c r="E16" s="184">
        <v>2</v>
      </c>
      <c r="F16" s="184">
        <v>3</v>
      </c>
      <c r="G16" s="184">
        <v>4</v>
      </c>
      <c r="H16" s="184">
        <v>5</v>
      </c>
      <c r="I16" s="184">
        <v>6</v>
      </c>
      <c r="J16" s="184">
        <v>7</v>
      </c>
      <c r="K16" s="184">
        <v>8</v>
      </c>
      <c r="L16" s="184">
        <v>9</v>
      </c>
      <c r="M16" s="184">
        <v>10</v>
      </c>
      <c r="N16" s="184">
        <v>11</v>
      </c>
      <c r="O16" s="184">
        <v>12</v>
      </c>
      <c r="P16" s="146"/>
      <c r="Q16" s="146"/>
      <c r="R16" s="146"/>
      <c r="S16" s="146"/>
      <c r="T16" s="146"/>
      <c r="U16" s="146"/>
      <c r="V16" s="224"/>
      <c r="W16" s="184">
        <v>1</v>
      </c>
      <c r="X16" s="184">
        <v>2</v>
      </c>
      <c r="Y16" s="184">
        <v>3</v>
      </c>
      <c r="Z16" s="184">
        <v>4</v>
      </c>
      <c r="AA16" s="184">
        <v>5</v>
      </c>
      <c r="AB16" s="184">
        <v>6</v>
      </c>
      <c r="AC16" s="184">
        <v>7</v>
      </c>
      <c r="AD16" s="184">
        <v>8</v>
      </c>
      <c r="AE16" s="184">
        <v>9</v>
      </c>
      <c r="AF16" s="184">
        <v>10</v>
      </c>
      <c r="AG16" s="184">
        <v>11</v>
      </c>
      <c r="AH16" s="184">
        <v>12</v>
      </c>
      <c r="AI16" s="146"/>
      <c r="AJ16" s="146"/>
      <c r="AK16" s="146"/>
      <c r="AL16" s="146"/>
      <c r="AM16" s="146"/>
      <c r="AN16" s="146"/>
      <c r="AO16" s="146"/>
      <c r="AP16" s="146"/>
      <c r="AQ16" s="146"/>
    </row>
    <row r="17" spans="2:43" ht="21.95" customHeight="1">
      <c r="C17" s="185" t="s">
        <v>112</v>
      </c>
      <c r="D17" s="212" t="str">
        <f>IF(VLOOKUP($C17&amp;D$16,'Moyennes ∆Ct et 2^(-∆Ct)'!$A$3:$BD$86,39,FALSE)=0,"",VLOOKUP($C17&amp;D$16,'Moyennes ∆Ct et 2^(-∆Ct)'!$A$3:$BD$86,39,FALSE))</f>
        <v/>
      </c>
      <c r="E17" s="213" t="str">
        <f>IF(VLOOKUP($C17&amp;E$16,'Moyennes ∆Ct et 2^(-∆Ct)'!$A$3:$BD$86,39,FALSE)=0,"",VLOOKUP($C17&amp;E$16,'Moyennes ∆Ct et 2^(-∆Ct)'!$A$3:$BD$86,39,FALSE))</f>
        <v/>
      </c>
      <c r="F17" s="213" t="str">
        <f>IF(VLOOKUP($C17&amp;F$16,'Moyennes ∆Ct et 2^(-∆Ct)'!$A$3:$BD$86,39,FALSE)=0,"",VLOOKUP($C17&amp;F$16,'Moyennes ∆Ct et 2^(-∆Ct)'!$A$3:$BD$86,39,FALSE))</f>
        <v/>
      </c>
      <c r="G17" s="213" t="str">
        <f>IF(VLOOKUP($C17&amp;G$16,'Moyennes ∆Ct et 2^(-∆Ct)'!$A$3:$BD$86,39,FALSE)=0,"",VLOOKUP($C17&amp;G$16,'Moyennes ∆Ct et 2^(-∆Ct)'!$A$3:$BD$86,39,FALSE))</f>
        <v/>
      </c>
      <c r="H17" s="213" t="str">
        <f>IF(VLOOKUP($C17&amp;H$16,'Moyennes ∆Ct et 2^(-∆Ct)'!$A$3:$BD$86,39,FALSE)=0,"",VLOOKUP($C17&amp;H$16,'Moyennes ∆Ct et 2^(-∆Ct)'!$A$3:$BD$86,39,FALSE))</f>
        <v/>
      </c>
      <c r="I17" s="213" t="str">
        <f>IF(VLOOKUP($C17&amp;I$16,'Moyennes ∆Ct et 2^(-∆Ct)'!$A$3:$BD$86,39,FALSE)=0,"",VLOOKUP($C17&amp;I$16,'Moyennes ∆Ct et 2^(-∆Ct)'!$A$3:$BD$86,39,FALSE))</f>
        <v/>
      </c>
      <c r="J17" s="213" t="str">
        <f>IF(VLOOKUP($C17&amp;J$16,'Moyennes ∆Ct et 2^(-∆Ct)'!$A$3:$BD$86,39,FALSE)=0,"",VLOOKUP($C17&amp;J$16,'Moyennes ∆Ct et 2^(-∆Ct)'!$A$3:$BD$86,39,FALSE))</f>
        <v/>
      </c>
      <c r="K17" s="213" t="str">
        <f>IF(VLOOKUP($C17&amp;K$16,'Moyennes ∆Ct et 2^(-∆Ct)'!$A$3:$BD$86,39,FALSE)=0,"",VLOOKUP($C17&amp;K$16,'Moyennes ∆Ct et 2^(-∆Ct)'!$A$3:$BD$86,39,FALSE))</f>
        <v/>
      </c>
      <c r="L17" s="213" t="str">
        <f>IF(VLOOKUP($C17&amp;L$16,'Moyennes ∆Ct et 2^(-∆Ct)'!$A$3:$BD$86,39,FALSE)=0,"",VLOOKUP($C17&amp;L$16,'Moyennes ∆Ct et 2^(-∆Ct)'!$A$3:$BD$86,39,FALSE))</f>
        <v/>
      </c>
      <c r="M17" s="213" t="str">
        <f>IF(VLOOKUP($C17&amp;M$16,'Moyennes ∆Ct et 2^(-∆Ct)'!$A$3:$BD$86,39,FALSE)=0,"",VLOOKUP($C17&amp;M$16,'Moyennes ∆Ct et 2^(-∆Ct)'!$A$3:$BD$86,39,FALSE))</f>
        <v/>
      </c>
      <c r="N17" s="213" t="str">
        <f>IF(VLOOKUP($C17&amp;N$16,'Moyennes ∆Ct et 2^(-∆Ct)'!$A$3:$BD$86,39,FALSE)=0,"",VLOOKUP($C17&amp;N$16,'Moyennes ∆Ct et 2^(-∆Ct)'!$A$3:$BD$86,39,FALSE))</f>
        <v/>
      </c>
      <c r="O17" s="214" t="str">
        <f>IF(VLOOKUP($C17&amp;O$16,'Moyennes ∆Ct et 2^(-∆Ct)'!$A$3:$BD$86,39,FALSE)=0,"",VLOOKUP($C17&amp;O$16,'Moyennes ∆Ct et 2^(-∆Ct)'!$A$3:$BD$86,39,FALSE))</f>
        <v/>
      </c>
      <c r="P17" s="146"/>
      <c r="Q17" s="146"/>
      <c r="R17" s="146"/>
      <c r="S17" s="146"/>
      <c r="T17" s="146"/>
      <c r="U17" s="146"/>
      <c r="V17" s="185" t="s">
        <v>112</v>
      </c>
      <c r="W17" s="212" t="str">
        <f>IF(VLOOKUP($V17&amp;W$4,'Feuille de Calcul'!$A$3:$HS$86,141,FALSE)=0,"",VLOOKUP($V17&amp;W$4,'Feuille de Calcul'!$A$3:$HS$86,141,FALSE))</f>
        <v/>
      </c>
      <c r="X17" s="213" t="str">
        <f>IF(VLOOKUP($V17&amp;X$4,'Feuille de Calcul'!$A$3:$HS$86,141,FALSE)=0,"",VLOOKUP($V17&amp;X$4,'Feuille de Calcul'!$A$3:$HS$86,141,FALSE))</f>
        <v/>
      </c>
      <c r="Y17" s="213" t="str">
        <f>IF(VLOOKUP($V17&amp;Y$4,'Feuille de Calcul'!$A$3:$HS$86,141,FALSE)=0,"",VLOOKUP($V17&amp;Y$4,'Feuille de Calcul'!$A$3:$HS$86,141,FALSE))</f>
        <v/>
      </c>
      <c r="Z17" s="213" t="str">
        <f>IF(VLOOKUP($V17&amp;Z$4,'Feuille de Calcul'!$A$3:$HS$86,141,FALSE)=0,"",VLOOKUP($V17&amp;Z$4,'Feuille de Calcul'!$A$3:$HS$86,141,FALSE))</f>
        <v/>
      </c>
      <c r="AA17" s="213" t="str">
        <f>IF(VLOOKUP($V17&amp;AA$4,'Feuille de Calcul'!$A$3:$HS$86,141,FALSE)=0,"",VLOOKUP($V17&amp;AA$4,'Feuille de Calcul'!$A$3:$HS$86,141,FALSE))</f>
        <v/>
      </c>
      <c r="AB17" s="213" t="str">
        <f>IF(VLOOKUP($V17&amp;AB$4,'Feuille de Calcul'!$A$3:$HS$86,141,FALSE)=0,"",VLOOKUP($V17&amp;AB$4,'Feuille de Calcul'!$A$3:$HS$86,141,FALSE))</f>
        <v/>
      </c>
      <c r="AC17" s="213" t="str">
        <f>IF(VLOOKUP($V17&amp;AC$4,'Feuille de Calcul'!$A$3:$HS$86,141,FALSE)=0,"",VLOOKUP($V17&amp;AC$4,'Feuille de Calcul'!$A$3:$HS$86,141,FALSE))</f>
        <v/>
      </c>
      <c r="AD17" s="213" t="str">
        <f>IF(VLOOKUP($V17&amp;AD$4,'Feuille de Calcul'!$A$3:$HS$86,141,FALSE)=0,"",VLOOKUP($V17&amp;AD$4,'Feuille de Calcul'!$A$3:$HS$86,141,FALSE))</f>
        <v/>
      </c>
      <c r="AE17" s="213" t="str">
        <f>IF(VLOOKUP($V17&amp;AE$4,'Feuille de Calcul'!$A$3:$HS$86,141,FALSE)=0,"",VLOOKUP($V17&amp;AE$4,'Feuille de Calcul'!$A$3:$HS$86,141,FALSE))</f>
        <v/>
      </c>
      <c r="AF17" s="213" t="str">
        <f>IF(VLOOKUP($V17&amp;AF$4,'Feuille de Calcul'!$A$3:$HS$86,141,FALSE)=0,"",VLOOKUP($V17&amp;AF$4,'Feuille de Calcul'!$A$3:$HS$86,141,FALSE))</f>
        <v/>
      </c>
      <c r="AG17" s="213" t="str">
        <f>IF(VLOOKUP($V17&amp;AG$4,'Feuille de Calcul'!$A$3:$HS$86,141,FALSE)=0,"",VLOOKUP($V17&amp;AG$4,'Feuille de Calcul'!$A$3:$HS$86,141,FALSE))</f>
        <v/>
      </c>
      <c r="AH17" s="214" t="str">
        <f>IF(VLOOKUP($V17&amp;AH$4,'Feuille de Calcul'!$A$3:$HS$86,141,FALSE)=0,"",VLOOKUP($V17&amp;AH$4,'Feuille de Calcul'!$A$3:$HS$86,141,FALSE))</f>
        <v/>
      </c>
      <c r="AI17" s="146"/>
      <c r="AJ17" s="146"/>
      <c r="AK17" s="146"/>
      <c r="AL17" s="146"/>
      <c r="AM17" s="146"/>
      <c r="AN17" s="146"/>
      <c r="AO17" s="146"/>
      <c r="AP17" s="146"/>
      <c r="AQ17" s="146"/>
    </row>
    <row r="18" spans="2:43" ht="21.95" customHeight="1">
      <c r="C18" s="185" t="s">
        <v>113</v>
      </c>
      <c r="D18" s="215" t="str">
        <f>IF(VLOOKUP($C18&amp;D$16,'Moyennes ∆Ct et 2^(-∆Ct)'!$A$3:$BD$86,39,FALSE)=0,"",VLOOKUP($C18&amp;D$16,'Moyennes ∆Ct et 2^(-∆Ct)'!$A$3:$BD$86,39,FALSE))</f>
        <v/>
      </c>
      <c r="E18" s="209" t="str">
        <f>IF(VLOOKUP($C18&amp;E$16,'Moyennes ∆Ct et 2^(-∆Ct)'!$A$3:$BD$86,39,FALSE)=0,"",VLOOKUP($C18&amp;E$16,'Moyennes ∆Ct et 2^(-∆Ct)'!$A$3:$BD$86,39,FALSE))</f>
        <v/>
      </c>
      <c r="F18" s="209" t="str">
        <f>IF(VLOOKUP($C18&amp;F$16,'Moyennes ∆Ct et 2^(-∆Ct)'!$A$3:$BD$86,39,FALSE)=0,"",VLOOKUP($C18&amp;F$16,'Moyennes ∆Ct et 2^(-∆Ct)'!$A$3:$BD$86,39,FALSE))</f>
        <v/>
      </c>
      <c r="G18" s="209" t="str">
        <f>IF(VLOOKUP($C18&amp;G$16,'Moyennes ∆Ct et 2^(-∆Ct)'!$A$3:$BD$86,39,FALSE)=0,"",VLOOKUP($C18&amp;G$16,'Moyennes ∆Ct et 2^(-∆Ct)'!$A$3:$BD$86,39,FALSE))</f>
        <v/>
      </c>
      <c r="H18" s="209" t="str">
        <f>IF(VLOOKUP($C18&amp;H$16,'Moyennes ∆Ct et 2^(-∆Ct)'!$A$3:$BD$86,39,FALSE)=0,"",VLOOKUP($C18&amp;H$16,'Moyennes ∆Ct et 2^(-∆Ct)'!$A$3:$BD$86,39,FALSE))</f>
        <v/>
      </c>
      <c r="I18" s="209" t="str">
        <f>IF(VLOOKUP($C18&amp;I$16,'Moyennes ∆Ct et 2^(-∆Ct)'!$A$3:$BD$86,39,FALSE)=0,"",VLOOKUP($C18&amp;I$16,'Moyennes ∆Ct et 2^(-∆Ct)'!$A$3:$BD$86,39,FALSE))</f>
        <v/>
      </c>
      <c r="J18" s="209" t="str">
        <f>IF(VLOOKUP($C18&amp;J$16,'Moyennes ∆Ct et 2^(-∆Ct)'!$A$3:$BD$86,39,FALSE)=0,"",VLOOKUP($C18&amp;J$16,'Moyennes ∆Ct et 2^(-∆Ct)'!$A$3:$BD$86,39,FALSE))</f>
        <v/>
      </c>
      <c r="K18" s="209" t="str">
        <f>IF(VLOOKUP($C18&amp;K$16,'Moyennes ∆Ct et 2^(-∆Ct)'!$A$3:$BD$86,39,FALSE)=0,"",VLOOKUP($C18&amp;K$16,'Moyennes ∆Ct et 2^(-∆Ct)'!$A$3:$BD$86,39,FALSE))</f>
        <v/>
      </c>
      <c r="L18" s="209" t="str">
        <f>IF(VLOOKUP($C18&amp;L$16,'Moyennes ∆Ct et 2^(-∆Ct)'!$A$3:$BD$86,39,FALSE)=0,"",VLOOKUP($C18&amp;L$16,'Moyennes ∆Ct et 2^(-∆Ct)'!$A$3:$BD$86,39,FALSE))</f>
        <v/>
      </c>
      <c r="M18" s="209" t="str">
        <f>IF(VLOOKUP($C18&amp;M$16,'Moyennes ∆Ct et 2^(-∆Ct)'!$A$3:$BD$86,39,FALSE)=0,"",VLOOKUP($C18&amp;M$16,'Moyennes ∆Ct et 2^(-∆Ct)'!$A$3:$BD$86,39,FALSE))</f>
        <v/>
      </c>
      <c r="N18" s="209" t="str">
        <f>IF(VLOOKUP($C18&amp;N$16,'Moyennes ∆Ct et 2^(-∆Ct)'!$A$3:$BD$86,39,FALSE)=0,"",VLOOKUP($C18&amp;N$16,'Moyennes ∆Ct et 2^(-∆Ct)'!$A$3:$BD$86,39,FALSE))</f>
        <v/>
      </c>
      <c r="O18" s="216" t="str">
        <f>IF(VLOOKUP($C18&amp;O$16,'Moyennes ∆Ct et 2^(-∆Ct)'!$A$3:$BD$86,39,FALSE)=0,"",VLOOKUP($C18&amp;O$16,'Moyennes ∆Ct et 2^(-∆Ct)'!$A$3:$BD$86,39,FALSE))</f>
        <v/>
      </c>
      <c r="P18" s="146"/>
      <c r="Q18" s="146"/>
      <c r="R18" s="146"/>
      <c r="S18" s="146"/>
      <c r="T18" s="146"/>
      <c r="U18" s="146"/>
      <c r="V18" s="185" t="s">
        <v>113</v>
      </c>
      <c r="W18" s="215" t="str">
        <f>IF(VLOOKUP($V18&amp;W$4,'Feuille de Calcul'!$A$3:$HS$86,141,FALSE)=0,"",VLOOKUP($V18&amp;W$4,'Feuille de Calcul'!$A$3:$HS$86,141,FALSE))</f>
        <v/>
      </c>
      <c r="X18" s="209" t="str">
        <f>IF(VLOOKUP($V18&amp;X$4,'Feuille de Calcul'!$A$3:$HS$86,141,FALSE)=0,"",VLOOKUP($V18&amp;X$4,'Feuille de Calcul'!$A$3:$HS$86,141,FALSE))</f>
        <v/>
      </c>
      <c r="Y18" s="209" t="str">
        <f>IF(VLOOKUP($V18&amp;Y$4,'Feuille de Calcul'!$A$3:$HS$86,141,FALSE)=0,"",VLOOKUP($V18&amp;Y$4,'Feuille de Calcul'!$A$3:$HS$86,141,FALSE))</f>
        <v/>
      </c>
      <c r="Z18" s="209" t="str">
        <f>IF(VLOOKUP($V18&amp;Z$4,'Feuille de Calcul'!$A$3:$HS$86,141,FALSE)=0,"",VLOOKUP($V18&amp;Z$4,'Feuille de Calcul'!$A$3:$HS$86,141,FALSE))</f>
        <v/>
      </c>
      <c r="AA18" s="209" t="str">
        <f>IF(VLOOKUP($V18&amp;AA$4,'Feuille de Calcul'!$A$3:$HS$86,141,FALSE)=0,"",VLOOKUP($V18&amp;AA$4,'Feuille de Calcul'!$A$3:$HS$86,141,FALSE))</f>
        <v/>
      </c>
      <c r="AB18" s="209" t="str">
        <f>IF(VLOOKUP($V18&amp;AB$4,'Feuille de Calcul'!$A$3:$HS$86,141,FALSE)=0,"",VLOOKUP($V18&amp;AB$4,'Feuille de Calcul'!$A$3:$HS$86,141,FALSE))</f>
        <v/>
      </c>
      <c r="AC18" s="209" t="str">
        <f>IF(VLOOKUP($V18&amp;AC$4,'Feuille de Calcul'!$A$3:$HS$86,141,FALSE)=0,"",VLOOKUP($V18&amp;AC$4,'Feuille de Calcul'!$A$3:$HS$86,141,FALSE))</f>
        <v/>
      </c>
      <c r="AD18" s="209" t="str">
        <f>IF(VLOOKUP($V18&amp;AD$4,'Feuille de Calcul'!$A$3:$HS$86,141,FALSE)=0,"",VLOOKUP($V18&amp;AD$4,'Feuille de Calcul'!$A$3:$HS$86,141,FALSE))</f>
        <v/>
      </c>
      <c r="AE18" s="209" t="str">
        <f>IF(VLOOKUP($V18&amp;AE$4,'Feuille de Calcul'!$A$3:$HS$86,141,FALSE)=0,"",VLOOKUP($V18&amp;AE$4,'Feuille de Calcul'!$A$3:$HS$86,141,FALSE))</f>
        <v/>
      </c>
      <c r="AF18" s="209" t="str">
        <f>IF(VLOOKUP($V18&amp;AF$4,'Feuille de Calcul'!$A$3:$HS$86,141,FALSE)=0,"",VLOOKUP($V18&amp;AF$4,'Feuille de Calcul'!$A$3:$HS$86,141,FALSE))</f>
        <v/>
      </c>
      <c r="AG18" s="209" t="str">
        <f>IF(VLOOKUP($V18&amp;AG$4,'Feuille de Calcul'!$A$3:$HS$86,141,FALSE)=0,"",VLOOKUP($V18&amp;AG$4,'Feuille de Calcul'!$A$3:$HS$86,141,FALSE))</f>
        <v/>
      </c>
      <c r="AH18" s="216" t="str">
        <f>IF(VLOOKUP($V18&amp;AH$4,'Feuille de Calcul'!$A$3:$HS$86,141,FALSE)=0,"",VLOOKUP($V18&amp;AH$4,'Feuille de Calcul'!$A$3:$HS$86,141,FALSE))</f>
        <v/>
      </c>
      <c r="AI18" s="146"/>
      <c r="AJ18" s="146"/>
      <c r="AK18" s="146"/>
      <c r="AL18" s="146"/>
      <c r="AM18" s="146"/>
      <c r="AN18" s="146"/>
      <c r="AO18" s="146"/>
      <c r="AP18" s="146"/>
      <c r="AQ18" s="146"/>
    </row>
    <row r="19" spans="2:43" ht="21.95" customHeight="1">
      <c r="C19" s="185" t="s">
        <v>114</v>
      </c>
      <c r="D19" s="215" t="str">
        <f>IF(VLOOKUP($C19&amp;D$16,'Moyennes ∆Ct et 2^(-∆Ct)'!$A$3:$BD$86,39,FALSE)=0,"",VLOOKUP($C19&amp;D$16,'Moyennes ∆Ct et 2^(-∆Ct)'!$A$3:$BD$86,39,FALSE))</f>
        <v/>
      </c>
      <c r="E19" s="209" t="str">
        <f>IF(VLOOKUP($C19&amp;E$16,'Moyennes ∆Ct et 2^(-∆Ct)'!$A$3:$BD$86,39,FALSE)=0,"",VLOOKUP($C19&amp;E$16,'Moyennes ∆Ct et 2^(-∆Ct)'!$A$3:$BD$86,39,FALSE))</f>
        <v/>
      </c>
      <c r="F19" s="209" t="str">
        <f>IF(VLOOKUP($C19&amp;F$16,'Moyennes ∆Ct et 2^(-∆Ct)'!$A$3:$BD$86,39,FALSE)=0,"",VLOOKUP($C19&amp;F$16,'Moyennes ∆Ct et 2^(-∆Ct)'!$A$3:$BD$86,39,FALSE))</f>
        <v/>
      </c>
      <c r="G19" s="209" t="str">
        <f>IF(VLOOKUP($C19&amp;G$16,'Moyennes ∆Ct et 2^(-∆Ct)'!$A$3:$BD$86,39,FALSE)=0,"",VLOOKUP($C19&amp;G$16,'Moyennes ∆Ct et 2^(-∆Ct)'!$A$3:$BD$86,39,FALSE))</f>
        <v/>
      </c>
      <c r="H19" s="209" t="str">
        <f>IF(VLOOKUP($C19&amp;H$16,'Moyennes ∆Ct et 2^(-∆Ct)'!$A$3:$BD$86,39,FALSE)=0,"",VLOOKUP($C19&amp;H$16,'Moyennes ∆Ct et 2^(-∆Ct)'!$A$3:$BD$86,39,FALSE))</f>
        <v/>
      </c>
      <c r="I19" s="209" t="str">
        <f>IF(VLOOKUP($C19&amp;I$16,'Moyennes ∆Ct et 2^(-∆Ct)'!$A$3:$BD$86,39,FALSE)=0,"",VLOOKUP($C19&amp;I$16,'Moyennes ∆Ct et 2^(-∆Ct)'!$A$3:$BD$86,39,FALSE))</f>
        <v/>
      </c>
      <c r="J19" s="209" t="str">
        <f>IF(VLOOKUP($C19&amp;J$16,'Moyennes ∆Ct et 2^(-∆Ct)'!$A$3:$BD$86,39,FALSE)=0,"",VLOOKUP($C19&amp;J$16,'Moyennes ∆Ct et 2^(-∆Ct)'!$A$3:$BD$86,39,FALSE))</f>
        <v/>
      </c>
      <c r="K19" s="209" t="str">
        <f>IF(VLOOKUP($C19&amp;K$16,'Moyennes ∆Ct et 2^(-∆Ct)'!$A$3:$BD$86,39,FALSE)=0,"",VLOOKUP($C19&amp;K$16,'Moyennes ∆Ct et 2^(-∆Ct)'!$A$3:$BD$86,39,FALSE))</f>
        <v/>
      </c>
      <c r="L19" s="209" t="str">
        <f>IF(VLOOKUP($C19&amp;L$16,'Moyennes ∆Ct et 2^(-∆Ct)'!$A$3:$BD$86,39,FALSE)=0,"",VLOOKUP($C19&amp;L$16,'Moyennes ∆Ct et 2^(-∆Ct)'!$A$3:$BD$86,39,FALSE))</f>
        <v/>
      </c>
      <c r="M19" s="209" t="str">
        <f>IF(VLOOKUP($C19&amp;M$16,'Moyennes ∆Ct et 2^(-∆Ct)'!$A$3:$BD$86,39,FALSE)=0,"",VLOOKUP($C19&amp;M$16,'Moyennes ∆Ct et 2^(-∆Ct)'!$A$3:$BD$86,39,FALSE))</f>
        <v/>
      </c>
      <c r="N19" s="209" t="str">
        <f>IF(VLOOKUP($C19&amp;N$16,'Moyennes ∆Ct et 2^(-∆Ct)'!$A$3:$BD$86,39,FALSE)=0,"",VLOOKUP($C19&amp;N$16,'Moyennes ∆Ct et 2^(-∆Ct)'!$A$3:$BD$86,39,FALSE))</f>
        <v/>
      </c>
      <c r="O19" s="216" t="str">
        <f>IF(VLOOKUP($C19&amp;O$16,'Moyennes ∆Ct et 2^(-∆Ct)'!$A$3:$BD$86,39,FALSE)=0,"",VLOOKUP($C19&amp;O$16,'Moyennes ∆Ct et 2^(-∆Ct)'!$A$3:$BD$86,39,FALSE))</f>
        <v/>
      </c>
      <c r="P19" s="146"/>
      <c r="Q19" s="146"/>
      <c r="R19" s="146"/>
      <c r="S19" s="146"/>
      <c r="T19" s="146"/>
      <c r="U19" s="146"/>
      <c r="V19" s="185" t="s">
        <v>114</v>
      </c>
      <c r="W19" s="215" t="str">
        <f>IF(VLOOKUP($V19&amp;W$4,'Feuille de Calcul'!$A$3:$HS$86,141,FALSE)=0,"",VLOOKUP($V19&amp;W$4,'Feuille de Calcul'!$A$3:$HS$86,141,FALSE))</f>
        <v/>
      </c>
      <c r="X19" s="209" t="str">
        <f>IF(VLOOKUP($V19&amp;X$4,'Feuille de Calcul'!$A$3:$HS$86,141,FALSE)=0,"",VLOOKUP($V19&amp;X$4,'Feuille de Calcul'!$A$3:$HS$86,141,FALSE))</f>
        <v/>
      </c>
      <c r="Y19" s="209" t="str">
        <f>IF(VLOOKUP($V19&amp;Y$4,'Feuille de Calcul'!$A$3:$HS$86,141,FALSE)=0,"",VLOOKUP($V19&amp;Y$4,'Feuille de Calcul'!$A$3:$HS$86,141,FALSE))</f>
        <v/>
      </c>
      <c r="Z19" s="209" t="str">
        <f>IF(VLOOKUP($V19&amp;Z$4,'Feuille de Calcul'!$A$3:$HS$86,141,FALSE)=0,"",VLOOKUP($V19&amp;Z$4,'Feuille de Calcul'!$A$3:$HS$86,141,FALSE))</f>
        <v/>
      </c>
      <c r="AA19" s="209" t="str">
        <f>IF(VLOOKUP($V19&amp;AA$4,'Feuille de Calcul'!$A$3:$HS$86,141,FALSE)=0,"",VLOOKUP($V19&amp;AA$4,'Feuille de Calcul'!$A$3:$HS$86,141,FALSE))</f>
        <v/>
      </c>
      <c r="AB19" s="209" t="str">
        <f>IF(VLOOKUP($V19&amp;AB$4,'Feuille de Calcul'!$A$3:$HS$86,141,FALSE)=0,"",VLOOKUP($V19&amp;AB$4,'Feuille de Calcul'!$A$3:$HS$86,141,FALSE))</f>
        <v/>
      </c>
      <c r="AC19" s="209" t="str">
        <f>IF(VLOOKUP($V19&amp;AC$4,'Feuille de Calcul'!$A$3:$HS$86,141,FALSE)=0,"",VLOOKUP($V19&amp;AC$4,'Feuille de Calcul'!$A$3:$HS$86,141,FALSE))</f>
        <v/>
      </c>
      <c r="AD19" s="209" t="str">
        <f>IF(VLOOKUP($V19&amp;AD$4,'Feuille de Calcul'!$A$3:$HS$86,141,FALSE)=0,"",VLOOKUP($V19&amp;AD$4,'Feuille de Calcul'!$A$3:$HS$86,141,FALSE))</f>
        <v/>
      </c>
      <c r="AE19" s="209" t="str">
        <f>IF(VLOOKUP($V19&amp;AE$4,'Feuille de Calcul'!$A$3:$HS$86,141,FALSE)=0,"",VLOOKUP($V19&amp;AE$4,'Feuille de Calcul'!$A$3:$HS$86,141,FALSE))</f>
        <v/>
      </c>
      <c r="AF19" s="209" t="str">
        <f>IF(VLOOKUP($V19&amp;AF$4,'Feuille de Calcul'!$A$3:$HS$86,141,FALSE)=0,"",VLOOKUP($V19&amp;AF$4,'Feuille de Calcul'!$A$3:$HS$86,141,FALSE))</f>
        <v/>
      </c>
      <c r="AG19" s="209" t="str">
        <f>IF(VLOOKUP($V19&amp;AG$4,'Feuille de Calcul'!$A$3:$HS$86,141,FALSE)=0,"",VLOOKUP($V19&amp;AG$4,'Feuille de Calcul'!$A$3:$HS$86,141,FALSE))</f>
        <v/>
      </c>
      <c r="AH19" s="216" t="str">
        <f>IF(VLOOKUP($V19&amp;AH$4,'Feuille de Calcul'!$A$3:$HS$86,141,FALSE)=0,"",VLOOKUP($V19&amp;AH$4,'Feuille de Calcul'!$A$3:$HS$86,141,FALSE))</f>
        <v/>
      </c>
      <c r="AI19" s="146"/>
      <c r="AJ19" s="146"/>
      <c r="AK19" s="146"/>
      <c r="AL19" s="146"/>
      <c r="AM19" s="146"/>
      <c r="AN19" s="146"/>
      <c r="AO19" s="146"/>
      <c r="AP19" s="146"/>
      <c r="AQ19" s="146"/>
    </row>
    <row r="20" spans="2:43" ht="21.95" customHeight="1">
      <c r="C20" s="185" t="s">
        <v>115</v>
      </c>
      <c r="D20" s="215" t="str">
        <f>IF(VLOOKUP($C20&amp;D$16,'Moyennes ∆Ct et 2^(-∆Ct)'!$A$3:$BD$86,39,FALSE)=0,"",VLOOKUP($C20&amp;D$16,'Moyennes ∆Ct et 2^(-∆Ct)'!$A$3:$BD$86,39,FALSE))</f>
        <v/>
      </c>
      <c r="E20" s="209" t="str">
        <f>IF(VLOOKUP($C20&amp;E$16,'Moyennes ∆Ct et 2^(-∆Ct)'!$A$3:$BD$86,39,FALSE)=0,"",VLOOKUP($C20&amp;E$16,'Moyennes ∆Ct et 2^(-∆Ct)'!$A$3:$BD$86,39,FALSE))</f>
        <v/>
      </c>
      <c r="F20" s="209" t="str">
        <f>IF(VLOOKUP($C20&amp;F$16,'Moyennes ∆Ct et 2^(-∆Ct)'!$A$3:$BD$86,39,FALSE)=0,"",VLOOKUP($C20&amp;F$16,'Moyennes ∆Ct et 2^(-∆Ct)'!$A$3:$BD$86,39,FALSE))</f>
        <v/>
      </c>
      <c r="G20" s="209" t="str">
        <f>IF(VLOOKUP($C20&amp;G$16,'Moyennes ∆Ct et 2^(-∆Ct)'!$A$3:$BD$86,39,FALSE)=0,"",VLOOKUP($C20&amp;G$16,'Moyennes ∆Ct et 2^(-∆Ct)'!$A$3:$BD$86,39,FALSE))</f>
        <v/>
      </c>
      <c r="H20" s="209" t="str">
        <f>IF(VLOOKUP($C20&amp;H$16,'Moyennes ∆Ct et 2^(-∆Ct)'!$A$3:$BD$86,39,FALSE)=0,"",VLOOKUP($C20&amp;H$16,'Moyennes ∆Ct et 2^(-∆Ct)'!$A$3:$BD$86,39,FALSE))</f>
        <v/>
      </c>
      <c r="I20" s="209" t="str">
        <f>IF(VLOOKUP($C20&amp;I$16,'Moyennes ∆Ct et 2^(-∆Ct)'!$A$3:$BD$86,39,FALSE)=0,"",VLOOKUP($C20&amp;I$16,'Moyennes ∆Ct et 2^(-∆Ct)'!$A$3:$BD$86,39,FALSE))</f>
        <v/>
      </c>
      <c r="J20" s="209" t="str">
        <f>IF(VLOOKUP($C20&amp;J$16,'Moyennes ∆Ct et 2^(-∆Ct)'!$A$3:$BD$86,39,FALSE)=0,"",VLOOKUP($C20&amp;J$16,'Moyennes ∆Ct et 2^(-∆Ct)'!$A$3:$BD$86,39,FALSE))</f>
        <v/>
      </c>
      <c r="K20" s="209" t="str">
        <f>IF(VLOOKUP($C20&amp;K$16,'Moyennes ∆Ct et 2^(-∆Ct)'!$A$3:$BD$86,39,FALSE)=0,"",VLOOKUP($C20&amp;K$16,'Moyennes ∆Ct et 2^(-∆Ct)'!$A$3:$BD$86,39,FALSE))</f>
        <v/>
      </c>
      <c r="L20" s="209" t="str">
        <f>IF(VLOOKUP($C20&amp;L$16,'Moyennes ∆Ct et 2^(-∆Ct)'!$A$3:$BD$86,39,FALSE)=0,"",VLOOKUP($C20&amp;L$16,'Moyennes ∆Ct et 2^(-∆Ct)'!$A$3:$BD$86,39,FALSE))</f>
        <v/>
      </c>
      <c r="M20" s="209" t="str">
        <f>IF(VLOOKUP($C20&amp;M$16,'Moyennes ∆Ct et 2^(-∆Ct)'!$A$3:$BD$86,39,FALSE)=0,"",VLOOKUP($C20&amp;M$16,'Moyennes ∆Ct et 2^(-∆Ct)'!$A$3:$BD$86,39,FALSE))</f>
        <v/>
      </c>
      <c r="N20" s="209" t="str">
        <f>IF(VLOOKUP($C20&amp;N$16,'Moyennes ∆Ct et 2^(-∆Ct)'!$A$3:$BD$86,39,FALSE)=0,"",VLOOKUP($C20&amp;N$16,'Moyennes ∆Ct et 2^(-∆Ct)'!$A$3:$BD$86,39,FALSE))</f>
        <v/>
      </c>
      <c r="O20" s="216" t="str">
        <f>IF(VLOOKUP($C20&amp;O$16,'Moyennes ∆Ct et 2^(-∆Ct)'!$A$3:$BD$86,39,FALSE)=0,"",VLOOKUP($C20&amp;O$16,'Moyennes ∆Ct et 2^(-∆Ct)'!$A$3:$BD$86,39,FALSE))</f>
        <v/>
      </c>
      <c r="P20" s="146"/>
      <c r="Q20" s="146"/>
      <c r="R20" s="146"/>
      <c r="S20" s="146"/>
      <c r="T20" s="146"/>
      <c r="U20" s="146"/>
      <c r="V20" s="185" t="s">
        <v>115</v>
      </c>
      <c r="W20" s="215" t="str">
        <f>IF(VLOOKUP($V20&amp;W$4,'Feuille de Calcul'!$A$3:$HS$86,141,FALSE)=0,"",VLOOKUP($V20&amp;W$4,'Feuille de Calcul'!$A$3:$HS$86,141,FALSE))</f>
        <v/>
      </c>
      <c r="X20" s="209" t="str">
        <f>IF(VLOOKUP($V20&amp;X$4,'Feuille de Calcul'!$A$3:$HS$86,141,FALSE)=0,"",VLOOKUP($V20&amp;X$4,'Feuille de Calcul'!$A$3:$HS$86,141,FALSE))</f>
        <v/>
      </c>
      <c r="Y20" s="209" t="str">
        <f>IF(VLOOKUP($V20&amp;Y$4,'Feuille de Calcul'!$A$3:$HS$86,141,FALSE)=0,"",VLOOKUP($V20&amp;Y$4,'Feuille de Calcul'!$A$3:$HS$86,141,FALSE))</f>
        <v/>
      </c>
      <c r="Z20" s="209" t="str">
        <f>IF(VLOOKUP($V20&amp;Z$4,'Feuille de Calcul'!$A$3:$HS$86,141,FALSE)=0,"",VLOOKUP($V20&amp;Z$4,'Feuille de Calcul'!$A$3:$HS$86,141,FALSE))</f>
        <v/>
      </c>
      <c r="AA20" s="209" t="str">
        <f>IF(VLOOKUP($V20&amp;AA$4,'Feuille de Calcul'!$A$3:$HS$86,141,FALSE)=0,"",VLOOKUP($V20&amp;AA$4,'Feuille de Calcul'!$A$3:$HS$86,141,FALSE))</f>
        <v/>
      </c>
      <c r="AB20" s="209" t="str">
        <f>IF(VLOOKUP($V20&amp;AB$4,'Feuille de Calcul'!$A$3:$HS$86,141,FALSE)=0,"",VLOOKUP($V20&amp;AB$4,'Feuille de Calcul'!$A$3:$HS$86,141,FALSE))</f>
        <v/>
      </c>
      <c r="AC20" s="209" t="str">
        <f>IF(VLOOKUP($V20&amp;AC$4,'Feuille de Calcul'!$A$3:$HS$86,141,FALSE)=0,"",VLOOKUP($V20&amp;AC$4,'Feuille de Calcul'!$A$3:$HS$86,141,FALSE))</f>
        <v/>
      </c>
      <c r="AD20" s="209" t="str">
        <f>IF(VLOOKUP($V20&amp;AD$4,'Feuille de Calcul'!$A$3:$HS$86,141,FALSE)=0,"",VLOOKUP($V20&amp;AD$4,'Feuille de Calcul'!$A$3:$HS$86,141,FALSE))</f>
        <v/>
      </c>
      <c r="AE20" s="209" t="str">
        <f>IF(VLOOKUP($V20&amp;AE$4,'Feuille de Calcul'!$A$3:$HS$86,141,FALSE)=0,"",VLOOKUP($V20&amp;AE$4,'Feuille de Calcul'!$A$3:$HS$86,141,FALSE))</f>
        <v/>
      </c>
      <c r="AF20" s="209" t="str">
        <f>IF(VLOOKUP($V20&amp;AF$4,'Feuille de Calcul'!$A$3:$HS$86,141,FALSE)=0,"",VLOOKUP($V20&amp;AF$4,'Feuille de Calcul'!$A$3:$HS$86,141,FALSE))</f>
        <v/>
      </c>
      <c r="AG20" s="209" t="str">
        <f>IF(VLOOKUP($V20&amp;AG$4,'Feuille de Calcul'!$A$3:$HS$86,141,FALSE)=0,"",VLOOKUP($V20&amp;AG$4,'Feuille de Calcul'!$A$3:$HS$86,141,FALSE))</f>
        <v/>
      </c>
      <c r="AH20" s="216" t="str">
        <f>IF(VLOOKUP($V20&amp;AH$4,'Feuille de Calcul'!$A$3:$HS$86,141,FALSE)=0,"",VLOOKUP($V20&amp;AH$4,'Feuille de Calcul'!$A$3:$HS$86,141,FALSE))</f>
        <v/>
      </c>
      <c r="AI20" s="146"/>
      <c r="AJ20" s="146"/>
      <c r="AK20" s="146"/>
      <c r="AL20" s="146"/>
      <c r="AM20" s="146"/>
      <c r="AN20" s="146"/>
      <c r="AO20" s="146"/>
      <c r="AP20" s="146"/>
      <c r="AQ20" s="146"/>
    </row>
    <row r="21" spans="2:43" ht="21.95" customHeight="1">
      <c r="C21" s="185" t="s">
        <v>116</v>
      </c>
      <c r="D21" s="215" t="str">
        <f>IF(VLOOKUP($C21&amp;D$16,'Moyennes ∆Ct et 2^(-∆Ct)'!$A$3:$BD$86,39,FALSE)=0,"",VLOOKUP($C21&amp;D$16,'Moyennes ∆Ct et 2^(-∆Ct)'!$A$3:$BD$86,39,FALSE))</f>
        <v/>
      </c>
      <c r="E21" s="209" t="str">
        <f>IF(VLOOKUP($C21&amp;E$16,'Moyennes ∆Ct et 2^(-∆Ct)'!$A$3:$BD$86,39,FALSE)=0,"",VLOOKUP($C21&amp;E$16,'Moyennes ∆Ct et 2^(-∆Ct)'!$A$3:$BD$86,39,FALSE))</f>
        <v/>
      </c>
      <c r="F21" s="209" t="str">
        <f>IF(VLOOKUP($C21&amp;F$16,'Moyennes ∆Ct et 2^(-∆Ct)'!$A$3:$BD$86,39,FALSE)=0,"",VLOOKUP($C21&amp;F$16,'Moyennes ∆Ct et 2^(-∆Ct)'!$A$3:$BD$86,39,FALSE))</f>
        <v/>
      </c>
      <c r="G21" s="209" t="str">
        <f>IF(VLOOKUP($C21&amp;G$16,'Moyennes ∆Ct et 2^(-∆Ct)'!$A$3:$BD$86,39,FALSE)=0,"",VLOOKUP($C21&amp;G$16,'Moyennes ∆Ct et 2^(-∆Ct)'!$A$3:$BD$86,39,FALSE))</f>
        <v/>
      </c>
      <c r="H21" s="209" t="str">
        <f>IF(VLOOKUP($C21&amp;H$16,'Moyennes ∆Ct et 2^(-∆Ct)'!$A$3:$BD$86,39,FALSE)=0,"",VLOOKUP($C21&amp;H$16,'Moyennes ∆Ct et 2^(-∆Ct)'!$A$3:$BD$86,39,FALSE))</f>
        <v/>
      </c>
      <c r="I21" s="209" t="str">
        <f>IF(VLOOKUP($C21&amp;I$16,'Moyennes ∆Ct et 2^(-∆Ct)'!$A$3:$BD$86,39,FALSE)=0,"",VLOOKUP($C21&amp;I$16,'Moyennes ∆Ct et 2^(-∆Ct)'!$A$3:$BD$86,39,FALSE))</f>
        <v/>
      </c>
      <c r="J21" s="209" t="str">
        <f>IF(VLOOKUP($C21&amp;J$16,'Moyennes ∆Ct et 2^(-∆Ct)'!$A$3:$BD$86,39,FALSE)=0,"",VLOOKUP($C21&amp;J$16,'Moyennes ∆Ct et 2^(-∆Ct)'!$A$3:$BD$86,39,FALSE))</f>
        <v/>
      </c>
      <c r="K21" s="209" t="str">
        <f>IF(VLOOKUP($C21&amp;K$16,'Moyennes ∆Ct et 2^(-∆Ct)'!$A$3:$BD$86,39,FALSE)=0,"",VLOOKUP($C21&amp;K$16,'Moyennes ∆Ct et 2^(-∆Ct)'!$A$3:$BD$86,39,FALSE))</f>
        <v/>
      </c>
      <c r="L21" s="209" t="str">
        <f>IF(VLOOKUP($C21&amp;L$16,'Moyennes ∆Ct et 2^(-∆Ct)'!$A$3:$BD$86,39,FALSE)=0,"",VLOOKUP($C21&amp;L$16,'Moyennes ∆Ct et 2^(-∆Ct)'!$A$3:$BD$86,39,FALSE))</f>
        <v/>
      </c>
      <c r="M21" s="209" t="str">
        <f>IF(VLOOKUP($C21&amp;M$16,'Moyennes ∆Ct et 2^(-∆Ct)'!$A$3:$BD$86,39,FALSE)=0,"",VLOOKUP($C21&amp;M$16,'Moyennes ∆Ct et 2^(-∆Ct)'!$A$3:$BD$86,39,FALSE))</f>
        <v/>
      </c>
      <c r="N21" s="209" t="str">
        <f>IF(VLOOKUP($C21&amp;N$16,'Moyennes ∆Ct et 2^(-∆Ct)'!$A$3:$BD$86,39,FALSE)=0,"",VLOOKUP($C21&amp;N$16,'Moyennes ∆Ct et 2^(-∆Ct)'!$A$3:$BD$86,39,FALSE))</f>
        <v/>
      </c>
      <c r="O21" s="216" t="str">
        <f>IF(VLOOKUP($C21&amp;O$16,'Moyennes ∆Ct et 2^(-∆Ct)'!$A$3:$BD$86,39,FALSE)=0,"",VLOOKUP($C21&amp;O$16,'Moyennes ∆Ct et 2^(-∆Ct)'!$A$3:$BD$86,39,FALSE))</f>
        <v/>
      </c>
      <c r="P21" s="146"/>
      <c r="Q21" s="146"/>
      <c r="R21" s="146"/>
      <c r="S21" s="146"/>
      <c r="T21" s="146"/>
      <c r="U21" s="146"/>
      <c r="V21" s="185" t="s">
        <v>116</v>
      </c>
      <c r="W21" s="215" t="str">
        <f>IF(VLOOKUP($V21&amp;W$4,'Feuille de Calcul'!$A$3:$HS$86,141,FALSE)=0,"",VLOOKUP($V21&amp;W$4,'Feuille de Calcul'!$A$3:$HS$86,141,FALSE))</f>
        <v/>
      </c>
      <c r="X21" s="209" t="str">
        <f>IF(VLOOKUP($V21&amp;X$4,'Feuille de Calcul'!$A$3:$HS$86,141,FALSE)=0,"",VLOOKUP($V21&amp;X$4,'Feuille de Calcul'!$A$3:$HS$86,141,FALSE))</f>
        <v/>
      </c>
      <c r="Y21" s="209" t="str">
        <f>IF(VLOOKUP($V21&amp;Y$4,'Feuille de Calcul'!$A$3:$HS$86,141,FALSE)=0,"",VLOOKUP($V21&amp;Y$4,'Feuille de Calcul'!$A$3:$HS$86,141,FALSE))</f>
        <v/>
      </c>
      <c r="Z21" s="209" t="str">
        <f>IF(VLOOKUP($V21&amp;Z$4,'Feuille de Calcul'!$A$3:$HS$86,141,FALSE)=0,"",VLOOKUP($V21&amp;Z$4,'Feuille de Calcul'!$A$3:$HS$86,141,FALSE))</f>
        <v/>
      </c>
      <c r="AA21" s="209" t="str">
        <f>IF(VLOOKUP($V21&amp;AA$4,'Feuille de Calcul'!$A$3:$HS$86,141,FALSE)=0,"",VLOOKUP($V21&amp;AA$4,'Feuille de Calcul'!$A$3:$HS$86,141,FALSE))</f>
        <v/>
      </c>
      <c r="AB21" s="209" t="str">
        <f>IF(VLOOKUP($V21&amp;AB$4,'Feuille de Calcul'!$A$3:$HS$86,141,FALSE)=0,"",VLOOKUP($V21&amp;AB$4,'Feuille de Calcul'!$A$3:$HS$86,141,FALSE))</f>
        <v/>
      </c>
      <c r="AC21" s="209" t="str">
        <f>IF(VLOOKUP($V21&amp;AC$4,'Feuille de Calcul'!$A$3:$HS$86,141,FALSE)=0,"",VLOOKUP($V21&amp;AC$4,'Feuille de Calcul'!$A$3:$HS$86,141,FALSE))</f>
        <v/>
      </c>
      <c r="AD21" s="209" t="str">
        <f>IF(VLOOKUP($V21&amp;AD$4,'Feuille de Calcul'!$A$3:$HS$86,141,FALSE)=0,"",VLOOKUP($V21&amp;AD$4,'Feuille de Calcul'!$A$3:$HS$86,141,FALSE))</f>
        <v/>
      </c>
      <c r="AE21" s="209" t="str">
        <f>IF(VLOOKUP($V21&amp;AE$4,'Feuille de Calcul'!$A$3:$HS$86,141,FALSE)=0,"",VLOOKUP($V21&amp;AE$4,'Feuille de Calcul'!$A$3:$HS$86,141,FALSE))</f>
        <v/>
      </c>
      <c r="AF21" s="209" t="str">
        <f>IF(VLOOKUP($V21&amp;AF$4,'Feuille de Calcul'!$A$3:$HS$86,141,FALSE)=0,"",VLOOKUP($V21&amp;AF$4,'Feuille de Calcul'!$A$3:$HS$86,141,FALSE))</f>
        <v/>
      </c>
      <c r="AG21" s="209" t="str">
        <f>IF(VLOOKUP($V21&amp;AG$4,'Feuille de Calcul'!$A$3:$HS$86,141,FALSE)=0,"",VLOOKUP($V21&amp;AG$4,'Feuille de Calcul'!$A$3:$HS$86,141,FALSE))</f>
        <v/>
      </c>
      <c r="AH21" s="216" t="str">
        <f>IF(VLOOKUP($V21&amp;AH$4,'Feuille de Calcul'!$A$3:$HS$86,141,FALSE)=0,"",VLOOKUP($V21&amp;AH$4,'Feuille de Calcul'!$A$3:$HS$86,141,FALSE))</f>
        <v/>
      </c>
      <c r="AI21" s="146"/>
      <c r="AJ21" s="146"/>
      <c r="AK21" s="146"/>
      <c r="AL21" s="146"/>
      <c r="AM21" s="146"/>
      <c r="AN21" s="146"/>
      <c r="AO21" s="146"/>
      <c r="AP21" s="146"/>
      <c r="AQ21" s="146"/>
    </row>
    <row r="22" spans="2:43" ht="21.95" customHeight="1">
      <c r="C22" s="185" t="s">
        <v>117</v>
      </c>
      <c r="D22" s="215" t="str">
        <f>IF(VLOOKUP($C22&amp;D$16,'Moyennes ∆Ct et 2^(-∆Ct)'!$A$3:$BD$86,39,FALSE)=0,"",VLOOKUP($C22&amp;D$16,'Moyennes ∆Ct et 2^(-∆Ct)'!$A$3:$BD$86,39,FALSE))</f>
        <v/>
      </c>
      <c r="E22" s="209" t="str">
        <f>IF(VLOOKUP($C22&amp;E$16,'Moyennes ∆Ct et 2^(-∆Ct)'!$A$3:$BD$86,39,FALSE)=0,"",VLOOKUP($C22&amp;E$16,'Moyennes ∆Ct et 2^(-∆Ct)'!$A$3:$BD$86,39,FALSE))</f>
        <v/>
      </c>
      <c r="F22" s="209" t="str">
        <f>IF(VLOOKUP($C22&amp;F$16,'Moyennes ∆Ct et 2^(-∆Ct)'!$A$3:$BD$86,39,FALSE)=0,"",VLOOKUP($C22&amp;F$16,'Moyennes ∆Ct et 2^(-∆Ct)'!$A$3:$BD$86,39,FALSE))</f>
        <v/>
      </c>
      <c r="G22" s="209" t="str">
        <f>IF(VLOOKUP($C22&amp;G$16,'Moyennes ∆Ct et 2^(-∆Ct)'!$A$3:$BD$86,39,FALSE)=0,"",VLOOKUP($C22&amp;G$16,'Moyennes ∆Ct et 2^(-∆Ct)'!$A$3:$BD$86,39,FALSE))</f>
        <v/>
      </c>
      <c r="H22" s="209" t="str">
        <f>IF(VLOOKUP($C22&amp;H$16,'Moyennes ∆Ct et 2^(-∆Ct)'!$A$3:$BD$86,39,FALSE)=0,"",VLOOKUP($C22&amp;H$16,'Moyennes ∆Ct et 2^(-∆Ct)'!$A$3:$BD$86,39,FALSE))</f>
        <v/>
      </c>
      <c r="I22" s="209" t="str">
        <f>IF(VLOOKUP($C22&amp;I$16,'Moyennes ∆Ct et 2^(-∆Ct)'!$A$3:$BD$86,39,FALSE)=0,"",VLOOKUP($C22&amp;I$16,'Moyennes ∆Ct et 2^(-∆Ct)'!$A$3:$BD$86,39,FALSE))</f>
        <v/>
      </c>
      <c r="J22" s="209" t="str">
        <f>IF(VLOOKUP($C22&amp;J$16,'Moyennes ∆Ct et 2^(-∆Ct)'!$A$3:$BD$86,39,FALSE)=0,"",VLOOKUP($C22&amp;J$16,'Moyennes ∆Ct et 2^(-∆Ct)'!$A$3:$BD$86,39,FALSE))</f>
        <v/>
      </c>
      <c r="K22" s="209" t="str">
        <f>IF(VLOOKUP($C22&amp;K$16,'Moyennes ∆Ct et 2^(-∆Ct)'!$A$3:$BD$86,39,FALSE)=0,"",VLOOKUP($C22&amp;K$16,'Moyennes ∆Ct et 2^(-∆Ct)'!$A$3:$BD$86,39,FALSE))</f>
        <v/>
      </c>
      <c r="L22" s="209" t="str">
        <f>IF(VLOOKUP($C22&amp;L$16,'Moyennes ∆Ct et 2^(-∆Ct)'!$A$3:$BD$86,39,FALSE)=0,"",VLOOKUP($C22&amp;L$16,'Moyennes ∆Ct et 2^(-∆Ct)'!$A$3:$BD$86,39,FALSE))</f>
        <v/>
      </c>
      <c r="M22" s="209" t="str">
        <f>IF(VLOOKUP($C22&amp;M$16,'Moyennes ∆Ct et 2^(-∆Ct)'!$A$3:$BD$86,39,FALSE)=0,"",VLOOKUP($C22&amp;M$16,'Moyennes ∆Ct et 2^(-∆Ct)'!$A$3:$BD$86,39,FALSE))</f>
        <v/>
      </c>
      <c r="N22" s="209" t="str">
        <f>IF(VLOOKUP($C22&amp;N$16,'Moyennes ∆Ct et 2^(-∆Ct)'!$A$3:$BD$86,39,FALSE)=0,"",VLOOKUP($C22&amp;N$16,'Moyennes ∆Ct et 2^(-∆Ct)'!$A$3:$BD$86,39,FALSE))</f>
        <v/>
      </c>
      <c r="O22" s="216" t="str">
        <f>IF(VLOOKUP($C22&amp;O$16,'Moyennes ∆Ct et 2^(-∆Ct)'!$A$3:$BD$86,39,FALSE)=0,"",VLOOKUP($C22&amp;O$16,'Moyennes ∆Ct et 2^(-∆Ct)'!$A$3:$BD$86,39,FALSE))</f>
        <v/>
      </c>
      <c r="P22" s="146"/>
      <c r="Q22" s="146"/>
      <c r="R22" s="146"/>
      <c r="S22" s="146"/>
      <c r="T22" s="146"/>
      <c r="U22" s="146"/>
      <c r="V22" s="185" t="s">
        <v>117</v>
      </c>
      <c r="W22" s="215" t="str">
        <f>IF(VLOOKUP($V22&amp;W$4,'Feuille de Calcul'!$A$3:$HS$86,141,FALSE)=0,"",VLOOKUP($V22&amp;W$4,'Feuille de Calcul'!$A$3:$HS$86,141,FALSE))</f>
        <v/>
      </c>
      <c r="X22" s="209" t="str">
        <f>IF(VLOOKUP($V22&amp;X$4,'Feuille de Calcul'!$A$3:$HS$86,141,FALSE)=0,"",VLOOKUP($V22&amp;X$4,'Feuille de Calcul'!$A$3:$HS$86,141,FALSE))</f>
        <v/>
      </c>
      <c r="Y22" s="209" t="str">
        <f>IF(VLOOKUP($V22&amp;Y$4,'Feuille de Calcul'!$A$3:$HS$86,141,FALSE)=0,"",VLOOKUP($V22&amp;Y$4,'Feuille de Calcul'!$A$3:$HS$86,141,FALSE))</f>
        <v/>
      </c>
      <c r="Z22" s="209" t="str">
        <f>IF(VLOOKUP($V22&amp;Z$4,'Feuille de Calcul'!$A$3:$HS$86,141,FALSE)=0,"",VLOOKUP($V22&amp;Z$4,'Feuille de Calcul'!$A$3:$HS$86,141,FALSE))</f>
        <v/>
      </c>
      <c r="AA22" s="209" t="str">
        <f>IF(VLOOKUP($V22&amp;AA$4,'Feuille de Calcul'!$A$3:$HS$86,141,FALSE)=0,"",VLOOKUP($V22&amp;AA$4,'Feuille de Calcul'!$A$3:$HS$86,141,FALSE))</f>
        <v/>
      </c>
      <c r="AB22" s="209" t="str">
        <f>IF(VLOOKUP($V22&amp;AB$4,'Feuille de Calcul'!$A$3:$HS$86,141,FALSE)=0,"",VLOOKUP($V22&amp;AB$4,'Feuille de Calcul'!$A$3:$HS$86,141,FALSE))</f>
        <v/>
      </c>
      <c r="AC22" s="209" t="str">
        <f>IF(VLOOKUP($V22&amp;AC$4,'Feuille de Calcul'!$A$3:$HS$86,141,FALSE)=0,"",VLOOKUP($V22&amp;AC$4,'Feuille de Calcul'!$A$3:$HS$86,141,FALSE))</f>
        <v/>
      </c>
      <c r="AD22" s="209" t="str">
        <f>IF(VLOOKUP($V22&amp;AD$4,'Feuille de Calcul'!$A$3:$HS$86,141,FALSE)=0,"",VLOOKUP($V22&amp;AD$4,'Feuille de Calcul'!$A$3:$HS$86,141,FALSE))</f>
        <v/>
      </c>
      <c r="AE22" s="209" t="str">
        <f>IF(VLOOKUP($V22&amp;AE$4,'Feuille de Calcul'!$A$3:$HS$86,141,FALSE)=0,"",VLOOKUP($V22&amp;AE$4,'Feuille de Calcul'!$A$3:$HS$86,141,FALSE))</f>
        <v/>
      </c>
      <c r="AF22" s="209" t="str">
        <f>IF(VLOOKUP($V22&amp;AF$4,'Feuille de Calcul'!$A$3:$HS$86,141,FALSE)=0,"",VLOOKUP($V22&amp;AF$4,'Feuille de Calcul'!$A$3:$HS$86,141,FALSE))</f>
        <v/>
      </c>
      <c r="AG22" s="209" t="str">
        <f>IF(VLOOKUP($V22&amp;AG$4,'Feuille de Calcul'!$A$3:$HS$86,141,FALSE)=0,"",VLOOKUP($V22&amp;AG$4,'Feuille de Calcul'!$A$3:$HS$86,141,FALSE))</f>
        <v/>
      </c>
      <c r="AH22" s="216" t="str">
        <f>IF(VLOOKUP($V22&amp;AH$4,'Feuille de Calcul'!$A$3:$HS$86,141,FALSE)=0,"",VLOOKUP($V22&amp;AH$4,'Feuille de Calcul'!$A$3:$HS$86,141,FALSE))</f>
        <v/>
      </c>
      <c r="AI22" s="146"/>
      <c r="AJ22" s="146"/>
      <c r="AK22" s="146"/>
      <c r="AL22" s="146"/>
      <c r="AM22" s="146"/>
      <c r="AN22" s="146"/>
      <c r="AO22" s="146"/>
      <c r="AP22" s="146"/>
      <c r="AQ22" s="146"/>
    </row>
    <row r="23" spans="2:43" ht="21.95" customHeight="1">
      <c r="C23" s="185" t="s">
        <v>118</v>
      </c>
      <c r="D23" s="217" t="str">
        <f>IF(VLOOKUP($C23&amp;D$16,'Moyennes ∆Ct et 2^(-∆Ct)'!$A$3:$BD$86,39,FALSE)=0,"",VLOOKUP($C23&amp;D$16,'Moyennes ∆Ct et 2^(-∆Ct)'!$A$3:$BD$86,39,FALSE))</f>
        <v/>
      </c>
      <c r="E23" s="218" t="str">
        <f>IF(VLOOKUP($C23&amp;E$16,'Moyennes ∆Ct et 2^(-∆Ct)'!$A$3:$BD$86,39,FALSE)=0,"",VLOOKUP($C23&amp;E$16,'Moyennes ∆Ct et 2^(-∆Ct)'!$A$3:$BD$86,39,FALSE))</f>
        <v/>
      </c>
      <c r="F23" s="218" t="str">
        <f>IF(VLOOKUP($C23&amp;F$16,'Moyennes ∆Ct et 2^(-∆Ct)'!$A$3:$BD$86,39,FALSE)=0,"",VLOOKUP($C23&amp;F$16,'Moyennes ∆Ct et 2^(-∆Ct)'!$A$3:$BD$86,39,FALSE))</f>
        <v/>
      </c>
      <c r="G23" s="218" t="str">
        <f>IF(VLOOKUP($C23&amp;G$16,'Moyennes ∆Ct et 2^(-∆Ct)'!$A$3:$BD$86,39,FALSE)=0,"",VLOOKUP($C23&amp;G$16,'Moyennes ∆Ct et 2^(-∆Ct)'!$A$3:$BD$86,39,FALSE))</f>
        <v/>
      </c>
      <c r="H23" s="218" t="str">
        <f>IF(VLOOKUP($C23&amp;H$16,'Moyennes ∆Ct et 2^(-∆Ct)'!$A$3:$BD$86,39,FALSE)=0,"",VLOOKUP($C23&amp;H$16,'Moyennes ∆Ct et 2^(-∆Ct)'!$A$3:$BD$86,39,FALSE))</f>
        <v/>
      </c>
      <c r="I23" s="218" t="str">
        <f>IF(VLOOKUP($C23&amp;I$16,'Moyennes ∆Ct et 2^(-∆Ct)'!$A$3:$BD$86,39,FALSE)=0,"",VLOOKUP($C23&amp;I$16,'Moyennes ∆Ct et 2^(-∆Ct)'!$A$3:$BD$86,39,FALSE))</f>
        <v/>
      </c>
      <c r="J23" s="218" t="str">
        <f>IF(VLOOKUP($C23&amp;J$16,'Moyennes ∆Ct et 2^(-∆Ct)'!$A$3:$BD$86,39,FALSE)=0,"",VLOOKUP($C23&amp;J$16,'Moyennes ∆Ct et 2^(-∆Ct)'!$A$3:$BD$86,39,FALSE))</f>
        <v/>
      </c>
      <c r="K23" s="218" t="str">
        <f>IF(VLOOKUP($C23&amp;K$16,'Moyennes ∆Ct et 2^(-∆Ct)'!$A$3:$BD$86,39,FALSE)=0,"",VLOOKUP($C23&amp;K$16,'Moyennes ∆Ct et 2^(-∆Ct)'!$A$3:$BD$86,39,FALSE))</f>
        <v/>
      </c>
      <c r="L23" s="218" t="str">
        <f>IF(VLOOKUP($C23&amp;L$16,'Moyennes ∆Ct et 2^(-∆Ct)'!$A$3:$BD$86,39,FALSE)=0,"",VLOOKUP($C23&amp;L$16,'Moyennes ∆Ct et 2^(-∆Ct)'!$A$3:$BD$86,39,FALSE))</f>
        <v/>
      </c>
      <c r="M23" s="218" t="str">
        <f>IF(VLOOKUP($C23&amp;M$16,'Moyennes ∆Ct et 2^(-∆Ct)'!$A$3:$BD$86,39,FALSE)=0,"",VLOOKUP($C23&amp;M$16,'Moyennes ∆Ct et 2^(-∆Ct)'!$A$3:$BD$86,39,FALSE))</f>
        <v/>
      </c>
      <c r="N23" s="218" t="str">
        <f>IF(VLOOKUP($C23&amp;N$16,'Moyennes ∆Ct et 2^(-∆Ct)'!$A$3:$BD$86,39,FALSE)=0,"",VLOOKUP($C23&amp;N$16,'Moyennes ∆Ct et 2^(-∆Ct)'!$A$3:$BD$86,39,FALSE))</f>
        <v/>
      </c>
      <c r="O23" s="219" t="str">
        <f>IF(VLOOKUP($C23&amp;O$16,'Moyennes ∆Ct et 2^(-∆Ct)'!$A$3:$BD$86,39,FALSE)=0,"",VLOOKUP($C23&amp;O$16,'Moyennes ∆Ct et 2^(-∆Ct)'!$A$3:$BD$86,39,FALSE))</f>
        <v/>
      </c>
      <c r="P23" s="146"/>
      <c r="Q23" s="146"/>
      <c r="R23" s="146"/>
      <c r="S23" s="146"/>
      <c r="T23" s="146"/>
      <c r="U23" s="146"/>
      <c r="V23" s="185" t="s">
        <v>118</v>
      </c>
      <c r="W23" s="217" t="str">
        <f>IF(VLOOKUP($V23&amp;W$4,'Feuille de Calcul'!$A$3:$HS$86,141,FALSE)=0,"",VLOOKUP($V23&amp;W$4,'Feuille de Calcul'!$A$3:$HS$86,141,FALSE))</f>
        <v/>
      </c>
      <c r="X23" s="218" t="str">
        <f>IF(VLOOKUP($V23&amp;X$4,'Feuille de Calcul'!$A$3:$HS$86,141,FALSE)=0,"",VLOOKUP($V23&amp;X$4,'Feuille de Calcul'!$A$3:$HS$86,141,FALSE))</f>
        <v/>
      </c>
      <c r="Y23" s="218" t="str">
        <f>IF(VLOOKUP($V23&amp;Y$4,'Feuille de Calcul'!$A$3:$HS$86,141,FALSE)=0,"",VLOOKUP($V23&amp;Y$4,'Feuille de Calcul'!$A$3:$HS$86,141,FALSE))</f>
        <v/>
      </c>
      <c r="Z23" s="218" t="str">
        <f>IF(VLOOKUP($V23&amp;Z$4,'Feuille de Calcul'!$A$3:$HS$86,141,FALSE)=0,"",VLOOKUP($V23&amp;Z$4,'Feuille de Calcul'!$A$3:$HS$86,141,FALSE))</f>
        <v/>
      </c>
      <c r="AA23" s="218" t="str">
        <f>IF(VLOOKUP($V23&amp;AA$4,'Feuille de Calcul'!$A$3:$HS$86,141,FALSE)=0,"",VLOOKUP($V23&amp;AA$4,'Feuille de Calcul'!$A$3:$HS$86,141,FALSE))</f>
        <v/>
      </c>
      <c r="AB23" s="218" t="str">
        <f>IF(VLOOKUP($V23&amp;AB$4,'Feuille de Calcul'!$A$3:$HS$86,141,FALSE)=0,"",VLOOKUP($V23&amp;AB$4,'Feuille de Calcul'!$A$3:$HS$86,141,FALSE))</f>
        <v/>
      </c>
      <c r="AC23" s="218" t="str">
        <f>IF(VLOOKUP($V23&amp;AC$4,'Feuille de Calcul'!$A$3:$HS$86,141,FALSE)=0,"",VLOOKUP($V23&amp;AC$4,'Feuille de Calcul'!$A$3:$HS$86,141,FALSE))</f>
        <v/>
      </c>
      <c r="AD23" s="218" t="str">
        <f>IF(VLOOKUP($V23&amp;AD$4,'Feuille de Calcul'!$A$3:$HS$86,141,FALSE)=0,"",VLOOKUP($V23&amp;AD$4,'Feuille de Calcul'!$A$3:$HS$86,141,FALSE))</f>
        <v/>
      </c>
      <c r="AE23" s="218" t="str">
        <f>IF(VLOOKUP($V23&amp;AE$4,'Feuille de Calcul'!$A$3:$HS$86,141,FALSE)=0,"",VLOOKUP($V23&amp;AE$4,'Feuille de Calcul'!$A$3:$HS$86,141,FALSE))</f>
        <v/>
      </c>
      <c r="AF23" s="218" t="str">
        <f>IF(VLOOKUP($V23&amp;AF$4,'Feuille de Calcul'!$A$3:$HS$86,141,FALSE)=0,"",VLOOKUP($V23&amp;AF$4,'Feuille de Calcul'!$A$3:$HS$86,141,FALSE))</f>
        <v/>
      </c>
      <c r="AG23" s="218" t="str">
        <f>IF(VLOOKUP($V23&amp;AG$4,'Feuille de Calcul'!$A$3:$HS$86,141,FALSE)=0,"",VLOOKUP($V23&amp;AG$4,'Feuille de Calcul'!$A$3:$HS$86,141,FALSE))</f>
        <v/>
      </c>
      <c r="AH23" s="219" t="str">
        <f>IF(VLOOKUP($V23&amp;AH$4,'Feuille de Calcul'!$A$3:$HS$86,141,FALSE)=0,"",VLOOKUP($V23&amp;AH$4,'Feuille de Calcul'!$A$3:$HS$86,141,FALSE))</f>
        <v/>
      </c>
      <c r="AI23" s="146"/>
      <c r="AJ23" s="146"/>
      <c r="AK23" s="146"/>
      <c r="AL23" s="146"/>
      <c r="AM23" s="146"/>
      <c r="AN23" s="146"/>
      <c r="AO23" s="146"/>
      <c r="AP23" s="146"/>
      <c r="AQ23" s="146"/>
    </row>
    <row r="24" spans="2:43">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row>
    <row r="25" spans="2:43">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row>
    <row r="26" spans="2:43">
      <c r="C26" s="676" t="s">
        <v>363</v>
      </c>
      <c r="D26" s="676"/>
      <c r="E26" s="676"/>
      <c r="F26" s="676"/>
      <c r="G26" s="676"/>
      <c r="H26" s="676"/>
      <c r="I26" s="676"/>
      <c r="J26" s="676"/>
      <c r="K26" s="676"/>
      <c r="L26" s="676"/>
      <c r="M26" s="676"/>
      <c r="N26" s="676"/>
      <c r="O26" s="676"/>
      <c r="P26" s="146"/>
      <c r="Q26" s="146"/>
      <c r="R26" s="146"/>
      <c r="S26" s="146"/>
      <c r="T26" s="146"/>
      <c r="U26" s="146"/>
      <c r="V26" s="676" t="s">
        <v>373</v>
      </c>
      <c r="W26" s="676"/>
      <c r="X26" s="676"/>
      <c r="Y26" s="676"/>
      <c r="Z26" s="676"/>
      <c r="AA26" s="676"/>
      <c r="AB26" s="676"/>
      <c r="AC26" s="676"/>
      <c r="AD26" s="676"/>
      <c r="AE26" s="676"/>
      <c r="AF26" s="676"/>
      <c r="AG26" s="676"/>
      <c r="AH26" s="676"/>
      <c r="AI26" s="146"/>
      <c r="AJ26" s="146"/>
      <c r="AK26" s="146"/>
      <c r="AL26" s="146"/>
      <c r="AM26" s="146"/>
      <c r="AN26" s="146"/>
      <c r="AO26" s="146"/>
      <c r="AP26" s="146"/>
      <c r="AQ26" s="146"/>
    </row>
    <row r="27" spans="2:43">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row>
    <row r="28" spans="2:43">
      <c r="C28" s="224"/>
      <c r="D28" s="184">
        <v>1</v>
      </c>
      <c r="E28" s="184">
        <v>2</v>
      </c>
      <c r="F28" s="184">
        <v>3</v>
      </c>
      <c r="G28" s="184">
        <v>4</v>
      </c>
      <c r="H28" s="184">
        <v>5</v>
      </c>
      <c r="I28" s="184">
        <v>6</v>
      </c>
      <c r="J28" s="184">
        <v>7</v>
      </c>
      <c r="K28" s="184">
        <v>8</v>
      </c>
      <c r="L28" s="184">
        <v>9</v>
      </c>
      <c r="M28" s="184">
        <v>10</v>
      </c>
      <c r="N28" s="184">
        <v>11</v>
      </c>
      <c r="O28" s="184">
        <v>12</v>
      </c>
      <c r="P28" s="146"/>
      <c r="Q28" s="146"/>
      <c r="R28" s="146"/>
      <c r="S28" s="146"/>
      <c r="T28" s="146"/>
      <c r="U28" s="146"/>
      <c r="V28" s="224"/>
      <c r="W28" s="184">
        <v>1</v>
      </c>
      <c r="X28" s="184">
        <v>2</v>
      </c>
      <c r="Y28" s="184">
        <v>3</v>
      </c>
      <c r="Z28" s="184">
        <v>4</v>
      </c>
      <c r="AA28" s="184">
        <v>5</v>
      </c>
      <c r="AB28" s="184">
        <v>6</v>
      </c>
      <c r="AC28" s="184">
        <v>7</v>
      </c>
      <c r="AD28" s="184">
        <v>8</v>
      </c>
      <c r="AE28" s="184">
        <v>9</v>
      </c>
      <c r="AF28" s="184">
        <v>10</v>
      </c>
      <c r="AG28" s="184">
        <v>11</v>
      </c>
      <c r="AH28" s="184">
        <v>12</v>
      </c>
      <c r="AI28" s="146"/>
      <c r="AJ28" s="146"/>
      <c r="AK28" s="146"/>
      <c r="AL28" s="146"/>
      <c r="AM28" s="146"/>
      <c r="AN28" s="146"/>
      <c r="AO28" s="146"/>
      <c r="AP28" s="146"/>
      <c r="AQ28" s="146"/>
    </row>
    <row r="29" spans="2:43" ht="21.95" customHeight="1">
      <c r="C29" s="185" t="s">
        <v>112</v>
      </c>
      <c r="D29" s="212" t="str">
        <f>IF(VLOOKUP($C29&amp;D$28,'Moyennes ∆Ct et 2^(-∆Ct)'!$A$3:$BD$86,41,FALSE)=0,"",VLOOKUP($C29&amp;D$28,'Moyennes ∆Ct et 2^(-∆Ct)'!$A$3:$BD$86,41,FALSE))</f>
        <v/>
      </c>
      <c r="E29" s="213" t="str">
        <f>IF(VLOOKUP($C29&amp;E$28,'Moyennes ∆Ct et 2^(-∆Ct)'!$A$3:$BD$86,41,FALSE)=0,"",VLOOKUP($C29&amp;E$28,'Moyennes ∆Ct et 2^(-∆Ct)'!$A$3:$BD$86,41,FALSE))</f>
        <v/>
      </c>
      <c r="F29" s="213" t="str">
        <f>IF(VLOOKUP($C29&amp;F$28,'Moyennes ∆Ct et 2^(-∆Ct)'!$A$3:$BD$86,41,FALSE)=0,"",VLOOKUP($C29&amp;F$28,'Moyennes ∆Ct et 2^(-∆Ct)'!$A$3:$BD$86,41,FALSE))</f>
        <v/>
      </c>
      <c r="G29" s="213" t="str">
        <f>IF(VLOOKUP($C29&amp;G$28,'Moyennes ∆Ct et 2^(-∆Ct)'!$A$3:$BD$86,41,FALSE)=0,"",VLOOKUP($C29&amp;G$28,'Moyennes ∆Ct et 2^(-∆Ct)'!$A$3:$BD$86,41,FALSE))</f>
        <v/>
      </c>
      <c r="H29" s="213" t="str">
        <f>IF(VLOOKUP($C29&amp;H$28,'Moyennes ∆Ct et 2^(-∆Ct)'!$A$3:$BD$86,41,FALSE)=0,"",VLOOKUP($C29&amp;H$28,'Moyennes ∆Ct et 2^(-∆Ct)'!$A$3:$BD$86,41,FALSE))</f>
        <v/>
      </c>
      <c r="I29" s="213" t="str">
        <f>IF(VLOOKUP($C29&amp;I$28,'Moyennes ∆Ct et 2^(-∆Ct)'!$A$3:$BD$86,41,FALSE)=0,"",VLOOKUP($C29&amp;I$28,'Moyennes ∆Ct et 2^(-∆Ct)'!$A$3:$BD$86,41,FALSE))</f>
        <v/>
      </c>
      <c r="J29" s="213" t="str">
        <f>IF(VLOOKUP($C29&amp;J$28,'Moyennes ∆Ct et 2^(-∆Ct)'!$A$3:$BD$86,41,FALSE)=0,"",VLOOKUP($C29&amp;J$28,'Moyennes ∆Ct et 2^(-∆Ct)'!$A$3:$BD$86,41,FALSE))</f>
        <v/>
      </c>
      <c r="K29" s="213" t="str">
        <f>IF(VLOOKUP($C29&amp;K$28,'Moyennes ∆Ct et 2^(-∆Ct)'!$A$3:$BD$86,41,FALSE)=0,"",VLOOKUP($C29&amp;K$28,'Moyennes ∆Ct et 2^(-∆Ct)'!$A$3:$BD$86,41,FALSE))</f>
        <v/>
      </c>
      <c r="L29" s="213" t="str">
        <f>IF(VLOOKUP($C29&amp;L$28,'Moyennes ∆Ct et 2^(-∆Ct)'!$A$3:$BD$86,41,FALSE)=0,"",VLOOKUP($C29&amp;L$28,'Moyennes ∆Ct et 2^(-∆Ct)'!$A$3:$BD$86,41,FALSE))</f>
        <v/>
      </c>
      <c r="M29" s="213" t="str">
        <f>IF(VLOOKUP($C29&amp;M$28,'Moyennes ∆Ct et 2^(-∆Ct)'!$A$3:$BD$86,41,FALSE)=0,"",VLOOKUP($C29&amp;M$28,'Moyennes ∆Ct et 2^(-∆Ct)'!$A$3:$BD$86,41,FALSE))</f>
        <v/>
      </c>
      <c r="N29" s="213" t="str">
        <f>IF(VLOOKUP($C29&amp;N$28,'Moyennes ∆Ct et 2^(-∆Ct)'!$A$3:$BD$86,41,FALSE)=0,"",VLOOKUP($C29&amp;N$28,'Moyennes ∆Ct et 2^(-∆Ct)'!$A$3:$BD$86,41,FALSE))</f>
        <v/>
      </c>
      <c r="O29" s="214" t="str">
        <f>IF(VLOOKUP($C29&amp;O$28,'Moyennes ∆Ct et 2^(-∆Ct)'!$A$3:$BD$86,41,FALSE)=0,"",VLOOKUP($C29&amp;O$28,'Moyennes ∆Ct et 2^(-∆Ct)'!$A$3:$BD$86,41,FALSE))</f>
        <v/>
      </c>
      <c r="P29" s="146"/>
      <c r="Q29" s="146"/>
      <c r="R29" s="146"/>
      <c r="S29" s="146"/>
      <c r="T29" s="146"/>
      <c r="U29" s="146"/>
      <c r="V29" s="185" t="s">
        <v>112</v>
      </c>
      <c r="W29" s="212" t="str">
        <f>IF(VLOOKUP($V29&amp;W$4,'Feuille de Calcul'!$A$3:$HS$86,144,FALSE)=0,"",VLOOKUP($V29&amp;W$4,'Feuille de Calcul'!$A$3:$HS$86,144,FALSE))</f>
        <v/>
      </c>
      <c r="X29" s="213" t="str">
        <f>IF(VLOOKUP($V29&amp;X$4,'Feuille de Calcul'!$A$3:$HS$86,144,FALSE)=0,"",VLOOKUP($V29&amp;X$4,'Feuille de Calcul'!$A$3:$HS$86,144,FALSE))</f>
        <v/>
      </c>
      <c r="Y29" s="213" t="str">
        <f>IF(VLOOKUP($V29&amp;Y$4,'Feuille de Calcul'!$A$3:$HS$86,144,FALSE)=0,"",VLOOKUP($V29&amp;Y$4,'Feuille de Calcul'!$A$3:$HS$86,144,FALSE))</f>
        <v/>
      </c>
      <c r="Z29" s="213" t="str">
        <f>IF(VLOOKUP($V29&amp;Z$4,'Feuille de Calcul'!$A$3:$HS$86,144,FALSE)=0,"",VLOOKUP($V29&amp;Z$4,'Feuille de Calcul'!$A$3:$HS$86,144,FALSE))</f>
        <v/>
      </c>
      <c r="AA29" s="213" t="str">
        <f>IF(VLOOKUP($V29&amp;AA$4,'Feuille de Calcul'!$A$3:$HS$86,144,FALSE)=0,"",VLOOKUP($V29&amp;AA$4,'Feuille de Calcul'!$A$3:$HS$86,144,FALSE))</f>
        <v/>
      </c>
      <c r="AB29" s="213" t="str">
        <f>IF(VLOOKUP($V29&amp;AB$4,'Feuille de Calcul'!$A$3:$HS$86,144,FALSE)=0,"",VLOOKUP($V29&amp;AB$4,'Feuille de Calcul'!$A$3:$HS$86,144,FALSE))</f>
        <v/>
      </c>
      <c r="AC29" s="213" t="str">
        <f>IF(VLOOKUP($V29&amp;AC$4,'Feuille de Calcul'!$A$3:$HS$86,144,FALSE)=0,"",VLOOKUP($V29&amp;AC$4,'Feuille de Calcul'!$A$3:$HS$86,144,FALSE))</f>
        <v/>
      </c>
      <c r="AD29" s="213" t="str">
        <f>IF(VLOOKUP($V29&amp;AD$4,'Feuille de Calcul'!$A$3:$HS$86,144,FALSE)=0,"",VLOOKUP($V29&amp;AD$4,'Feuille de Calcul'!$A$3:$HS$86,144,FALSE))</f>
        <v/>
      </c>
      <c r="AE29" s="213" t="str">
        <f>IF(VLOOKUP($V29&amp;AE$4,'Feuille de Calcul'!$A$3:$HS$86,144,FALSE)=0,"",VLOOKUP($V29&amp;AE$4,'Feuille de Calcul'!$A$3:$HS$86,144,FALSE))</f>
        <v/>
      </c>
      <c r="AF29" s="213" t="str">
        <f>IF(VLOOKUP($V29&amp;AF$4,'Feuille de Calcul'!$A$3:$HS$86,144,FALSE)=0,"",VLOOKUP($V29&amp;AF$4,'Feuille de Calcul'!$A$3:$HS$86,144,FALSE))</f>
        <v/>
      </c>
      <c r="AG29" s="213" t="str">
        <f>IF(VLOOKUP($V29&amp;AG$4,'Feuille de Calcul'!$A$3:$HS$86,144,FALSE)=0,"",VLOOKUP($V29&amp;AG$4,'Feuille de Calcul'!$A$3:$HS$86,144,FALSE))</f>
        <v/>
      </c>
      <c r="AH29" s="214" t="str">
        <f>IF(VLOOKUP($V29&amp;AH$4,'Feuille de Calcul'!$A$3:$HS$86,144,FALSE)=0,"",VLOOKUP($V29&amp;AH$4,'Feuille de Calcul'!$A$3:$HS$86,144,FALSE))</f>
        <v/>
      </c>
      <c r="AI29" s="146"/>
      <c r="AJ29" s="146"/>
      <c r="AK29" s="146"/>
      <c r="AL29" s="146"/>
      <c r="AM29" s="146"/>
      <c r="AN29" s="146"/>
      <c r="AO29" s="146"/>
      <c r="AP29" s="146"/>
      <c r="AQ29" s="146"/>
    </row>
    <row r="30" spans="2:43" ht="21.95" customHeight="1">
      <c r="C30" s="185" t="s">
        <v>113</v>
      </c>
      <c r="D30" s="215" t="str">
        <f>IF(VLOOKUP($C30&amp;D$28,'Moyennes ∆Ct et 2^(-∆Ct)'!$A$3:$BD$86,41,FALSE)=0,"",VLOOKUP($C30&amp;D$28,'Moyennes ∆Ct et 2^(-∆Ct)'!$A$3:$BD$86,41,FALSE))</f>
        <v/>
      </c>
      <c r="E30" s="209" t="str">
        <f>IF(VLOOKUP($C30&amp;E$28,'Moyennes ∆Ct et 2^(-∆Ct)'!$A$3:$BD$86,41,FALSE)=0,"",VLOOKUP($C30&amp;E$28,'Moyennes ∆Ct et 2^(-∆Ct)'!$A$3:$BD$86,41,FALSE))</f>
        <v/>
      </c>
      <c r="F30" s="209" t="str">
        <f>IF(VLOOKUP($C30&amp;F$28,'Moyennes ∆Ct et 2^(-∆Ct)'!$A$3:$BD$86,41,FALSE)=0,"",VLOOKUP($C30&amp;F$28,'Moyennes ∆Ct et 2^(-∆Ct)'!$A$3:$BD$86,41,FALSE))</f>
        <v/>
      </c>
      <c r="G30" s="209" t="str">
        <f>IF(VLOOKUP($C30&amp;G$28,'Moyennes ∆Ct et 2^(-∆Ct)'!$A$3:$BD$86,41,FALSE)=0,"",VLOOKUP($C30&amp;G$28,'Moyennes ∆Ct et 2^(-∆Ct)'!$A$3:$BD$86,41,FALSE))</f>
        <v/>
      </c>
      <c r="H30" s="209" t="str">
        <f>IF(VLOOKUP($C30&amp;H$28,'Moyennes ∆Ct et 2^(-∆Ct)'!$A$3:$BD$86,41,FALSE)=0,"",VLOOKUP($C30&amp;H$28,'Moyennes ∆Ct et 2^(-∆Ct)'!$A$3:$BD$86,41,FALSE))</f>
        <v/>
      </c>
      <c r="I30" s="209" t="str">
        <f>IF(VLOOKUP($C30&amp;I$28,'Moyennes ∆Ct et 2^(-∆Ct)'!$A$3:$BD$86,41,FALSE)=0,"",VLOOKUP($C30&amp;I$28,'Moyennes ∆Ct et 2^(-∆Ct)'!$A$3:$BD$86,41,FALSE))</f>
        <v/>
      </c>
      <c r="J30" s="209" t="str">
        <f>IF(VLOOKUP($C30&amp;J$28,'Moyennes ∆Ct et 2^(-∆Ct)'!$A$3:$BD$86,41,FALSE)=0,"",VLOOKUP($C30&amp;J$28,'Moyennes ∆Ct et 2^(-∆Ct)'!$A$3:$BD$86,41,FALSE))</f>
        <v/>
      </c>
      <c r="K30" s="209" t="str">
        <f>IF(VLOOKUP($C30&amp;K$28,'Moyennes ∆Ct et 2^(-∆Ct)'!$A$3:$BD$86,41,FALSE)=0,"",VLOOKUP($C30&amp;K$28,'Moyennes ∆Ct et 2^(-∆Ct)'!$A$3:$BD$86,41,FALSE))</f>
        <v/>
      </c>
      <c r="L30" s="209" t="str">
        <f>IF(VLOOKUP($C30&amp;L$28,'Moyennes ∆Ct et 2^(-∆Ct)'!$A$3:$BD$86,41,FALSE)=0,"",VLOOKUP($C30&amp;L$28,'Moyennes ∆Ct et 2^(-∆Ct)'!$A$3:$BD$86,41,FALSE))</f>
        <v/>
      </c>
      <c r="M30" s="209" t="str">
        <f>IF(VLOOKUP($C30&amp;M$28,'Moyennes ∆Ct et 2^(-∆Ct)'!$A$3:$BD$86,41,FALSE)=0,"",VLOOKUP($C30&amp;M$28,'Moyennes ∆Ct et 2^(-∆Ct)'!$A$3:$BD$86,41,FALSE))</f>
        <v/>
      </c>
      <c r="N30" s="209" t="str">
        <f>IF(VLOOKUP($C30&amp;N$28,'Moyennes ∆Ct et 2^(-∆Ct)'!$A$3:$BD$86,41,FALSE)=0,"",VLOOKUP($C30&amp;N$28,'Moyennes ∆Ct et 2^(-∆Ct)'!$A$3:$BD$86,41,FALSE))</f>
        <v/>
      </c>
      <c r="O30" s="216" t="str">
        <f>IF(VLOOKUP($C30&amp;O$28,'Moyennes ∆Ct et 2^(-∆Ct)'!$A$3:$BD$86,41,FALSE)=0,"",VLOOKUP($C30&amp;O$28,'Moyennes ∆Ct et 2^(-∆Ct)'!$A$3:$BD$86,41,FALSE))</f>
        <v/>
      </c>
      <c r="P30" s="146"/>
      <c r="Q30" s="146"/>
      <c r="R30" s="146"/>
      <c r="S30" s="146"/>
      <c r="T30" s="146"/>
      <c r="U30" s="146"/>
      <c r="V30" s="185" t="s">
        <v>113</v>
      </c>
      <c r="W30" s="215" t="str">
        <f>IF(VLOOKUP($V30&amp;W$4,'Feuille de Calcul'!$A$3:$HS$86,144,FALSE)=0,"",VLOOKUP($V30&amp;W$4,'Feuille de Calcul'!$A$3:$HS$86,144,FALSE))</f>
        <v/>
      </c>
      <c r="X30" s="209" t="str">
        <f>IF(VLOOKUP($V30&amp;X$4,'Feuille de Calcul'!$A$3:$HS$86,144,FALSE)=0,"",VLOOKUP($V30&amp;X$4,'Feuille de Calcul'!$A$3:$HS$86,144,FALSE))</f>
        <v/>
      </c>
      <c r="Y30" s="209" t="str">
        <f>IF(VLOOKUP($V30&amp;Y$4,'Feuille de Calcul'!$A$3:$HS$86,144,FALSE)=0,"",VLOOKUP($V30&amp;Y$4,'Feuille de Calcul'!$A$3:$HS$86,144,FALSE))</f>
        <v/>
      </c>
      <c r="Z30" s="209" t="str">
        <f>IF(VLOOKUP($V30&amp;Z$4,'Feuille de Calcul'!$A$3:$HS$86,144,FALSE)=0,"",VLOOKUP($V30&amp;Z$4,'Feuille de Calcul'!$A$3:$HS$86,144,FALSE))</f>
        <v/>
      </c>
      <c r="AA30" s="209" t="str">
        <f>IF(VLOOKUP($V30&amp;AA$4,'Feuille de Calcul'!$A$3:$HS$86,144,FALSE)=0,"",VLOOKUP($V30&amp;AA$4,'Feuille de Calcul'!$A$3:$HS$86,144,FALSE))</f>
        <v/>
      </c>
      <c r="AB30" s="209" t="str">
        <f>IF(VLOOKUP($V30&amp;AB$4,'Feuille de Calcul'!$A$3:$HS$86,144,FALSE)=0,"",VLOOKUP($V30&amp;AB$4,'Feuille de Calcul'!$A$3:$HS$86,144,FALSE))</f>
        <v/>
      </c>
      <c r="AC30" s="209" t="str">
        <f>IF(VLOOKUP($V30&amp;AC$4,'Feuille de Calcul'!$A$3:$HS$86,144,FALSE)=0,"",VLOOKUP($V30&amp;AC$4,'Feuille de Calcul'!$A$3:$HS$86,144,FALSE))</f>
        <v/>
      </c>
      <c r="AD30" s="209" t="str">
        <f>IF(VLOOKUP($V30&amp;AD$4,'Feuille de Calcul'!$A$3:$HS$86,144,FALSE)=0,"",VLOOKUP($V30&amp;AD$4,'Feuille de Calcul'!$A$3:$HS$86,144,FALSE))</f>
        <v/>
      </c>
      <c r="AE30" s="209" t="str">
        <f>IF(VLOOKUP($V30&amp;AE$4,'Feuille de Calcul'!$A$3:$HS$86,144,FALSE)=0,"",VLOOKUP($V30&amp;AE$4,'Feuille de Calcul'!$A$3:$HS$86,144,FALSE))</f>
        <v/>
      </c>
      <c r="AF30" s="209" t="str">
        <f>IF(VLOOKUP($V30&amp;AF$4,'Feuille de Calcul'!$A$3:$HS$86,144,FALSE)=0,"",VLOOKUP($V30&amp;AF$4,'Feuille de Calcul'!$A$3:$HS$86,144,FALSE))</f>
        <v/>
      </c>
      <c r="AG30" s="209" t="str">
        <f>IF(VLOOKUP($V30&amp;AG$4,'Feuille de Calcul'!$A$3:$HS$86,144,FALSE)=0,"",VLOOKUP($V30&amp;AG$4,'Feuille de Calcul'!$A$3:$HS$86,144,FALSE))</f>
        <v/>
      </c>
      <c r="AH30" s="216" t="str">
        <f>IF(VLOOKUP($V30&amp;AH$4,'Feuille de Calcul'!$A$3:$HS$86,144,FALSE)=0,"",VLOOKUP($V30&amp;AH$4,'Feuille de Calcul'!$A$3:$HS$86,144,FALSE))</f>
        <v/>
      </c>
      <c r="AI30" s="146"/>
      <c r="AJ30" s="146"/>
      <c r="AK30" s="146"/>
      <c r="AL30" s="146"/>
      <c r="AM30" s="146"/>
      <c r="AN30" s="146"/>
      <c r="AO30" s="146"/>
      <c r="AP30" s="146"/>
      <c r="AQ30" s="146"/>
    </row>
    <row r="31" spans="2:43" ht="21.95" customHeight="1">
      <c r="C31" s="185" t="s">
        <v>114</v>
      </c>
      <c r="D31" s="215" t="str">
        <f>IF(VLOOKUP($C31&amp;D$28,'Moyennes ∆Ct et 2^(-∆Ct)'!$A$3:$BD$86,41,FALSE)=0,"",VLOOKUP($C31&amp;D$28,'Moyennes ∆Ct et 2^(-∆Ct)'!$A$3:$BD$86,41,FALSE))</f>
        <v/>
      </c>
      <c r="E31" s="209" t="str">
        <f>IF(VLOOKUP($C31&amp;E$28,'Moyennes ∆Ct et 2^(-∆Ct)'!$A$3:$BD$86,41,FALSE)=0,"",VLOOKUP($C31&amp;E$28,'Moyennes ∆Ct et 2^(-∆Ct)'!$A$3:$BD$86,41,FALSE))</f>
        <v/>
      </c>
      <c r="F31" s="209" t="str">
        <f>IF(VLOOKUP($C31&amp;F$28,'Moyennes ∆Ct et 2^(-∆Ct)'!$A$3:$BD$86,41,FALSE)=0,"",VLOOKUP($C31&amp;F$28,'Moyennes ∆Ct et 2^(-∆Ct)'!$A$3:$BD$86,41,FALSE))</f>
        <v/>
      </c>
      <c r="G31" s="209" t="str">
        <f>IF(VLOOKUP($C31&amp;G$28,'Moyennes ∆Ct et 2^(-∆Ct)'!$A$3:$BD$86,41,FALSE)=0,"",VLOOKUP($C31&amp;G$28,'Moyennes ∆Ct et 2^(-∆Ct)'!$A$3:$BD$86,41,FALSE))</f>
        <v/>
      </c>
      <c r="H31" s="209" t="str">
        <f>IF(VLOOKUP($C31&amp;H$28,'Moyennes ∆Ct et 2^(-∆Ct)'!$A$3:$BD$86,41,FALSE)=0,"",VLOOKUP($C31&amp;H$28,'Moyennes ∆Ct et 2^(-∆Ct)'!$A$3:$BD$86,41,FALSE))</f>
        <v/>
      </c>
      <c r="I31" s="209" t="str">
        <f>IF(VLOOKUP($C31&amp;I$28,'Moyennes ∆Ct et 2^(-∆Ct)'!$A$3:$BD$86,41,FALSE)=0,"",VLOOKUP($C31&amp;I$28,'Moyennes ∆Ct et 2^(-∆Ct)'!$A$3:$BD$86,41,FALSE))</f>
        <v/>
      </c>
      <c r="J31" s="209" t="str">
        <f>IF(VLOOKUP($C31&amp;J$28,'Moyennes ∆Ct et 2^(-∆Ct)'!$A$3:$BD$86,41,FALSE)=0,"",VLOOKUP($C31&amp;J$28,'Moyennes ∆Ct et 2^(-∆Ct)'!$A$3:$BD$86,41,FALSE))</f>
        <v/>
      </c>
      <c r="K31" s="209" t="str">
        <f>IF(VLOOKUP($C31&amp;K$28,'Moyennes ∆Ct et 2^(-∆Ct)'!$A$3:$BD$86,41,FALSE)=0,"",VLOOKUP($C31&amp;K$28,'Moyennes ∆Ct et 2^(-∆Ct)'!$A$3:$BD$86,41,FALSE))</f>
        <v/>
      </c>
      <c r="L31" s="209" t="str">
        <f>IF(VLOOKUP($C31&amp;L$28,'Moyennes ∆Ct et 2^(-∆Ct)'!$A$3:$BD$86,41,FALSE)=0,"",VLOOKUP($C31&amp;L$28,'Moyennes ∆Ct et 2^(-∆Ct)'!$A$3:$BD$86,41,FALSE))</f>
        <v/>
      </c>
      <c r="M31" s="209" t="str">
        <f>IF(VLOOKUP($C31&amp;M$28,'Moyennes ∆Ct et 2^(-∆Ct)'!$A$3:$BD$86,41,FALSE)=0,"",VLOOKUP($C31&amp;M$28,'Moyennes ∆Ct et 2^(-∆Ct)'!$A$3:$BD$86,41,FALSE))</f>
        <v/>
      </c>
      <c r="N31" s="209" t="str">
        <f>IF(VLOOKUP($C31&amp;N$28,'Moyennes ∆Ct et 2^(-∆Ct)'!$A$3:$BD$86,41,FALSE)=0,"",VLOOKUP($C31&amp;N$28,'Moyennes ∆Ct et 2^(-∆Ct)'!$A$3:$BD$86,41,FALSE))</f>
        <v/>
      </c>
      <c r="O31" s="216" t="str">
        <f>IF(VLOOKUP($C31&amp;O$28,'Moyennes ∆Ct et 2^(-∆Ct)'!$A$3:$BD$86,41,FALSE)=0,"",VLOOKUP($C31&amp;O$28,'Moyennes ∆Ct et 2^(-∆Ct)'!$A$3:$BD$86,41,FALSE))</f>
        <v/>
      </c>
      <c r="P31" s="146"/>
      <c r="Q31" s="146"/>
      <c r="R31" s="146"/>
      <c r="S31" s="146"/>
      <c r="T31" s="146"/>
      <c r="U31" s="146"/>
      <c r="V31" s="185" t="s">
        <v>114</v>
      </c>
      <c r="W31" s="215" t="str">
        <f>IF(VLOOKUP($V31&amp;W$4,'Feuille de Calcul'!$A$3:$HS$86,144,FALSE)=0,"",VLOOKUP($V31&amp;W$4,'Feuille de Calcul'!$A$3:$HS$86,144,FALSE))</f>
        <v/>
      </c>
      <c r="X31" s="209" t="str">
        <f>IF(VLOOKUP($V31&amp;X$4,'Feuille de Calcul'!$A$3:$HS$86,144,FALSE)=0,"",VLOOKUP($V31&amp;X$4,'Feuille de Calcul'!$A$3:$HS$86,144,FALSE))</f>
        <v/>
      </c>
      <c r="Y31" s="209" t="str">
        <f>IF(VLOOKUP($V31&amp;Y$4,'Feuille de Calcul'!$A$3:$HS$86,144,FALSE)=0,"",VLOOKUP($V31&amp;Y$4,'Feuille de Calcul'!$A$3:$HS$86,144,FALSE))</f>
        <v/>
      </c>
      <c r="Z31" s="209" t="str">
        <f>IF(VLOOKUP($V31&amp;Z$4,'Feuille de Calcul'!$A$3:$HS$86,144,FALSE)=0,"",VLOOKUP($V31&amp;Z$4,'Feuille de Calcul'!$A$3:$HS$86,144,FALSE))</f>
        <v/>
      </c>
      <c r="AA31" s="209" t="str">
        <f>IF(VLOOKUP($V31&amp;AA$4,'Feuille de Calcul'!$A$3:$HS$86,144,FALSE)=0,"",VLOOKUP($V31&amp;AA$4,'Feuille de Calcul'!$A$3:$HS$86,144,FALSE))</f>
        <v/>
      </c>
      <c r="AB31" s="209" t="str">
        <f>IF(VLOOKUP($V31&amp;AB$4,'Feuille de Calcul'!$A$3:$HS$86,144,FALSE)=0,"",VLOOKUP($V31&amp;AB$4,'Feuille de Calcul'!$A$3:$HS$86,144,FALSE))</f>
        <v/>
      </c>
      <c r="AC31" s="209" t="str">
        <f>IF(VLOOKUP($V31&amp;AC$4,'Feuille de Calcul'!$A$3:$HS$86,144,FALSE)=0,"",VLOOKUP($V31&amp;AC$4,'Feuille de Calcul'!$A$3:$HS$86,144,FALSE))</f>
        <v/>
      </c>
      <c r="AD31" s="209" t="str">
        <f>IF(VLOOKUP($V31&amp;AD$4,'Feuille de Calcul'!$A$3:$HS$86,144,FALSE)=0,"",VLOOKUP($V31&amp;AD$4,'Feuille de Calcul'!$A$3:$HS$86,144,FALSE))</f>
        <v/>
      </c>
      <c r="AE31" s="209" t="str">
        <f>IF(VLOOKUP($V31&amp;AE$4,'Feuille de Calcul'!$A$3:$HS$86,144,FALSE)=0,"",VLOOKUP($V31&amp;AE$4,'Feuille de Calcul'!$A$3:$HS$86,144,FALSE))</f>
        <v/>
      </c>
      <c r="AF31" s="209" t="str">
        <f>IF(VLOOKUP($V31&amp;AF$4,'Feuille de Calcul'!$A$3:$HS$86,144,FALSE)=0,"",VLOOKUP($V31&amp;AF$4,'Feuille de Calcul'!$A$3:$HS$86,144,FALSE))</f>
        <v/>
      </c>
      <c r="AG31" s="209" t="str">
        <f>IF(VLOOKUP($V31&amp;AG$4,'Feuille de Calcul'!$A$3:$HS$86,144,FALSE)=0,"",VLOOKUP($V31&amp;AG$4,'Feuille de Calcul'!$A$3:$HS$86,144,FALSE))</f>
        <v/>
      </c>
      <c r="AH31" s="216" t="str">
        <f>IF(VLOOKUP($V31&amp;AH$4,'Feuille de Calcul'!$A$3:$HS$86,144,FALSE)=0,"",VLOOKUP($V31&amp;AH$4,'Feuille de Calcul'!$A$3:$HS$86,144,FALSE))</f>
        <v/>
      </c>
      <c r="AI31" s="146"/>
      <c r="AJ31" s="146"/>
      <c r="AK31" s="146"/>
      <c r="AL31" s="146"/>
      <c r="AM31" s="146"/>
      <c r="AN31" s="146"/>
      <c r="AO31" s="146"/>
      <c r="AP31" s="146"/>
      <c r="AQ31" s="146"/>
    </row>
    <row r="32" spans="2:43" ht="21.95" customHeight="1">
      <c r="C32" s="185" t="s">
        <v>115</v>
      </c>
      <c r="D32" s="215" t="str">
        <f>IF(VLOOKUP($C32&amp;D$28,'Moyennes ∆Ct et 2^(-∆Ct)'!$A$3:$BD$86,41,FALSE)=0,"",VLOOKUP($C32&amp;D$28,'Moyennes ∆Ct et 2^(-∆Ct)'!$A$3:$BD$86,41,FALSE))</f>
        <v/>
      </c>
      <c r="E32" s="209" t="str">
        <f>IF(VLOOKUP($C32&amp;E$28,'Moyennes ∆Ct et 2^(-∆Ct)'!$A$3:$BD$86,41,FALSE)=0,"",VLOOKUP($C32&amp;E$28,'Moyennes ∆Ct et 2^(-∆Ct)'!$A$3:$BD$86,41,FALSE))</f>
        <v/>
      </c>
      <c r="F32" s="209" t="str">
        <f>IF(VLOOKUP($C32&amp;F$28,'Moyennes ∆Ct et 2^(-∆Ct)'!$A$3:$BD$86,41,FALSE)=0,"",VLOOKUP($C32&amp;F$28,'Moyennes ∆Ct et 2^(-∆Ct)'!$A$3:$BD$86,41,FALSE))</f>
        <v/>
      </c>
      <c r="G32" s="209" t="str">
        <f>IF(VLOOKUP($C32&amp;G$28,'Moyennes ∆Ct et 2^(-∆Ct)'!$A$3:$BD$86,41,FALSE)=0,"",VLOOKUP($C32&amp;G$28,'Moyennes ∆Ct et 2^(-∆Ct)'!$A$3:$BD$86,41,FALSE))</f>
        <v/>
      </c>
      <c r="H32" s="209" t="str">
        <f>IF(VLOOKUP($C32&amp;H$28,'Moyennes ∆Ct et 2^(-∆Ct)'!$A$3:$BD$86,41,FALSE)=0,"",VLOOKUP($C32&amp;H$28,'Moyennes ∆Ct et 2^(-∆Ct)'!$A$3:$BD$86,41,FALSE))</f>
        <v/>
      </c>
      <c r="I32" s="209" t="str">
        <f>IF(VLOOKUP($C32&amp;I$28,'Moyennes ∆Ct et 2^(-∆Ct)'!$A$3:$BD$86,41,FALSE)=0,"",VLOOKUP($C32&amp;I$28,'Moyennes ∆Ct et 2^(-∆Ct)'!$A$3:$BD$86,41,FALSE))</f>
        <v/>
      </c>
      <c r="J32" s="209" t="str">
        <f>IF(VLOOKUP($C32&amp;J$28,'Moyennes ∆Ct et 2^(-∆Ct)'!$A$3:$BD$86,41,FALSE)=0,"",VLOOKUP($C32&amp;J$28,'Moyennes ∆Ct et 2^(-∆Ct)'!$A$3:$BD$86,41,FALSE))</f>
        <v/>
      </c>
      <c r="K32" s="209" t="str">
        <f>IF(VLOOKUP($C32&amp;K$28,'Moyennes ∆Ct et 2^(-∆Ct)'!$A$3:$BD$86,41,FALSE)=0,"",VLOOKUP($C32&amp;K$28,'Moyennes ∆Ct et 2^(-∆Ct)'!$A$3:$BD$86,41,FALSE))</f>
        <v/>
      </c>
      <c r="L32" s="209" t="str">
        <f>IF(VLOOKUP($C32&amp;L$28,'Moyennes ∆Ct et 2^(-∆Ct)'!$A$3:$BD$86,41,FALSE)=0,"",VLOOKUP($C32&amp;L$28,'Moyennes ∆Ct et 2^(-∆Ct)'!$A$3:$BD$86,41,FALSE))</f>
        <v/>
      </c>
      <c r="M32" s="209" t="str">
        <f>IF(VLOOKUP($C32&amp;M$28,'Moyennes ∆Ct et 2^(-∆Ct)'!$A$3:$BD$86,41,FALSE)=0,"",VLOOKUP($C32&amp;M$28,'Moyennes ∆Ct et 2^(-∆Ct)'!$A$3:$BD$86,41,FALSE))</f>
        <v/>
      </c>
      <c r="N32" s="209" t="str">
        <f>IF(VLOOKUP($C32&amp;N$28,'Moyennes ∆Ct et 2^(-∆Ct)'!$A$3:$BD$86,41,FALSE)=0,"",VLOOKUP($C32&amp;N$28,'Moyennes ∆Ct et 2^(-∆Ct)'!$A$3:$BD$86,41,FALSE))</f>
        <v/>
      </c>
      <c r="O32" s="216" t="str">
        <f>IF(VLOOKUP($C32&amp;O$28,'Moyennes ∆Ct et 2^(-∆Ct)'!$A$3:$BD$86,41,FALSE)=0,"",VLOOKUP($C32&amp;O$28,'Moyennes ∆Ct et 2^(-∆Ct)'!$A$3:$BD$86,41,FALSE))</f>
        <v/>
      </c>
      <c r="P32" s="146"/>
      <c r="Q32" s="146"/>
      <c r="R32" s="146"/>
      <c r="S32" s="146"/>
      <c r="T32" s="146"/>
      <c r="U32" s="146"/>
      <c r="V32" s="185" t="s">
        <v>115</v>
      </c>
      <c r="W32" s="215" t="str">
        <f>IF(VLOOKUP($V32&amp;W$4,'Feuille de Calcul'!$A$3:$HS$86,144,FALSE)=0,"",VLOOKUP($V32&amp;W$4,'Feuille de Calcul'!$A$3:$HS$86,144,FALSE))</f>
        <v/>
      </c>
      <c r="X32" s="209" t="str">
        <f>IF(VLOOKUP($V32&amp;X$4,'Feuille de Calcul'!$A$3:$HS$86,144,FALSE)=0,"",VLOOKUP($V32&amp;X$4,'Feuille de Calcul'!$A$3:$HS$86,144,FALSE))</f>
        <v/>
      </c>
      <c r="Y32" s="209" t="str">
        <f>IF(VLOOKUP($V32&amp;Y$4,'Feuille de Calcul'!$A$3:$HS$86,144,FALSE)=0,"",VLOOKUP($V32&amp;Y$4,'Feuille de Calcul'!$A$3:$HS$86,144,FALSE))</f>
        <v/>
      </c>
      <c r="Z32" s="209" t="str">
        <f>IF(VLOOKUP($V32&amp;Z$4,'Feuille de Calcul'!$A$3:$HS$86,144,FALSE)=0,"",VLOOKUP($V32&amp;Z$4,'Feuille de Calcul'!$A$3:$HS$86,144,FALSE))</f>
        <v/>
      </c>
      <c r="AA32" s="209" t="str">
        <f>IF(VLOOKUP($V32&amp;AA$4,'Feuille de Calcul'!$A$3:$HS$86,144,FALSE)=0,"",VLOOKUP($V32&amp;AA$4,'Feuille de Calcul'!$A$3:$HS$86,144,FALSE))</f>
        <v/>
      </c>
      <c r="AB32" s="209" t="str">
        <f>IF(VLOOKUP($V32&amp;AB$4,'Feuille de Calcul'!$A$3:$HS$86,144,FALSE)=0,"",VLOOKUP($V32&amp;AB$4,'Feuille de Calcul'!$A$3:$HS$86,144,FALSE))</f>
        <v/>
      </c>
      <c r="AC32" s="209" t="str">
        <f>IF(VLOOKUP($V32&amp;AC$4,'Feuille de Calcul'!$A$3:$HS$86,144,FALSE)=0,"",VLOOKUP($V32&amp;AC$4,'Feuille de Calcul'!$A$3:$HS$86,144,FALSE))</f>
        <v/>
      </c>
      <c r="AD32" s="209" t="str">
        <f>IF(VLOOKUP($V32&amp;AD$4,'Feuille de Calcul'!$A$3:$HS$86,144,FALSE)=0,"",VLOOKUP($V32&amp;AD$4,'Feuille de Calcul'!$A$3:$HS$86,144,FALSE))</f>
        <v/>
      </c>
      <c r="AE32" s="209" t="str">
        <f>IF(VLOOKUP($V32&amp;AE$4,'Feuille de Calcul'!$A$3:$HS$86,144,FALSE)=0,"",VLOOKUP($V32&amp;AE$4,'Feuille de Calcul'!$A$3:$HS$86,144,FALSE))</f>
        <v/>
      </c>
      <c r="AF32" s="209" t="str">
        <f>IF(VLOOKUP($V32&amp;AF$4,'Feuille de Calcul'!$A$3:$HS$86,144,FALSE)=0,"",VLOOKUP($V32&amp;AF$4,'Feuille de Calcul'!$A$3:$HS$86,144,FALSE))</f>
        <v/>
      </c>
      <c r="AG32" s="209" t="str">
        <f>IF(VLOOKUP($V32&amp;AG$4,'Feuille de Calcul'!$A$3:$HS$86,144,FALSE)=0,"",VLOOKUP($V32&amp;AG$4,'Feuille de Calcul'!$A$3:$HS$86,144,FALSE))</f>
        <v/>
      </c>
      <c r="AH32" s="216" t="str">
        <f>IF(VLOOKUP($V32&amp;AH$4,'Feuille de Calcul'!$A$3:$HS$86,144,FALSE)=0,"",VLOOKUP($V32&amp;AH$4,'Feuille de Calcul'!$A$3:$HS$86,144,FALSE))</f>
        <v/>
      </c>
      <c r="AI32" s="146"/>
      <c r="AJ32" s="146"/>
      <c r="AK32" s="146"/>
      <c r="AL32" s="146"/>
      <c r="AM32" s="146"/>
      <c r="AN32" s="146"/>
      <c r="AO32" s="146"/>
      <c r="AP32" s="146"/>
      <c r="AQ32" s="146"/>
    </row>
    <row r="33" spans="2:43" ht="21.95" customHeight="1">
      <c r="C33" s="185" t="s">
        <v>116</v>
      </c>
      <c r="D33" s="215" t="str">
        <f>IF(VLOOKUP($C33&amp;D$28,'Moyennes ∆Ct et 2^(-∆Ct)'!$A$3:$BD$86,41,FALSE)=0,"",VLOOKUP($C33&amp;D$28,'Moyennes ∆Ct et 2^(-∆Ct)'!$A$3:$BD$86,41,FALSE))</f>
        <v/>
      </c>
      <c r="E33" s="209" t="str">
        <f>IF(VLOOKUP($C33&amp;E$28,'Moyennes ∆Ct et 2^(-∆Ct)'!$A$3:$BD$86,41,FALSE)=0,"",VLOOKUP($C33&amp;E$28,'Moyennes ∆Ct et 2^(-∆Ct)'!$A$3:$BD$86,41,FALSE))</f>
        <v/>
      </c>
      <c r="F33" s="209" t="str">
        <f>IF(VLOOKUP($C33&amp;F$28,'Moyennes ∆Ct et 2^(-∆Ct)'!$A$3:$BD$86,41,FALSE)=0,"",VLOOKUP($C33&amp;F$28,'Moyennes ∆Ct et 2^(-∆Ct)'!$A$3:$BD$86,41,FALSE))</f>
        <v/>
      </c>
      <c r="G33" s="209" t="str">
        <f>IF(VLOOKUP($C33&amp;G$28,'Moyennes ∆Ct et 2^(-∆Ct)'!$A$3:$BD$86,41,FALSE)=0,"",VLOOKUP($C33&amp;G$28,'Moyennes ∆Ct et 2^(-∆Ct)'!$A$3:$BD$86,41,FALSE))</f>
        <v/>
      </c>
      <c r="H33" s="209" t="str">
        <f>IF(VLOOKUP($C33&amp;H$28,'Moyennes ∆Ct et 2^(-∆Ct)'!$A$3:$BD$86,41,FALSE)=0,"",VLOOKUP($C33&amp;H$28,'Moyennes ∆Ct et 2^(-∆Ct)'!$A$3:$BD$86,41,FALSE))</f>
        <v/>
      </c>
      <c r="I33" s="209" t="str">
        <f>IF(VLOOKUP($C33&amp;I$28,'Moyennes ∆Ct et 2^(-∆Ct)'!$A$3:$BD$86,41,FALSE)=0,"",VLOOKUP($C33&amp;I$28,'Moyennes ∆Ct et 2^(-∆Ct)'!$A$3:$BD$86,41,FALSE))</f>
        <v/>
      </c>
      <c r="J33" s="209" t="str">
        <f>IF(VLOOKUP($C33&amp;J$28,'Moyennes ∆Ct et 2^(-∆Ct)'!$A$3:$BD$86,41,FALSE)=0,"",VLOOKUP($C33&amp;J$28,'Moyennes ∆Ct et 2^(-∆Ct)'!$A$3:$BD$86,41,FALSE))</f>
        <v/>
      </c>
      <c r="K33" s="209" t="str">
        <f>IF(VLOOKUP($C33&amp;K$28,'Moyennes ∆Ct et 2^(-∆Ct)'!$A$3:$BD$86,41,FALSE)=0,"",VLOOKUP($C33&amp;K$28,'Moyennes ∆Ct et 2^(-∆Ct)'!$A$3:$BD$86,41,FALSE))</f>
        <v/>
      </c>
      <c r="L33" s="209" t="str">
        <f>IF(VLOOKUP($C33&amp;L$28,'Moyennes ∆Ct et 2^(-∆Ct)'!$A$3:$BD$86,41,FALSE)=0,"",VLOOKUP($C33&amp;L$28,'Moyennes ∆Ct et 2^(-∆Ct)'!$A$3:$BD$86,41,FALSE))</f>
        <v/>
      </c>
      <c r="M33" s="209" t="str">
        <f>IF(VLOOKUP($C33&amp;M$28,'Moyennes ∆Ct et 2^(-∆Ct)'!$A$3:$BD$86,41,FALSE)=0,"",VLOOKUP($C33&amp;M$28,'Moyennes ∆Ct et 2^(-∆Ct)'!$A$3:$BD$86,41,FALSE))</f>
        <v/>
      </c>
      <c r="N33" s="209" t="str">
        <f>IF(VLOOKUP($C33&amp;N$28,'Moyennes ∆Ct et 2^(-∆Ct)'!$A$3:$BD$86,41,FALSE)=0,"",VLOOKUP($C33&amp;N$28,'Moyennes ∆Ct et 2^(-∆Ct)'!$A$3:$BD$86,41,FALSE))</f>
        <v/>
      </c>
      <c r="O33" s="216" t="str">
        <f>IF(VLOOKUP($C33&amp;O$28,'Moyennes ∆Ct et 2^(-∆Ct)'!$A$3:$BD$86,41,FALSE)=0,"",VLOOKUP($C33&amp;O$28,'Moyennes ∆Ct et 2^(-∆Ct)'!$A$3:$BD$86,41,FALSE))</f>
        <v/>
      </c>
      <c r="P33" s="146"/>
      <c r="Q33" s="146"/>
      <c r="R33" s="146"/>
      <c r="S33" s="146"/>
      <c r="T33" s="146"/>
      <c r="U33" s="146"/>
      <c r="V33" s="185" t="s">
        <v>116</v>
      </c>
      <c r="W33" s="215" t="str">
        <f>IF(VLOOKUP($V33&amp;W$4,'Feuille de Calcul'!$A$3:$HS$86,144,FALSE)=0,"",VLOOKUP($V33&amp;W$4,'Feuille de Calcul'!$A$3:$HS$86,144,FALSE))</f>
        <v/>
      </c>
      <c r="X33" s="209" t="str">
        <f>IF(VLOOKUP($V33&amp;X$4,'Feuille de Calcul'!$A$3:$HS$86,144,FALSE)=0,"",VLOOKUP($V33&amp;X$4,'Feuille de Calcul'!$A$3:$HS$86,144,FALSE))</f>
        <v/>
      </c>
      <c r="Y33" s="209" t="str">
        <f>IF(VLOOKUP($V33&amp;Y$4,'Feuille de Calcul'!$A$3:$HS$86,144,FALSE)=0,"",VLOOKUP($V33&amp;Y$4,'Feuille de Calcul'!$A$3:$HS$86,144,FALSE))</f>
        <v/>
      </c>
      <c r="Z33" s="209" t="str">
        <f>IF(VLOOKUP($V33&amp;Z$4,'Feuille de Calcul'!$A$3:$HS$86,144,FALSE)=0,"",VLOOKUP($V33&amp;Z$4,'Feuille de Calcul'!$A$3:$HS$86,144,FALSE))</f>
        <v/>
      </c>
      <c r="AA33" s="209" t="str">
        <f>IF(VLOOKUP($V33&amp;AA$4,'Feuille de Calcul'!$A$3:$HS$86,144,FALSE)=0,"",VLOOKUP($V33&amp;AA$4,'Feuille de Calcul'!$A$3:$HS$86,144,FALSE))</f>
        <v/>
      </c>
      <c r="AB33" s="209" t="str">
        <f>IF(VLOOKUP($V33&amp;AB$4,'Feuille de Calcul'!$A$3:$HS$86,144,FALSE)=0,"",VLOOKUP($V33&amp;AB$4,'Feuille de Calcul'!$A$3:$HS$86,144,FALSE))</f>
        <v/>
      </c>
      <c r="AC33" s="209" t="str">
        <f>IF(VLOOKUP($V33&amp;AC$4,'Feuille de Calcul'!$A$3:$HS$86,144,FALSE)=0,"",VLOOKUP($V33&amp;AC$4,'Feuille de Calcul'!$A$3:$HS$86,144,FALSE))</f>
        <v/>
      </c>
      <c r="AD33" s="209" t="str">
        <f>IF(VLOOKUP($V33&amp;AD$4,'Feuille de Calcul'!$A$3:$HS$86,144,FALSE)=0,"",VLOOKUP($V33&amp;AD$4,'Feuille de Calcul'!$A$3:$HS$86,144,FALSE))</f>
        <v/>
      </c>
      <c r="AE33" s="209" t="str">
        <f>IF(VLOOKUP($V33&amp;AE$4,'Feuille de Calcul'!$A$3:$HS$86,144,FALSE)=0,"",VLOOKUP($V33&amp;AE$4,'Feuille de Calcul'!$A$3:$HS$86,144,FALSE))</f>
        <v/>
      </c>
      <c r="AF33" s="209" t="str">
        <f>IF(VLOOKUP($V33&amp;AF$4,'Feuille de Calcul'!$A$3:$HS$86,144,FALSE)=0,"",VLOOKUP($V33&amp;AF$4,'Feuille de Calcul'!$A$3:$HS$86,144,FALSE))</f>
        <v/>
      </c>
      <c r="AG33" s="209" t="str">
        <f>IF(VLOOKUP($V33&amp;AG$4,'Feuille de Calcul'!$A$3:$HS$86,144,FALSE)=0,"",VLOOKUP($V33&amp;AG$4,'Feuille de Calcul'!$A$3:$HS$86,144,FALSE))</f>
        <v/>
      </c>
      <c r="AH33" s="216" t="str">
        <f>IF(VLOOKUP($V33&amp;AH$4,'Feuille de Calcul'!$A$3:$HS$86,144,FALSE)=0,"",VLOOKUP($V33&amp;AH$4,'Feuille de Calcul'!$A$3:$HS$86,144,FALSE))</f>
        <v/>
      </c>
      <c r="AI33" s="146"/>
      <c r="AJ33" s="146"/>
      <c r="AK33" s="146"/>
      <c r="AL33" s="146"/>
      <c r="AM33" s="146"/>
      <c r="AN33" s="146"/>
      <c r="AO33" s="146"/>
      <c r="AP33" s="146"/>
      <c r="AQ33" s="146"/>
    </row>
    <row r="34" spans="2:43" ht="21.95" customHeight="1">
      <c r="C34" s="185" t="s">
        <v>117</v>
      </c>
      <c r="D34" s="215" t="str">
        <f>IF(VLOOKUP($C34&amp;D$28,'Moyennes ∆Ct et 2^(-∆Ct)'!$A$3:$BD$86,41,FALSE)=0,"",VLOOKUP($C34&amp;D$28,'Moyennes ∆Ct et 2^(-∆Ct)'!$A$3:$BD$86,41,FALSE))</f>
        <v/>
      </c>
      <c r="E34" s="209" t="str">
        <f>IF(VLOOKUP($C34&amp;E$28,'Moyennes ∆Ct et 2^(-∆Ct)'!$A$3:$BD$86,41,FALSE)=0,"",VLOOKUP($C34&amp;E$28,'Moyennes ∆Ct et 2^(-∆Ct)'!$A$3:$BD$86,41,FALSE))</f>
        <v/>
      </c>
      <c r="F34" s="209" t="str">
        <f>IF(VLOOKUP($C34&amp;F$28,'Moyennes ∆Ct et 2^(-∆Ct)'!$A$3:$BD$86,41,FALSE)=0,"",VLOOKUP($C34&amp;F$28,'Moyennes ∆Ct et 2^(-∆Ct)'!$A$3:$BD$86,41,FALSE))</f>
        <v/>
      </c>
      <c r="G34" s="209" t="str">
        <f>IF(VLOOKUP($C34&amp;G$28,'Moyennes ∆Ct et 2^(-∆Ct)'!$A$3:$BD$86,41,FALSE)=0,"",VLOOKUP($C34&amp;G$28,'Moyennes ∆Ct et 2^(-∆Ct)'!$A$3:$BD$86,41,FALSE))</f>
        <v/>
      </c>
      <c r="H34" s="209" t="str">
        <f>IF(VLOOKUP($C34&amp;H$28,'Moyennes ∆Ct et 2^(-∆Ct)'!$A$3:$BD$86,41,FALSE)=0,"",VLOOKUP($C34&amp;H$28,'Moyennes ∆Ct et 2^(-∆Ct)'!$A$3:$BD$86,41,FALSE))</f>
        <v/>
      </c>
      <c r="I34" s="209" t="str">
        <f>IF(VLOOKUP($C34&amp;I$28,'Moyennes ∆Ct et 2^(-∆Ct)'!$A$3:$BD$86,41,FALSE)=0,"",VLOOKUP($C34&amp;I$28,'Moyennes ∆Ct et 2^(-∆Ct)'!$A$3:$BD$86,41,FALSE))</f>
        <v/>
      </c>
      <c r="J34" s="209" t="str">
        <f>IF(VLOOKUP($C34&amp;J$28,'Moyennes ∆Ct et 2^(-∆Ct)'!$A$3:$BD$86,41,FALSE)=0,"",VLOOKUP($C34&amp;J$28,'Moyennes ∆Ct et 2^(-∆Ct)'!$A$3:$BD$86,41,FALSE))</f>
        <v/>
      </c>
      <c r="K34" s="209" t="str">
        <f>IF(VLOOKUP($C34&amp;K$28,'Moyennes ∆Ct et 2^(-∆Ct)'!$A$3:$BD$86,41,FALSE)=0,"",VLOOKUP($C34&amp;K$28,'Moyennes ∆Ct et 2^(-∆Ct)'!$A$3:$BD$86,41,FALSE))</f>
        <v/>
      </c>
      <c r="L34" s="209" t="str">
        <f>IF(VLOOKUP($C34&amp;L$28,'Moyennes ∆Ct et 2^(-∆Ct)'!$A$3:$BD$86,41,FALSE)=0,"",VLOOKUP($C34&amp;L$28,'Moyennes ∆Ct et 2^(-∆Ct)'!$A$3:$BD$86,41,FALSE))</f>
        <v/>
      </c>
      <c r="M34" s="209" t="str">
        <f>IF(VLOOKUP($C34&amp;M$28,'Moyennes ∆Ct et 2^(-∆Ct)'!$A$3:$BD$86,41,FALSE)=0,"",VLOOKUP($C34&amp;M$28,'Moyennes ∆Ct et 2^(-∆Ct)'!$A$3:$BD$86,41,FALSE))</f>
        <v/>
      </c>
      <c r="N34" s="209" t="str">
        <f>IF(VLOOKUP($C34&amp;N$28,'Moyennes ∆Ct et 2^(-∆Ct)'!$A$3:$BD$86,41,FALSE)=0,"",VLOOKUP($C34&amp;N$28,'Moyennes ∆Ct et 2^(-∆Ct)'!$A$3:$BD$86,41,FALSE))</f>
        <v/>
      </c>
      <c r="O34" s="216" t="str">
        <f>IF(VLOOKUP($C34&amp;O$28,'Moyennes ∆Ct et 2^(-∆Ct)'!$A$3:$BD$86,41,FALSE)=0,"",VLOOKUP($C34&amp;O$28,'Moyennes ∆Ct et 2^(-∆Ct)'!$A$3:$BD$86,41,FALSE))</f>
        <v/>
      </c>
      <c r="P34" s="146"/>
      <c r="Q34" s="146"/>
      <c r="R34" s="146"/>
      <c r="S34" s="146"/>
      <c r="T34" s="146"/>
      <c r="U34" s="146"/>
      <c r="V34" s="185" t="s">
        <v>117</v>
      </c>
      <c r="W34" s="215" t="str">
        <f>IF(VLOOKUP($V34&amp;W$4,'Feuille de Calcul'!$A$3:$HS$86,144,FALSE)=0,"",VLOOKUP($V34&amp;W$4,'Feuille de Calcul'!$A$3:$HS$86,144,FALSE))</f>
        <v/>
      </c>
      <c r="X34" s="209" t="str">
        <f>IF(VLOOKUP($V34&amp;X$4,'Feuille de Calcul'!$A$3:$HS$86,144,FALSE)=0,"",VLOOKUP($V34&amp;X$4,'Feuille de Calcul'!$A$3:$HS$86,144,FALSE))</f>
        <v/>
      </c>
      <c r="Y34" s="209" t="str">
        <f>IF(VLOOKUP($V34&amp;Y$4,'Feuille de Calcul'!$A$3:$HS$86,144,FALSE)=0,"",VLOOKUP($V34&amp;Y$4,'Feuille de Calcul'!$A$3:$HS$86,144,FALSE))</f>
        <v/>
      </c>
      <c r="Z34" s="209" t="str">
        <f>IF(VLOOKUP($V34&amp;Z$4,'Feuille de Calcul'!$A$3:$HS$86,144,FALSE)=0,"",VLOOKUP($V34&amp;Z$4,'Feuille de Calcul'!$A$3:$HS$86,144,FALSE))</f>
        <v/>
      </c>
      <c r="AA34" s="209" t="str">
        <f>IF(VLOOKUP($V34&amp;AA$4,'Feuille de Calcul'!$A$3:$HS$86,144,FALSE)=0,"",VLOOKUP($V34&amp;AA$4,'Feuille de Calcul'!$A$3:$HS$86,144,FALSE))</f>
        <v/>
      </c>
      <c r="AB34" s="209" t="str">
        <f>IF(VLOOKUP($V34&amp;AB$4,'Feuille de Calcul'!$A$3:$HS$86,144,FALSE)=0,"",VLOOKUP($V34&amp;AB$4,'Feuille de Calcul'!$A$3:$HS$86,144,FALSE))</f>
        <v/>
      </c>
      <c r="AC34" s="209" t="str">
        <f>IF(VLOOKUP($V34&amp;AC$4,'Feuille de Calcul'!$A$3:$HS$86,144,FALSE)=0,"",VLOOKUP($V34&amp;AC$4,'Feuille de Calcul'!$A$3:$HS$86,144,FALSE))</f>
        <v/>
      </c>
      <c r="AD34" s="209" t="str">
        <f>IF(VLOOKUP($V34&amp;AD$4,'Feuille de Calcul'!$A$3:$HS$86,144,FALSE)=0,"",VLOOKUP($V34&amp;AD$4,'Feuille de Calcul'!$A$3:$HS$86,144,FALSE))</f>
        <v/>
      </c>
      <c r="AE34" s="209" t="str">
        <f>IF(VLOOKUP($V34&amp;AE$4,'Feuille de Calcul'!$A$3:$HS$86,144,FALSE)=0,"",VLOOKUP($V34&amp;AE$4,'Feuille de Calcul'!$A$3:$HS$86,144,FALSE))</f>
        <v/>
      </c>
      <c r="AF34" s="209" t="str">
        <f>IF(VLOOKUP($V34&amp;AF$4,'Feuille de Calcul'!$A$3:$HS$86,144,FALSE)=0,"",VLOOKUP($V34&amp;AF$4,'Feuille de Calcul'!$A$3:$HS$86,144,FALSE))</f>
        <v/>
      </c>
      <c r="AG34" s="209" t="str">
        <f>IF(VLOOKUP($V34&amp;AG$4,'Feuille de Calcul'!$A$3:$HS$86,144,FALSE)=0,"",VLOOKUP($V34&amp;AG$4,'Feuille de Calcul'!$A$3:$HS$86,144,FALSE))</f>
        <v/>
      </c>
      <c r="AH34" s="216" t="str">
        <f>IF(VLOOKUP($V34&amp;AH$4,'Feuille de Calcul'!$A$3:$HS$86,144,FALSE)=0,"",VLOOKUP($V34&amp;AH$4,'Feuille de Calcul'!$A$3:$HS$86,144,FALSE))</f>
        <v/>
      </c>
      <c r="AI34" s="146"/>
      <c r="AJ34" s="146"/>
      <c r="AK34" s="146"/>
      <c r="AL34" s="146"/>
      <c r="AM34" s="146"/>
      <c r="AN34" s="146"/>
      <c r="AO34" s="146"/>
      <c r="AP34" s="146"/>
      <c r="AQ34" s="146"/>
    </row>
    <row r="35" spans="2:43" ht="21.95" customHeight="1">
      <c r="C35" s="185" t="s">
        <v>118</v>
      </c>
      <c r="D35" s="217" t="str">
        <f>IF(VLOOKUP($C35&amp;D$28,'Moyennes ∆Ct et 2^(-∆Ct)'!$A$3:$BD$86,41,FALSE)=0,"",VLOOKUP($C35&amp;D$28,'Moyennes ∆Ct et 2^(-∆Ct)'!$A$3:$BD$86,41,FALSE))</f>
        <v/>
      </c>
      <c r="E35" s="218" t="str">
        <f>IF(VLOOKUP($C35&amp;E$28,'Moyennes ∆Ct et 2^(-∆Ct)'!$A$3:$BD$86,41,FALSE)=0,"",VLOOKUP($C35&amp;E$28,'Moyennes ∆Ct et 2^(-∆Ct)'!$A$3:$BD$86,41,FALSE))</f>
        <v/>
      </c>
      <c r="F35" s="218" t="str">
        <f>IF(VLOOKUP($C35&amp;F$28,'Moyennes ∆Ct et 2^(-∆Ct)'!$A$3:$BD$86,41,FALSE)=0,"",VLOOKUP($C35&amp;F$28,'Moyennes ∆Ct et 2^(-∆Ct)'!$A$3:$BD$86,41,FALSE))</f>
        <v/>
      </c>
      <c r="G35" s="218" t="str">
        <f>IF(VLOOKUP($C35&amp;G$28,'Moyennes ∆Ct et 2^(-∆Ct)'!$A$3:$BD$86,41,FALSE)=0,"",VLOOKUP($C35&amp;G$28,'Moyennes ∆Ct et 2^(-∆Ct)'!$A$3:$BD$86,41,FALSE))</f>
        <v/>
      </c>
      <c r="H35" s="218" t="str">
        <f>IF(VLOOKUP($C35&amp;H$28,'Moyennes ∆Ct et 2^(-∆Ct)'!$A$3:$BD$86,41,FALSE)=0,"",VLOOKUP($C35&amp;H$28,'Moyennes ∆Ct et 2^(-∆Ct)'!$A$3:$BD$86,41,FALSE))</f>
        <v/>
      </c>
      <c r="I35" s="218" t="str">
        <f>IF(VLOOKUP($C35&amp;I$28,'Moyennes ∆Ct et 2^(-∆Ct)'!$A$3:$BD$86,41,FALSE)=0,"",VLOOKUP($C35&amp;I$28,'Moyennes ∆Ct et 2^(-∆Ct)'!$A$3:$BD$86,41,FALSE))</f>
        <v/>
      </c>
      <c r="J35" s="218" t="str">
        <f>IF(VLOOKUP($C35&amp;J$28,'Moyennes ∆Ct et 2^(-∆Ct)'!$A$3:$BD$86,41,FALSE)=0,"",VLOOKUP($C35&amp;J$28,'Moyennes ∆Ct et 2^(-∆Ct)'!$A$3:$BD$86,41,FALSE))</f>
        <v/>
      </c>
      <c r="K35" s="218" t="str">
        <f>IF(VLOOKUP($C35&amp;K$28,'Moyennes ∆Ct et 2^(-∆Ct)'!$A$3:$BD$86,41,FALSE)=0,"",VLOOKUP($C35&amp;K$28,'Moyennes ∆Ct et 2^(-∆Ct)'!$A$3:$BD$86,41,FALSE))</f>
        <v/>
      </c>
      <c r="L35" s="218" t="str">
        <f>IF(VLOOKUP($C35&amp;L$28,'Moyennes ∆Ct et 2^(-∆Ct)'!$A$3:$BD$86,41,FALSE)=0,"",VLOOKUP($C35&amp;L$28,'Moyennes ∆Ct et 2^(-∆Ct)'!$A$3:$BD$86,41,FALSE))</f>
        <v/>
      </c>
      <c r="M35" s="218" t="str">
        <f>IF(VLOOKUP($C35&amp;M$28,'Moyennes ∆Ct et 2^(-∆Ct)'!$A$3:$BD$86,41,FALSE)=0,"",VLOOKUP($C35&amp;M$28,'Moyennes ∆Ct et 2^(-∆Ct)'!$A$3:$BD$86,41,FALSE))</f>
        <v/>
      </c>
      <c r="N35" s="218" t="str">
        <f>IF(VLOOKUP($C35&amp;N$28,'Moyennes ∆Ct et 2^(-∆Ct)'!$A$3:$BD$86,41,FALSE)=0,"",VLOOKUP($C35&amp;N$28,'Moyennes ∆Ct et 2^(-∆Ct)'!$A$3:$BD$86,41,FALSE))</f>
        <v/>
      </c>
      <c r="O35" s="219" t="str">
        <f>IF(VLOOKUP($C35&amp;O$28,'Moyennes ∆Ct et 2^(-∆Ct)'!$A$3:$BD$86,41,FALSE)=0,"",VLOOKUP($C35&amp;O$28,'Moyennes ∆Ct et 2^(-∆Ct)'!$A$3:$BD$86,41,FALSE))</f>
        <v/>
      </c>
      <c r="P35" s="146"/>
      <c r="Q35" s="146"/>
      <c r="R35" s="146"/>
      <c r="S35" s="146"/>
      <c r="T35" s="146"/>
      <c r="U35" s="146"/>
      <c r="V35" s="185" t="s">
        <v>118</v>
      </c>
      <c r="W35" s="217" t="str">
        <f>IF(VLOOKUP($V35&amp;W$4,'Feuille de Calcul'!$A$3:$HS$86,144,FALSE)=0,"",VLOOKUP($V35&amp;W$4,'Feuille de Calcul'!$A$3:$HS$86,144,FALSE))</f>
        <v/>
      </c>
      <c r="X35" s="218" t="str">
        <f>IF(VLOOKUP($V35&amp;X$4,'Feuille de Calcul'!$A$3:$HS$86,144,FALSE)=0,"",VLOOKUP($V35&amp;X$4,'Feuille de Calcul'!$A$3:$HS$86,144,FALSE))</f>
        <v/>
      </c>
      <c r="Y35" s="218" t="str">
        <f>IF(VLOOKUP($V35&amp;Y$4,'Feuille de Calcul'!$A$3:$HS$86,144,FALSE)=0,"",VLOOKUP($V35&amp;Y$4,'Feuille de Calcul'!$A$3:$HS$86,144,FALSE))</f>
        <v/>
      </c>
      <c r="Z35" s="218" t="str">
        <f>IF(VLOOKUP($V35&amp;Z$4,'Feuille de Calcul'!$A$3:$HS$86,144,FALSE)=0,"",VLOOKUP($V35&amp;Z$4,'Feuille de Calcul'!$A$3:$HS$86,144,FALSE))</f>
        <v/>
      </c>
      <c r="AA35" s="218" t="str">
        <f>IF(VLOOKUP($V35&amp;AA$4,'Feuille de Calcul'!$A$3:$HS$86,144,FALSE)=0,"",VLOOKUP($V35&amp;AA$4,'Feuille de Calcul'!$A$3:$HS$86,144,FALSE))</f>
        <v/>
      </c>
      <c r="AB35" s="218" t="str">
        <f>IF(VLOOKUP($V35&amp;AB$4,'Feuille de Calcul'!$A$3:$HS$86,144,FALSE)=0,"",VLOOKUP($V35&amp;AB$4,'Feuille de Calcul'!$A$3:$HS$86,144,FALSE))</f>
        <v/>
      </c>
      <c r="AC35" s="218" t="str">
        <f>IF(VLOOKUP($V35&amp;AC$4,'Feuille de Calcul'!$A$3:$HS$86,144,FALSE)=0,"",VLOOKUP($V35&amp;AC$4,'Feuille de Calcul'!$A$3:$HS$86,144,FALSE))</f>
        <v/>
      </c>
      <c r="AD35" s="218" t="str">
        <f>IF(VLOOKUP($V35&amp;AD$4,'Feuille de Calcul'!$A$3:$HS$86,144,FALSE)=0,"",VLOOKUP($V35&amp;AD$4,'Feuille de Calcul'!$A$3:$HS$86,144,FALSE))</f>
        <v/>
      </c>
      <c r="AE35" s="218" t="str">
        <f>IF(VLOOKUP($V35&amp;AE$4,'Feuille de Calcul'!$A$3:$HS$86,144,FALSE)=0,"",VLOOKUP($V35&amp;AE$4,'Feuille de Calcul'!$A$3:$HS$86,144,FALSE))</f>
        <v/>
      </c>
      <c r="AF35" s="218" t="str">
        <f>IF(VLOOKUP($V35&amp;AF$4,'Feuille de Calcul'!$A$3:$HS$86,144,FALSE)=0,"",VLOOKUP($V35&amp;AF$4,'Feuille de Calcul'!$A$3:$HS$86,144,FALSE))</f>
        <v/>
      </c>
      <c r="AG35" s="218" t="str">
        <f>IF(VLOOKUP($V35&amp;AG$4,'Feuille de Calcul'!$A$3:$HS$86,144,FALSE)=0,"",VLOOKUP($V35&amp;AG$4,'Feuille de Calcul'!$A$3:$HS$86,144,FALSE))</f>
        <v/>
      </c>
      <c r="AH35" s="219" t="str">
        <f>IF(VLOOKUP($V35&amp;AH$4,'Feuille de Calcul'!$A$3:$HS$86,144,FALSE)=0,"",VLOOKUP($V35&amp;AH$4,'Feuille de Calcul'!$A$3:$HS$86,144,FALSE))</f>
        <v/>
      </c>
      <c r="AI35" s="146"/>
      <c r="AJ35" s="146"/>
      <c r="AK35" s="146"/>
      <c r="AL35" s="146"/>
      <c r="AM35" s="146"/>
      <c r="AN35" s="146"/>
      <c r="AO35" s="146"/>
      <c r="AP35" s="146"/>
      <c r="AQ35" s="146"/>
    </row>
    <row r="36" spans="2:43">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row>
    <row r="37" spans="2:43">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row>
    <row r="38" spans="2:43">
      <c r="C38" s="676" t="s">
        <v>362</v>
      </c>
      <c r="D38" s="676"/>
      <c r="E38" s="676"/>
      <c r="F38" s="676"/>
      <c r="G38" s="676"/>
      <c r="H38" s="676"/>
      <c r="I38" s="676"/>
      <c r="J38" s="676"/>
      <c r="K38" s="676"/>
      <c r="L38" s="676"/>
      <c r="M38" s="676"/>
      <c r="N38" s="676"/>
      <c r="O38" s="676"/>
      <c r="P38" s="146"/>
      <c r="Q38" s="146"/>
      <c r="R38" s="146"/>
      <c r="S38" s="146"/>
      <c r="T38" s="146"/>
      <c r="U38" s="146"/>
      <c r="V38" s="676" t="s">
        <v>372</v>
      </c>
      <c r="W38" s="676"/>
      <c r="X38" s="676"/>
      <c r="Y38" s="676"/>
      <c r="Z38" s="676"/>
      <c r="AA38" s="676"/>
      <c r="AB38" s="676"/>
      <c r="AC38" s="676"/>
      <c r="AD38" s="676"/>
      <c r="AE38" s="676"/>
      <c r="AF38" s="676"/>
      <c r="AG38" s="676"/>
      <c r="AH38" s="676"/>
      <c r="AI38" s="146"/>
      <c r="AJ38" s="146"/>
      <c r="AK38" s="146"/>
      <c r="AL38" s="146"/>
      <c r="AM38" s="146"/>
      <c r="AN38" s="146"/>
      <c r="AO38" s="146"/>
      <c r="AP38" s="146"/>
      <c r="AQ38" s="146"/>
    </row>
    <row r="39" spans="2:43">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row>
    <row r="40" spans="2:43">
      <c r="C40" s="224"/>
      <c r="D40" s="184">
        <v>1</v>
      </c>
      <c r="E40" s="184">
        <v>2</v>
      </c>
      <c r="F40" s="184">
        <v>3</v>
      </c>
      <c r="G40" s="184">
        <v>4</v>
      </c>
      <c r="H40" s="184">
        <v>5</v>
      </c>
      <c r="I40" s="184">
        <v>6</v>
      </c>
      <c r="J40" s="184">
        <v>7</v>
      </c>
      <c r="K40" s="184">
        <v>8</v>
      </c>
      <c r="L40" s="184">
        <v>9</v>
      </c>
      <c r="M40" s="184">
        <v>10</v>
      </c>
      <c r="N40" s="184">
        <v>11</v>
      </c>
      <c r="O40" s="184">
        <v>12</v>
      </c>
      <c r="P40" s="146"/>
      <c r="Q40" s="146"/>
      <c r="R40" s="146"/>
      <c r="S40" s="146"/>
      <c r="T40" s="146"/>
      <c r="U40" s="146"/>
      <c r="V40" s="224"/>
      <c r="W40" s="184">
        <v>1</v>
      </c>
      <c r="X40" s="184">
        <v>2</v>
      </c>
      <c r="Y40" s="184">
        <v>3</v>
      </c>
      <c r="Z40" s="184">
        <v>4</v>
      </c>
      <c r="AA40" s="184">
        <v>5</v>
      </c>
      <c r="AB40" s="184">
        <v>6</v>
      </c>
      <c r="AC40" s="184">
        <v>7</v>
      </c>
      <c r="AD40" s="184">
        <v>8</v>
      </c>
      <c r="AE40" s="184">
        <v>9</v>
      </c>
      <c r="AF40" s="184">
        <v>10</v>
      </c>
      <c r="AG40" s="184">
        <v>11</v>
      </c>
      <c r="AH40" s="184">
        <v>12</v>
      </c>
      <c r="AI40" s="146"/>
      <c r="AJ40" s="146"/>
      <c r="AK40" s="146"/>
      <c r="AL40" s="146"/>
      <c r="AM40" s="146"/>
      <c r="AN40" s="146"/>
      <c r="AO40" s="146"/>
      <c r="AP40" s="146"/>
      <c r="AQ40" s="146"/>
    </row>
    <row r="41" spans="2:43" ht="21.95" customHeight="1">
      <c r="C41" s="185" t="s">
        <v>112</v>
      </c>
      <c r="D41" s="212" t="str">
        <f>IF(VLOOKUP($C41&amp;D$4,'Moyennes ∆Ct et 2^(-∆Ct)'!$A$3:$BD$86,43,FALSE)=0,"",VLOOKUP($C41&amp;D$4,'Moyennes ∆Ct et 2^(-∆Ct)'!$A$3:$BD$86,43,FALSE))</f>
        <v/>
      </c>
      <c r="E41" s="213" t="str">
        <f>IF(VLOOKUP($C41&amp;E$4,'Moyennes ∆Ct et 2^(-∆Ct)'!$A$3:$BD$86,43,FALSE)=0,"",VLOOKUP($C41&amp;E$4,'Moyennes ∆Ct et 2^(-∆Ct)'!$A$3:$BD$86,43,FALSE))</f>
        <v/>
      </c>
      <c r="F41" s="213" t="str">
        <f>IF(VLOOKUP($C41&amp;F$4,'Moyennes ∆Ct et 2^(-∆Ct)'!$A$3:$BD$86,43,FALSE)=0,"",VLOOKUP($C41&amp;F$4,'Moyennes ∆Ct et 2^(-∆Ct)'!$A$3:$BD$86,43,FALSE))</f>
        <v/>
      </c>
      <c r="G41" s="213" t="str">
        <f>IF(VLOOKUP($C41&amp;G$4,'Moyennes ∆Ct et 2^(-∆Ct)'!$A$3:$BD$86,43,FALSE)=0,"",VLOOKUP($C41&amp;G$4,'Moyennes ∆Ct et 2^(-∆Ct)'!$A$3:$BD$86,43,FALSE))</f>
        <v/>
      </c>
      <c r="H41" s="213" t="str">
        <f>IF(VLOOKUP($C41&amp;H$4,'Moyennes ∆Ct et 2^(-∆Ct)'!$A$3:$BD$86,43,FALSE)=0,"",VLOOKUP($C41&amp;H$4,'Moyennes ∆Ct et 2^(-∆Ct)'!$A$3:$BD$86,43,FALSE))</f>
        <v/>
      </c>
      <c r="I41" s="213" t="str">
        <f>IF(VLOOKUP($C41&amp;I$4,'Moyennes ∆Ct et 2^(-∆Ct)'!$A$3:$BD$86,43,FALSE)=0,"",VLOOKUP($C41&amp;I$4,'Moyennes ∆Ct et 2^(-∆Ct)'!$A$3:$BD$86,43,FALSE))</f>
        <v/>
      </c>
      <c r="J41" s="213" t="str">
        <f>IF(VLOOKUP($C41&amp;J$4,'Moyennes ∆Ct et 2^(-∆Ct)'!$A$3:$BD$86,43,FALSE)=0,"",VLOOKUP($C41&amp;J$4,'Moyennes ∆Ct et 2^(-∆Ct)'!$A$3:$BD$86,43,FALSE))</f>
        <v/>
      </c>
      <c r="K41" s="213" t="str">
        <f>IF(VLOOKUP($C41&amp;K$4,'Moyennes ∆Ct et 2^(-∆Ct)'!$A$3:$BD$86,43,FALSE)=0,"",VLOOKUP($C41&amp;K$4,'Moyennes ∆Ct et 2^(-∆Ct)'!$A$3:$BD$86,43,FALSE))</f>
        <v/>
      </c>
      <c r="L41" s="213" t="str">
        <f>IF(VLOOKUP($C41&amp;L$4,'Moyennes ∆Ct et 2^(-∆Ct)'!$A$3:$BD$86,43,FALSE)=0,"",VLOOKUP($C41&amp;L$4,'Moyennes ∆Ct et 2^(-∆Ct)'!$A$3:$BD$86,43,FALSE))</f>
        <v/>
      </c>
      <c r="M41" s="213" t="str">
        <f>IF(VLOOKUP($C41&amp;M$4,'Moyennes ∆Ct et 2^(-∆Ct)'!$A$3:$BD$86,43,FALSE)=0,"",VLOOKUP($C41&amp;M$4,'Moyennes ∆Ct et 2^(-∆Ct)'!$A$3:$BD$86,43,FALSE))</f>
        <v/>
      </c>
      <c r="N41" s="213" t="str">
        <f>IF(VLOOKUP($C41&amp;N$4,'Moyennes ∆Ct et 2^(-∆Ct)'!$A$3:$BD$86,43,FALSE)=0,"",VLOOKUP($C41&amp;N$4,'Moyennes ∆Ct et 2^(-∆Ct)'!$A$3:$BD$86,43,FALSE))</f>
        <v/>
      </c>
      <c r="O41" s="214" t="str">
        <f>IF(VLOOKUP($C41&amp;O$4,'Moyennes ∆Ct et 2^(-∆Ct)'!$A$3:$BD$86,43,FALSE)=0,"",VLOOKUP($C41&amp;O$4,'Moyennes ∆Ct et 2^(-∆Ct)'!$A$3:$BD$86,43,FALSE))</f>
        <v/>
      </c>
      <c r="P41" s="146"/>
      <c r="Q41" s="146"/>
      <c r="R41" s="146"/>
      <c r="S41" s="146"/>
      <c r="T41" s="146"/>
      <c r="U41" s="146"/>
      <c r="V41" s="185" t="s">
        <v>112</v>
      </c>
      <c r="W41" s="212" t="str">
        <f>IF(VLOOKUP($V41&amp;W$4,'Feuille de Calcul'!$A$3:$HS$86,147,FALSE)=0,"",VLOOKUP($V41&amp;W$4,'Feuille de Calcul'!$A$3:$HS$86,147,FALSE))</f>
        <v/>
      </c>
      <c r="X41" s="213" t="str">
        <f>IF(VLOOKUP($V41&amp;X$4,'Feuille de Calcul'!$A$3:$HS$86,147,FALSE)=0,"",VLOOKUP($V41&amp;X$4,'Feuille de Calcul'!$A$3:$HS$86,147,FALSE))</f>
        <v/>
      </c>
      <c r="Y41" s="213" t="str">
        <f>IF(VLOOKUP($V41&amp;Y$4,'Feuille de Calcul'!$A$3:$HS$86,147,FALSE)=0,"",VLOOKUP($V41&amp;Y$4,'Feuille de Calcul'!$A$3:$HS$86,147,FALSE))</f>
        <v/>
      </c>
      <c r="Z41" s="213" t="str">
        <f>IF(VLOOKUP($V41&amp;Z$4,'Feuille de Calcul'!$A$3:$HS$86,147,FALSE)=0,"",VLOOKUP($V41&amp;Z$4,'Feuille de Calcul'!$A$3:$HS$86,147,FALSE))</f>
        <v/>
      </c>
      <c r="AA41" s="213" t="str">
        <f>IF(VLOOKUP($V41&amp;AA$4,'Feuille de Calcul'!$A$3:$HS$86,147,FALSE)=0,"",VLOOKUP($V41&amp;AA$4,'Feuille de Calcul'!$A$3:$HS$86,147,FALSE))</f>
        <v/>
      </c>
      <c r="AB41" s="213" t="str">
        <f>IF(VLOOKUP($V41&amp;AB$4,'Feuille de Calcul'!$A$3:$HS$86,147,FALSE)=0,"",VLOOKUP($V41&amp;AB$4,'Feuille de Calcul'!$A$3:$HS$86,147,FALSE))</f>
        <v/>
      </c>
      <c r="AC41" s="213" t="str">
        <f>IF(VLOOKUP($V41&amp;AC$4,'Feuille de Calcul'!$A$3:$HS$86,147,FALSE)=0,"",VLOOKUP($V41&amp;AC$4,'Feuille de Calcul'!$A$3:$HS$86,147,FALSE))</f>
        <v/>
      </c>
      <c r="AD41" s="213" t="str">
        <f>IF(VLOOKUP($V41&amp;AD$4,'Feuille de Calcul'!$A$3:$HS$86,147,FALSE)=0,"",VLOOKUP($V41&amp;AD$4,'Feuille de Calcul'!$A$3:$HS$86,147,FALSE))</f>
        <v/>
      </c>
      <c r="AE41" s="213" t="str">
        <f>IF(VLOOKUP($V41&amp;AE$4,'Feuille de Calcul'!$A$3:$HS$86,147,FALSE)=0,"",VLOOKUP($V41&amp;AE$4,'Feuille de Calcul'!$A$3:$HS$86,147,FALSE))</f>
        <v/>
      </c>
      <c r="AF41" s="213" t="str">
        <f>IF(VLOOKUP($V41&amp;AF$4,'Feuille de Calcul'!$A$3:$HS$86,147,FALSE)=0,"",VLOOKUP($V41&amp;AF$4,'Feuille de Calcul'!$A$3:$HS$86,147,FALSE))</f>
        <v/>
      </c>
      <c r="AG41" s="213" t="str">
        <f>IF(VLOOKUP($V41&amp;AG$4,'Feuille de Calcul'!$A$3:$HS$86,147,FALSE)=0,"",VLOOKUP($V41&amp;AG$4,'Feuille de Calcul'!$A$3:$HS$86,147,FALSE))</f>
        <v/>
      </c>
      <c r="AH41" s="214" t="str">
        <f>IF(VLOOKUP($V41&amp;AH$4,'Feuille de Calcul'!$A$3:$HS$86,147,FALSE)=0,"",VLOOKUP($V41&amp;AH$4,'Feuille de Calcul'!$A$3:$HS$86,147,FALSE))</f>
        <v/>
      </c>
      <c r="AI41" s="146"/>
      <c r="AJ41" s="146"/>
      <c r="AK41" s="146"/>
      <c r="AL41" s="146"/>
      <c r="AM41" s="146"/>
      <c r="AN41" s="146"/>
      <c r="AO41" s="146"/>
      <c r="AP41" s="146"/>
      <c r="AQ41" s="146"/>
    </row>
    <row r="42" spans="2:43" ht="21.95" customHeight="1">
      <c r="C42" s="185" t="s">
        <v>113</v>
      </c>
      <c r="D42" s="215" t="str">
        <f>IF(VLOOKUP($C42&amp;D$4,'Moyennes ∆Ct et 2^(-∆Ct)'!$A$3:$BD$86,43,FALSE)=0,"",VLOOKUP($C42&amp;D$4,'Moyennes ∆Ct et 2^(-∆Ct)'!$A$3:$BD$86,43,FALSE))</f>
        <v/>
      </c>
      <c r="E42" s="209" t="str">
        <f>IF(VLOOKUP($C42&amp;E$4,'Moyennes ∆Ct et 2^(-∆Ct)'!$A$3:$BD$86,43,FALSE)=0,"",VLOOKUP($C42&amp;E$4,'Moyennes ∆Ct et 2^(-∆Ct)'!$A$3:$BD$86,43,FALSE))</f>
        <v/>
      </c>
      <c r="F42" s="209" t="str">
        <f>IF(VLOOKUP($C42&amp;F$4,'Moyennes ∆Ct et 2^(-∆Ct)'!$A$3:$BD$86,43,FALSE)=0,"",VLOOKUP($C42&amp;F$4,'Moyennes ∆Ct et 2^(-∆Ct)'!$A$3:$BD$86,43,FALSE))</f>
        <v/>
      </c>
      <c r="G42" s="209" t="str">
        <f>IF(VLOOKUP($C42&amp;G$4,'Moyennes ∆Ct et 2^(-∆Ct)'!$A$3:$BD$86,43,FALSE)=0,"",VLOOKUP($C42&amp;G$4,'Moyennes ∆Ct et 2^(-∆Ct)'!$A$3:$BD$86,43,FALSE))</f>
        <v/>
      </c>
      <c r="H42" s="209" t="str">
        <f>IF(VLOOKUP($C42&amp;H$4,'Moyennes ∆Ct et 2^(-∆Ct)'!$A$3:$BD$86,43,FALSE)=0,"",VLOOKUP($C42&amp;H$4,'Moyennes ∆Ct et 2^(-∆Ct)'!$A$3:$BD$86,43,FALSE))</f>
        <v/>
      </c>
      <c r="I42" s="209" t="str">
        <f>IF(VLOOKUP($C42&amp;I$4,'Moyennes ∆Ct et 2^(-∆Ct)'!$A$3:$BD$86,43,FALSE)=0,"",VLOOKUP($C42&amp;I$4,'Moyennes ∆Ct et 2^(-∆Ct)'!$A$3:$BD$86,43,FALSE))</f>
        <v/>
      </c>
      <c r="J42" s="209" t="str">
        <f>IF(VLOOKUP($C42&amp;J$4,'Moyennes ∆Ct et 2^(-∆Ct)'!$A$3:$BD$86,43,FALSE)=0,"",VLOOKUP($C42&amp;J$4,'Moyennes ∆Ct et 2^(-∆Ct)'!$A$3:$BD$86,43,FALSE))</f>
        <v/>
      </c>
      <c r="K42" s="209" t="str">
        <f>IF(VLOOKUP($C42&amp;K$4,'Moyennes ∆Ct et 2^(-∆Ct)'!$A$3:$BD$86,43,FALSE)=0,"",VLOOKUP($C42&amp;K$4,'Moyennes ∆Ct et 2^(-∆Ct)'!$A$3:$BD$86,43,FALSE))</f>
        <v/>
      </c>
      <c r="L42" s="209" t="str">
        <f>IF(VLOOKUP($C42&amp;L$4,'Moyennes ∆Ct et 2^(-∆Ct)'!$A$3:$BD$86,43,FALSE)=0,"",VLOOKUP($C42&amp;L$4,'Moyennes ∆Ct et 2^(-∆Ct)'!$A$3:$BD$86,43,FALSE))</f>
        <v/>
      </c>
      <c r="M42" s="209" t="str">
        <f>IF(VLOOKUP($C42&amp;M$4,'Moyennes ∆Ct et 2^(-∆Ct)'!$A$3:$BD$86,43,FALSE)=0,"",VLOOKUP($C42&amp;M$4,'Moyennes ∆Ct et 2^(-∆Ct)'!$A$3:$BD$86,43,FALSE))</f>
        <v/>
      </c>
      <c r="N42" s="209" t="str">
        <f>IF(VLOOKUP($C42&amp;N$4,'Moyennes ∆Ct et 2^(-∆Ct)'!$A$3:$BD$86,43,FALSE)=0,"",VLOOKUP($C42&amp;N$4,'Moyennes ∆Ct et 2^(-∆Ct)'!$A$3:$BD$86,43,FALSE))</f>
        <v/>
      </c>
      <c r="O42" s="216" t="str">
        <f>IF(VLOOKUP($C42&amp;O$4,'Moyennes ∆Ct et 2^(-∆Ct)'!$A$3:$BD$86,43,FALSE)=0,"",VLOOKUP($C42&amp;O$4,'Moyennes ∆Ct et 2^(-∆Ct)'!$A$3:$BD$86,43,FALSE))</f>
        <v/>
      </c>
      <c r="P42" s="146"/>
      <c r="Q42" s="146"/>
      <c r="R42" s="146"/>
      <c r="S42" s="146"/>
      <c r="T42" s="146"/>
      <c r="U42" s="146"/>
      <c r="V42" s="185" t="s">
        <v>113</v>
      </c>
      <c r="W42" s="215" t="str">
        <f>IF(VLOOKUP($V42&amp;W$4,'Feuille de Calcul'!$A$3:$HS$86,147,FALSE)=0,"",VLOOKUP($V42&amp;W$4,'Feuille de Calcul'!$A$3:$HS$86,147,FALSE))</f>
        <v/>
      </c>
      <c r="X42" s="209" t="str">
        <f>IF(VLOOKUP($V42&amp;X$4,'Feuille de Calcul'!$A$3:$HS$86,147,FALSE)=0,"",VLOOKUP($V42&amp;X$4,'Feuille de Calcul'!$A$3:$HS$86,147,FALSE))</f>
        <v/>
      </c>
      <c r="Y42" s="209" t="str">
        <f>IF(VLOOKUP($V42&amp;Y$4,'Feuille de Calcul'!$A$3:$HS$86,147,FALSE)=0,"",VLOOKUP($V42&amp;Y$4,'Feuille de Calcul'!$A$3:$HS$86,147,FALSE))</f>
        <v/>
      </c>
      <c r="Z42" s="209" t="str">
        <f>IF(VLOOKUP($V42&amp;Z$4,'Feuille de Calcul'!$A$3:$HS$86,147,FALSE)=0,"",VLOOKUP($V42&amp;Z$4,'Feuille de Calcul'!$A$3:$HS$86,147,FALSE))</f>
        <v/>
      </c>
      <c r="AA42" s="209" t="str">
        <f>IF(VLOOKUP($V42&amp;AA$4,'Feuille de Calcul'!$A$3:$HS$86,147,FALSE)=0,"",VLOOKUP($V42&amp;AA$4,'Feuille de Calcul'!$A$3:$HS$86,147,FALSE))</f>
        <v/>
      </c>
      <c r="AB42" s="209" t="str">
        <f>IF(VLOOKUP($V42&amp;AB$4,'Feuille de Calcul'!$A$3:$HS$86,147,FALSE)=0,"",VLOOKUP($V42&amp;AB$4,'Feuille de Calcul'!$A$3:$HS$86,147,FALSE))</f>
        <v/>
      </c>
      <c r="AC42" s="209" t="str">
        <f>IF(VLOOKUP($V42&amp;AC$4,'Feuille de Calcul'!$A$3:$HS$86,147,FALSE)=0,"",VLOOKUP($V42&amp;AC$4,'Feuille de Calcul'!$A$3:$HS$86,147,FALSE))</f>
        <v/>
      </c>
      <c r="AD42" s="209" t="str">
        <f>IF(VLOOKUP($V42&amp;AD$4,'Feuille de Calcul'!$A$3:$HS$86,147,FALSE)=0,"",VLOOKUP($V42&amp;AD$4,'Feuille de Calcul'!$A$3:$HS$86,147,FALSE))</f>
        <v/>
      </c>
      <c r="AE42" s="209" t="str">
        <f>IF(VLOOKUP($V42&amp;AE$4,'Feuille de Calcul'!$A$3:$HS$86,147,FALSE)=0,"",VLOOKUP($V42&amp;AE$4,'Feuille de Calcul'!$A$3:$HS$86,147,FALSE))</f>
        <v/>
      </c>
      <c r="AF42" s="209" t="str">
        <f>IF(VLOOKUP($V42&amp;AF$4,'Feuille de Calcul'!$A$3:$HS$86,147,FALSE)=0,"",VLOOKUP($V42&amp;AF$4,'Feuille de Calcul'!$A$3:$HS$86,147,FALSE))</f>
        <v/>
      </c>
      <c r="AG42" s="209" t="str">
        <f>IF(VLOOKUP($V42&amp;AG$4,'Feuille de Calcul'!$A$3:$HS$86,147,FALSE)=0,"",VLOOKUP($V42&amp;AG$4,'Feuille de Calcul'!$A$3:$HS$86,147,FALSE))</f>
        <v/>
      </c>
      <c r="AH42" s="216" t="str">
        <f>IF(VLOOKUP($V42&amp;AH$4,'Feuille de Calcul'!$A$3:$HS$86,147,FALSE)=0,"",VLOOKUP($V42&amp;AH$4,'Feuille de Calcul'!$A$3:$HS$86,147,FALSE))</f>
        <v/>
      </c>
      <c r="AI42" s="146"/>
      <c r="AJ42" s="146"/>
      <c r="AK42" s="146"/>
      <c r="AL42" s="146"/>
      <c r="AM42" s="146"/>
      <c r="AN42" s="146"/>
      <c r="AO42" s="146"/>
      <c r="AP42" s="146"/>
      <c r="AQ42" s="146"/>
    </row>
    <row r="43" spans="2:43" ht="21.95" customHeight="1">
      <c r="C43" s="185" t="s">
        <v>114</v>
      </c>
      <c r="D43" s="215" t="str">
        <f>IF(VLOOKUP($C43&amp;D$4,'Moyennes ∆Ct et 2^(-∆Ct)'!$A$3:$BD$86,43,FALSE)=0,"",VLOOKUP($C43&amp;D$4,'Moyennes ∆Ct et 2^(-∆Ct)'!$A$3:$BD$86,43,FALSE))</f>
        <v/>
      </c>
      <c r="E43" s="209" t="str">
        <f>IF(VLOOKUP($C43&amp;E$4,'Moyennes ∆Ct et 2^(-∆Ct)'!$A$3:$BD$86,43,FALSE)=0,"",VLOOKUP($C43&amp;E$4,'Moyennes ∆Ct et 2^(-∆Ct)'!$A$3:$BD$86,43,FALSE))</f>
        <v/>
      </c>
      <c r="F43" s="209" t="str">
        <f>IF(VLOOKUP($C43&amp;F$4,'Moyennes ∆Ct et 2^(-∆Ct)'!$A$3:$BD$86,43,FALSE)=0,"",VLOOKUP($C43&amp;F$4,'Moyennes ∆Ct et 2^(-∆Ct)'!$A$3:$BD$86,43,FALSE))</f>
        <v/>
      </c>
      <c r="G43" s="209" t="str">
        <f>IF(VLOOKUP($C43&amp;G$4,'Moyennes ∆Ct et 2^(-∆Ct)'!$A$3:$BD$86,43,FALSE)=0,"",VLOOKUP($C43&amp;G$4,'Moyennes ∆Ct et 2^(-∆Ct)'!$A$3:$BD$86,43,FALSE))</f>
        <v/>
      </c>
      <c r="H43" s="209" t="str">
        <f>IF(VLOOKUP($C43&amp;H$4,'Moyennes ∆Ct et 2^(-∆Ct)'!$A$3:$BD$86,43,FALSE)=0,"",VLOOKUP($C43&amp;H$4,'Moyennes ∆Ct et 2^(-∆Ct)'!$A$3:$BD$86,43,FALSE))</f>
        <v/>
      </c>
      <c r="I43" s="209" t="str">
        <f>IF(VLOOKUP($C43&amp;I$4,'Moyennes ∆Ct et 2^(-∆Ct)'!$A$3:$BD$86,43,FALSE)=0,"",VLOOKUP($C43&amp;I$4,'Moyennes ∆Ct et 2^(-∆Ct)'!$A$3:$BD$86,43,FALSE))</f>
        <v/>
      </c>
      <c r="J43" s="209" t="str">
        <f>IF(VLOOKUP($C43&amp;J$4,'Moyennes ∆Ct et 2^(-∆Ct)'!$A$3:$BD$86,43,FALSE)=0,"",VLOOKUP($C43&amp;J$4,'Moyennes ∆Ct et 2^(-∆Ct)'!$A$3:$BD$86,43,FALSE))</f>
        <v/>
      </c>
      <c r="K43" s="209" t="str">
        <f>IF(VLOOKUP($C43&amp;K$4,'Moyennes ∆Ct et 2^(-∆Ct)'!$A$3:$BD$86,43,FALSE)=0,"",VLOOKUP($C43&amp;K$4,'Moyennes ∆Ct et 2^(-∆Ct)'!$A$3:$BD$86,43,FALSE))</f>
        <v/>
      </c>
      <c r="L43" s="209" t="str">
        <f>IF(VLOOKUP($C43&amp;L$4,'Moyennes ∆Ct et 2^(-∆Ct)'!$A$3:$BD$86,43,FALSE)=0,"",VLOOKUP($C43&amp;L$4,'Moyennes ∆Ct et 2^(-∆Ct)'!$A$3:$BD$86,43,FALSE))</f>
        <v/>
      </c>
      <c r="M43" s="209" t="str">
        <f>IF(VLOOKUP($C43&amp;M$4,'Moyennes ∆Ct et 2^(-∆Ct)'!$A$3:$BD$86,43,FALSE)=0,"",VLOOKUP($C43&amp;M$4,'Moyennes ∆Ct et 2^(-∆Ct)'!$A$3:$BD$86,43,FALSE))</f>
        <v/>
      </c>
      <c r="N43" s="209" t="str">
        <f>IF(VLOOKUP($C43&amp;N$4,'Moyennes ∆Ct et 2^(-∆Ct)'!$A$3:$BD$86,43,FALSE)=0,"",VLOOKUP($C43&amp;N$4,'Moyennes ∆Ct et 2^(-∆Ct)'!$A$3:$BD$86,43,FALSE))</f>
        <v/>
      </c>
      <c r="O43" s="216" t="str">
        <f>IF(VLOOKUP($C43&amp;O$4,'Moyennes ∆Ct et 2^(-∆Ct)'!$A$3:$BD$86,43,FALSE)=0,"",VLOOKUP($C43&amp;O$4,'Moyennes ∆Ct et 2^(-∆Ct)'!$A$3:$BD$86,43,FALSE))</f>
        <v/>
      </c>
      <c r="P43" s="146"/>
      <c r="Q43" s="146"/>
      <c r="R43" s="146"/>
      <c r="S43" s="146"/>
      <c r="T43" s="146"/>
      <c r="U43" s="146"/>
      <c r="V43" s="185" t="s">
        <v>114</v>
      </c>
      <c r="W43" s="215" t="str">
        <f>IF(VLOOKUP($V43&amp;W$4,'Feuille de Calcul'!$A$3:$HS$86,147,FALSE)=0,"",VLOOKUP($V43&amp;W$4,'Feuille de Calcul'!$A$3:$HS$86,147,FALSE))</f>
        <v/>
      </c>
      <c r="X43" s="209" t="str">
        <f>IF(VLOOKUP($V43&amp;X$4,'Feuille de Calcul'!$A$3:$HS$86,147,FALSE)=0,"",VLOOKUP($V43&amp;X$4,'Feuille de Calcul'!$A$3:$HS$86,147,FALSE))</f>
        <v/>
      </c>
      <c r="Y43" s="209" t="str">
        <f>IF(VLOOKUP($V43&amp;Y$4,'Feuille de Calcul'!$A$3:$HS$86,147,FALSE)=0,"",VLOOKUP($V43&amp;Y$4,'Feuille de Calcul'!$A$3:$HS$86,147,FALSE))</f>
        <v/>
      </c>
      <c r="Z43" s="209" t="str">
        <f>IF(VLOOKUP($V43&amp;Z$4,'Feuille de Calcul'!$A$3:$HS$86,147,FALSE)=0,"",VLOOKUP($V43&amp;Z$4,'Feuille de Calcul'!$A$3:$HS$86,147,FALSE))</f>
        <v/>
      </c>
      <c r="AA43" s="209" t="str">
        <f>IF(VLOOKUP($V43&amp;AA$4,'Feuille de Calcul'!$A$3:$HS$86,147,FALSE)=0,"",VLOOKUP($V43&amp;AA$4,'Feuille de Calcul'!$A$3:$HS$86,147,FALSE))</f>
        <v/>
      </c>
      <c r="AB43" s="209" t="str">
        <f>IF(VLOOKUP($V43&amp;AB$4,'Feuille de Calcul'!$A$3:$HS$86,147,FALSE)=0,"",VLOOKUP($V43&amp;AB$4,'Feuille de Calcul'!$A$3:$HS$86,147,FALSE))</f>
        <v/>
      </c>
      <c r="AC43" s="209" t="str">
        <f>IF(VLOOKUP($V43&amp;AC$4,'Feuille de Calcul'!$A$3:$HS$86,147,FALSE)=0,"",VLOOKUP($V43&amp;AC$4,'Feuille de Calcul'!$A$3:$HS$86,147,FALSE))</f>
        <v/>
      </c>
      <c r="AD43" s="209" t="str">
        <f>IF(VLOOKUP($V43&amp;AD$4,'Feuille de Calcul'!$A$3:$HS$86,147,FALSE)=0,"",VLOOKUP($V43&amp;AD$4,'Feuille de Calcul'!$A$3:$HS$86,147,FALSE))</f>
        <v/>
      </c>
      <c r="AE43" s="209" t="str">
        <f>IF(VLOOKUP($V43&amp;AE$4,'Feuille de Calcul'!$A$3:$HS$86,147,FALSE)=0,"",VLOOKUP($V43&amp;AE$4,'Feuille de Calcul'!$A$3:$HS$86,147,FALSE))</f>
        <v/>
      </c>
      <c r="AF43" s="209" t="str">
        <f>IF(VLOOKUP($V43&amp;AF$4,'Feuille de Calcul'!$A$3:$HS$86,147,FALSE)=0,"",VLOOKUP($V43&amp;AF$4,'Feuille de Calcul'!$A$3:$HS$86,147,FALSE))</f>
        <v/>
      </c>
      <c r="AG43" s="209" t="str">
        <f>IF(VLOOKUP($V43&amp;AG$4,'Feuille de Calcul'!$A$3:$HS$86,147,FALSE)=0,"",VLOOKUP($V43&amp;AG$4,'Feuille de Calcul'!$A$3:$HS$86,147,FALSE))</f>
        <v/>
      </c>
      <c r="AH43" s="216" t="str">
        <f>IF(VLOOKUP($V43&amp;AH$4,'Feuille de Calcul'!$A$3:$HS$86,147,FALSE)=0,"",VLOOKUP($V43&amp;AH$4,'Feuille de Calcul'!$A$3:$HS$86,147,FALSE))</f>
        <v/>
      </c>
      <c r="AI43" s="146"/>
      <c r="AJ43" s="146"/>
      <c r="AK43" s="146"/>
      <c r="AL43" s="146"/>
      <c r="AM43" s="146"/>
      <c r="AN43" s="146"/>
      <c r="AO43" s="146"/>
      <c r="AP43" s="146"/>
      <c r="AQ43" s="146"/>
    </row>
    <row r="44" spans="2:43" ht="21.95" customHeight="1">
      <c r="C44" s="185" t="s">
        <v>115</v>
      </c>
      <c r="D44" s="215" t="str">
        <f>IF(VLOOKUP($C44&amp;D$4,'Moyennes ∆Ct et 2^(-∆Ct)'!$A$3:$BD$86,43,FALSE)=0,"",VLOOKUP($C44&amp;D$4,'Moyennes ∆Ct et 2^(-∆Ct)'!$A$3:$BD$86,43,FALSE))</f>
        <v/>
      </c>
      <c r="E44" s="209" t="str">
        <f>IF(VLOOKUP($C44&amp;E$4,'Moyennes ∆Ct et 2^(-∆Ct)'!$A$3:$BD$86,43,FALSE)=0,"",VLOOKUP($C44&amp;E$4,'Moyennes ∆Ct et 2^(-∆Ct)'!$A$3:$BD$86,43,FALSE))</f>
        <v/>
      </c>
      <c r="F44" s="209" t="str">
        <f>IF(VLOOKUP($C44&amp;F$4,'Moyennes ∆Ct et 2^(-∆Ct)'!$A$3:$BD$86,43,FALSE)=0,"",VLOOKUP($C44&amp;F$4,'Moyennes ∆Ct et 2^(-∆Ct)'!$A$3:$BD$86,43,FALSE))</f>
        <v/>
      </c>
      <c r="G44" s="209" t="str">
        <f>IF(VLOOKUP($C44&amp;G$4,'Moyennes ∆Ct et 2^(-∆Ct)'!$A$3:$BD$86,43,FALSE)=0,"",VLOOKUP($C44&amp;G$4,'Moyennes ∆Ct et 2^(-∆Ct)'!$A$3:$BD$86,43,FALSE))</f>
        <v/>
      </c>
      <c r="H44" s="209" t="str">
        <f>IF(VLOOKUP($C44&amp;H$4,'Moyennes ∆Ct et 2^(-∆Ct)'!$A$3:$BD$86,43,FALSE)=0,"",VLOOKUP($C44&amp;H$4,'Moyennes ∆Ct et 2^(-∆Ct)'!$A$3:$BD$86,43,FALSE))</f>
        <v/>
      </c>
      <c r="I44" s="209" t="str">
        <f>IF(VLOOKUP($C44&amp;I$4,'Moyennes ∆Ct et 2^(-∆Ct)'!$A$3:$BD$86,43,FALSE)=0,"",VLOOKUP($C44&amp;I$4,'Moyennes ∆Ct et 2^(-∆Ct)'!$A$3:$BD$86,43,FALSE))</f>
        <v/>
      </c>
      <c r="J44" s="209" t="str">
        <f>IF(VLOOKUP($C44&amp;J$4,'Moyennes ∆Ct et 2^(-∆Ct)'!$A$3:$BD$86,43,FALSE)=0,"",VLOOKUP($C44&amp;J$4,'Moyennes ∆Ct et 2^(-∆Ct)'!$A$3:$BD$86,43,FALSE))</f>
        <v/>
      </c>
      <c r="K44" s="209" t="str">
        <f>IF(VLOOKUP($C44&amp;K$4,'Moyennes ∆Ct et 2^(-∆Ct)'!$A$3:$BD$86,43,FALSE)=0,"",VLOOKUP($C44&amp;K$4,'Moyennes ∆Ct et 2^(-∆Ct)'!$A$3:$BD$86,43,FALSE))</f>
        <v/>
      </c>
      <c r="L44" s="209" t="str">
        <f>IF(VLOOKUP($C44&amp;L$4,'Moyennes ∆Ct et 2^(-∆Ct)'!$A$3:$BD$86,43,FALSE)=0,"",VLOOKUP($C44&amp;L$4,'Moyennes ∆Ct et 2^(-∆Ct)'!$A$3:$BD$86,43,FALSE))</f>
        <v/>
      </c>
      <c r="M44" s="209" t="str">
        <f>IF(VLOOKUP($C44&amp;M$4,'Moyennes ∆Ct et 2^(-∆Ct)'!$A$3:$BD$86,43,FALSE)=0,"",VLOOKUP($C44&amp;M$4,'Moyennes ∆Ct et 2^(-∆Ct)'!$A$3:$BD$86,43,FALSE))</f>
        <v/>
      </c>
      <c r="N44" s="209" t="str">
        <f>IF(VLOOKUP($C44&amp;N$4,'Moyennes ∆Ct et 2^(-∆Ct)'!$A$3:$BD$86,43,FALSE)=0,"",VLOOKUP($C44&amp;N$4,'Moyennes ∆Ct et 2^(-∆Ct)'!$A$3:$BD$86,43,FALSE))</f>
        <v/>
      </c>
      <c r="O44" s="216" t="str">
        <f>IF(VLOOKUP($C44&amp;O$4,'Moyennes ∆Ct et 2^(-∆Ct)'!$A$3:$BD$86,43,FALSE)=0,"",VLOOKUP($C44&amp;O$4,'Moyennes ∆Ct et 2^(-∆Ct)'!$A$3:$BD$86,43,FALSE))</f>
        <v/>
      </c>
      <c r="P44" s="146"/>
      <c r="Q44" s="146"/>
      <c r="R44" s="146"/>
      <c r="S44" s="146"/>
      <c r="T44" s="146"/>
      <c r="U44" s="146"/>
      <c r="V44" s="185" t="s">
        <v>115</v>
      </c>
      <c r="W44" s="215" t="str">
        <f>IF(VLOOKUP($V44&amp;W$4,'Feuille de Calcul'!$A$3:$HS$86,147,FALSE)=0,"",VLOOKUP($V44&amp;W$4,'Feuille de Calcul'!$A$3:$HS$86,147,FALSE))</f>
        <v/>
      </c>
      <c r="X44" s="209" t="str">
        <f>IF(VLOOKUP($V44&amp;X$4,'Feuille de Calcul'!$A$3:$HS$86,147,FALSE)=0,"",VLOOKUP($V44&amp;X$4,'Feuille de Calcul'!$A$3:$HS$86,147,FALSE))</f>
        <v/>
      </c>
      <c r="Y44" s="209" t="str">
        <f>IF(VLOOKUP($V44&amp;Y$4,'Feuille de Calcul'!$A$3:$HS$86,147,FALSE)=0,"",VLOOKUP($V44&amp;Y$4,'Feuille de Calcul'!$A$3:$HS$86,147,FALSE))</f>
        <v/>
      </c>
      <c r="Z44" s="209" t="str">
        <f>IF(VLOOKUP($V44&amp;Z$4,'Feuille de Calcul'!$A$3:$HS$86,147,FALSE)=0,"",VLOOKUP($V44&amp;Z$4,'Feuille de Calcul'!$A$3:$HS$86,147,FALSE))</f>
        <v/>
      </c>
      <c r="AA44" s="209" t="str">
        <f>IF(VLOOKUP($V44&amp;AA$4,'Feuille de Calcul'!$A$3:$HS$86,147,FALSE)=0,"",VLOOKUP($V44&amp;AA$4,'Feuille de Calcul'!$A$3:$HS$86,147,FALSE))</f>
        <v/>
      </c>
      <c r="AB44" s="209" t="str">
        <f>IF(VLOOKUP($V44&amp;AB$4,'Feuille de Calcul'!$A$3:$HS$86,147,FALSE)=0,"",VLOOKUP($V44&amp;AB$4,'Feuille de Calcul'!$A$3:$HS$86,147,FALSE))</f>
        <v/>
      </c>
      <c r="AC44" s="209" t="str">
        <f>IF(VLOOKUP($V44&amp;AC$4,'Feuille de Calcul'!$A$3:$HS$86,147,FALSE)=0,"",VLOOKUP($V44&amp;AC$4,'Feuille de Calcul'!$A$3:$HS$86,147,FALSE))</f>
        <v/>
      </c>
      <c r="AD44" s="209" t="str">
        <f>IF(VLOOKUP($V44&amp;AD$4,'Feuille de Calcul'!$A$3:$HS$86,147,FALSE)=0,"",VLOOKUP($V44&amp;AD$4,'Feuille de Calcul'!$A$3:$HS$86,147,FALSE))</f>
        <v/>
      </c>
      <c r="AE44" s="209" t="str">
        <f>IF(VLOOKUP($V44&amp;AE$4,'Feuille de Calcul'!$A$3:$HS$86,147,FALSE)=0,"",VLOOKUP($V44&amp;AE$4,'Feuille de Calcul'!$A$3:$HS$86,147,FALSE))</f>
        <v/>
      </c>
      <c r="AF44" s="209" t="str">
        <f>IF(VLOOKUP($V44&amp;AF$4,'Feuille de Calcul'!$A$3:$HS$86,147,FALSE)=0,"",VLOOKUP($V44&amp;AF$4,'Feuille de Calcul'!$A$3:$HS$86,147,FALSE))</f>
        <v/>
      </c>
      <c r="AG44" s="209" t="str">
        <f>IF(VLOOKUP($V44&amp;AG$4,'Feuille de Calcul'!$A$3:$HS$86,147,FALSE)=0,"",VLOOKUP($V44&amp;AG$4,'Feuille de Calcul'!$A$3:$HS$86,147,FALSE))</f>
        <v/>
      </c>
      <c r="AH44" s="216" t="str">
        <f>IF(VLOOKUP($V44&amp;AH$4,'Feuille de Calcul'!$A$3:$HS$86,147,FALSE)=0,"",VLOOKUP($V44&amp;AH$4,'Feuille de Calcul'!$A$3:$HS$86,147,FALSE))</f>
        <v/>
      </c>
      <c r="AI44" s="146"/>
      <c r="AJ44" s="146"/>
      <c r="AK44" s="146"/>
      <c r="AL44" s="146"/>
      <c r="AM44" s="146"/>
      <c r="AN44" s="146"/>
      <c r="AO44" s="146"/>
      <c r="AP44" s="146"/>
      <c r="AQ44" s="146"/>
    </row>
    <row r="45" spans="2:43" ht="21.95" customHeight="1">
      <c r="C45" s="185" t="s">
        <v>116</v>
      </c>
      <c r="D45" s="215" t="str">
        <f>IF(VLOOKUP($C45&amp;D$4,'Moyennes ∆Ct et 2^(-∆Ct)'!$A$3:$BD$86,43,FALSE)=0,"",VLOOKUP($C45&amp;D$4,'Moyennes ∆Ct et 2^(-∆Ct)'!$A$3:$BD$86,43,FALSE))</f>
        <v/>
      </c>
      <c r="E45" s="209" t="str">
        <f>IF(VLOOKUP($C45&amp;E$4,'Moyennes ∆Ct et 2^(-∆Ct)'!$A$3:$BD$86,43,FALSE)=0,"",VLOOKUP($C45&amp;E$4,'Moyennes ∆Ct et 2^(-∆Ct)'!$A$3:$BD$86,43,FALSE))</f>
        <v/>
      </c>
      <c r="F45" s="209" t="str">
        <f>IF(VLOOKUP($C45&amp;F$4,'Moyennes ∆Ct et 2^(-∆Ct)'!$A$3:$BD$86,43,FALSE)=0,"",VLOOKUP($C45&amp;F$4,'Moyennes ∆Ct et 2^(-∆Ct)'!$A$3:$BD$86,43,FALSE))</f>
        <v/>
      </c>
      <c r="G45" s="209" t="str">
        <f>IF(VLOOKUP($C45&amp;G$4,'Moyennes ∆Ct et 2^(-∆Ct)'!$A$3:$BD$86,43,FALSE)=0,"",VLOOKUP($C45&amp;G$4,'Moyennes ∆Ct et 2^(-∆Ct)'!$A$3:$BD$86,43,FALSE))</f>
        <v/>
      </c>
      <c r="H45" s="209" t="str">
        <f>IF(VLOOKUP($C45&amp;H$4,'Moyennes ∆Ct et 2^(-∆Ct)'!$A$3:$BD$86,43,FALSE)=0,"",VLOOKUP($C45&amp;H$4,'Moyennes ∆Ct et 2^(-∆Ct)'!$A$3:$BD$86,43,FALSE))</f>
        <v/>
      </c>
      <c r="I45" s="209" t="str">
        <f>IF(VLOOKUP($C45&amp;I$4,'Moyennes ∆Ct et 2^(-∆Ct)'!$A$3:$BD$86,43,FALSE)=0,"",VLOOKUP($C45&amp;I$4,'Moyennes ∆Ct et 2^(-∆Ct)'!$A$3:$BD$86,43,FALSE))</f>
        <v/>
      </c>
      <c r="J45" s="209" t="str">
        <f>IF(VLOOKUP($C45&amp;J$4,'Moyennes ∆Ct et 2^(-∆Ct)'!$A$3:$BD$86,43,FALSE)=0,"",VLOOKUP($C45&amp;J$4,'Moyennes ∆Ct et 2^(-∆Ct)'!$A$3:$BD$86,43,FALSE))</f>
        <v/>
      </c>
      <c r="K45" s="209" t="str">
        <f>IF(VLOOKUP($C45&amp;K$4,'Moyennes ∆Ct et 2^(-∆Ct)'!$A$3:$BD$86,43,FALSE)=0,"",VLOOKUP($C45&amp;K$4,'Moyennes ∆Ct et 2^(-∆Ct)'!$A$3:$BD$86,43,FALSE))</f>
        <v/>
      </c>
      <c r="L45" s="209" t="str">
        <f>IF(VLOOKUP($C45&amp;L$4,'Moyennes ∆Ct et 2^(-∆Ct)'!$A$3:$BD$86,43,FALSE)=0,"",VLOOKUP($C45&amp;L$4,'Moyennes ∆Ct et 2^(-∆Ct)'!$A$3:$BD$86,43,FALSE))</f>
        <v/>
      </c>
      <c r="M45" s="209" t="str">
        <f>IF(VLOOKUP($C45&amp;M$4,'Moyennes ∆Ct et 2^(-∆Ct)'!$A$3:$BD$86,43,FALSE)=0,"",VLOOKUP($C45&amp;M$4,'Moyennes ∆Ct et 2^(-∆Ct)'!$A$3:$BD$86,43,FALSE))</f>
        <v/>
      </c>
      <c r="N45" s="209" t="str">
        <f>IF(VLOOKUP($C45&amp;N$4,'Moyennes ∆Ct et 2^(-∆Ct)'!$A$3:$BD$86,43,FALSE)=0,"",VLOOKUP($C45&amp;N$4,'Moyennes ∆Ct et 2^(-∆Ct)'!$A$3:$BD$86,43,FALSE))</f>
        <v/>
      </c>
      <c r="O45" s="216" t="str">
        <f>IF(VLOOKUP($C45&amp;O$4,'Moyennes ∆Ct et 2^(-∆Ct)'!$A$3:$BD$86,43,FALSE)=0,"",VLOOKUP($C45&amp;O$4,'Moyennes ∆Ct et 2^(-∆Ct)'!$A$3:$BD$86,43,FALSE))</f>
        <v/>
      </c>
      <c r="P45" s="146"/>
      <c r="Q45" s="146"/>
      <c r="R45" s="146"/>
      <c r="S45" s="146"/>
      <c r="T45" s="146"/>
      <c r="U45" s="146"/>
      <c r="V45" s="185" t="s">
        <v>116</v>
      </c>
      <c r="W45" s="215" t="str">
        <f>IF(VLOOKUP($V45&amp;W$4,'Feuille de Calcul'!$A$3:$HS$86,147,FALSE)=0,"",VLOOKUP($V45&amp;W$4,'Feuille de Calcul'!$A$3:$HS$86,147,FALSE))</f>
        <v/>
      </c>
      <c r="X45" s="209" t="str">
        <f>IF(VLOOKUP($V45&amp;X$4,'Feuille de Calcul'!$A$3:$HS$86,147,FALSE)=0,"",VLOOKUP($V45&amp;X$4,'Feuille de Calcul'!$A$3:$HS$86,147,FALSE))</f>
        <v/>
      </c>
      <c r="Y45" s="209" t="str">
        <f>IF(VLOOKUP($V45&amp;Y$4,'Feuille de Calcul'!$A$3:$HS$86,147,FALSE)=0,"",VLOOKUP($V45&amp;Y$4,'Feuille de Calcul'!$A$3:$HS$86,147,FALSE))</f>
        <v/>
      </c>
      <c r="Z45" s="209" t="str">
        <f>IF(VLOOKUP($V45&amp;Z$4,'Feuille de Calcul'!$A$3:$HS$86,147,FALSE)=0,"",VLOOKUP($V45&amp;Z$4,'Feuille de Calcul'!$A$3:$HS$86,147,FALSE))</f>
        <v/>
      </c>
      <c r="AA45" s="209" t="str">
        <f>IF(VLOOKUP($V45&amp;AA$4,'Feuille de Calcul'!$A$3:$HS$86,147,FALSE)=0,"",VLOOKUP($V45&amp;AA$4,'Feuille de Calcul'!$A$3:$HS$86,147,FALSE))</f>
        <v/>
      </c>
      <c r="AB45" s="209" t="str">
        <f>IF(VLOOKUP($V45&amp;AB$4,'Feuille de Calcul'!$A$3:$HS$86,147,FALSE)=0,"",VLOOKUP($V45&amp;AB$4,'Feuille de Calcul'!$A$3:$HS$86,147,FALSE))</f>
        <v/>
      </c>
      <c r="AC45" s="209" t="str">
        <f>IF(VLOOKUP($V45&amp;AC$4,'Feuille de Calcul'!$A$3:$HS$86,147,FALSE)=0,"",VLOOKUP($V45&amp;AC$4,'Feuille de Calcul'!$A$3:$HS$86,147,FALSE))</f>
        <v/>
      </c>
      <c r="AD45" s="209" t="str">
        <f>IF(VLOOKUP($V45&amp;AD$4,'Feuille de Calcul'!$A$3:$HS$86,147,FALSE)=0,"",VLOOKUP($V45&amp;AD$4,'Feuille de Calcul'!$A$3:$HS$86,147,FALSE))</f>
        <v/>
      </c>
      <c r="AE45" s="209" t="str">
        <f>IF(VLOOKUP($V45&amp;AE$4,'Feuille de Calcul'!$A$3:$HS$86,147,FALSE)=0,"",VLOOKUP($V45&amp;AE$4,'Feuille de Calcul'!$A$3:$HS$86,147,FALSE))</f>
        <v/>
      </c>
      <c r="AF45" s="209" t="str">
        <f>IF(VLOOKUP($V45&amp;AF$4,'Feuille de Calcul'!$A$3:$HS$86,147,FALSE)=0,"",VLOOKUP($V45&amp;AF$4,'Feuille de Calcul'!$A$3:$HS$86,147,FALSE))</f>
        <v/>
      </c>
      <c r="AG45" s="209" t="str">
        <f>IF(VLOOKUP($V45&amp;AG$4,'Feuille de Calcul'!$A$3:$HS$86,147,FALSE)=0,"",VLOOKUP($V45&amp;AG$4,'Feuille de Calcul'!$A$3:$HS$86,147,FALSE))</f>
        <v/>
      </c>
      <c r="AH45" s="216" t="str">
        <f>IF(VLOOKUP($V45&amp;AH$4,'Feuille de Calcul'!$A$3:$HS$86,147,FALSE)=0,"",VLOOKUP($V45&amp;AH$4,'Feuille de Calcul'!$A$3:$HS$86,147,FALSE))</f>
        <v/>
      </c>
      <c r="AI45" s="146"/>
      <c r="AJ45" s="146"/>
      <c r="AK45" s="146"/>
      <c r="AL45" s="146"/>
      <c r="AM45" s="146"/>
      <c r="AN45" s="146"/>
      <c r="AO45" s="146"/>
      <c r="AP45" s="146"/>
      <c r="AQ45" s="146"/>
    </row>
    <row r="46" spans="2:43" ht="21.95" customHeight="1">
      <c r="C46" s="185" t="s">
        <v>117</v>
      </c>
      <c r="D46" s="215" t="str">
        <f>IF(VLOOKUP($C46&amp;D$4,'Moyennes ∆Ct et 2^(-∆Ct)'!$A$3:$BD$86,43,FALSE)=0,"",VLOOKUP($C46&amp;D$4,'Moyennes ∆Ct et 2^(-∆Ct)'!$A$3:$BD$86,43,FALSE))</f>
        <v/>
      </c>
      <c r="E46" s="209" t="str">
        <f>IF(VLOOKUP($C46&amp;E$4,'Moyennes ∆Ct et 2^(-∆Ct)'!$A$3:$BD$86,43,FALSE)=0,"",VLOOKUP($C46&amp;E$4,'Moyennes ∆Ct et 2^(-∆Ct)'!$A$3:$BD$86,43,FALSE))</f>
        <v/>
      </c>
      <c r="F46" s="209" t="str">
        <f>IF(VLOOKUP($C46&amp;F$4,'Moyennes ∆Ct et 2^(-∆Ct)'!$A$3:$BD$86,43,FALSE)=0,"",VLOOKUP($C46&amp;F$4,'Moyennes ∆Ct et 2^(-∆Ct)'!$A$3:$BD$86,43,FALSE))</f>
        <v/>
      </c>
      <c r="G46" s="209" t="str">
        <f>IF(VLOOKUP($C46&amp;G$4,'Moyennes ∆Ct et 2^(-∆Ct)'!$A$3:$BD$86,43,FALSE)=0,"",VLOOKUP($C46&amp;G$4,'Moyennes ∆Ct et 2^(-∆Ct)'!$A$3:$BD$86,43,FALSE))</f>
        <v/>
      </c>
      <c r="H46" s="209" t="str">
        <f>IF(VLOOKUP($C46&amp;H$4,'Moyennes ∆Ct et 2^(-∆Ct)'!$A$3:$BD$86,43,FALSE)=0,"",VLOOKUP($C46&amp;H$4,'Moyennes ∆Ct et 2^(-∆Ct)'!$A$3:$BD$86,43,FALSE))</f>
        <v/>
      </c>
      <c r="I46" s="209" t="str">
        <f>IF(VLOOKUP($C46&amp;I$4,'Moyennes ∆Ct et 2^(-∆Ct)'!$A$3:$BD$86,43,FALSE)=0,"",VLOOKUP($C46&amp;I$4,'Moyennes ∆Ct et 2^(-∆Ct)'!$A$3:$BD$86,43,FALSE))</f>
        <v/>
      </c>
      <c r="J46" s="209" t="str">
        <f>IF(VLOOKUP($C46&amp;J$4,'Moyennes ∆Ct et 2^(-∆Ct)'!$A$3:$BD$86,43,FALSE)=0,"",VLOOKUP($C46&amp;J$4,'Moyennes ∆Ct et 2^(-∆Ct)'!$A$3:$BD$86,43,FALSE))</f>
        <v/>
      </c>
      <c r="K46" s="209" t="str">
        <f>IF(VLOOKUP($C46&amp;K$4,'Moyennes ∆Ct et 2^(-∆Ct)'!$A$3:$BD$86,43,FALSE)=0,"",VLOOKUP($C46&amp;K$4,'Moyennes ∆Ct et 2^(-∆Ct)'!$A$3:$BD$86,43,FALSE))</f>
        <v/>
      </c>
      <c r="L46" s="209" t="str">
        <f>IF(VLOOKUP($C46&amp;L$4,'Moyennes ∆Ct et 2^(-∆Ct)'!$A$3:$BD$86,43,FALSE)=0,"",VLOOKUP($C46&amp;L$4,'Moyennes ∆Ct et 2^(-∆Ct)'!$A$3:$BD$86,43,FALSE))</f>
        <v/>
      </c>
      <c r="M46" s="209" t="str">
        <f>IF(VLOOKUP($C46&amp;M$4,'Moyennes ∆Ct et 2^(-∆Ct)'!$A$3:$BD$86,43,FALSE)=0,"",VLOOKUP($C46&amp;M$4,'Moyennes ∆Ct et 2^(-∆Ct)'!$A$3:$BD$86,43,FALSE))</f>
        <v/>
      </c>
      <c r="N46" s="209" t="str">
        <f>IF(VLOOKUP($C46&amp;N$4,'Moyennes ∆Ct et 2^(-∆Ct)'!$A$3:$BD$86,43,FALSE)=0,"",VLOOKUP($C46&amp;N$4,'Moyennes ∆Ct et 2^(-∆Ct)'!$A$3:$BD$86,43,FALSE))</f>
        <v/>
      </c>
      <c r="O46" s="216" t="str">
        <f>IF(VLOOKUP($C46&amp;O$4,'Moyennes ∆Ct et 2^(-∆Ct)'!$A$3:$BD$86,43,FALSE)=0,"",VLOOKUP($C46&amp;O$4,'Moyennes ∆Ct et 2^(-∆Ct)'!$A$3:$BD$86,43,FALSE))</f>
        <v/>
      </c>
      <c r="P46" s="146"/>
      <c r="Q46" s="146"/>
      <c r="R46" s="146"/>
      <c r="S46" s="146"/>
      <c r="T46" s="146"/>
      <c r="U46" s="146"/>
      <c r="V46" s="185" t="s">
        <v>117</v>
      </c>
      <c r="W46" s="215" t="str">
        <f>IF(VLOOKUP($V46&amp;W$4,'Feuille de Calcul'!$A$3:$HS$86,147,FALSE)=0,"",VLOOKUP($V46&amp;W$4,'Feuille de Calcul'!$A$3:$HS$86,147,FALSE))</f>
        <v/>
      </c>
      <c r="X46" s="209" t="str">
        <f>IF(VLOOKUP($V46&amp;X$4,'Feuille de Calcul'!$A$3:$HS$86,147,FALSE)=0,"",VLOOKUP($V46&amp;X$4,'Feuille de Calcul'!$A$3:$HS$86,147,FALSE))</f>
        <v/>
      </c>
      <c r="Y46" s="209" t="str">
        <f>IF(VLOOKUP($V46&amp;Y$4,'Feuille de Calcul'!$A$3:$HS$86,147,FALSE)=0,"",VLOOKUP($V46&amp;Y$4,'Feuille de Calcul'!$A$3:$HS$86,147,FALSE))</f>
        <v/>
      </c>
      <c r="Z46" s="209" t="str">
        <f>IF(VLOOKUP($V46&amp;Z$4,'Feuille de Calcul'!$A$3:$HS$86,147,FALSE)=0,"",VLOOKUP($V46&amp;Z$4,'Feuille de Calcul'!$A$3:$HS$86,147,FALSE))</f>
        <v/>
      </c>
      <c r="AA46" s="209" t="str">
        <f>IF(VLOOKUP($V46&amp;AA$4,'Feuille de Calcul'!$A$3:$HS$86,147,FALSE)=0,"",VLOOKUP($V46&amp;AA$4,'Feuille de Calcul'!$A$3:$HS$86,147,FALSE))</f>
        <v/>
      </c>
      <c r="AB46" s="209" t="str">
        <f>IF(VLOOKUP($V46&amp;AB$4,'Feuille de Calcul'!$A$3:$HS$86,147,FALSE)=0,"",VLOOKUP($V46&amp;AB$4,'Feuille de Calcul'!$A$3:$HS$86,147,FALSE))</f>
        <v/>
      </c>
      <c r="AC46" s="209" t="str">
        <f>IF(VLOOKUP($V46&amp;AC$4,'Feuille de Calcul'!$A$3:$HS$86,147,FALSE)=0,"",VLOOKUP($V46&amp;AC$4,'Feuille de Calcul'!$A$3:$HS$86,147,FALSE))</f>
        <v/>
      </c>
      <c r="AD46" s="209" t="str">
        <f>IF(VLOOKUP($V46&amp;AD$4,'Feuille de Calcul'!$A$3:$HS$86,147,FALSE)=0,"",VLOOKUP($V46&amp;AD$4,'Feuille de Calcul'!$A$3:$HS$86,147,FALSE))</f>
        <v/>
      </c>
      <c r="AE46" s="209" t="str">
        <f>IF(VLOOKUP($V46&amp;AE$4,'Feuille de Calcul'!$A$3:$HS$86,147,FALSE)=0,"",VLOOKUP($V46&amp;AE$4,'Feuille de Calcul'!$A$3:$HS$86,147,FALSE))</f>
        <v/>
      </c>
      <c r="AF46" s="209" t="str">
        <f>IF(VLOOKUP($V46&amp;AF$4,'Feuille de Calcul'!$A$3:$HS$86,147,FALSE)=0,"",VLOOKUP($V46&amp;AF$4,'Feuille de Calcul'!$A$3:$HS$86,147,FALSE))</f>
        <v/>
      </c>
      <c r="AG46" s="209" t="str">
        <f>IF(VLOOKUP($V46&amp;AG$4,'Feuille de Calcul'!$A$3:$HS$86,147,FALSE)=0,"",VLOOKUP($V46&amp;AG$4,'Feuille de Calcul'!$A$3:$HS$86,147,FALSE))</f>
        <v/>
      </c>
      <c r="AH46" s="216" t="str">
        <f>IF(VLOOKUP($V46&amp;AH$4,'Feuille de Calcul'!$A$3:$HS$86,147,FALSE)=0,"",VLOOKUP($V46&amp;AH$4,'Feuille de Calcul'!$A$3:$HS$86,147,FALSE))</f>
        <v/>
      </c>
      <c r="AI46" s="146"/>
      <c r="AJ46" s="146"/>
      <c r="AK46" s="146"/>
      <c r="AL46" s="146"/>
      <c r="AM46" s="146"/>
      <c r="AN46" s="146"/>
      <c r="AO46" s="146"/>
      <c r="AP46" s="146"/>
      <c r="AQ46" s="146"/>
    </row>
    <row r="47" spans="2:43" ht="21.95" customHeight="1">
      <c r="C47" s="185" t="s">
        <v>118</v>
      </c>
      <c r="D47" s="217" t="str">
        <f>IF(VLOOKUP($C47&amp;D$4,'Moyennes ∆Ct et 2^(-∆Ct)'!$A$3:$BD$86,43,FALSE)=0,"",VLOOKUP($C47&amp;D$4,'Moyennes ∆Ct et 2^(-∆Ct)'!$A$3:$BD$86,43,FALSE))</f>
        <v/>
      </c>
      <c r="E47" s="218" t="str">
        <f>IF(VLOOKUP($C47&amp;E$4,'Moyennes ∆Ct et 2^(-∆Ct)'!$A$3:$BD$86,43,FALSE)=0,"",VLOOKUP($C47&amp;E$4,'Moyennes ∆Ct et 2^(-∆Ct)'!$A$3:$BD$86,43,FALSE))</f>
        <v/>
      </c>
      <c r="F47" s="218" t="str">
        <f>IF(VLOOKUP($C47&amp;F$4,'Moyennes ∆Ct et 2^(-∆Ct)'!$A$3:$BD$86,43,FALSE)=0,"",VLOOKUP($C47&amp;F$4,'Moyennes ∆Ct et 2^(-∆Ct)'!$A$3:$BD$86,43,FALSE))</f>
        <v/>
      </c>
      <c r="G47" s="218" t="str">
        <f>IF(VLOOKUP($C47&amp;G$4,'Moyennes ∆Ct et 2^(-∆Ct)'!$A$3:$BD$86,43,FALSE)=0,"",VLOOKUP($C47&amp;G$4,'Moyennes ∆Ct et 2^(-∆Ct)'!$A$3:$BD$86,43,FALSE))</f>
        <v/>
      </c>
      <c r="H47" s="218" t="str">
        <f>IF(VLOOKUP($C47&amp;H$4,'Moyennes ∆Ct et 2^(-∆Ct)'!$A$3:$BD$86,43,FALSE)=0,"",VLOOKUP($C47&amp;H$4,'Moyennes ∆Ct et 2^(-∆Ct)'!$A$3:$BD$86,43,FALSE))</f>
        <v/>
      </c>
      <c r="I47" s="218" t="str">
        <f>IF(VLOOKUP($C47&amp;I$4,'Moyennes ∆Ct et 2^(-∆Ct)'!$A$3:$BD$86,43,FALSE)=0,"",VLOOKUP($C47&amp;I$4,'Moyennes ∆Ct et 2^(-∆Ct)'!$A$3:$BD$86,43,FALSE))</f>
        <v/>
      </c>
      <c r="J47" s="218" t="str">
        <f>IF(VLOOKUP($C47&amp;J$4,'Moyennes ∆Ct et 2^(-∆Ct)'!$A$3:$BD$86,43,FALSE)=0,"",VLOOKUP($C47&amp;J$4,'Moyennes ∆Ct et 2^(-∆Ct)'!$A$3:$BD$86,43,FALSE))</f>
        <v/>
      </c>
      <c r="K47" s="218" t="str">
        <f>IF(VLOOKUP($C47&amp;K$4,'Moyennes ∆Ct et 2^(-∆Ct)'!$A$3:$BD$86,43,FALSE)=0,"",VLOOKUP($C47&amp;K$4,'Moyennes ∆Ct et 2^(-∆Ct)'!$A$3:$BD$86,43,FALSE))</f>
        <v/>
      </c>
      <c r="L47" s="218" t="str">
        <f>IF(VLOOKUP($C47&amp;L$4,'Moyennes ∆Ct et 2^(-∆Ct)'!$A$3:$BD$86,43,FALSE)=0,"",VLOOKUP($C47&amp;L$4,'Moyennes ∆Ct et 2^(-∆Ct)'!$A$3:$BD$86,43,FALSE))</f>
        <v/>
      </c>
      <c r="M47" s="218" t="str">
        <f>IF(VLOOKUP($C47&amp;M$4,'Moyennes ∆Ct et 2^(-∆Ct)'!$A$3:$BD$86,43,FALSE)=0,"",VLOOKUP($C47&amp;M$4,'Moyennes ∆Ct et 2^(-∆Ct)'!$A$3:$BD$86,43,FALSE))</f>
        <v/>
      </c>
      <c r="N47" s="218" t="str">
        <f>IF(VLOOKUP($C47&amp;N$4,'Moyennes ∆Ct et 2^(-∆Ct)'!$A$3:$BD$86,43,FALSE)=0,"",VLOOKUP($C47&amp;N$4,'Moyennes ∆Ct et 2^(-∆Ct)'!$A$3:$BD$86,43,FALSE))</f>
        <v/>
      </c>
      <c r="O47" s="219" t="str">
        <f>IF(VLOOKUP($C47&amp;O$4,'Moyennes ∆Ct et 2^(-∆Ct)'!$A$3:$BD$86,43,FALSE)=0,"",VLOOKUP($C47&amp;O$4,'Moyennes ∆Ct et 2^(-∆Ct)'!$A$3:$BD$86,43,FALSE))</f>
        <v/>
      </c>
      <c r="P47" s="146"/>
      <c r="Q47" s="146"/>
      <c r="R47" s="146"/>
      <c r="S47" s="146"/>
      <c r="T47" s="146"/>
      <c r="U47" s="146"/>
      <c r="V47" s="185" t="s">
        <v>118</v>
      </c>
      <c r="W47" s="217" t="str">
        <f>IF(VLOOKUP($V47&amp;W$4,'Feuille de Calcul'!$A$3:$HS$86,147,FALSE)=0,"",VLOOKUP($V47&amp;W$4,'Feuille de Calcul'!$A$3:$HS$86,147,FALSE))</f>
        <v/>
      </c>
      <c r="X47" s="218" t="str">
        <f>IF(VLOOKUP($V47&amp;X$4,'Feuille de Calcul'!$A$3:$HS$86,147,FALSE)=0,"",VLOOKUP($V47&amp;X$4,'Feuille de Calcul'!$A$3:$HS$86,147,FALSE))</f>
        <v/>
      </c>
      <c r="Y47" s="218" t="str">
        <f>IF(VLOOKUP($V47&amp;Y$4,'Feuille de Calcul'!$A$3:$HS$86,147,FALSE)=0,"",VLOOKUP($V47&amp;Y$4,'Feuille de Calcul'!$A$3:$HS$86,147,FALSE))</f>
        <v/>
      </c>
      <c r="Z47" s="218" t="str">
        <f>IF(VLOOKUP($V47&amp;Z$4,'Feuille de Calcul'!$A$3:$HS$86,147,FALSE)=0,"",VLOOKUP($V47&amp;Z$4,'Feuille de Calcul'!$A$3:$HS$86,147,FALSE))</f>
        <v/>
      </c>
      <c r="AA47" s="218" t="str">
        <f>IF(VLOOKUP($V47&amp;AA$4,'Feuille de Calcul'!$A$3:$HS$86,147,FALSE)=0,"",VLOOKUP($V47&amp;AA$4,'Feuille de Calcul'!$A$3:$HS$86,147,FALSE))</f>
        <v/>
      </c>
      <c r="AB47" s="218" t="str">
        <f>IF(VLOOKUP($V47&amp;AB$4,'Feuille de Calcul'!$A$3:$HS$86,147,FALSE)=0,"",VLOOKUP($V47&amp;AB$4,'Feuille de Calcul'!$A$3:$HS$86,147,FALSE))</f>
        <v/>
      </c>
      <c r="AC47" s="218" t="str">
        <f>IF(VLOOKUP($V47&amp;AC$4,'Feuille de Calcul'!$A$3:$HS$86,147,FALSE)=0,"",VLOOKUP($V47&amp;AC$4,'Feuille de Calcul'!$A$3:$HS$86,147,FALSE))</f>
        <v/>
      </c>
      <c r="AD47" s="218" t="str">
        <f>IF(VLOOKUP($V47&amp;AD$4,'Feuille de Calcul'!$A$3:$HS$86,147,FALSE)=0,"",VLOOKUP($V47&amp;AD$4,'Feuille de Calcul'!$A$3:$HS$86,147,FALSE))</f>
        <v/>
      </c>
      <c r="AE47" s="218" t="str">
        <f>IF(VLOOKUP($V47&amp;AE$4,'Feuille de Calcul'!$A$3:$HS$86,147,FALSE)=0,"",VLOOKUP($V47&amp;AE$4,'Feuille de Calcul'!$A$3:$HS$86,147,FALSE))</f>
        <v/>
      </c>
      <c r="AF47" s="218" t="str">
        <f>IF(VLOOKUP($V47&amp;AF$4,'Feuille de Calcul'!$A$3:$HS$86,147,FALSE)=0,"",VLOOKUP($V47&amp;AF$4,'Feuille de Calcul'!$A$3:$HS$86,147,FALSE))</f>
        <v/>
      </c>
      <c r="AG47" s="218" t="str">
        <f>IF(VLOOKUP($V47&amp;AG$4,'Feuille de Calcul'!$A$3:$HS$86,147,FALSE)=0,"",VLOOKUP($V47&amp;AG$4,'Feuille de Calcul'!$A$3:$HS$86,147,FALSE))</f>
        <v/>
      </c>
      <c r="AH47" s="219" t="str">
        <f>IF(VLOOKUP($V47&amp;AH$4,'Feuille de Calcul'!$A$3:$HS$86,147,FALSE)=0,"",VLOOKUP($V47&amp;AH$4,'Feuille de Calcul'!$A$3:$HS$86,147,FALSE))</f>
        <v/>
      </c>
      <c r="AI47" s="146"/>
      <c r="AJ47" s="146"/>
      <c r="AK47" s="146"/>
      <c r="AL47" s="146"/>
      <c r="AM47" s="146"/>
      <c r="AN47" s="146"/>
      <c r="AO47" s="146"/>
      <c r="AP47" s="146"/>
      <c r="AQ47" s="146"/>
    </row>
    <row r="48" spans="2:43">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row>
    <row r="49" spans="2:43">
      <c r="B49" s="146"/>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row>
    <row r="50" spans="2:43">
      <c r="C50" s="676" t="s">
        <v>361</v>
      </c>
      <c r="D50" s="676"/>
      <c r="E50" s="676"/>
      <c r="F50" s="676"/>
      <c r="G50" s="676"/>
      <c r="H50" s="676"/>
      <c r="I50" s="676"/>
      <c r="J50" s="676"/>
      <c r="K50" s="676"/>
      <c r="L50" s="676"/>
      <c r="M50" s="676"/>
      <c r="N50" s="676"/>
      <c r="O50" s="676"/>
      <c r="P50" s="146"/>
      <c r="Q50" s="146"/>
      <c r="R50" s="146"/>
      <c r="S50" s="146"/>
      <c r="T50" s="146"/>
      <c r="U50" s="146"/>
      <c r="V50" s="676" t="s">
        <v>371</v>
      </c>
      <c r="W50" s="676"/>
      <c r="X50" s="676"/>
      <c r="Y50" s="676"/>
      <c r="Z50" s="676"/>
      <c r="AA50" s="676"/>
      <c r="AB50" s="676"/>
      <c r="AC50" s="676"/>
      <c r="AD50" s="676"/>
      <c r="AE50" s="676"/>
      <c r="AF50" s="676"/>
      <c r="AG50" s="676"/>
      <c r="AH50" s="676"/>
      <c r="AI50" s="146"/>
      <c r="AJ50" s="146"/>
      <c r="AK50" s="146"/>
      <c r="AL50" s="146"/>
      <c r="AM50" s="146"/>
      <c r="AN50" s="146"/>
      <c r="AO50" s="146"/>
      <c r="AP50" s="146"/>
      <c r="AQ50" s="146"/>
    </row>
    <row r="51" spans="2:43">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row>
    <row r="52" spans="2:43">
      <c r="C52" s="224"/>
      <c r="D52" s="184">
        <v>1</v>
      </c>
      <c r="E52" s="184">
        <v>2</v>
      </c>
      <c r="F52" s="184">
        <v>3</v>
      </c>
      <c r="G52" s="184">
        <v>4</v>
      </c>
      <c r="H52" s="184">
        <v>5</v>
      </c>
      <c r="I52" s="184">
        <v>6</v>
      </c>
      <c r="J52" s="184">
        <v>7</v>
      </c>
      <c r="K52" s="184">
        <v>8</v>
      </c>
      <c r="L52" s="184">
        <v>9</v>
      </c>
      <c r="M52" s="184">
        <v>10</v>
      </c>
      <c r="N52" s="184">
        <v>11</v>
      </c>
      <c r="O52" s="184">
        <v>12</v>
      </c>
      <c r="P52" s="146"/>
      <c r="Q52" s="146"/>
      <c r="R52" s="146"/>
      <c r="S52" s="146"/>
      <c r="T52" s="146"/>
      <c r="U52" s="146"/>
      <c r="V52" s="224"/>
      <c r="W52" s="184">
        <v>1</v>
      </c>
      <c r="X52" s="184">
        <v>2</v>
      </c>
      <c r="Y52" s="184">
        <v>3</v>
      </c>
      <c r="Z52" s="184">
        <v>4</v>
      </c>
      <c r="AA52" s="184">
        <v>5</v>
      </c>
      <c r="AB52" s="184">
        <v>6</v>
      </c>
      <c r="AC52" s="184">
        <v>7</v>
      </c>
      <c r="AD52" s="184">
        <v>8</v>
      </c>
      <c r="AE52" s="184">
        <v>9</v>
      </c>
      <c r="AF52" s="184">
        <v>10</v>
      </c>
      <c r="AG52" s="184">
        <v>11</v>
      </c>
      <c r="AH52" s="184">
        <v>12</v>
      </c>
      <c r="AI52" s="146"/>
      <c r="AJ52" s="146"/>
      <c r="AK52" s="146"/>
      <c r="AL52" s="146"/>
      <c r="AM52" s="146"/>
      <c r="AN52" s="146"/>
      <c r="AO52" s="146"/>
      <c r="AP52" s="146"/>
      <c r="AQ52" s="146"/>
    </row>
    <row r="53" spans="2:43" ht="21.95" customHeight="1">
      <c r="C53" s="185" t="s">
        <v>112</v>
      </c>
      <c r="D53" s="212" t="str">
        <f>IF(VLOOKUP($C53&amp;D$4,'Moyennes ∆Ct et 2^(-∆Ct)'!$A$3:$BD$86,45,FALSE)=0,"",VLOOKUP($C53&amp;D$4,'Moyennes ∆Ct et 2^(-∆Ct)'!$A$3:$BD$86,45,FALSE))</f>
        <v/>
      </c>
      <c r="E53" s="213" t="str">
        <f>IF(VLOOKUP($C53&amp;E$4,'Moyennes ∆Ct et 2^(-∆Ct)'!$A$3:$BD$86,45,FALSE)=0,"",VLOOKUP($C53&amp;E$4,'Moyennes ∆Ct et 2^(-∆Ct)'!$A$3:$BD$86,45,FALSE))</f>
        <v/>
      </c>
      <c r="F53" s="213" t="str">
        <f>IF(VLOOKUP($C53&amp;F$4,'Moyennes ∆Ct et 2^(-∆Ct)'!$A$3:$BD$86,45,FALSE)=0,"",VLOOKUP($C53&amp;F$4,'Moyennes ∆Ct et 2^(-∆Ct)'!$A$3:$BD$86,45,FALSE))</f>
        <v/>
      </c>
      <c r="G53" s="213" t="str">
        <f>IF(VLOOKUP($C53&amp;G$4,'Moyennes ∆Ct et 2^(-∆Ct)'!$A$3:$BD$86,45,FALSE)=0,"",VLOOKUP($C53&amp;G$4,'Moyennes ∆Ct et 2^(-∆Ct)'!$A$3:$BD$86,45,FALSE))</f>
        <v/>
      </c>
      <c r="H53" s="213" t="str">
        <f>IF(VLOOKUP($C53&amp;H$4,'Moyennes ∆Ct et 2^(-∆Ct)'!$A$3:$BD$86,45,FALSE)=0,"",VLOOKUP($C53&amp;H$4,'Moyennes ∆Ct et 2^(-∆Ct)'!$A$3:$BD$86,45,FALSE))</f>
        <v/>
      </c>
      <c r="I53" s="213" t="str">
        <f>IF(VLOOKUP($C53&amp;I$4,'Moyennes ∆Ct et 2^(-∆Ct)'!$A$3:$BD$86,45,FALSE)=0,"",VLOOKUP($C53&amp;I$4,'Moyennes ∆Ct et 2^(-∆Ct)'!$A$3:$BD$86,45,FALSE))</f>
        <v/>
      </c>
      <c r="J53" s="213" t="str">
        <f>IF(VLOOKUP($C53&amp;J$4,'Moyennes ∆Ct et 2^(-∆Ct)'!$A$3:$BD$86,45,FALSE)=0,"",VLOOKUP($C53&amp;J$4,'Moyennes ∆Ct et 2^(-∆Ct)'!$A$3:$BD$86,45,FALSE))</f>
        <v/>
      </c>
      <c r="K53" s="213" t="str">
        <f>IF(VLOOKUP($C53&amp;K$4,'Moyennes ∆Ct et 2^(-∆Ct)'!$A$3:$BD$86,45,FALSE)=0,"",VLOOKUP($C53&amp;K$4,'Moyennes ∆Ct et 2^(-∆Ct)'!$A$3:$BD$86,45,FALSE))</f>
        <v/>
      </c>
      <c r="L53" s="213" t="str">
        <f>IF(VLOOKUP($C53&amp;L$4,'Moyennes ∆Ct et 2^(-∆Ct)'!$A$3:$BD$86,45,FALSE)=0,"",VLOOKUP($C53&amp;L$4,'Moyennes ∆Ct et 2^(-∆Ct)'!$A$3:$BD$86,45,FALSE))</f>
        <v/>
      </c>
      <c r="M53" s="213" t="str">
        <f>IF(VLOOKUP($C53&amp;M$4,'Moyennes ∆Ct et 2^(-∆Ct)'!$A$3:$BD$86,45,FALSE)=0,"",VLOOKUP($C53&amp;M$4,'Moyennes ∆Ct et 2^(-∆Ct)'!$A$3:$BD$86,45,FALSE))</f>
        <v/>
      </c>
      <c r="N53" s="213" t="str">
        <f>IF(VLOOKUP($C53&amp;N$4,'Moyennes ∆Ct et 2^(-∆Ct)'!$A$3:$BD$86,45,FALSE)=0,"",VLOOKUP($C53&amp;N$4,'Moyennes ∆Ct et 2^(-∆Ct)'!$A$3:$BD$86,45,FALSE))</f>
        <v/>
      </c>
      <c r="O53" s="214" t="str">
        <f>IF(VLOOKUP($C53&amp;O$4,'Moyennes ∆Ct et 2^(-∆Ct)'!$A$3:$BD$86,45,FALSE)=0,"",VLOOKUP($C53&amp;O$4,'Moyennes ∆Ct et 2^(-∆Ct)'!$A$3:$BD$86,45,FALSE))</f>
        <v/>
      </c>
      <c r="P53" s="146"/>
      <c r="Q53" s="146"/>
      <c r="R53" s="146"/>
      <c r="S53" s="146"/>
      <c r="T53" s="146"/>
      <c r="U53" s="146"/>
      <c r="V53" s="185" t="s">
        <v>112</v>
      </c>
      <c r="W53" s="212" t="str">
        <f>IF(VLOOKUP($V53&amp;W$4,'Feuille de Calcul'!$A$3:$HS$86,150,FALSE)=0,"",VLOOKUP($V53&amp;W$4,'Feuille de Calcul'!$A$3:$HS$86,150,FALSE))</f>
        <v/>
      </c>
      <c r="X53" s="213" t="str">
        <f>IF(VLOOKUP($V53&amp;X$4,'Feuille de Calcul'!$A$3:$HS$86,150,FALSE)=0,"",VLOOKUP($V53&amp;X$4,'Feuille de Calcul'!$A$3:$HS$86,150,FALSE))</f>
        <v/>
      </c>
      <c r="Y53" s="213" t="str">
        <f>IF(VLOOKUP($V53&amp;Y$4,'Feuille de Calcul'!$A$3:$HS$86,150,FALSE)=0,"",VLOOKUP($V53&amp;Y$4,'Feuille de Calcul'!$A$3:$HS$86,150,FALSE))</f>
        <v/>
      </c>
      <c r="Z53" s="213" t="str">
        <f>IF(VLOOKUP($V53&amp;Z$4,'Feuille de Calcul'!$A$3:$HS$86,150,FALSE)=0,"",VLOOKUP($V53&amp;Z$4,'Feuille de Calcul'!$A$3:$HS$86,150,FALSE))</f>
        <v/>
      </c>
      <c r="AA53" s="213" t="str">
        <f>IF(VLOOKUP($V53&amp;AA$4,'Feuille de Calcul'!$A$3:$HS$86,150,FALSE)=0,"",VLOOKUP($V53&amp;AA$4,'Feuille de Calcul'!$A$3:$HS$86,150,FALSE))</f>
        <v/>
      </c>
      <c r="AB53" s="213" t="str">
        <f>IF(VLOOKUP($V53&amp;AB$4,'Feuille de Calcul'!$A$3:$HS$86,150,FALSE)=0,"",VLOOKUP($V53&amp;AB$4,'Feuille de Calcul'!$A$3:$HS$86,150,FALSE))</f>
        <v/>
      </c>
      <c r="AC53" s="213" t="str">
        <f>IF(VLOOKUP($V53&amp;AC$4,'Feuille de Calcul'!$A$3:$HS$86,150,FALSE)=0,"",VLOOKUP($V53&amp;AC$4,'Feuille de Calcul'!$A$3:$HS$86,150,FALSE))</f>
        <v/>
      </c>
      <c r="AD53" s="213" t="str">
        <f>IF(VLOOKUP($V53&amp;AD$4,'Feuille de Calcul'!$A$3:$HS$86,150,FALSE)=0,"",VLOOKUP($V53&amp;AD$4,'Feuille de Calcul'!$A$3:$HS$86,150,FALSE))</f>
        <v/>
      </c>
      <c r="AE53" s="213" t="str">
        <f>IF(VLOOKUP($V53&amp;AE$4,'Feuille de Calcul'!$A$3:$HS$86,150,FALSE)=0,"",VLOOKUP($V53&amp;AE$4,'Feuille de Calcul'!$A$3:$HS$86,150,FALSE))</f>
        <v/>
      </c>
      <c r="AF53" s="213" t="str">
        <f>IF(VLOOKUP($V53&amp;AF$4,'Feuille de Calcul'!$A$3:$HS$86,150,FALSE)=0,"",VLOOKUP($V53&amp;AF$4,'Feuille de Calcul'!$A$3:$HS$86,150,FALSE))</f>
        <v/>
      </c>
      <c r="AG53" s="213" t="str">
        <f>IF(VLOOKUP($V53&amp;AG$4,'Feuille de Calcul'!$A$3:$HS$86,150,FALSE)=0,"",VLOOKUP($V53&amp;AG$4,'Feuille de Calcul'!$A$3:$HS$86,150,FALSE))</f>
        <v/>
      </c>
      <c r="AH53" s="214" t="str">
        <f>IF(VLOOKUP($V53&amp;AH$4,'Feuille de Calcul'!$A$3:$HS$86,150,FALSE)=0,"",VLOOKUP($V53&amp;AH$4,'Feuille de Calcul'!$A$3:$HS$86,150,FALSE))</f>
        <v/>
      </c>
      <c r="AI53" s="146"/>
      <c r="AJ53" s="146"/>
      <c r="AK53" s="146"/>
      <c r="AL53" s="146"/>
      <c r="AM53" s="146"/>
      <c r="AN53" s="146"/>
      <c r="AO53" s="146"/>
      <c r="AP53" s="146"/>
      <c r="AQ53" s="146"/>
    </row>
    <row r="54" spans="2:43" ht="21.95" customHeight="1">
      <c r="C54" s="185" t="s">
        <v>113</v>
      </c>
      <c r="D54" s="215" t="str">
        <f>IF(VLOOKUP($C54&amp;D$4,'Moyennes ∆Ct et 2^(-∆Ct)'!$A$3:$BD$86,45,FALSE)=0,"",VLOOKUP($C54&amp;D$4,'Moyennes ∆Ct et 2^(-∆Ct)'!$A$3:$BD$86,45,FALSE))</f>
        <v/>
      </c>
      <c r="E54" s="209" t="str">
        <f>IF(VLOOKUP($C54&amp;E$4,'Moyennes ∆Ct et 2^(-∆Ct)'!$A$3:$BD$86,45,FALSE)=0,"",VLOOKUP($C54&amp;E$4,'Moyennes ∆Ct et 2^(-∆Ct)'!$A$3:$BD$86,45,FALSE))</f>
        <v/>
      </c>
      <c r="F54" s="209" t="str">
        <f>IF(VLOOKUP($C54&amp;F$4,'Moyennes ∆Ct et 2^(-∆Ct)'!$A$3:$BD$86,45,FALSE)=0,"",VLOOKUP($C54&amp;F$4,'Moyennes ∆Ct et 2^(-∆Ct)'!$A$3:$BD$86,45,FALSE))</f>
        <v/>
      </c>
      <c r="G54" s="209" t="str">
        <f>IF(VLOOKUP($C54&amp;G$4,'Moyennes ∆Ct et 2^(-∆Ct)'!$A$3:$BD$86,45,FALSE)=0,"",VLOOKUP($C54&amp;G$4,'Moyennes ∆Ct et 2^(-∆Ct)'!$A$3:$BD$86,45,FALSE))</f>
        <v/>
      </c>
      <c r="H54" s="209" t="str">
        <f>IF(VLOOKUP($C54&amp;H$4,'Moyennes ∆Ct et 2^(-∆Ct)'!$A$3:$BD$86,45,FALSE)=0,"",VLOOKUP($C54&amp;H$4,'Moyennes ∆Ct et 2^(-∆Ct)'!$A$3:$BD$86,45,FALSE))</f>
        <v/>
      </c>
      <c r="I54" s="209" t="str">
        <f>IF(VLOOKUP($C54&amp;I$4,'Moyennes ∆Ct et 2^(-∆Ct)'!$A$3:$BD$86,45,FALSE)=0,"",VLOOKUP($C54&amp;I$4,'Moyennes ∆Ct et 2^(-∆Ct)'!$A$3:$BD$86,45,FALSE))</f>
        <v/>
      </c>
      <c r="J54" s="209" t="str">
        <f>IF(VLOOKUP($C54&amp;J$4,'Moyennes ∆Ct et 2^(-∆Ct)'!$A$3:$BD$86,45,FALSE)=0,"",VLOOKUP($C54&amp;J$4,'Moyennes ∆Ct et 2^(-∆Ct)'!$A$3:$BD$86,45,FALSE))</f>
        <v/>
      </c>
      <c r="K54" s="209" t="str">
        <f>IF(VLOOKUP($C54&amp;K$4,'Moyennes ∆Ct et 2^(-∆Ct)'!$A$3:$BD$86,45,FALSE)=0,"",VLOOKUP($C54&amp;K$4,'Moyennes ∆Ct et 2^(-∆Ct)'!$A$3:$BD$86,45,FALSE))</f>
        <v/>
      </c>
      <c r="L54" s="209" t="str">
        <f>IF(VLOOKUP($C54&amp;L$4,'Moyennes ∆Ct et 2^(-∆Ct)'!$A$3:$BD$86,45,FALSE)=0,"",VLOOKUP($C54&amp;L$4,'Moyennes ∆Ct et 2^(-∆Ct)'!$A$3:$BD$86,45,FALSE))</f>
        <v/>
      </c>
      <c r="M54" s="209" t="str">
        <f>IF(VLOOKUP($C54&amp;M$4,'Moyennes ∆Ct et 2^(-∆Ct)'!$A$3:$BD$86,45,FALSE)=0,"",VLOOKUP($C54&amp;M$4,'Moyennes ∆Ct et 2^(-∆Ct)'!$A$3:$BD$86,45,FALSE))</f>
        <v/>
      </c>
      <c r="N54" s="209" t="str">
        <f>IF(VLOOKUP($C54&amp;N$4,'Moyennes ∆Ct et 2^(-∆Ct)'!$A$3:$BD$86,45,FALSE)=0,"",VLOOKUP($C54&amp;N$4,'Moyennes ∆Ct et 2^(-∆Ct)'!$A$3:$BD$86,45,FALSE))</f>
        <v/>
      </c>
      <c r="O54" s="216" t="str">
        <f>IF(VLOOKUP($C54&amp;O$4,'Moyennes ∆Ct et 2^(-∆Ct)'!$A$3:$BD$86,45,FALSE)=0,"",VLOOKUP($C54&amp;O$4,'Moyennes ∆Ct et 2^(-∆Ct)'!$A$3:$BD$86,45,FALSE))</f>
        <v/>
      </c>
      <c r="P54" s="146"/>
      <c r="Q54" s="146"/>
      <c r="R54" s="146"/>
      <c r="S54" s="146"/>
      <c r="T54" s="146"/>
      <c r="U54" s="146"/>
      <c r="V54" s="185" t="s">
        <v>113</v>
      </c>
      <c r="W54" s="215" t="str">
        <f>IF(VLOOKUP($V54&amp;W$4,'Feuille de Calcul'!$A$3:$HS$86,150,FALSE)=0,"",VLOOKUP($V54&amp;W$4,'Feuille de Calcul'!$A$3:$HS$86,150,FALSE))</f>
        <v/>
      </c>
      <c r="X54" s="209" t="str">
        <f>IF(VLOOKUP($V54&amp;X$4,'Feuille de Calcul'!$A$3:$HS$86,150,FALSE)=0,"",VLOOKUP($V54&amp;X$4,'Feuille de Calcul'!$A$3:$HS$86,150,FALSE))</f>
        <v/>
      </c>
      <c r="Y54" s="209" t="str">
        <f>IF(VLOOKUP($V54&amp;Y$4,'Feuille de Calcul'!$A$3:$HS$86,150,FALSE)=0,"",VLOOKUP($V54&amp;Y$4,'Feuille de Calcul'!$A$3:$HS$86,150,FALSE))</f>
        <v/>
      </c>
      <c r="Z54" s="209" t="str">
        <f>IF(VLOOKUP($V54&amp;Z$4,'Feuille de Calcul'!$A$3:$HS$86,150,FALSE)=0,"",VLOOKUP($V54&amp;Z$4,'Feuille de Calcul'!$A$3:$HS$86,150,FALSE))</f>
        <v/>
      </c>
      <c r="AA54" s="209" t="str">
        <f>IF(VLOOKUP($V54&amp;AA$4,'Feuille de Calcul'!$A$3:$HS$86,150,FALSE)=0,"",VLOOKUP($V54&amp;AA$4,'Feuille de Calcul'!$A$3:$HS$86,150,FALSE))</f>
        <v/>
      </c>
      <c r="AB54" s="209" t="str">
        <f>IF(VLOOKUP($V54&amp;AB$4,'Feuille de Calcul'!$A$3:$HS$86,150,FALSE)=0,"",VLOOKUP($V54&amp;AB$4,'Feuille de Calcul'!$A$3:$HS$86,150,FALSE))</f>
        <v/>
      </c>
      <c r="AC54" s="209" t="str">
        <f>IF(VLOOKUP($V54&amp;AC$4,'Feuille de Calcul'!$A$3:$HS$86,150,FALSE)=0,"",VLOOKUP($V54&amp;AC$4,'Feuille de Calcul'!$A$3:$HS$86,150,FALSE))</f>
        <v/>
      </c>
      <c r="AD54" s="209" t="str">
        <f>IF(VLOOKUP($V54&amp;AD$4,'Feuille de Calcul'!$A$3:$HS$86,150,FALSE)=0,"",VLOOKUP($V54&amp;AD$4,'Feuille de Calcul'!$A$3:$HS$86,150,FALSE))</f>
        <v/>
      </c>
      <c r="AE54" s="209" t="str">
        <f>IF(VLOOKUP($V54&amp;AE$4,'Feuille de Calcul'!$A$3:$HS$86,150,FALSE)=0,"",VLOOKUP($V54&amp;AE$4,'Feuille de Calcul'!$A$3:$HS$86,150,FALSE))</f>
        <v/>
      </c>
      <c r="AF54" s="209" t="str">
        <f>IF(VLOOKUP($V54&amp;AF$4,'Feuille de Calcul'!$A$3:$HS$86,150,FALSE)=0,"",VLOOKUP($V54&amp;AF$4,'Feuille de Calcul'!$A$3:$HS$86,150,FALSE))</f>
        <v/>
      </c>
      <c r="AG54" s="209" t="str">
        <f>IF(VLOOKUP($V54&amp;AG$4,'Feuille de Calcul'!$A$3:$HS$86,150,FALSE)=0,"",VLOOKUP($V54&amp;AG$4,'Feuille de Calcul'!$A$3:$HS$86,150,FALSE))</f>
        <v/>
      </c>
      <c r="AH54" s="216" t="str">
        <f>IF(VLOOKUP($V54&amp;AH$4,'Feuille de Calcul'!$A$3:$HS$86,150,FALSE)=0,"",VLOOKUP($V54&amp;AH$4,'Feuille de Calcul'!$A$3:$HS$86,150,FALSE))</f>
        <v/>
      </c>
      <c r="AI54" s="146"/>
      <c r="AJ54" s="146"/>
      <c r="AK54" s="146"/>
      <c r="AL54" s="146"/>
      <c r="AM54" s="146"/>
      <c r="AN54" s="146"/>
      <c r="AO54" s="146"/>
      <c r="AP54" s="146"/>
      <c r="AQ54" s="146"/>
    </row>
    <row r="55" spans="2:43" ht="21.95" customHeight="1">
      <c r="C55" s="185" t="s">
        <v>114</v>
      </c>
      <c r="D55" s="215" t="str">
        <f>IF(VLOOKUP($C55&amp;D$4,'Moyennes ∆Ct et 2^(-∆Ct)'!$A$3:$BD$86,45,FALSE)=0,"",VLOOKUP($C55&amp;D$4,'Moyennes ∆Ct et 2^(-∆Ct)'!$A$3:$BD$86,45,FALSE))</f>
        <v/>
      </c>
      <c r="E55" s="209" t="str">
        <f>IF(VLOOKUP($C55&amp;E$4,'Moyennes ∆Ct et 2^(-∆Ct)'!$A$3:$BD$86,45,FALSE)=0,"",VLOOKUP($C55&amp;E$4,'Moyennes ∆Ct et 2^(-∆Ct)'!$A$3:$BD$86,45,FALSE))</f>
        <v/>
      </c>
      <c r="F55" s="209" t="str">
        <f>IF(VLOOKUP($C55&amp;F$4,'Moyennes ∆Ct et 2^(-∆Ct)'!$A$3:$BD$86,45,FALSE)=0,"",VLOOKUP($C55&amp;F$4,'Moyennes ∆Ct et 2^(-∆Ct)'!$A$3:$BD$86,45,FALSE))</f>
        <v/>
      </c>
      <c r="G55" s="209" t="str">
        <f>IF(VLOOKUP($C55&amp;G$4,'Moyennes ∆Ct et 2^(-∆Ct)'!$A$3:$BD$86,45,FALSE)=0,"",VLOOKUP($C55&amp;G$4,'Moyennes ∆Ct et 2^(-∆Ct)'!$A$3:$BD$86,45,FALSE))</f>
        <v/>
      </c>
      <c r="H55" s="209" t="str">
        <f>IF(VLOOKUP($C55&amp;H$4,'Moyennes ∆Ct et 2^(-∆Ct)'!$A$3:$BD$86,45,FALSE)=0,"",VLOOKUP($C55&amp;H$4,'Moyennes ∆Ct et 2^(-∆Ct)'!$A$3:$BD$86,45,FALSE))</f>
        <v/>
      </c>
      <c r="I55" s="209" t="str">
        <f>IF(VLOOKUP($C55&amp;I$4,'Moyennes ∆Ct et 2^(-∆Ct)'!$A$3:$BD$86,45,FALSE)=0,"",VLOOKUP($C55&amp;I$4,'Moyennes ∆Ct et 2^(-∆Ct)'!$A$3:$BD$86,45,FALSE))</f>
        <v/>
      </c>
      <c r="J55" s="209" t="str">
        <f>IF(VLOOKUP($C55&amp;J$4,'Moyennes ∆Ct et 2^(-∆Ct)'!$A$3:$BD$86,45,FALSE)=0,"",VLOOKUP($C55&amp;J$4,'Moyennes ∆Ct et 2^(-∆Ct)'!$A$3:$BD$86,45,FALSE))</f>
        <v/>
      </c>
      <c r="K55" s="209" t="str">
        <f>IF(VLOOKUP($C55&amp;K$4,'Moyennes ∆Ct et 2^(-∆Ct)'!$A$3:$BD$86,45,FALSE)=0,"",VLOOKUP($C55&amp;K$4,'Moyennes ∆Ct et 2^(-∆Ct)'!$A$3:$BD$86,45,FALSE))</f>
        <v/>
      </c>
      <c r="L55" s="209" t="str">
        <f>IF(VLOOKUP($C55&amp;L$4,'Moyennes ∆Ct et 2^(-∆Ct)'!$A$3:$BD$86,45,FALSE)=0,"",VLOOKUP($C55&amp;L$4,'Moyennes ∆Ct et 2^(-∆Ct)'!$A$3:$BD$86,45,FALSE))</f>
        <v/>
      </c>
      <c r="M55" s="209" t="str">
        <f>IF(VLOOKUP($C55&amp;M$4,'Moyennes ∆Ct et 2^(-∆Ct)'!$A$3:$BD$86,45,FALSE)=0,"",VLOOKUP($C55&amp;M$4,'Moyennes ∆Ct et 2^(-∆Ct)'!$A$3:$BD$86,45,FALSE))</f>
        <v/>
      </c>
      <c r="N55" s="209" t="str">
        <f>IF(VLOOKUP($C55&amp;N$4,'Moyennes ∆Ct et 2^(-∆Ct)'!$A$3:$BD$86,45,FALSE)=0,"",VLOOKUP($C55&amp;N$4,'Moyennes ∆Ct et 2^(-∆Ct)'!$A$3:$BD$86,45,FALSE))</f>
        <v/>
      </c>
      <c r="O55" s="216" t="str">
        <f>IF(VLOOKUP($C55&amp;O$4,'Moyennes ∆Ct et 2^(-∆Ct)'!$A$3:$BD$86,45,FALSE)=0,"",VLOOKUP($C55&amp;O$4,'Moyennes ∆Ct et 2^(-∆Ct)'!$A$3:$BD$86,45,FALSE))</f>
        <v/>
      </c>
      <c r="P55" s="146"/>
      <c r="Q55" s="146"/>
      <c r="R55" s="146"/>
      <c r="S55" s="146"/>
      <c r="T55" s="146"/>
      <c r="U55" s="146"/>
      <c r="V55" s="185" t="s">
        <v>114</v>
      </c>
      <c r="W55" s="215" t="str">
        <f>IF(VLOOKUP($V55&amp;W$4,'Feuille de Calcul'!$A$3:$HS$86,150,FALSE)=0,"",VLOOKUP($V55&amp;W$4,'Feuille de Calcul'!$A$3:$HS$86,150,FALSE))</f>
        <v/>
      </c>
      <c r="X55" s="209" t="str">
        <f>IF(VLOOKUP($V55&amp;X$4,'Feuille de Calcul'!$A$3:$HS$86,150,FALSE)=0,"",VLOOKUP($V55&amp;X$4,'Feuille de Calcul'!$A$3:$HS$86,150,FALSE))</f>
        <v/>
      </c>
      <c r="Y55" s="209" t="str">
        <f>IF(VLOOKUP($V55&amp;Y$4,'Feuille de Calcul'!$A$3:$HS$86,150,FALSE)=0,"",VLOOKUP($V55&amp;Y$4,'Feuille de Calcul'!$A$3:$HS$86,150,FALSE))</f>
        <v/>
      </c>
      <c r="Z55" s="209" t="str">
        <f>IF(VLOOKUP($V55&amp;Z$4,'Feuille de Calcul'!$A$3:$HS$86,150,FALSE)=0,"",VLOOKUP($V55&amp;Z$4,'Feuille de Calcul'!$A$3:$HS$86,150,FALSE))</f>
        <v/>
      </c>
      <c r="AA55" s="209" t="str">
        <f>IF(VLOOKUP($V55&amp;AA$4,'Feuille de Calcul'!$A$3:$HS$86,150,FALSE)=0,"",VLOOKUP($V55&amp;AA$4,'Feuille de Calcul'!$A$3:$HS$86,150,FALSE))</f>
        <v/>
      </c>
      <c r="AB55" s="209" t="str">
        <f>IF(VLOOKUP($V55&amp;AB$4,'Feuille de Calcul'!$A$3:$HS$86,150,FALSE)=0,"",VLOOKUP($V55&amp;AB$4,'Feuille de Calcul'!$A$3:$HS$86,150,FALSE))</f>
        <v/>
      </c>
      <c r="AC55" s="209" t="str">
        <f>IF(VLOOKUP($V55&amp;AC$4,'Feuille de Calcul'!$A$3:$HS$86,150,FALSE)=0,"",VLOOKUP($V55&amp;AC$4,'Feuille de Calcul'!$A$3:$HS$86,150,FALSE))</f>
        <v/>
      </c>
      <c r="AD55" s="209" t="str">
        <f>IF(VLOOKUP($V55&amp;AD$4,'Feuille de Calcul'!$A$3:$HS$86,150,FALSE)=0,"",VLOOKUP($V55&amp;AD$4,'Feuille de Calcul'!$A$3:$HS$86,150,FALSE))</f>
        <v/>
      </c>
      <c r="AE55" s="209" t="str">
        <f>IF(VLOOKUP($V55&amp;AE$4,'Feuille de Calcul'!$A$3:$HS$86,150,FALSE)=0,"",VLOOKUP($V55&amp;AE$4,'Feuille de Calcul'!$A$3:$HS$86,150,FALSE))</f>
        <v/>
      </c>
      <c r="AF55" s="209" t="str">
        <f>IF(VLOOKUP($V55&amp;AF$4,'Feuille de Calcul'!$A$3:$HS$86,150,FALSE)=0,"",VLOOKUP($V55&amp;AF$4,'Feuille de Calcul'!$A$3:$HS$86,150,FALSE))</f>
        <v/>
      </c>
      <c r="AG55" s="209" t="str">
        <f>IF(VLOOKUP($V55&amp;AG$4,'Feuille de Calcul'!$A$3:$HS$86,150,FALSE)=0,"",VLOOKUP($V55&amp;AG$4,'Feuille de Calcul'!$A$3:$HS$86,150,FALSE))</f>
        <v/>
      </c>
      <c r="AH55" s="216" t="str">
        <f>IF(VLOOKUP($V55&amp;AH$4,'Feuille de Calcul'!$A$3:$HS$86,150,FALSE)=0,"",VLOOKUP($V55&amp;AH$4,'Feuille de Calcul'!$A$3:$HS$86,150,FALSE))</f>
        <v/>
      </c>
      <c r="AI55" s="146"/>
      <c r="AJ55" s="146"/>
      <c r="AK55" s="146"/>
      <c r="AL55" s="146"/>
      <c r="AM55" s="146"/>
      <c r="AN55" s="146"/>
      <c r="AO55" s="146"/>
      <c r="AP55" s="146"/>
      <c r="AQ55" s="146"/>
    </row>
    <row r="56" spans="2:43" ht="21.95" customHeight="1">
      <c r="C56" s="185" t="s">
        <v>115</v>
      </c>
      <c r="D56" s="215" t="str">
        <f>IF(VLOOKUP($C56&amp;D$4,'Moyennes ∆Ct et 2^(-∆Ct)'!$A$3:$BD$86,45,FALSE)=0,"",VLOOKUP($C56&amp;D$4,'Moyennes ∆Ct et 2^(-∆Ct)'!$A$3:$BD$86,45,FALSE))</f>
        <v/>
      </c>
      <c r="E56" s="209" t="str">
        <f>IF(VLOOKUP($C56&amp;E$4,'Moyennes ∆Ct et 2^(-∆Ct)'!$A$3:$BD$86,45,FALSE)=0,"",VLOOKUP($C56&amp;E$4,'Moyennes ∆Ct et 2^(-∆Ct)'!$A$3:$BD$86,45,FALSE))</f>
        <v/>
      </c>
      <c r="F56" s="209" t="str">
        <f>IF(VLOOKUP($C56&amp;F$4,'Moyennes ∆Ct et 2^(-∆Ct)'!$A$3:$BD$86,45,FALSE)=0,"",VLOOKUP($C56&amp;F$4,'Moyennes ∆Ct et 2^(-∆Ct)'!$A$3:$BD$86,45,FALSE))</f>
        <v/>
      </c>
      <c r="G56" s="209" t="str">
        <f>IF(VLOOKUP($C56&amp;G$4,'Moyennes ∆Ct et 2^(-∆Ct)'!$A$3:$BD$86,45,FALSE)=0,"",VLOOKUP($C56&amp;G$4,'Moyennes ∆Ct et 2^(-∆Ct)'!$A$3:$BD$86,45,FALSE))</f>
        <v/>
      </c>
      <c r="H56" s="209" t="str">
        <f>IF(VLOOKUP($C56&amp;H$4,'Moyennes ∆Ct et 2^(-∆Ct)'!$A$3:$BD$86,45,FALSE)=0,"",VLOOKUP($C56&amp;H$4,'Moyennes ∆Ct et 2^(-∆Ct)'!$A$3:$BD$86,45,FALSE))</f>
        <v/>
      </c>
      <c r="I56" s="209" t="str">
        <f>IF(VLOOKUP($C56&amp;I$4,'Moyennes ∆Ct et 2^(-∆Ct)'!$A$3:$BD$86,45,FALSE)=0,"",VLOOKUP($C56&amp;I$4,'Moyennes ∆Ct et 2^(-∆Ct)'!$A$3:$BD$86,45,FALSE))</f>
        <v/>
      </c>
      <c r="J56" s="209" t="str">
        <f>IF(VLOOKUP($C56&amp;J$4,'Moyennes ∆Ct et 2^(-∆Ct)'!$A$3:$BD$86,45,FALSE)=0,"",VLOOKUP($C56&amp;J$4,'Moyennes ∆Ct et 2^(-∆Ct)'!$A$3:$BD$86,45,FALSE))</f>
        <v/>
      </c>
      <c r="K56" s="209" t="str">
        <f>IF(VLOOKUP($C56&amp;K$4,'Moyennes ∆Ct et 2^(-∆Ct)'!$A$3:$BD$86,45,FALSE)=0,"",VLOOKUP($C56&amp;K$4,'Moyennes ∆Ct et 2^(-∆Ct)'!$A$3:$BD$86,45,FALSE))</f>
        <v/>
      </c>
      <c r="L56" s="209" t="str">
        <f>IF(VLOOKUP($C56&amp;L$4,'Moyennes ∆Ct et 2^(-∆Ct)'!$A$3:$BD$86,45,FALSE)=0,"",VLOOKUP($C56&amp;L$4,'Moyennes ∆Ct et 2^(-∆Ct)'!$A$3:$BD$86,45,FALSE))</f>
        <v/>
      </c>
      <c r="M56" s="209" t="str">
        <f>IF(VLOOKUP($C56&amp;M$4,'Moyennes ∆Ct et 2^(-∆Ct)'!$A$3:$BD$86,45,FALSE)=0,"",VLOOKUP($C56&amp;M$4,'Moyennes ∆Ct et 2^(-∆Ct)'!$A$3:$BD$86,45,FALSE))</f>
        <v/>
      </c>
      <c r="N56" s="209" t="str">
        <f>IF(VLOOKUP($C56&amp;N$4,'Moyennes ∆Ct et 2^(-∆Ct)'!$A$3:$BD$86,45,FALSE)=0,"",VLOOKUP($C56&amp;N$4,'Moyennes ∆Ct et 2^(-∆Ct)'!$A$3:$BD$86,45,FALSE))</f>
        <v/>
      </c>
      <c r="O56" s="216" t="str">
        <f>IF(VLOOKUP($C56&amp;O$4,'Moyennes ∆Ct et 2^(-∆Ct)'!$A$3:$BD$86,45,FALSE)=0,"",VLOOKUP($C56&amp;O$4,'Moyennes ∆Ct et 2^(-∆Ct)'!$A$3:$BD$86,45,FALSE))</f>
        <v/>
      </c>
      <c r="P56" s="146"/>
      <c r="Q56" s="146"/>
      <c r="R56" s="146"/>
      <c r="S56" s="146"/>
      <c r="T56" s="146"/>
      <c r="U56" s="146"/>
      <c r="V56" s="185" t="s">
        <v>115</v>
      </c>
      <c r="W56" s="215" t="str">
        <f>IF(VLOOKUP($V56&amp;W$4,'Feuille de Calcul'!$A$3:$HS$86,150,FALSE)=0,"",VLOOKUP($V56&amp;W$4,'Feuille de Calcul'!$A$3:$HS$86,150,FALSE))</f>
        <v/>
      </c>
      <c r="X56" s="209" t="str">
        <f>IF(VLOOKUP($V56&amp;X$4,'Feuille de Calcul'!$A$3:$HS$86,150,FALSE)=0,"",VLOOKUP($V56&amp;X$4,'Feuille de Calcul'!$A$3:$HS$86,150,FALSE))</f>
        <v/>
      </c>
      <c r="Y56" s="209" t="str">
        <f>IF(VLOOKUP($V56&amp;Y$4,'Feuille de Calcul'!$A$3:$HS$86,150,FALSE)=0,"",VLOOKUP($V56&amp;Y$4,'Feuille de Calcul'!$A$3:$HS$86,150,FALSE))</f>
        <v/>
      </c>
      <c r="Z56" s="209" t="str">
        <f>IF(VLOOKUP($V56&amp;Z$4,'Feuille de Calcul'!$A$3:$HS$86,150,FALSE)=0,"",VLOOKUP($V56&amp;Z$4,'Feuille de Calcul'!$A$3:$HS$86,150,FALSE))</f>
        <v/>
      </c>
      <c r="AA56" s="209" t="str">
        <f>IF(VLOOKUP($V56&amp;AA$4,'Feuille de Calcul'!$A$3:$HS$86,150,FALSE)=0,"",VLOOKUP($V56&amp;AA$4,'Feuille de Calcul'!$A$3:$HS$86,150,FALSE))</f>
        <v/>
      </c>
      <c r="AB56" s="209" t="str">
        <f>IF(VLOOKUP($V56&amp;AB$4,'Feuille de Calcul'!$A$3:$HS$86,150,FALSE)=0,"",VLOOKUP($V56&amp;AB$4,'Feuille de Calcul'!$A$3:$HS$86,150,FALSE))</f>
        <v/>
      </c>
      <c r="AC56" s="209" t="str">
        <f>IF(VLOOKUP($V56&amp;AC$4,'Feuille de Calcul'!$A$3:$HS$86,150,FALSE)=0,"",VLOOKUP($V56&amp;AC$4,'Feuille de Calcul'!$A$3:$HS$86,150,FALSE))</f>
        <v/>
      </c>
      <c r="AD56" s="209" t="str">
        <f>IF(VLOOKUP($V56&amp;AD$4,'Feuille de Calcul'!$A$3:$HS$86,150,FALSE)=0,"",VLOOKUP($V56&amp;AD$4,'Feuille de Calcul'!$A$3:$HS$86,150,FALSE))</f>
        <v/>
      </c>
      <c r="AE56" s="209" t="str">
        <f>IF(VLOOKUP($V56&amp;AE$4,'Feuille de Calcul'!$A$3:$HS$86,150,FALSE)=0,"",VLOOKUP($V56&amp;AE$4,'Feuille de Calcul'!$A$3:$HS$86,150,FALSE))</f>
        <v/>
      </c>
      <c r="AF56" s="209" t="str">
        <f>IF(VLOOKUP($V56&amp;AF$4,'Feuille de Calcul'!$A$3:$HS$86,150,FALSE)=0,"",VLOOKUP($V56&amp;AF$4,'Feuille de Calcul'!$A$3:$HS$86,150,FALSE))</f>
        <v/>
      </c>
      <c r="AG56" s="209" t="str">
        <f>IF(VLOOKUP($V56&amp;AG$4,'Feuille de Calcul'!$A$3:$HS$86,150,FALSE)=0,"",VLOOKUP($V56&amp;AG$4,'Feuille de Calcul'!$A$3:$HS$86,150,FALSE))</f>
        <v/>
      </c>
      <c r="AH56" s="216" t="str">
        <f>IF(VLOOKUP($V56&amp;AH$4,'Feuille de Calcul'!$A$3:$HS$86,150,FALSE)=0,"",VLOOKUP($V56&amp;AH$4,'Feuille de Calcul'!$A$3:$HS$86,150,FALSE))</f>
        <v/>
      </c>
      <c r="AI56" s="146"/>
      <c r="AJ56" s="146"/>
      <c r="AK56" s="146"/>
      <c r="AL56" s="146"/>
      <c r="AM56" s="146"/>
      <c r="AN56" s="146"/>
      <c r="AO56" s="146"/>
      <c r="AP56" s="146"/>
      <c r="AQ56" s="146"/>
    </row>
    <row r="57" spans="2:43" ht="21.95" customHeight="1">
      <c r="C57" s="185" t="s">
        <v>116</v>
      </c>
      <c r="D57" s="215" t="str">
        <f>IF(VLOOKUP($C57&amp;D$4,'Moyennes ∆Ct et 2^(-∆Ct)'!$A$3:$BD$86,45,FALSE)=0,"",VLOOKUP($C57&amp;D$4,'Moyennes ∆Ct et 2^(-∆Ct)'!$A$3:$BD$86,45,FALSE))</f>
        <v/>
      </c>
      <c r="E57" s="209" t="str">
        <f>IF(VLOOKUP($C57&amp;E$4,'Moyennes ∆Ct et 2^(-∆Ct)'!$A$3:$BD$86,45,FALSE)=0,"",VLOOKUP($C57&amp;E$4,'Moyennes ∆Ct et 2^(-∆Ct)'!$A$3:$BD$86,45,FALSE))</f>
        <v/>
      </c>
      <c r="F57" s="209" t="str">
        <f>IF(VLOOKUP($C57&amp;F$4,'Moyennes ∆Ct et 2^(-∆Ct)'!$A$3:$BD$86,45,FALSE)=0,"",VLOOKUP($C57&amp;F$4,'Moyennes ∆Ct et 2^(-∆Ct)'!$A$3:$BD$86,45,FALSE))</f>
        <v/>
      </c>
      <c r="G57" s="209" t="str">
        <f>IF(VLOOKUP($C57&amp;G$4,'Moyennes ∆Ct et 2^(-∆Ct)'!$A$3:$BD$86,45,FALSE)=0,"",VLOOKUP($C57&amp;G$4,'Moyennes ∆Ct et 2^(-∆Ct)'!$A$3:$BD$86,45,FALSE))</f>
        <v/>
      </c>
      <c r="H57" s="209" t="str">
        <f>IF(VLOOKUP($C57&amp;H$4,'Moyennes ∆Ct et 2^(-∆Ct)'!$A$3:$BD$86,45,FALSE)=0,"",VLOOKUP($C57&amp;H$4,'Moyennes ∆Ct et 2^(-∆Ct)'!$A$3:$BD$86,45,FALSE))</f>
        <v/>
      </c>
      <c r="I57" s="209" t="str">
        <f>IF(VLOOKUP($C57&amp;I$4,'Moyennes ∆Ct et 2^(-∆Ct)'!$A$3:$BD$86,45,FALSE)=0,"",VLOOKUP($C57&amp;I$4,'Moyennes ∆Ct et 2^(-∆Ct)'!$A$3:$BD$86,45,FALSE))</f>
        <v/>
      </c>
      <c r="J57" s="209" t="str">
        <f>IF(VLOOKUP($C57&amp;J$4,'Moyennes ∆Ct et 2^(-∆Ct)'!$A$3:$BD$86,45,FALSE)=0,"",VLOOKUP($C57&amp;J$4,'Moyennes ∆Ct et 2^(-∆Ct)'!$A$3:$BD$86,45,FALSE))</f>
        <v/>
      </c>
      <c r="K57" s="209" t="str">
        <f>IF(VLOOKUP($C57&amp;K$4,'Moyennes ∆Ct et 2^(-∆Ct)'!$A$3:$BD$86,45,FALSE)=0,"",VLOOKUP($C57&amp;K$4,'Moyennes ∆Ct et 2^(-∆Ct)'!$A$3:$BD$86,45,FALSE))</f>
        <v/>
      </c>
      <c r="L57" s="209" t="str">
        <f>IF(VLOOKUP($C57&amp;L$4,'Moyennes ∆Ct et 2^(-∆Ct)'!$A$3:$BD$86,45,FALSE)=0,"",VLOOKUP($C57&amp;L$4,'Moyennes ∆Ct et 2^(-∆Ct)'!$A$3:$BD$86,45,FALSE))</f>
        <v/>
      </c>
      <c r="M57" s="209" t="str">
        <f>IF(VLOOKUP($C57&amp;M$4,'Moyennes ∆Ct et 2^(-∆Ct)'!$A$3:$BD$86,45,FALSE)=0,"",VLOOKUP($C57&amp;M$4,'Moyennes ∆Ct et 2^(-∆Ct)'!$A$3:$BD$86,45,FALSE))</f>
        <v/>
      </c>
      <c r="N57" s="209" t="str">
        <f>IF(VLOOKUP($C57&amp;N$4,'Moyennes ∆Ct et 2^(-∆Ct)'!$A$3:$BD$86,45,FALSE)=0,"",VLOOKUP($C57&amp;N$4,'Moyennes ∆Ct et 2^(-∆Ct)'!$A$3:$BD$86,45,FALSE))</f>
        <v/>
      </c>
      <c r="O57" s="216" t="str">
        <f>IF(VLOOKUP($C57&amp;O$4,'Moyennes ∆Ct et 2^(-∆Ct)'!$A$3:$BD$86,45,FALSE)=0,"",VLOOKUP($C57&amp;O$4,'Moyennes ∆Ct et 2^(-∆Ct)'!$A$3:$BD$86,45,FALSE))</f>
        <v/>
      </c>
      <c r="P57" s="146"/>
      <c r="Q57" s="146"/>
      <c r="R57" s="146"/>
      <c r="S57" s="146"/>
      <c r="T57" s="146"/>
      <c r="U57" s="146"/>
      <c r="V57" s="185" t="s">
        <v>116</v>
      </c>
      <c r="W57" s="215" t="str">
        <f>IF(VLOOKUP($V57&amp;W$4,'Feuille de Calcul'!$A$3:$HS$86,150,FALSE)=0,"",VLOOKUP($V57&amp;W$4,'Feuille de Calcul'!$A$3:$HS$86,150,FALSE))</f>
        <v/>
      </c>
      <c r="X57" s="209" t="str">
        <f>IF(VLOOKUP($V57&amp;X$4,'Feuille de Calcul'!$A$3:$HS$86,150,FALSE)=0,"",VLOOKUP($V57&amp;X$4,'Feuille de Calcul'!$A$3:$HS$86,150,FALSE))</f>
        <v/>
      </c>
      <c r="Y57" s="209" t="str">
        <f>IF(VLOOKUP($V57&amp;Y$4,'Feuille de Calcul'!$A$3:$HS$86,150,FALSE)=0,"",VLOOKUP($V57&amp;Y$4,'Feuille de Calcul'!$A$3:$HS$86,150,FALSE))</f>
        <v/>
      </c>
      <c r="Z57" s="209" t="str">
        <f>IF(VLOOKUP($V57&amp;Z$4,'Feuille de Calcul'!$A$3:$HS$86,150,FALSE)=0,"",VLOOKUP($V57&amp;Z$4,'Feuille de Calcul'!$A$3:$HS$86,150,FALSE))</f>
        <v/>
      </c>
      <c r="AA57" s="209" t="str">
        <f>IF(VLOOKUP($V57&amp;AA$4,'Feuille de Calcul'!$A$3:$HS$86,150,FALSE)=0,"",VLOOKUP($V57&amp;AA$4,'Feuille de Calcul'!$A$3:$HS$86,150,FALSE))</f>
        <v/>
      </c>
      <c r="AB57" s="209" t="str">
        <f>IF(VLOOKUP($V57&amp;AB$4,'Feuille de Calcul'!$A$3:$HS$86,150,FALSE)=0,"",VLOOKUP($V57&amp;AB$4,'Feuille de Calcul'!$A$3:$HS$86,150,FALSE))</f>
        <v/>
      </c>
      <c r="AC57" s="209" t="str">
        <f>IF(VLOOKUP($V57&amp;AC$4,'Feuille de Calcul'!$A$3:$HS$86,150,FALSE)=0,"",VLOOKUP($V57&amp;AC$4,'Feuille de Calcul'!$A$3:$HS$86,150,FALSE))</f>
        <v/>
      </c>
      <c r="AD57" s="209" t="str">
        <f>IF(VLOOKUP($V57&amp;AD$4,'Feuille de Calcul'!$A$3:$HS$86,150,FALSE)=0,"",VLOOKUP($V57&amp;AD$4,'Feuille de Calcul'!$A$3:$HS$86,150,FALSE))</f>
        <v/>
      </c>
      <c r="AE57" s="209" t="str">
        <f>IF(VLOOKUP($V57&amp;AE$4,'Feuille de Calcul'!$A$3:$HS$86,150,FALSE)=0,"",VLOOKUP($V57&amp;AE$4,'Feuille de Calcul'!$A$3:$HS$86,150,FALSE))</f>
        <v/>
      </c>
      <c r="AF57" s="209" t="str">
        <f>IF(VLOOKUP($V57&amp;AF$4,'Feuille de Calcul'!$A$3:$HS$86,150,FALSE)=0,"",VLOOKUP($V57&amp;AF$4,'Feuille de Calcul'!$A$3:$HS$86,150,FALSE))</f>
        <v/>
      </c>
      <c r="AG57" s="209" t="str">
        <f>IF(VLOOKUP($V57&amp;AG$4,'Feuille de Calcul'!$A$3:$HS$86,150,FALSE)=0,"",VLOOKUP($V57&amp;AG$4,'Feuille de Calcul'!$A$3:$HS$86,150,FALSE))</f>
        <v/>
      </c>
      <c r="AH57" s="216" t="str">
        <f>IF(VLOOKUP($V57&amp;AH$4,'Feuille de Calcul'!$A$3:$HS$86,150,FALSE)=0,"",VLOOKUP($V57&amp;AH$4,'Feuille de Calcul'!$A$3:$HS$86,150,FALSE))</f>
        <v/>
      </c>
      <c r="AI57" s="146"/>
      <c r="AJ57" s="146"/>
      <c r="AK57" s="146"/>
      <c r="AL57" s="146"/>
      <c r="AM57" s="146"/>
      <c r="AN57" s="146"/>
      <c r="AO57" s="146"/>
      <c r="AP57" s="146"/>
      <c r="AQ57" s="146"/>
    </row>
    <row r="58" spans="2:43" ht="21.95" customHeight="1">
      <c r="C58" s="185" t="s">
        <v>117</v>
      </c>
      <c r="D58" s="215" t="str">
        <f>IF(VLOOKUP($C58&amp;D$4,'Moyennes ∆Ct et 2^(-∆Ct)'!$A$3:$BD$86,45,FALSE)=0,"",VLOOKUP($C58&amp;D$4,'Moyennes ∆Ct et 2^(-∆Ct)'!$A$3:$BD$86,45,FALSE))</f>
        <v/>
      </c>
      <c r="E58" s="209" t="str">
        <f>IF(VLOOKUP($C58&amp;E$4,'Moyennes ∆Ct et 2^(-∆Ct)'!$A$3:$BD$86,45,FALSE)=0,"",VLOOKUP($C58&amp;E$4,'Moyennes ∆Ct et 2^(-∆Ct)'!$A$3:$BD$86,45,FALSE))</f>
        <v/>
      </c>
      <c r="F58" s="209" t="str">
        <f>IF(VLOOKUP($C58&amp;F$4,'Moyennes ∆Ct et 2^(-∆Ct)'!$A$3:$BD$86,45,FALSE)=0,"",VLOOKUP($C58&amp;F$4,'Moyennes ∆Ct et 2^(-∆Ct)'!$A$3:$BD$86,45,FALSE))</f>
        <v/>
      </c>
      <c r="G58" s="209" t="str">
        <f>IF(VLOOKUP($C58&amp;G$4,'Moyennes ∆Ct et 2^(-∆Ct)'!$A$3:$BD$86,45,FALSE)=0,"",VLOOKUP($C58&amp;G$4,'Moyennes ∆Ct et 2^(-∆Ct)'!$A$3:$BD$86,45,FALSE))</f>
        <v/>
      </c>
      <c r="H58" s="209" t="str">
        <f>IF(VLOOKUP($C58&amp;H$4,'Moyennes ∆Ct et 2^(-∆Ct)'!$A$3:$BD$86,45,FALSE)=0,"",VLOOKUP($C58&amp;H$4,'Moyennes ∆Ct et 2^(-∆Ct)'!$A$3:$BD$86,45,FALSE))</f>
        <v/>
      </c>
      <c r="I58" s="209" t="str">
        <f>IF(VLOOKUP($C58&amp;I$4,'Moyennes ∆Ct et 2^(-∆Ct)'!$A$3:$BD$86,45,FALSE)=0,"",VLOOKUP($C58&amp;I$4,'Moyennes ∆Ct et 2^(-∆Ct)'!$A$3:$BD$86,45,FALSE))</f>
        <v/>
      </c>
      <c r="J58" s="209" t="str">
        <f>IF(VLOOKUP($C58&amp;J$4,'Moyennes ∆Ct et 2^(-∆Ct)'!$A$3:$BD$86,45,FALSE)=0,"",VLOOKUP($C58&amp;J$4,'Moyennes ∆Ct et 2^(-∆Ct)'!$A$3:$BD$86,45,FALSE))</f>
        <v/>
      </c>
      <c r="K58" s="209" t="str">
        <f>IF(VLOOKUP($C58&amp;K$4,'Moyennes ∆Ct et 2^(-∆Ct)'!$A$3:$BD$86,45,FALSE)=0,"",VLOOKUP($C58&amp;K$4,'Moyennes ∆Ct et 2^(-∆Ct)'!$A$3:$BD$86,45,FALSE))</f>
        <v/>
      </c>
      <c r="L58" s="209" t="str">
        <f>IF(VLOOKUP($C58&amp;L$4,'Moyennes ∆Ct et 2^(-∆Ct)'!$A$3:$BD$86,45,FALSE)=0,"",VLOOKUP($C58&amp;L$4,'Moyennes ∆Ct et 2^(-∆Ct)'!$A$3:$BD$86,45,FALSE))</f>
        <v/>
      </c>
      <c r="M58" s="209" t="str">
        <f>IF(VLOOKUP($C58&amp;M$4,'Moyennes ∆Ct et 2^(-∆Ct)'!$A$3:$BD$86,45,FALSE)=0,"",VLOOKUP($C58&amp;M$4,'Moyennes ∆Ct et 2^(-∆Ct)'!$A$3:$BD$86,45,FALSE))</f>
        <v/>
      </c>
      <c r="N58" s="209" t="str">
        <f>IF(VLOOKUP($C58&amp;N$4,'Moyennes ∆Ct et 2^(-∆Ct)'!$A$3:$BD$86,45,FALSE)=0,"",VLOOKUP($C58&amp;N$4,'Moyennes ∆Ct et 2^(-∆Ct)'!$A$3:$BD$86,45,FALSE))</f>
        <v/>
      </c>
      <c r="O58" s="216" t="str">
        <f>IF(VLOOKUP($C58&amp;O$4,'Moyennes ∆Ct et 2^(-∆Ct)'!$A$3:$BD$86,45,FALSE)=0,"",VLOOKUP($C58&amp;O$4,'Moyennes ∆Ct et 2^(-∆Ct)'!$A$3:$BD$86,45,FALSE))</f>
        <v/>
      </c>
      <c r="P58" s="146"/>
      <c r="Q58" s="146"/>
      <c r="R58" s="146"/>
      <c r="S58" s="146"/>
      <c r="T58" s="146"/>
      <c r="U58" s="146"/>
      <c r="V58" s="185" t="s">
        <v>117</v>
      </c>
      <c r="W58" s="215" t="str">
        <f>IF(VLOOKUP($V58&amp;W$4,'Feuille de Calcul'!$A$3:$HS$86,150,FALSE)=0,"",VLOOKUP($V58&amp;W$4,'Feuille de Calcul'!$A$3:$HS$86,150,FALSE))</f>
        <v/>
      </c>
      <c r="X58" s="209" t="str">
        <f>IF(VLOOKUP($V58&amp;X$4,'Feuille de Calcul'!$A$3:$HS$86,150,FALSE)=0,"",VLOOKUP($V58&amp;X$4,'Feuille de Calcul'!$A$3:$HS$86,150,FALSE))</f>
        <v/>
      </c>
      <c r="Y58" s="209" t="str">
        <f>IF(VLOOKUP($V58&amp;Y$4,'Feuille de Calcul'!$A$3:$HS$86,150,FALSE)=0,"",VLOOKUP($V58&amp;Y$4,'Feuille de Calcul'!$A$3:$HS$86,150,FALSE))</f>
        <v/>
      </c>
      <c r="Z58" s="209" t="str">
        <f>IF(VLOOKUP($V58&amp;Z$4,'Feuille de Calcul'!$A$3:$HS$86,150,FALSE)=0,"",VLOOKUP($V58&amp;Z$4,'Feuille de Calcul'!$A$3:$HS$86,150,FALSE))</f>
        <v/>
      </c>
      <c r="AA58" s="209" t="str">
        <f>IF(VLOOKUP($V58&amp;AA$4,'Feuille de Calcul'!$A$3:$HS$86,150,FALSE)=0,"",VLOOKUP($V58&amp;AA$4,'Feuille de Calcul'!$A$3:$HS$86,150,FALSE))</f>
        <v/>
      </c>
      <c r="AB58" s="209" t="str">
        <f>IF(VLOOKUP($V58&amp;AB$4,'Feuille de Calcul'!$A$3:$HS$86,150,FALSE)=0,"",VLOOKUP($V58&amp;AB$4,'Feuille de Calcul'!$A$3:$HS$86,150,FALSE))</f>
        <v/>
      </c>
      <c r="AC58" s="209" t="str">
        <f>IF(VLOOKUP($V58&amp;AC$4,'Feuille de Calcul'!$A$3:$HS$86,150,FALSE)=0,"",VLOOKUP($V58&amp;AC$4,'Feuille de Calcul'!$A$3:$HS$86,150,FALSE))</f>
        <v/>
      </c>
      <c r="AD58" s="209" t="str">
        <f>IF(VLOOKUP($V58&amp;AD$4,'Feuille de Calcul'!$A$3:$HS$86,150,FALSE)=0,"",VLOOKUP($V58&amp;AD$4,'Feuille de Calcul'!$A$3:$HS$86,150,FALSE))</f>
        <v/>
      </c>
      <c r="AE58" s="209" t="str">
        <f>IF(VLOOKUP($V58&amp;AE$4,'Feuille de Calcul'!$A$3:$HS$86,150,FALSE)=0,"",VLOOKUP($V58&amp;AE$4,'Feuille de Calcul'!$A$3:$HS$86,150,FALSE))</f>
        <v/>
      </c>
      <c r="AF58" s="209" t="str">
        <f>IF(VLOOKUP($V58&amp;AF$4,'Feuille de Calcul'!$A$3:$HS$86,150,FALSE)=0,"",VLOOKUP($V58&amp;AF$4,'Feuille de Calcul'!$A$3:$HS$86,150,FALSE))</f>
        <v/>
      </c>
      <c r="AG58" s="209" t="str">
        <f>IF(VLOOKUP($V58&amp;AG$4,'Feuille de Calcul'!$A$3:$HS$86,150,FALSE)=0,"",VLOOKUP($V58&amp;AG$4,'Feuille de Calcul'!$A$3:$HS$86,150,FALSE))</f>
        <v/>
      </c>
      <c r="AH58" s="216" t="str">
        <f>IF(VLOOKUP($V58&amp;AH$4,'Feuille de Calcul'!$A$3:$HS$86,150,FALSE)=0,"",VLOOKUP($V58&amp;AH$4,'Feuille de Calcul'!$A$3:$HS$86,150,FALSE))</f>
        <v/>
      </c>
      <c r="AI58" s="146"/>
      <c r="AJ58" s="146"/>
      <c r="AK58" s="146"/>
      <c r="AL58" s="146"/>
      <c r="AM58" s="146"/>
      <c r="AN58" s="146"/>
      <c r="AO58" s="146"/>
      <c r="AP58" s="146"/>
      <c r="AQ58" s="146"/>
    </row>
    <row r="59" spans="2:43" ht="21.95" customHeight="1">
      <c r="C59" s="185" t="s">
        <v>118</v>
      </c>
      <c r="D59" s="217" t="str">
        <f>IF(VLOOKUP($C59&amp;D$4,'Moyennes ∆Ct et 2^(-∆Ct)'!$A$3:$BD$86,45,FALSE)=0,"",VLOOKUP($C59&amp;D$4,'Moyennes ∆Ct et 2^(-∆Ct)'!$A$3:$BD$86,45,FALSE))</f>
        <v/>
      </c>
      <c r="E59" s="218" t="str">
        <f>IF(VLOOKUP($C59&amp;E$4,'Moyennes ∆Ct et 2^(-∆Ct)'!$A$3:$BD$86,45,FALSE)=0,"",VLOOKUP($C59&amp;E$4,'Moyennes ∆Ct et 2^(-∆Ct)'!$A$3:$BD$86,45,FALSE))</f>
        <v/>
      </c>
      <c r="F59" s="218" t="str">
        <f>IF(VLOOKUP($C59&amp;F$4,'Moyennes ∆Ct et 2^(-∆Ct)'!$A$3:$BD$86,45,FALSE)=0,"",VLOOKUP($C59&amp;F$4,'Moyennes ∆Ct et 2^(-∆Ct)'!$A$3:$BD$86,45,FALSE))</f>
        <v/>
      </c>
      <c r="G59" s="218" t="str">
        <f>IF(VLOOKUP($C59&amp;G$4,'Moyennes ∆Ct et 2^(-∆Ct)'!$A$3:$BD$86,45,FALSE)=0,"",VLOOKUP($C59&amp;G$4,'Moyennes ∆Ct et 2^(-∆Ct)'!$A$3:$BD$86,45,FALSE))</f>
        <v/>
      </c>
      <c r="H59" s="218" t="str">
        <f>IF(VLOOKUP($C59&amp;H$4,'Moyennes ∆Ct et 2^(-∆Ct)'!$A$3:$BD$86,45,FALSE)=0,"",VLOOKUP($C59&amp;H$4,'Moyennes ∆Ct et 2^(-∆Ct)'!$A$3:$BD$86,45,FALSE))</f>
        <v/>
      </c>
      <c r="I59" s="218" t="str">
        <f>IF(VLOOKUP($C59&amp;I$4,'Moyennes ∆Ct et 2^(-∆Ct)'!$A$3:$BD$86,45,FALSE)=0,"",VLOOKUP($C59&amp;I$4,'Moyennes ∆Ct et 2^(-∆Ct)'!$A$3:$BD$86,45,FALSE))</f>
        <v/>
      </c>
      <c r="J59" s="218" t="str">
        <f>IF(VLOOKUP($C59&amp;J$4,'Moyennes ∆Ct et 2^(-∆Ct)'!$A$3:$BD$86,45,FALSE)=0,"",VLOOKUP($C59&amp;J$4,'Moyennes ∆Ct et 2^(-∆Ct)'!$A$3:$BD$86,45,FALSE))</f>
        <v/>
      </c>
      <c r="K59" s="218" t="str">
        <f>IF(VLOOKUP($C59&amp;K$4,'Moyennes ∆Ct et 2^(-∆Ct)'!$A$3:$BD$86,45,FALSE)=0,"",VLOOKUP($C59&amp;K$4,'Moyennes ∆Ct et 2^(-∆Ct)'!$A$3:$BD$86,45,FALSE))</f>
        <v/>
      </c>
      <c r="L59" s="218" t="str">
        <f>IF(VLOOKUP($C59&amp;L$4,'Moyennes ∆Ct et 2^(-∆Ct)'!$A$3:$BD$86,45,FALSE)=0,"",VLOOKUP($C59&amp;L$4,'Moyennes ∆Ct et 2^(-∆Ct)'!$A$3:$BD$86,45,FALSE))</f>
        <v/>
      </c>
      <c r="M59" s="218" t="str">
        <f>IF(VLOOKUP($C59&amp;M$4,'Moyennes ∆Ct et 2^(-∆Ct)'!$A$3:$BD$86,45,FALSE)=0,"",VLOOKUP($C59&amp;M$4,'Moyennes ∆Ct et 2^(-∆Ct)'!$A$3:$BD$86,45,FALSE))</f>
        <v/>
      </c>
      <c r="N59" s="218" t="str">
        <f>IF(VLOOKUP($C59&amp;N$4,'Moyennes ∆Ct et 2^(-∆Ct)'!$A$3:$BD$86,45,FALSE)=0,"",VLOOKUP($C59&amp;N$4,'Moyennes ∆Ct et 2^(-∆Ct)'!$A$3:$BD$86,45,FALSE))</f>
        <v/>
      </c>
      <c r="O59" s="219" t="str">
        <f>IF(VLOOKUP($C59&amp;O$4,'Moyennes ∆Ct et 2^(-∆Ct)'!$A$3:$BD$86,45,FALSE)=0,"",VLOOKUP($C59&amp;O$4,'Moyennes ∆Ct et 2^(-∆Ct)'!$A$3:$BD$86,45,FALSE))</f>
        <v/>
      </c>
      <c r="P59" s="146"/>
      <c r="Q59" s="146"/>
      <c r="R59" s="146"/>
      <c r="S59" s="146"/>
      <c r="T59" s="146"/>
      <c r="U59" s="146"/>
      <c r="V59" s="185" t="s">
        <v>118</v>
      </c>
      <c r="W59" s="217" t="str">
        <f>IF(VLOOKUP($V59&amp;W$4,'Feuille de Calcul'!$A$3:$HS$86,150,FALSE)=0,"",VLOOKUP($V59&amp;W$4,'Feuille de Calcul'!$A$3:$HS$86,150,FALSE))</f>
        <v/>
      </c>
      <c r="X59" s="218" t="str">
        <f>IF(VLOOKUP($V59&amp;X$4,'Feuille de Calcul'!$A$3:$HS$86,150,FALSE)=0,"",VLOOKUP($V59&amp;X$4,'Feuille de Calcul'!$A$3:$HS$86,150,FALSE))</f>
        <v/>
      </c>
      <c r="Y59" s="218" t="str">
        <f>IF(VLOOKUP($V59&amp;Y$4,'Feuille de Calcul'!$A$3:$HS$86,150,FALSE)=0,"",VLOOKUP($V59&amp;Y$4,'Feuille de Calcul'!$A$3:$HS$86,150,FALSE))</f>
        <v/>
      </c>
      <c r="Z59" s="218" t="str">
        <f>IF(VLOOKUP($V59&amp;Z$4,'Feuille de Calcul'!$A$3:$HS$86,150,FALSE)=0,"",VLOOKUP($V59&amp;Z$4,'Feuille de Calcul'!$A$3:$HS$86,150,FALSE))</f>
        <v/>
      </c>
      <c r="AA59" s="218" t="str">
        <f>IF(VLOOKUP($V59&amp;AA$4,'Feuille de Calcul'!$A$3:$HS$86,150,FALSE)=0,"",VLOOKUP($V59&amp;AA$4,'Feuille de Calcul'!$A$3:$HS$86,150,FALSE))</f>
        <v/>
      </c>
      <c r="AB59" s="218" t="str">
        <f>IF(VLOOKUP($V59&amp;AB$4,'Feuille de Calcul'!$A$3:$HS$86,150,FALSE)=0,"",VLOOKUP($V59&amp;AB$4,'Feuille de Calcul'!$A$3:$HS$86,150,FALSE))</f>
        <v/>
      </c>
      <c r="AC59" s="218" t="str">
        <f>IF(VLOOKUP($V59&amp;AC$4,'Feuille de Calcul'!$A$3:$HS$86,150,FALSE)=0,"",VLOOKUP($V59&amp;AC$4,'Feuille de Calcul'!$A$3:$HS$86,150,FALSE))</f>
        <v/>
      </c>
      <c r="AD59" s="218" t="str">
        <f>IF(VLOOKUP($V59&amp;AD$4,'Feuille de Calcul'!$A$3:$HS$86,150,FALSE)=0,"",VLOOKUP($V59&amp;AD$4,'Feuille de Calcul'!$A$3:$HS$86,150,FALSE))</f>
        <v/>
      </c>
      <c r="AE59" s="218" t="str">
        <f>IF(VLOOKUP($V59&amp;AE$4,'Feuille de Calcul'!$A$3:$HS$86,150,FALSE)=0,"",VLOOKUP($V59&amp;AE$4,'Feuille de Calcul'!$A$3:$HS$86,150,FALSE))</f>
        <v/>
      </c>
      <c r="AF59" s="218" t="str">
        <f>IF(VLOOKUP($V59&amp;AF$4,'Feuille de Calcul'!$A$3:$HS$86,150,FALSE)=0,"",VLOOKUP($V59&amp;AF$4,'Feuille de Calcul'!$A$3:$HS$86,150,FALSE))</f>
        <v/>
      </c>
      <c r="AG59" s="218" t="str">
        <f>IF(VLOOKUP($V59&amp;AG$4,'Feuille de Calcul'!$A$3:$HS$86,150,FALSE)=0,"",VLOOKUP($V59&amp;AG$4,'Feuille de Calcul'!$A$3:$HS$86,150,FALSE))</f>
        <v/>
      </c>
      <c r="AH59" s="219" t="str">
        <f>IF(VLOOKUP($V59&amp;AH$4,'Feuille de Calcul'!$A$3:$HS$86,150,FALSE)=0,"",VLOOKUP($V59&amp;AH$4,'Feuille de Calcul'!$A$3:$HS$86,150,FALSE))</f>
        <v/>
      </c>
      <c r="AI59" s="146"/>
      <c r="AJ59" s="146"/>
      <c r="AK59" s="146"/>
      <c r="AL59" s="146"/>
      <c r="AM59" s="146"/>
      <c r="AN59" s="146"/>
      <c r="AO59" s="146"/>
      <c r="AP59" s="146"/>
      <c r="AQ59" s="146"/>
    </row>
    <row r="60" spans="2:43">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row>
    <row r="61" spans="2:43">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row>
    <row r="62" spans="2:43">
      <c r="C62" s="676" t="s">
        <v>360</v>
      </c>
      <c r="D62" s="676"/>
      <c r="E62" s="676"/>
      <c r="F62" s="676"/>
      <c r="G62" s="676"/>
      <c r="H62" s="676"/>
      <c r="I62" s="676"/>
      <c r="J62" s="676"/>
      <c r="K62" s="676"/>
      <c r="L62" s="676"/>
      <c r="M62" s="676"/>
      <c r="N62" s="676"/>
      <c r="O62" s="676"/>
      <c r="P62" s="146"/>
      <c r="Q62" s="146"/>
      <c r="R62" s="146"/>
      <c r="S62" s="146"/>
      <c r="T62" s="146"/>
      <c r="U62" s="146"/>
      <c r="V62" s="676" t="s">
        <v>370</v>
      </c>
      <c r="W62" s="676"/>
      <c r="X62" s="676"/>
      <c r="Y62" s="676"/>
      <c r="Z62" s="676"/>
      <c r="AA62" s="676"/>
      <c r="AB62" s="676"/>
      <c r="AC62" s="676"/>
      <c r="AD62" s="676"/>
      <c r="AE62" s="676"/>
      <c r="AF62" s="676"/>
      <c r="AG62" s="676"/>
      <c r="AH62" s="676"/>
      <c r="AI62" s="146"/>
      <c r="AJ62" s="146"/>
      <c r="AK62" s="146"/>
      <c r="AL62" s="146"/>
      <c r="AM62" s="146"/>
      <c r="AN62" s="146"/>
      <c r="AO62" s="146"/>
      <c r="AP62" s="146"/>
      <c r="AQ62" s="146"/>
    </row>
    <row r="63" spans="2:43">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row>
    <row r="64" spans="2:43">
      <c r="C64" s="224"/>
      <c r="D64" s="184">
        <v>1</v>
      </c>
      <c r="E64" s="184">
        <v>2</v>
      </c>
      <c r="F64" s="184">
        <v>3</v>
      </c>
      <c r="G64" s="184">
        <v>4</v>
      </c>
      <c r="H64" s="184">
        <v>5</v>
      </c>
      <c r="I64" s="184">
        <v>6</v>
      </c>
      <c r="J64" s="184">
        <v>7</v>
      </c>
      <c r="K64" s="184">
        <v>8</v>
      </c>
      <c r="L64" s="184">
        <v>9</v>
      </c>
      <c r="M64" s="184">
        <v>10</v>
      </c>
      <c r="N64" s="184">
        <v>11</v>
      </c>
      <c r="O64" s="184">
        <v>12</v>
      </c>
      <c r="P64" s="146"/>
      <c r="Q64" s="146"/>
      <c r="R64" s="146"/>
      <c r="S64" s="146"/>
      <c r="T64" s="146"/>
      <c r="U64" s="146"/>
      <c r="V64" s="224"/>
      <c r="W64" s="184">
        <v>1</v>
      </c>
      <c r="X64" s="184">
        <v>2</v>
      </c>
      <c r="Y64" s="184">
        <v>3</v>
      </c>
      <c r="Z64" s="184">
        <v>4</v>
      </c>
      <c r="AA64" s="184">
        <v>5</v>
      </c>
      <c r="AB64" s="184">
        <v>6</v>
      </c>
      <c r="AC64" s="184">
        <v>7</v>
      </c>
      <c r="AD64" s="184">
        <v>8</v>
      </c>
      <c r="AE64" s="184">
        <v>9</v>
      </c>
      <c r="AF64" s="184">
        <v>10</v>
      </c>
      <c r="AG64" s="184">
        <v>11</v>
      </c>
      <c r="AH64" s="184">
        <v>12</v>
      </c>
      <c r="AI64" s="146"/>
      <c r="AJ64" s="146"/>
      <c r="AK64" s="146"/>
      <c r="AL64" s="146"/>
      <c r="AM64" s="146"/>
      <c r="AN64" s="146"/>
      <c r="AO64" s="146"/>
      <c r="AP64" s="146"/>
      <c r="AQ64" s="146"/>
    </row>
    <row r="65" spans="2:43" ht="21.95" customHeight="1">
      <c r="C65" s="185" t="s">
        <v>112</v>
      </c>
      <c r="D65" s="212" t="str">
        <f>IF(VLOOKUP($C65&amp;D$4,'Moyennes ∆Ct et 2^(-∆Ct)'!$A$3:$BD$86,47,FALSE)=0,"",VLOOKUP($C65&amp;D$4,'Moyennes ∆Ct et 2^(-∆Ct)'!$A$3:$BD$86,47,FALSE))</f>
        <v/>
      </c>
      <c r="E65" s="213" t="str">
        <f>IF(VLOOKUP($C65&amp;E$4,'Moyennes ∆Ct et 2^(-∆Ct)'!$A$3:$BD$86,47,FALSE)=0,"",VLOOKUP($C65&amp;E$4,'Moyennes ∆Ct et 2^(-∆Ct)'!$A$3:$BD$86,47,FALSE))</f>
        <v/>
      </c>
      <c r="F65" s="213" t="str">
        <f>IF(VLOOKUP($C65&amp;F$4,'Moyennes ∆Ct et 2^(-∆Ct)'!$A$3:$BD$86,47,FALSE)=0,"",VLOOKUP($C65&amp;F$4,'Moyennes ∆Ct et 2^(-∆Ct)'!$A$3:$BD$86,47,FALSE))</f>
        <v/>
      </c>
      <c r="G65" s="213" t="str">
        <f>IF(VLOOKUP($C65&amp;G$4,'Moyennes ∆Ct et 2^(-∆Ct)'!$A$3:$BD$86,47,FALSE)=0,"",VLOOKUP($C65&amp;G$4,'Moyennes ∆Ct et 2^(-∆Ct)'!$A$3:$BD$86,47,FALSE))</f>
        <v/>
      </c>
      <c r="H65" s="213" t="str">
        <f>IF(VLOOKUP($C65&amp;H$4,'Moyennes ∆Ct et 2^(-∆Ct)'!$A$3:$BD$86,47,FALSE)=0,"",VLOOKUP($C65&amp;H$4,'Moyennes ∆Ct et 2^(-∆Ct)'!$A$3:$BD$86,47,FALSE))</f>
        <v/>
      </c>
      <c r="I65" s="213" t="str">
        <f>IF(VLOOKUP($C65&amp;I$4,'Moyennes ∆Ct et 2^(-∆Ct)'!$A$3:$BD$86,47,FALSE)=0,"",VLOOKUP($C65&amp;I$4,'Moyennes ∆Ct et 2^(-∆Ct)'!$A$3:$BD$86,47,FALSE))</f>
        <v/>
      </c>
      <c r="J65" s="213" t="str">
        <f>IF(VLOOKUP($C65&amp;J$4,'Moyennes ∆Ct et 2^(-∆Ct)'!$A$3:$BD$86,47,FALSE)=0,"",VLOOKUP($C65&amp;J$4,'Moyennes ∆Ct et 2^(-∆Ct)'!$A$3:$BD$86,47,FALSE))</f>
        <v/>
      </c>
      <c r="K65" s="213" t="str">
        <f>IF(VLOOKUP($C65&amp;K$4,'Moyennes ∆Ct et 2^(-∆Ct)'!$A$3:$BD$86,47,FALSE)=0,"",VLOOKUP($C65&amp;K$4,'Moyennes ∆Ct et 2^(-∆Ct)'!$A$3:$BD$86,47,FALSE))</f>
        <v/>
      </c>
      <c r="L65" s="213" t="str">
        <f>IF(VLOOKUP($C65&amp;L$4,'Moyennes ∆Ct et 2^(-∆Ct)'!$A$3:$BD$86,47,FALSE)=0,"",VLOOKUP($C65&amp;L$4,'Moyennes ∆Ct et 2^(-∆Ct)'!$A$3:$BD$86,47,FALSE))</f>
        <v/>
      </c>
      <c r="M65" s="213" t="str">
        <f>IF(VLOOKUP($C65&amp;M$4,'Moyennes ∆Ct et 2^(-∆Ct)'!$A$3:$BD$86,47,FALSE)=0,"",VLOOKUP($C65&amp;M$4,'Moyennes ∆Ct et 2^(-∆Ct)'!$A$3:$BD$86,47,FALSE))</f>
        <v/>
      </c>
      <c r="N65" s="213" t="str">
        <f>IF(VLOOKUP($C65&amp;N$4,'Moyennes ∆Ct et 2^(-∆Ct)'!$A$3:$BD$86,47,FALSE)=0,"",VLOOKUP($C65&amp;N$4,'Moyennes ∆Ct et 2^(-∆Ct)'!$A$3:$BD$86,47,FALSE))</f>
        <v/>
      </c>
      <c r="O65" s="214" t="str">
        <f>IF(VLOOKUP($C65&amp;O$4,'Moyennes ∆Ct et 2^(-∆Ct)'!$A$3:$BD$86,47,FALSE)=0,"",VLOOKUP($C65&amp;O$4,'Moyennes ∆Ct et 2^(-∆Ct)'!$A$3:$BD$86,47,FALSE))</f>
        <v/>
      </c>
      <c r="P65" s="146"/>
      <c r="Q65" s="146"/>
      <c r="R65" s="146"/>
      <c r="S65" s="146"/>
      <c r="T65" s="146"/>
      <c r="U65" s="146"/>
      <c r="V65" s="185" t="s">
        <v>112</v>
      </c>
      <c r="W65" s="212" t="str">
        <f>IF(VLOOKUP($V65&amp;W$4,'Feuille de Calcul'!$A$3:$HS$86,153,FALSE)=0,"",VLOOKUP($V65&amp;W$4,'Feuille de Calcul'!$A$3:$HS$86,153,FALSE))</f>
        <v/>
      </c>
      <c r="X65" s="213" t="str">
        <f>IF(VLOOKUP($V65&amp;X$4,'Feuille de Calcul'!$A$3:$HS$86,153,FALSE)=0,"",VLOOKUP($V65&amp;X$4,'Feuille de Calcul'!$A$3:$HS$86,153,FALSE))</f>
        <v/>
      </c>
      <c r="Y65" s="213" t="str">
        <f>IF(VLOOKUP($V65&amp;Y$4,'Feuille de Calcul'!$A$3:$HS$86,153,FALSE)=0,"",VLOOKUP($V65&amp;Y$4,'Feuille de Calcul'!$A$3:$HS$86,153,FALSE))</f>
        <v/>
      </c>
      <c r="Z65" s="213" t="str">
        <f>IF(VLOOKUP($V65&amp;Z$4,'Feuille de Calcul'!$A$3:$HS$86,153,FALSE)=0,"",VLOOKUP($V65&amp;Z$4,'Feuille de Calcul'!$A$3:$HS$86,153,FALSE))</f>
        <v/>
      </c>
      <c r="AA65" s="213" t="str">
        <f>IF(VLOOKUP($V65&amp;AA$4,'Feuille de Calcul'!$A$3:$HS$86,153,FALSE)=0,"",VLOOKUP($V65&amp;AA$4,'Feuille de Calcul'!$A$3:$HS$86,153,FALSE))</f>
        <v/>
      </c>
      <c r="AB65" s="213" t="str">
        <f>IF(VLOOKUP($V65&amp;AB$4,'Feuille de Calcul'!$A$3:$HS$86,153,FALSE)=0,"",VLOOKUP($V65&amp;AB$4,'Feuille de Calcul'!$A$3:$HS$86,153,FALSE))</f>
        <v/>
      </c>
      <c r="AC65" s="213" t="str">
        <f>IF(VLOOKUP($V65&amp;AC$4,'Feuille de Calcul'!$A$3:$HS$86,153,FALSE)=0,"",VLOOKUP($V65&amp;AC$4,'Feuille de Calcul'!$A$3:$HS$86,153,FALSE))</f>
        <v/>
      </c>
      <c r="AD65" s="213" t="str">
        <f>IF(VLOOKUP($V65&amp;AD$4,'Feuille de Calcul'!$A$3:$HS$86,153,FALSE)=0,"",VLOOKUP($V65&amp;AD$4,'Feuille de Calcul'!$A$3:$HS$86,153,FALSE))</f>
        <v/>
      </c>
      <c r="AE65" s="213" t="str">
        <f>IF(VLOOKUP($V65&amp;AE$4,'Feuille de Calcul'!$A$3:$HS$86,153,FALSE)=0,"",VLOOKUP($V65&amp;AE$4,'Feuille de Calcul'!$A$3:$HS$86,153,FALSE))</f>
        <v/>
      </c>
      <c r="AF65" s="213" t="str">
        <f>IF(VLOOKUP($V65&amp;AF$4,'Feuille de Calcul'!$A$3:$HS$86,153,FALSE)=0,"",VLOOKUP($V65&amp;AF$4,'Feuille de Calcul'!$A$3:$HS$86,153,FALSE))</f>
        <v/>
      </c>
      <c r="AG65" s="213" t="str">
        <f>IF(VLOOKUP($V65&amp;AG$4,'Feuille de Calcul'!$A$3:$HS$86,153,FALSE)=0,"",VLOOKUP($V65&amp;AG$4,'Feuille de Calcul'!$A$3:$HS$86,153,FALSE))</f>
        <v/>
      </c>
      <c r="AH65" s="214" t="str">
        <f>IF(VLOOKUP($V65&amp;AH$4,'Feuille de Calcul'!$A$3:$HS$86,153,FALSE)=0,"",VLOOKUP($V65&amp;AH$4,'Feuille de Calcul'!$A$3:$HS$86,153,FALSE))</f>
        <v/>
      </c>
      <c r="AI65" s="146"/>
      <c r="AJ65" s="146"/>
      <c r="AK65" s="146"/>
      <c r="AL65" s="146"/>
      <c r="AM65" s="146"/>
      <c r="AN65" s="146"/>
      <c r="AO65" s="146"/>
      <c r="AP65" s="146"/>
      <c r="AQ65" s="146"/>
    </row>
    <row r="66" spans="2:43" ht="21.95" customHeight="1">
      <c r="C66" s="185" t="s">
        <v>113</v>
      </c>
      <c r="D66" s="215" t="str">
        <f>IF(VLOOKUP($C66&amp;D$4,'Moyennes ∆Ct et 2^(-∆Ct)'!$A$3:$BD$86,47,FALSE)=0,"",VLOOKUP($C66&amp;D$4,'Moyennes ∆Ct et 2^(-∆Ct)'!$A$3:$BD$86,47,FALSE))</f>
        <v/>
      </c>
      <c r="E66" s="209" t="str">
        <f>IF(VLOOKUP($C66&amp;E$4,'Moyennes ∆Ct et 2^(-∆Ct)'!$A$3:$BD$86,47,FALSE)=0,"",VLOOKUP($C66&amp;E$4,'Moyennes ∆Ct et 2^(-∆Ct)'!$A$3:$BD$86,47,FALSE))</f>
        <v/>
      </c>
      <c r="F66" s="209" t="str">
        <f>IF(VLOOKUP($C66&amp;F$4,'Moyennes ∆Ct et 2^(-∆Ct)'!$A$3:$BD$86,47,FALSE)=0,"",VLOOKUP($C66&amp;F$4,'Moyennes ∆Ct et 2^(-∆Ct)'!$A$3:$BD$86,47,FALSE))</f>
        <v/>
      </c>
      <c r="G66" s="209" t="str">
        <f>IF(VLOOKUP($C66&amp;G$4,'Moyennes ∆Ct et 2^(-∆Ct)'!$A$3:$BD$86,47,FALSE)=0,"",VLOOKUP($C66&amp;G$4,'Moyennes ∆Ct et 2^(-∆Ct)'!$A$3:$BD$86,47,FALSE))</f>
        <v/>
      </c>
      <c r="H66" s="209" t="str">
        <f>IF(VLOOKUP($C66&amp;H$4,'Moyennes ∆Ct et 2^(-∆Ct)'!$A$3:$BD$86,47,FALSE)=0,"",VLOOKUP($C66&amp;H$4,'Moyennes ∆Ct et 2^(-∆Ct)'!$A$3:$BD$86,47,FALSE))</f>
        <v/>
      </c>
      <c r="I66" s="209" t="str">
        <f>IF(VLOOKUP($C66&amp;I$4,'Moyennes ∆Ct et 2^(-∆Ct)'!$A$3:$BD$86,47,FALSE)=0,"",VLOOKUP($C66&amp;I$4,'Moyennes ∆Ct et 2^(-∆Ct)'!$A$3:$BD$86,47,FALSE))</f>
        <v/>
      </c>
      <c r="J66" s="209" t="str">
        <f>IF(VLOOKUP($C66&amp;J$4,'Moyennes ∆Ct et 2^(-∆Ct)'!$A$3:$BD$86,47,FALSE)=0,"",VLOOKUP($C66&amp;J$4,'Moyennes ∆Ct et 2^(-∆Ct)'!$A$3:$BD$86,47,FALSE))</f>
        <v/>
      </c>
      <c r="K66" s="209" t="str">
        <f>IF(VLOOKUP($C66&amp;K$4,'Moyennes ∆Ct et 2^(-∆Ct)'!$A$3:$BD$86,47,FALSE)=0,"",VLOOKUP($C66&amp;K$4,'Moyennes ∆Ct et 2^(-∆Ct)'!$A$3:$BD$86,47,FALSE))</f>
        <v/>
      </c>
      <c r="L66" s="209" t="str">
        <f>IF(VLOOKUP($C66&amp;L$4,'Moyennes ∆Ct et 2^(-∆Ct)'!$A$3:$BD$86,47,FALSE)=0,"",VLOOKUP($C66&amp;L$4,'Moyennes ∆Ct et 2^(-∆Ct)'!$A$3:$BD$86,47,FALSE))</f>
        <v/>
      </c>
      <c r="M66" s="209" t="str">
        <f>IF(VLOOKUP($C66&amp;M$4,'Moyennes ∆Ct et 2^(-∆Ct)'!$A$3:$BD$86,47,FALSE)=0,"",VLOOKUP($C66&amp;M$4,'Moyennes ∆Ct et 2^(-∆Ct)'!$A$3:$BD$86,47,FALSE))</f>
        <v/>
      </c>
      <c r="N66" s="209" t="str">
        <f>IF(VLOOKUP($C66&amp;N$4,'Moyennes ∆Ct et 2^(-∆Ct)'!$A$3:$BD$86,47,FALSE)=0,"",VLOOKUP($C66&amp;N$4,'Moyennes ∆Ct et 2^(-∆Ct)'!$A$3:$BD$86,47,FALSE))</f>
        <v/>
      </c>
      <c r="O66" s="216" t="str">
        <f>IF(VLOOKUP($C66&amp;O$4,'Moyennes ∆Ct et 2^(-∆Ct)'!$A$3:$BD$86,47,FALSE)=0,"",VLOOKUP($C66&amp;O$4,'Moyennes ∆Ct et 2^(-∆Ct)'!$A$3:$BD$86,47,FALSE))</f>
        <v/>
      </c>
      <c r="P66" s="146"/>
      <c r="Q66" s="146"/>
      <c r="R66" s="146"/>
      <c r="S66" s="146"/>
      <c r="T66" s="146"/>
      <c r="U66" s="146"/>
      <c r="V66" s="185" t="s">
        <v>113</v>
      </c>
      <c r="W66" s="215" t="str">
        <f>IF(VLOOKUP($V66&amp;W$4,'Feuille de Calcul'!$A$3:$HS$86,153,FALSE)=0,"",VLOOKUP($V66&amp;W$4,'Feuille de Calcul'!$A$3:$HS$86,153,FALSE))</f>
        <v/>
      </c>
      <c r="X66" s="209" t="str">
        <f>IF(VLOOKUP($V66&amp;X$4,'Feuille de Calcul'!$A$3:$HS$86,153,FALSE)=0,"",VLOOKUP($V66&amp;X$4,'Feuille de Calcul'!$A$3:$HS$86,153,FALSE))</f>
        <v/>
      </c>
      <c r="Y66" s="209" t="str">
        <f>IF(VLOOKUP($V66&amp;Y$4,'Feuille de Calcul'!$A$3:$HS$86,153,FALSE)=0,"",VLOOKUP($V66&amp;Y$4,'Feuille de Calcul'!$A$3:$HS$86,153,FALSE))</f>
        <v/>
      </c>
      <c r="Z66" s="209" t="str">
        <f>IF(VLOOKUP($V66&amp;Z$4,'Feuille de Calcul'!$A$3:$HS$86,153,FALSE)=0,"",VLOOKUP($V66&amp;Z$4,'Feuille de Calcul'!$A$3:$HS$86,153,FALSE))</f>
        <v/>
      </c>
      <c r="AA66" s="209" t="str">
        <f>IF(VLOOKUP($V66&amp;AA$4,'Feuille de Calcul'!$A$3:$HS$86,153,FALSE)=0,"",VLOOKUP($V66&amp;AA$4,'Feuille de Calcul'!$A$3:$HS$86,153,FALSE))</f>
        <v/>
      </c>
      <c r="AB66" s="209" t="str">
        <f>IF(VLOOKUP($V66&amp;AB$4,'Feuille de Calcul'!$A$3:$HS$86,153,FALSE)=0,"",VLOOKUP($V66&amp;AB$4,'Feuille de Calcul'!$A$3:$HS$86,153,FALSE))</f>
        <v/>
      </c>
      <c r="AC66" s="209" t="str">
        <f>IF(VLOOKUP($V66&amp;AC$4,'Feuille de Calcul'!$A$3:$HS$86,153,FALSE)=0,"",VLOOKUP($V66&amp;AC$4,'Feuille de Calcul'!$A$3:$HS$86,153,FALSE))</f>
        <v/>
      </c>
      <c r="AD66" s="209" t="str">
        <f>IF(VLOOKUP($V66&amp;AD$4,'Feuille de Calcul'!$A$3:$HS$86,153,FALSE)=0,"",VLOOKUP($V66&amp;AD$4,'Feuille de Calcul'!$A$3:$HS$86,153,FALSE))</f>
        <v/>
      </c>
      <c r="AE66" s="209" t="str">
        <f>IF(VLOOKUP($V66&amp;AE$4,'Feuille de Calcul'!$A$3:$HS$86,153,FALSE)=0,"",VLOOKUP($V66&amp;AE$4,'Feuille de Calcul'!$A$3:$HS$86,153,FALSE))</f>
        <v/>
      </c>
      <c r="AF66" s="209" t="str">
        <f>IF(VLOOKUP($V66&amp;AF$4,'Feuille de Calcul'!$A$3:$HS$86,153,FALSE)=0,"",VLOOKUP($V66&amp;AF$4,'Feuille de Calcul'!$A$3:$HS$86,153,FALSE))</f>
        <v/>
      </c>
      <c r="AG66" s="209" t="str">
        <f>IF(VLOOKUP($V66&amp;AG$4,'Feuille de Calcul'!$A$3:$HS$86,153,FALSE)=0,"",VLOOKUP($V66&amp;AG$4,'Feuille de Calcul'!$A$3:$HS$86,153,FALSE))</f>
        <v/>
      </c>
      <c r="AH66" s="216" t="str">
        <f>IF(VLOOKUP($V66&amp;AH$4,'Feuille de Calcul'!$A$3:$HS$86,153,FALSE)=0,"",VLOOKUP($V66&amp;AH$4,'Feuille de Calcul'!$A$3:$HS$86,153,FALSE))</f>
        <v/>
      </c>
      <c r="AI66" s="146"/>
      <c r="AJ66" s="146"/>
      <c r="AK66" s="146"/>
      <c r="AL66" s="146"/>
      <c r="AM66" s="146"/>
      <c r="AN66" s="146"/>
      <c r="AO66" s="146"/>
      <c r="AP66" s="146"/>
      <c r="AQ66" s="146"/>
    </row>
    <row r="67" spans="2:43" ht="21.95" customHeight="1">
      <c r="C67" s="185" t="s">
        <v>114</v>
      </c>
      <c r="D67" s="215" t="str">
        <f>IF(VLOOKUP($C67&amp;D$4,'Moyennes ∆Ct et 2^(-∆Ct)'!$A$3:$BD$86,47,FALSE)=0,"",VLOOKUP($C67&amp;D$4,'Moyennes ∆Ct et 2^(-∆Ct)'!$A$3:$BD$86,47,FALSE))</f>
        <v/>
      </c>
      <c r="E67" s="209" t="str">
        <f>IF(VLOOKUP($C67&amp;E$4,'Moyennes ∆Ct et 2^(-∆Ct)'!$A$3:$BD$86,47,FALSE)=0,"",VLOOKUP($C67&amp;E$4,'Moyennes ∆Ct et 2^(-∆Ct)'!$A$3:$BD$86,47,FALSE))</f>
        <v/>
      </c>
      <c r="F67" s="209" t="str">
        <f>IF(VLOOKUP($C67&amp;F$4,'Moyennes ∆Ct et 2^(-∆Ct)'!$A$3:$BD$86,47,FALSE)=0,"",VLOOKUP($C67&amp;F$4,'Moyennes ∆Ct et 2^(-∆Ct)'!$A$3:$BD$86,47,FALSE))</f>
        <v/>
      </c>
      <c r="G67" s="209" t="str">
        <f>IF(VLOOKUP($C67&amp;G$4,'Moyennes ∆Ct et 2^(-∆Ct)'!$A$3:$BD$86,47,FALSE)=0,"",VLOOKUP($C67&amp;G$4,'Moyennes ∆Ct et 2^(-∆Ct)'!$A$3:$BD$86,47,FALSE))</f>
        <v/>
      </c>
      <c r="H67" s="209" t="str">
        <f>IF(VLOOKUP($C67&amp;H$4,'Moyennes ∆Ct et 2^(-∆Ct)'!$A$3:$BD$86,47,FALSE)=0,"",VLOOKUP($C67&amp;H$4,'Moyennes ∆Ct et 2^(-∆Ct)'!$A$3:$BD$86,47,FALSE))</f>
        <v/>
      </c>
      <c r="I67" s="209" t="str">
        <f>IF(VLOOKUP($C67&amp;I$4,'Moyennes ∆Ct et 2^(-∆Ct)'!$A$3:$BD$86,47,FALSE)=0,"",VLOOKUP($C67&amp;I$4,'Moyennes ∆Ct et 2^(-∆Ct)'!$A$3:$BD$86,47,FALSE))</f>
        <v/>
      </c>
      <c r="J67" s="209" t="str">
        <f>IF(VLOOKUP($C67&amp;J$4,'Moyennes ∆Ct et 2^(-∆Ct)'!$A$3:$BD$86,47,FALSE)=0,"",VLOOKUP($C67&amp;J$4,'Moyennes ∆Ct et 2^(-∆Ct)'!$A$3:$BD$86,47,FALSE))</f>
        <v/>
      </c>
      <c r="K67" s="209" t="str">
        <f>IF(VLOOKUP($C67&amp;K$4,'Moyennes ∆Ct et 2^(-∆Ct)'!$A$3:$BD$86,47,FALSE)=0,"",VLOOKUP($C67&amp;K$4,'Moyennes ∆Ct et 2^(-∆Ct)'!$A$3:$BD$86,47,FALSE))</f>
        <v/>
      </c>
      <c r="L67" s="209" t="str">
        <f>IF(VLOOKUP($C67&amp;L$4,'Moyennes ∆Ct et 2^(-∆Ct)'!$A$3:$BD$86,47,FALSE)=0,"",VLOOKUP($C67&amp;L$4,'Moyennes ∆Ct et 2^(-∆Ct)'!$A$3:$BD$86,47,FALSE))</f>
        <v/>
      </c>
      <c r="M67" s="209" t="str">
        <f>IF(VLOOKUP($C67&amp;M$4,'Moyennes ∆Ct et 2^(-∆Ct)'!$A$3:$BD$86,47,FALSE)=0,"",VLOOKUP($C67&amp;M$4,'Moyennes ∆Ct et 2^(-∆Ct)'!$A$3:$BD$86,47,FALSE))</f>
        <v/>
      </c>
      <c r="N67" s="209" t="str">
        <f>IF(VLOOKUP($C67&amp;N$4,'Moyennes ∆Ct et 2^(-∆Ct)'!$A$3:$BD$86,47,FALSE)=0,"",VLOOKUP($C67&amp;N$4,'Moyennes ∆Ct et 2^(-∆Ct)'!$A$3:$BD$86,47,FALSE))</f>
        <v/>
      </c>
      <c r="O67" s="216" t="str">
        <f>IF(VLOOKUP($C67&amp;O$4,'Moyennes ∆Ct et 2^(-∆Ct)'!$A$3:$BD$86,47,FALSE)=0,"",VLOOKUP($C67&amp;O$4,'Moyennes ∆Ct et 2^(-∆Ct)'!$A$3:$BD$86,47,FALSE))</f>
        <v/>
      </c>
      <c r="P67" s="146"/>
      <c r="Q67" s="146"/>
      <c r="R67" s="146"/>
      <c r="S67" s="146"/>
      <c r="T67" s="146"/>
      <c r="U67" s="146"/>
      <c r="V67" s="185" t="s">
        <v>114</v>
      </c>
      <c r="W67" s="215" t="str">
        <f>IF(VLOOKUP($V67&amp;W$4,'Feuille de Calcul'!$A$3:$HS$86,153,FALSE)=0,"",VLOOKUP($V67&amp;W$4,'Feuille de Calcul'!$A$3:$HS$86,153,FALSE))</f>
        <v/>
      </c>
      <c r="X67" s="209" t="str">
        <f>IF(VLOOKUP($V67&amp;X$4,'Feuille de Calcul'!$A$3:$HS$86,153,FALSE)=0,"",VLOOKUP($V67&amp;X$4,'Feuille de Calcul'!$A$3:$HS$86,153,FALSE))</f>
        <v/>
      </c>
      <c r="Y67" s="209" t="str">
        <f>IF(VLOOKUP($V67&amp;Y$4,'Feuille de Calcul'!$A$3:$HS$86,153,FALSE)=0,"",VLOOKUP($V67&amp;Y$4,'Feuille de Calcul'!$A$3:$HS$86,153,FALSE))</f>
        <v/>
      </c>
      <c r="Z67" s="209" t="str">
        <f>IF(VLOOKUP($V67&amp;Z$4,'Feuille de Calcul'!$A$3:$HS$86,153,FALSE)=0,"",VLOOKUP($V67&amp;Z$4,'Feuille de Calcul'!$A$3:$HS$86,153,FALSE))</f>
        <v/>
      </c>
      <c r="AA67" s="209" t="str">
        <f>IF(VLOOKUP($V67&amp;AA$4,'Feuille de Calcul'!$A$3:$HS$86,153,FALSE)=0,"",VLOOKUP($V67&amp;AA$4,'Feuille de Calcul'!$A$3:$HS$86,153,FALSE))</f>
        <v/>
      </c>
      <c r="AB67" s="209" t="str">
        <f>IF(VLOOKUP($V67&amp;AB$4,'Feuille de Calcul'!$A$3:$HS$86,153,FALSE)=0,"",VLOOKUP($V67&amp;AB$4,'Feuille de Calcul'!$A$3:$HS$86,153,FALSE))</f>
        <v/>
      </c>
      <c r="AC67" s="209" t="str">
        <f>IF(VLOOKUP($V67&amp;AC$4,'Feuille de Calcul'!$A$3:$HS$86,153,FALSE)=0,"",VLOOKUP($V67&amp;AC$4,'Feuille de Calcul'!$A$3:$HS$86,153,FALSE))</f>
        <v/>
      </c>
      <c r="AD67" s="209" t="str">
        <f>IF(VLOOKUP($V67&amp;AD$4,'Feuille de Calcul'!$A$3:$HS$86,153,FALSE)=0,"",VLOOKUP($V67&amp;AD$4,'Feuille de Calcul'!$A$3:$HS$86,153,FALSE))</f>
        <v/>
      </c>
      <c r="AE67" s="209" t="str">
        <f>IF(VLOOKUP($V67&amp;AE$4,'Feuille de Calcul'!$A$3:$HS$86,153,FALSE)=0,"",VLOOKUP($V67&amp;AE$4,'Feuille de Calcul'!$A$3:$HS$86,153,FALSE))</f>
        <v/>
      </c>
      <c r="AF67" s="209" t="str">
        <f>IF(VLOOKUP($V67&amp;AF$4,'Feuille de Calcul'!$A$3:$HS$86,153,FALSE)=0,"",VLOOKUP($V67&amp;AF$4,'Feuille de Calcul'!$A$3:$HS$86,153,FALSE))</f>
        <v/>
      </c>
      <c r="AG67" s="209" t="str">
        <f>IF(VLOOKUP($V67&amp;AG$4,'Feuille de Calcul'!$A$3:$HS$86,153,FALSE)=0,"",VLOOKUP($V67&amp;AG$4,'Feuille de Calcul'!$A$3:$HS$86,153,FALSE))</f>
        <v/>
      </c>
      <c r="AH67" s="216" t="str">
        <f>IF(VLOOKUP($V67&amp;AH$4,'Feuille de Calcul'!$A$3:$HS$86,153,FALSE)=0,"",VLOOKUP($V67&amp;AH$4,'Feuille de Calcul'!$A$3:$HS$86,153,FALSE))</f>
        <v/>
      </c>
      <c r="AI67" s="146"/>
      <c r="AJ67" s="146"/>
      <c r="AK67" s="146"/>
      <c r="AL67" s="146"/>
      <c r="AM67" s="146"/>
      <c r="AN67" s="146"/>
      <c r="AO67" s="146"/>
      <c r="AP67" s="146"/>
      <c r="AQ67" s="146"/>
    </row>
    <row r="68" spans="2:43" ht="21.95" customHeight="1">
      <c r="C68" s="185" t="s">
        <v>115</v>
      </c>
      <c r="D68" s="215" t="str">
        <f>IF(VLOOKUP($C68&amp;D$4,'Moyennes ∆Ct et 2^(-∆Ct)'!$A$3:$BD$86,47,FALSE)=0,"",VLOOKUP($C68&amp;D$4,'Moyennes ∆Ct et 2^(-∆Ct)'!$A$3:$BD$86,47,FALSE))</f>
        <v/>
      </c>
      <c r="E68" s="209" t="str">
        <f>IF(VLOOKUP($C68&amp;E$4,'Moyennes ∆Ct et 2^(-∆Ct)'!$A$3:$BD$86,47,FALSE)=0,"",VLOOKUP($C68&amp;E$4,'Moyennes ∆Ct et 2^(-∆Ct)'!$A$3:$BD$86,47,FALSE))</f>
        <v/>
      </c>
      <c r="F68" s="209" t="str">
        <f>IF(VLOOKUP($C68&amp;F$4,'Moyennes ∆Ct et 2^(-∆Ct)'!$A$3:$BD$86,47,FALSE)=0,"",VLOOKUP($C68&amp;F$4,'Moyennes ∆Ct et 2^(-∆Ct)'!$A$3:$BD$86,47,FALSE))</f>
        <v/>
      </c>
      <c r="G68" s="209" t="str">
        <f>IF(VLOOKUP($C68&amp;G$4,'Moyennes ∆Ct et 2^(-∆Ct)'!$A$3:$BD$86,47,FALSE)=0,"",VLOOKUP($C68&amp;G$4,'Moyennes ∆Ct et 2^(-∆Ct)'!$A$3:$BD$86,47,FALSE))</f>
        <v/>
      </c>
      <c r="H68" s="209" t="str">
        <f>IF(VLOOKUP($C68&amp;H$4,'Moyennes ∆Ct et 2^(-∆Ct)'!$A$3:$BD$86,47,FALSE)=0,"",VLOOKUP($C68&amp;H$4,'Moyennes ∆Ct et 2^(-∆Ct)'!$A$3:$BD$86,47,FALSE))</f>
        <v/>
      </c>
      <c r="I68" s="209" t="str">
        <f>IF(VLOOKUP($C68&amp;I$4,'Moyennes ∆Ct et 2^(-∆Ct)'!$A$3:$BD$86,47,FALSE)=0,"",VLOOKUP($C68&amp;I$4,'Moyennes ∆Ct et 2^(-∆Ct)'!$A$3:$BD$86,47,FALSE))</f>
        <v/>
      </c>
      <c r="J68" s="209" t="str">
        <f>IF(VLOOKUP($C68&amp;J$4,'Moyennes ∆Ct et 2^(-∆Ct)'!$A$3:$BD$86,47,FALSE)=0,"",VLOOKUP($C68&amp;J$4,'Moyennes ∆Ct et 2^(-∆Ct)'!$A$3:$BD$86,47,FALSE))</f>
        <v/>
      </c>
      <c r="K68" s="209" t="str">
        <f>IF(VLOOKUP($C68&amp;K$4,'Moyennes ∆Ct et 2^(-∆Ct)'!$A$3:$BD$86,47,FALSE)=0,"",VLOOKUP($C68&amp;K$4,'Moyennes ∆Ct et 2^(-∆Ct)'!$A$3:$BD$86,47,FALSE))</f>
        <v/>
      </c>
      <c r="L68" s="209" t="str">
        <f>IF(VLOOKUP($C68&amp;L$4,'Moyennes ∆Ct et 2^(-∆Ct)'!$A$3:$BD$86,47,FALSE)=0,"",VLOOKUP($C68&amp;L$4,'Moyennes ∆Ct et 2^(-∆Ct)'!$A$3:$BD$86,47,FALSE))</f>
        <v/>
      </c>
      <c r="M68" s="209" t="str">
        <f>IF(VLOOKUP($C68&amp;M$4,'Moyennes ∆Ct et 2^(-∆Ct)'!$A$3:$BD$86,47,FALSE)=0,"",VLOOKUP($C68&amp;M$4,'Moyennes ∆Ct et 2^(-∆Ct)'!$A$3:$BD$86,47,FALSE))</f>
        <v/>
      </c>
      <c r="N68" s="209" t="str">
        <f>IF(VLOOKUP($C68&amp;N$4,'Moyennes ∆Ct et 2^(-∆Ct)'!$A$3:$BD$86,47,FALSE)=0,"",VLOOKUP($C68&amp;N$4,'Moyennes ∆Ct et 2^(-∆Ct)'!$A$3:$BD$86,47,FALSE))</f>
        <v/>
      </c>
      <c r="O68" s="216" t="str">
        <f>IF(VLOOKUP($C68&amp;O$4,'Moyennes ∆Ct et 2^(-∆Ct)'!$A$3:$BD$86,47,FALSE)=0,"",VLOOKUP($C68&amp;O$4,'Moyennes ∆Ct et 2^(-∆Ct)'!$A$3:$BD$86,47,FALSE))</f>
        <v/>
      </c>
      <c r="P68" s="146"/>
      <c r="Q68" s="146"/>
      <c r="R68" s="146"/>
      <c r="S68" s="146"/>
      <c r="T68" s="146"/>
      <c r="U68" s="146"/>
      <c r="V68" s="185" t="s">
        <v>115</v>
      </c>
      <c r="W68" s="215" t="str">
        <f>IF(VLOOKUP($V68&amp;W$4,'Feuille de Calcul'!$A$3:$HS$86,153,FALSE)=0,"",VLOOKUP($V68&amp;W$4,'Feuille de Calcul'!$A$3:$HS$86,153,FALSE))</f>
        <v/>
      </c>
      <c r="X68" s="209" t="str">
        <f>IF(VLOOKUP($V68&amp;X$4,'Feuille de Calcul'!$A$3:$HS$86,153,FALSE)=0,"",VLOOKUP($V68&amp;X$4,'Feuille de Calcul'!$A$3:$HS$86,153,FALSE))</f>
        <v/>
      </c>
      <c r="Y68" s="209" t="str">
        <f>IF(VLOOKUP($V68&amp;Y$4,'Feuille de Calcul'!$A$3:$HS$86,153,FALSE)=0,"",VLOOKUP($V68&amp;Y$4,'Feuille de Calcul'!$A$3:$HS$86,153,FALSE))</f>
        <v/>
      </c>
      <c r="Z68" s="209" t="str">
        <f>IF(VLOOKUP($V68&amp;Z$4,'Feuille de Calcul'!$A$3:$HS$86,153,FALSE)=0,"",VLOOKUP($V68&amp;Z$4,'Feuille de Calcul'!$A$3:$HS$86,153,FALSE))</f>
        <v/>
      </c>
      <c r="AA68" s="209" t="str">
        <f>IF(VLOOKUP($V68&amp;AA$4,'Feuille de Calcul'!$A$3:$HS$86,153,FALSE)=0,"",VLOOKUP($V68&amp;AA$4,'Feuille de Calcul'!$A$3:$HS$86,153,FALSE))</f>
        <v/>
      </c>
      <c r="AB68" s="209" t="str">
        <f>IF(VLOOKUP($V68&amp;AB$4,'Feuille de Calcul'!$A$3:$HS$86,153,FALSE)=0,"",VLOOKUP($V68&amp;AB$4,'Feuille de Calcul'!$A$3:$HS$86,153,FALSE))</f>
        <v/>
      </c>
      <c r="AC68" s="209" t="str">
        <f>IF(VLOOKUP($V68&amp;AC$4,'Feuille de Calcul'!$A$3:$HS$86,153,FALSE)=0,"",VLOOKUP($V68&amp;AC$4,'Feuille de Calcul'!$A$3:$HS$86,153,FALSE))</f>
        <v/>
      </c>
      <c r="AD68" s="209" t="str">
        <f>IF(VLOOKUP($V68&amp;AD$4,'Feuille de Calcul'!$A$3:$HS$86,153,FALSE)=0,"",VLOOKUP($V68&amp;AD$4,'Feuille de Calcul'!$A$3:$HS$86,153,FALSE))</f>
        <v/>
      </c>
      <c r="AE68" s="209" t="str">
        <f>IF(VLOOKUP($V68&amp;AE$4,'Feuille de Calcul'!$A$3:$HS$86,153,FALSE)=0,"",VLOOKUP($V68&amp;AE$4,'Feuille de Calcul'!$A$3:$HS$86,153,FALSE))</f>
        <v/>
      </c>
      <c r="AF68" s="209" t="str">
        <f>IF(VLOOKUP($V68&amp;AF$4,'Feuille de Calcul'!$A$3:$HS$86,153,FALSE)=0,"",VLOOKUP($V68&amp;AF$4,'Feuille de Calcul'!$A$3:$HS$86,153,FALSE))</f>
        <v/>
      </c>
      <c r="AG68" s="209" t="str">
        <f>IF(VLOOKUP($V68&amp;AG$4,'Feuille de Calcul'!$A$3:$HS$86,153,FALSE)=0,"",VLOOKUP($V68&amp;AG$4,'Feuille de Calcul'!$A$3:$HS$86,153,FALSE))</f>
        <v/>
      </c>
      <c r="AH68" s="216" t="str">
        <f>IF(VLOOKUP($V68&amp;AH$4,'Feuille de Calcul'!$A$3:$HS$86,153,FALSE)=0,"",VLOOKUP($V68&amp;AH$4,'Feuille de Calcul'!$A$3:$HS$86,153,FALSE))</f>
        <v/>
      </c>
      <c r="AI68" s="146"/>
      <c r="AJ68" s="146"/>
      <c r="AK68" s="146"/>
      <c r="AL68" s="146"/>
      <c r="AM68" s="146"/>
      <c r="AN68" s="146"/>
      <c r="AO68" s="146"/>
      <c r="AP68" s="146"/>
      <c r="AQ68" s="146"/>
    </row>
    <row r="69" spans="2:43" ht="21.95" customHeight="1">
      <c r="C69" s="185" t="s">
        <v>116</v>
      </c>
      <c r="D69" s="215" t="str">
        <f>IF(VLOOKUP($C69&amp;D$4,'Moyennes ∆Ct et 2^(-∆Ct)'!$A$3:$BD$86,47,FALSE)=0,"",VLOOKUP($C69&amp;D$4,'Moyennes ∆Ct et 2^(-∆Ct)'!$A$3:$BD$86,47,FALSE))</f>
        <v/>
      </c>
      <c r="E69" s="209" t="str">
        <f>IF(VLOOKUP($C69&amp;E$4,'Moyennes ∆Ct et 2^(-∆Ct)'!$A$3:$BD$86,47,FALSE)=0,"",VLOOKUP($C69&amp;E$4,'Moyennes ∆Ct et 2^(-∆Ct)'!$A$3:$BD$86,47,FALSE))</f>
        <v/>
      </c>
      <c r="F69" s="209" t="str">
        <f>IF(VLOOKUP($C69&amp;F$4,'Moyennes ∆Ct et 2^(-∆Ct)'!$A$3:$BD$86,47,FALSE)=0,"",VLOOKUP($C69&amp;F$4,'Moyennes ∆Ct et 2^(-∆Ct)'!$A$3:$BD$86,47,FALSE))</f>
        <v/>
      </c>
      <c r="G69" s="209" t="str">
        <f>IF(VLOOKUP($C69&amp;G$4,'Moyennes ∆Ct et 2^(-∆Ct)'!$A$3:$BD$86,47,FALSE)=0,"",VLOOKUP($C69&amp;G$4,'Moyennes ∆Ct et 2^(-∆Ct)'!$A$3:$BD$86,47,FALSE))</f>
        <v/>
      </c>
      <c r="H69" s="209" t="str">
        <f>IF(VLOOKUP($C69&amp;H$4,'Moyennes ∆Ct et 2^(-∆Ct)'!$A$3:$BD$86,47,FALSE)=0,"",VLOOKUP($C69&amp;H$4,'Moyennes ∆Ct et 2^(-∆Ct)'!$A$3:$BD$86,47,FALSE))</f>
        <v/>
      </c>
      <c r="I69" s="209" t="str">
        <f>IF(VLOOKUP($C69&amp;I$4,'Moyennes ∆Ct et 2^(-∆Ct)'!$A$3:$BD$86,47,FALSE)=0,"",VLOOKUP($C69&amp;I$4,'Moyennes ∆Ct et 2^(-∆Ct)'!$A$3:$BD$86,47,FALSE))</f>
        <v/>
      </c>
      <c r="J69" s="209" t="str">
        <f>IF(VLOOKUP($C69&amp;J$4,'Moyennes ∆Ct et 2^(-∆Ct)'!$A$3:$BD$86,47,FALSE)=0,"",VLOOKUP($C69&amp;J$4,'Moyennes ∆Ct et 2^(-∆Ct)'!$A$3:$BD$86,47,FALSE))</f>
        <v/>
      </c>
      <c r="K69" s="209" t="str">
        <f>IF(VLOOKUP($C69&amp;K$4,'Moyennes ∆Ct et 2^(-∆Ct)'!$A$3:$BD$86,47,FALSE)=0,"",VLOOKUP($C69&amp;K$4,'Moyennes ∆Ct et 2^(-∆Ct)'!$A$3:$BD$86,47,FALSE))</f>
        <v/>
      </c>
      <c r="L69" s="209" t="str">
        <f>IF(VLOOKUP($C69&amp;L$4,'Moyennes ∆Ct et 2^(-∆Ct)'!$A$3:$BD$86,47,FALSE)=0,"",VLOOKUP($C69&amp;L$4,'Moyennes ∆Ct et 2^(-∆Ct)'!$A$3:$BD$86,47,FALSE))</f>
        <v/>
      </c>
      <c r="M69" s="209" t="str">
        <f>IF(VLOOKUP($C69&amp;M$4,'Moyennes ∆Ct et 2^(-∆Ct)'!$A$3:$BD$86,47,FALSE)=0,"",VLOOKUP($C69&amp;M$4,'Moyennes ∆Ct et 2^(-∆Ct)'!$A$3:$BD$86,47,FALSE))</f>
        <v/>
      </c>
      <c r="N69" s="209" t="str">
        <f>IF(VLOOKUP($C69&amp;N$4,'Moyennes ∆Ct et 2^(-∆Ct)'!$A$3:$BD$86,47,FALSE)=0,"",VLOOKUP($C69&amp;N$4,'Moyennes ∆Ct et 2^(-∆Ct)'!$A$3:$BD$86,47,FALSE))</f>
        <v/>
      </c>
      <c r="O69" s="216" t="str">
        <f>IF(VLOOKUP($C69&amp;O$4,'Moyennes ∆Ct et 2^(-∆Ct)'!$A$3:$BD$86,47,FALSE)=0,"",VLOOKUP($C69&amp;O$4,'Moyennes ∆Ct et 2^(-∆Ct)'!$A$3:$BD$86,47,FALSE))</f>
        <v/>
      </c>
      <c r="P69" s="146"/>
      <c r="Q69" s="146"/>
      <c r="R69" s="146"/>
      <c r="S69" s="146"/>
      <c r="T69" s="146"/>
      <c r="U69" s="146"/>
      <c r="V69" s="185" t="s">
        <v>116</v>
      </c>
      <c r="W69" s="215" t="str">
        <f>IF(VLOOKUP($V69&amp;W$4,'Feuille de Calcul'!$A$3:$HS$86,153,FALSE)=0,"",VLOOKUP($V69&amp;W$4,'Feuille de Calcul'!$A$3:$HS$86,153,FALSE))</f>
        <v/>
      </c>
      <c r="X69" s="209" t="str">
        <f>IF(VLOOKUP($V69&amp;X$4,'Feuille de Calcul'!$A$3:$HS$86,153,FALSE)=0,"",VLOOKUP($V69&amp;X$4,'Feuille de Calcul'!$A$3:$HS$86,153,FALSE))</f>
        <v/>
      </c>
      <c r="Y69" s="209" t="str">
        <f>IF(VLOOKUP($V69&amp;Y$4,'Feuille de Calcul'!$A$3:$HS$86,153,FALSE)=0,"",VLOOKUP($V69&amp;Y$4,'Feuille de Calcul'!$A$3:$HS$86,153,FALSE))</f>
        <v/>
      </c>
      <c r="Z69" s="209" t="str">
        <f>IF(VLOOKUP($V69&amp;Z$4,'Feuille de Calcul'!$A$3:$HS$86,153,FALSE)=0,"",VLOOKUP($V69&amp;Z$4,'Feuille de Calcul'!$A$3:$HS$86,153,FALSE))</f>
        <v/>
      </c>
      <c r="AA69" s="209" t="str">
        <f>IF(VLOOKUP($V69&amp;AA$4,'Feuille de Calcul'!$A$3:$HS$86,153,FALSE)=0,"",VLOOKUP($V69&amp;AA$4,'Feuille de Calcul'!$A$3:$HS$86,153,FALSE))</f>
        <v/>
      </c>
      <c r="AB69" s="209" t="str">
        <f>IF(VLOOKUP($V69&amp;AB$4,'Feuille de Calcul'!$A$3:$HS$86,153,FALSE)=0,"",VLOOKUP($V69&amp;AB$4,'Feuille de Calcul'!$A$3:$HS$86,153,FALSE))</f>
        <v/>
      </c>
      <c r="AC69" s="209" t="str">
        <f>IF(VLOOKUP($V69&amp;AC$4,'Feuille de Calcul'!$A$3:$HS$86,153,FALSE)=0,"",VLOOKUP($V69&amp;AC$4,'Feuille de Calcul'!$A$3:$HS$86,153,FALSE))</f>
        <v/>
      </c>
      <c r="AD69" s="209" t="str">
        <f>IF(VLOOKUP($V69&amp;AD$4,'Feuille de Calcul'!$A$3:$HS$86,153,FALSE)=0,"",VLOOKUP($V69&amp;AD$4,'Feuille de Calcul'!$A$3:$HS$86,153,FALSE))</f>
        <v/>
      </c>
      <c r="AE69" s="209" t="str">
        <f>IF(VLOOKUP($V69&amp;AE$4,'Feuille de Calcul'!$A$3:$HS$86,153,FALSE)=0,"",VLOOKUP($V69&amp;AE$4,'Feuille de Calcul'!$A$3:$HS$86,153,FALSE))</f>
        <v/>
      </c>
      <c r="AF69" s="209" t="str">
        <f>IF(VLOOKUP($V69&amp;AF$4,'Feuille de Calcul'!$A$3:$HS$86,153,FALSE)=0,"",VLOOKUP($V69&amp;AF$4,'Feuille de Calcul'!$A$3:$HS$86,153,FALSE))</f>
        <v/>
      </c>
      <c r="AG69" s="209" t="str">
        <f>IF(VLOOKUP($V69&amp;AG$4,'Feuille de Calcul'!$A$3:$HS$86,153,FALSE)=0,"",VLOOKUP($V69&amp;AG$4,'Feuille de Calcul'!$A$3:$HS$86,153,FALSE))</f>
        <v/>
      </c>
      <c r="AH69" s="216" t="str">
        <f>IF(VLOOKUP($V69&amp;AH$4,'Feuille de Calcul'!$A$3:$HS$86,153,FALSE)=0,"",VLOOKUP($V69&amp;AH$4,'Feuille de Calcul'!$A$3:$HS$86,153,FALSE))</f>
        <v/>
      </c>
      <c r="AI69" s="146"/>
      <c r="AJ69" s="146"/>
      <c r="AK69" s="146"/>
      <c r="AL69" s="146"/>
      <c r="AM69" s="146"/>
      <c r="AN69" s="146"/>
      <c r="AO69" s="146"/>
      <c r="AP69" s="146"/>
      <c r="AQ69" s="146"/>
    </row>
    <row r="70" spans="2:43" ht="21.95" customHeight="1">
      <c r="C70" s="185" t="s">
        <v>117</v>
      </c>
      <c r="D70" s="215" t="str">
        <f>IF(VLOOKUP($C70&amp;D$4,'Moyennes ∆Ct et 2^(-∆Ct)'!$A$3:$BD$86,47,FALSE)=0,"",VLOOKUP($C70&amp;D$4,'Moyennes ∆Ct et 2^(-∆Ct)'!$A$3:$BD$86,47,FALSE))</f>
        <v/>
      </c>
      <c r="E70" s="209" t="str">
        <f>IF(VLOOKUP($C70&amp;E$4,'Moyennes ∆Ct et 2^(-∆Ct)'!$A$3:$BD$86,47,FALSE)=0,"",VLOOKUP($C70&amp;E$4,'Moyennes ∆Ct et 2^(-∆Ct)'!$A$3:$BD$86,47,FALSE))</f>
        <v/>
      </c>
      <c r="F70" s="209" t="str">
        <f>IF(VLOOKUP($C70&amp;F$4,'Moyennes ∆Ct et 2^(-∆Ct)'!$A$3:$BD$86,47,FALSE)=0,"",VLOOKUP($C70&amp;F$4,'Moyennes ∆Ct et 2^(-∆Ct)'!$A$3:$BD$86,47,FALSE))</f>
        <v/>
      </c>
      <c r="G70" s="209" t="str">
        <f>IF(VLOOKUP($C70&amp;G$4,'Moyennes ∆Ct et 2^(-∆Ct)'!$A$3:$BD$86,47,FALSE)=0,"",VLOOKUP($C70&amp;G$4,'Moyennes ∆Ct et 2^(-∆Ct)'!$A$3:$BD$86,47,FALSE))</f>
        <v/>
      </c>
      <c r="H70" s="209" t="str">
        <f>IF(VLOOKUP($C70&amp;H$4,'Moyennes ∆Ct et 2^(-∆Ct)'!$A$3:$BD$86,47,FALSE)=0,"",VLOOKUP($C70&amp;H$4,'Moyennes ∆Ct et 2^(-∆Ct)'!$A$3:$BD$86,47,FALSE))</f>
        <v/>
      </c>
      <c r="I70" s="209" t="str">
        <f>IF(VLOOKUP($C70&amp;I$4,'Moyennes ∆Ct et 2^(-∆Ct)'!$A$3:$BD$86,47,FALSE)=0,"",VLOOKUP($C70&amp;I$4,'Moyennes ∆Ct et 2^(-∆Ct)'!$A$3:$BD$86,47,FALSE))</f>
        <v/>
      </c>
      <c r="J70" s="209" t="str">
        <f>IF(VLOOKUP($C70&amp;J$4,'Moyennes ∆Ct et 2^(-∆Ct)'!$A$3:$BD$86,47,FALSE)=0,"",VLOOKUP($C70&amp;J$4,'Moyennes ∆Ct et 2^(-∆Ct)'!$A$3:$BD$86,47,FALSE))</f>
        <v/>
      </c>
      <c r="K70" s="209" t="str">
        <f>IF(VLOOKUP($C70&amp;K$4,'Moyennes ∆Ct et 2^(-∆Ct)'!$A$3:$BD$86,47,FALSE)=0,"",VLOOKUP($C70&amp;K$4,'Moyennes ∆Ct et 2^(-∆Ct)'!$A$3:$BD$86,47,FALSE))</f>
        <v/>
      </c>
      <c r="L70" s="209" t="str">
        <f>IF(VLOOKUP($C70&amp;L$4,'Moyennes ∆Ct et 2^(-∆Ct)'!$A$3:$BD$86,47,FALSE)=0,"",VLOOKUP($C70&amp;L$4,'Moyennes ∆Ct et 2^(-∆Ct)'!$A$3:$BD$86,47,FALSE))</f>
        <v/>
      </c>
      <c r="M70" s="209" t="str">
        <f>IF(VLOOKUP($C70&amp;M$4,'Moyennes ∆Ct et 2^(-∆Ct)'!$A$3:$BD$86,47,FALSE)=0,"",VLOOKUP($C70&amp;M$4,'Moyennes ∆Ct et 2^(-∆Ct)'!$A$3:$BD$86,47,FALSE))</f>
        <v/>
      </c>
      <c r="N70" s="209" t="str">
        <f>IF(VLOOKUP($C70&amp;N$4,'Moyennes ∆Ct et 2^(-∆Ct)'!$A$3:$BD$86,47,FALSE)=0,"",VLOOKUP($C70&amp;N$4,'Moyennes ∆Ct et 2^(-∆Ct)'!$A$3:$BD$86,47,FALSE))</f>
        <v/>
      </c>
      <c r="O70" s="216" t="str">
        <f>IF(VLOOKUP($C70&amp;O$4,'Moyennes ∆Ct et 2^(-∆Ct)'!$A$3:$BD$86,47,FALSE)=0,"",VLOOKUP($C70&amp;O$4,'Moyennes ∆Ct et 2^(-∆Ct)'!$A$3:$BD$86,47,FALSE))</f>
        <v/>
      </c>
      <c r="P70" s="146"/>
      <c r="Q70" s="146"/>
      <c r="R70" s="146"/>
      <c r="S70" s="146"/>
      <c r="T70" s="146"/>
      <c r="U70" s="146"/>
      <c r="V70" s="185" t="s">
        <v>117</v>
      </c>
      <c r="W70" s="215" t="str">
        <f>IF(VLOOKUP($V70&amp;W$4,'Feuille de Calcul'!$A$3:$HS$86,153,FALSE)=0,"",VLOOKUP($V70&amp;W$4,'Feuille de Calcul'!$A$3:$HS$86,153,FALSE))</f>
        <v/>
      </c>
      <c r="X70" s="209" t="str">
        <f>IF(VLOOKUP($V70&amp;X$4,'Feuille de Calcul'!$A$3:$HS$86,153,FALSE)=0,"",VLOOKUP($V70&amp;X$4,'Feuille de Calcul'!$A$3:$HS$86,153,FALSE))</f>
        <v/>
      </c>
      <c r="Y70" s="209" t="str">
        <f>IF(VLOOKUP($V70&amp;Y$4,'Feuille de Calcul'!$A$3:$HS$86,153,FALSE)=0,"",VLOOKUP($V70&amp;Y$4,'Feuille de Calcul'!$A$3:$HS$86,153,FALSE))</f>
        <v/>
      </c>
      <c r="Z70" s="209" t="str">
        <f>IF(VLOOKUP($V70&amp;Z$4,'Feuille de Calcul'!$A$3:$HS$86,153,FALSE)=0,"",VLOOKUP($V70&amp;Z$4,'Feuille de Calcul'!$A$3:$HS$86,153,FALSE))</f>
        <v/>
      </c>
      <c r="AA70" s="209" t="str">
        <f>IF(VLOOKUP($V70&amp;AA$4,'Feuille de Calcul'!$A$3:$HS$86,153,FALSE)=0,"",VLOOKUP($V70&amp;AA$4,'Feuille de Calcul'!$A$3:$HS$86,153,FALSE))</f>
        <v/>
      </c>
      <c r="AB70" s="209" t="str">
        <f>IF(VLOOKUP($V70&amp;AB$4,'Feuille de Calcul'!$A$3:$HS$86,153,FALSE)=0,"",VLOOKUP($V70&amp;AB$4,'Feuille de Calcul'!$A$3:$HS$86,153,FALSE))</f>
        <v/>
      </c>
      <c r="AC70" s="209" t="str">
        <f>IF(VLOOKUP($V70&amp;AC$4,'Feuille de Calcul'!$A$3:$HS$86,153,FALSE)=0,"",VLOOKUP($V70&amp;AC$4,'Feuille de Calcul'!$A$3:$HS$86,153,FALSE))</f>
        <v/>
      </c>
      <c r="AD70" s="209" t="str">
        <f>IF(VLOOKUP($V70&amp;AD$4,'Feuille de Calcul'!$A$3:$HS$86,153,FALSE)=0,"",VLOOKUP($V70&amp;AD$4,'Feuille de Calcul'!$A$3:$HS$86,153,FALSE))</f>
        <v/>
      </c>
      <c r="AE70" s="209" t="str">
        <f>IF(VLOOKUP($V70&amp;AE$4,'Feuille de Calcul'!$A$3:$HS$86,153,FALSE)=0,"",VLOOKUP($V70&amp;AE$4,'Feuille de Calcul'!$A$3:$HS$86,153,FALSE))</f>
        <v/>
      </c>
      <c r="AF70" s="209" t="str">
        <f>IF(VLOOKUP($V70&amp;AF$4,'Feuille de Calcul'!$A$3:$HS$86,153,FALSE)=0,"",VLOOKUP($V70&amp;AF$4,'Feuille de Calcul'!$A$3:$HS$86,153,FALSE))</f>
        <v/>
      </c>
      <c r="AG70" s="209" t="str">
        <f>IF(VLOOKUP($V70&amp;AG$4,'Feuille de Calcul'!$A$3:$HS$86,153,FALSE)=0,"",VLOOKUP($V70&amp;AG$4,'Feuille de Calcul'!$A$3:$HS$86,153,FALSE))</f>
        <v/>
      </c>
      <c r="AH70" s="216" t="str">
        <f>IF(VLOOKUP($V70&amp;AH$4,'Feuille de Calcul'!$A$3:$HS$86,153,FALSE)=0,"",VLOOKUP($V70&amp;AH$4,'Feuille de Calcul'!$A$3:$HS$86,153,FALSE))</f>
        <v/>
      </c>
      <c r="AI70" s="146"/>
      <c r="AJ70" s="146"/>
      <c r="AK70" s="146"/>
      <c r="AL70" s="146"/>
      <c r="AM70" s="146"/>
      <c r="AN70" s="146"/>
      <c r="AO70" s="146"/>
      <c r="AP70" s="146"/>
      <c r="AQ70" s="146"/>
    </row>
    <row r="71" spans="2:43" ht="21.95" customHeight="1">
      <c r="C71" s="185" t="s">
        <v>118</v>
      </c>
      <c r="D71" s="217" t="str">
        <f>IF(VLOOKUP($C71&amp;D$4,'Moyennes ∆Ct et 2^(-∆Ct)'!$A$3:$BD$86,47,FALSE)=0,"",VLOOKUP($C71&amp;D$4,'Moyennes ∆Ct et 2^(-∆Ct)'!$A$3:$BD$86,47,FALSE))</f>
        <v/>
      </c>
      <c r="E71" s="218" t="str">
        <f>IF(VLOOKUP($C71&amp;E$4,'Moyennes ∆Ct et 2^(-∆Ct)'!$A$3:$BD$86,47,FALSE)=0,"",VLOOKUP($C71&amp;E$4,'Moyennes ∆Ct et 2^(-∆Ct)'!$A$3:$BD$86,47,FALSE))</f>
        <v/>
      </c>
      <c r="F71" s="218" t="str">
        <f>IF(VLOOKUP($C71&amp;F$4,'Moyennes ∆Ct et 2^(-∆Ct)'!$A$3:$BD$86,47,FALSE)=0,"",VLOOKUP($C71&amp;F$4,'Moyennes ∆Ct et 2^(-∆Ct)'!$A$3:$BD$86,47,FALSE))</f>
        <v/>
      </c>
      <c r="G71" s="218" t="str">
        <f>IF(VLOOKUP($C71&amp;G$4,'Moyennes ∆Ct et 2^(-∆Ct)'!$A$3:$BD$86,47,FALSE)=0,"",VLOOKUP($C71&amp;G$4,'Moyennes ∆Ct et 2^(-∆Ct)'!$A$3:$BD$86,47,FALSE))</f>
        <v/>
      </c>
      <c r="H71" s="218" t="str">
        <f>IF(VLOOKUP($C71&amp;H$4,'Moyennes ∆Ct et 2^(-∆Ct)'!$A$3:$BD$86,47,FALSE)=0,"",VLOOKUP($C71&amp;H$4,'Moyennes ∆Ct et 2^(-∆Ct)'!$A$3:$BD$86,47,FALSE))</f>
        <v/>
      </c>
      <c r="I71" s="218" t="str">
        <f>IF(VLOOKUP($C71&amp;I$4,'Moyennes ∆Ct et 2^(-∆Ct)'!$A$3:$BD$86,47,FALSE)=0,"",VLOOKUP($C71&amp;I$4,'Moyennes ∆Ct et 2^(-∆Ct)'!$A$3:$BD$86,47,FALSE))</f>
        <v/>
      </c>
      <c r="J71" s="218" t="str">
        <f>IF(VLOOKUP($C71&amp;J$4,'Moyennes ∆Ct et 2^(-∆Ct)'!$A$3:$BD$86,47,FALSE)=0,"",VLOOKUP($C71&amp;J$4,'Moyennes ∆Ct et 2^(-∆Ct)'!$A$3:$BD$86,47,FALSE))</f>
        <v/>
      </c>
      <c r="K71" s="218" t="str">
        <f>IF(VLOOKUP($C71&amp;K$4,'Moyennes ∆Ct et 2^(-∆Ct)'!$A$3:$BD$86,47,FALSE)=0,"",VLOOKUP($C71&amp;K$4,'Moyennes ∆Ct et 2^(-∆Ct)'!$A$3:$BD$86,47,FALSE))</f>
        <v/>
      </c>
      <c r="L71" s="218" t="str">
        <f>IF(VLOOKUP($C71&amp;L$4,'Moyennes ∆Ct et 2^(-∆Ct)'!$A$3:$BD$86,47,FALSE)=0,"",VLOOKUP($C71&amp;L$4,'Moyennes ∆Ct et 2^(-∆Ct)'!$A$3:$BD$86,47,FALSE))</f>
        <v/>
      </c>
      <c r="M71" s="218" t="str">
        <f>IF(VLOOKUP($C71&amp;M$4,'Moyennes ∆Ct et 2^(-∆Ct)'!$A$3:$BD$86,47,FALSE)=0,"",VLOOKUP($C71&amp;M$4,'Moyennes ∆Ct et 2^(-∆Ct)'!$A$3:$BD$86,47,FALSE))</f>
        <v/>
      </c>
      <c r="N71" s="218" t="str">
        <f>IF(VLOOKUP($C71&amp;N$4,'Moyennes ∆Ct et 2^(-∆Ct)'!$A$3:$BD$86,47,FALSE)=0,"",VLOOKUP($C71&amp;N$4,'Moyennes ∆Ct et 2^(-∆Ct)'!$A$3:$BD$86,47,FALSE))</f>
        <v/>
      </c>
      <c r="O71" s="219" t="str">
        <f>IF(VLOOKUP($C71&amp;O$4,'Moyennes ∆Ct et 2^(-∆Ct)'!$A$3:$BD$86,47,FALSE)=0,"",VLOOKUP($C71&amp;O$4,'Moyennes ∆Ct et 2^(-∆Ct)'!$A$3:$BD$86,47,FALSE))</f>
        <v/>
      </c>
      <c r="P71" s="146"/>
      <c r="Q71" s="146"/>
      <c r="R71" s="146"/>
      <c r="S71" s="146"/>
      <c r="T71" s="146"/>
      <c r="U71" s="146"/>
      <c r="V71" s="185" t="s">
        <v>118</v>
      </c>
      <c r="W71" s="217" t="str">
        <f>IF(VLOOKUP($V71&amp;W$4,'Feuille de Calcul'!$A$3:$HS$86,153,FALSE)=0,"",VLOOKUP($V71&amp;W$4,'Feuille de Calcul'!$A$3:$HS$86,153,FALSE))</f>
        <v/>
      </c>
      <c r="X71" s="218" t="str">
        <f>IF(VLOOKUP($V71&amp;X$4,'Feuille de Calcul'!$A$3:$HS$86,153,FALSE)=0,"",VLOOKUP($V71&amp;X$4,'Feuille de Calcul'!$A$3:$HS$86,153,FALSE))</f>
        <v/>
      </c>
      <c r="Y71" s="218" t="str">
        <f>IF(VLOOKUP($V71&amp;Y$4,'Feuille de Calcul'!$A$3:$HS$86,153,FALSE)=0,"",VLOOKUP($V71&amp;Y$4,'Feuille de Calcul'!$A$3:$HS$86,153,FALSE))</f>
        <v/>
      </c>
      <c r="Z71" s="218" t="str">
        <f>IF(VLOOKUP($V71&amp;Z$4,'Feuille de Calcul'!$A$3:$HS$86,153,FALSE)=0,"",VLOOKUP($V71&amp;Z$4,'Feuille de Calcul'!$A$3:$HS$86,153,FALSE))</f>
        <v/>
      </c>
      <c r="AA71" s="218" t="str">
        <f>IF(VLOOKUP($V71&amp;AA$4,'Feuille de Calcul'!$A$3:$HS$86,153,FALSE)=0,"",VLOOKUP($V71&amp;AA$4,'Feuille de Calcul'!$A$3:$HS$86,153,FALSE))</f>
        <v/>
      </c>
      <c r="AB71" s="218" t="str">
        <f>IF(VLOOKUP($V71&amp;AB$4,'Feuille de Calcul'!$A$3:$HS$86,153,FALSE)=0,"",VLOOKUP($V71&amp;AB$4,'Feuille de Calcul'!$A$3:$HS$86,153,FALSE))</f>
        <v/>
      </c>
      <c r="AC71" s="218" t="str">
        <f>IF(VLOOKUP($V71&amp;AC$4,'Feuille de Calcul'!$A$3:$HS$86,153,FALSE)=0,"",VLOOKUP($V71&amp;AC$4,'Feuille de Calcul'!$A$3:$HS$86,153,FALSE))</f>
        <v/>
      </c>
      <c r="AD71" s="218" t="str">
        <f>IF(VLOOKUP($V71&amp;AD$4,'Feuille de Calcul'!$A$3:$HS$86,153,FALSE)=0,"",VLOOKUP($V71&amp;AD$4,'Feuille de Calcul'!$A$3:$HS$86,153,FALSE))</f>
        <v/>
      </c>
      <c r="AE71" s="218" t="str">
        <f>IF(VLOOKUP($V71&amp;AE$4,'Feuille de Calcul'!$A$3:$HS$86,153,FALSE)=0,"",VLOOKUP($V71&amp;AE$4,'Feuille de Calcul'!$A$3:$HS$86,153,FALSE))</f>
        <v/>
      </c>
      <c r="AF71" s="218" t="str">
        <f>IF(VLOOKUP($V71&amp;AF$4,'Feuille de Calcul'!$A$3:$HS$86,153,FALSE)=0,"",VLOOKUP($V71&amp;AF$4,'Feuille de Calcul'!$A$3:$HS$86,153,FALSE))</f>
        <v/>
      </c>
      <c r="AG71" s="218" t="str">
        <f>IF(VLOOKUP($V71&amp;AG$4,'Feuille de Calcul'!$A$3:$HS$86,153,FALSE)=0,"",VLOOKUP($V71&amp;AG$4,'Feuille de Calcul'!$A$3:$HS$86,153,FALSE))</f>
        <v/>
      </c>
      <c r="AH71" s="219" t="str">
        <f>IF(VLOOKUP($V71&amp;AH$4,'Feuille de Calcul'!$A$3:$HS$86,153,FALSE)=0,"",VLOOKUP($V71&amp;AH$4,'Feuille de Calcul'!$A$3:$HS$86,153,FALSE))</f>
        <v/>
      </c>
      <c r="AI71" s="146"/>
      <c r="AJ71" s="146"/>
      <c r="AK71" s="146"/>
      <c r="AL71" s="146"/>
      <c r="AM71" s="146"/>
      <c r="AN71" s="146"/>
      <c r="AO71" s="146"/>
      <c r="AP71" s="146"/>
      <c r="AQ71" s="146"/>
    </row>
    <row r="72" spans="2:43">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row>
    <row r="73" spans="2:43">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row>
    <row r="74" spans="2:43">
      <c r="C74" s="676" t="s">
        <v>359</v>
      </c>
      <c r="D74" s="676"/>
      <c r="E74" s="676"/>
      <c r="F74" s="676"/>
      <c r="G74" s="676"/>
      <c r="H74" s="676"/>
      <c r="I74" s="676"/>
      <c r="J74" s="676"/>
      <c r="K74" s="676"/>
      <c r="L74" s="676"/>
      <c r="M74" s="676"/>
      <c r="N74" s="676"/>
      <c r="O74" s="676"/>
      <c r="P74" s="146"/>
      <c r="Q74" s="146"/>
      <c r="R74" s="146"/>
      <c r="S74" s="146"/>
      <c r="T74" s="146"/>
      <c r="U74" s="146"/>
      <c r="V74" s="676" t="s">
        <v>369</v>
      </c>
      <c r="W74" s="676"/>
      <c r="X74" s="676"/>
      <c r="Y74" s="676"/>
      <c r="Z74" s="676"/>
      <c r="AA74" s="676"/>
      <c r="AB74" s="676"/>
      <c r="AC74" s="676"/>
      <c r="AD74" s="676"/>
      <c r="AE74" s="676"/>
      <c r="AF74" s="676"/>
      <c r="AG74" s="676"/>
      <c r="AH74" s="676"/>
      <c r="AI74" s="146"/>
      <c r="AJ74" s="146"/>
      <c r="AK74" s="146"/>
      <c r="AL74" s="146"/>
      <c r="AM74" s="146"/>
      <c r="AN74" s="146"/>
      <c r="AO74" s="146"/>
      <c r="AP74" s="146"/>
      <c r="AQ74" s="146"/>
    </row>
    <row r="75" spans="2:43">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row>
    <row r="76" spans="2:43">
      <c r="C76" s="224"/>
      <c r="D76" s="184">
        <v>1</v>
      </c>
      <c r="E76" s="184">
        <v>2</v>
      </c>
      <c r="F76" s="184">
        <v>3</v>
      </c>
      <c r="G76" s="184">
        <v>4</v>
      </c>
      <c r="H76" s="184">
        <v>5</v>
      </c>
      <c r="I76" s="184">
        <v>6</v>
      </c>
      <c r="J76" s="184">
        <v>7</v>
      </c>
      <c r="K76" s="184">
        <v>8</v>
      </c>
      <c r="L76" s="184">
        <v>9</v>
      </c>
      <c r="M76" s="184">
        <v>10</v>
      </c>
      <c r="N76" s="184">
        <v>11</v>
      </c>
      <c r="O76" s="184">
        <v>12</v>
      </c>
      <c r="P76" s="146"/>
      <c r="Q76" s="146"/>
      <c r="R76" s="146"/>
      <c r="S76" s="146"/>
      <c r="T76" s="146"/>
      <c r="U76" s="146"/>
      <c r="V76" s="224"/>
      <c r="W76" s="184">
        <v>1</v>
      </c>
      <c r="X76" s="184">
        <v>2</v>
      </c>
      <c r="Y76" s="184">
        <v>3</v>
      </c>
      <c r="Z76" s="184">
        <v>4</v>
      </c>
      <c r="AA76" s="184">
        <v>5</v>
      </c>
      <c r="AB76" s="184">
        <v>6</v>
      </c>
      <c r="AC76" s="184">
        <v>7</v>
      </c>
      <c r="AD76" s="184">
        <v>8</v>
      </c>
      <c r="AE76" s="184">
        <v>9</v>
      </c>
      <c r="AF76" s="184">
        <v>10</v>
      </c>
      <c r="AG76" s="184">
        <v>11</v>
      </c>
      <c r="AH76" s="184">
        <v>12</v>
      </c>
      <c r="AI76" s="146"/>
      <c r="AJ76" s="146"/>
      <c r="AK76" s="146"/>
      <c r="AL76" s="146"/>
      <c r="AM76" s="146"/>
      <c r="AN76" s="146"/>
      <c r="AO76" s="146"/>
      <c r="AP76" s="146"/>
      <c r="AQ76" s="146"/>
    </row>
    <row r="77" spans="2:43" ht="21.95" customHeight="1">
      <c r="C77" s="185" t="s">
        <v>112</v>
      </c>
      <c r="D77" s="212" t="str">
        <f>IF(VLOOKUP($C77&amp;D$16,'Moyennes ∆Ct et 2^(-∆Ct)'!$A$3:$BD$86,49,FALSE)=0,"",VLOOKUP($C77&amp;D$16,'Moyennes ∆Ct et 2^(-∆Ct)'!$A$3:$BD$86,49,FALSE))</f>
        <v/>
      </c>
      <c r="E77" s="213" t="str">
        <f>IF(VLOOKUP($C77&amp;E$16,'Moyennes ∆Ct et 2^(-∆Ct)'!$A$3:$BD$86,49,FALSE)=0,"",VLOOKUP($C77&amp;E$16,'Moyennes ∆Ct et 2^(-∆Ct)'!$A$3:$BD$86,49,FALSE))</f>
        <v/>
      </c>
      <c r="F77" s="213" t="str">
        <f>IF(VLOOKUP($C77&amp;F$16,'Moyennes ∆Ct et 2^(-∆Ct)'!$A$3:$BD$86,49,FALSE)=0,"",VLOOKUP($C77&amp;F$16,'Moyennes ∆Ct et 2^(-∆Ct)'!$A$3:$BD$86,49,FALSE))</f>
        <v/>
      </c>
      <c r="G77" s="213" t="str">
        <f>IF(VLOOKUP($C77&amp;G$16,'Moyennes ∆Ct et 2^(-∆Ct)'!$A$3:$BD$86,49,FALSE)=0,"",VLOOKUP($C77&amp;G$16,'Moyennes ∆Ct et 2^(-∆Ct)'!$A$3:$BD$86,49,FALSE))</f>
        <v/>
      </c>
      <c r="H77" s="213" t="str">
        <f>IF(VLOOKUP($C77&amp;H$16,'Moyennes ∆Ct et 2^(-∆Ct)'!$A$3:$BD$86,49,FALSE)=0,"",VLOOKUP($C77&amp;H$16,'Moyennes ∆Ct et 2^(-∆Ct)'!$A$3:$BD$86,49,FALSE))</f>
        <v/>
      </c>
      <c r="I77" s="213" t="str">
        <f>IF(VLOOKUP($C77&amp;I$16,'Moyennes ∆Ct et 2^(-∆Ct)'!$A$3:$BD$86,49,FALSE)=0,"",VLOOKUP($C77&amp;I$16,'Moyennes ∆Ct et 2^(-∆Ct)'!$A$3:$BD$86,49,FALSE))</f>
        <v/>
      </c>
      <c r="J77" s="213" t="str">
        <f>IF(VLOOKUP($C77&amp;J$16,'Moyennes ∆Ct et 2^(-∆Ct)'!$A$3:$BD$86,49,FALSE)=0,"",VLOOKUP($C77&amp;J$16,'Moyennes ∆Ct et 2^(-∆Ct)'!$A$3:$BD$86,49,FALSE))</f>
        <v/>
      </c>
      <c r="K77" s="213" t="str">
        <f>IF(VLOOKUP($C77&amp;K$16,'Moyennes ∆Ct et 2^(-∆Ct)'!$A$3:$BD$86,49,FALSE)=0,"",VLOOKUP($C77&amp;K$16,'Moyennes ∆Ct et 2^(-∆Ct)'!$A$3:$BD$86,49,FALSE))</f>
        <v/>
      </c>
      <c r="L77" s="213" t="str">
        <f>IF(VLOOKUP($C77&amp;L$16,'Moyennes ∆Ct et 2^(-∆Ct)'!$A$3:$BD$86,49,FALSE)=0,"",VLOOKUP($C77&amp;L$16,'Moyennes ∆Ct et 2^(-∆Ct)'!$A$3:$BD$86,49,FALSE))</f>
        <v/>
      </c>
      <c r="M77" s="213" t="str">
        <f>IF(VLOOKUP($C77&amp;M$16,'Moyennes ∆Ct et 2^(-∆Ct)'!$A$3:$BD$86,49,FALSE)=0,"",VLOOKUP($C77&amp;M$16,'Moyennes ∆Ct et 2^(-∆Ct)'!$A$3:$BD$86,49,FALSE))</f>
        <v/>
      </c>
      <c r="N77" s="213" t="str">
        <f>IF(VLOOKUP($C77&amp;N$16,'Moyennes ∆Ct et 2^(-∆Ct)'!$A$3:$BD$86,49,FALSE)=0,"",VLOOKUP($C77&amp;N$16,'Moyennes ∆Ct et 2^(-∆Ct)'!$A$3:$BD$86,49,FALSE))</f>
        <v/>
      </c>
      <c r="O77" s="214" t="str">
        <f>IF(VLOOKUP($C77&amp;O$16,'Moyennes ∆Ct et 2^(-∆Ct)'!$A$3:$BD$86,49,FALSE)=0,"",VLOOKUP($C77&amp;O$16,'Moyennes ∆Ct et 2^(-∆Ct)'!$A$3:$BD$86,49,FALSE))</f>
        <v/>
      </c>
      <c r="P77" s="146"/>
      <c r="Q77" s="146"/>
      <c r="R77" s="146"/>
      <c r="S77" s="146"/>
      <c r="T77" s="146"/>
      <c r="U77" s="146"/>
      <c r="V77" s="185" t="s">
        <v>112</v>
      </c>
      <c r="W77" s="212" t="str">
        <f>IF(VLOOKUP($V77&amp;W$4,'Feuille de Calcul'!$A$3:$HS$86,156,FALSE)=0,"",VLOOKUP($V77&amp;W$4,'Feuille de Calcul'!$A$3:$HS$86,156,FALSE))</f>
        <v/>
      </c>
      <c r="X77" s="213" t="str">
        <f>IF(VLOOKUP($V77&amp;X$4,'Feuille de Calcul'!$A$3:$HS$86,156,FALSE)=0,"",VLOOKUP($V77&amp;X$4,'Feuille de Calcul'!$A$3:$HS$86,156,FALSE))</f>
        <v/>
      </c>
      <c r="Y77" s="213" t="str">
        <f>IF(VLOOKUP($V77&amp;Y$4,'Feuille de Calcul'!$A$3:$HS$86,156,FALSE)=0,"",VLOOKUP($V77&amp;Y$4,'Feuille de Calcul'!$A$3:$HS$86,156,FALSE))</f>
        <v/>
      </c>
      <c r="Z77" s="213" t="str">
        <f>IF(VLOOKUP($V77&amp;Z$4,'Feuille de Calcul'!$A$3:$HS$86,156,FALSE)=0,"",VLOOKUP($V77&amp;Z$4,'Feuille de Calcul'!$A$3:$HS$86,156,FALSE))</f>
        <v/>
      </c>
      <c r="AA77" s="213" t="str">
        <f>IF(VLOOKUP($V77&amp;AA$4,'Feuille de Calcul'!$A$3:$HS$86,156,FALSE)=0,"",VLOOKUP($V77&amp;AA$4,'Feuille de Calcul'!$A$3:$HS$86,156,FALSE))</f>
        <v/>
      </c>
      <c r="AB77" s="213" t="str">
        <f>IF(VLOOKUP($V77&amp;AB$4,'Feuille de Calcul'!$A$3:$HS$86,156,FALSE)=0,"",VLOOKUP($V77&amp;AB$4,'Feuille de Calcul'!$A$3:$HS$86,156,FALSE))</f>
        <v/>
      </c>
      <c r="AC77" s="213" t="str">
        <f>IF(VLOOKUP($V77&amp;AC$4,'Feuille de Calcul'!$A$3:$HS$86,156,FALSE)=0,"",VLOOKUP($V77&amp;AC$4,'Feuille de Calcul'!$A$3:$HS$86,156,FALSE))</f>
        <v/>
      </c>
      <c r="AD77" s="213" t="str">
        <f>IF(VLOOKUP($V77&amp;AD$4,'Feuille de Calcul'!$A$3:$HS$86,156,FALSE)=0,"",VLOOKUP($V77&amp;AD$4,'Feuille de Calcul'!$A$3:$HS$86,156,FALSE))</f>
        <v/>
      </c>
      <c r="AE77" s="213" t="str">
        <f>IF(VLOOKUP($V77&amp;AE$4,'Feuille de Calcul'!$A$3:$HS$86,156,FALSE)=0,"",VLOOKUP($V77&amp;AE$4,'Feuille de Calcul'!$A$3:$HS$86,156,FALSE))</f>
        <v/>
      </c>
      <c r="AF77" s="213" t="str">
        <f>IF(VLOOKUP($V77&amp;AF$4,'Feuille de Calcul'!$A$3:$HS$86,156,FALSE)=0,"",VLOOKUP($V77&amp;AF$4,'Feuille de Calcul'!$A$3:$HS$86,156,FALSE))</f>
        <v/>
      </c>
      <c r="AG77" s="213" t="str">
        <f>IF(VLOOKUP($V77&amp;AG$4,'Feuille de Calcul'!$A$3:$HS$86,156,FALSE)=0,"",VLOOKUP($V77&amp;AG$4,'Feuille de Calcul'!$A$3:$HS$86,156,FALSE))</f>
        <v/>
      </c>
      <c r="AH77" s="214" t="str">
        <f>IF(VLOOKUP($V77&amp;AH$4,'Feuille de Calcul'!$A$3:$HS$86,156,FALSE)=0,"",VLOOKUP($V77&amp;AH$4,'Feuille de Calcul'!$A$3:$HS$86,156,FALSE))</f>
        <v/>
      </c>
      <c r="AI77" s="146"/>
      <c r="AJ77" s="146"/>
      <c r="AK77" s="146"/>
      <c r="AL77" s="146"/>
      <c r="AM77" s="146"/>
      <c r="AN77" s="146"/>
      <c r="AO77" s="146"/>
      <c r="AP77" s="146"/>
      <c r="AQ77" s="146"/>
    </row>
    <row r="78" spans="2:43" ht="21.95" customHeight="1">
      <c r="C78" s="185" t="s">
        <v>113</v>
      </c>
      <c r="D78" s="215" t="str">
        <f>IF(VLOOKUP($C78&amp;D$16,'Moyennes ∆Ct et 2^(-∆Ct)'!$A$3:$BD$86,49,FALSE)=0,"",VLOOKUP($C78&amp;D$16,'Moyennes ∆Ct et 2^(-∆Ct)'!$A$3:$BD$86,49,FALSE))</f>
        <v/>
      </c>
      <c r="E78" s="209" t="str">
        <f>IF(VLOOKUP($C78&amp;E$16,'Moyennes ∆Ct et 2^(-∆Ct)'!$A$3:$BD$86,49,FALSE)=0,"",VLOOKUP($C78&amp;E$16,'Moyennes ∆Ct et 2^(-∆Ct)'!$A$3:$BD$86,49,FALSE))</f>
        <v/>
      </c>
      <c r="F78" s="209" t="str">
        <f>IF(VLOOKUP($C78&amp;F$16,'Moyennes ∆Ct et 2^(-∆Ct)'!$A$3:$BD$86,49,FALSE)=0,"",VLOOKUP($C78&amp;F$16,'Moyennes ∆Ct et 2^(-∆Ct)'!$A$3:$BD$86,49,FALSE))</f>
        <v/>
      </c>
      <c r="G78" s="209" t="str">
        <f>IF(VLOOKUP($C78&amp;G$16,'Moyennes ∆Ct et 2^(-∆Ct)'!$A$3:$BD$86,49,FALSE)=0,"",VLOOKUP($C78&amp;G$16,'Moyennes ∆Ct et 2^(-∆Ct)'!$A$3:$BD$86,49,FALSE))</f>
        <v/>
      </c>
      <c r="H78" s="209" t="str">
        <f>IF(VLOOKUP($C78&amp;H$16,'Moyennes ∆Ct et 2^(-∆Ct)'!$A$3:$BD$86,49,FALSE)=0,"",VLOOKUP($C78&amp;H$16,'Moyennes ∆Ct et 2^(-∆Ct)'!$A$3:$BD$86,49,FALSE))</f>
        <v/>
      </c>
      <c r="I78" s="209" t="str">
        <f>IF(VLOOKUP($C78&amp;I$16,'Moyennes ∆Ct et 2^(-∆Ct)'!$A$3:$BD$86,49,FALSE)=0,"",VLOOKUP($C78&amp;I$16,'Moyennes ∆Ct et 2^(-∆Ct)'!$A$3:$BD$86,49,FALSE))</f>
        <v/>
      </c>
      <c r="J78" s="209" t="str">
        <f>IF(VLOOKUP($C78&amp;J$16,'Moyennes ∆Ct et 2^(-∆Ct)'!$A$3:$BD$86,49,FALSE)=0,"",VLOOKUP($C78&amp;J$16,'Moyennes ∆Ct et 2^(-∆Ct)'!$A$3:$BD$86,49,FALSE))</f>
        <v/>
      </c>
      <c r="K78" s="209" t="str">
        <f>IF(VLOOKUP($C78&amp;K$16,'Moyennes ∆Ct et 2^(-∆Ct)'!$A$3:$BD$86,49,FALSE)=0,"",VLOOKUP($C78&amp;K$16,'Moyennes ∆Ct et 2^(-∆Ct)'!$A$3:$BD$86,49,FALSE))</f>
        <v/>
      </c>
      <c r="L78" s="209" t="str">
        <f>IF(VLOOKUP($C78&amp;L$16,'Moyennes ∆Ct et 2^(-∆Ct)'!$A$3:$BD$86,49,FALSE)=0,"",VLOOKUP($C78&amp;L$16,'Moyennes ∆Ct et 2^(-∆Ct)'!$A$3:$BD$86,49,FALSE))</f>
        <v/>
      </c>
      <c r="M78" s="209" t="str">
        <f>IF(VLOOKUP($C78&amp;M$16,'Moyennes ∆Ct et 2^(-∆Ct)'!$A$3:$BD$86,49,FALSE)=0,"",VLOOKUP($C78&amp;M$16,'Moyennes ∆Ct et 2^(-∆Ct)'!$A$3:$BD$86,49,FALSE))</f>
        <v/>
      </c>
      <c r="N78" s="209" t="str">
        <f>IF(VLOOKUP($C78&amp;N$16,'Moyennes ∆Ct et 2^(-∆Ct)'!$A$3:$BD$86,49,FALSE)=0,"",VLOOKUP($C78&amp;N$16,'Moyennes ∆Ct et 2^(-∆Ct)'!$A$3:$BD$86,49,FALSE))</f>
        <v/>
      </c>
      <c r="O78" s="216" t="str">
        <f>IF(VLOOKUP($C78&amp;O$16,'Moyennes ∆Ct et 2^(-∆Ct)'!$A$3:$BD$86,49,FALSE)=0,"",VLOOKUP($C78&amp;O$16,'Moyennes ∆Ct et 2^(-∆Ct)'!$A$3:$BD$86,49,FALSE))</f>
        <v/>
      </c>
      <c r="P78" s="146"/>
      <c r="Q78" s="146"/>
      <c r="R78" s="146"/>
      <c r="S78" s="146"/>
      <c r="T78" s="146"/>
      <c r="U78" s="146"/>
      <c r="V78" s="185" t="s">
        <v>113</v>
      </c>
      <c r="W78" s="215" t="str">
        <f>IF(VLOOKUP($V78&amp;W$4,'Feuille de Calcul'!$A$3:$HS$86,156,FALSE)=0,"",VLOOKUP($V78&amp;W$4,'Feuille de Calcul'!$A$3:$HS$86,156,FALSE))</f>
        <v/>
      </c>
      <c r="X78" s="209" t="str">
        <f>IF(VLOOKUP($V78&amp;X$4,'Feuille de Calcul'!$A$3:$HS$86,156,FALSE)=0,"",VLOOKUP($V78&amp;X$4,'Feuille de Calcul'!$A$3:$HS$86,156,FALSE))</f>
        <v/>
      </c>
      <c r="Y78" s="209" t="str">
        <f>IF(VLOOKUP($V78&amp;Y$4,'Feuille de Calcul'!$A$3:$HS$86,156,FALSE)=0,"",VLOOKUP($V78&amp;Y$4,'Feuille de Calcul'!$A$3:$HS$86,156,FALSE))</f>
        <v/>
      </c>
      <c r="Z78" s="209" t="str">
        <f>IF(VLOOKUP($V78&amp;Z$4,'Feuille de Calcul'!$A$3:$HS$86,156,FALSE)=0,"",VLOOKUP($V78&amp;Z$4,'Feuille de Calcul'!$A$3:$HS$86,156,FALSE))</f>
        <v/>
      </c>
      <c r="AA78" s="209" t="str">
        <f>IF(VLOOKUP($V78&amp;AA$4,'Feuille de Calcul'!$A$3:$HS$86,156,FALSE)=0,"",VLOOKUP($V78&amp;AA$4,'Feuille de Calcul'!$A$3:$HS$86,156,FALSE))</f>
        <v/>
      </c>
      <c r="AB78" s="209" t="str">
        <f>IF(VLOOKUP($V78&amp;AB$4,'Feuille de Calcul'!$A$3:$HS$86,156,FALSE)=0,"",VLOOKUP($V78&amp;AB$4,'Feuille de Calcul'!$A$3:$HS$86,156,FALSE))</f>
        <v/>
      </c>
      <c r="AC78" s="209" t="str">
        <f>IF(VLOOKUP($V78&amp;AC$4,'Feuille de Calcul'!$A$3:$HS$86,156,FALSE)=0,"",VLOOKUP($V78&amp;AC$4,'Feuille de Calcul'!$A$3:$HS$86,156,FALSE))</f>
        <v/>
      </c>
      <c r="AD78" s="209" t="str">
        <f>IF(VLOOKUP($V78&amp;AD$4,'Feuille de Calcul'!$A$3:$HS$86,156,FALSE)=0,"",VLOOKUP($V78&amp;AD$4,'Feuille de Calcul'!$A$3:$HS$86,156,FALSE))</f>
        <v/>
      </c>
      <c r="AE78" s="209" t="str">
        <f>IF(VLOOKUP($V78&amp;AE$4,'Feuille de Calcul'!$A$3:$HS$86,156,FALSE)=0,"",VLOOKUP($V78&amp;AE$4,'Feuille de Calcul'!$A$3:$HS$86,156,FALSE))</f>
        <v/>
      </c>
      <c r="AF78" s="209" t="str">
        <f>IF(VLOOKUP($V78&amp;AF$4,'Feuille de Calcul'!$A$3:$HS$86,156,FALSE)=0,"",VLOOKUP($V78&amp;AF$4,'Feuille de Calcul'!$A$3:$HS$86,156,FALSE))</f>
        <v/>
      </c>
      <c r="AG78" s="209" t="str">
        <f>IF(VLOOKUP($V78&amp;AG$4,'Feuille de Calcul'!$A$3:$HS$86,156,FALSE)=0,"",VLOOKUP($V78&amp;AG$4,'Feuille de Calcul'!$A$3:$HS$86,156,FALSE))</f>
        <v/>
      </c>
      <c r="AH78" s="216" t="str">
        <f>IF(VLOOKUP($V78&amp;AH$4,'Feuille de Calcul'!$A$3:$HS$86,156,FALSE)=0,"",VLOOKUP($V78&amp;AH$4,'Feuille de Calcul'!$A$3:$HS$86,156,FALSE))</f>
        <v/>
      </c>
      <c r="AI78" s="146"/>
      <c r="AJ78" s="146"/>
      <c r="AK78" s="146"/>
      <c r="AL78" s="146"/>
      <c r="AM78" s="146"/>
      <c r="AN78" s="146"/>
      <c r="AO78" s="146"/>
      <c r="AP78" s="146"/>
      <c r="AQ78" s="146"/>
    </row>
    <row r="79" spans="2:43" ht="21.95" customHeight="1">
      <c r="C79" s="185" t="s">
        <v>114</v>
      </c>
      <c r="D79" s="215" t="str">
        <f>IF(VLOOKUP($C79&amp;D$16,'Moyennes ∆Ct et 2^(-∆Ct)'!$A$3:$BD$86,49,FALSE)=0,"",VLOOKUP($C79&amp;D$16,'Moyennes ∆Ct et 2^(-∆Ct)'!$A$3:$BD$86,49,FALSE))</f>
        <v/>
      </c>
      <c r="E79" s="209" t="str">
        <f>IF(VLOOKUP($C79&amp;E$16,'Moyennes ∆Ct et 2^(-∆Ct)'!$A$3:$BD$86,49,FALSE)=0,"",VLOOKUP($C79&amp;E$16,'Moyennes ∆Ct et 2^(-∆Ct)'!$A$3:$BD$86,49,FALSE))</f>
        <v/>
      </c>
      <c r="F79" s="209" t="str">
        <f>IF(VLOOKUP($C79&amp;F$16,'Moyennes ∆Ct et 2^(-∆Ct)'!$A$3:$BD$86,49,FALSE)=0,"",VLOOKUP($C79&amp;F$16,'Moyennes ∆Ct et 2^(-∆Ct)'!$A$3:$BD$86,49,FALSE))</f>
        <v/>
      </c>
      <c r="G79" s="209" t="str">
        <f>IF(VLOOKUP($C79&amp;G$16,'Moyennes ∆Ct et 2^(-∆Ct)'!$A$3:$BD$86,49,FALSE)=0,"",VLOOKUP($C79&amp;G$16,'Moyennes ∆Ct et 2^(-∆Ct)'!$A$3:$BD$86,49,FALSE))</f>
        <v/>
      </c>
      <c r="H79" s="209" t="str">
        <f>IF(VLOOKUP($C79&amp;H$16,'Moyennes ∆Ct et 2^(-∆Ct)'!$A$3:$BD$86,49,FALSE)=0,"",VLOOKUP($C79&amp;H$16,'Moyennes ∆Ct et 2^(-∆Ct)'!$A$3:$BD$86,49,FALSE))</f>
        <v/>
      </c>
      <c r="I79" s="209" t="str">
        <f>IF(VLOOKUP($C79&amp;I$16,'Moyennes ∆Ct et 2^(-∆Ct)'!$A$3:$BD$86,49,FALSE)=0,"",VLOOKUP($C79&amp;I$16,'Moyennes ∆Ct et 2^(-∆Ct)'!$A$3:$BD$86,49,FALSE))</f>
        <v/>
      </c>
      <c r="J79" s="209" t="str">
        <f>IF(VLOOKUP($C79&amp;J$16,'Moyennes ∆Ct et 2^(-∆Ct)'!$A$3:$BD$86,49,FALSE)=0,"",VLOOKUP($C79&amp;J$16,'Moyennes ∆Ct et 2^(-∆Ct)'!$A$3:$BD$86,49,FALSE))</f>
        <v/>
      </c>
      <c r="K79" s="209" t="str">
        <f>IF(VLOOKUP($C79&amp;K$16,'Moyennes ∆Ct et 2^(-∆Ct)'!$A$3:$BD$86,49,FALSE)=0,"",VLOOKUP($C79&amp;K$16,'Moyennes ∆Ct et 2^(-∆Ct)'!$A$3:$BD$86,49,FALSE))</f>
        <v/>
      </c>
      <c r="L79" s="209" t="str">
        <f>IF(VLOOKUP($C79&amp;L$16,'Moyennes ∆Ct et 2^(-∆Ct)'!$A$3:$BD$86,49,FALSE)=0,"",VLOOKUP($C79&amp;L$16,'Moyennes ∆Ct et 2^(-∆Ct)'!$A$3:$BD$86,49,FALSE))</f>
        <v/>
      </c>
      <c r="M79" s="209" t="str">
        <f>IF(VLOOKUP($C79&amp;M$16,'Moyennes ∆Ct et 2^(-∆Ct)'!$A$3:$BD$86,49,FALSE)=0,"",VLOOKUP($C79&amp;M$16,'Moyennes ∆Ct et 2^(-∆Ct)'!$A$3:$BD$86,49,FALSE))</f>
        <v/>
      </c>
      <c r="N79" s="209" t="str">
        <f>IF(VLOOKUP($C79&amp;N$16,'Moyennes ∆Ct et 2^(-∆Ct)'!$A$3:$BD$86,49,FALSE)=0,"",VLOOKUP($C79&amp;N$16,'Moyennes ∆Ct et 2^(-∆Ct)'!$A$3:$BD$86,49,FALSE))</f>
        <v/>
      </c>
      <c r="O79" s="216" t="str">
        <f>IF(VLOOKUP($C79&amp;O$16,'Moyennes ∆Ct et 2^(-∆Ct)'!$A$3:$BD$86,49,FALSE)=0,"",VLOOKUP($C79&amp;O$16,'Moyennes ∆Ct et 2^(-∆Ct)'!$A$3:$BD$86,49,FALSE))</f>
        <v/>
      </c>
      <c r="P79" s="146"/>
      <c r="Q79" s="146"/>
      <c r="R79" s="146"/>
      <c r="S79" s="146"/>
      <c r="T79" s="146"/>
      <c r="U79" s="146"/>
      <c r="V79" s="185" t="s">
        <v>114</v>
      </c>
      <c r="W79" s="215" t="str">
        <f>IF(VLOOKUP($V79&amp;W$4,'Feuille de Calcul'!$A$3:$HS$86,156,FALSE)=0,"",VLOOKUP($V79&amp;W$4,'Feuille de Calcul'!$A$3:$HS$86,156,FALSE))</f>
        <v/>
      </c>
      <c r="X79" s="209" t="str">
        <f>IF(VLOOKUP($V79&amp;X$4,'Feuille de Calcul'!$A$3:$HS$86,156,FALSE)=0,"",VLOOKUP($V79&amp;X$4,'Feuille de Calcul'!$A$3:$HS$86,156,FALSE))</f>
        <v/>
      </c>
      <c r="Y79" s="209" t="str">
        <f>IF(VLOOKUP($V79&amp;Y$4,'Feuille de Calcul'!$A$3:$HS$86,156,FALSE)=0,"",VLOOKUP($V79&amp;Y$4,'Feuille de Calcul'!$A$3:$HS$86,156,FALSE))</f>
        <v/>
      </c>
      <c r="Z79" s="209" t="str">
        <f>IF(VLOOKUP($V79&amp;Z$4,'Feuille de Calcul'!$A$3:$HS$86,156,FALSE)=0,"",VLOOKUP($V79&amp;Z$4,'Feuille de Calcul'!$A$3:$HS$86,156,FALSE))</f>
        <v/>
      </c>
      <c r="AA79" s="209" t="str">
        <f>IF(VLOOKUP($V79&amp;AA$4,'Feuille de Calcul'!$A$3:$HS$86,156,FALSE)=0,"",VLOOKUP($V79&amp;AA$4,'Feuille de Calcul'!$A$3:$HS$86,156,FALSE))</f>
        <v/>
      </c>
      <c r="AB79" s="209" t="str">
        <f>IF(VLOOKUP($V79&amp;AB$4,'Feuille de Calcul'!$A$3:$HS$86,156,FALSE)=0,"",VLOOKUP($V79&amp;AB$4,'Feuille de Calcul'!$A$3:$HS$86,156,FALSE))</f>
        <v/>
      </c>
      <c r="AC79" s="209" t="str">
        <f>IF(VLOOKUP($V79&amp;AC$4,'Feuille de Calcul'!$A$3:$HS$86,156,FALSE)=0,"",VLOOKUP($V79&amp;AC$4,'Feuille de Calcul'!$A$3:$HS$86,156,FALSE))</f>
        <v/>
      </c>
      <c r="AD79" s="209" t="str">
        <f>IF(VLOOKUP($V79&amp;AD$4,'Feuille de Calcul'!$A$3:$HS$86,156,FALSE)=0,"",VLOOKUP($V79&amp;AD$4,'Feuille de Calcul'!$A$3:$HS$86,156,FALSE))</f>
        <v/>
      </c>
      <c r="AE79" s="209" t="str">
        <f>IF(VLOOKUP($V79&amp;AE$4,'Feuille de Calcul'!$A$3:$HS$86,156,FALSE)=0,"",VLOOKUP($V79&amp;AE$4,'Feuille de Calcul'!$A$3:$HS$86,156,FALSE))</f>
        <v/>
      </c>
      <c r="AF79" s="209" t="str">
        <f>IF(VLOOKUP($V79&amp;AF$4,'Feuille de Calcul'!$A$3:$HS$86,156,FALSE)=0,"",VLOOKUP($V79&amp;AF$4,'Feuille de Calcul'!$A$3:$HS$86,156,FALSE))</f>
        <v/>
      </c>
      <c r="AG79" s="209" t="str">
        <f>IF(VLOOKUP($V79&amp;AG$4,'Feuille de Calcul'!$A$3:$HS$86,156,FALSE)=0,"",VLOOKUP($V79&amp;AG$4,'Feuille de Calcul'!$A$3:$HS$86,156,FALSE))</f>
        <v/>
      </c>
      <c r="AH79" s="216" t="str">
        <f>IF(VLOOKUP($V79&amp;AH$4,'Feuille de Calcul'!$A$3:$HS$86,156,FALSE)=0,"",VLOOKUP($V79&amp;AH$4,'Feuille de Calcul'!$A$3:$HS$86,156,FALSE))</f>
        <v/>
      </c>
      <c r="AI79" s="146"/>
      <c r="AJ79" s="146"/>
      <c r="AK79" s="146"/>
      <c r="AL79" s="146"/>
      <c r="AM79" s="146"/>
      <c r="AN79" s="146"/>
      <c r="AO79" s="146"/>
      <c r="AP79" s="146"/>
      <c r="AQ79" s="146"/>
    </row>
    <row r="80" spans="2:43" ht="21.95" customHeight="1">
      <c r="C80" s="185" t="s">
        <v>115</v>
      </c>
      <c r="D80" s="215" t="str">
        <f>IF(VLOOKUP($C80&amp;D$16,'Moyennes ∆Ct et 2^(-∆Ct)'!$A$3:$BD$86,49,FALSE)=0,"",VLOOKUP($C80&amp;D$16,'Moyennes ∆Ct et 2^(-∆Ct)'!$A$3:$BD$86,49,FALSE))</f>
        <v/>
      </c>
      <c r="E80" s="209" t="str">
        <f>IF(VLOOKUP($C80&amp;E$16,'Moyennes ∆Ct et 2^(-∆Ct)'!$A$3:$BD$86,49,FALSE)=0,"",VLOOKUP($C80&amp;E$16,'Moyennes ∆Ct et 2^(-∆Ct)'!$A$3:$BD$86,49,FALSE))</f>
        <v/>
      </c>
      <c r="F80" s="209" t="str">
        <f>IF(VLOOKUP($C80&amp;F$16,'Moyennes ∆Ct et 2^(-∆Ct)'!$A$3:$BD$86,49,FALSE)=0,"",VLOOKUP($C80&amp;F$16,'Moyennes ∆Ct et 2^(-∆Ct)'!$A$3:$BD$86,49,FALSE))</f>
        <v/>
      </c>
      <c r="G80" s="209" t="str">
        <f>IF(VLOOKUP($C80&amp;G$16,'Moyennes ∆Ct et 2^(-∆Ct)'!$A$3:$BD$86,49,FALSE)=0,"",VLOOKUP($C80&amp;G$16,'Moyennes ∆Ct et 2^(-∆Ct)'!$A$3:$BD$86,49,FALSE))</f>
        <v/>
      </c>
      <c r="H80" s="209" t="str">
        <f>IF(VLOOKUP($C80&amp;H$16,'Moyennes ∆Ct et 2^(-∆Ct)'!$A$3:$BD$86,49,FALSE)=0,"",VLOOKUP($C80&amp;H$16,'Moyennes ∆Ct et 2^(-∆Ct)'!$A$3:$BD$86,49,FALSE))</f>
        <v/>
      </c>
      <c r="I80" s="209" t="str">
        <f>IF(VLOOKUP($C80&amp;I$16,'Moyennes ∆Ct et 2^(-∆Ct)'!$A$3:$BD$86,49,FALSE)=0,"",VLOOKUP($C80&amp;I$16,'Moyennes ∆Ct et 2^(-∆Ct)'!$A$3:$BD$86,49,FALSE))</f>
        <v/>
      </c>
      <c r="J80" s="209" t="str">
        <f>IF(VLOOKUP($C80&amp;J$16,'Moyennes ∆Ct et 2^(-∆Ct)'!$A$3:$BD$86,49,FALSE)=0,"",VLOOKUP($C80&amp;J$16,'Moyennes ∆Ct et 2^(-∆Ct)'!$A$3:$BD$86,49,FALSE))</f>
        <v/>
      </c>
      <c r="K80" s="209" t="str">
        <f>IF(VLOOKUP($C80&amp;K$16,'Moyennes ∆Ct et 2^(-∆Ct)'!$A$3:$BD$86,49,FALSE)=0,"",VLOOKUP($C80&amp;K$16,'Moyennes ∆Ct et 2^(-∆Ct)'!$A$3:$BD$86,49,FALSE))</f>
        <v/>
      </c>
      <c r="L80" s="209" t="str">
        <f>IF(VLOOKUP($C80&amp;L$16,'Moyennes ∆Ct et 2^(-∆Ct)'!$A$3:$BD$86,49,FALSE)=0,"",VLOOKUP($C80&amp;L$16,'Moyennes ∆Ct et 2^(-∆Ct)'!$A$3:$BD$86,49,FALSE))</f>
        <v/>
      </c>
      <c r="M80" s="209" t="str">
        <f>IF(VLOOKUP($C80&amp;M$16,'Moyennes ∆Ct et 2^(-∆Ct)'!$A$3:$BD$86,49,FALSE)=0,"",VLOOKUP($C80&amp;M$16,'Moyennes ∆Ct et 2^(-∆Ct)'!$A$3:$BD$86,49,FALSE))</f>
        <v/>
      </c>
      <c r="N80" s="209" t="str">
        <f>IF(VLOOKUP($C80&amp;N$16,'Moyennes ∆Ct et 2^(-∆Ct)'!$A$3:$BD$86,49,FALSE)=0,"",VLOOKUP($C80&amp;N$16,'Moyennes ∆Ct et 2^(-∆Ct)'!$A$3:$BD$86,49,FALSE))</f>
        <v/>
      </c>
      <c r="O80" s="216" t="str">
        <f>IF(VLOOKUP($C80&amp;O$16,'Moyennes ∆Ct et 2^(-∆Ct)'!$A$3:$BD$86,49,FALSE)=0,"",VLOOKUP($C80&amp;O$16,'Moyennes ∆Ct et 2^(-∆Ct)'!$A$3:$BD$86,49,FALSE))</f>
        <v/>
      </c>
      <c r="P80" s="146"/>
      <c r="Q80" s="146"/>
      <c r="R80" s="146"/>
      <c r="S80" s="146"/>
      <c r="T80" s="146"/>
      <c r="U80" s="146"/>
      <c r="V80" s="185" t="s">
        <v>115</v>
      </c>
      <c r="W80" s="215" t="str">
        <f>IF(VLOOKUP($V80&amp;W$4,'Feuille de Calcul'!$A$3:$HS$86,156,FALSE)=0,"",VLOOKUP($V80&amp;W$4,'Feuille de Calcul'!$A$3:$HS$86,156,FALSE))</f>
        <v/>
      </c>
      <c r="X80" s="209" t="str">
        <f>IF(VLOOKUP($V80&amp;X$4,'Feuille de Calcul'!$A$3:$HS$86,156,FALSE)=0,"",VLOOKUP($V80&amp;X$4,'Feuille de Calcul'!$A$3:$HS$86,156,FALSE))</f>
        <v/>
      </c>
      <c r="Y80" s="209" t="str">
        <f>IF(VLOOKUP($V80&amp;Y$4,'Feuille de Calcul'!$A$3:$HS$86,156,FALSE)=0,"",VLOOKUP($V80&amp;Y$4,'Feuille de Calcul'!$A$3:$HS$86,156,FALSE))</f>
        <v/>
      </c>
      <c r="Z80" s="209" t="str">
        <f>IF(VLOOKUP($V80&amp;Z$4,'Feuille de Calcul'!$A$3:$HS$86,156,FALSE)=0,"",VLOOKUP($V80&amp;Z$4,'Feuille de Calcul'!$A$3:$HS$86,156,FALSE))</f>
        <v/>
      </c>
      <c r="AA80" s="209" t="str">
        <f>IF(VLOOKUP($V80&amp;AA$4,'Feuille de Calcul'!$A$3:$HS$86,156,FALSE)=0,"",VLOOKUP($V80&amp;AA$4,'Feuille de Calcul'!$A$3:$HS$86,156,FALSE))</f>
        <v/>
      </c>
      <c r="AB80" s="209" t="str">
        <f>IF(VLOOKUP($V80&amp;AB$4,'Feuille de Calcul'!$A$3:$HS$86,156,FALSE)=0,"",VLOOKUP($V80&amp;AB$4,'Feuille de Calcul'!$A$3:$HS$86,156,FALSE))</f>
        <v/>
      </c>
      <c r="AC80" s="209" t="str">
        <f>IF(VLOOKUP($V80&amp;AC$4,'Feuille de Calcul'!$A$3:$HS$86,156,FALSE)=0,"",VLOOKUP($V80&amp;AC$4,'Feuille de Calcul'!$A$3:$HS$86,156,FALSE))</f>
        <v/>
      </c>
      <c r="AD80" s="209" t="str">
        <f>IF(VLOOKUP($V80&amp;AD$4,'Feuille de Calcul'!$A$3:$HS$86,156,FALSE)=0,"",VLOOKUP($V80&amp;AD$4,'Feuille de Calcul'!$A$3:$HS$86,156,FALSE))</f>
        <v/>
      </c>
      <c r="AE80" s="209" t="str">
        <f>IF(VLOOKUP($V80&amp;AE$4,'Feuille de Calcul'!$A$3:$HS$86,156,FALSE)=0,"",VLOOKUP($V80&amp;AE$4,'Feuille de Calcul'!$A$3:$HS$86,156,FALSE))</f>
        <v/>
      </c>
      <c r="AF80" s="209" t="str">
        <f>IF(VLOOKUP($V80&amp;AF$4,'Feuille de Calcul'!$A$3:$HS$86,156,FALSE)=0,"",VLOOKUP($V80&amp;AF$4,'Feuille de Calcul'!$A$3:$HS$86,156,FALSE))</f>
        <v/>
      </c>
      <c r="AG80" s="209" t="str">
        <f>IF(VLOOKUP($V80&amp;AG$4,'Feuille de Calcul'!$A$3:$HS$86,156,FALSE)=0,"",VLOOKUP($V80&amp;AG$4,'Feuille de Calcul'!$A$3:$HS$86,156,FALSE))</f>
        <v/>
      </c>
      <c r="AH80" s="216" t="str">
        <f>IF(VLOOKUP($V80&amp;AH$4,'Feuille de Calcul'!$A$3:$HS$86,156,FALSE)=0,"",VLOOKUP($V80&amp;AH$4,'Feuille de Calcul'!$A$3:$HS$86,156,FALSE))</f>
        <v/>
      </c>
      <c r="AI80" s="146"/>
      <c r="AJ80" s="146"/>
      <c r="AK80" s="146"/>
      <c r="AL80" s="146"/>
      <c r="AM80" s="146"/>
      <c r="AN80" s="146"/>
      <c r="AO80" s="146"/>
      <c r="AP80" s="146"/>
      <c r="AQ80" s="146"/>
    </row>
    <row r="81" spans="2:43" ht="21.95" customHeight="1">
      <c r="C81" s="185" t="s">
        <v>116</v>
      </c>
      <c r="D81" s="215" t="str">
        <f>IF(VLOOKUP($C81&amp;D$16,'Moyennes ∆Ct et 2^(-∆Ct)'!$A$3:$BD$86,49,FALSE)=0,"",VLOOKUP($C81&amp;D$16,'Moyennes ∆Ct et 2^(-∆Ct)'!$A$3:$BD$86,49,FALSE))</f>
        <v/>
      </c>
      <c r="E81" s="209" t="str">
        <f>IF(VLOOKUP($C81&amp;E$16,'Moyennes ∆Ct et 2^(-∆Ct)'!$A$3:$BD$86,49,FALSE)=0,"",VLOOKUP($C81&amp;E$16,'Moyennes ∆Ct et 2^(-∆Ct)'!$A$3:$BD$86,49,FALSE))</f>
        <v/>
      </c>
      <c r="F81" s="209" t="str">
        <f>IF(VLOOKUP($C81&amp;F$16,'Moyennes ∆Ct et 2^(-∆Ct)'!$A$3:$BD$86,49,FALSE)=0,"",VLOOKUP($C81&amp;F$16,'Moyennes ∆Ct et 2^(-∆Ct)'!$A$3:$BD$86,49,FALSE))</f>
        <v/>
      </c>
      <c r="G81" s="209" t="str">
        <f>IF(VLOOKUP($C81&amp;G$16,'Moyennes ∆Ct et 2^(-∆Ct)'!$A$3:$BD$86,49,FALSE)=0,"",VLOOKUP($C81&amp;G$16,'Moyennes ∆Ct et 2^(-∆Ct)'!$A$3:$BD$86,49,FALSE))</f>
        <v/>
      </c>
      <c r="H81" s="209" t="str">
        <f>IF(VLOOKUP($C81&amp;H$16,'Moyennes ∆Ct et 2^(-∆Ct)'!$A$3:$BD$86,49,FALSE)=0,"",VLOOKUP($C81&amp;H$16,'Moyennes ∆Ct et 2^(-∆Ct)'!$A$3:$BD$86,49,FALSE))</f>
        <v/>
      </c>
      <c r="I81" s="209" t="str">
        <f>IF(VLOOKUP($C81&amp;I$16,'Moyennes ∆Ct et 2^(-∆Ct)'!$A$3:$BD$86,49,FALSE)=0,"",VLOOKUP($C81&amp;I$16,'Moyennes ∆Ct et 2^(-∆Ct)'!$A$3:$BD$86,49,FALSE))</f>
        <v/>
      </c>
      <c r="J81" s="209" t="str">
        <f>IF(VLOOKUP($C81&amp;J$16,'Moyennes ∆Ct et 2^(-∆Ct)'!$A$3:$BD$86,49,FALSE)=0,"",VLOOKUP($C81&amp;J$16,'Moyennes ∆Ct et 2^(-∆Ct)'!$A$3:$BD$86,49,FALSE))</f>
        <v/>
      </c>
      <c r="K81" s="209" t="str">
        <f>IF(VLOOKUP($C81&amp;K$16,'Moyennes ∆Ct et 2^(-∆Ct)'!$A$3:$BD$86,49,FALSE)=0,"",VLOOKUP($C81&amp;K$16,'Moyennes ∆Ct et 2^(-∆Ct)'!$A$3:$BD$86,49,FALSE))</f>
        <v/>
      </c>
      <c r="L81" s="209" t="str">
        <f>IF(VLOOKUP($C81&amp;L$16,'Moyennes ∆Ct et 2^(-∆Ct)'!$A$3:$BD$86,49,FALSE)=0,"",VLOOKUP($C81&amp;L$16,'Moyennes ∆Ct et 2^(-∆Ct)'!$A$3:$BD$86,49,FALSE))</f>
        <v/>
      </c>
      <c r="M81" s="209" t="str">
        <f>IF(VLOOKUP($C81&amp;M$16,'Moyennes ∆Ct et 2^(-∆Ct)'!$A$3:$BD$86,49,FALSE)=0,"",VLOOKUP($C81&amp;M$16,'Moyennes ∆Ct et 2^(-∆Ct)'!$A$3:$BD$86,49,FALSE))</f>
        <v/>
      </c>
      <c r="N81" s="209" t="str">
        <f>IF(VLOOKUP($C81&amp;N$16,'Moyennes ∆Ct et 2^(-∆Ct)'!$A$3:$BD$86,49,FALSE)=0,"",VLOOKUP($C81&amp;N$16,'Moyennes ∆Ct et 2^(-∆Ct)'!$A$3:$BD$86,49,FALSE))</f>
        <v/>
      </c>
      <c r="O81" s="216" t="str">
        <f>IF(VLOOKUP($C81&amp;O$16,'Moyennes ∆Ct et 2^(-∆Ct)'!$A$3:$BD$86,49,FALSE)=0,"",VLOOKUP($C81&amp;O$16,'Moyennes ∆Ct et 2^(-∆Ct)'!$A$3:$BD$86,49,FALSE))</f>
        <v/>
      </c>
      <c r="P81" s="146"/>
      <c r="Q81" s="146"/>
      <c r="R81" s="146"/>
      <c r="S81" s="146"/>
      <c r="T81" s="146"/>
      <c r="U81" s="146"/>
      <c r="V81" s="185" t="s">
        <v>116</v>
      </c>
      <c r="W81" s="215" t="str">
        <f>IF(VLOOKUP($V81&amp;W$4,'Feuille de Calcul'!$A$3:$HS$86,156,FALSE)=0,"",VLOOKUP($V81&amp;W$4,'Feuille de Calcul'!$A$3:$HS$86,156,FALSE))</f>
        <v/>
      </c>
      <c r="X81" s="209" t="str">
        <f>IF(VLOOKUP($V81&amp;X$4,'Feuille de Calcul'!$A$3:$HS$86,156,FALSE)=0,"",VLOOKUP($V81&amp;X$4,'Feuille de Calcul'!$A$3:$HS$86,156,FALSE))</f>
        <v/>
      </c>
      <c r="Y81" s="209" t="str">
        <f>IF(VLOOKUP($V81&amp;Y$4,'Feuille de Calcul'!$A$3:$HS$86,156,FALSE)=0,"",VLOOKUP($V81&amp;Y$4,'Feuille de Calcul'!$A$3:$HS$86,156,FALSE))</f>
        <v/>
      </c>
      <c r="Z81" s="209" t="str">
        <f>IF(VLOOKUP($V81&amp;Z$4,'Feuille de Calcul'!$A$3:$HS$86,156,FALSE)=0,"",VLOOKUP($V81&amp;Z$4,'Feuille de Calcul'!$A$3:$HS$86,156,FALSE))</f>
        <v/>
      </c>
      <c r="AA81" s="209" t="str">
        <f>IF(VLOOKUP($V81&amp;AA$4,'Feuille de Calcul'!$A$3:$HS$86,156,FALSE)=0,"",VLOOKUP($V81&amp;AA$4,'Feuille de Calcul'!$A$3:$HS$86,156,FALSE))</f>
        <v/>
      </c>
      <c r="AB81" s="209" t="str">
        <f>IF(VLOOKUP($V81&amp;AB$4,'Feuille de Calcul'!$A$3:$HS$86,156,FALSE)=0,"",VLOOKUP($V81&amp;AB$4,'Feuille de Calcul'!$A$3:$HS$86,156,FALSE))</f>
        <v/>
      </c>
      <c r="AC81" s="209" t="str">
        <f>IF(VLOOKUP($V81&amp;AC$4,'Feuille de Calcul'!$A$3:$HS$86,156,FALSE)=0,"",VLOOKUP($V81&amp;AC$4,'Feuille de Calcul'!$A$3:$HS$86,156,FALSE))</f>
        <v/>
      </c>
      <c r="AD81" s="209" t="str">
        <f>IF(VLOOKUP($V81&amp;AD$4,'Feuille de Calcul'!$A$3:$HS$86,156,FALSE)=0,"",VLOOKUP($V81&amp;AD$4,'Feuille de Calcul'!$A$3:$HS$86,156,FALSE))</f>
        <v/>
      </c>
      <c r="AE81" s="209" t="str">
        <f>IF(VLOOKUP($V81&amp;AE$4,'Feuille de Calcul'!$A$3:$HS$86,156,FALSE)=0,"",VLOOKUP($V81&amp;AE$4,'Feuille de Calcul'!$A$3:$HS$86,156,FALSE))</f>
        <v/>
      </c>
      <c r="AF81" s="209" t="str">
        <f>IF(VLOOKUP($V81&amp;AF$4,'Feuille de Calcul'!$A$3:$HS$86,156,FALSE)=0,"",VLOOKUP($V81&amp;AF$4,'Feuille de Calcul'!$A$3:$HS$86,156,FALSE))</f>
        <v/>
      </c>
      <c r="AG81" s="209" t="str">
        <f>IF(VLOOKUP($V81&amp;AG$4,'Feuille de Calcul'!$A$3:$HS$86,156,FALSE)=0,"",VLOOKUP($V81&amp;AG$4,'Feuille de Calcul'!$A$3:$HS$86,156,FALSE))</f>
        <v/>
      </c>
      <c r="AH81" s="216" t="str">
        <f>IF(VLOOKUP($V81&amp;AH$4,'Feuille de Calcul'!$A$3:$HS$86,156,FALSE)=0,"",VLOOKUP($V81&amp;AH$4,'Feuille de Calcul'!$A$3:$HS$86,156,FALSE))</f>
        <v/>
      </c>
      <c r="AI81" s="146"/>
      <c r="AJ81" s="146"/>
      <c r="AK81" s="146"/>
      <c r="AL81" s="146"/>
      <c r="AM81" s="146"/>
      <c r="AN81" s="146"/>
      <c r="AO81" s="146"/>
      <c r="AP81" s="146"/>
      <c r="AQ81" s="146"/>
    </row>
    <row r="82" spans="2:43" ht="21.95" customHeight="1">
      <c r="C82" s="185" t="s">
        <v>117</v>
      </c>
      <c r="D82" s="215" t="str">
        <f>IF(VLOOKUP($C82&amp;D$16,'Moyennes ∆Ct et 2^(-∆Ct)'!$A$3:$BD$86,49,FALSE)=0,"",VLOOKUP($C82&amp;D$16,'Moyennes ∆Ct et 2^(-∆Ct)'!$A$3:$BD$86,49,FALSE))</f>
        <v/>
      </c>
      <c r="E82" s="209" t="str">
        <f>IF(VLOOKUP($C82&amp;E$16,'Moyennes ∆Ct et 2^(-∆Ct)'!$A$3:$BD$86,49,FALSE)=0,"",VLOOKUP($C82&amp;E$16,'Moyennes ∆Ct et 2^(-∆Ct)'!$A$3:$BD$86,49,FALSE))</f>
        <v/>
      </c>
      <c r="F82" s="209" t="str">
        <f>IF(VLOOKUP($C82&amp;F$16,'Moyennes ∆Ct et 2^(-∆Ct)'!$A$3:$BD$86,49,FALSE)=0,"",VLOOKUP($C82&amp;F$16,'Moyennes ∆Ct et 2^(-∆Ct)'!$A$3:$BD$86,49,FALSE))</f>
        <v/>
      </c>
      <c r="G82" s="209" t="str">
        <f>IF(VLOOKUP($C82&amp;G$16,'Moyennes ∆Ct et 2^(-∆Ct)'!$A$3:$BD$86,49,FALSE)=0,"",VLOOKUP($C82&amp;G$16,'Moyennes ∆Ct et 2^(-∆Ct)'!$A$3:$BD$86,49,FALSE))</f>
        <v/>
      </c>
      <c r="H82" s="209" t="str">
        <f>IF(VLOOKUP($C82&amp;H$16,'Moyennes ∆Ct et 2^(-∆Ct)'!$A$3:$BD$86,49,FALSE)=0,"",VLOOKUP($C82&amp;H$16,'Moyennes ∆Ct et 2^(-∆Ct)'!$A$3:$BD$86,49,FALSE))</f>
        <v/>
      </c>
      <c r="I82" s="209" t="str">
        <f>IF(VLOOKUP($C82&amp;I$16,'Moyennes ∆Ct et 2^(-∆Ct)'!$A$3:$BD$86,49,FALSE)=0,"",VLOOKUP($C82&amp;I$16,'Moyennes ∆Ct et 2^(-∆Ct)'!$A$3:$BD$86,49,FALSE))</f>
        <v/>
      </c>
      <c r="J82" s="209" t="str">
        <f>IF(VLOOKUP($C82&amp;J$16,'Moyennes ∆Ct et 2^(-∆Ct)'!$A$3:$BD$86,49,FALSE)=0,"",VLOOKUP($C82&amp;J$16,'Moyennes ∆Ct et 2^(-∆Ct)'!$A$3:$BD$86,49,FALSE))</f>
        <v/>
      </c>
      <c r="K82" s="209" t="str">
        <f>IF(VLOOKUP($C82&amp;K$16,'Moyennes ∆Ct et 2^(-∆Ct)'!$A$3:$BD$86,49,FALSE)=0,"",VLOOKUP($C82&amp;K$16,'Moyennes ∆Ct et 2^(-∆Ct)'!$A$3:$BD$86,49,FALSE))</f>
        <v/>
      </c>
      <c r="L82" s="209" t="str">
        <f>IF(VLOOKUP($C82&amp;L$16,'Moyennes ∆Ct et 2^(-∆Ct)'!$A$3:$BD$86,49,FALSE)=0,"",VLOOKUP($C82&amp;L$16,'Moyennes ∆Ct et 2^(-∆Ct)'!$A$3:$BD$86,49,FALSE))</f>
        <v/>
      </c>
      <c r="M82" s="209" t="str">
        <f>IF(VLOOKUP($C82&amp;M$16,'Moyennes ∆Ct et 2^(-∆Ct)'!$A$3:$BD$86,49,FALSE)=0,"",VLOOKUP($C82&amp;M$16,'Moyennes ∆Ct et 2^(-∆Ct)'!$A$3:$BD$86,49,FALSE))</f>
        <v/>
      </c>
      <c r="N82" s="209" t="str">
        <f>IF(VLOOKUP($C82&amp;N$16,'Moyennes ∆Ct et 2^(-∆Ct)'!$A$3:$BD$86,49,FALSE)=0,"",VLOOKUP($C82&amp;N$16,'Moyennes ∆Ct et 2^(-∆Ct)'!$A$3:$BD$86,49,FALSE))</f>
        <v/>
      </c>
      <c r="O82" s="216" t="str">
        <f>IF(VLOOKUP($C82&amp;O$16,'Moyennes ∆Ct et 2^(-∆Ct)'!$A$3:$BD$86,49,FALSE)=0,"",VLOOKUP($C82&amp;O$16,'Moyennes ∆Ct et 2^(-∆Ct)'!$A$3:$BD$86,49,FALSE))</f>
        <v/>
      </c>
      <c r="P82" s="146"/>
      <c r="Q82" s="146"/>
      <c r="R82" s="146"/>
      <c r="S82" s="146"/>
      <c r="T82" s="146"/>
      <c r="U82" s="146"/>
      <c r="V82" s="185" t="s">
        <v>117</v>
      </c>
      <c r="W82" s="215" t="str">
        <f>IF(VLOOKUP($V82&amp;W$4,'Feuille de Calcul'!$A$3:$HS$86,156,FALSE)=0,"",VLOOKUP($V82&amp;W$4,'Feuille de Calcul'!$A$3:$HS$86,156,FALSE))</f>
        <v/>
      </c>
      <c r="X82" s="209" t="str">
        <f>IF(VLOOKUP($V82&amp;X$4,'Feuille de Calcul'!$A$3:$HS$86,156,FALSE)=0,"",VLOOKUP($V82&amp;X$4,'Feuille de Calcul'!$A$3:$HS$86,156,FALSE))</f>
        <v/>
      </c>
      <c r="Y82" s="209" t="str">
        <f>IF(VLOOKUP($V82&amp;Y$4,'Feuille de Calcul'!$A$3:$HS$86,156,FALSE)=0,"",VLOOKUP($V82&amp;Y$4,'Feuille de Calcul'!$A$3:$HS$86,156,FALSE))</f>
        <v/>
      </c>
      <c r="Z82" s="209" t="str">
        <f>IF(VLOOKUP($V82&amp;Z$4,'Feuille de Calcul'!$A$3:$HS$86,156,FALSE)=0,"",VLOOKUP($V82&amp;Z$4,'Feuille de Calcul'!$A$3:$HS$86,156,FALSE))</f>
        <v/>
      </c>
      <c r="AA82" s="209" t="str">
        <f>IF(VLOOKUP($V82&amp;AA$4,'Feuille de Calcul'!$A$3:$HS$86,156,FALSE)=0,"",VLOOKUP($V82&amp;AA$4,'Feuille de Calcul'!$A$3:$HS$86,156,FALSE))</f>
        <v/>
      </c>
      <c r="AB82" s="209" t="str">
        <f>IF(VLOOKUP($V82&amp;AB$4,'Feuille de Calcul'!$A$3:$HS$86,156,FALSE)=0,"",VLOOKUP($V82&amp;AB$4,'Feuille de Calcul'!$A$3:$HS$86,156,FALSE))</f>
        <v/>
      </c>
      <c r="AC82" s="209" t="str">
        <f>IF(VLOOKUP($V82&amp;AC$4,'Feuille de Calcul'!$A$3:$HS$86,156,FALSE)=0,"",VLOOKUP($V82&amp;AC$4,'Feuille de Calcul'!$A$3:$HS$86,156,FALSE))</f>
        <v/>
      </c>
      <c r="AD82" s="209" t="str">
        <f>IF(VLOOKUP($V82&amp;AD$4,'Feuille de Calcul'!$A$3:$HS$86,156,FALSE)=0,"",VLOOKUP($V82&amp;AD$4,'Feuille de Calcul'!$A$3:$HS$86,156,FALSE))</f>
        <v/>
      </c>
      <c r="AE82" s="209" t="str">
        <f>IF(VLOOKUP($V82&amp;AE$4,'Feuille de Calcul'!$A$3:$HS$86,156,FALSE)=0,"",VLOOKUP($V82&amp;AE$4,'Feuille de Calcul'!$A$3:$HS$86,156,FALSE))</f>
        <v/>
      </c>
      <c r="AF82" s="209" t="str">
        <f>IF(VLOOKUP($V82&amp;AF$4,'Feuille de Calcul'!$A$3:$HS$86,156,FALSE)=0,"",VLOOKUP($V82&amp;AF$4,'Feuille de Calcul'!$A$3:$HS$86,156,FALSE))</f>
        <v/>
      </c>
      <c r="AG82" s="209" t="str">
        <f>IF(VLOOKUP($V82&amp;AG$4,'Feuille de Calcul'!$A$3:$HS$86,156,FALSE)=0,"",VLOOKUP($V82&amp;AG$4,'Feuille de Calcul'!$A$3:$HS$86,156,FALSE))</f>
        <v/>
      </c>
      <c r="AH82" s="216" t="str">
        <f>IF(VLOOKUP($V82&amp;AH$4,'Feuille de Calcul'!$A$3:$HS$86,156,FALSE)=0,"",VLOOKUP($V82&amp;AH$4,'Feuille de Calcul'!$A$3:$HS$86,156,FALSE))</f>
        <v/>
      </c>
      <c r="AI82" s="146"/>
      <c r="AJ82" s="146"/>
      <c r="AK82" s="146"/>
      <c r="AL82" s="146"/>
      <c r="AM82" s="146"/>
      <c r="AN82" s="146"/>
      <c r="AO82" s="146"/>
      <c r="AP82" s="146"/>
      <c r="AQ82" s="146"/>
    </row>
    <row r="83" spans="2:43" ht="21.95" customHeight="1">
      <c r="C83" s="185" t="s">
        <v>118</v>
      </c>
      <c r="D83" s="217" t="str">
        <f>IF(VLOOKUP($C83&amp;D$16,'Moyennes ∆Ct et 2^(-∆Ct)'!$A$3:$BD$86,49,FALSE)=0,"",VLOOKUP($C83&amp;D$16,'Moyennes ∆Ct et 2^(-∆Ct)'!$A$3:$BD$86,49,FALSE))</f>
        <v/>
      </c>
      <c r="E83" s="218" t="str">
        <f>IF(VLOOKUP($C83&amp;E$16,'Moyennes ∆Ct et 2^(-∆Ct)'!$A$3:$BD$86,49,FALSE)=0,"",VLOOKUP($C83&amp;E$16,'Moyennes ∆Ct et 2^(-∆Ct)'!$A$3:$BD$86,49,FALSE))</f>
        <v/>
      </c>
      <c r="F83" s="218" t="str">
        <f>IF(VLOOKUP($C83&amp;F$16,'Moyennes ∆Ct et 2^(-∆Ct)'!$A$3:$BD$86,49,FALSE)=0,"",VLOOKUP($C83&amp;F$16,'Moyennes ∆Ct et 2^(-∆Ct)'!$A$3:$BD$86,49,FALSE))</f>
        <v/>
      </c>
      <c r="G83" s="218" t="str">
        <f>IF(VLOOKUP($C83&amp;G$16,'Moyennes ∆Ct et 2^(-∆Ct)'!$A$3:$BD$86,49,FALSE)=0,"",VLOOKUP($C83&amp;G$16,'Moyennes ∆Ct et 2^(-∆Ct)'!$A$3:$BD$86,49,FALSE))</f>
        <v/>
      </c>
      <c r="H83" s="218" t="str">
        <f>IF(VLOOKUP($C83&amp;H$16,'Moyennes ∆Ct et 2^(-∆Ct)'!$A$3:$BD$86,49,FALSE)=0,"",VLOOKUP($C83&amp;H$16,'Moyennes ∆Ct et 2^(-∆Ct)'!$A$3:$BD$86,49,FALSE))</f>
        <v/>
      </c>
      <c r="I83" s="218" t="str">
        <f>IF(VLOOKUP($C83&amp;I$16,'Moyennes ∆Ct et 2^(-∆Ct)'!$A$3:$BD$86,49,FALSE)=0,"",VLOOKUP($C83&amp;I$16,'Moyennes ∆Ct et 2^(-∆Ct)'!$A$3:$BD$86,49,FALSE))</f>
        <v/>
      </c>
      <c r="J83" s="218" t="str">
        <f>IF(VLOOKUP($C83&amp;J$16,'Moyennes ∆Ct et 2^(-∆Ct)'!$A$3:$BD$86,49,FALSE)=0,"",VLOOKUP($C83&amp;J$16,'Moyennes ∆Ct et 2^(-∆Ct)'!$A$3:$BD$86,49,FALSE))</f>
        <v/>
      </c>
      <c r="K83" s="218" t="str">
        <f>IF(VLOOKUP($C83&amp;K$16,'Moyennes ∆Ct et 2^(-∆Ct)'!$A$3:$BD$86,49,FALSE)=0,"",VLOOKUP($C83&amp;K$16,'Moyennes ∆Ct et 2^(-∆Ct)'!$A$3:$BD$86,49,FALSE))</f>
        <v/>
      </c>
      <c r="L83" s="218" t="str">
        <f>IF(VLOOKUP($C83&amp;L$16,'Moyennes ∆Ct et 2^(-∆Ct)'!$A$3:$BD$86,49,FALSE)=0,"",VLOOKUP($C83&amp;L$16,'Moyennes ∆Ct et 2^(-∆Ct)'!$A$3:$BD$86,49,FALSE))</f>
        <v/>
      </c>
      <c r="M83" s="218" t="str">
        <f>IF(VLOOKUP($C83&amp;M$16,'Moyennes ∆Ct et 2^(-∆Ct)'!$A$3:$BD$86,49,FALSE)=0,"",VLOOKUP($C83&amp;M$16,'Moyennes ∆Ct et 2^(-∆Ct)'!$A$3:$BD$86,49,FALSE))</f>
        <v/>
      </c>
      <c r="N83" s="218" t="str">
        <f>IF(VLOOKUP($C83&amp;N$16,'Moyennes ∆Ct et 2^(-∆Ct)'!$A$3:$BD$86,49,FALSE)=0,"",VLOOKUP($C83&amp;N$16,'Moyennes ∆Ct et 2^(-∆Ct)'!$A$3:$BD$86,49,FALSE))</f>
        <v/>
      </c>
      <c r="O83" s="219" t="str">
        <f>IF(VLOOKUP($C83&amp;O$16,'Moyennes ∆Ct et 2^(-∆Ct)'!$A$3:$BD$86,49,FALSE)=0,"",VLOOKUP($C83&amp;O$16,'Moyennes ∆Ct et 2^(-∆Ct)'!$A$3:$BD$86,49,FALSE))</f>
        <v/>
      </c>
      <c r="P83" s="146"/>
      <c r="Q83" s="146"/>
      <c r="R83" s="146"/>
      <c r="S83" s="146"/>
      <c r="T83" s="146"/>
      <c r="U83" s="146"/>
      <c r="V83" s="185" t="s">
        <v>118</v>
      </c>
      <c r="W83" s="217" t="str">
        <f>IF(VLOOKUP($V83&amp;W$4,'Feuille de Calcul'!$A$3:$HS$86,156,FALSE)=0,"",VLOOKUP($V83&amp;W$4,'Feuille de Calcul'!$A$3:$HS$86,156,FALSE))</f>
        <v/>
      </c>
      <c r="X83" s="218" t="str">
        <f>IF(VLOOKUP($V83&amp;X$4,'Feuille de Calcul'!$A$3:$HS$86,156,FALSE)=0,"",VLOOKUP($V83&amp;X$4,'Feuille de Calcul'!$A$3:$HS$86,156,FALSE))</f>
        <v/>
      </c>
      <c r="Y83" s="218" t="str">
        <f>IF(VLOOKUP($V83&amp;Y$4,'Feuille de Calcul'!$A$3:$HS$86,156,FALSE)=0,"",VLOOKUP($V83&amp;Y$4,'Feuille de Calcul'!$A$3:$HS$86,156,FALSE))</f>
        <v/>
      </c>
      <c r="Z83" s="218" t="str">
        <f>IF(VLOOKUP($V83&amp;Z$4,'Feuille de Calcul'!$A$3:$HS$86,156,FALSE)=0,"",VLOOKUP($V83&amp;Z$4,'Feuille de Calcul'!$A$3:$HS$86,156,FALSE))</f>
        <v/>
      </c>
      <c r="AA83" s="218" t="str">
        <f>IF(VLOOKUP($V83&amp;AA$4,'Feuille de Calcul'!$A$3:$HS$86,156,FALSE)=0,"",VLOOKUP($V83&amp;AA$4,'Feuille de Calcul'!$A$3:$HS$86,156,FALSE))</f>
        <v/>
      </c>
      <c r="AB83" s="218" t="str">
        <f>IF(VLOOKUP($V83&amp;AB$4,'Feuille de Calcul'!$A$3:$HS$86,156,FALSE)=0,"",VLOOKUP($V83&amp;AB$4,'Feuille de Calcul'!$A$3:$HS$86,156,FALSE))</f>
        <v/>
      </c>
      <c r="AC83" s="218" t="str">
        <f>IF(VLOOKUP($V83&amp;AC$4,'Feuille de Calcul'!$A$3:$HS$86,156,FALSE)=0,"",VLOOKUP($V83&amp;AC$4,'Feuille de Calcul'!$A$3:$HS$86,156,FALSE))</f>
        <v/>
      </c>
      <c r="AD83" s="218" t="str">
        <f>IF(VLOOKUP($V83&amp;AD$4,'Feuille de Calcul'!$A$3:$HS$86,156,FALSE)=0,"",VLOOKUP($V83&amp;AD$4,'Feuille de Calcul'!$A$3:$HS$86,156,FALSE))</f>
        <v/>
      </c>
      <c r="AE83" s="218" t="str">
        <f>IF(VLOOKUP($V83&amp;AE$4,'Feuille de Calcul'!$A$3:$HS$86,156,FALSE)=0,"",VLOOKUP($V83&amp;AE$4,'Feuille de Calcul'!$A$3:$HS$86,156,FALSE))</f>
        <v/>
      </c>
      <c r="AF83" s="218" t="str">
        <f>IF(VLOOKUP($V83&amp;AF$4,'Feuille de Calcul'!$A$3:$HS$86,156,FALSE)=0,"",VLOOKUP($V83&amp;AF$4,'Feuille de Calcul'!$A$3:$HS$86,156,FALSE))</f>
        <v/>
      </c>
      <c r="AG83" s="218" t="str">
        <f>IF(VLOOKUP($V83&amp;AG$4,'Feuille de Calcul'!$A$3:$HS$86,156,FALSE)=0,"",VLOOKUP($V83&amp;AG$4,'Feuille de Calcul'!$A$3:$HS$86,156,FALSE))</f>
        <v/>
      </c>
      <c r="AH83" s="219" t="str">
        <f>IF(VLOOKUP($V83&amp;AH$4,'Feuille de Calcul'!$A$3:$HS$86,156,FALSE)=0,"",VLOOKUP($V83&amp;AH$4,'Feuille de Calcul'!$A$3:$HS$86,156,FALSE))</f>
        <v/>
      </c>
      <c r="AI83" s="146"/>
      <c r="AJ83" s="146"/>
      <c r="AK83" s="146"/>
      <c r="AL83" s="146"/>
      <c r="AM83" s="146"/>
      <c r="AN83" s="146"/>
      <c r="AO83" s="146"/>
      <c r="AP83" s="146"/>
      <c r="AQ83" s="146"/>
    </row>
    <row r="84" spans="2:43">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row>
    <row r="85" spans="2:43">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row>
    <row r="86" spans="2:43">
      <c r="C86" s="676" t="s">
        <v>358</v>
      </c>
      <c r="D86" s="676"/>
      <c r="E86" s="676"/>
      <c r="F86" s="676"/>
      <c r="G86" s="676"/>
      <c r="H86" s="676"/>
      <c r="I86" s="676"/>
      <c r="J86" s="676"/>
      <c r="K86" s="676"/>
      <c r="L86" s="676"/>
      <c r="M86" s="676"/>
      <c r="N86" s="676"/>
      <c r="O86" s="676"/>
      <c r="P86" s="146"/>
      <c r="Q86" s="146"/>
      <c r="R86" s="146"/>
      <c r="S86" s="146"/>
      <c r="T86" s="146"/>
      <c r="U86" s="146"/>
      <c r="V86" s="676" t="s">
        <v>368</v>
      </c>
      <c r="W86" s="676"/>
      <c r="X86" s="676"/>
      <c r="Y86" s="676"/>
      <c r="Z86" s="676"/>
      <c r="AA86" s="676"/>
      <c r="AB86" s="676"/>
      <c r="AC86" s="676"/>
      <c r="AD86" s="676"/>
      <c r="AE86" s="676"/>
      <c r="AF86" s="676"/>
      <c r="AG86" s="676"/>
      <c r="AH86" s="676"/>
      <c r="AI86" s="146"/>
      <c r="AJ86" s="146"/>
      <c r="AK86" s="146"/>
      <c r="AL86" s="146"/>
      <c r="AM86" s="146"/>
      <c r="AN86" s="146"/>
      <c r="AO86" s="146"/>
      <c r="AP86" s="146"/>
      <c r="AQ86" s="146"/>
    </row>
    <row r="87" spans="2:43">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row>
    <row r="88" spans="2:43">
      <c r="C88" s="224"/>
      <c r="D88" s="184">
        <v>1</v>
      </c>
      <c r="E88" s="184">
        <v>2</v>
      </c>
      <c r="F88" s="184">
        <v>3</v>
      </c>
      <c r="G88" s="184">
        <v>4</v>
      </c>
      <c r="H88" s="184">
        <v>5</v>
      </c>
      <c r="I88" s="184">
        <v>6</v>
      </c>
      <c r="J88" s="184">
        <v>7</v>
      </c>
      <c r="K88" s="184">
        <v>8</v>
      </c>
      <c r="L88" s="184">
        <v>9</v>
      </c>
      <c r="M88" s="184">
        <v>10</v>
      </c>
      <c r="N88" s="184">
        <v>11</v>
      </c>
      <c r="O88" s="184">
        <v>12</v>
      </c>
      <c r="P88" s="146"/>
      <c r="Q88" s="146"/>
      <c r="R88" s="146"/>
      <c r="S88" s="146"/>
      <c r="T88" s="146"/>
      <c r="U88" s="146"/>
      <c r="V88" s="224"/>
      <c r="W88" s="184">
        <v>1</v>
      </c>
      <c r="X88" s="184">
        <v>2</v>
      </c>
      <c r="Y88" s="184">
        <v>3</v>
      </c>
      <c r="Z88" s="184">
        <v>4</v>
      </c>
      <c r="AA88" s="184">
        <v>5</v>
      </c>
      <c r="AB88" s="184">
        <v>6</v>
      </c>
      <c r="AC88" s="184">
        <v>7</v>
      </c>
      <c r="AD88" s="184">
        <v>8</v>
      </c>
      <c r="AE88" s="184">
        <v>9</v>
      </c>
      <c r="AF88" s="184">
        <v>10</v>
      </c>
      <c r="AG88" s="184">
        <v>11</v>
      </c>
      <c r="AH88" s="184">
        <v>12</v>
      </c>
      <c r="AI88" s="146"/>
      <c r="AJ88" s="146"/>
      <c r="AK88" s="146"/>
      <c r="AL88" s="146"/>
      <c r="AM88" s="146"/>
      <c r="AN88" s="146"/>
      <c r="AO88" s="146"/>
      <c r="AP88" s="146"/>
      <c r="AQ88" s="146"/>
    </row>
    <row r="89" spans="2:43" ht="21.95" customHeight="1">
      <c r="C89" s="185" t="s">
        <v>112</v>
      </c>
      <c r="D89" s="212" t="str">
        <f>IF(VLOOKUP($C89&amp;D$16,'Moyennes ∆Ct et 2^(-∆Ct)'!$A$3:$BD$86,51,FALSE)=0,"",VLOOKUP($C89&amp;D$16,'Moyennes ∆Ct et 2^(-∆Ct)'!$A$3:$BD$86,51,FALSE))</f>
        <v/>
      </c>
      <c r="E89" s="213" t="str">
        <f>IF(VLOOKUP($C89&amp;E$16,'Moyennes ∆Ct et 2^(-∆Ct)'!$A$3:$BD$86,51,FALSE)=0,"",VLOOKUP($C89&amp;E$16,'Moyennes ∆Ct et 2^(-∆Ct)'!$A$3:$BD$86,51,FALSE))</f>
        <v/>
      </c>
      <c r="F89" s="213" t="str">
        <f>IF(VLOOKUP($C89&amp;F$16,'Moyennes ∆Ct et 2^(-∆Ct)'!$A$3:$BD$86,51,FALSE)=0,"",VLOOKUP($C89&amp;F$16,'Moyennes ∆Ct et 2^(-∆Ct)'!$A$3:$BD$86,51,FALSE))</f>
        <v/>
      </c>
      <c r="G89" s="213" t="str">
        <f>IF(VLOOKUP($C89&amp;G$16,'Moyennes ∆Ct et 2^(-∆Ct)'!$A$3:$BD$86,51,FALSE)=0,"",VLOOKUP($C89&amp;G$16,'Moyennes ∆Ct et 2^(-∆Ct)'!$A$3:$BD$86,51,FALSE))</f>
        <v/>
      </c>
      <c r="H89" s="213" t="str">
        <f>IF(VLOOKUP($C89&amp;H$16,'Moyennes ∆Ct et 2^(-∆Ct)'!$A$3:$BD$86,51,FALSE)=0,"",VLOOKUP($C89&amp;H$16,'Moyennes ∆Ct et 2^(-∆Ct)'!$A$3:$BD$86,51,FALSE))</f>
        <v/>
      </c>
      <c r="I89" s="213" t="str">
        <f>IF(VLOOKUP($C89&amp;I$16,'Moyennes ∆Ct et 2^(-∆Ct)'!$A$3:$BD$86,51,FALSE)=0,"",VLOOKUP($C89&amp;I$16,'Moyennes ∆Ct et 2^(-∆Ct)'!$A$3:$BD$86,51,FALSE))</f>
        <v/>
      </c>
      <c r="J89" s="213" t="str">
        <f>IF(VLOOKUP($C89&amp;J$16,'Moyennes ∆Ct et 2^(-∆Ct)'!$A$3:$BD$86,51,FALSE)=0,"",VLOOKUP($C89&amp;J$16,'Moyennes ∆Ct et 2^(-∆Ct)'!$A$3:$BD$86,51,FALSE))</f>
        <v/>
      </c>
      <c r="K89" s="213" t="str">
        <f>IF(VLOOKUP($C89&amp;K$16,'Moyennes ∆Ct et 2^(-∆Ct)'!$A$3:$BD$86,51,FALSE)=0,"",VLOOKUP($C89&amp;K$16,'Moyennes ∆Ct et 2^(-∆Ct)'!$A$3:$BD$86,51,FALSE))</f>
        <v/>
      </c>
      <c r="L89" s="213" t="str">
        <f>IF(VLOOKUP($C89&amp;L$16,'Moyennes ∆Ct et 2^(-∆Ct)'!$A$3:$BD$86,51,FALSE)=0,"",VLOOKUP($C89&amp;L$16,'Moyennes ∆Ct et 2^(-∆Ct)'!$A$3:$BD$86,51,FALSE))</f>
        <v/>
      </c>
      <c r="M89" s="213" t="str">
        <f>IF(VLOOKUP($C89&amp;M$16,'Moyennes ∆Ct et 2^(-∆Ct)'!$A$3:$BD$86,51,FALSE)=0,"",VLOOKUP($C89&amp;M$16,'Moyennes ∆Ct et 2^(-∆Ct)'!$A$3:$BD$86,51,FALSE))</f>
        <v/>
      </c>
      <c r="N89" s="213" t="str">
        <f>IF(VLOOKUP($C89&amp;N$16,'Moyennes ∆Ct et 2^(-∆Ct)'!$A$3:$BD$86,51,FALSE)=0,"",VLOOKUP($C89&amp;N$16,'Moyennes ∆Ct et 2^(-∆Ct)'!$A$3:$BD$86,51,FALSE))</f>
        <v/>
      </c>
      <c r="O89" s="214" t="str">
        <f>IF(VLOOKUP($C89&amp;O$16,'Moyennes ∆Ct et 2^(-∆Ct)'!$A$3:$BD$86,51,FALSE)=0,"",VLOOKUP($C89&amp;O$16,'Moyennes ∆Ct et 2^(-∆Ct)'!$A$3:$BD$86,51,FALSE))</f>
        <v/>
      </c>
      <c r="P89" s="146"/>
      <c r="Q89" s="146"/>
      <c r="R89" s="146"/>
      <c r="S89" s="146"/>
      <c r="T89" s="146"/>
      <c r="U89" s="146"/>
      <c r="V89" s="185" t="s">
        <v>112</v>
      </c>
      <c r="W89" s="212" t="str">
        <f>IF(VLOOKUP($V89&amp;W$4,'Feuille de Calcul'!$A$3:$HS$86,159,FALSE)=0,"",VLOOKUP($V89&amp;W$4,'Feuille de Calcul'!$A$3:$HS$86,159,FALSE))</f>
        <v/>
      </c>
      <c r="X89" s="213" t="str">
        <f>IF(VLOOKUP($V89&amp;X$4,'Feuille de Calcul'!$A$3:$HS$86,159,FALSE)=0,"",VLOOKUP($V89&amp;X$4,'Feuille de Calcul'!$A$3:$HS$86,159,FALSE))</f>
        <v/>
      </c>
      <c r="Y89" s="213" t="str">
        <f>IF(VLOOKUP($V89&amp;Y$4,'Feuille de Calcul'!$A$3:$HS$86,159,FALSE)=0,"",VLOOKUP($V89&amp;Y$4,'Feuille de Calcul'!$A$3:$HS$86,159,FALSE))</f>
        <v/>
      </c>
      <c r="Z89" s="213" t="str">
        <f>IF(VLOOKUP($V89&amp;Z$4,'Feuille de Calcul'!$A$3:$HS$86,159,FALSE)=0,"",VLOOKUP($V89&amp;Z$4,'Feuille de Calcul'!$A$3:$HS$86,159,FALSE))</f>
        <v/>
      </c>
      <c r="AA89" s="213" t="str">
        <f>IF(VLOOKUP($V89&amp;AA$4,'Feuille de Calcul'!$A$3:$HS$86,159,FALSE)=0,"",VLOOKUP($V89&amp;AA$4,'Feuille de Calcul'!$A$3:$HS$86,159,FALSE))</f>
        <v/>
      </c>
      <c r="AB89" s="213" t="str">
        <f>IF(VLOOKUP($V89&amp;AB$4,'Feuille de Calcul'!$A$3:$HS$86,159,FALSE)=0,"",VLOOKUP($V89&amp;AB$4,'Feuille de Calcul'!$A$3:$HS$86,159,FALSE))</f>
        <v/>
      </c>
      <c r="AC89" s="213" t="str">
        <f>IF(VLOOKUP($V89&amp;AC$4,'Feuille de Calcul'!$A$3:$HS$86,159,FALSE)=0,"",VLOOKUP($V89&amp;AC$4,'Feuille de Calcul'!$A$3:$HS$86,159,FALSE))</f>
        <v/>
      </c>
      <c r="AD89" s="213" t="str">
        <f>IF(VLOOKUP($V89&amp;AD$4,'Feuille de Calcul'!$A$3:$HS$86,159,FALSE)=0,"",VLOOKUP($V89&amp;AD$4,'Feuille de Calcul'!$A$3:$HS$86,159,FALSE))</f>
        <v/>
      </c>
      <c r="AE89" s="213" t="str">
        <f>IF(VLOOKUP($V89&amp;AE$4,'Feuille de Calcul'!$A$3:$HS$86,159,FALSE)=0,"",VLOOKUP($V89&amp;AE$4,'Feuille de Calcul'!$A$3:$HS$86,159,FALSE))</f>
        <v/>
      </c>
      <c r="AF89" s="213" t="str">
        <f>IF(VLOOKUP($V89&amp;AF$4,'Feuille de Calcul'!$A$3:$HS$86,159,FALSE)=0,"",VLOOKUP($V89&amp;AF$4,'Feuille de Calcul'!$A$3:$HS$86,159,FALSE))</f>
        <v/>
      </c>
      <c r="AG89" s="213" t="str">
        <f>IF(VLOOKUP($V89&amp;AG$4,'Feuille de Calcul'!$A$3:$HS$86,159,FALSE)=0,"",VLOOKUP($V89&amp;AG$4,'Feuille de Calcul'!$A$3:$HS$86,159,FALSE))</f>
        <v/>
      </c>
      <c r="AH89" s="214" t="str">
        <f>IF(VLOOKUP($V89&amp;AH$4,'Feuille de Calcul'!$A$3:$HS$86,159,FALSE)=0,"",VLOOKUP($V89&amp;AH$4,'Feuille de Calcul'!$A$3:$HS$86,159,FALSE))</f>
        <v/>
      </c>
      <c r="AI89" s="146"/>
      <c r="AJ89" s="146"/>
      <c r="AK89" s="146"/>
      <c r="AL89" s="146"/>
      <c r="AM89" s="146"/>
      <c r="AN89" s="146"/>
      <c r="AO89" s="146"/>
      <c r="AP89" s="146"/>
      <c r="AQ89" s="146"/>
    </row>
    <row r="90" spans="2:43" ht="21.95" customHeight="1">
      <c r="C90" s="185" t="s">
        <v>113</v>
      </c>
      <c r="D90" s="215" t="str">
        <f>IF(VLOOKUP($C90&amp;D$16,'Moyennes ∆Ct et 2^(-∆Ct)'!$A$3:$BD$86,51,FALSE)=0,"",VLOOKUP($C90&amp;D$16,'Moyennes ∆Ct et 2^(-∆Ct)'!$A$3:$BD$86,51,FALSE))</f>
        <v/>
      </c>
      <c r="E90" s="209" t="str">
        <f>IF(VLOOKUP($C90&amp;E$16,'Moyennes ∆Ct et 2^(-∆Ct)'!$A$3:$BD$86,51,FALSE)=0,"",VLOOKUP($C90&amp;E$16,'Moyennes ∆Ct et 2^(-∆Ct)'!$A$3:$BD$86,51,FALSE))</f>
        <v/>
      </c>
      <c r="F90" s="209" t="str">
        <f>IF(VLOOKUP($C90&amp;F$16,'Moyennes ∆Ct et 2^(-∆Ct)'!$A$3:$BD$86,51,FALSE)=0,"",VLOOKUP($C90&amp;F$16,'Moyennes ∆Ct et 2^(-∆Ct)'!$A$3:$BD$86,51,FALSE))</f>
        <v/>
      </c>
      <c r="G90" s="209" t="str">
        <f>IF(VLOOKUP($C90&amp;G$16,'Moyennes ∆Ct et 2^(-∆Ct)'!$A$3:$BD$86,51,FALSE)=0,"",VLOOKUP($C90&amp;G$16,'Moyennes ∆Ct et 2^(-∆Ct)'!$A$3:$BD$86,51,FALSE))</f>
        <v/>
      </c>
      <c r="H90" s="209" t="str">
        <f>IF(VLOOKUP($C90&amp;H$16,'Moyennes ∆Ct et 2^(-∆Ct)'!$A$3:$BD$86,51,FALSE)=0,"",VLOOKUP($C90&amp;H$16,'Moyennes ∆Ct et 2^(-∆Ct)'!$A$3:$BD$86,51,FALSE))</f>
        <v/>
      </c>
      <c r="I90" s="209" t="str">
        <f>IF(VLOOKUP($C90&amp;I$16,'Moyennes ∆Ct et 2^(-∆Ct)'!$A$3:$BD$86,51,FALSE)=0,"",VLOOKUP($C90&amp;I$16,'Moyennes ∆Ct et 2^(-∆Ct)'!$A$3:$BD$86,51,FALSE))</f>
        <v/>
      </c>
      <c r="J90" s="209" t="str">
        <f>IF(VLOOKUP($C90&amp;J$16,'Moyennes ∆Ct et 2^(-∆Ct)'!$A$3:$BD$86,51,FALSE)=0,"",VLOOKUP($C90&amp;J$16,'Moyennes ∆Ct et 2^(-∆Ct)'!$A$3:$BD$86,51,FALSE))</f>
        <v/>
      </c>
      <c r="K90" s="209" t="str">
        <f>IF(VLOOKUP($C90&amp;K$16,'Moyennes ∆Ct et 2^(-∆Ct)'!$A$3:$BD$86,51,FALSE)=0,"",VLOOKUP($C90&amp;K$16,'Moyennes ∆Ct et 2^(-∆Ct)'!$A$3:$BD$86,51,FALSE))</f>
        <v/>
      </c>
      <c r="L90" s="209" t="str">
        <f>IF(VLOOKUP($C90&amp;L$16,'Moyennes ∆Ct et 2^(-∆Ct)'!$A$3:$BD$86,51,FALSE)=0,"",VLOOKUP($C90&amp;L$16,'Moyennes ∆Ct et 2^(-∆Ct)'!$A$3:$BD$86,51,FALSE))</f>
        <v/>
      </c>
      <c r="M90" s="209" t="str">
        <f>IF(VLOOKUP($C90&amp;M$16,'Moyennes ∆Ct et 2^(-∆Ct)'!$A$3:$BD$86,51,FALSE)=0,"",VLOOKUP($C90&amp;M$16,'Moyennes ∆Ct et 2^(-∆Ct)'!$A$3:$BD$86,51,FALSE))</f>
        <v/>
      </c>
      <c r="N90" s="209" t="str">
        <f>IF(VLOOKUP($C90&amp;N$16,'Moyennes ∆Ct et 2^(-∆Ct)'!$A$3:$BD$86,51,FALSE)=0,"",VLOOKUP($C90&amp;N$16,'Moyennes ∆Ct et 2^(-∆Ct)'!$A$3:$BD$86,51,FALSE))</f>
        <v/>
      </c>
      <c r="O90" s="216" t="str">
        <f>IF(VLOOKUP($C90&amp;O$16,'Moyennes ∆Ct et 2^(-∆Ct)'!$A$3:$BD$86,51,FALSE)=0,"",VLOOKUP($C90&amp;O$16,'Moyennes ∆Ct et 2^(-∆Ct)'!$A$3:$BD$86,51,FALSE))</f>
        <v/>
      </c>
      <c r="P90" s="146"/>
      <c r="Q90" s="146"/>
      <c r="R90" s="146"/>
      <c r="S90" s="146"/>
      <c r="T90" s="146"/>
      <c r="U90" s="146"/>
      <c r="V90" s="185" t="s">
        <v>113</v>
      </c>
      <c r="W90" s="215" t="str">
        <f>IF(VLOOKUP($V90&amp;W$4,'Feuille de Calcul'!$A$3:$HS$86,159,FALSE)=0,"",VLOOKUP($V90&amp;W$4,'Feuille de Calcul'!$A$3:$HS$86,159,FALSE))</f>
        <v/>
      </c>
      <c r="X90" s="209" t="str">
        <f>IF(VLOOKUP($V90&amp;X$4,'Feuille de Calcul'!$A$3:$HS$86,159,FALSE)=0,"",VLOOKUP($V90&amp;X$4,'Feuille de Calcul'!$A$3:$HS$86,159,FALSE))</f>
        <v/>
      </c>
      <c r="Y90" s="209" t="str">
        <f>IF(VLOOKUP($V90&amp;Y$4,'Feuille de Calcul'!$A$3:$HS$86,159,FALSE)=0,"",VLOOKUP($V90&amp;Y$4,'Feuille de Calcul'!$A$3:$HS$86,159,FALSE))</f>
        <v/>
      </c>
      <c r="Z90" s="209" t="str">
        <f>IF(VLOOKUP($V90&amp;Z$4,'Feuille de Calcul'!$A$3:$HS$86,159,FALSE)=0,"",VLOOKUP($V90&amp;Z$4,'Feuille de Calcul'!$A$3:$HS$86,159,FALSE))</f>
        <v/>
      </c>
      <c r="AA90" s="209" t="str">
        <f>IF(VLOOKUP($V90&amp;AA$4,'Feuille de Calcul'!$A$3:$HS$86,159,FALSE)=0,"",VLOOKUP($V90&amp;AA$4,'Feuille de Calcul'!$A$3:$HS$86,159,FALSE))</f>
        <v/>
      </c>
      <c r="AB90" s="209" t="str">
        <f>IF(VLOOKUP($V90&amp;AB$4,'Feuille de Calcul'!$A$3:$HS$86,159,FALSE)=0,"",VLOOKUP($V90&amp;AB$4,'Feuille de Calcul'!$A$3:$HS$86,159,FALSE))</f>
        <v/>
      </c>
      <c r="AC90" s="209" t="str">
        <f>IF(VLOOKUP($V90&amp;AC$4,'Feuille de Calcul'!$A$3:$HS$86,159,FALSE)=0,"",VLOOKUP($V90&amp;AC$4,'Feuille de Calcul'!$A$3:$HS$86,159,FALSE))</f>
        <v/>
      </c>
      <c r="AD90" s="209" t="str">
        <f>IF(VLOOKUP($V90&amp;AD$4,'Feuille de Calcul'!$A$3:$HS$86,159,FALSE)=0,"",VLOOKUP($V90&amp;AD$4,'Feuille de Calcul'!$A$3:$HS$86,159,FALSE))</f>
        <v/>
      </c>
      <c r="AE90" s="209" t="str">
        <f>IF(VLOOKUP($V90&amp;AE$4,'Feuille de Calcul'!$A$3:$HS$86,159,FALSE)=0,"",VLOOKUP($V90&amp;AE$4,'Feuille de Calcul'!$A$3:$HS$86,159,FALSE))</f>
        <v/>
      </c>
      <c r="AF90" s="209" t="str">
        <f>IF(VLOOKUP($V90&amp;AF$4,'Feuille de Calcul'!$A$3:$HS$86,159,FALSE)=0,"",VLOOKUP($V90&amp;AF$4,'Feuille de Calcul'!$A$3:$HS$86,159,FALSE))</f>
        <v/>
      </c>
      <c r="AG90" s="209" t="str">
        <f>IF(VLOOKUP($V90&amp;AG$4,'Feuille de Calcul'!$A$3:$HS$86,159,FALSE)=0,"",VLOOKUP($V90&amp;AG$4,'Feuille de Calcul'!$A$3:$HS$86,159,FALSE))</f>
        <v/>
      </c>
      <c r="AH90" s="216" t="str">
        <f>IF(VLOOKUP($V90&amp;AH$4,'Feuille de Calcul'!$A$3:$HS$86,159,FALSE)=0,"",VLOOKUP($V90&amp;AH$4,'Feuille de Calcul'!$A$3:$HS$86,159,FALSE))</f>
        <v/>
      </c>
      <c r="AI90" s="146"/>
      <c r="AJ90" s="146"/>
      <c r="AK90" s="146"/>
      <c r="AL90" s="146"/>
      <c r="AM90" s="146"/>
      <c r="AN90" s="146"/>
      <c r="AO90" s="146"/>
      <c r="AP90" s="146"/>
      <c r="AQ90" s="146"/>
    </row>
    <row r="91" spans="2:43" ht="21.95" customHeight="1">
      <c r="C91" s="185" t="s">
        <v>114</v>
      </c>
      <c r="D91" s="215" t="str">
        <f>IF(VLOOKUP($C91&amp;D$16,'Moyennes ∆Ct et 2^(-∆Ct)'!$A$3:$BD$86,51,FALSE)=0,"",VLOOKUP($C91&amp;D$16,'Moyennes ∆Ct et 2^(-∆Ct)'!$A$3:$BD$86,51,FALSE))</f>
        <v/>
      </c>
      <c r="E91" s="209" t="str">
        <f>IF(VLOOKUP($C91&amp;E$16,'Moyennes ∆Ct et 2^(-∆Ct)'!$A$3:$BD$86,51,FALSE)=0,"",VLOOKUP($C91&amp;E$16,'Moyennes ∆Ct et 2^(-∆Ct)'!$A$3:$BD$86,51,FALSE))</f>
        <v/>
      </c>
      <c r="F91" s="209" t="str">
        <f>IF(VLOOKUP($C91&amp;F$16,'Moyennes ∆Ct et 2^(-∆Ct)'!$A$3:$BD$86,51,FALSE)=0,"",VLOOKUP($C91&amp;F$16,'Moyennes ∆Ct et 2^(-∆Ct)'!$A$3:$BD$86,51,FALSE))</f>
        <v/>
      </c>
      <c r="G91" s="209" t="str">
        <f>IF(VLOOKUP($C91&amp;G$16,'Moyennes ∆Ct et 2^(-∆Ct)'!$A$3:$BD$86,51,FALSE)=0,"",VLOOKUP($C91&amp;G$16,'Moyennes ∆Ct et 2^(-∆Ct)'!$A$3:$BD$86,51,FALSE))</f>
        <v/>
      </c>
      <c r="H91" s="209" t="str">
        <f>IF(VLOOKUP($C91&amp;H$16,'Moyennes ∆Ct et 2^(-∆Ct)'!$A$3:$BD$86,51,FALSE)=0,"",VLOOKUP($C91&amp;H$16,'Moyennes ∆Ct et 2^(-∆Ct)'!$A$3:$BD$86,51,FALSE))</f>
        <v/>
      </c>
      <c r="I91" s="209" t="str">
        <f>IF(VLOOKUP($C91&amp;I$16,'Moyennes ∆Ct et 2^(-∆Ct)'!$A$3:$BD$86,51,FALSE)=0,"",VLOOKUP($C91&amp;I$16,'Moyennes ∆Ct et 2^(-∆Ct)'!$A$3:$BD$86,51,FALSE))</f>
        <v/>
      </c>
      <c r="J91" s="209" t="str">
        <f>IF(VLOOKUP($C91&amp;J$16,'Moyennes ∆Ct et 2^(-∆Ct)'!$A$3:$BD$86,51,FALSE)=0,"",VLOOKUP($C91&amp;J$16,'Moyennes ∆Ct et 2^(-∆Ct)'!$A$3:$BD$86,51,FALSE))</f>
        <v/>
      </c>
      <c r="K91" s="209" t="str">
        <f>IF(VLOOKUP($C91&amp;K$16,'Moyennes ∆Ct et 2^(-∆Ct)'!$A$3:$BD$86,51,FALSE)=0,"",VLOOKUP($C91&amp;K$16,'Moyennes ∆Ct et 2^(-∆Ct)'!$A$3:$BD$86,51,FALSE))</f>
        <v/>
      </c>
      <c r="L91" s="209" t="str">
        <f>IF(VLOOKUP($C91&amp;L$16,'Moyennes ∆Ct et 2^(-∆Ct)'!$A$3:$BD$86,51,FALSE)=0,"",VLOOKUP($C91&amp;L$16,'Moyennes ∆Ct et 2^(-∆Ct)'!$A$3:$BD$86,51,FALSE))</f>
        <v/>
      </c>
      <c r="M91" s="209" t="str">
        <f>IF(VLOOKUP($C91&amp;M$16,'Moyennes ∆Ct et 2^(-∆Ct)'!$A$3:$BD$86,51,FALSE)=0,"",VLOOKUP($C91&amp;M$16,'Moyennes ∆Ct et 2^(-∆Ct)'!$A$3:$BD$86,51,FALSE))</f>
        <v/>
      </c>
      <c r="N91" s="209" t="str">
        <f>IF(VLOOKUP($C91&amp;N$16,'Moyennes ∆Ct et 2^(-∆Ct)'!$A$3:$BD$86,51,FALSE)=0,"",VLOOKUP($C91&amp;N$16,'Moyennes ∆Ct et 2^(-∆Ct)'!$A$3:$BD$86,51,FALSE))</f>
        <v/>
      </c>
      <c r="O91" s="216" t="str">
        <f>IF(VLOOKUP($C91&amp;O$16,'Moyennes ∆Ct et 2^(-∆Ct)'!$A$3:$BD$86,51,FALSE)=0,"",VLOOKUP($C91&amp;O$16,'Moyennes ∆Ct et 2^(-∆Ct)'!$A$3:$BD$86,51,FALSE))</f>
        <v/>
      </c>
      <c r="P91" s="146"/>
      <c r="Q91" s="146"/>
      <c r="R91" s="146"/>
      <c r="S91" s="146"/>
      <c r="T91" s="146"/>
      <c r="U91" s="146"/>
      <c r="V91" s="185" t="s">
        <v>114</v>
      </c>
      <c r="W91" s="215" t="str">
        <f>IF(VLOOKUP($V91&amp;W$4,'Feuille de Calcul'!$A$3:$HS$86,159,FALSE)=0,"",VLOOKUP($V91&amp;W$4,'Feuille de Calcul'!$A$3:$HS$86,159,FALSE))</f>
        <v/>
      </c>
      <c r="X91" s="209" t="str">
        <f>IF(VLOOKUP($V91&amp;X$4,'Feuille de Calcul'!$A$3:$HS$86,159,FALSE)=0,"",VLOOKUP($V91&amp;X$4,'Feuille de Calcul'!$A$3:$HS$86,159,FALSE))</f>
        <v/>
      </c>
      <c r="Y91" s="209" t="str">
        <f>IF(VLOOKUP($V91&amp;Y$4,'Feuille de Calcul'!$A$3:$HS$86,159,FALSE)=0,"",VLOOKUP($V91&amp;Y$4,'Feuille de Calcul'!$A$3:$HS$86,159,FALSE))</f>
        <v/>
      </c>
      <c r="Z91" s="209" t="str">
        <f>IF(VLOOKUP($V91&amp;Z$4,'Feuille de Calcul'!$A$3:$HS$86,159,FALSE)=0,"",VLOOKUP($V91&amp;Z$4,'Feuille de Calcul'!$A$3:$HS$86,159,FALSE))</f>
        <v/>
      </c>
      <c r="AA91" s="209" t="str">
        <f>IF(VLOOKUP($V91&amp;AA$4,'Feuille de Calcul'!$A$3:$HS$86,159,FALSE)=0,"",VLOOKUP($V91&amp;AA$4,'Feuille de Calcul'!$A$3:$HS$86,159,FALSE))</f>
        <v/>
      </c>
      <c r="AB91" s="209" t="str">
        <f>IF(VLOOKUP($V91&amp;AB$4,'Feuille de Calcul'!$A$3:$HS$86,159,FALSE)=0,"",VLOOKUP($V91&amp;AB$4,'Feuille de Calcul'!$A$3:$HS$86,159,FALSE))</f>
        <v/>
      </c>
      <c r="AC91" s="209" t="str">
        <f>IF(VLOOKUP($V91&amp;AC$4,'Feuille de Calcul'!$A$3:$HS$86,159,FALSE)=0,"",VLOOKUP($V91&amp;AC$4,'Feuille de Calcul'!$A$3:$HS$86,159,FALSE))</f>
        <v/>
      </c>
      <c r="AD91" s="209" t="str">
        <f>IF(VLOOKUP($V91&amp;AD$4,'Feuille de Calcul'!$A$3:$HS$86,159,FALSE)=0,"",VLOOKUP($V91&amp;AD$4,'Feuille de Calcul'!$A$3:$HS$86,159,FALSE))</f>
        <v/>
      </c>
      <c r="AE91" s="209" t="str">
        <f>IF(VLOOKUP($V91&amp;AE$4,'Feuille de Calcul'!$A$3:$HS$86,159,FALSE)=0,"",VLOOKUP($V91&amp;AE$4,'Feuille de Calcul'!$A$3:$HS$86,159,FALSE))</f>
        <v/>
      </c>
      <c r="AF91" s="209" t="str">
        <f>IF(VLOOKUP($V91&amp;AF$4,'Feuille de Calcul'!$A$3:$HS$86,159,FALSE)=0,"",VLOOKUP($V91&amp;AF$4,'Feuille de Calcul'!$A$3:$HS$86,159,FALSE))</f>
        <v/>
      </c>
      <c r="AG91" s="209" t="str">
        <f>IF(VLOOKUP($V91&amp;AG$4,'Feuille de Calcul'!$A$3:$HS$86,159,FALSE)=0,"",VLOOKUP($V91&amp;AG$4,'Feuille de Calcul'!$A$3:$HS$86,159,FALSE))</f>
        <v/>
      </c>
      <c r="AH91" s="216" t="str">
        <f>IF(VLOOKUP($V91&amp;AH$4,'Feuille de Calcul'!$A$3:$HS$86,159,FALSE)=0,"",VLOOKUP($V91&amp;AH$4,'Feuille de Calcul'!$A$3:$HS$86,159,FALSE))</f>
        <v/>
      </c>
      <c r="AI91" s="146"/>
      <c r="AJ91" s="146"/>
      <c r="AK91" s="146"/>
      <c r="AL91" s="146"/>
      <c r="AM91" s="146"/>
      <c r="AN91" s="146"/>
      <c r="AO91" s="146"/>
      <c r="AP91" s="146"/>
      <c r="AQ91" s="146"/>
    </row>
    <row r="92" spans="2:43" ht="21.95" customHeight="1">
      <c r="C92" s="185" t="s">
        <v>115</v>
      </c>
      <c r="D92" s="215" t="str">
        <f>IF(VLOOKUP($C92&amp;D$16,'Moyennes ∆Ct et 2^(-∆Ct)'!$A$3:$BD$86,51,FALSE)=0,"",VLOOKUP($C92&amp;D$16,'Moyennes ∆Ct et 2^(-∆Ct)'!$A$3:$BD$86,51,FALSE))</f>
        <v/>
      </c>
      <c r="E92" s="209" t="str">
        <f>IF(VLOOKUP($C92&amp;E$16,'Moyennes ∆Ct et 2^(-∆Ct)'!$A$3:$BD$86,51,FALSE)=0,"",VLOOKUP($C92&amp;E$16,'Moyennes ∆Ct et 2^(-∆Ct)'!$A$3:$BD$86,51,FALSE))</f>
        <v/>
      </c>
      <c r="F92" s="209" t="str">
        <f>IF(VLOOKUP($C92&amp;F$16,'Moyennes ∆Ct et 2^(-∆Ct)'!$A$3:$BD$86,51,FALSE)=0,"",VLOOKUP($C92&amp;F$16,'Moyennes ∆Ct et 2^(-∆Ct)'!$A$3:$BD$86,51,FALSE))</f>
        <v/>
      </c>
      <c r="G92" s="209" t="str">
        <f>IF(VLOOKUP($C92&amp;G$16,'Moyennes ∆Ct et 2^(-∆Ct)'!$A$3:$BD$86,51,FALSE)=0,"",VLOOKUP($C92&amp;G$16,'Moyennes ∆Ct et 2^(-∆Ct)'!$A$3:$BD$86,51,FALSE))</f>
        <v/>
      </c>
      <c r="H92" s="209" t="str">
        <f>IF(VLOOKUP($C92&amp;H$16,'Moyennes ∆Ct et 2^(-∆Ct)'!$A$3:$BD$86,51,FALSE)=0,"",VLOOKUP($C92&amp;H$16,'Moyennes ∆Ct et 2^(-∆Ct)'!$A$3:$BD$86,51,FALSE))</f>
        <v/>
      </c>
      <c r="I92" s="209" t="str">
        <f>IF(VLOOKUP($C92&amp;I$16,'Moyennes ∆Ct et 2^(-∆Ct)'!$A$3:$BD$86,51,FALSE)=0,"",VLOOKUP($C92&amp;I$16,'Moyennes ∆Ct et 2^(-∆Ct)'!$A$3:$BD$86,51,FALSE))</f>
        <v/>
      </c>
      <c r="J92" s="209" t="str">
        <f>IF(VLOOKUP($C92&amp;J$16,'Moyennes ∆Ct et 2^(-∆Ct)'!$A$3:$BD$86,51,FALSE)=0,"",VLOOKUP($C92&amp;J$16,'Moyennes ∆Ct et 2^(-∆Ct)'!$A$3:$BD$86,51,FALSE))</f>
        <v/>
      </c>
      <c r="K92" s="209" t="str">
        <f>IF(VLOOKUP($C92&amp;K$16,'Moyennes ∆Ct et 2^(-∆Ct)'!$A$3:$BD$86,51,FALSE)=0,"",VLOOKUP($C92&amp;K$16,'Moyennes ∆Ct et 2^(-∆Ct)'!$A$3:$BD$86,51,FALSE))</f>
        <v/>
      </c>
      <c r="L92" s="209" t="str">
        <f>IF(VLOOKUP($C92&amp;L$16,'Moyennes ∆Ct et 2^(-∆Ct)'!$A$3:$BD$86,51,FALSE)=0,"",VLOOKUP($C92&amp;L$16,'Moyennes ∆Ct et 2^(-∆Ct)'!$A$3:$BD$86,51,FALSE))</f>
        <v/>
      </c>
      <c r="M92" s="209" t="str">
        <f>IF(VLOOKUP($C92&amp;M$16,'Moyennes ∆Ct et 2^(-∆Ct)'!$A$3:$BD$86,51,FALSE)=0,"",VLOOKUP($C92&amp;M$16,'Moyennes ∆Ct et 2^(-∆Ct)'!$A$3:$BD$86,51,FALSE))</f>
        <v/>
      </c>
      <c r="N92" s="209" t="str">
        <f>IF(VLOOKUP($C92&amp;N$16,'Moyennes ∆Ct et 2^(-∆Ct)'!$A$3:$BD$86,51,FALSE)=0,"",VLOOKUP($C92&amp;N$16,'Moyennes ∆Ct et 2^(-∆Ct)'!$A$3:$BD$86,51,FALSE))</f>
        <v/>
      </c>
      <c r="O92" s="216" t="str">
        <f>IF(VLOOKUP($C92&amp;O$16,'Moyennes ∆Ct et 2^(-∆Ct)'!$A$3:$BD$86,51,FALSE)=0,"",VLOOKUP($C92&amp;O$16,'Moyennes ∆Ct et 2^(-∆Ct)'!$A$3:$BD$86,51,FALSE))</f>
        <v/>
      </c>
      <c r="P92" s="146"/>
      <c r="Q92" s="146"/>
      <c r="R92" s="146"/>
      <c r="S92" s="146"/>
      <c r="T92" s="146"/>
      <c r="U92" s="146"/>
      <c r="V92" s="185" t="s">
        <v>115</v>
      </c>
      <c r="W92" s="215" t="str">
        <f>IF(VLOOKUP($V92&amp;W$4,'Feuille de Calcul'!$A$3:$HS$86,159,FALSE)=0,"",VLOOKUP($V92&amp;W$4,'Feuille de Calcul'!$A$3:$HS$86,159,FALSE))</f>
        <v/>
      </c>
      <c r="X92" s="209" t="str">
        <f>IF(VLOOKUP($V92&amp;X$4,'Feuille de Calcul'!$A$3:$HS$86,159,FALSE)=0,"",VLOOKUP($V92&amp;X$4,'Feuille de Calcul'!$A$3:$HS$86,159,FALSE))</f>
        <v/>
      </c>
      <c r="Y92" s="209" t="str">
        <f>IF(VLOOKUP($V92&amp;Y$4,'Feuille de Calcul'!$A$3:$HS$86,159,FALSE)=0,"",VLOOKUP($V92&amp;Y$4,'Feuille de Calcul'!$A$3:$HS$86,159,FALSE))</f>
        <v/>
      </c>
      <c r="Z92" s="209" t="str">
        <f>IF(VLOOKUP($V92&amp;Z$4,'Feuille de Calcul'!$A$3:$HS$86,159,FALSE)=0,"",VLOOKUP($V92&amp;Z$4,'Feuille de Calcul'!$A$3:$HS$86,159,FALSE))</f>
        <v/>
      </c>
      <c r="AA92" s="209" t="str">
        <f>IF(VLOOKUP($V92&amp;AA$4,'Feuille de Calcul'!$A$3:$HS$86,159,FALSE)=0,"",VLOOKUP($V92&amp;AA$4,'Feuille de Calcul'!$A$3:$HS$86,159,FALSE))</f>
        <v/>
      </c>
      <c r="AB92" s="209" t="str">
        <f>IF(VLOOKUP($V92&amp;AB$4,'Feuille de Calcul'!$A$3:$HS$86,159,FALSE)=0,"",VLOOKUP($V92&amp;AB$4,'Feuille de Calcul'!$A$3:$HS$86,159,FALSE))</f>
        <v/>
      </c>
      <c r="AC92" s="209" t="str">
        <f>IF(VLOOKUP($V92&amp;AC$4,'Feuille de Calcul'!$A$3:$HS$86,159,FALSE)=0,"",VLOOKUP($V92&amp;AC$4,'Feuille de Calcul'!$A$3:$HS$86,159,FALSE))</f>
        <v/>
      </c>
      <c r="AD92" s="209" t="str">
        <f>IF(VLOOKUP($V92&amp;AD$4,'Feuille de Calcul'!$A$3:$HS$86,159,FALSE)=0,"",VLOOKUP($V92&amp;AD$4,'Feuille de Calcul'!$A$3:$HS$86,159,FALSE))</f>
        <v/>
      </c>
      <c r="AE92" s="209" t="str">
        <f>IF(VLOOKUP($V92&amp;AE$4,'Feuille de Calcul'!$A$3:$HS$86,159,FALSE)=0,"",VLOOKUP($V92&amp;AE$4,'Feuille de Calcul'!$A$3:$HS$86,159,FALSE))</f>
        <v/>
      </c>
      <c r="AF92" s="209" t="str">
        <f>IF(VLOOKUP($V92&amp;AF$4,'Feuille de Calcul'!$A$3:$HS$86,159,FALSE)=0,"",VLOOKUP($V92&amp;AF$4,'Feuille de Calcul'!$A$3:$HS$86,159,FALSE))</f>
        <v/>
      </c>
      <c r="AG92" s="209" t="str">
        <f>IF(VLOOKUP($V92&amp;AG$4,'Feuille de Calcul'!$A$3:$HS$86,159,FALSE)=0,"",VLOOKUP($V92&amp;AG$4,'Feuille de Calcul'!$A$3:$HS$86,159,FALSE))</f>
        <v/>
      </c>
      <c r="AH92" s="216" t="str">
        <f>IF(VLOOKUP($V92&amp;AH$4,'Feuille de Calcul'!$A$3:$HS$86,159,FALSE)=0,"",VLOOKUP($V92&amp;AH$4,'Feuille de Calcul'!$A$3:$HS$86,159,FALSE))</f>
        <v/>
      </c>
      <c r="AI92" s="146"/>
      <c r="AJ92" s="146"/>
      <c r="AK92" s="146"/>
      <c r="AL92" s="146"/>
      <c r="AM92" s="146"/>
      <c r="AN92" s="146"/>
      <c r="AO92" s="146"/>
      <c r="AP92" s="146"/>
      <c r="AQ92" s="146"/>
    </row>
    <row r="93" spans="2:43" ht="21.95" customHeight="1">
      <c r="C93" s="185" t="s">
        <v>116</v>
      </c>
      <c r="D93" s="215" t="str">
        <f>IF(VLOOKUP($C93&amp;D$16,'Moyennes ∆Ct et 2^(-∆Ct)'!$A$3:$BD$86,51,FALSE)=0,"",VLOOKUP($C93&amp;D$16,'Moyennes ∆Ct et 2^(-∆Ct)'!$A$3:$BD$86,51,FALSE))</f>
        <v/>
      </c>
      <c r="E93" s="209" t="str">
        <f>IF(VLOOKUP($C93&amp;E$16,'Moyennes ∆Ct et 2^(-∆Ct)'!$A$3:$BD$86,51,FALSE)=0,"",VLOOKUP($C93&amp;E$16,'Moyennes ∆Ct et 2^(-∆Ct)'!$A$3:$BD$86,51,FALSE))</f>
        <v/>
      </c>
      <c r="F93" s="209" t="str">
        <f>IF(VLOOKUP($C93&amp;F$16,'Moyennes ∆Ct et 2^(-∆Ct)'!$A$3:$BD$86,51,FALSE)=0,"",VLOOKUP($C93&amp;F$16,'Moyennes ∆Ct et 2^(-∆Ct)'!$A$3:$BD$86,51,FALSE))</f>
        <v/>
      </c>
      <c r="G93" s="209" t="str">
        <f>IF(VLOOKUP($C93&amp;G$16,'Moyennes ∆Ct et 2^(-∆Ct)'!$A$3:$BD$86,51,FALSE)=0,"",VLOOKUP($C93&amp;G$16,'Moyennes ∆Ct et 2^(-∆Ct)'!$A$3:$BD$86,51,FALSE))</f>
        <v/>
      </c>
      <c r="H93" s="209" t="str">
        <f>IF(VLOOKUP($C93&amp;H$16,'Moyennes ∆Ct et 2^(-∆Ct)'!$A$3:$BD$86,51,FALSE)=0,"",VLOOKUP($C93&amp;H$16,'Moyennes ∆Ct et 2^(-∆Ct)'!$A$3:$BD$86,51,FALSE))</f>
        <v/>
      </c>
      <c r="I93" s="209" t="str">
        <f>IF(VLOOKUP($C93&amp;I$16,'Moyennes ∆Ct et 2^(-∆Ct)'!$A$3:$BD$86,51,FALSE)=0,"",VLOOKUP($C93&amp;I$16,'Moyennes ∆Ct et 2^(-∆Ct)'!$A$3:$BD$86,51,FALSE))</f>
        <v/>
      </c>
      <c r="J93" s="209" t="str">
        <f>IF(VLOOKUP($C93&amp;J$16,'Moyennes ∆Ct et 2^(-∆Ct)'!$A$3:$BD$86,51,FALSE)=0,"",VLOOKUP($C93&amp;J$16,'Moyennes ∆Ct et 2^(-∆Ct)'!$A$3:$BD$86,51,FALSE))</f>
        <v/>
      </c>
      <c r="K93" s="209" t="str">
        <f>IF(VLOOKUP($C93&amp;K$16,'Moyennes ∆Ct et 2^(-∆Ct)'!$A$3:$BD$86,51,FALSE)=0,"",VLOOKUP($C93&amp;K$16,'Moyennes ∆Ct et 2^(-∆Ct)'!$A$3:$BD$86,51,FALSE))</f>
        <v/>
      </c>
      <c r="L93" s="209" t="str">
        <f>IF(VLOOKUP($C93&amp;L$16,'Moyennes ∆Ct et 2^(-∆Ct)'!$A$3:$BD$86,51,FALSE)=0,"",VLOOKUP($C93&amp;L$16,'Moyennes ∆Ct et 2^(-∆Ct)'!$A$3:$BD$86,51,FALSE))</f>
        <v/>
      </c>
      <c r="M93" s="209" t="str">
        <f>IF(VLOOKUP($C93&amp;M$16,'Moyennes ∆Ct et 2^(-∆Ct)'!$A$3:$BD$86,51,FALSE)=0,"",VLOOKUP($C93&amp;M$16,'Moyennes ∆Ct et 2^(-∆Ct)'!$A$3:$BD$86,51,FALSE))</f>
        <v/>
      </c>
      <c r="N93" s="209" t="str">
        <f>IF(VLOOKUP($C93&amp;N$16,'Moyennes ∆Ct et 2^(-∆Ct)'!$A$3:$BD$86,51,FALSE)=0,"",VLOOKUP($C93&amp;N$16,'Moyennes ∆Ct et 2^(-∆Ct)'!$A$3:$BD$86,51,FALSE))</f>
        <v/>
      </c>
      <c r="O93" s="216" t="str">
        <f>IF(VLOOKUP($C93&amp;O$16,'Moyennes ∆Ct et 2^(-∆Ct)'!$A$3:$BD$86,51,FALSE)=0,"",VLOOKUP($C93&amp;O$16,'Moyennes ∆Ct et 2^(-∆Ct)'!$A$3:$BD$86,51,FALSE))</f>
        <v/>
      </c>
      <c r="P93" s="146"/>
      <c r="Q93" s="146"/>
      <c r="R93" s="146"/>
      <c r="S93" s="146"/>
      <c r="T93" s="146"/>
      <c r="U93" s="146"/>
      <c r="V93" s="185" t="s">
        <v>116</v>
      </c>
      <c r="W93" s="215" t="str">
        <f>IF(VLOOKUP($V93&amp;W$4,'Feuille de Calcul'!$A$3:$HS$86,159,FALSE)=0,"",VLOOKUP($V93&amp;W$4,'Feuille de Calcul'!$A$3:$HS$86,159,FALSE))</f>
        <v/>
      </c>
      <c r="X93" s="209" t="str">
        <f>IF(VLOOKUP($V93&amp;X$4,'Feuille de Calcul'!$A$3:$HS$86,159,FALSE)=0,"",VLOOKUP($V93&amp;X$4,'Feuille de Calcul'!$A$3:$HS$86,159,FALSE))</f>
        <v/>
      </c>
      <c r="Y93" s="209" t="str">
        <f>IF(VLOOKUP($V93&amp;Y$4,'Feuille de Calcul'!$A$3:$HS$86,159,FALSE)=0,"",VLOOKUP($V93&amp;Y$4,'Feuille de Calcul'!$A$3:$HS$86,159,FALSE))</f>
        <v/>
      </c>
      <c r="Z93" s="209" t="str">
        <f>IF(VLOOKUP($V93&amp;Z$4,'Feuille de Calcul'!$A$3:$HS$86,159,FALSE)=0,"",VLOOKUP($V93&amp;Z$4,'Feuille de Calcul'!$A$3:$HS$86,159,FALSE))</f>
        <v/>
      </c>
      <c r="AA93" s="209" t="str">
        <f>IF(VLOOKUP($V93&amp;AA$4,'Feuille de Calcul'!$A$3:$HS$86,159,FALSE)=0,"",VLOOKUP($V93&amp;AA$4,'Feuille de Calcul'!$A$3:$HS$86,159,FALSE))</f>
        <v/>
      </c>
      <c r="AB93" s="209" t="str">
        <f>IF(VLOOKUP($V93&amp;AB$4,'Feuille de Calcul'!$A$3:$HS$86,159,FALSE)=0,"",VLOOKUP($V93&amp;AB$4,'Feuille de Calcul'!$A$3:$HS$86,159,FALSE))</f>
        <v/>
      </c>
      <c r="AC93" s="209" t="str">
        <f>IF(VLOOKUP($V93&amp;AC$4,'Feuille de Calcul'!$A$3:$HS$86,159,FALSE)=0,"",VLOOKUP($V93&amp;AC$4,'Feuille de Calcul'!$A$3:$HS$86,159,FALSE))</f>
        <v/>
      </c>
      <c r="AD93" s="209" t="str">
        <f>IF(VLOOKUP($V93&amp;AD$4,'Feuille de Calcul'!$A$3:$HS$86,159,FALSE)=0,"",VLOOKUP($V93&amp;AD$4,'Feuille de Calcul'!$A$3:$HS$86,159,FALSE))</f>
        <v/>
      </c>
      <c r="AE93" s="209" t="str">
        <f>IF(VLOOKUP($V93&amp;AE$4,'Feuille de Calcul'!$A$3:$HS$86,159,FALSE)=0,"",VLOOKUP($V93&amp;AE$4,'Feuille de Calcul'!$A$3:$HS$86,159,FALSE))</f>
        <v/>
      </c>
      <c r="AF93" s="209" t="str">
        <f>IF(VLOOKUP($V93&amp;AF$4,'Feuille de Calcul'!$A$3:$HS$86,159,FALSE)=0,"",VLOOKUP($V93&amp;AF$4,'Feuille de Calcul'!$A$3:$HS$86,159,FALSE))</f>
        <v/>
      </c>
      <c r="AG93" s="209" t="str">
        <f>IF(VLOOKUP($V93&amp;AG$4,'Feuille de Calcul'!$A$3:$HS$86,159,FALSE)=0,"",VLOOKUP($V93&amp;AG$4,'Feuille de Calcul'!$A$3:$HS$86,159,FALSE))</f>
        <v/>
      </c>
      <c r="AH93" s="216" t="str">
        <f>IF(VLOOKUP($V93&amp;AH$4,'Feuille de Calcul'!$A$3:$HS$86,159,FALSE)=0,"",VLOOKUP($V93&amp;AH$4,'Feuille de Calcul'!$A$3:$HS$86,159,FALSE))</f>
        <v/>
      </c>
      <c r="AI93" s="146"/>
      <c r="AJ93" s="146"/>
      <c r="AK93" s="146"/>
      <c r="AL93" s="146"/>
      <c r="AM93" s="146"/>
      <c r="AN93" s="146"/>
      <c r="AO93" s="146"/>
      <c r="AP93" s="146"/>
      <c r="AQ93" s="146"/>
    </row>
    <row r="94" spans="2:43" ht="21.95" customHeight="1">
      <c r="C94" s="185" t="s">
        <v>117</v>
      </c>
      <c r="D94" s="215" t="str">
        <f>IF(VLOOKUP($C94&amp;D$16,'Moyennes ∆Ct et 2^(-∆Ct)'!$A$3:$BD$86,51,FALSE)=0,"",VLOOKUP($C94&amp;D$16,'Moyennes ∆Ct et 2^(-∆Ct)'!$A$3:$BD$86,51,FALSE))</f>
        <v/>
      </c>
      <c r="E94" s="209" t="str">
        <f>IF(VLOOKUP($C94&amp;E$16,'Moyennes ∆Ct et 2^(-∆Ct)'!$A$3:$BD$86,51,FALSE)=0,"",VLOOKUP($C94&amp;E$16,'Moyennes ∆Ct et 2^(-∆Ct)'!$A$3:$BD$86,51,FALSE))</f>
        <v/>
      </c>
      <c r="F94" s="209" t="str">
        <f>IF(VLOOKUP($C94&amp;F$16,'Moyennes ∆Ct et 2^(-∆Ct)'!$A$3:$BD$86,51,FALSE)=0,"",VLOOKUP($C94&amp;F$16,'Moyennes ∆Ct et 2^(-∆Ct)'!$A$3:$BD$86,51,FALSE))</f>
        <v/>
      </c>
      <c r="G94" s="209" t="str">
        <f>IF(VLOOKUP($C94&amp;G$16,'Moyennes ∆Ct et 2^(-∆Ct)'!$A$3:$BD$86,51,FALSE)=0,"",VLOOKUP($C94&amp;G$16,'Moyennes ∆Ct et 2^(-∆Ct)'!$A$3:$BD$86,51,FALSE))</f>
        <v/>
      </c>
      <c r="H94" s="209" t="str">
        <f>IF(VLOOKUP($C94&amp;H$16,'Moyennes ∆Ct et 2^(-∆Ct)'!$A$3:$BD$86,51,FALSE)=0,"",VLOOKUP($C94&amp;H$16,'Moyennes ∆Ct et 2^(-∆Ct)'!$A$3:$BD$86,51,FALSE))</f>
        <v/>
      </c>
      <c r="I94" s="209" t="str">
        <f>IF(VLOOKUP($C94&amp;I$16,'Moyennes ∆Ct et 2^(-∆Ct)'!$A$3:$BD$86,51,FALSE)=0,"",VLOOKUP($C94&amp;I$16,'Moyennes ∆Ct et 2^(-∆Ct)'!$A$3:$BD$86,51,FALSE))</f>
        <v/>
      </c>
      <c r="J94" s="209" t="str">
        <f>IF(VLOOKUP($C94&amp;J$16,'Moyennes ∆Ct et 2^(-∆Ct)'!$A$3:$BD$86,51,FALSE)=0,"",VLOOKUP($C94&amp;J$16,'Moyennes ∆Ct et 2^(-∆Ct)'!$A$3:$BD$86,51,FALSE))</f>
        <v/>
      </c>
      <c r="K94" s="209" t="str">
        <f>IF(VLOOKUP($C94&amp;K$16,'Moyennes ∆Ct et 2^(-∆Ct)'!$A$3:$BD$86,51,FALSE)=0,"",VLOOKUP($C94&amp;K$16,'Moyennes ∆Ct et 2^(-∆Ct)'!$A$3:$BD$86,51,FALSE))</f>
        <v/>
      </c>
      <c r="L94" s="209" t="str">
        <f>IF(VLOOKUP($C94&amp;L$16,'Moyennes ∆Ct et 2^(-∆Ct)'!$A$3:$BD$86,51,FALSE)=0,"",VLOOKUP($C94&amp;L$16,'Moyennes ∆Ct et 2^(-∆Ct)'!$A$3:$BD$86,51,FALSE))</f>
        <v/>
      </c>
      <c r="M94" s="209" t="str">
        <f>IF(VLOOKUP($C94&amp;M$16,'Moyennes ∆Ct et 2^(-∆Ct)'!$A$3:$BD$86,51,FALSE)=0,"",VLOOKUP($C94&amp;M$16,'Moyennes ∆Ct et 2^(-∆Ct)'!$A$3:$BD$86,51,FALSE))</f>
        <v/>
      </c>
      <c r="N94" s="209" t="str">
        <f>IF(VLOOKUP($C94&amp;N$16,'Moyennes ∆Ct et 2^(-∆Ct)'!$A$3:$BD$86,51,FALSE)=0,"",VLOOKUP($C94&amp;N$16,'Moyennes ∆Ct et 2^(-∆Ct)'!$A$3:$BD$86,51,FALSE))</f>
        <v/>
      </c>
      <c r="O94" s="216" t="str">
        <f>IF(VLOOKUP($C94&amp;O$16,'Moyennes ∆Ct et 2^(-∆Ct)'!$A$3:$BD$86,51,FALSE)=0,"",VLOOKUP($C94&amp;O$16,'Moyennes ∆Ct et 2^(-∆Ct)'!$A$3:$BD$86,51,FALSE))</f>
        <v/>
      </c>
      <c r="P94" s="146"/>
      <c r="Q94" s="146"/>
      <c r="R94" s="146"/>
      <c r="S94" s="146"/>
      <c r="T94" s="146"/>
      <c r="U94" s="146"/>
      <c r="V94" s="185" t="s">
        <v>117</v>
      </c>
      <c r="W94" s="215" t="str">
        <f>IF(VLOOKUP($V94&amp;W$4,'Feuille de Calcul'!$A$3:$HS$86,159,FALSE)=0,"",VLOOKUP($V94&amp;W$4,'Feuille de Calcul'!$A$3:$HS$86,159,FALSE))</f>
        <v/>
      </c>
      <c r="X94" s="209" t="str">
        <f>IF(VLOOKUP($V94&amp;X$4,'Feuille de Calcul'!$A$3:$HS$86,159,FALSE)=0,"",VLOOKUP($V94&amp;X$4,'Feuille de Calcul'!$A$3:$HS$86,159,FALSE))</f>
        <v/>
      </c>
      <c r="Y94" s="209" t="str">
        <f>IF(VLOOKUP($V94&amp;Y$4,'Feuille de Calcul'!$A$3:$HS$86,159,FALSE)=0,"",VLOOKUP($V94&amp;Y$4,'Feuille de Calcul'!$A$3:$HS$86,159,FALSE))</f>
        <v/>
      </c>
      <c r="Z94" s="209" t="str">
        <f>IF(VLOOKUP($V94&amp;Z$4,'Feuille de Calcul'!$A$3:$HS$86,159,FALSE)=0,"",VLOOKUP($V94&amp;Z$4,'Feuille de Calcul'!$A$3:$HS$86,159,FALSE))</f>
        <v/>
      </c>
      <c r="AA94" s="209" t="str">
        <f>IF(VLOOKUP($V94&amp;AA$4,'Feuille de Calcul'!$A$3:$HS$86,159,FALSE)=0,"",VLOOKUP($V94&amp;AA$4,'Feuille de Calcul'!$A$3:$HS$86,159,FALSE))</f>
        <v/>
      </c>
      <c r="AB94" s="209" t="str">
        <f>IF(VLOOKUP($V94&amp;AB$4,'Feuille de Calcul'!$A$3:$HS$86,159,FALSE)=0,"",VLOOKUP($V94&amp;AB$4,'Feuille de Calcul'!$A$3:$HS$86,159,FALSE))</f>
        <v/>
      </c>
      <c r="AC94" s="209" t="str">
        <f>IF(VLOOKUP($V94&amp;AC$4,'Feuille de Calcul'!$A$3:$HS$86,159,FALSE)=0,"",VLOOKUP($V94&amp;AC$4,'Feuille de Calcul'!$A$3:$HS$86,159,FALSE))</f>
        <v/>
      </c>
      <c r="AD94" s="209" t="str">
        <f>IF(VLOOKUP($V94&amp;AD$4,'Feuille de Calcul'!$A$3:$HS$86,159,FALSE)=0,"",VLOOKUP($V94&amp;AD$4,'Feuille de Calcul'!$A$3:$HS$86,159,FALSE))</f>
        <v/>
      </c>
      <c r="AE94" s="209" t="str">
        <f>IF(VLOOKUP($V94&amp;AE$4,'Feuille de Calcul'!$A$3:$HS$86,159,FALSE)=0,"",VLOOKUP($V94&amp;AE$4,'Feuille de Calcul'!$A$3:$HS$86,159,FALSE))</f>
        <v/>
      </c>
      <c r="AF94" s="209" t="str">
        <f>IF(VLOOKUP($V94&amp;AF$4,'Feuille de Calcul'!$A$3:$HS$86,159,FALSE)=0,"",VLOOKUP($V94&amp;AF$4,'Feuille de Calcul'!$A$3:$HS$86,159,FALSE))</f>
        <v/>
      </c>
      <c r="AG94" s="209" t="str">
        <f>IF(VLOOKUP($V94&amp;AG$4,'Feuille de Calcul'!$A$3:$HS$86,159,FALSE)=0,"",VLOOKUP($V94&amp;AG$4,'Feuille de Calcul'!$A$3:$HS$86,159,FALSE))</f>
        <v/>
      </c>
      <c r="AH94" s="216" t="str">
        <f>IF(VLOOKUP($V94&amp;AH$4,'Feuille de Calcul'!$A$3:$HS$86,159,FALSE)=0,"",VLOOKUP($V94&amp;AH$4,'Feuille de Calcul'!$A$3:$HS$86,159,FALSE))</f>
        <v/>
      </c>
      <c r="AI94" s="146"/>
      <c r="AJ94" s="146"/>
      <c r="AK94" s="146"/>
      <c r="AL94" s="146"/>
      <c r="AM94" s="146"/>
      <c r="AN94" s="146"/>
      <c r="AO94" s="146"/>
      <c r="AP94" s="146"/>
      <c r="AQ94" s="146"/>
    </row>
    <row r="95" spans="2:43" ht="21.95" customHeight="1">
      <c r="C95" s="185" t="s">
        <v>118</v>
      </c>
      <c r="D95" s="217" t="str">
        <f>IF(VLOOKUP($C95&amp;D$16,'Moyennes ∆Ct et 2^(-∆Ct)'!$A$3:$BD$86,51,FALSE)=0,"",VLOOKUP($C95&amp;D$16,'Moyennes ∆Ct et 2^(-∆Ct)'!$A$3:$BD$86,51,FALSE))</f>
        <v/>
      </c>
      <c r="E95" s="218" t="str">
        <f>IF(VLOOKUP($C95&amp;E$16,'Moyennes ∆Ct et 2^(-∆Ct)'!$A$3:$BD$86,51,FALSE)=0,"",VLOOKUP($C95&amp;E$16,'Moyennes ∆Ct et 2^(-∆Ct)'!$A$3:$BD$86,51,FALSE))</f>
        <v/>
      </c>
      <c r="F95" s="218" t="str">
        <f>IF(VLOOKUP($C95&amp;F$16,'Moyennes ∆Ct et 2^(-∆Ct)'!$A$3:$BD$86,51,FALSE)=0,"",VLOOKUP($C95&amp;F$16,'Moyennes ∆Ct et 2^(-∆Ct)'!$A$3:$BD$86,51,FALSE))</f>
        <v/>
      </c>
      <c r="G95" s="218" t="str">
        <f>IF(VLOOKUP($C95&amp;G$16,'Moyennes ∆Ct et 2^(-∆Ct)'!$A$3:$BD$86,51,FALSE)=0,"",VLOOKUP($C95&amp;G$16,'Moyennes ∆Ct et 2^(-∆Ct)'!$A$3:$BD$86,51,FALSE))</f>
        <v/>
      </c>
      <c r="H95" s="218" t="str">
        <f>IF(VLOOKUP($C95&amp;H$16,'Moyennes ∆Ct et 2^(-∆Ct)'!$A$3:$BD$86,51,FALSE)=0,"",VLOOKUP($C95&amp;H$16,'Moyennes ∆Ct et 2^(-∆Ct)'!$A$3:$BD$86,51,FALSE))</f>
        <v/>
      </c>
      <c r="I95" s="218" t="str">
        <f>IF(VLOOKUP($C95&amp;I$16,'Moyennes ∆Ct et 2^(-∆Ct)'!$A$3:$BD$86,51,FALSE)=0,"",VLOOKUP($C95&amp;I$16,'Moyennes ∆Ct et 2^(-∆Ct)'!$A$3:$BD$86,51,FALSE))</f>
        <v/>
      </c>
      <c r="J95" s="218" t="str">
        <f>IF(VLOOKUP($C95&amp;J$16,'Moyennes ∆Ct et 2^(-∆Ct)'!$A$3:$BD$86,51,FALSE)=0,"",VLOOKUP($C95&amp;J$16,'Moyennes ∆Ct et 2^(-∆Ct)'!$A$3:$BD$86,51,FALSE))</f>
        <v/>
      </c>
      <c r="K95" s="218" t="str">
        <f>IF(VLOOKUP($C95&amp;K$16,'Moyennes ∆Ct et 2^(-∆Ct)'!$A$3:$BD$86,51,FALSE)=0,"",VLOOKUP($C95&amp;K$16,'Moyennes ∆Ct et 2^(-∆Ct)'!$A$3:$BD$86,51,FALSE))</f>
        <v/>
      </c>
      <c r="L95" s="218" t="str">
        <f>IF(VLOOKUP($C95&amp;L$16,'Moyennes ∆Ct et 2^(-∆Ct)'!$A$3:$BD$86,51,FALSE)=0,"",VLOOKUP($C95&amp;L$16,'Moyennes ∆Ct et 2^(-∆Ct)'!$A$3:$BD$86,51,FALSE))</f>
        <v/>
      </c>
      <c r="M95" s="218" t="str">
        <f>IF(VLOOKUP($C95&amp;M$16,'Moyennes ∆Ct et 2^(-∆Ct)'!$A$3:$BD$86,51,FALSE)=0,"",VLOOKUP($C95&amp;M$16,'Moyennes ∆Ct et 2^(-∆Ct)'!$A$3:$BD$86,51,FALSE))</f>
        <v/>
      </c>
      <c r="N95" s="218" t="str">
        <f>IF(VLOOKUP($C95&amp;N$16,'Moyennes ∆Ct et 2^(-∆Ct)'!$A$3:$BD$86,51,FALSE)=0,"",VLOOKUP($C95&amp;N$16,'Moyennes ∆Ct et 2^(-∆Ct)'!$A$3:$BD$86,51,FALSE))</f>
        <v/>
      </c>
      <c r="O95" s="219" t="str">
        <f>IF(VLOOKUP($C95&amp;O$16,'Moyennes ∆Ct et 2^(-∆Ct)'!$A$3:$BD$86,51,FALSE)=0,"",VLOOKUP($C95&amp;O$16,'Moyennes ∆Ct et 2^(-∆Ct)'!$A$3:$BD$86,51,FALSE))</f>
        <v/>
      </c>
      <c r="P95" s="146"/>
      <c r="Q95" s="146"/>
      <c r="R95" s="146"/>
      <c r="S95" s="146"/>
      <c r="T95" s="146"/>
      <c r="U95" s="146"/>
      <c r="V95" s="185" t="s">
        <v>118</v>
      </c>
      <c r="W95" s="217" t="str">
        <f>IF(VLOOKUP($V95&amp;W$4,'Feuille de Calcul'!$A$3:$HS$86,159,FALSE)=0,"",VLOOKUP($V95&amp;W$4,'Feuille de Calcul'!$A$3:$HS$86,159,FALSE))</f>
        <v/>
      </c>
      <c r="X95" s="218" t="str">
        <f>IF(VLOOKUP($V95&amp;X$4,'Feuille de Calcul'!$A$3:$HS$86,159,FALSE)=0,"",VLOOKUP($V95&amp;X$4,'Feuille de Calcul'!$A$3:$HS$86,159,FALSE))</f>
        <v/>
      </c>
      <c r="Y95" s="218" t="str">
        <f>IF(VLOOKUP($V95&amp;Y$4,'Feuille de Calcul'!$A$3:$HS$86,159,FALSE)=0,"",VLOOKUP($V95&amp;Y$4,'Feuille de Calcul'!$A$3:$HS$86,159,FALSE))</f>
        <v/>
      </c>
      <c r="Z95" s="218" t="str">
        <f>IF(VLOOKUP($V95&amp;Z$4,'Feuille de Calcul'!$A$3:$HS$86,159,FALSE)=0,"",VLOOKUP($V95&amp;Z$4,'Feuille de Calcul'!$A$3:$HS$86,159,FALSE))</f>
        <v/>
      </c>
      <c r="AA95" s="218" t="str">
        <f>IF(VLOOKUP($V95&amp;AA$4,'Feuille de Calcul'!$A$3:$HS$86,159,FALSE)=0,"",VLOOKUP($V95&amp;AA$4,'Feuille de Calcul'!$A$3:$HS$86,159,FALSE))</f>
        <v/>
      </c>
      <c r="AB95" s="218" t="str">
        <f>IF(VLOOKUP($V95&amp;AB$4,'Feuille de Calcul'!$A$3:$HS$86,159,FALSE)=0,"",VLOOKUP($V95&amp;AB$4,'Feuille de Calcul'!$A$3:$HS$86,159,FALSE))</f>
        <v/>
      </c>
      <c r="AC95" s="218" t="str">
        <f>IF(VLOOKUP($V95&amp;AC$4,'Feuille de Calcul'!$A$3:$HS$86,159,FALSE)=0,"",VLOOKUP($V95&amp;AC$4,'Feuille de Calcul'!$A$3:$HS$86,159,FALSE))</f>
        <v/>
      </c>
      <c r="AD95" s="218" t="str">
        <f>IF(VLOOKUP($V95&amp;AD$4,'Feuille de Calcul'!$A$3:$HS$86,159,FALSE)=0,"",VLOOKUP($V95&amp;AD$4,'Feuille de Calcul'!$A$3:$HS$86,159,FALSE))</f>
        <v/>
      </c>
      <c r="AE95" s="218" t="str">
        <f>IF(VLOOKUP($V95&amp;AE$4,'Feuille de Calcul'!$A$3:$HS$86,159,FALSE)=0,"",VLOOKUP($V95&amp;AE$4,'Feuille de Calcul'!$A$3:$HS$86,159,FALSE))</f>
        <v/>
      </c>
      <c r="AF95" s="218" t="str">
        <f>IF(VLOOKUP($V95&amp;AF$4,'Feuille de Calcul'!$A$3:$HS$86,159,FALSE)=0,"",VLOOKUP($V95&amp;AF$4,'Feuille de Calcul'!$A$3:$HS$86,159,FALSE))</f>
        <v/>
      </c>
      <c r="AG95" s="218" t="str">
        <f>IF(VLOOKUP($V95&amp;AG$4,'Feuille de Calcul'!$A$3:$HS$86,159,FALSE)=0,"",VLOOKUP($V95&amp;AG$4,'Feuille de Calcul'!$A$3:$HS$86,159,FALSE))</f>
        <v/>
      </c>
      <c r="AH95" s="219" t="str">
        <f>IF(VLOOKUP($V95&amp;AH$4,'Feuille de Calcul'!$A$3:$HS$86,159,FALSE)=0,"",VLOOKUP($V95&amp;AH$4,'Feuille de Calcul'!$A$3:$HS$86,159,FALSE))</f>
        <v/>
      </c>
      <c r="AI95" s="146"/>
      <c r="AJ95" s="146"/>
      <c r="AK95" s="146"/>
      <c r="AL95" s="146"/>
      <c r="AM95" s="146"/>
      <c r="AN95" s="146"/>
      <c r="AO95" s="146"/>
      <c r="AP95" s="146"/>
      <c r="AQ95" s="146"/>
    </row>
    <row r="96" spans="2:43">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row>
    <row r="97" spans="2:43">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row>
    <row r="98" spans="2:43">
      <c r="C98" s="676" t="s">
        <v>357</v>
      </c>
      <c r="D98" s="676"/>
      <c r="E98" s="676"/>
      <c r="F98" s="676"/>
      <c r="G98" s="676"/>
      <c r="H98" s="676"/>
      <c r="I98" s="676"/>
      <c r="J98" s="676"/>
      <c r="K98" s="676"/>
      <c r="L98" s="676"/>
      <c r="M98" s="676"/>
      <c r="N98" s="676"/>
      <c r="O98" s="676"/>
      <c r="P98" s="146"/>
      <c r="Q98" s="146"/>
      <c r="R98" s="146"/>
      <c r="S98" s="146"/>
      <c r="T98" s="146"/>
      <c r="U98" s="146"/>
      <c r="V98" s="676" t="s">
        <v>367</v>
      </c>
      <c r="W98" s="676"/>
      <c r="X98" s="676"/>
      <c r="Y98" s="676"/>
      <c r="Z98" s="676"/>
      <c r="AA98" s="676"/>
      <c r="AB98" s="676"/>
      <c r="AC98" s="676"/>
      <c r="AD98" s="676"/>
      <c r="AE98" s="676"/>
      <c r="AF98" s="676"/>
      <c r="AG98" s="676"/>
      <c r="AH98" s="676"/>
      <c r="AI98" s="146"/>
      <c r="AJ98" s="146"/>
      <c r="AK98" s="146"/>
      <c r="AL98" s="146"/>
      <c r="AM98" s="146"/>
      <c r="AN98" s="146"/>
      <c r="AO98" s="146"/>
      <c r="AP98" s="146"/>
      <c r="AQ98" s="146"/>
    </row>
    <row r="99" spans="2:43">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row>
    <row r="100" spans="2:43">
      <c r="C100" s="224"/>
      <c r="D100" s="184">
        <v>1</v>
      </c>
      <c r="E100" s="184">
        <v>2</v>
      </c>
      <c r="F100" s="184">
        <v>3</v>
      </c>
      <c r="G100" s="184">
        <v>4</v>
      </c>
      <c r="H100" s="184">
        <v>5</v>
      </c>
      <c r="I100" s="184">
        <v>6</v>
      </c>
      <c r="J100" s="184">
        <v>7</v>
      </c>
      <c r="K100" s="184">
        <v>8</v>
      </c>
      <c r="L100" s="184">
        <v>9</v>
      </c>
      <c r="M100" s="184">
        <v>10</v>
      </c>
      <c r="N100" s="184">
        <v>11</v>
      </c>
      <c r="O100" s="184">
        <v>12</v>
      </c>
      <c r="P100" s="146"/>
      <c r="Q100" s="146"/>
      <c r="R100" s="146"/>
      <c r="S100" s="146"/>
      <c r="T100" s="146"/>
      <c r="U100" s="146"/>
      <c r="V100" s="224"/>
      <c r="W100" s="184">
        <v>1</v>
      </c>
      <c r="X100" s="184">
        <v>2</v>
      </c>
      <c r="Y100" s="184">
        <v>3</v>
      </c>
      <c r="Z100" s="184">
        <v>4</v>
      </c>
      <c r="AA100" s="184">
        <v>5</v>
      </c>
      <c r="AB100" s="184">
        <v>6</v>
      </c>
      <c r="AC100" s="184">
        <v>7</v>
      </c>
      <c r="AD100" s="184">
        <v>8</v>
      </c>
      <c r="AE100" s="184">
        <v>9</v>
      </c>
      <c r="AF100" s="184">
        <v>10</v>
      </c>
      <c r="AG100" s="184">
        <v>11</v>
      </c>
      <c r="AH100" s="184">
        <v>12</v>
      </c>
      <c r="AI100" s="146"/>
      <c r="AJ100" s="146"/>
      <c r="AK100" s="146"/>
      <c r="AL100" s="146"/>
      <c r="AM100" s="146"/>
      <c r="AN100" s="146"/>
      <c r="AO100" s="146"/>
      <c r="AP100" s="146"/>
      <c r="AQ100" s="146"/>
    </row>
    <row r="101" spans="2:43" ht="21.95" customHeight="1">
      <c r="C101" s="185" t="s">
        <v>112</v>
      </c>
      <c r="D101" s="212" t="str">
        <f>IF(VLOOKUP($C101&amp;D$16,'Moyennes ∆Ct et 2^(-∆Ct)'!$A$3:$BD$86,53,FALSE)=0,"",VLOOKUP($C101&amp;D$16,'Moyennes ∆Ct et 2^(-∆Ct)'!$A$3:$BD$86,53,FALSE))</f>
        <v/>
      </c>
      <c r="E101" s="213" t="str">
        <f>IF(VLOOKUP($C101&amp;E$16,'Moyennes ∆Ct et 2^(-∆Ct)'!$A$3:$BD$86,53,FALSE)=0,"",VLOOKUP($C101&amp;E$16,'Moyennes ∆Ct et 2^(-∆Ct)'!$A$3:$BD$86,53,FALSE))</f>
        <v/>
      </c>
      <c r="F101" s="213" t="str">
        <f>IF(VLOOKUP($C101&amp;F$16,'Moyennes ∆Ct et 2^(-∆Ct)'!$A$3:$BD$86,53,FALSE)=0,"",VLOOKUP($C101&amp;F$16,'Moyennes ∆Ct et 2^(-∆Ct)'!$A$3:$BD$86,53,FALSE))</f>
        <v/>
      </c>
      <c r="G101" s="213" t="str">
        <f>IF(VLOOKUP($C101&amp;G$16,'Moyennes ∆Ct et 2^(-∆Ct)'!$A$3:$BD$86,53,FALSE)=0,"",VLOOKUP($C101&amp;G$16,'Moyennes ∆Ct et 2^(-∆Ct)'!$A$3:$BD$86,53,FALSE))</f>
        <v/>
      </c>
      <c r="H101" s="213" t="str">
        <f>IF(VLOOKUP($C101&amp;H$16,'Moyennes ∆Ct et 2^(-∆Ct)'!$A$3:$BD$86,53,FALSE)=0,"",VLOOKUP($C101&amp;H$16,'Moyennes ∆Ct et 2^(-∆Ct)'!$A$3:$BD$86,53,FALSE))</f>
        <v/>
      </c>
      <c r="I101" s="213" t="str">
        <f>IF(VLOOKUP($C101&amp;I$16,'Moyennes ∆Ct et 2^(-∆Ct)'!$A$3:$BD$86,53,FALSE)=0,"",VLOOKUP($C101&amp;I$16,'Moyennes ∆Ct et 2^(-∆Ct)'!$A$3:$BD$86,53,FALSE))</f>
        <v/>
      </c>
      <c r="J101" s="213" t="str">
        <f>IF(VLOOKUP($C101&amp;J$16,'Moyennes ∆Ct et 2^(-∆Ct)'!$A$3:$BD$86,53,FALSE)=0,"",VLOOKUP($C101&amp;J$16,'Moyennes ∆Ct et 2^(-∆Ct)'!$A$3:$BD$86,53,FALSE))</f>
        <v/>
      </c>
      <c r="K101" s="213" t="str">
        <f>IF(VLOOKUP($C101&amp;K$16,'Moyennes ∆Ct et 2^(-∆Ct)'!$A$3:$BD$86,53,FALSE)=0,"",VLOOKUP($C101&amp;K$16,'Moyennes ∆Ct et 2^(-∆Ct)'!$A$3:$BD$86,53,FALSE))</f>
        <v/>
      </c>
      <c r="L101" s="213" t="str">
        <f>IF(VLOOKUP($C101&amp;L$16,'Moyennes ∆Ct et 2^(-∆Ct)'!$A$3:$BD$86,53,FALSE)=0,"",VLOOKUP($C101&amp;L$16,'Moyennes ∆Ct et 2^(-∆Ct)'!$A$3:$BD$86,53,FALSE))</f>
        <v/>
      </c>
      <c r="M101" s="213" t="str">
        <f>IF(VLOOKUP($C101&amp;M$16,'Moyennes ∆Ct et 2^(-∆Ct)'!$A$3:$BD$86,53,FALSE)=0,"",VLOOKUP($C101&amp;M$16,'Moyennes ∆Ct et 2^(-∆Ct)'!$A$3:$BD$86,53,FALSE))</f>
        <v/>
      </c>
      <c r="N101" s="213" t="str">
        <f>IF(VLOOKUP($C101&amp;N$16,'Moyennes ∆Ct et 2^(-∆Ct)'!$A$3:$BD$86,53,FALSE)=0,"",VLOOKUP($C101&amp;N$16,'Moyennes ∆Ct et 2^(-∆Ct)'!$A$3:$BD$86,53,FALSE))</f>
        <v/>
      </c>
      <c r="O101" s="214" t="str">
        <f>IF(VLOOKUP($C101&amp;O$16,'Moyennes ∆Ct et 2^(-∆Ct)'!$A$3:$BD$86,53,FALSE)=0,"",VLOOKUP($C101&amp;O$16,'Moyennes ∆Ct et 2^(-∆Ct)'!$A$3:$BD$86,53,FALSE))</f>
        <v/>
      </c>
      <c r="P101" s="146"/>
      <c r="Q101" s="146"/>
      <c r="R101" s="146"/>
      <c r="S101" s="146"/>
      <c r="T101" s="146"/>
      <c r="U101" s="146"/>
      <c r="V101" s="185" t="s">
        <v>112</v>
      </c>
      <c r="W101" s="212" t="str">
        <f>IF(VLOOKUP($V101&amp;W$4,'Feuille de Calcul'!$A$3:$HS$86,162,FALSE)=0,"",VLOOKUP($V101&amp;W$4,'Feuille de Calcul'!$A$3:$HS$86,162,FALSE))</f>
        <v/>
      </c>
      <c r="X101" s="213" t="str">
        <f>IF(VLOOKUP($V101&amp;X$4,'Feuille de Calcul'!$A$3:$HS$86,162,FALSE)=0,"",VLOOKUP($V101&amp;X$4,'Feuille de Calcul'!$A$3:$HS$86,162,FALSE))</f>
        <v/>
      </c>
      <c r="Y101" s="213" t="str">
        <f>IF(VLOOKUP($V101&amp;Y$4,'Feuille de Calcul'!$A$3:$HS$86,162,FALSE)=0,"",VLOOKUP($V101&amp;Y$4,'Feuille de Calcul'!$A$3:$HS$86,162,FALSE))</f>
        <v/>
      </c>
      <c r="Z101" s="213" t="str">
        <f>IF(VLOOKUP($V101&amp;Z$4,'Feuille de Calcul'!$A$3:$HS$86,162,FALSE)=0,"",VLOOKUP($V101&amp;Z$4,'Feuille de Calcul'!$A$3:$HS$86,162,FALSE))</f>
        <v/>
      </c>
      <c r="AA101" s="213" t="str">
        <f>IF(VLOOKUP($V101&amp;AA$4,'Feuille de Calcul'!$A$3:$HS$86,162,FALSE)=0,"",VLOOKUP($V101&amp;AA$4,'Feuille de Calcul'!$A$3:$HS$86,162,FALSE))</f>
        <v/>
      </c>
      <c r="AB101" s="213" t="str">
        <f>IF(VLOOKUP($V101&amp;AB$4,'Feuille de Calcul'!$A$3:$HS$86,162,FALSE)=0,"",VLOOKUP($V101&amp;AB$4,'Feuille de Calcul'!$A$3:$HS$86,162,FALSE))</f>
        <v/>
      </c>
      <c r="AC101" s="213" t="str">
        <f>IF(VLOOKUP($V101&amp;AC$4,'Feuille de Calcul'!$A$3:$HS$86,162,FALSE)=0,"",VLOOKUP($V101&amp;AC$4,'Feuille de Calcul'!$A$3:$HS$86,162,FALSE))</f>
        <v/>
      </c>
      <c r="AD101" s="213" t="str">
        <f>IF(VLOOKUP($V101&amp;AD$4,'Feuille de Calcul'!$A$3:$HS$86,162,FALSE)=0,"",VLOOKUP($V101&amp;AD$4,'Feuille de Calcul'!$A$3:$HS$86,162,FALSE))</f>
        <v/>
      </c>
      <c r="AE101" s="213" t="str">
        <f>IF(VLOOKUP($V101&amp;AE$4,'Feuille de Calcul'!$A$3:$HS$86,162,FALSE)=0,"",VLOOKUP($V101&amp;AE$4,'Feuille de Calcul'!$A$3:$HS$86,162,FALSE))</f>
        <v/>
      </c>
      <c r="AF101" s="213" t="str">
        <f>IF(VLOOKUP($V101&amp;AF$4,'Feuille de Calcul'!$A$3:$HS$86,162,FALSE)=0,"",VLOOKUP($V101&amp;AF$4,'Feuille de Calcul'!$A$3:$HS$86,162,FALSE))</f>
        <v/>
      </c>
      <c r="AG101" s="213" t="str">
        <f>IF(VLOOKUP($V101&amp;AG$4,'Feuille de Calcul'!$A$3:$HS$86,162,FALSE)=0,"",VLOOKUP($V101&amp;AG$4,'Feuille de Calcul'!$A$3:$HS$86,162,FALSE))</f>
        <v/>
      </c>
      <c r="AH101" s="214" t="str">
        <f>IF(VLOOKUP($V101&amp;AH$4,'Feuille de Calcul'!$A$3:$HS$86,162,FALSE)=0,"",VLOOKUP($V101&amp;AH$4,'Feuille de Calcul'!$A$3:$HS$86,162,FALSE))</f>
        <v/>
      </c>
      <c r="AI101" s="146"/>
      <c r="AJ101" s="146"/>
      <c r="AK101" s="146"/>
      <c r="AL101" s="146"/>
      <c r="AM101" s="146"/>
      <c r="AN101" s="146"/>
      <c r="AO101" s="146"/>
      <c r="AP101" s="146"/>
      <c r="AQ101" s="146"/>
    </row>
    <row r="102" spans="2:43" ht="21.95" customHeight="1">
      <c r="C102" s="185" t="s">
        <v>113</v>
      </c>
      <c r="D102" s="215" t="str">
        <f>IF(VLOOKUP($C102&amp;D$16,'Moyennes ∆Ct et 2^(-∆Ct)'!$A$3:$BD$86,53,FALSE)=0,"",VLOOKUP($C102&amp;D$16,'Moyennes ∆Ct et 2^(-∆Ct)'!$A$3:$BD$86,53,FALSE))</f>
        <v/>
      </c>
      <c r="E102" s="209" t="str">
        <f>IF(VLOOKUP($C102&amp;E$16,'Moyennes ∆Ct et 2^(-∆Ct)'!$A$3:$BD$86,53,FALSE)=0,"",VLOOKUP($C102&amp;E$16,'Moyennes ∆Ct et 2^(-∆Ct)'!$A$3:$BD$86,53,FALSE))</f>
        <v/>
      </c>
      <c r="F102" s="209" t="str">
        <f>IF(VLOOKUP($C102&amp;F$16,'Moyennes ∆Ct et 2^(-∆Ct)'!$A$3:$BD$86,53,FALSE)=0,"",VLOOKUP($C102&amp;F$16,'Moyennes ∆Ct et 2^(-∆Ct)'!$A$3:$BD$86,53,FALSE))</f>
        <v/>
      </c>
      <c r="G102" s="209" t="str">
        <f>IF(VLOOKUP($C102&amp;G$16,'Moyennes ∆Ct et 2^(-∆Ct)'!$A$3:$BD$86,53,FALSE)=0,"",VLOOKUP($C102&amp;G$16,'Moyennes ∆Ct et 2^(-∆Ct)'!$A$3:$BD$86,53,FALSE))</f>
        <v/>
      </c>
      <c r="H102" s="209" t="str">
        <f>IF(VLOOKUP($C102&amp;H$16,'Moyennes ∆Ct et 2^(-∆Ct)'!$A$3:$BD$86,53,FALSE)=0,"",VLOOKUP($C102&amp;H$16,'Moyennes ∆Ct et 2^(-∆Ct)'!$A$3:$BD$86,53,FALSE))</f>
        <v/>
      </c>
      <c r="I102" s="209" t="str">
        <f>IF(VLOOKUP($C102&amp;I$16,'Moyennes ∆Ct et 2^(-∆Ct)'!$A$3:$BD$86,53,FALSE)=0,"",VLOOKUP($C102&amp;I$16,'Moyennes ∆Ct et 2^(-∆Ct)'!$A$3:$BD$86,53,FALSE))</f>
        <v/>
      </c>
      <c r="J102" s="209" t="str">
        <f>IF(VLOOKUP($C102&amp;J$16,'Moyennes ∆Ct et 2^(-∆Ct)'!$A$3:$BD$86,53,FALSE)=0,"",VLOOKUP($C102&amp;J$16,'Moyennes ∆Ct et 2^(-∆Ct)'!$A$3:$BD$86,53,FALSE))</f>
        <v/>
      </c>
      <c r="K102" s="209" t="str">
        <f>IF(VLOOKUP($C102&amp;K$16,'Moyennes ∆Ct et 2^(-∆Ct)'!$A$3:$BD$86,53,FALSE)=0,"",VLOOKUP($C102&amp;K$16,'Moyennes ∆Ct et 2^(-∆Ct)'!$A$3:$BD$86,53,FALSE))</f>
        <v/>
      </c>
      <c r="L102" s="209" t="str">
        <f>IF(VLOOKUP($C102&amp;L$16,'Moyennes ∆Ct et 2^(-∆Ct)'!$A$3:$BD$86,53,FALSE)=0,"",VLOOKUP($C102&amp;L$16,'Moyennes ∆Ct et 2^(-∆Ct)'!$A$3:$BD$86,53,FALSE))</f>
        <v/>
      </c>
      <c r="M102" s="209" t="str">
        <f>IF(VLOOKUP($C102&amp;M$16,'Moyennes ∆Ct et 2^(-∆Ct)'!$A$3:$BD$86,53,FALSE)=0,"",VLOOKUP($C102&amp;M$16,'Moyennes ∆Ct et 2^(-∆Ct)'!$A$3:$BD$86,53,FALSE))</f>
        <v/>
      </c>
      <c r="N102" s="209" t="str">
        <f>IF(VLOOKUP($C102&amp;N$16,'Moyennes ∆Ct et 2^(-∆Ct)'!$A$3:$BD$86,53,FALSE)=0,"",VLOOKUP($C102&amp;N$16,'Moyennes ∆Ct et 2^(-∆Ct)'!$A$3:$BD$86,53,FALSE))</f>
        <v/>
      </c>
      <c r="O102" s="216" t="str">
        <f>IF(VLOOKUP($C102&amp;O$16,'Moyennes ∆Ct et 2^(-∆Ct)'!$A$3:$BD$86,53,FALSE)=0,"",VLOOKUP($C102&amp;O$16,'Moyennes ∆Ct et 2^(-∆Ct)'!$A$3:$BD$86,53,FALSE))</f>
        <v/>
      </c>
      <c r="P102" s="146"/>
      <c r="Q102" s="146"/>
      <c r="R102" s="146"/>
      <c r="S102" s="146"/>
      <c r="T102" s="146"/>
      <c r="U102" s="146"/>
      <c r="V102" s="185" t="s">
        <v>113</v>
      </c>
      <c r="W102" s="215" t="str">
        <f>IF(VLOOKUP($V102&amp;W$4,'Feuille de Calcul'!$A$3:$HS$86,162,FALSE)=0,"",VLOOKUP($V102&amp;W$4,'Feuille de Calcul'!$A$3:$HS$86,162,FALSE))</f>
        <v/>
      </c>
      <c r="X102" s="209" t="str">
        <f>IF(VLOOKUP($V102&amp;X$4,'Feuille de Calcul'!$A$3:$HS$86,162,FALSE)=0,"",VLOOKUP($V102&amp;X$4,'Feuille de Calcul'!$A$3:$HS$86,162,FALSE))</f>
        <v/>
      </c>
      <c r="Y102" s="209" t="str">
        <f>IF(VLOOKUP($V102&amp;Y$4,'Feuille de Calcul'!$A$3:$HS$86,162,FALSE)=0,"",VLOOKUP($V102&amp;Y$4,'Feuille de Calcul'!$A$3:$HS$86,162,FALSE))</f>
        <v/>
      </c>
      <c r="Z102" s="209" t="str">
        <f>IF(VLOOKUP($V102&amp;Z$4,'Feuille de Calcul'!$A$3:$HS$86,162,FALSE)=0,"",VLOOKUP($V102&amp;Z$4,'Feuille de Calcul'!$A$3:$HS$86,162,FALSE))</f>
        <v/>
      </c>
      <c r="AA102" s="209" t="str">
        <f>IF(VLOOKUP($V102&amp;AA$4,'Feuille de Calcul'!$A$3:$HS$86,162,FALSE)=0,"",VLOOKUP($V102&amp;AA$4,'Feuille de Calcul'!$A$3:$HS$86,162,FALSE))</f>
        <v/>
      </c>
      <c r="AB102" s="209" t="str">
        <f>IF(VLOOKUP($V102&amp;AB$4,'Feuille de Calcul'!$A$3:$HS$86,162,FALSE)=0,"",VLOOKUP($V102&amp;AB$4,'Feuille de Calcul'!$A$3:$HS$86,162,FALSE))</f>
        <v/>
      </c>
      <c r="AC102" s="209" t="str">
        <f>IF(VLOOKUP($V102&amp;AC$4,'Feuille de Calcul'!$A$3:$HS$86,162,FALSE)=0,"",VLOOKUP($V102&amp;AC$4,'Feuille de Calcul'!$A$3:$HS$86,162,FALSE))</f>
        <v/>
      </c>
      <c r="AD102" s="209" t="str">
        <f>IF(VLOOKUP($V102&amp;AD$4,'Feuille de Calcul'!$A$3:$HS$86,162,FALSE)=0,"",VLOOKUP($V102&amp;AD$4,'Feuille de Calcul'!$A$3:$HS$86,162,FALSE))</f>
        <v/>
      </c>
      <c r="AE102" s="209" t="str">
        <f>IF(VLOOKUP($V102&amp;AE$4,'Feuille de Calcul'!$A$3:$HS$86,162,FALSE)=0,"",VLOOKUP($V102&amp;AE$4,'Feuille de Calcul'!$A$3:$HS$86,162,FALSE))</f>
        <v/>
      </c>
      <c r="AF102" s="209" t="str">
        <f>IF(VLOOKUP($V102&amp;AF$4,'Feuille de Calcul'!$A$3:$HS$86,162,FALSE)=0,"",VLOOKUP($V102&amp;AF$4,'Feuille de Calcul'!$A$3:$HS$86,162,FALSE))</f>
        <v/>
      </c>
      <c r="AG102" s="209" t="str">
        <f>IF(VLOOKUP($V102&amp;AG$4,'Feuille de Calcul'!$A$3:$HS$86,162,FALSE)=0,"",VLOOKUP($V102&amp;AG$4,'Feuille de Calcul'!$A$3:$HS$86,162,FALSE))</f>
        <v/>
      </c>
      <c r="AH102" s="216" t="str">
        <f>IF(VLOOKUP($V102&amp;AH$4,'Feuille de Calcul'!$A$3:$HS$86,162,FALSE)=0,"",VLOOKUP($V102&amp;AH$4,'Feuille de Calcul'!$A$3:$HS$86,162,FALSE))</f>
        <v/>
      </c>
      <c r="AI102" s="146"/>
      <c r="AJ102" s="146"/>
      <c r="AK102" s="146"/>
      <c r="AL102" s="146"/>
      <c r="AM102" s="146"/>
      <c r="AN102" s="146"/>
      <c r="AO102" s="146"/>
      <c r="AP102" s="146"/>
      <c r="AQ102" s="146"/>
    </row>
    <row r="103" spans="2:43" ht="21.95" customHeight="1">
      <c r="C103" s="185" t="s">
        <v>114</v>
      </c>
      <c r="D103" s="215" t="str">
        <f>IF(VLOOKUP($C103&amp;D$16,'Moyennes ∆Ct et 2^(-∆Ct)'!$A$3:$BD$86,53,FALSE)=0,"",VLOOKUP($C103&amp;D$16,'Moyennes ∆Ct et 2^(-∆Ct)'!$A$3:$BD$86,53,FALSE))</f>
        <v/>
      </c>
      <c r="E103" s="209" t="str">
        <f>IF(VLOOKUP($C103&amp;E$16,'Moyennes ∆Ct et 2^(-∆Ct)'!$A$3:$BD$86,53,FALSE)=0,"",VLOOKUP($C103&amp;E$16,'Moyennes ∆Ct et 2^(-∆Ct)'!$A$3:$BD$86,53,FALSE))</f>
        <v/>
      </c>
      <c r="F103" s="209" t="str">
        <f>IF(VLOOKUP($C103&amp;F$16,'Moyennes ∆Ct et 2^(-∆Ct)'!$A$3:$BD$86,53,FALSE)=0,"",VLOOKUP($C103&amp;F$16,'Moyennes ∆Ct et 2^(-∆Ct)'!$A$3:$BD$86,53,FALSE))</f>
        <v/>
      </c>
      <c r="G103" s="209" t="str">
        <f>IF(VLOOKUP($C103&amp;G$16,'Moyennes ∆Ct et 2^(-∆Ct)'!$A$3:$BD$86,53,FALSE)=0,"",VLOOKUP($C103&amp;G$16,'Moyennes ∆Ct et 2^(-∆Ct)'!$A$3:$BD$86,53,FALSE))</f>
        <v/>
      </c>
      <c r="H103" s="209" t="str">
        <f>IF(VLOOKUP($C103&amp;H$16,'Moyennes ∆Ct et 2^(-∆Ct)'!$A$3:$BD$86,53,FALSE)=0,"",VLOOKUP($C103&amp;H$16,'Moyennes ∆Ct et 2^(-∆Ct)'!$A$3:$BD$86,53,FALSE))</f>
        <v/>
      </c>
      <c r="I103" s="209" t="str">
        <f>IF(VLOOKUP($C103&amp;I$16,'Moyennes ∆Ct et 2^(-∆Ct)'!$A$3:$BD$86,53,FALSE)=0,"",VLOOKUP($C103&amp;I$16,'Moyennes ∆Ct et 2^(-∆Ct)'!$A$3:$BD$86,53,FALSE))</f>
        <v/>
      </c>
      <c r="J103" s="209" t="str">
        <f>IF(VLOOKUP($C103&amp;J$16,'Moyennes ∆Ct et 2^(-∆Ct)'!$A$3:$BD$86,53,FALSE)=0,"",VLOOKUP($C103&amp;J$16,'Moyennes ∆Ct et 2^(-∆Ct)'!$A$3:$BD$86,53,FALSE))</f>
        <v/>
      </c>
      <c r="K103" s="209" t="str">
        <f>IF(VLOOKUP($C103&amp;K$16,'Moyennes ∆Ct et 2^(-∆Ct)'!$A$3:$BD$86,53,FALSE)=0,"",VLOOKUP($C103&amp;K$16,'Moyennes ∆Ct et 2^(-∆Ct)'!$A$3:$BD$86,53,FALSE))</f>
        <v/>
      </c>
      <c r="L103" s="209" t="str">
        <f>IF(VLOOKUP($C103&amp;L$16,'Moyennes ∆Ct et 2^(-∆Ct)'!$A$3:$BD$86,53,FALSE)=0,"",VLOOKUP($C103&amp;L$16,'Moyennes ∆Ct et 2^(-∆Ct)'!$A$3:$BD$86,53,FALSE))</f>
        <v/>
      </c>
      <c r="M103" s="209" t="str">
        <f>IF(VLOOKUP($C103&amp;M$16,'Moyennes ∆Ct et 2^(-∆Ct)'!$A$3:$BD$86,53,FALSE)=0,"",VLOOKUP($C103&amp;M$16,'Moyennes ∆Ct et 2^(-∆Ct)'!$A$3:$BD$86,53,FALSE))</f>
        <v/>
      </c>
      <c r="N103" s="209" t="str">
        <f>IF(VLOOKUP($C103&amp;N$16,'Moyennes ∆Ct et 2^(-∆Ct)'!$A$3:$BD$86,53,FALSE)=0,"",VLOOKUP($C103&amp;N$16,'Moyennes ∆Ct et 2^(-∆Ct)'!$A$3:$BD$86,53,FALSE))</f>
        <v/>
      </c>
      <c r="O103" s="216" t="str">
        <f>IF(VLOOKUP($C103&amp;O$16,'Moyennes ∆Ct et 2^(-∆Ct)'!$A$3:$BD$86,53,FALSE)=0,"",VLOOKUP($C103&amp;O$16,'Moyennes ∆Ct et 2^(-∆Ct)'!$A$3:$BD$86,53,FALSE))</f>
        <v/>
      </c>
      <c r="P103" s="146"/>
      <c r="Q103" s="146"/>
      <c r="R103" s="146"/>
      <c r="S103" s="146"/>
      <c r="T103" s="146"/>
      <c r="U103" s="146"/>
      <c r="V103" s="185" t="s">
        <v>114</v>
      </c>
      <c r="W103" s="215" t="str">
        <f>IF(VLOOKUP($V103&amp;W$4,'Feuille de Calcul'!$A$3:$HS$86,162,FALSE)=0,"",VLOOKUP($V103&amp;W$4,'Feuille de Calcul'!$A$3:$HS$86,162,FALSE))</f>
        <v/>
      </c>
      <c r="X103" s="209" t="str">
        <f>IF(VLOOKUP($V103&amp;X$4,'Feuille de Calcul'!$A$3:$HS$86,162,FALSE)=0,"",VLOOKUP($V103&amp;X$4,'Feuille de Calcul'!$A$3:$HS$86,162,FALSE))</f>
        <v/>
      </c>
      <c r="Y103" s="209" t="str">
        <f>IF(VLOOKUP($V103&amp;Y$4,'Feuille de Calcul'!$A$3:$HS$86,162,FALSE)=0,"",VLOOKUP($V103&amp;Y$4,'Feuille de Calcul'!$A$3:$HS$86,162,FALSE))</f>
        <v/>
      </c>
      <c r="Z103" s="209" t="str">
        <f>IF(VLOOKUP($V103&amp;Z$4,'Feuille de Calcul'!$A$3:$HS$86,162,FALSE)=0,"",VLOOKUP($V103&amp;Z$4,'Feuille de Calcul'!$A$3:$HS$86,162,FALSE))</f>
        <v/>
      </c>
      <c r="AA103" s="209" t="str">
        <f>IF(VLOOKUP($V103&amp;AA$4,'Feuille de Calcul'!$A$3:$HS$86,162,FALSE)=0,"",VLOOKUP($V103&amp;AA$4,'Feuille de Calcul'!$A$3:$HS$86,162,FALSE))</f>
        <v/>
      </c>
      <c r="AB103" s="209" t="str">
        <f>IF(VLOOKUP($V103&amp;AB$4,'Feuille de Calcul'!$A$3:$HS$86,162,FALSE)=0,"",VLOOKUP($V103&amp;AB$4,'Feuille de Calcul'!$A$3:$HS$86,162,FALSE))</f>
        <v/>
      </c>
      <c r="AC103" s="209" t="str">
        <f>IF(VLOOKUP($V103&amp;AC$4,'Feuille de Calcul'!$A$3:$HS$86,162,FALSE)=0,"",VLOOKUP($V103&amp;AC$4,'Feuille de Calcul'!$A$3:$HS$86,162,FALSE))</f>
        <v/>
      </c>
      <c r="AD103" s="209" t="str">
        <f>IF(VLOOKUP($V103&amp;AD$4,'Feuille de Calcul'!$A$3:$HS$86,162,FALSE)=0,"",VLOOKUP($V103&amp;AD$4,'Feuille de Calcul'!$A$3:$HS$86,162,FALSE))</f>
        <v/>
      </c>
      <c r="AE103" s="209" t="str">
        <f>IF(VLOOKUP($V103&amp;AE$4,'Feuille de Calcul'!$A$3:$HS$86,162,FALSE)=0,"",VLOOKUP($V103&amp;AE$4,'Feuille de Calcul'!$A$3:$HS$86,162,FALSE))</f>
        <v/>
      </c>
      <c r="AF103" s="209" t="str">
        <f>IF(VLOOKUP($V103&amp;AF$4,'Feuille de Calcul'!$A$3:$HS$86,162,FALSE)=0,"",VLOOKUP($V103&amp;AF$4,'Feuille de Calcul'!$A$3:$HS$86,162,FALSE))</f>
        <v/>
      </c>
      <c r="AG103" s="209" t="str">
        <f>IF(VLOOKUP($V103&amp;AG$4,'Feuille de Calcul'!$A$3:$HS$86,162,FALSE)=0,"",VLOOKUP($V103&amp;AG$4,'Feuille de Calcul'!$A$3:$HS$86,162,FALSE))</f>
        <v/>
      </c>
      <c r="AH103" s="216" t="str">
        <f>IF(VLOOKUP($V103&amp;AH$4,'Feuille de Calcul'!$A$3:$HS$86,162,FALSE)=0,"",VLOOKUP($V103&amp;AH$4,'Feuille de Calcul'!$A$3:$HS$86,162,FALSE))</f>
        <v/>
      </c>
      <c r="AI103" s="146"/>
      <c r="AJ103" s="146"/>
      <c r="AK103" s="146"/>
      <c r="AL103" s="146"/>
      <c r="AM103" s="146"/>
      <c r="AN103" s="146"/>
      <c r="AO103" s="146"/>
      <c r="AP103" s="146"/>
      <c r="AQ103" s="146"/>
    </row>
    <row r="104" spans="2:43" ht="21.95" customHeight="1">
      <c r="C104" s="185" t="s">
        <v>115</v>
      </c>
      <c r="D104" s="215" t="str">
        <f>IF(VLOOKUP($C104&amp;D$16,'Moyennes ∆Ct et 2^(-∆Ct)'!$A$3:$BD$86,53,FALSE)=0,"",VLOOKUP($C104&amp;D$16,'Moyennes ∆Ct et 2^(-∆Ct)'!$A$3:$BD$86,53,FALSE))</f>
        <v/>
      </c>
      <c r="E104" s="209" t="str">
        <f>IF(VLOOKUP($C104&amp;E$16,'Moyennes ∆Ct et 2^(-∆Ct)'!$A$3:$BD$86,53,FALSE)=0,"",VLOOKUP($C104&amp;E$16,'Moyennes ∆Ct et 2^(-∆Ct)'!$A$3:$BD$86,53,FALSE))</f>
        <v/>
      </c>
      <c r="F104" s="209" t="str">
        <f>IF(VLOOKUP($C104&amp;F$16,'Moyennes ∆Ct et 2^(-∆Ct)'!$A$3:$BD$86,53,FALSE)=0,"",VLOOKUP($C104&amp;F$16,'Moyennes ∆Ct et 2^(-∆Ct)'!$A$3:$BD$86,53,FALSE))</f>
        <v/>
      </c>
      <c r="G104" s="209" t="str">
        <f>IF(VLOOKUP($C104&amp;G$16,'Moyennes ∆Ct et 2^(-∆Ct)'!$A$3:$BD$86,53,FALSE)=0,"",VLOOKUP($C104&amp;G$16,'Moyennes ∆Ct et 2^(-∆Ct)'!$A$3:$BD$86,53,FALSE))</f>
        <v/>
      </c>
      <c r="H104" s="209" t="str">
        <f>IF(VLOOKUP($C104&amp;H$16,'Moyennes ∆Ct et 2^(-∆Ct)'!$A$3:$BD$86,53,FALSE)=0,"",VLOOKUP($C104&amp;H$16,'Moyennes ∆Ct et 2^(-∆Ct)'!$A$3:$BD$86,53,FALSE))</f>
        <v/>
      </c>
      <c r="I104" s="209" t="str">
        <f>IF(VLOOKUP($C104&amp;I$16,'Moyennes ∆Ct et 2^(-∆Ct)'!$A$3:$BD$86,53,FALSE)=0,"",VLOOKUP($C104&amp;I$16,'Moyennes ∆Ct et 2^(-∆Ct)'!$A$3:$BD$86,53,FALSE))</f>
        <v/>
      </c>
      <c r="J104" s="209" t="str">
        <f>IF(VLOOKUP($C104&amp;J$16,'Moyennes ∆Ct et 2^(-∆Ct)'!$A$3:$BD$86,53,FALSE)=0,"",VLOOKUP($C104&amp;J$16,'Moyennes ∆Ct et 2^(-∆Ct)'!$A$3:$BD$86,53,FALSE))</f>
        <v/>
      </c>
      <c r="K104" s="209" t="str">
        <f>IF(VLOOKUP($C104&amp;K$16,'Moyennes ∆Ct et 2^(-∆Ct)'!$A$3:$BD$86,53,FALSE)=0,"",VLOOKUP($C104&amp;K$16,'Moyennes ∆Ct et 2^(-∆Ct)'!$A$3:$BD$86,53,FALSE))</f>
        <v/>
      </c>
      <c r="L104" s="209" t="str">
        <f>IF(VLOOKUP($C104&amp;L$16,'Moyennes ∆Ct et 2^(-∆Ct)'!$A$3:$BD$86,53,FALSE)=0,"",VLOOKUP($C104&amp;L$16,'Moyennes ∆Ct et 2^(-∆Ct)'!$A$3:$BD$86,53,FALSE))</f>
        <v/>
      </c>
      <c r="M104" s="209" t="str">
        <f>IF(VLOOKUP($C104&amp;M$16,'Moyennes ∆Ct et 2^(-∆Ct)'!$A$3:$BD$86,53,FALSE)=0,"",VLOOKUP($C104&amp;M$16,'Moyennes ∆Ct et 2^(-∆Ct)'!$A$3:$BD$86,53,FALSE))</f>
        <v/>
      </c>
      <c r="N104" s="209" t="str">
        <f>IF(VLOOKUP($C104&amp;N$16,'Moyennes ∆Ct et 2^(-∆Ct)'!$A$3:$BD$86,53,FALSE)=0,"",VLOOKUP($C104&amp;N$16,'Moyennes ∆Ct et 2^(-∆Ct)'!$A$3:$BD$86,53,FALSE))</f>
        <v/>
      </c>
      <c r="O104" s="216" t="str">
        <f>IF(VLOOKUP($C104&amp;O$16,'Moyennes ∆Ct et 2^(-∆Ct)'!$A$3:$BD$86,53,FALSE)=0,"",VLOOKUP($C104&amp;O$16,'Moyennes ∆Ct et 2^(-∆Ct)'!$A$3:$BD$86,53,FALSE))</f>
        <v/>
      </c>
      <c r="P104" s="146"/>
      <c r="Q104" s="146"/>
      <c r="R104" s="146"/>
      <c r="S104" s="146"/>
      <c r="T104" s="146"/>
      <c r="U104" s="146"/>
      <c r="V104" s="185" t="s">
        <v>115</v>
      </c>
      <c r="W104" s="215" t="str">
        <f>IF(VLOOKUP($V104&amp;W$4,'Feuille de Calcul'!$A$3:$HS$86,162,FALSE)=0,"",VLOOKUP($V104&amp;W$4,'Feuille de Calcul'!$A$3:$HS$86,162,FALSE))</f>
        <v/>
      </c>
      <c r="X104" s="209" t="str">
        <f>IF(VLOOKUP($V104&amp;X$4,'Feuille de Calcul'!$A$3:$HS$86,162,FALSE)=0,"",VLOOKUP($V104&amp;X$4,'Feuille de Calcul'!$A$3:$HS$86,162,FALSE))</f>
        <v/>
      </c>
      <c r="Y104" s="209" t="str">
        <f>IF(VLOOKUP($V104&amp;Y$4,'Feuille de Calcul'!$A$3:$HS$86,162,FALSE)=0,"",VLOOKUP($V104&amp;Y$4,'Feuille de Calcul'!$A$3:$HS$86,162,FALSE))</f>
        <v/>
      </c>
      <c r="Z104" s="209" t="str">
        <f>IF(VLOOKUP($V104&amp;Z$4,'Feuille de Calcul'!$A$3:$HS$86,162,FALSE)=0,"",VLOOKUP($V104&amp;Z$4,'Feuille de Calcul'!$A$3:$HS$86,162,FALSE))</f>
        <v/>
      </c>
      <c r="AA104" s="209" t="str">
        <f>IF(VLOOKUP($V104&amp;AA$4,'Feuille de Calcul'!$A$3:$HS$86,162,FALSE)=0,"",VLOOKUP($V104&amp;AA$4,'Feuille de Calcul'!$A$3:$HS$86,162,FALSE))</f>
        <v/>
      </c>
      <c r="AB104" s="209" t="str">
        <f>IF(VLOOKUP($V104&amp;AB$4,'Feuille de Calcul'!$A$3:$HS$86,162,FALSE)=0,"",VLOOKUP($V104&amp;AB$4,'Feuille de Calcul'!$A$3:$HS$86,162,FALSE))</f>
        <v/>
      </c>
      <c r="AC104" s="209" t="str">
        <f>IF(VLOOKUP($V104&amp;AC$4,'Feuille de Calcul'!$A$3:$HS$86,162,FALSE)=0,"",VLOOKUP($V104&amp;AC$4,'Feuille de Calcul'!$A$3:$HS$86,162,FALSE))</f>
        <v/>
      </c>
      <c r="AD104" s="209" t="str">
        <f>IF(VLOOKUP($V104&amp;AD$4,'Feuille de Calcul'!$A$3:$HS$86,162,FALSE)=0,"",VLOOKUP($V104&amp;AD$4,'Feuille de Calcul'!$A$3:$HS$86,162,FALSE))</f>
        <v/>
      </c>
      <c r="AE104" s="209" t="str">
        <f>IF(VLOOKUP($V104&amp;AE$4,'Feuille de Calcul'!$A$3:$HS$86,162,FALSE)=0,"",VLOOKUP($V104&amp;AE$4,'Feuille de Calcul'!$A$3:$HS$86,162,FALSE))</f>
        <v/>
      </c>
      <c r="AF104" s="209" t="str">
        <f>IF(VLOOKUP($V104&amp;AF$4,'Feuille de Calcul'!$A$3:$HS$86,162,FALSE)=0,"",VLOOKUP($V104&amp;AF$4,'Feuille de Calcul'!$A$3:$HS$86,162,FALSE))</f>
        <v/>
      </c>
      <c r="AG104" s="209" t="str">
        <f>IF(VLOOKUP($V104&amp;AG$4,'Feuille de Calcul'!$A$3:$HS$86,162,FALSE)=0,"",VLOOKUP($V104&amp;AG$4,'Feuille de Calcul'!$A$3:$HS$86,162,FALSE))</f>
        <v/>
      </c>
      <c r="AH104" s="216" t="str">
        <f>IF(VLOOKUP($V104&amp;AH$4,'Feuille de Calcul'!$A$3:$HS$86,162,FALSE)=0,"",VLOOKUP($V104&amp;AH$4,'Feuille de Calcul'!$A$3:$HS$86,162,FALSE))</f>
        <v/>
      </c>
      <c r="AI104" s="146"/>
      <c r="AJ104" s="146"/>
      <c r="AK104" s="146"/>
      <c r="AL104" s="146"/>
      <c r="AM104" s="146"/>
      <c r="AN104" s="146"/>
      <c r="AO104" s="146"/>
      <c r="AP104" s="146"/>
      <c r="AQ104" s="146"/>
    </row>
    <row r="105" spans="2:43" ht="21.95" customHeight="1">
      <c r="C105" s="185" t="s">
        <v>116</v>
      </c>
      <c r="D105" s="215" t="str">
        <f>IF(VLOOKUP($C105&amp;D$16,'Moyennes ∆Ct et 2^(-∆Ct)'!$A$3:$BD$86,53,FALSE)=0,"",VLOOKUP($C105&amp;D$16,'Moyennes ∆Ct et 2^(-∆Ct)'!$A$3:$BD$86,53,FALSE))</f>
        <v/>
      </c>
      <c r="E105" s="209" t="str">
        <f>IF(VLOOKUP($C105&amp;E$16,'Moyennes ∆Ct et 2^(-∆Ct)'!$A$3:$BD$86,53,FALSE)=0,"",VLOOKUP($C105&amp;E$16,'Moyennes ∆Ct et 2^(-∆Ct)'!$A$3:$BD$86,53,FALSE))</f>
        <v/>
      </c>
      <c r="F105" s="209" t="str">
        <f>IF(VLOOKUP($C105&amp;F$16,'Moyennes ∆Ct et 2^(-∆Ct)'!$A$3:$BD$86,53,FALSE)=0,"",VLOOKUP($C105&amp;F$16,'Moyennes ∆Ct et 2^(-∆Ct)'!$A$3:$BD$86,53,FALSE))</f>
        <v/>
      </c>
      <c r="G105" s="209" t="str">
        <f>IF(VLOOKUP($C105&amp;G$16,'Moyennes ∆Ct et 2^(-∆Ct)'!$A$3:$BD$86,53,FALSE)=0,"",VLOOKUP($C105&amp;G$16,'Moyennes ∆Ct et 2^(-∆Ct)'!$A$3:$BD$86,53,FALSE))</f>
        <v/>
      </c>
      <c r="H105" s="209" t="str">
        <f>IF(VLOOKUP($C105&amp;H$16,'Moyennes ∆Ct et 2^(-∆Ct)'!$A$3:$BD$86,53,FALSE)=0,"",VLOOKUP($C105&amp;H$16,'Moyennes ∆Ct et 2^(-∆Ct)'!$A$3:$BD$86,53,FALSE))</f>
        <v/>
      </c>
      <c r="I105" s="209" t="str">
        <f>IF(VLOOKUP($C105&amp;I$16,'Moyennes ∆Ct et 2^(-∆Ct)'!$A$3:$BD$86,53,FALSE)=0,"",VLOOKUP($C105&amp;I$16,'Moyennes ∆Ct et 2^(-∆Ct)'!$A$3:$BD$86,53,FALSE))</f>
        <v/>
      </c>
      <c r="J105" s="209" t="str">
        <f>IF(VLOOKUP($C105&amp;J$16,'Moyennes ∆Ct et 2^(-∆Ct)'!$A$3:$BD$86,53,FALSE)=0,"",VLOOKUP($C105&amp;J$16,'Moyennes ∆Ct et 2^(-∆Ct)'!$A$3:$BD$86,53,FALSE))</f>
        <v/>
      </c>
      <c r="K105" s="209" t="str">
        <f>IF(VLOOKUP($C105&amp;K$16,'Moyennes ∆Ct et 2^(-∆Ct)'!$A$3:$BD$86,53,FALSE)=0,"",VLOOKUP($C105&amp;K$16,'Moyennes ∆Ct et 2^(-∆Ct)'!$A$3:$BD$86,53,FALSE))</f>
        <v/>
      </c>
      <c r="L105" s="209" t="str">
        <f>IF(VLOOKUP($C105&amp;L$16,'Moyennes ∆Ct et 2^(-∆Ct)'!$A$3:$BD$86,53,FALSE)=0,"",VLOOKUP($C105&amp;L$16,'Moyennes ∆Ct et 2^(-∆Ct)'!$A$3:$BD$86,53,FALSE))</f>
        <v/>
      </c>
      <c r="M105" s="209" t="str">
        <f>IF(VLOOKUP($C105&amp;M$16,'Moyennes ∆Ct et 2^(-∆Ct)'!$A$3:$BD$86,53,FALSE)=0,"",VLOOKUP($C105&amp;M$16,'Moyennes ∆Ct et 2^(-∆Ct)'!$A$3:$BD$86,53,FALSE))</f>
        <v/>
      </c>
      <c r="N105" s="209" t="str">
        <f>IF(VLOOKUP($C105&amp;N$16,'Moyennes ∆Ct et 2^(-∆Ct)'!$A$3:$BD$86,53,FALSE)=0,"",VLOOKUP($C105&amp;N$16,'Moyennes ∆Ct et 2^(-∆Ct)'!$A$3:$BD$86,53,FALSE))</f>
        <v/>
      </c>
      <c r="O105" s="216" t="str">
        <f>IF(VLOOKUP($C105&amp;O$16,'Moyennes ∆Ct et 2^(-∆Ct)'!$A$3:$BD$86,53,FALSE)=0,"",VLOOKUP($C105&amp;O$16,'Moyennes ∆Ct et 2^(-∆Ct)'!$A$3:$BD$86,53,FALSE))</f>
        <v/>
      </c>
      <c r="P105" s="146"/>
      <c r="Q105" s="146"/>
      <c r="R105" s="146"/>
      <c r="S105" s="146"/>
      <c r="T105" s="146"/>
      <c r="U105" s="146"/>
      <c r="V105" s="185" t="s">
        <v>116</v>
      </c>
      <c r="W105" s="215" t="str">
        <f>IF(VLOOKUP($V105&amp;W$4,'Feuille de Calcul'!$A$3:$HS$86,162,FALSE)=0,"",VLOOKUP($V105&amp;W$4,'Feuille de Calcul'!$A$3:$HS$86,162,FALSE))</f>
        <v/>
      </c>
      <c r="X105" s="209" t="str">
        <f>IF(VLOOKUP($V105&amp;X$4,'Feuille de Calcul'!$A$3:$HS$86,162,FALSE)=0,"",VLOOKUP($V105&amp;X$4,'Feuille de Calcul'!$A$3:$HS$86,162,FALSE))</f>
        <v/>
      </c>
      <c r="Y105" s="209" t="str">
        <f>IF(VLOOKUP($V105&amp;Y$4,'Feuille de Calcul'!$A$3:$HS$86,162,FALSE)=0,"",VLOOKUP($V105&amp;Y$4,'Feuille de Calcul'!$A$3:$HS$86,162,FALSE))</f>
        <v/>
      </c>
      <c r="Z105" s="209" t="str">
        <f>IF(VLOOKUP($V105&amp;Z$4,'Feuille de Calcul'!$A$3:$HS$86,162,FALSE)=0,"",VLOOKUP($V105&amp;Z$4,'Feuille de Calcul'!$A$3:$HS$86,162,FALSE))</f>
        <v/>
      </c>
      <c r="AA105" s="209" t="str">
        <f>IF(VLOOKUP($V105&amp;AA$4,'Feuille de Calcul'!$A$3:$HS$86,162,FALSE)=0,"",VLOOKUP($V105&amp;AA$4,'Feuille de Calcul'!$A$3:$HS$86,162,FALSE))</f>
        <v/>
      </c>
      <c r="AB105" s="209" t="str">
        <f>IF(VLOOKUP($V105&amp;AB$4,'Feuille de Calcul'!$A$3:$HS$86,162,FALSE)=0,"",VLOOKUP($V105&amp;AB$4,'Feuille de Calcul'!$A$3:$HS$86,162,FALSE))</f>
        <v/>
      </c>
      <c r="AC105" s="209" t="str">
        <f>IF(VLOOKUP($V105&amp;AC$4,'Feuille de Calcul'!$A$3:$HS$86,162,FALSE)=0,"",VLOOKUP($V105&amp;AC$4,'Feuille de Calcul'!$A$3:$HS$86,162,FALSE))</f>
        <v/>
      </c>
      <c r="AD105" s="209" t="str">
        <f>IF(VLOOKUP($V105&amp;AD$4,'Feuille de Calcul'!$A$3:$HS$86,162,FALSE)=0,"",VLOOKUP($V105&amp;AD$4,'Feuille de Calcul'!$A$3:$HS$86,162,FALSE))</f>
        <v/>
      </c>
      <c r="AE105" s="209" t="str">
        <f>IF(VLOOKUP($V105&amp;AE$4,'Feuille de Calcul'!$A$3:$HS$86,162,FALSE)=0,"",VLOOKUP($V105&amp;AE$4,'Feuille de Calcul'!$A$3:$HS$86,162,FALSE))</f>
        <v/>
      </c>
      <c r="AF105" s="209" t="str">
        <f>IF(VLOOKUP($V105&amp;AF$4,'Feuille de Calcul'!$A$3:$HS$86,162,FALSE)=0,"",VLOOKUP($V105&amp;AF$4,'Feuille de Calcul'!$A$3:$HS$86,162,FALSE))</f>
        <v/>
      </c>
      <c r="AG105" s="209" t="str">
        <f>IF(VLOOKUP($V105&amp;AG$4,'Feuille de Calcul'!$A$3:$HS$86,162,FALSE)=0,"",VLOOKUP($V105&amp;AG$4,'Feuille de Calcul'!$A$3:$HS$86,162,FALSE))</f>
        <v/>
      </c>
      <c r="AH105" s="216" t="str">
        <f>IF(VLOOKUP($V105&amp;AH$4,'Feuille de Calcul'!$A$3:$HS$86,162,FALSE)=0,"",VLOOKUP($V105&amp;AH$4,'Feuille de Calcul'!$A$3:$HS$86,162,FALSE))</f>
        <v/>
      </c>
      <c r="AI105" s="146"/>
      <c r="AJ105" s="146"/>
      <c r="AK105" s="146"/>
      <c r="AL105" s="146"/>
      <c r="AM105" s="146"/>
      <c r="AN105" s="146"/>
      <c r="AO105" s="146"/>
      <c r="AP105" s="146"/>
      <c r="AQ105" s="146"/>
    </row>
    <row r="106" spans="2:43" ht="21.95" customHeight="1">
      <c r="C106" s="185" t="s">
        <v>117</v>
      </c>
      <c r="D106" s="215" t="str">
        <f>IF(VLOOKUP($C106&amp;D$16,'Moyennes ∆Ct et 2^(-∆Ct)'!$A$3:$BD$86,53,FALSE)=0,"",VLOOKUP($C106&amp;D$16,'Moyennes ∆Ct et 2^(-∆Ct)'!$A$3:$BD$86,53,FALSE))</f>
        <v/>
      </c>
      <c r="E106" s="209" t="str">
        <f>IF(VLOOKUP($C106&amp;E$16,'Moyennes ∆Ct et 2^(-∆Ct)'!$A$3:$BD$86,53,FALSE)=0,"",VLOOKUP($C106&amp;E$16,'Moyennes ∆Ct et 2^(-∆Ct)'!$A$3:$BD$86,53,FALSE))</f>
        <v/>
      </c>
      <c r="F106" s="209" t="str">
        <f>IF(VLOOKUP($C106&amp;F$16,'Moyennes ∆Ct et 2^(-∆Ct)'!$A$3:$BD$86,53,FALSE)=0,"",VLOOKUP($C106&amp;F$16,'Moyennes ∆Ct et 2^(-∆Ct)'!$A$3:$BD$86,53,FALSE))</f>
        <v/>
      </c>
      <c r="G106" s="209" t="str">
        <f>IF(VLOOKUP($C106&amp;G$16,'Moyennes ∆Ct et 2^(-∆Ct)'!$A$3:$BD$86,53,FALSE)=0,"",VLOOKUP($C106&amp;G$16,'Moyennes ∆Ct et 2^(-∆Ct)'!$A$3:$BD$86,53,FALSE))</f>
        <v/>
      </c>
      <c r="H106" s="209" t="str">
        <f>IF(VLOOKUP($C106&amp;H$16,'Moyennes ∆Ct et 2^(-∆Ct)'!$A$3:$BD$86,53,FALSE)=0,"",VLOOKUP($C106&amp;H$16,'Moyennes ∆Ct et 2^(-∆Ct)'!$A$3:$BD$86,53,FALSE))</f>
        <v/>
      </c>
      <c r="I106" s="209" t="str">
        <f>IF(VLOOKUP($C106&amp;I$16,'Moyennes ∆Ct et 2^(-∆Ct)'!$A$3:$BD$86,53,FALSE)=0,"",VLOOKUP($C106&amp;I$16,'Moyennes ∆Ct et 2^(-∆Ct)'!$A$3:$BD$86,53,FALSE))</f>
        <v/>
      </c>
      <c r="J106" s="209" t="str">
        <f>IF(VLOOKUP($C106&amp;J$16,'Moyennes ∆Ct et 2^(-∆Ct)'!$A$3:$BD$86,53,FALSE)=0,"",VLOOKUP($C106&amp;J$16,'Moyennes ∆Ct et 2^(-∆Ct)'!$A$3:$BD$86,53,FALSE))</f>
        <v/>
      </c>
      <c r="K106" s="209" t="str">
        <f>IF(VLOOKUP($C106&amp;K$16,'Moyennes ∆Ct et 2^(-∆Ct)'!$A$3:$BD$86,53,FALSE)=0,"",VLOOKUP($C106&amp;K$16,'Moyennes ∆Ct et 2^(-∆Ct)'!$A$3:$BD$86,53,FALSE))</f>
        <v/>
      </c>
      <c r="L106" s="209" t="str">
        <f>IF(VLOOKUP($C106&amp;L$16,'Moyennes ∆Ct et 2^(-∆Ct)'!$A$3:$BD$86,53,FALSE)=0,"",VLOOKUP($C106&amp;L$16,'Moyennes ∆Ct et 2^(-∆Ct)'!$A$3:$BD$86,53,FALSE))</f>
        <v/>
      </c>
      <c r="M106" s="209" t="str">
        <f>IF(VLOOKUP($C106&amp;M$16,'Moyennes ∆Ct et 2^(-∆Ct)'!$A$3:$BD$86,53,FALSE)=0,"",VLOOKUP($C106&amp;M$16,'Moyennes ∆Ct et 2^(-∆Ct)'!$A$3:$BD$86,53,FALSE))</f>
        <v/>
      </c>
      <c r="N106" s="209" t="str">
        <f>IF(VLOOKUP($C106&amp;N$16,'Moyennes ∆Ct et 2^(-∆Ct)'!$A$3:$BD$86,53,FALSE)=0,"",VLOOKUP($C106&amp;N$16,'Moyennes ∆Ct et 2^(-∆Ct)'!$A$3:$BD$86,53,FALSE))</f>
        <v/>
      </c>
      <c r="O106" s="216" t="str">
        <f>IF(VLOOKUP($C106&amp;O$16,'Moyennes ∆Ct et 2^(-∆Ct)'!$A$3:$BD$86,53,FALSE)=0,"",VLOOKUP($C106&amp;O$16,'Moyennes ∆Ct et 2^(-∆Ct)'!$A$3:$BD$86,53,FALSE))</f>
        <v/>
      </c>
      <c r="P106" s="146"/>
      <c r="Q106" s="146"/>
      <c r="R106" s="146"/>
      <c r="S106" s="146"/>
      <c r="T106" s="146"/>
      <c r="U106" s="146"/>
      <c r="V106" s="185" t="s">
        <v>117</v>
      </c>
      <c r="W106" s="215" t="str">
        <f>IF(VLOOKUP($V106&amp;W$4,'Feuille de Calcul'!$A$3:$HS$86,162,FALSE)=0,"",VLOOKUP($V106&amp;W$4,'Feuille de Calcul'!$A$3:$HS$86,162,FALSE))</f>
        <v/>
      </c>
      <c r="X106" s="209" t="str">
        <f>IF(VLOOKUP($V106&amp;X$4,'Feuille de Calcul'!$A$3:$HS$86,162,FALSE)=0,"",VLOOKUP($V106&amp;X$4,'Feuille de Calcul'!$A$3:$HS$86,162,FALSE))</f>
        <v/>
      </c>
      <c r="Y106" s="209" t="str">
        <f>IF(VLOOKUP($V106&amp;Y$4,'Feuille de Calcul'!$A$3:$HS$86,162,FALSE)=0,"",VLOOKUP($V106&amp;Y$4,'Feuille de Calcul'!$A$3:$HS$86,162,FALSE))</f>
        <v/>
      </c>
      <c r="Z106" s="209" t="str">
        <f>IF(VLOOKUP($V106&amp;Z$4,'Feuille de Calcul'!$A$3:$HS$86,162,FALSE)=0,"",VLOOKUP($V106&amp;Z$4,'Feuille de Calcul'!$A$3:$HS$86,162,FALSE))</f>
        <v/>
      </c>
      <c r="AA106" s="209" t="str">
        <f>IF(VLOOKUP($V106&amp;AA$4,'Feuille de Calcul'!$A$3:$HS$86,162,FALSE)=0,"",VLOOKUP($V106&amp;AA$4,'Feuille de Calcul'!$A$3:$HS$86,162,FALSE))</f>
        <v/>
      </c>
      <c r="AB106" s="209" t="str">
        <f>IF(VLOOKUP($V106&amp;AB$4,'Feuille de Calcul'!$A$3:$HS$86,162,FALSE)=0,"",VLOOKUP($V106&amp;AB$4,'Feuille de Calcul'!$A$3:$HS$86,162,FALSE))</f>
        <v/>
      </c>
      <c r="AC106" s="209" t="str">
        <f>IF(VLOOKUP($V106&amp;AC$4,'Feuille de Calcul'!$A$3:$HS$86,162,FALSE)=0,"",VLOOKUP($V106&amp;AC$4,'Feuille de Calcul'!$A$3:$HS$86,162,FALSE))</f>
        <v/>
      </c>
      <c r="AD106" s="209" t="str">
        <f>IF(VLOOKUP($V106&amp;AD$4,'Feuille de Calcul'!$A$3:$HS$86,162,FALSE)=0,"",VLOOKUP($V106&amp;AD$4,'Feuille de Calcul'!$A$3:$HS$86,162,FALSE))</f>
        <v/>
      </c>
      <c r="AE106" s="209" t="str">
        <f>IF(VLOOKUP($V106&amp;AE$4,'Feuille de Calcul'!$A$3:$HS$86,162,FALSE)=0,"",VLOOKUP($V106&amp;AE$4,'Feuille de Calcul'!$A$3:$HS$86,162,FALSE))</f>
        <v/>
      </c>
      <c r="AF106" s="209" t="str">
        <f>IF(VLOOKUP($V106&amp;AF$4,'Feuille de Calcul'!$A$3:$HS$86,162,FALSE)=0,"",VLOOKUP($V106&amp;AF$4,'Feuille de Calcul'!$A$3:$HS$86,162,FALSE))</f>
        <v/>
      </c>
      <c r="AG106" s="209" t="str">
        <f>IF(VLOOKUP($V106&amp;AG$4,'Feuille de Calcul'!$A$3:$HS$86,162,FALSE)=0,"",VLOOKUP($V106&amp;AG$4,'Feuille de Calcul'!$A$3:$HS$86,162,FALSE))</f>
        <v/>
      </c>
      <c r="AH106" s="216" t="str">
        <f>IF(VLOOKUP($V106&amp;AH$4,'Feuille de Calcul'!$A$3:$HS$86,162,FALSE)=0,"",VLOOKUP($V106&amp;AH$4,'Feuille de Calcul'!$A$3:$HS$86,162,FALSE))</f>
        <v/>
      </c>
      <c r="AI106" s="146"/>
      <c r="AJ106" s="146"/>
      <c r="AK106" s="146"/>
      <c r="AL106" s="146"/>
      <c r="AM106" s="146"/>
      <c r="AN106" s="146"/>
      <c r="AO106" s="146"/>
      <c r="AP106" s="146"/>
      <c r="AQ106" s="146"/>
    </row>
    <row r="107" spans="2:43" ht="21.95" customHeight="1">
      <c r="C107" s="185" t="s">
        <v>118</v>
      </c>
      <c r="D107" s="217" t="str">
        <f>IF(VLOOKUP($C107&amp;D$16,'Moyennes ∆Ct et 2^(-∆Ct)'!$A$3:$BD$86,53,FALSE)=0,"",VLOOKUP($C107&amp;D$16,'Moyennes ∆Ct et 2^(-∆Ct)'!$A$3:$BD$86,53,FALSE))</f>
        <v/>
      </c>
      <c r="E107" s="218" t="str">
        <f>IF(VLOOKUP($C107&amp;E$16,'Moyennes ∆Ct et 2^(-∆Ct)'!$A$3:$BD$86,53,FALSE)=0,"",VLOOKUP($C107&amp;E$16,'Moyennes ∆Ct et 2^(-∆Ct)'!$A$3:$BD$86,53,FALSE))</f>
        <v/>
      </c>
      <c r="F107" s="218" t="str">
        <f>IF(VLOOKUP($C107&amp;F$16,'Moyennes ∆Ct et 2^(-∆Ct)'!$A$3:$BD$86,53,FALSE)=0,"",VLOOKUP($C107&amp;F$16,'Moyennes ∆Ct et 2^(-∆Ct)'!$A$3:$BD$86,53,FALSE))</f>
        <v/>
      </c>
      <c r="G107" s="218" t="str">
        <f>IF(VLOOKUP($C107&amp;G$16,'Moyennes ∆Ct et 2^(-∆Ct)'!$A$3:$BD$86,53,FALSE)=0,"",VLOOKUP($C107&amp;G$16,'Moyennes ∆Ct et 2^(-∆Ct)'!$A$3:$BD$86,53,FALSE))</f>
        <v/>
      </c>
      <c r="H107" s="218" t="str">
        <f>IF(VLOOKUP($C107&amp;H$16,'Moyennes ∆Ct et 2^(-∆Ct)'!$A$3:$BD$86,53,FALSE)=0,"",VLOOKUP($C107&amp;H$16,'Moyennes ∆Ct et 2^(-∆Ct)'!$A$3:$BD$86,53,FALSE))</f>
        <v/>
      </c>
      <c r="I107" s="218" t="str">
        <f>IF(VLOOKUP($C107&amp;I$16,'Moyennes ∆Ct et 2^(-∆Ct)'!$A$3:$BD$86,53,FALSE)=0,"",VLOOKUP($C107&amp;I$16,'Moyennes ∆Ct et 2^(-∆Ct)'!$A$3:$BD$86,53,FALSE))</f>
        <v/>
      </c>
      <c r="J107" s="218" t="str">
        <f>IF(VLOOKUP($C107&amp;J$16,'Moyennes ∆Ct et 2^(-∆Ct)'!$A$3:$BD$86,53,FALSE)=0,"",VLOOKUP($C107&amp;J$16,'Moyennes ∆Ct et 2^(-∆Ct)'!$A$3:$BD$86,53,FALSE))</f>
        <v/>
      </c>
      <c r="K107" s="218" t="str">
        <f>IF(VLOOKUP($C107&amp;K$16,'Moyennes ∆Ct et 2^(-∆Ct)'!$A$3:$BD$86,53,FALSE)=0,"",VLOOKUP($C107&amp;K$16,'Moyennes ∆Ct et 2^(-∆Ct)'!$A$3:$BD$86,53,FALSE))</f>
        <v/>
      </c>
      <c r="L107" s="218" t="str">
        <f>IF(VLOOKUP($C107&amp;L$16,'Moyennes ∆Ct et 2^(-∆Ct)'!$A$3:$BD$86,53,FALSE)=0,"",VLOOKUP($C107&amp;L$16,'Moyennes ∆Ct et 2^(-∆Ct)'!$A$3:$BD$86,53,FALSE))</f>
        <v/>
      </c>
      <c r="M107" s="218" t="str">
        <f>IF(VLOOKUP($C107&amp;M$16,'Moyennes ∆Ct et 2^(-∆Ct)'!$A$3:$BD$86,53,FALSE)=0,"",VLOOKUP($C107&amp;M$16,'Moyennes ∆Ct et 2^(-∆Ct)'!$A$3:$BD$86,53,FALSE))</f>
        <v/>
      </c>
      <c r="N107" s="218" t="str">
        <f>IF(VLOOKUP($C107&amp;N$16,'Moyennes ∆Ct et 2^(-∆Ct)'!$A$3:$BD$86,53,FALSE)=0,"",VLOOKUP($C107&amp;N$16,'Moyennes ∆Ct et 2^(-∆Ct)'!$A$3:$BD$86,53,FALSE))</f>
        <v/>
      </c>
      <c r="O107" s="219" t="str">
        <f>IF(VLOOKUP($C107&amp;O$16,'Moyennes ∆Ct et 2^(-∆Ct)'!$A$3:$BD$86,53,FALSE)=0,"",VLOOKUP($C107&amp;O$16,'Moyennes ∆Ct et 2^(-∆Ct)'!$A$3:$BD$86,53,FALSE))</f>
        <v/>
      </c>
      <c r="P107" s="146"/>
      <c r="Q107" s="146"/>
      <c r="R107" s="146"/>
      <c r="S107" s="146"/>
      <c r="T107" s="146"/>
      <c r="U107" s="146"/>
      <c r="V107" s="185" t="s">
        <v>118</v>
      </c>
      <c r="W107" s="217" t="str">
        <f>IF(VLOOKUP($V107&amp;W$4,'Feuille de Calcul'!$A$3:$HS$86,162,FALSE)=0,"",VLOOKUP($V107&amp;W$4,'Feuille de Calcul'!$A$3:$HS$86,162,FALSE))</f>
        <v/>
      </c>
      <c r="X107" s="218" t="str">
        <f>IF(VLOOKUP($V107&amp;X$4,'Feuille de Calcul'!$A$3:$HS$86,162,FALSE)=0,"",VLOOKUP($V107&amp;X$4,'Feuille de Calcul'!$A$3:$HS$86,162,FALSE))</f>
        <v/>
      </c>
      <c r="Y107" s="218" t="str">
        <f>IF(VLOOKUP($V107&amp;Y$4,'Feuille de Calcul'!$A$3:$HS$86,162,FALSE)=0,"",VLOOKUP($V107&amp;Y$4,'Feuille de Calcul'!$A$3:$HS$86,162,FALSE))</f>
        <v/>
      </c>
      <c r="Z107" s="218" t="str">
        <f>IF(VLOOKUP($V107&amp;Z$4,'Feuille de Calcul'!$A$3:$HS$86,162,FALSE)=0,"",VLOOKUP($V107&amp;Z$4,'Feuille de Calcul'!$A$3:$HS$86,162,FALSE))</f>
        <v/>
      </c>
      <c r="AA107" s="218" t="str">
        <f>IF(VLOOKUP($V107&amp;AA$4,'Feuille de Calcul'!$A$3:$HS$86,162,FALSE)=0,"",VLOOKUP($V107&amp;AA$4,'Feuille de Calcul'!$A$3:$HS$86,162,FALSE))</f>
        <v/>
      </c>
      <c r="AB107" s="218" t="str">
        <f>IF(VLOOKUP($V107&amp;AB$4,'Feuille de Calcul'!$A$3:$HS$86,162,FALSE)=0,"",VLOOKUP($V107&amp;AB$4,'Feuille de Calcul'!$A$3:$HS$86,162,FALSE))</f>
        <v/>
      </c>
      <c r="AC107" s="218" t="str">
        <f>IF(VLOOKUP($V107&amp;AC$4,'Feuille de Calcul'!$A$3:$HS$86,162,FALSE)=0,"",VLOOKUP($V107&amp;AC$4,'Feuille de Calcul'!$A$3:$HS$86,162,FALSE))</f>
        <v/>
      </c>
      <c r="AD107" s="218" t="str">
        <f>IF(VLOOKUP($V107&amp;AD$4,'Feuille de Calcul'!$A$3:$HS$86,162,FALSE)=0,"",VLOOKUP($V107&amp;AD$4,'Feuille de Calcul'!$A$3:$HS$86,162,FALSE))</f>
        <v/>
      </c>
      <c r="AE107" s="218" t="str">
        <f>IF(VLOOKUP($V107&amp;AE$4,'Feuille de Calcul'!$A$3:$HS$86,162,FALSE)=0,"",VLOOKUP($V107&amp;AE$4,'Feuille de Calcul'!$A$3:$HS$86,162,FALSE))</f>
        <v/>
      </c>
      <c r="AF107" s="218" t="str">
        <f>IF(VLOOKUP($V107&amp;AF$4,'Feuille de Calcul'!$A$3:$HS$86,162,FALSE)=0,"",VLOOKUP($V107&amp;AF$4,'Feuille de Calcul'!$A$3:$HS$86,162,FALSE))</f>
        <v/>
      </c>
      <c r="AG107" s="218" t="str">
        <f>IF(VLOOKUP($V107&amp;AG$4,'Feuille de Calcul'!$A$3:$HS$86,162,FALSE)=0,"",VLOOKUP($V107&amp;AG$4,'Feuille de Calcul'!$A$3:$HS$86,162,FALSE))</f>
        <v/>
      </c>
      <c r="AH107" s="219" t="str">
        <f>IF(VLOOKUP($V107&amp;AH$4,'Feuille de Calcul'!$A$3:$HS$86,162,FALSE)=0,"",VLOOKUP($V107&amp;AH$4,'Feuille de Calcul'!$A$3:$HS$86,162,FALSE))</f>
        <v/>
      </c>
      <c r="AI107" s="146"/>
      <c r="AJ107" s="146"/>
      <c r="AK107" s="146"/>
      <c r="AL107" s="146"/>
      <c r="AM107" s="146"/>
      <c r="AN107" s="146"/>
      <c r="AO107" s="146"/>
      <c r="AP107" s="146"/>
      <c r="AQ107" s="146"/>
    </row>
    <row r="108" spans="2:43">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row>
    <row r="109" spans="2:43">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row>
    <row r="110" spans="2:43">
      <c r="C110" s="676" t="s">
        <v>356</v>
      </c>
      <c r="D110" s="676"/>
      <c r="E110" s="676"/>
      <c r="F110" s="676"/>
      <c r="G110" s="676"/>
      <c r="H110" s="676"/>
      <c r="I110" s="676"/>
      <c r="J110" s="676"/>
      <c r="K110" s="676"/>
      <c r="L110" s="676"/>
      <c r="M110" s="676"/>
      <c r="N110" s="676"/>
      <c r="O110" s="676"/>
      <c r="P110" s="146"/>
      <c r="Q110" s="146"/>
      <c r="R110" s="146"/>
      <c r="S110" s="146"/>
      <c r="T110" s="146"/>
      <c r="U110" s="146"/>
      <c r="V110" s="676" t="s">
        <v>366</v>
      </c>
      <c r="W110" s="676"/>
      <c r="X110" s="676"/>
      <c r="Y110" s="676"/>
      <c r="Z110" s="676"/>
      <c r="AA110" s="676"/>
      <c r="AB110" s="676"/>
      <c r="AC110" s="676"/>
      <c r="AD110" s="676"/>
      <c r="AE110" s="676"/>
      <c r="AF110" s="676"/>
      <c r="AG110" s="676"/>
      <c r="AH110" s="676"/>
      <c r="AI110" s="146"/>
      <c r="AJ110" s="146"/>
      <c r="AK110" s="146"/>
      <c r="AL110" s="146"/>
      <c r="AM110" s="146"/>
      <c r="AN110" s="146"/>
      <c r="AO110" s="146"/>
      <c r="AP110" s="146"/>
      <c r="AQ110" s="146"/>
    </row>
    <row r="111" spans="2:43">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row>
    <row r="112" spans="2:43">
      <c r="C112" s="224"/>
      <c r="D112" s="184">
        <v>1</v>
      </c>
      <c r="E112" s="184">
        <v>2</v>
      </c>
      <c r="F112" s="184">
        <v>3</v>
      </c>
      <c r="G112" s="184">
        <v>4</v>
      </c>
      <c r="H112" s="184">
        <v>5</v>
      </c>
      <c r="I112" s="184">
        <v>6</v>
      </c>
      <c r="J112" s="184">
        <v>7</v>
      </c>
      <c r="K112" s="184">
        <v>8</v>
      </c>
      <c r="L112" s="184">
        <v>9</v>
      </c>
      <c r="M112" s="184">
        <v>10</v>
      </c>
      <c r="N112" s="184">
        <v>11</v>
      </c>
      <c r="O112" s="184">
        <v>12</v>
      </c>
      <c r="P112" s="146"/>
      <c r="Q112" s="146"/>
      <c r="R112" s="146"/>
      <c r="S112" s="146"/>
      <c r="T112" s="146"/>
      <c r="U112" s="146"/>
      <c r="V112" s="224"/>
      <c r="W112" s="184">
        <v>1</v>
      </c>
      <c r="X112" s="184">
        <v>2</v>
      </c>
      <c r="Y112" s="184">
        <v>3</v>
      </c>
      <c r="Z112" s="184">
        <v>4</v>
      </c>
      <c r="AA112" s="184">
        <v>5</v>
      </c>
      <c r="AB112" s="184">
        <v>6</v>
      </c>
      <c r="AC112" s="184">
        <v>7</v>
      </c>
      <c r="AD112" s="184">
        <v>8</v>
      </c>
      <c r="AE112" s="184">
        <v>9</v>
      </c>
      <c r="AF112" s="184">
        <v>10</v>
      </c>
      <c r="AG112" s="184">
        <v>11</v>
      </c>
      <c r="AH112" s="184">
        <v>12</v>
      </c>
      <c r="AI112" s="146"/>
      <c r="AJ112" s="146"/>
      <c r="AK112" s="146"/>
      <c r="AL112" s="146"/>
      <c r="AM112" s="146"/>
      <c r="AN112" s="146"/>
      <c r="AO112" s="146"/>
      <c r="AP112" s="146"/>
      <c r="AQ112" s="146"/>
    </row>
    <row r="113" spans="2:43" ht="21.95" customHeight="1">
      <c r="C113" s="185" t="s">
        <v>112</v>
      </c>
      <c r="D113" s="212" t="str">
        <f>IF(VLOOKUP($C113&amp;D$16,'Moyennes ∆Ct et 2^(-∆Ct)'!$A$3:$BD$86,55,FALSE)=0,"",VLOOKUP($C113&amp;D$16,'Moyennes ∆Ct et 2^(-∆Ct)'!$A$3:$BD$86,55,FALSE))</f>
        <v/>
      </c>
      <c r="E113" s="213" t="str">
        <f>IF(VLOOKUP($C113&amp;E$16,'Moyennes ∆Ct et 2^(-∆Ct)'!$A$3:$BD$86,55,FALSE)=0,"",VLOOKUP($C113&amp;E$16,'Moyennes ∆Ct et 2^(-∆Ct)'!$A$3:$BD$86,55,FALSE))</f>
        <v/>
      </c>
      <c r="F113" s="213" t="str">
        <f>IF(VLOOKUP($C113&amp;F$16,'Moyennes ∆Ct et 2^(-∆Ct)'!$A$3:$BD$86,55,FALSE)=0,"",VLOOKUP($C113&amp;F$16,'Moyennes ∆Ct et 2^(-∆Ct)'!$A$3:$BD$86,55,FALSE))</f>
        <v/>
      </c>
      <c r="G113" s="213" t="str">
        <f>IF(VLOOKUP($C113&amp;G$16,'Moyennes ∆Ct et 2^(-∆Ct)'!$A$3:$BD$86,55,FALSE)=0,"",VLOOKUP($C113&amp;G$16,'Moyennes ∆Ct et 2^(-∆Ct)'!$A$3:$BD$86,55,FALSE))</f>
        <v/>
      </c>
      <c r="H113" s="213" t="str">
        <f>IF(VLOOKUP($C113&amp;H$16,'Moyennes ∆Ct et 2^(-∆Ct)'!$A$3:$BD$86,55,FALSE)=0,"",VLOOKUP($C113&amp;H$16,'Moyennes ∆Ct et 2^(-∆Ct)'!$A$3:$BD$86,55,FALSE))</f>
        <v/>
      </c>
      <c r="I113" s="213" t="str">
        <f>IF(VLOOKUP($C113&amp;I$16,'Moyennes ∆Ct et 2^(-∆Ct)'!$A$3:$BD$86,55,FALSE)=0,"",VLOOKUP($C113&amp;I$16,'Moyennes ∆Ct et 2^(-∆Ct)'!$A$3:$BD$86,55,FALSE))</f>
        <v/>
      </c>
      <c r="J113" s="213" t="str">
        <f>IF(VLOOKUP($C113&amp;J$16,'Moyennes ∆Ct et 2^(-∆Ct)'!$A$3:$BD$86,55,FALSE)=0,"",VLOOKUP($C113&amp;J$16,'Moyennes ∆Ct et 2^(-∆Ct)'!$A$3:$BD$86,55,FALSE))</f>
        <v/>
      </c>
      <c r="K113" s="213" t="str">
        <f>IF(VLOOKUP($C113&amp;K$16,'Moyennes ∆Ct et 2^(-∆Ct)'!$A$3:$BD$86,55,FALSE)=0,"",VLOOKUP($C113&amp;K$16,'Moyennes ∆Ct et 2^(-∆Ct)'!$A$3:$BD$86,55,FALSE))</f>
        <v/>
      </c>
      <c r="L113" s="213" t="str">
        <f>IF(VLOOKUP($C113&amp;L$16,'Moyennes ∆Ct et 2^(-∆Ct)'!$A$3:$BD$86,55,FALSE)=0,"",VLOOKUP($C113&amp;L$16,'Moyennes ∆Ct et 2^(-∆Ct)'!$A$3:$BD$86,55,FALSE))</f>
        <v/>
      </c>
      <c r="M113" s="213" t="str">
        <f>IF(VLOOKUP($C113&amp;M$16,'Moyennes ∆Ct et 2^(-∆Ct)'!$A$3:$BD$86,55,FALSE)=0,"",VLOOKUP($C113&amp;M$16,'Moyennes ∆Ct et 2^(-∆Ct)'!$A$3:$BD$86,55,FALSE))</f>
        <v/>
      </c>
      <c r="N113" s="213" t="str">
        <f>IF(VLOOKUP($C113&amp;N$16,'Moyennes ∆Ct et 2^(-∆Ct)'!$A$3:$BD$86,55,FALSE)=0,"",VLOOKUP($C113&amp;N$16,'Moyennes ∆Ct et 2^(-∆Ct)'!$A$3:$BD$86,55,FALSE))</f>
        <v/>
      </c>
      <c r="O113" s="214" t="str">
        <f>IF(VLOOKUP($C113&amp;O$16,'Moyennes ∆Ct et 2^(-∆Ct)'!$A$3:$BD$86,55,FALSE)=0,"",VLOOKUP($C113&amp;O$16,'Moyennes ∆Ct et 2^(-∆Ct)'!$A$3:$BD$86,55,FALSE))</f>
        <v/>
      </c>
      <c r="P113" s="146"/>
      <c r="Q113" s="146"/>
      <c r="R113" s="146"/>
      <c r="S113" s="146"/>
      <c r="T113" s="146"/>
      <c r="U113" s="146"/>
      <c r="V113" s="185" t="s">
        <v>112</v>
      </c>
      <c r="W113" s="212" t="str">
        <f>IF(VLOOKUP($V113&amp;W$4,'Feuille de Calcul'!$A$3:$HS$86,165,FALSE)=0,"",VLOOKUP($V113&amp;W$4,'Feuille de Calcul'!$A$3:$HS$86,165,FALSE))</f>
        <v/>
      </c>
      <c r="X113" s="213" t="str">
        <f>IF(VLOOKUP($V113&amp;X$4,'Feuille de Calcul'!$A$3:$HS$86,165,FALSE)=0,"",VLOOKUP($V113&amp;X$4,'Feuille de Calcul'!$A$3:$HS$86,165,FALSE))</f>
        <v/>
      </c>
      <c r="Y113" s="213" t="str">
        <f>IF(VLOOKUP($V113&amp;Y$4,'Feuille de Calcul'!$A$3:$HS$86,165,FALSE)=0,"",VLOOKUP($V113&amp;Y$4,'Feuille de Calcul'!$A$3:$HS$86,165,FALSE))</f>
        <v/>
      </c>
      <c r="Z113" s="213" t="str">
        <f>IF(VLOOKUP($V113&amp;Z$4,'Feuille de Calcul'!$A$3:$HS$86,165,FALSE)=0,"",VLOOKUP($V113&amp;Z$4,'Feuille de Calcul'!$A$3:$HS$86,165,FALSE))</f>
        <v/>
      </c>
      <c r="AA113" s="213" t="str">
        <f>IF(VLOOKUP($V113&amp;AA$4,'Feuille de Calcul'!$A$3:$HS$86,165,FALSE)=0,"",VLOOKUP($V113&amp;AA$4,'Feuille de Calcul'!$A$3:$HS$86,165,FALSE))</f>
        <v/>
      </c>
      <c r="AB113" s="213" t="str">
        <f>IF(VLOOKUP($V113&amp;AB$4,'Feuille de Calcul'!$A$3:$HS$86,165,FALSE)=0,"",VLOOKUP($V113&amp;AB$4,'Feuille de Calcul'!$A$3:$HS$86,165,FALSE))</f>
        <v/>
      </c>
      <c r="AC113" s="213" t="str">
        <f>IF(VLOOKUP($V113&amp;AC$4,'Feuille de Calcul'!$A$3:$HS$86,165,FALSE)=0,"",VLOOKUP($V113&amp;AC$4,'Feuille de Calcul'!$A$3:$HS$86,165,FALSE))</f>
        <v/>
      </c>
      <c r="AD113" s="213" t="str">
        <f>IF(VLOOKUP($V113&amp;AD$4,'Feuille de Calcul'!$A$3:$HS$86,165,FALSE)=0,"",VLOOKUP($V113&amp;AD$4,'Feuille de Calcul'!$A$3:$HS$86,165,FALSE))</f>
        <v/>
      </c>
      <c r="AE113" s="213" t="str">
        <f>IF(VLOOKUP($V113&amp;AE$4,'Feuille de Calcul'!$A$3:$HS$86,165,FALSE)=0,"",VLOOKUP($V113&amp;AE$4,'Feuille de Calcul'!$A$3:$HS$86,165,FALSE))</f>
        <v/>
      </c>
      <c r="AF113" s="213" t="str">
        <f>IF(VLOOKUP($V113&amp;AF$4,'Feuille de Calcul'!$A$3:$HS$86,165,FALSE)=0,"",VLOOKUP($V113&amp;AF$4,'Feuille de Calcul'!$A$3:$HS$86,165,FALSE))</f>
        <v/>
      </c>
      <c r="AG113" s="213" t="str">
        <f>IF(VLOOKUP($V113&amp;AG$4,'Feuille de Calcul'!$A$3:$HS$86,165,FALSE)=0,"",VLOOKUP($V113&amp;AG$4,'Feuille de Calcul'!$A$3:$HS$86,165,FALSE))</f>
        <v/>
      </c>
      <c r="AH113" s="214" t="str">
        <f>IF(VLOOKUP($V113&amp;AH$4,'Feuille de Calcul'!$A$3:$HS$86,165,FALSE)=0,"",VLOOKUP($V113&amp;AH$4,'Feuille de Calcul'!$A$3:$HS$86,165,FALSE))</f>
        <v/>
      </c>
      <c r="AI113" s="146"/>
      <c r="AJ113" s="146"/>
      <c r="AK113" s="146"/>
      <c r="AL113" s="146"/>
      <c r="AM113" s="146"/>
      <c r="AN113" s="146"/>
      <c r="AO113" s="146"/>
      <c r="AP113" s="146"/>
      <c r="AQ113" s="146"/>
    </row>
    <row r="114" spans="2:43" ht="21.95" customHeight="1">
      <c r="C114" s="185" t="s">
        <v>113</v>
      </c>
      <c r="D114" s="215" t="str">
        <f>IF(VLOOKUP($C114&amp;D$16,'Moyennes ∆Ct et 2^(-∆Ct)'!$A$3:$BD$86,55,FALSE)=0,"",VLOOKUP($C114&amp;D$16,'Moyennes ∆Ct et 2^(-∆Ct)'!$A$3:$BD$86,55,FALSE))</f>
        <v/>
      </c>
      <c r="E114" s="209" t="str">
        <f>IF(VLOOKUP($C114&amp;E$16,'Moyennes ∆Ct et 2^(-∆Ct)'!$A$3:$BD$86,55,FALSE)=0,"",VLOOKUP($C114&amp;E$16,'Moyennes ∆Ct et 2^(-∆Ct)'!$A$3:$BD$86,55,FALSE))</f>
        <v/>
      </c>
      <c r="F114" s="209" t="str">
        <f>IF(VLOOKUP($C114&amp;F$16,'Moyennes ∆Ct et 2^(-∆Ct)'!$A$3:$BD$86,55,FALSE)=0,"",VLOOKUP($C114&amp;F$16,'Moyennes ∆Ct et 2^(-∆Ct)'!$A$3:$BD$86,55,FALSE))</f>
        <v/>
      </c>
      <c r="G114" s="209" t="str">
        <f>IF(VLOOKUP($C114&amp;G$16,'Moyennes ∆Ct et 2^(-∆Ct)'!$A$3:$BD$86,55,FALSE)=0,"",VLOOKUP($C114&amp;G$16,'Moyennes ∆Ct et 2^(-∆Ct)'!$A$3:$BD$86,55,FALSE))</f>
        <v/>
      </c>
      <c r="H114" s="209" t="str">
        <f>IF(VLOOKUP($C114&amp;H$16,'Moyennes ∆Ct et 2^(-∆Ct)'!$A$3:$BD$86,55,FALSE)=0,"",VLOOKUP($C114&amp;H$16,'Moyennes ∆Ct et 2^(-∆Ct)'!$A$3:$BD$86,55,FALSE))</f>
        <v/>
      </c>
      <c r="I114" s="209" t="str">
        <f>IF(VLOOKUP($C114&amp;I$16,'Moyennes ∆Ct et 2^(-∆Ct)'!$A$3:$BD$86,55,FALSE)=0,"",VLOOKUP($C114&amp;I$16,'Moyennes ∆Ct et 2^(-∆Ct)'!$A$3:$BD$86,55,FALSE))</f>
        <v/>
      </c>
      <c r="J114" s="209" t="str">
        <f>IF(VLOOKUP($C114&amp;J$16,'Moyennes ∆Ct et 2^(-∆Ct)'!$A$3:$BD$86,55,FALSE)=0,"",VLOOKUP($C114&amp;J$16,'Moyennes ∆Ct et 2^(-∆Ct)'!$A$3:$BD$86,55,FALSE))</f>
        <v/>
      </c>
      <c r="K114" s="209" t="str">
        <f>IF(VLOOKUP($C114&amp;K$16,'Moyennes ∆Ct et 2^(-∆Ct)'!$A$3:$BD$86,55,FALSE)=0,"",VLOOKUP($C114&amp;K$16,'Moyennes ∆Ct et 2^(-∆Ct)'!$A$3:$BD$86,55,FALSE))</f>
        <v/>
      </c>
      <c r="L114" s="209" t="str">
        <f>IF(VLOOKUP($C114&amp;L$16,'Moyennes ∆Ct et 2^(-∆Ct)'!$A$3:$BD$86,55,FALSE)=0,"",VLOOKUP($C114&amp;L$16,'Moyennes ∆Ct et 2^(-∆Ct)'!$A$3:$BD$86,55,FALSE))</f>
        <v/>
      </c>
      <c r="M114" s="209" t="str">
        <f>IF(VLOOKUP($C114&amp;M$16,'Moyennes ∆Ct et 2^(-∆Ct)'!$A$3:$BD$86,55,FALSE)=0,"",VLOOKUP($C114&amp;M$16,'Moyennes ∆Ct et 2^(-∆Ct)'!$A$3:$BD$86,55,FALSE))</f>
        <v/>
      </c>
      <c r="N114" s="209" t="str">
        <f>IF(VLOOKUP($C114&amp;N$16,'Moyennes ∆Ct et 2^(-∆Ct)'!$A$3:$BD$86,55,FALSE)=0,"",VLOOKUP($C114&amp;N$16,'Moyennes ∆Ct et 2^(-∆Ct)'!$A$3:$BD$86,55,FALSE))</f>
        <v/>
      </c>
      <c r="O114" s="216" t="str">
        <f>IF(VLOOKUP($C114&amp;O$16,'Moyennes ∆Ct et 2^(-∆Ct)'!$A$3:$BD$86,55,FALSE)=0,"",VLOOKUP($C114&amp;O$16,'Moyennes ∆Ct et 2^(-∆Ct)'!$A$3:$BD$86,55,FALSE))</f>
        <v/>
      </c>
      <c r="P114" s="146"/>
      <c r="Q114" s="146"/>
      <c r="R114" s="146"/>
      <c r="S114" s="146"/>
      <c r="T114" s="146"/>
      <c r="U114" s="146"/>
      <c r="V114" s="185" t="s">
        <v>113</v>
      </c>
      <c r="W114" s="215" t="str">
        <f>IF(VLOOKUP($V114&amp;W$4,'Feuille de Calcul'!$A$3:$HS$86,165,FALSE)=0,"",VLOOKUP($V114&amp;W$4,'Feuille de Calcul'!$A$3:$HS$86,165,FALSE))</f>
        <v/>
      </c>
      <c r="X114" s="209" t="str">
        <f>IF(VLOOKUP($V114&amp;X$4,'Feuille de Calcul'!$A$3:$HS$86,165,FALSE)=0,"",VLOOKUP($V114&amp;X$4,'Feuille de Calcul'!$A$3:$HS$86,165,FALSE))</f>
        <v/>
      </c>
      <c r="Y114" s="209" t="str">
        <f>IF(VLOOKUP($V114&amp;Y$4,'Feuille de Calcul'!$A$3:$HS$86,165,FALSE)=0,"",VLOOKUP($V114&amp;Y$4,'Feuille de Calcul'!$A$3:$HS$86,165,FALSE))</f>
        <v/>
      </c>
      <c r="Z114" s="209" t="str">
        <f>IF(VLOOKUP($V114&amp;Z$4,'Feuille de Calcul'!$A$3:$HS$86,165,FALSE)=0,"",VLOOKUP($V114&amp;Z$4,'Feuille de Calcul'!$A$3:$HS$86,165,FALSE))</f>
        <v/>
      </c>
      <c r="AA114" s="209" t="str">
        <f>IF(VLOOKUP($V114&amp;AA$4,'Feuille de Calcul'!$A$3:$HS$86,165,FALSE)=0,"",VLOOKUP($V114&amp;AA$4,'Feuille de Calcul'!$A$3:$HS$86,165,FALSE))</f>
        <v/>
      </c>
      <c r="AB114" s="209" t="str">
        <f>IF(VLOOKUP($V114&amp;AB$4,'Feuille de Calcul'!$A$3:$HS$86,165,FALSE)=0,"",VLOOKUP($V114&amp;AB$4,'Feuille de Calcul'!$A$3:$HS$86,165,FALSE))</f>
        <v/>
      </c>
      <c r="AC114" s="209" t="str">
        <f>IF(VLOOKUP($V114&amp;AC$4,'Feuille de Calcul'!$A$3:$HS$86,165,FALSE)=0,"",VLOOKUP($V114&amp;AC$4,'Feuille de Calcul'!$A$3:$HS$86,165,FALSE))</f>
        <v/>
      </c>
      <c r="AD114" s="209" t="str">
        <f>IF(VLOOKUP($V114&amp;AD$4,'Feuille de Calcul'!$A$3:$HS$86,165,FALSE)=0,"",VLOOKUP($V114&amp;AD$4,'Feuille de Calcul'!$A$3:$HS$86,165,FALSE))</f>
        <v/>
      </c>
      <c r="AE114" s="209" t="str">
        <f>IF(VLOOKUP($V114&amp;AE$4,'Feuille de Calcul'!$A$3:$HS$86,165,FALSE)=0,"",VLOOKUP($V114&amp;AE$4,'Feuille de Calcul'!$A$3:$HS$86,165,FALSE))</f>
        <v/>
      </c>
      <c r="AF114" s="209" t="str">
        <f>IF(VLOOKUP($V114&amp;AF$4,'Feuille de Calcul'!$A$3:$HS$86,165,FALSE)=0,"",VLOOKUP($V114&amp;AF$4,'Feuille de Calcul'!$A$3:$HS$86,165,FALSE))</f>
        <v/>
      </c>
      <c r="AG114" s="209" t="str">
        <f>IF(VLOOKUP($V114&amp;AG$4,'Feuille de Calcul'!$A$3:$HS$86,165,FALSE)=0,"",VLOOKUP($V114&amp;AG$4,'Feuille de Calcul'!$A$3:$HS$86,165,FALSE))</f>
        <v/>
      </c>
      <c r="AH114" s="216" t="str">
        <f>IF(VLOOKUP($V114&amp;AH$4,'Feuille de Calcul'!$A$3:$HS$86,165,FALSE)=0,"",VLOOKUP($V114&amp;AH$4,'Feuille de Calcul'!$A$3:$HS$86,165,FALSE))</f>
        <v/>
      </c>
      <c r="AI114" s="146"/>
      <c r="AJ114" s="146"/>
      <c r="AK114" s="146"/>
      <c r="AL114" s="146"/>
      <c r="AM114" s="146"/>
      <c r="AN114" s="146"/>
      <c r="AO114" s="146"/>
      <c r="AP114" s="146"/>
      <c r="AQ114" s="146"/>
    </row>
    <row r="115" spans="2:43" ht="21.95" customHeight="1">
      <c r="C115" s="185" t="s">
        <v>114</v>
      </c>
      <c r="D115" s="215" t="str">
        <f>IF(VLOOKUP($C115&amp;D$16,'Moyennes ∆Ct et 2^(-∆Ct)'!$A$3:$BD$86,55,FALSE)=0,"",VLOOKUP($C115&amp;D$16,'Moyennes ∆Ct et 2^(-∆Ct)'!$A$3:$BD$86,55,FALSE))</f>
        <v/>
      </c>
      <c r="E115" s="209" t="str">
        <f>IF(VLOOKUP($C115&amp;E$16,'Moyennes ∆Ct et 2^(-∆Ct)'!$A$3:$BD$86,55,FALSE)=0,"",VLOOKUP($C115&amp;E$16,'Moyennes ∆Ct et 2^(-∆Ct)'!$A$3:$BD$86,55,FALSE))</f>
        <v/>
      </c>
      <c r="F115" s="209" t="str">
        <f>IF(VLOOKUP($C115&amp;F$16,'Moyennes ∆Ct et 2^(-∆Ct)'!$A$3:$BD$86,55,FALSE)=0,"",VLOOKUP($C115&amp;F$16,'Moyennes ∆Ct et 2^(-∆Ct)'!$A$3:$BD$86,55,FALSE))</f>
        <v/>
      </c>
      <c r="G115" s="209" t="str">
        <f>IF(VLOOKUP($C115&amp;G$16,'Moyennes ∆Ct et 2^(-∆Ct)'!$A$3:$BD$86,55,FALSE)=0,"",VLOOKUP($C115&amp;G$16,'Moyennes ∆Ct et 2^(-∆Ct)'!$A$3:$BD$86,55,FALSE))</f>
        <v/>
      </c>
      <c r="H115" s="209" t="str">
        <f>IF(VLOOKUP($C115&amp;H$16,'Moyennes ∆Ct et 2^(-∆Ct)'!$A$3:$BD$86,55,FALSE)=0,"",VLOOKUP($C115&amp;H$16,'Moyennes ∆Ct et 2^(-∆Ct)'!$A$3:$BD$86,55,FALSE))</f>
        <v/>
      </c>
      <c r="I115" s="209" t="str">
        <f>IF(VLOOKUP($C115&amp;I$16,'Moyennes ∆Ct et 2^(-∆Ct)'!$A$3:$BD$86,55,FALSE)=0,"",VLOOKUP($C115&amp;I$16,'Moyennes ∆Ct et 2^(-∆Ct)'!$A$3:$BD$86,55,FALSE))</f>
        <v/>
      </c>
      <c r="J115" s="209" t="str">
        <f>IF(VLOOKUP($C115&amp;J$16,'Moyennes ∆Ct et 2^(-∆Ct)'!$A$3:$BD$86,55,FALSE)=0,"",VLOOKUP($C115&amp;J$16,'Moyennes ∆Ct et 2^(-∆Ct)'!$A$3:$BD$86,55,FALSE))</f>
        <v/>
      </c>
      <c r="K115" s="209" t="str">
        <f>IF(VLOOKUP($C115&amp;K$16,'Moyennes ∆Ct et 2^(-∆Ct)'!$A$3:$BD$86,55,FALSE)=0,"",VLOOKUP($C115&amp;K$16,'Moyennes ∆Ct et 2^(-∆Ct)'!$A$3:$BD$86,55,FALSE))</f>
        <v/>
      </c>
      <c r="L115" s="209" t="str">
        <f>IF(VLOOKUP($C115&amp;L$16,'Moyennes ∆Ct et 2^(-∆Ct)'!$A$3:$BD$86,55,FALSE)=0,"",VLOOKUP($C115&amp;L$16,'Moyennes ∆Ct et 2^(-∆Ct)'!$A$3:$BD$86,55,FALSE))</f>
        <v/>
      </c>
      <c r="M115" s="209" t="str">
        <f>IF(VLOOKUP($C115&amp;M$16,'Moyennes ∆Ct et 2^(-∆Ct)'!$A$3:$BD$86,55,FALSE)=0,"",VLOOKUP($C115&amp;M$16,'Moyennes ∆Ct et 2^(-∆Ct)'!$A$3:$BD$86,55,FALSE))</f>
        <v/>
      </c>
      <c r="N115" s="209" t="str">
        <f>IF(VLOOKUP($C115&amp;N$16,'Moyennes ∆Ct et 2^(-∆Ct)'!$A$3:$BD$86,55,FALSE)=0,"",VLOOKUP($C115&amp;N$16,'Moyennes ∆Ct et 2^(-∆Ct)'!$A$3:$BD$86,55,FALSE))</f>
        <v/>
      </c>
      <c r="O115" s="216" t="str">
        <f>IF(VLOOKUP($C115&amp;O$16,'Moyennes ∆Ct et 2^(-∆Ct)'!$A$3:$BD$86,55,FALSE)=0,"",VLOOKUP($C115&amp;O$16,'Moyennes ∆Ct et 2^(-∆Ct)'!$A$3:$BD$86,55,FALSE))</f>
        <v/>
      </c>
      <c r="P115" s="146"/>
      <c r="Q115" s="146"/>
      <c r="R115" s="146"/>
      <c r="S115" s="146"/>
      <c r="T115" s="146"/>
      <c r="U115" s="146"/>
      <c r="V115" s="185" t="s">
        <v>114</v>
      </c>
      <c r="W115" s="215" t="str">
        <f>IF(VLOOKUP($V115&amp;W$4,'Feuille de Calcul'!$A$3:$HS$86,165,FALSE)=0,"",VLOOKUP($V115&amp;W$4,'Feuille de Calcul'!$A$3:$HS$86,165,FALSE))</f>
        <v/>
      </c>
      <c r="X115" s="209" t="str">
        <f>IF(VLOOKUP($V115&amp;X$4,'Feuille de Calcul'!$A$3:$HS$86,165,FALSE)=0,"",VLOOKUP($V115&amp;X$4,'Feuille de Calcul'!$A$3:$HS$86,165,FALSE))</f>
        <v/>
      </c>
      <c r="Y115" s="209" t="str">
        <f>IF(VLOOKUP($V115&amp;Y$4,'Feuille de Calcul'!$A$3:$HS$86,165,FALSE)=0,"",VLOOKUP($V115&amp;Y$4,'Feuille de Calcul'!$A$3:$HS$86,165,FALSE))</f>
        <v/>
      </c>
      <c r="Z115" s="209" t="str">
        <f>IF(VLOOKUP($V115&amp;Z$4,'Feuille de Calcul'!$A$3:$HS$86,165,FALSE)=0,"",VLOOKUP($V115&amp;Z$4,'Feuille de Calcul'!$A$3:$HS$86,165,FALSE))</f>
        <v/>
      </c>
      <c r="AA115" s="209" t="str">
        <f>IF(VLOOKUP($V115&amp;AA$4,'Feuille de Calcul'!$A$3:$HS$86,165,FALSE)=0,"",VLOOKUP($V115&amp;AA$4,'Feuille de Calcul'!$A$3:$HS$86,165,FALSE))</f>
        <v/>
      </c>
      <c r="AB115" s="209" t="str">
        <f>IF(VLOOKUP($V115&amp;AB$4,'Feuille de Calcul'!$A$3:$HS$86,165,FALSE)=0,"",VLOOKUP($V115&amp;AB$4,'Feuille de Calcul'!$A$3:$HS$86,165,FALSE))</f>
        <v/>
      </c>
      <c r="AC115" s="209" t="str">
        <f>IF(VLOOKUP($V115&amp;AC$4,'Feuille de Calcul'!$A$3:$HS$86,165,FALSE)=0,"",VLOOKUP($V115&amp;AC$4,'Feuille de Calcul'!$A$3:$HS$86,165,FALSE))</f>
        <v/>
      </c>
      <c r="AD115" s="209" t="str">
        <f>IF(VLOOKUP($V115&amp;AD$4,'Feuille de Calcul'!$A$3:$HS$86,165,FALSE)=0,"",VLOOKUP($V115&amp;AD$4,'Feuille de Calcul'!$A$3:$HS$86,165,FALSE))</f>
        <v/>
      </c>
      <c r="AE115" s="209" t="str">
        <f>IF(VLOOKUP($V115&amp;AE$4,'Feuille de Calcul'!$A$3:$HS$86,165,FALSE)=0,"",VLOOKUP($V115&amp;AE$4,'Feuille de Calcul'!$A$3:$HS$86,165,FALSE))</f>
        <v/>
      </c>
      <c r="AF115" s="209" t="str">
        <f>IF(VLOOKUP($V115&amp;AF$4,'Feuille de Calcul'!$A$3:$HS$86,165,FALSE)=0,"",VLOOKUP($V115&amp;AF$4,'Feuille de Calcul'!$A$3:$HS$86,165,FALSE))</f>
        <v/>
      </c>
      <c r="AG115" s="209" t="str">
        <f>IF(VLOOKUP($V115&amp;AG$4,'Feuille de Calcul'!$A$3:$HS$86,165,FALSE)=0,"",VLOOKUP($V115&amp;AG$4,'Feuille de Calcul'!$A$3:$HS$86,165,FALSE))</f>
        <v/>
      </c>
      <c r="AH115" s="216" t="str">
        <f>IF(VLOOKUP($V115&amp;AH$4,'Feuille de Calcul'!$A$3:$HS$86,165,FALSE)=0,"",VLOOKUP($V115&amp;AH$4,'Feuille de Calcul'!$A$3:$HS$86,165,FALSE))</f>
        <v/>
      </c>
      <c r="AI115" s="146"/>
      <c r="AJ115" s="146"/>
      <c r="AK115" s="146"/>
      <c r="AL115" s="146"/>
      <c r="AM115" s="146"/>
      <c r="AN115" s="146"/>
      <c r="AO115" s="146"/>
      <c r="AP115" s="146"/>
      <c r="AQ115" s="146"/>
    </row>
    <row r="116" spans="2:43" ht="21.95" customHeight="1">
      <c r="C116" s="185" t="s">
        <v>115</v>
      </c>
      <c r="D116" s="215" t="str">
        <f>IF(VLOOKUP($C116&amp;D$16,'Moyennes ∆Ct et 2^(-∆Ct)'!$A$3:$BD$86,55,FALSE)=0,"",VLOOKUP($C116&amp;D$16,'Moyennes ∆Ct et 2^(-∆Ct)'!$A$3:$BD$86,55,FALSE))</f>
        <v/>
      </c>
      <c r="E116" s="209" t="str">
        <f>IF(VLOOKUP($C116&amp;E$16,'Moyennes ∆Ct et 2^(-∆Ct)'!$A$3:$BD$86,55,FALSE)=0,"",VLOOKUP($C116&amp;E$16,'Moyennes ∆Ct et 2^(-∆Ct)'!$A$3:$BD$86,55,FALSE))</f>
        <v/>
      </c>
      <c r="F116" s="209" t="str">
        <f>IF(VLOOKUP($C116&amp;F$16,'Moyennes ∆Ct et 2^(-∆Ct)'!$A$3:$BD$86,55,FALSE)=0,"",VLOOKUP($C116&amp;F$16,'Moyennes ∆Ct et 2^(-∆Ct)'!$A$3:$BD$86,55,FALSE))</f>
        <v/>
      </c>
      <c r="G116" s="209" t="str">
        <f>IF(VLOOKUP($C116&amp;G$16,'Moyennes ∆Ct et 2^(-∆Ct)'!$A$3:$BD$86,55,FALSE)=0,"",VLOOKUP($C116&amp;G$16,'Moyennes ∆Ct et 2^(-∆Ct)'!$A$3:$BD$86,55,FALSE))</f>
        <v/>
      </c>
      <c r="H116" s="209" t="str">
        <f>IF(VLOOKUP($C116&amp;H$16,'Moyennes ∆Ct et 2^(-∆Ct)'!$A$3:$BD$86,55,FALSE)=0,"",VLOOKUP($C116&amp;H$16,'Moyennes ∆Ct et 2^(-∆Ct)'!$A$3:$BD$86,55,FALSE))</f>
        <v/>
      </c>
      <c r="I116" s="209" t="str">
        <f>IF(VLOOKUP($C116&amp;I$16,'Moyennes ∆Ct et 2^(-∆Ct)'!$A$3:$BD$86,55,FALSE)=0,"",VLOOKUP($C116&amp;I$16,'Moyennes ∆Ct et 2^(-∆Ct)'!$A$3:$BD$86,55,FALSE))</f>
        <v/>
      </c>
      <c r="J116" s="209" t="str">
        <f>IF(VLOOKUP($C116&amp;J$16,'Moyennes ∆Ct et 2^(-∆Ct)'!$A$3:$BD$86,55,FALSE)=0,"",VLOOKUP($C116&amp;J$16,'Moyennes ∆Ct et 2^(-∆Ct)'!$A$3:$BD$86,55,FALSE))</f>
        <v/>
      </c>
      <c r="K116" s="209" t="str">
        <f>IF(VLOOKUP($C116&amp;K$16,'Moyennes ∆Ct et 2^(-∆Ct)'!$A$3:$BD$86,55,FALSE)=0,"",VLOOKUP($C116&amp;K$16,'Moyennes ∆Ct et 2^(-∆Ct)'!$A$3:$BD$86,55,FALSE))</f>
        <v/>
      </c>
      <c r="L116" s="209" t="str">
        <f>IF(VLOOKUP($C116&amp;L$16,'Moyennes ∆Ct et 2^(-∆Ct)'!$A$3:$BD$86,55,FALSE)=0,"",VLOOKUP($C116&amp;L$16,'Moyennes ∆Ct et 2^(-∆Ct)'!$A$3:$BD$86,55,FALSE))</f>
        <v/>
      </c>
      <c r="M116" s="209" t="str">
        <f>IF(VLOOKUP($C116&amp;M$16,'Moyennes ∆Ct et 2^(-∆Ct)'!$A$3:$BD$86,55,FALSE)=0,"",VLOOKUP($C116&amp;M$16,'Moyennes ∆Ct et 2^(-∆Ct)'!$A$3:$BD$86,55,FALSE))</f>
        <v/>
      </c>
      <c r="N116" s="209" t="str">
        <f>IF(VLOOKUP($C116&amp;N$16,'Moyennes ∆Ct et 2^(-∆Ct)'!$A$3:$BD$86,55,FALSE)=0,"",VLOOKUP($C116&amp;N$16,'Moyennes ∆Ct et 2^(-∆Ct)'!$A$3:$BD$86,55,FALSE))</f>
        <v/>
      </c>
      <c r="O116" s="216" t="str">
        <f>IF(VLOOKUP($C116&amp;O$16,'Moyennes ∆Ct et 2^(-∆Ct)'!$A$3:$BD$86,55,FALSE)=0,"",VLOOKUP($C116&amp;O$16,'Moyennes ∆Ct et 2^(-∆Ct)'!$A$3:$BD$86,55,FALSE))</f>
        <v/>
      </c>
      <c r="P116" s="146"/>
      <c r="Q116" s="146"/>
      <c r="R116" s="146"/>
      <c r="S116" s="146"/>
      <c r="T116" s="146"/>
      <c r="U116" s="146"/>
      <c r="V116" s="185" t="s">
        <v>115</v>
      </c>
      <c r="W116" s="215" t="str">
        <f>IF(VLOOKUP($V116&amp;W$4,'Feuille de Calcul'!$A$3:$HS$86,165,FALSE)=0,"",VLOOKUP($V116&amp;W$4,'Feuille de Calcul'!$A$3:$HS$86,165,FALSE))</f>
        <v/>
      </c>
      <c r="X116" s="209" t="str">
        <f>IF(VLOOKUP($V116&amp;X$4,'Feuille de Calcul'!$A$3:$HS$86,165,FALSE)=0,"",VLOOKUP($V116&amp;X$4,'Feuille de Calcul'!$A$3:$HS$86,165,FALSE))</f>
        <v/>
      </c>
      <c r="Y116" s="209" t="str">
        <f>IF(VLOOKUP($V116&amp;Y$4,'Feuille de Calcul'!$A$3:$HS$86,165,FALSE)=0,"",VLOOKUP($V116&amp;Y$4,'Feuille de Calcul'!$A$3:$HS$86,165,FALSE))</f>
        <v/>
      </c>
      <c r="Z116" s="209" t="str">
        <f>IF(VLOOKUP($V116&amp;Z$4,'Feuille de Calcul'!$A$3:$HS$86,165,FALSE)=0,"",VLOOKUP($V116&amp;Z$4,'Feuille de Calcul'!$A$3:$HS$86,165,FALSE))</f>
        <v/>
      </c>
      <c r="AA116" s="209" t="str">
        <f>IF(VLOOKUP($V116&amp;AA$4,'Feuille de Calcul'!$A$3:$HS$86,165,FALSE)=0,"",VLOOKUP($V116&amp;AA$4,'Feuille de Calcul'!$A$3:$HS$86,165,FALSE))</f>
        <v/>
      </c>
      <c r="AB116" s="209" t="str">
        <f>IF(VLOOKUP($V116&amp;AB$4,'Feuille de Calcul'!$A$3:$HS$86,165,FALSE)=0,"",VLOOKUP($V116&amp;AB$4,'Feuille de Calcul'!$A$3:$HS$86,165,FALSE))</f>
        <v/>
      </c>
      <c r="AC116" s="209" t="str">
        <f>IF(VLOOKUP($V116&amp;AC$4,'Feuille de Calcul'!$A$3:$HS$86,165,FALSE)=0,"",VLOOKUP($V116&amp;AC$4,'Feuille de Calcul'!$A$3:$HS$86,165,FALSE))</f>
        <v/>
      </c>
      <c r="AD116" s="209" t="str">
        <f>IF(VLOOKUP($V116&amp;AD$4,'Feuille de Calcul'!$A$3:$HS$86,165,FALSE)=0,"",VLOOKUP($V116&amp;AD$4,'Feuille de Calcul'!$A$3:$HS$86,165,FALSE))</f>
        <v/>
      </c>
      <c r="AE116" s="209" t="str">
        <f>IF(VLOOKUP($V116&amp;AE$4,'Feuille de Calcul'!$A$3:$HS$86,165,FALSE)=0,"",VLOOKUP($V116&amp;AE$4,'Feuille de Calcul'!$A$3:$HS$86,165,FALSE))</f>
        <v/>
      </c>
      <c r="AF116" s="209" t="str">
        <f>IF(VLOOKUP($V116&amp;AF$4,'Feuille de Calcul'!$A$3:$HS$86,165,FALSE)=0,"",VLOOKUP($V116&amp;AF$4,'Feuille de Calcul'!$A$3:$HS$86,165,FALSE))</f>
        <v/>
      </c>
      <c r="AG116" s="209" t="str">
        <f>IF(VLOOKUP($V116&amp;AG$4,'Feuille de Calcul'!$A$3:$HS$86,165,FALSE)=0,"",VLOOKUP($V116&amp;AG$4,'Feuille de Calcul'!$A$3:$HS$86,165,FALSE))</f>
        <v/>
      </c>
      <c r="AH116" s="216" t="str">
        <f>IF(VLOOKUP($V116&amp;AH$4,'Feuille de Calcul'!$A$3:$HS$86,165,FALSE)=0,"",VLOOKUP($V116&amp;AH$4,'Feuille de Calcul'!$A$3:$HS$86,165,FALSE))</f>
        <v/>
      </c>
      <c r="AI116" s="146"/>
      <c r="AJ116" s="146"/>
      <c r="AK116" s="146"/>
      <c r="AL116" s="146"/>
      <c r="AM116" s="146"/>
      <c r="AN116" s="146"/>
      <c r="AO116" s="146"/>
      <c r="AP116" s="146"/>
      <c r="AQ116" s="146"/>
    </row>
    <row r="117" spans="2:43" ht="21.95" customHeight="1">
      <c r="C117" s="185" t="s">
        <v>116</v>
      </c>
      <c r="D117" s="215" t="str">
        <f>IF(VLOOKUP($C117&amp;D$16,'Moyennes ∆Ct et 2^(-∆Ct)'!$A$3:$BD$86,55,FALSE)=0,"",VLOOKUP($C117&amp;D$16,'Moyennes ∆Ct et 2^(-∆Ct)'!$A$3:$BD$86,55,FALSE))</f>
        <v/>
      </c>
      <c r="E117" s="209" t="str">
        <f>IF(VLOOKUP($C117&amp;E$16,'Moyennes ∆Ct et 2^(-∆Ct)'!$A$3:$BD$86,55,FALSE)=0,"",VLOOKUP($C117&amp;E$16,'Moyennes ∆Ct et 2^(-∆Ct)'!$A$3:$BD$86,55,FALSE))</f>
        <v/>
      </c>
      <c r="F117" s="209" t="str">
        <f>IF(VLOOKUP($C117&amp;F$16,'Moyennes ∆Ct et 2^(-∆Ct)'!$A$3:$BD$86,55,FALSE)=0,"",VLOOKUP($C117&amp;F$16,'Moyennes ∆Ct et 2^(-∆Ct)'!$A$3:$BD$86,55,FALSE))</f>
        <v/>
      </c>
      <c r="G117" s="209" t="str">
        <f>IF(VLOOKUP($C117&amp;G$16,'Moyennes ∆Ct et 2^(-∆Ct)'!$A$3:$BD$86,55,FALSE)=0,"",VLOOKUP($C117&amp;G$16,'Moyennes ∆Ct et 2^(-∆Ct)'!$A$3:$BD$86,55,FALSE))</f>
        <v/>
      </c>
      <c r="H117" s="209" t="str">
        <f>IF(VLOOKUP($C117&amp;H$16,'Moyennes ∆Ct et 2^(-∆Ct)'!$A$3:$BD$86,55,FALSE)=0,"",VLOOKUP($C117&amp;H$16,'Moyennes ∆Ct et 2^(-∆Ct)'!$A$3:$BD$86,55,FALSE))</f>
        <v/>
      </c>
      <c r="I117" s="209" t="str">
        <f>IF(VLOOKUP($C117&amp;I$16,'Moyennes ∆Ct et 2^(-∆Ct)'!$A$3:$BD$86,55,FALSE)=0,"",VLOOKUP($C117&amp;I$16,'Moyennes ∆Ct et 2^(-∆Ct)'!$A$3:$BD$86,55,FALSE))</f>
        <v/>
      </c>
      <c r="J117" s="209" t="str">
        <f>IF(VLOOKUP($C117&amp;J$16,'Moyennes ∆Ct et 2^(-∆Ct)'!$A$3:$BD$86,55,FALSE)=0,"",VLOOKUP($C117&amp;J$16,'Moyennes ∆Ct et 2^(-∆Ct)'!$A$3:$BD$86,55,FALSE))</f>
        <v/>
      </c>
      <c r="K117" s="209" t="str">
        <f>IF(VLOOKUP($C117&amp;K$16,'Moyennes ∆Ct et 2^(-∆Ct)'!$A$3:$BD$86,55,FALSE)=0,"",VLOOKUP($C117&amp;K$16,'Moyennes ∆Ct et 2^(-∆Ct)'!$A$3:$BD$86,55,FALSE))</f>
        <v/>
      </c>
      <c r="L117" s="209" t="str">
        <f>IF(VLOOKUP($C117&amp;L$16,'Moyennes ∆Ct et 2^(-∆Ct)'!$A$3:$BD$86,55,FALSE)=0,"",VLOOKUP($C117&amp;L$16,'Moyennes ∆Ct et 2^(-∆Ct)'!$A$3:$BD$86,55,FALSE))</f>
        <v/>
      </c>
      <c r="M117" s="209" t="str">
        <f>IF(VLOOKUP($C117&amp;M$16,'Moyennes ∆Ct et 2^(-∆Ct)'!$A$3:$BD$86,55,FALSE)=0,"",VLOOKUP($C117&amp;M$16,'Moyennes ∆Ct et 2^(-∆Ct)'!$A$3:$BD$86,55,FALSE))</f>
        <v/>
      </c>
      <c r="N117" s="209" t="str">
        <f>IF(VLOOKUP($C117&amp;N$16,'Moyennes ∆Ct et 2^(-∆Ct)'!$A$3:$BD$86,55,FALSE)=0,"",VLOOKUP($C117&amp;N$16,'Moyennes ∆Ct et 2^(-∆Ct)'!$A$3:$BD$86,55,FALSE))</f>
        <v/>
      </c>
      <c r="O117" s="216" t="str">
        <f>IF(VLOOKUP($C117&amp;O$16,'Moyennes ∆Ct et 2^(-∆Ct)'!$A$3:$BD$86,55,FALSE)=0,"",VLOOKUP($C117&amp;O$16,'Moyennes ∆Ct et 2^(-∆Ct)'!$A$3:$BD$86,55,FALSE))</f>
        <v/>
      </c>
      <c r="P117" s="146"/>
      <c r="Q117" s="146"/>
      <c r="R117" s="146"/>
      <c r="S117" s="146"/>
      <c r="T117" s="146"/>
      <c r="U117" s="146"/>
      <c r="V117" s="185" t="s">
        <v>116</v>
      </c>
      <c r="W117" s="215" t="str">
        <f>IF(VLOOKUP($V117&amp;W$4,'Feuille de Calcul'!$A$3:$HS$86,165,FALSE)=0,"",VLOOKUP($V117&amp;W$4,'Feuille de Calcul'!$A$3:$HS$86,165,FALSE))</f>
        <v/>
      </c>
      <c r="X117" s="209" t="str">
        <f>IF(VLOOKUP($V117&amp;X$4,'Feuille de Calcul'!$A$3:$HS$86,165,FALSE)=0,"",VLOOKUP($V117&amp;X$4,'Feuille de Calcul'!$A$3:$HS$86,165,FALSE))</f>
        <v/>
      </c>
      <c r="Y117" s="209" t="str">
        <f>IF(VLOOKUP($V117&amp;Y$4,'Feuille de Calcul'!$A$3:$HS$86,165,FALSE)=0,"",VLOOKUP($V117&amp;Y$4,'Feuille de Calcul'!$A$3:$HS$86,165,FALSE))</f>
        <v/>
      </c>
      <c r="Z117" s="209" t="str">
        <f>IF(VLOOKUP($V117&amp;Z$4,'Feuille de Calcul'!$A$3:$HS$86,165,FALSE)=0,"",VLOOKUP($V117&amp;Z$4,'Feuille de Calcul'!$A$3:$HS$86,165,FALSE))</f>
        <v/>
      </c>
      <c r="AA117" s="209" t="str">
        <f>IF(VLOOKUP($V117&amp;AA$4,'Feuille de Calcul'!$A$3:$HS$86,165,FALSE)=0,"",VLOOKUP($V117&amp;AA$4,'Feuille de Calcul'!$A$3:$HS$86,165,FALSE))</f>
        <v/>
      </c>
      <c r="AB117" s="209" t="str">
        <f>IF(VLOOKUP($V117&amp;AB$4,'Feuille de Calcul'!$A$3:$HS$86,165,FALSE)=0,"",VLOOKUP($V117&amp;AB$4,'Feuille de Calcul'!$A$3:$HS$86,165,FALSE))</f>
        <v/>
      </c>
      <c r="AC117" s="209" t="str">
        <f>IF(VLOOKUP($V117&amp;AC$4,'Feuille de Calcul'!$A$3:$HS$86,165,FALSE)=0,"",VLOOKUP($V117&amp;AC$4,'Feuille de Calcul'!$A$3:$HS$86,165,FALSE))</f>
        <v/>
      </c>
      <c r="AD117" s="209" t="str">
        <f>IF(VLOOKUP($V117&amp;AD$4,'Feuille de Calcul'!$A$3:$HS$86,165,FALSE)=0,"",VLOOKUP($V117&amp;AD$4,'Feuille de Calcul'!$A$3:$HS$86,165,FALSE))</f>
        <v/>
      </c>
      <c r="AE117" s="209" t="str">
        <f>IF(VLOOKUP($V117&amp;AE$4,'Feuille de Calcul'!$A$3:$HS$86,165,FALSE)=0,"",VLOOKUP($V117&amp;AE$4,'Feuille de Calcul'!$A$3:$HS$86,165,FALSE))</f>
        <v/>
      </c>
      <c r="AF117" s="209" t="str">
        <f>IF(VLOOKUP($V117&amp;AF$4,'Feuille de Calcul'!$A$3:$HS$86,165,FALSE)=0,"",VLOOKUP($V117&amp;AF$4,'Feuille de Calcul'!$A$3:$HS$86,165,FALSE))</f>
        <v/>
      </c>
      <c r="AG117" s="209" t="str">
        <f>IF(VLOOKUP($V117&amp;AG$4,'Feuille de Calcul'!$A$3:$HS$86,165,FALSE)=0,"",VLOOKUP($V117&amp;AG$4,'Feuille de Calcul'!$A$3:$HS$86,165,FALSE))</f>
        <v/>
      </c>
      <c r="AH117" s="216" t="str">
        <f>IF(VLOOKUP($V117&amp;AH$4,'Feuille de Calcul'!$A$3:$HS$86,165,FALSE)=0,"",VLOOKUP($V117&amp;AH$4,'Feuille de Calcul'!$A$3:$HS$86,165,FALSE))</f>
        <v/>
      </c>
      <c r="AI117" s="146"/>
      <c r="AJ117" s="146"/>
      <c r="AK117" s="146"/>
      <c r="AL117" s="146"/>
      <c r="AM117" s="146"/>
      <c r="AN117" s="146"/>
      <c r="AO117" s="146"/>
      <c r="AP117" s="146"/>
      <c r="AQ117" s="146"/>
    </row>
    <row r="118" spans="2:43" ht="21.95" customHeight="1">
      <c r="C118" s="185" t="s">
        <v>117</v>
      </c>
      <c r="D118" s="215" t="str">
        <f>IF(VLOOKUP($C118&amp;D$16,'Moyennes ∆Ct et 2^(-∆Ct)'!$A$3:$BD$86,55,FALSE)=0,"",VLOOKUP($C118&amp;D$16,'Moyennes ∆Ct et 2^(-∆Ct)'!$A$3:$BD$86,55,FALSE))</f>
        <v/>
      </c>
      <c r="E118" s="209" t="str">
        <f>IF(VLOOKUP($C118&amp;E$16,'Moyennes ∆Ct et 2^(-∆Ct)'!$A$3:$BD$86,55,FALSE)=0,"",VLOOKUP($C118&amp;E$16,'Moyennes ∆Ct et 2^(-∆Ct)'!$A$3:$BD$86,55,FALSE))</f>
        <v/>
      </c>
      <c r="F118" s="209" t="str">
        <f>IF(VLOOKUP($C118&amp;F$16,'Moyennes ∆Ct et 2^(-∆Ct)'!$A$3:$BD$86,55,FALSE)=0,"",VLOOKUP($C118&amp;F$16,'Moyennes ∆Ct et 2^(-∆Ct)'!$A$3:$BD$86,55,FALSE))</f>
        <v/>
      </c>
      <c r="G118" s="209" t="str">
        <f>IF(VLOOKUP($C118&amp;G$16,'Moyennes ∆Ct et 2^(-∆Ct)'!$A$3:$BD$86,55,FALSE)=0,"",VLOOKUP($C118&amp;G$16,'Moyennes ∆Ct et 2^(-∆Ct)'!$A$3:$BD$86,55,FALSE))</f>
        <v/>
      </c>
      <c r="H118" s="209" t="str">
        <f>IF(VLOOKUP($C118&amp;H$16,'Moyennes ∆Ct et 2^(-∆Ct)'!$A$3:$BD$86,55,FALSE)=0,"",VLOOKUP($C118&amp;H$16,'Moyennes ∆Ct et 2^(-∆Ct)'!$A$3:$BD$86,55,FALSE))</f>
        <v/>
      </c>
      <c r="I118" s="209" t="str">
        <f>IF(VLOOKUP($C118&amp;I$16,'Moyennes ∆Ct et 2^(-∆Ct)'!$A$3:$BD$86,55,FALSE)=0,"",VLOOKUP($C118&amp;I$16,'Moyennes ∆Ct et 2^(-∆Ct)'!$A$3:$BD$86,55,FALSE))</f>
        <v/>
      </c>
      <c r="J118" s="209" t="str">
        <f>IF(VLOOKUP($C118&amp;J$16,'Moyennes ∆Ct et 2^(-∆Ct)'!$A$3:$BD$86,55,FALSE)=0,"",VLOOKUP($C118&amp;J$16,'Moyennes ∆Ct et 2^(-∆Ct)'!$A$3:$BD$86,55,FALSE))</f>
        <v/>
      </c>
      <c r="K118" s="209" t="str">
        <f>IF(VLOOKUP($C118&amp;K$16,'Moyennes ∆Ct et 2^(-∆Ct)'!$A$3:$BD$86,55,FALSE)=0,"",VLOOKUP($C118&amp;K$16,'Moyennes ∆Ct et 2^(-∆Ct)'!$A$3:$BD$86,55,FALSE))</f>
        <v/>
      </c>
      <c r="L118" s="209" t="str">
        <f>IF(VLOOKUP($C118&amp;L$16,'Moyennes ∆Ct et 2^(-∆Ct)'!$A$3:$BD$86,55,FALSE)=0,"",VLOOKUP($C118&amp;L$16,'Moyennes ∆Ct et 2^(-∆Ct)'!$A$3:$BD$86,55,FALSE))</f>
        <v/>
      </c>
      <c r="M118" s="209" t="str">
        <f>IF(VLOOKUP($C118&amp;M$16,'Moyennes ∆Ct et 2^(-∆Ct)'!$A$3:$BD$86,55,FALSE)=0,"",VLOOKUP($C118&amp;M$16,'Moyennes ∆Ct et 2^(-∆Ct)'!$A$3:$BD$86,55,FALSE))</f>
        <v/>
      </c>
      <c r="N118" s="209" t="str">
        <f>IF(VLOOKUP($C118&amp;N$16,'Moyennes ∆Ct et 2^(-∆Ct)'!$A$3:$BD$86,55,FALSE)=0,"",VLOOKUP($C118&amp;N$16,'Moyennes ∆Ct et 2^(-∆Ct)'!$A$3:$BD$86,55,FALSE))</f>
        <v/>
      </c>
      <c r="O118" s="216" t="str">
        <f>IF(VLOOKUP($C118&amp;O$16,'Moyennes ∆Ct et 2^(-∆Ct)'!$A$3:$BD$86,55,FALSE)=0,"",VLOOKUP($C118&amp;O$16,'Moyennes ∆Ct et 2^(-∆Ct)'!$A$3:$BD$86,55,FALSE))</f>
        <v/>
      </c>
      <c r="P118" s="146"/>
      <c r="Q118" s="146"/>
      <c r="R118" s="146"/>
      <c r="S118" s="146"/>
      <c r="T118" s="146"/>
      <c r="U118" s="146"/>
      <c r="V118" s="185" t="s">
        <v>117</v>
      </c>
      <c r="W118" s="215" t="str">
        <f>IF(VLOOKUP($V118&amp;W$4,'Feuille de Calcul'!$A$3:$HS$86,165,FALSE)=0,"",VLOOKUP($V118&amp;W$4,'Feuille de Calcul'!$A$3:$HS$86,165,FALSE))</f>
        <v/>
      </c>
      <c r="X118" s="209" t="str">
        <f>IF(VLOOKUP($V118&amp;X$4,'Feuille de Calcul'!$A$3:$HS$86,165,FALSE)=0,"",VLOOKUP($V118&amp;X$4,'Feuille de Calcul'!$A$3:$HS$86,165,FALSE))</f>
        <v/>
      </c>
      <c r="Y118" s="209" t="str">
        <f>IF(VLOOKUP($V118&amp;Y$4,'Feuille de Calcul'!$A$3:$HS$86,165,FALSE)=0,"",VLOOKUP($V118&amp;Y$4,'Feuille de Calcul'!$A$3:$HS$86,165,FALSE))</f>
        <v/>
      </c>
      <c r="Z118" s="209" t="str">
        <f>IF(VLOOKUP($V118&amp;Z$4,'Feuille de Calcul'!$A$3:$HS$86,165,FALSE)=0,"",VLOOKUP($V118&amp;Z$4,'Feuille de Calcul'!$A$3:$HS$86,165,FALSE))</f>
        <v/>
      </c>
      <c r="AA118" s="209" t="str">
        <f>IF(VLOOKUP($V118&amp;AA$4,'Feuille de Calcul'!$A$3:$HS$86,165,FALSE)=0,"",VLOOKUP($V118&amp;AA$4,'Feuille de Calcul'!$A$3:$HS$86,165,FALSE))</f>
        <v/>
      </c>
      <c r="AB118" s="209" t="str">
        <f>IF(VLOOKUP($V118&amp;AB$4,'Feuille de Calcul'!$A$3:$HS$86,165,FALSE)=0,"",VLOOKUP($V118&amp;AB$4,'Feuille de Calcul'!$A$3:$HS$86,165,FALSE))</f>
        <v/>
      </c>
      <c r="AC118" s="209" t="str">
        <f>IF(VLOOKUP($V118&amp;AC$4,'Feuille de Calcul'!$A$3:$HS$86,165,FALSE)=0,"",VLOOKUP($V118&amp;AC$4,'Feuille de Calcul'!$A$3:$HS$86,165,FALSE))</f>
        <v/>
      </c>
      <c r="AD118" s="209" t="str">
        <f>IF(VLOOKUP($V118&amp;AD$4,'Feuille de Calcul'!$A$3:$HS$86,165,FALSE)=0,"",VLOOKUP($V118&amp;AD$4,'Feuille de Calcul'!$A$3:$HS$86,165,FALSE))</f>
        <v/>
      </c>
      <c r="AE118" s="209" t="str">
        <f>IF(VLOOKUP($V118&amp;AE$4,'Feuille de Calcul'!$A$3:$HS$86,165,FALSE)=0,"",VLOOKUP($V118&amp;AE$4,'Feuille de Calcul'!$A$3:$HS$86,165,FALSE))</f>
        <v/>
      </c>
      <c r="AF118" s="209" t="str">
        <f>IF(VLOOKUP($V118&amp;AF$4,'Feuille de Calcul'!$A$3:$HS$86,165,FALSE)=0,"",VLOOKUP($V118&amp;AF$4,'Feuille de Calcul'!$A$3:$HS$86,165,FALSE))</f>
        <v/>
      </c>
      <c r="AG118" s="209" t="str">
        <f>IF(VLOOKUP($V118&amp;AG$4,'Feuille de Calcul'!$A$3:$HS$86,165,FALSE)=0,"",VLOOKUP($V118&amp;AG$4,'Feuille de Calcul'!$A$3:$HS$86,165,FALSE))</f>
        <v/>
      </c>
      <c r="AH118" s="216" t="str">
        <f>IF(VLOOKUP($V118&amp;AH$4,'Feuille de Calcul'!$A$3:$HS$86,165,FALSE)=0,"",VLOOKUP($V118&amp;AH$4,'Feuille de Calcul'!$A$3:$HS$86,165,FALSE))</f>
        <v/>
      </c>
      <c r="AI118" s="146"/>
      <c r="AJ118" s="146"/>
      <c r="AK118" s="146"/>
      <c r="AL118" s="146"/>
      <c r="AM118" s="146"/>
      <c r="AN118" s="146"/>
      <c r="AO118" s="146"/>
      <c r="AP118" s="146"/>
      <c r="AQ118" s="146"/>
    </row>
    <row r="119" spans="2:43" ht="21.95" customHeight="1">
      <c r="C119" s="185" t="s">
        <v>118</v>
      </c>
      <c r="D119" s="217" t="str">
        <f>IF(VLOOKUP($C119&amp;D$16,'Moyennes ∆Ct et 2^(-∆Ct)'!$A$3:$BD$86,55,FALSE)=0,"",VLOOKUP($C119&amp;D$16,'Moyennes ∆Ct et 2^(-∆Ct)'!$A$3:$BD$86,55,FALSE))</f>
        <v/>
      </c>
      <c r="E119" s="218" t="str">
        <f>IF(VLOOKUP($C119&amp;E$16,'Moyennes ∆Ct et 2^(-∆Ct)'!$A$3:$BD$86,55,FALSE)=0,"",VLOOKUP($C119&amp;E$16,'Moyennes ∆Ct et 2^(-∆Ct)'!$A$3:$BD$86,55,FALSE))</f>
        <v/>
      </c>
      <c r="F119" s="218" t="str">
        <f>IF(VLOOKUP($C119&amp;F$16,'Moyennes ∆Ct et 2^(-∆Ct)'!$A$3:$BD$86,55,FALSE)=0,"",VLOOKUP($C119&amp;F$16,'Moyennes ∆Ct et 2^(-∆Ct)'!$A$3:$BD$86,55,FALSE))</f>
        <v/>
      </c>
      <c r="G119" s="218" t="str">
        <f>IF(VLOOKUP($C119&amp;G$16,'Moyennes ∆Ct et 2^(-∆Ct)'!$A$3:$BD$86,55,FALSE)=0,"",VLOOKUP($C119&amp;G$16,'Moyennes ∆Ct et 2^(-∆Ct)'!$A$3:$BD$86,55,FALSE))</f>
        <v/>
      </c>
      <c r="H119" s="218" t="str">
        <f>IF(VLOOKUP($C119&amp;H$16,'Moyennes ∆Ct et 2^(-∆Ct)'!$A$3:$BD$86,55,FALSE)=0,"",VLOOKUP($C119&amp;H$16,'Moyennes ∆Ct et 2^(-∆Ct)'!$A$3:$BD$86,55,FALSE))</f>
        <v/>
      </c>
      <c r="I119" s="218" t="str">
        <f>IF(VLOOKUP($C119&amp;I$16,'Moyennes ∆Ct et 2^(-∆Ct)'!$A$3:$BD$86,55,FALSE)=0,"",VLOOKUP($C119&amp;I$16,'Moyennes ∆Ct et 2^(-∆Ct)'!$A$3:$BD$86,55,FALSE))</f>
        <v/>
      </c>
      <c r="J119" s="218" t="str">
        <f>IF(VLOOKUP($C119&amp;J$16,'Moyennes ∆Ct et 2^(-∆Ct)'!$A$3:$BD$86,55,FALSE)=0,"",VLOOKUP($C119&amp;J$16,'Moyennes ∆Ct et 2^(-∆Ct)'!$A$3:$BD$86,55,FALSE))</f>
        <v/>
      </c>
      <c r="K119" s="218" t="str">
        <f>IF(VLOOKUP($C119&amp;K$16,'Moyennes ∆Ct et 2^(-∆Ct)'!$A$3:$BD$86,55,FALSE)=0,"",VLOOKUP($C119&amp;K$16,'Moyennes ∆Ct et 2^(-∆Ct)'!$A$3:$BD$86,55,FALSE))</f>
        <v/>
      </c>
      <c r="L119" s="218" t="str">
        <f>IF(VLOOKUP($C119&amp;L$16,'Moyennes ∆Ct et 2^(-∆Ct)'!$A$3:$BD$86,55,FALSE)=0,"",VLOOKUP($C119&amp;L$16,'Moyennes ∆Ct et 2^(-∆Ct)'!$A$3:$BD$86,55,FALSE))</f>
        <v/>
      </c>
      <c r="M119" s="218" t="str">
        <f>IF(VLOOKUP($C119&amp;M$16,'Moyennes ∆Ct et 2^(-∆Ct)'!$A$3:$BD$86,55,FALSE)=0,"",VLOOKUP($C119&amp;M$16,'Moyennes ∆Ct et 2^(-∆Ct)'!$A$3:$BD$86,55,FALSE))</f>
        <v/>
      </c>
      <c r="N119" s="218" t="str">
        <f>IF(VLOOKUP($C119&amp;N$16,'Moyennes ∆Ct et 2^(-∆Ct)'!$A$3:$BD$86,55,FALSE)=0,"",VLOOKUP($C119&amp;N$16,'Moyennes ∆Ct et 2^(-∆Ct)'!$A$3:$BD$86,55,FALSE))</f>
        <v/>
      </c>
      <c r="O119" s="219" t="str">
        <f>IF(VLOOKUP($C119&amp;O$16,'Moyennes ∆Ct et 2^(-∆Ct)'!$A$3:$BD$86,55,FALSE)=0,"",VLOOKUP($C119&amp;O$16,'Moyennes ∆Ct et 2^(-∆Ct)'!$A$3:$BD$86,55,FALSE))</f>
        <v/>
      </c>
      <c r="P119" s="146"/>
      <c r="Q119" s="146"/>
      <c r="R119" s="146"/>
      <c r="S119" s="146"/>
      <c r="T119" s="146"/>
      <c r="U119" s="146"/>
      <c r="V119" s="185" t="s">
        <v>118</v>
      </c>
      <c r="W119" s="217" t="str">
        <f>IF(VLOOKUP($V119&amp;W$4,'Feuille de Calcul'!$A$3:$HS$86,165,FALSE)=0,"",VLOOKUP($V119&amp;W$4,'Feuille de Calcul'!$A$3:$HS$86,165,FALSE))</f>
        <v/>
      </c>
      <c r="X119" s="218" t="str">
        <f>IF(VLOOKUP($V119&amp;X$4,'Feuille de Calcul'!$A$3:$HS$86,165,FALSE)=0,"",VLOOKUP($V119&amp;X$4,'Feuille de Calcul'!$A$3:$HS$86,165,FALSE))</f>
        <v/>
      </c>
      <c r="Y119" s="218" t="str">
        <f>IF(VLOOKUP($V119&amp;Y$4,'Feuille de Calcul'!$A$3:$HS$86,165,FALSE)=0,"",VLOOKUP($V119&amp;Y$4,'Feuille de Calcul'!$A$3:$HS$86,165,FALSE))</f>
        <v/>
      </c>
      <c r="Z119" s="218" t="str">
        <f>IF(VLOOKUP($V119&amp;Z$4,'Feuille de Calcul'!$A$3:$HS$86,165,FALSE)=0,"",VLOOKUP($V119&amp;Z$4,'Feuille de Calcul'!$A$3:$HS$86,165,FALSE))</f>
        <v/>
      </c>
      <c r="AA119" s="218" t="str">
        <f>IF(VLOOKUP($V119&amp;AA$4,'Feuille de Calcul'!$A$3:$HS$86,165,FALSE)=0,"",VLOOKUP($V119&amp;AA$4,'Feuille de Calcul'!$A$3:$HS$86,165,FALSE))</f>
        <v/>
      </c>
      <c r="AB119" s="218" t="str">
        <f>IF(VLOOKUP($V119&amp;AB$4,'Feuille de Calcul'!$A$3:$HS$86,165,FALSE)=0,"",VLOOKUP($V119&amp;AB$4,'Feuille de Calcul'!$A$3:$HS$86,165,FALSE))</f>
        <v/>
      </c>
      <c r="AC119" s="218" t="str">
        <f>IF(VLOOKUP($V119&amp;AC$4,'Feuille de Calcul'!$A$3:$HS$86,165,FALSE)=0,"",VLOOKUP($V119&amp;AC$4,'Feuille de Calcul'!$A$3:$HS$86,165,FALSE))</f>
        <v/>
      </c>
      <c r="AD119" s="218" t="str">
        <f>IF(VLOOKUP($V119&amp;AD$4,'Feuille de Calcul'!$A$3:$HS$86,165,FALSE)=0,"",VLOOKUP($V119&amp;AD$4,'Feuille de Calcul'!$A$3:$HS$86,165,FALSE))</f>
        <v/>
      </c>
      <c r="AE119" s="218" t="str">
        <f>IF(VLOOKUP($V119&amp;AE$4,'Feuille de Calcul'!$A$3:$HS$86,165,FALSE)=0,"",VLOOKUP($V119&amp;AE$4,'Feuille de Calcul'!$A$3:$HS$86,165,FALSE))</f>
        <v/>
      </c>
      <c r="AF119" s="218" t="str">
        <f>IF(VLOOKUP($V119&amp;AF$4,'Feuille de Calcul'!$A$3:$HS$86,165,FALSE)=0,"",VLOOKUP($V119&amp;AF$4,'Feuille de Calcul'!$A$3:$HS$86,165,FALSE))</f>
        <v/>
      </c>
      <c r="AG119" s="218" t="str">
        <f>IF(VLOOKUP($V119&amp;AG$4,'Feuille de Calcul'!$A$3:$HS$86,165,FALSE)=0,"",VLOOKUP($V119&amp;AG$4,'Feuille de Calcul'!$A$3:$HS$86,165,FALSE))</f>
        <v/>
      </c>
      <c r="AH119" s="219" t="str">
        <f>IF(VLOOKUP($V119&amp;AH$4,'Feuille de Calcul'!$A$3:$HS$86,165,FALSE)=0,"",VLOOKUP($V119&amp;AH$4,'Feuille de Calcul'!$A$3:$HS$86,165,FALSE))</f>
        <v/>
      </c>
      <c r="AI119" s="146"/>
      <c r="AJ119" s="146"/>
      <c r="AK119" s="146"/>
      <c r="AL119" s="146"/>
      <c r="AM119" s="146"/>
      <c r="AN119" s="146"/>
      <c r="AO119" s="146"/>
      <c r="AP119" s="146"/>
      <c r="AQ119" s="146"/>
    </row>
    <row r="120" spans="2:43">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row>
    <row r="121" spans="2:43">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row>
    <row r="122" spans="2:43">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row>
    <row r="123" spans="2:43">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row>
    <row r="124" spans="2:43">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row>
    <row r="125" spans="2:43">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row>
    <row r="126" spans="2:43">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row>
    <row r="127" spans="2:43">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row>
    <row r="128" spans="2:43">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row>
    <row r="129" spans="2:43">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row>
    <row r="130" spans="2:43">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row>
    <row r="131" spans="2:43">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row>
    <row r="132" spans="2:43">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row>
    <row r="133" spans="2:43">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row>
    <row r="134" spans="2:43">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row>
    <row r="135" spans="2:43">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row>
    <row r="136" spans="2:43">
      <c r="P136" s="146"/>
      <c r="U136" s="146"/>
      <c r="V136" s="146"/>
      <c r="W136" s="146"/>
      <c r="X136" s="146"/>
      <c r="Y136" s="146"/>
      <c r="Z136" s="146"/>
      <c r="AA136" s="146"/>
      <c r="AB136" s="146"/>
      <c r="AC136" s="146"/>
      <c r="AD136" s="146"/>
      <c r="AE136" s="146"/>
      <c r="AF136" s="146"/>
      <c r="AG136" s="146"/>
      <c r="AH136" s="146"/>
      <c r="AI136" s="146"/>
    </row>
    <row r="137" spans="2:43">
      <c r="U137" s="146"/>
    </row>
  </sheetData>
  <mergeCells count="36">
    <mergeCell ref="P1:U1"/>
    <mergeCell ref="C2:O2"/>
    <mergeCell ref="V2:AH2"/>
    <mergeCell ref="C14:O14"/>
    <mergeCell ref="Q5:T5"/>
    <mergeCell ref="Q6:R6"/>
    <mergeCell ref="S6:T6"/>
    <mergeCell ref="Q7:R7"/>
    <mergeCell ref="S7:T7"/>
    <mergeCell ref="C110:O110"/>
    <mergeCell ref="V38:AH38"/>
    <mergeCell ref="V50:AH50"/>
    <mergeCell ref="V62:AH62"/>
    <mergeCell ref="V74:AH74"/>
    <mergeCell ref="V86:AH86"/>
    <mergeCell ref="V98:AH98"/>
    <mergeCell ref="V110:AH110"/>
    <mergeCell ref="C38:O38"/>
    <mergeCell ref="C50:O50"/>
    <mergeCell ref="C62:O62"/>
    <mergeCell ref="AL11:AM11"/>
    <mergeCell ref="C74:O74"/>
    <mergeCell ref="C86:O86"/>
    <mergeCell ref="C98:O98"/>
    <mergeCell ref="C26:O26"/>
    <mergeCell ref="V14:AH14"/>
    <mergeCell ref="V26:AH26"/>
    <mergeCell ref="AJ11:AK11"/>
    <mergeCell ref="AL6:AM6"/>
    <mergeCell ref="AJ6:AK6"/>
    <mergeCell ref="AJ5:AM5"/>
    <mergeCell ref="AJ9:AM9"/>
    <mergeCell ref="AJ10:AK10"/>
    <mergeCell ref="AL10:AM10"/>
    <mergeCell ref="AL7:AM7"/>
    <mergeCell ref="AJ7:AK7"/>
  </mergeCells>
  <conditionalFormatting sqref="D5:O11">
    <cfRule type="cellIs" dxfId="73" priority="717" operator="between">
      <formula>$Q$7</formula>
      <formula>$S$7</formula>
    </cfRule>
    <cfRule type="colorScale" priority="718">
      <colorScale>
        <cfvo type="min" val="0"/>
        <cfvo type="num" val="0"/>
        <cfvo type="max" val="0"/>
        <color rgb="FF008000"/>
        <color theme="1"/>
        <color rgb="FFFF0000"/>
      </colorScale>
    </cfRule>
    <cfRule type="containsBlanks" dxfId="72" priority="719">
      <formula>LEN(TRIM(D5))=0</formula>
    </cfRule>
  </conditionalFormatting>
  <conditionalFormatting sqref="D17:O23">
    <cfRule type="cellIs" dxfId="71" priority="720" operator="between">
      <formula>$Q$7</formula>
      <formula>$S$7</formula>
    </cfRule>
    <cfRule type="colorScale" priority="721">
      <colorScale>
        <cfvo type="min" val="0"/>
        <cfvo type="num" val="0"/>
        <cfvo type="max" val="0"/>
        <color rgb="FF008000"/>
        <color theme="1"/>
        <color rgb="FFFF0000"/>
      </colorScale>
    </cfRule>
    <cfRule type="containsBlanks" dxfId="70" priority="722">
      <formula>LEN(TRIM(D17))=0</formula>
    </cfRule>
  </conditionalFormatting>
  <conditionalFormatting sqref="D29:O35">
    <cfRule type="cellIs" dxfId="69" priority="723" operator="between">
      <formula>$Q$7</formula>
      <formula>$S$7</formula>
    </cfRule>
    <cfRule type="colorScale" priority="724">
      <colorScale>
        <cfvo type="min" val="0"/>
        <cfvo type="num" val="0"/>
        <cfvo type="max" val="0"/>
        <color rgb="FF008000"/>
        <color theme="1"/>
        <color rgb="FFFF0000"/>
      </colorScale>
    </cfRule>
    <cfRule type="containsBlanks" dxfId="68" priority="725">
      <formula>LEN(TRIM(D29))=0</formula>
    </cfRule>
  </conditionalFormatting>
  <conditionalFormatting sqref="D41:O47">
    <cfRule type="cellIs" dxfId="67" priority="726" operator="between">
      <formula>$Q$7</formula>
      <formula>$S$7</formula>
    </cfRule>
    <cfRule type="colorScale" priority="727">
      <colorScale>
        <cfvo type="min" val="0"/>
        <cfvo type="num" val="0"/>
        <cfvo type="max" val="0"/>
        <color rgb="FF008000"/>
        <color theme="1"/>
        <color rgb="FFFF0000"/>
      </colorScale>
    </cfRule>
    <cfRule type="containsBlanks" dxfId="66" priority="728">
      <formula>LEN(TRIM(D41))=0</formula>
    </cfRule>
  </conditionalFormatting>
  <conditionalFormatting sqref="D53:O59">
    <cfRule type="cellIs" dxfId="65" priority="729" operator="between">
      <formula>$Q$7</formula>
      <formula>$S$7</formula>
    </cfRule>
    <cfRule type="colorScale" priority="730">
      <colorScale>
        <cfvo type="min" val="0"/>
        <cfvo type="num" val="0"/>
        <cfvo type="max" val="0"/>
        <color rgb="FF008000"/>
        <color theme="1"/>
        <color rgb="FFFF0000"/>
      </colorScale>
    </cfRule>
    <cfRule type="containsBlanks" dxfId="64" priority="731">
      <formula>LEN(TRIM(D53))=0</formula>
    </cfRule>
  </conditionalFormatting>
  <conditionalFormatting sqref="D65:O71">
    <cfRule type="cellIs" dxfId="63" priority="732" operator="between">
      <formula>$Q$7</formula>
      <formula>$S$7</formula>
    </cfRule>
    <cfRule type="colorScale" priority="733">
      <colorScale>
        <cfvo type="min" val="0"/>
        <cfvo type="num" val="0"/>
        <cfvo type="max" val="0"/>
        <color rgb="FF008000"/>
        <color theme="1"/>
        <color rgb="FFFF0000"/>
      </colorScale>
    </cfRule>
    <cfRule type="containsBlanks" dxfId="62" priority="734">
      <formula>LEN(TRIM(D65))=0</formula>
    </cfRule>
  </conditionalFormatting>
  <conditionalFormatting sqref="D77:O83">
    <cfRule type="cellIs" dxfId="61" priority="735" operator="between">
      <formula>$Q$7</formula>
      <formula>$S$7</formula>
    </cfRule>
    <cfRule type="colorScale" priority="736">
      <colorScale>
        <cfvo type="min" val="0"/>
        <cfvo type="num" val="0"/>
        <cfvo type="max" val="0"/>
        <color rgb="FF008000"/>
        <color theme="1"/>
        <color rgb="FFFF0000"/>
      </colorScale>
    </cfRule>
    <cfRule type="containsBlanks" dxfId="60" priority="737">
      <formula>LEN(TRIM(D77))=0</formula>
    </cfRule>
  </conditionalFormatting>
  <conditionalFormatting sqref="D89:O95">
    <cfRule type="cellIs" dxfId="59" priority="738" operator="between">
      <formula>$Q$7</formula>
      <formula>$S$7</formula>
    </cfRule>
    <cfRule type="colorScale" priority="739">
      <colorScale>
        <cfvo type="min" val="0"/>
        <cfvo type="num" val="0"/>
        <cfvo type="max" val="0"/>
        <color rgb="FF008000"/>
        <color theme="1"/>
        <color rgb="FFFF0000"/>
      </colorScale>
    </cfRule>
    <cfRule type="containsBlanks" dxfId="58" priority="740">
      <formula>LEN(TRIM(D89))=0</formula>
    </cfRule>
  </conditionalFormatting>
  <conditionalFormatting sqref="D101:O107">
    <cfRule type="cellIs" dxfId="57" priority="741" operator="between">
      <formula>$Q$7</formula>
      <formula>$S$7</formula>
    </cfRule>
    <cfRule type="colorScale" priority="742">
      <colorScale>
        <cfvo type="min" val="0"/>
        <cfvo type="num" val="0"/>
        <cfvo type="max" val="0"/>
        <color rgb="FF008000"/>
        <color theme="1"/>
        <color rgb="FFFF0000"/>
      </colorScale>
    </cfRule>
    <cfRule type="containsBlanks" dxfId="56" priority="743">
      <formula>LEN(TRIM(D101))=0</formula>
    </cfRule>
  </conditionalFormatting>
  <conditionalFormatting sqref="D113:O119">
    <cfRule type="cellIs" dxfId="55" priority="744" operator="between">
      <formula>$Q$7</formula>
      <formula>$S$7</formula>
    </cfRule>
    <cfRule type="colorScale" priority="745">
      <colorScale>
        <cfvo type="min" val="0"/>
        <cfvo type="num" val="0"/>
        <cfvo type="max" val="0"/>
        <color rgb="FF008000"/>
        <color theme="1"/>
        <color rgb="FFFF0000"/>
      </colorScale>
    </cfRule>
    <cfRule type="containsBlanks" dxfId="54" priority="746">
      <formula>LEN(TRIM(D113))=0</formula>
    </cfRule>
  </conditionalFormatting>
  <conditionalFormatting sqref="W5:AH11">
    <cfRule type="containsBlanks" dxfId="53" priority="807">
      <formula>LEN(TRIM(W5))=0</formula>
    </cfRule>
    <cfRule type="cellIs" dxfId="52" priority="808" operator="between">
      <formula>$AJ$7</formula>
      <formula>$AL$7</formula>
    </cfRule>
    <cfRule type="colorScale" priority="809">
      <colorScale>
        <cfvo type="num" val="MAX($AJ$11,MIN($W$5:$AH$11))"/>
        <cfvo type="num" val="0"/>
        <cfvo type="num" val="MIN($AL$11,MAX($W$5:$AH$11))"/>
        <color rgb="FF008000"/>
        <color theme="1"/>
        <color rgb="FFFF0000"/>
      </colorScale>
    </cfRule>
  </conditionalFormatting>
  <conditionalFormatting sqref="W17:AH23">
    <cfRule type="containsBlanks" dxfId="51" priority="25">
      <formula>LEN(TRIM(W17))=0</formula>
    </cfRule>
    <cfRule type="cellIs" dxfId="50" priority="26" operator="between">
      <formula>$AJ$7</formula>
      <formula>$AL$7</formula>
    </cfRule>
    <cfRule type="colorScale" priority="27">
      <colorScale>
        <cfvo type="num" val="MAX($AJ$11,MIN($W$5:$AH$11))"/>
        <cfvo type="num" val="0"/>
        <cfvo type="num" val="MIN($AL$11,MAX($W$5:$AH$11))"/>
        <color rgb="FF008000"/>
        <color theme="1"/>
        <color rgb="FFFF0000"/>
      </colorScale>
    </cfRule>
  </conditionalFormatting>
  <conditionalFormatting sqref="W29:AH35">
    <cfRule type="containsBlanks" dxfId="49" priority="22">
      <formula>LEN(TRIM(W29))=0</formula>
    </cfRule>
    <cfRule type="cellIs" dxfId="48" priority="23" operator="between">
      <formula>$AJ$7</formula>
      <formula>$AL$7</formula>
    </cfRule>
    <cfRule type="colorScale" priority="24">
      <colorScale>
        <cfvo type="num" val="MAX($AJ$11,MIN($W$5:$AH$11))"/>
        <cfvo type="num" val="0"/>
        <cfvo type="num" val="MIN($AL$11,MAX($W$5:$AH$11))"/>
        <color rgb="FF008000"/>
        <color theme="1"/>
        <color rgb="FFFF0000"/>
      </colorScale>
    </cfRule>
  </conditionalFormatting>
  <conditionalFormatting sqref="W41:AH47">
    <cfRule type="containsBlanks" dxfId="47" priority="19">
      <formula>LEN(TRIM(W41))=0</formula>
    </cfRule>
    <cfRule type="cellIs" dxfId="46" priority="20" operator="between">
      <formula>$AJ$7</formula>
      <formula>$AL$7</formula>
    </cfRule>
    <cfRule type="colorScale" priority="21">
      <colorScale>
        <cfvo type="num" val="MAX($AJ$11,MIN($W$5:$AH$11))"/>
        <cfvo type="num" val="0"/>
        <cfvo type="num" val="MIN($AL$11,MAX($W$5:$AH$11))"/>
        <color rgb="FF008000"/>
        <color theme="1"/>
        <color rgb="FFFF0000"/>
      </colorScale>
    </cfRule>
  </conditionalFormatting>
  <conditionalFormatting sqref="W53:AH59">
    <cfRule type="containsBlanks" dxfId="45" priority="16">
      <formula>LEN(TRIM(W53))=0</formula>
    </cfRule>
    <cfRule type="cellIs" dxfId="44" priority="17" operator="between">
      <formula>$AJ$7</formula>
      <formula>$AL$7</formula>
    </cfRule>
    <cfRule type="colorScale" priority="18">
      <colorScale>
        <cfvo type="num" val="MAX($AJ$11,MIN($W$5:$AH$11))"/>
        <cfvo type="num" val="0"/>
        <cfvo type="num" val="MIN($AL$11,MAX($W$5:$AH$11))"/>
        <color rgb="FF008000"/>
        <color theme="1"/>
        <color rgb="FFFF0000"/>
      </colorScale>
    </cfRule>
  </conditionalFormatting>
  <conditionalFormatting sqref="W65:AH71">
    <cfRule type="containsBlanks" dxfId="43" priority="13">
      <formula>LEN(TRIM(W65))=0</formula>
    </cfRule>
    <cfRule type="cellIs" dxfId="42" priority="14" operator="between">
      <formula>$AJ$7</formula>
      <formula>$AL$7</formula>
    </cfRule>
    <cfRule type="colorScale" priority="15">
      <colorScale>
        <cfvo type="num" val="MAX($AJ$11,MIN($W$5:$AH$11))"/>
        <cfvo type="num" val="0"/>
        <cfvo type="num" val="MIN($AL$11,MAX($W$5:$AH$11))"/>
        <color rgb="FF008000"/>
        <color theme="1"/>
        <color rgb="FFFF0000"/>
      </colorScale>
    </cfRule>
  </conditionalFormatting>
  <conditionalFormatting sqref="W77:AH83">
    <cfRule type="containsBlanks" dxfId="41" priority="10">
      <formula>LEN(TRIM(W77))=0</formula>
    </cfRule>
    <cfRule type="cellIs" dxfId="40" priority="11" operator="between">
      <formula>$AJ$7</formula>
      <formula>$AL$7</formula>
    </cfRule>
    <cfRule type="colorScale" priority="12">
      <colorScale>
        <cfvo type="num" val="MAX($AJ$11,MIN($W$5:$AH$11))"/>
        <cfvo type="num" val="0"/>
        <cfvo type="num" val="MIN($AL$11,MAX($W$5:$AH$11))"/>
        <color rgb="FF008000"/>
        <color theme="1"/>
        <color rgb="FFFF0000"/>
      </colorScale>
    </cfRule>
  </conditionalFormatting>
  <conditionalFormatting sqref="W89:AH95">
    <cfRule type="containsBlanks" dxfId="39" priority="7">
      <formula>LEN(TRIM(W89))=0</formula>
    </cfRule>
    <cfRule type="cellIs" dxfId="38" priority="8" operator="between">
      <formula>$AJ$7</formula>
      <formula>$AL$7</formula>
    </cfRule>
    <cfRule type="colorScale" priority="9">
      <colorScale>
        <cfvo type="num" val="MAX($AJ$11,MIN($W$5:$AH$11))"/>
        <cfvo type="num" val="0"/>
        <cfvo type="num" val="MIN($AL$11,MAX($W$5:$AH$11))"/>
        <color rgb="FF008000"/>
        <color theme="1"/>
        <color rgb="FFFF0000"/>
      </colorScale>
    </cfRule>
  </conditionalFormatting>
  <conditionalFormatting sqref="W101:AH107">
    <cfRule type="containsBlanks" dxfId="37" priority="4">
      <formula>LEN(TRIM(W101))=0</formula>
    </cfRule>
    <cfRule type="cellIs" dxfId="36" priority="5" operator="between">
      <formula>$AJ$7</formula>
      <formula>$AL$7</formula>
    </cfRule>
    <cfRule type="colorScale" priority="6">
      <colorScale>
        <cfvo type="num" val="MAX($AJ$11,MIN($W$5:$AH$11))"/>
        <cfvo type="num" val="0"/>
        <cfvo type="num" val="MIN($AL$11,MAX($W$5:$AH$11))"/>
        <color rgb="FF008000"/>
        <color theme="1"/>
        <color rgb="FFFF0000"/>
      </colorScale>
    </cfRule>
  </conditionalFormatting>
  <conditionalFormatting sqref="W113:AH119">
    <cfRule type="containsBlanks" dxfId="35" priority="1">
      <formula>LEN(TRIM(W113))=0</formula>
    </cfRule>
    <cfRule type="cellIs" dxfId="34" priority="2" operator="between">
      <formula>$AJ$7</formula>
      <formula>$AL$7</formula>
    </cfRule>
    <cfRule type="colorScale" priority="3">
      <colorScale>
        <cfvo type="num" val="MAX($AJ$11,MIN($W$5:$AH$11))"/>
        <cfvo type="num" val="0"/>
        <cfvo type="num" val="MIN($AL$11,MAX($W$5:$AH$11))"/>
        <color rgb="FF008000"/>
        <color theme="1"/>
        <color rgb="FFFF0000"/>
      </colorScale>
    </cfRule>
  </conditionalFormatting>
  <hyperlinks>
    <hyperlink ref="P1:S1" location="'Indications d''Utilisation'!A52" display="Lien vers Indication d'Utilisation"/>
    <hyperlink ref="P1:U1" location="'Indications d''Utilisation'!A119" tooltip="Lien vers &quot;Indications d'Utilisation&quot;" display="Lien vers Indications d'Utilisation"/>
  </hyperlinks>
  <pageMargins left="0.7" right="0.7" top="0.75" bottom="0.75" header="0.3" footer="0.3"/>
  <pageSetup paperSize="9" orientation="portrait" horizontalDpi="4294967293" verticalDpi="4294967293" r:id="rId1"/>
</worksheet>
</file>

<file path=xl/worksheets/sheet34.xml><?xml version="1.0" encoding="utf-8"?>
<worksheet xmlns="http://schemas.openxmlformats.org/spreadsheetml/2006/main" xmlns:r="http://schemas.openxmlformats.org/officeDocument/2006/relationships">
  <sheetPr codeName="Feuil31">
    <tabColor rgb="FF17F20C"/>
  </sheetPr>
  <dimension ref="A1:AF101"/>
  <sheetViews>
    <sheetView zoomScaleNormal="100" workbookViewId="0">
      <selection sqref="A1:A3"/>
    </sheetView>
  </sheetViews>
  <sheetFormatPr baseColWidth="10" defaultRowHeight="15"/>
  <cols>
    <col min="1" max="1" width="12" style="145" customWidth="1"/>
    <col min="2" max="3" width="11.42578125" style="146"/>
    <col min="4" max="4" width="73.7109375" style="146" bestFit="1" customWidth="1"/>
    <col min="5" max="5" width="15.7109375" style="146" bestFit="1" customWidth="1"/>
    <col min="6" max="6" width="11.42578125" style="145"/>
    <col min="7" max="7" width="11.42578125" style="145" customWidth="1"/>
    <col min="8" max="8" width="12.28515625" style="145" customWidth="1"/>
    <col min="9" max="9" width="11.42578125" style="145" customWidth="1"/>
    <col min="10" max="10" width="12.28515625" style="145" customWidth="1"/>
    <col min="11" max="11" width="11.42578125" style="145" customWidth="1"/>
    <col min="12" max="12" width="12.140625" style="145" customWidth="1"/>
    <col min="13" max="13" width="11.42578125" style="145" customWidth="1"/>
    <col min="14" max="14" width="12.140625" style="145" customWidth="1"/>
    <col min="15" max="15" width="11.42578125" style="145" customWidth="1"/>
    <col min="16" max="16" width="12.140625" style="145" customWidth="1"/>
    <col min="17" max="17" width="11.42578125" style="145" customWidth="1"/>
    <col min="18" max="18" width="12.140625" style="145" customWidth="1"/>
    <col min="19" max="19" width="11.42578125" style="145" customWidth="1"/>
    <col min="20" max="20" width="12" style="145" customWidth="1"/>
    <col min="21" max="21" width="11.42578125" style="145" customWidth="1"/>
    <col min="22" max="22" width="12.42578125" style="145" customWidth="1"/>
    <col min="23" max="23" width="11.42578125" style="145" customWidth="1"/>
    <col min="24" max="24" width="12.140625" style="145" customWidth="1"/>
    <col min="25" max="25" width="11.42578125" style="145" customWidth="1"/>
    <col min="26" max="26" width="12.28515625" style="145" customWidth="1"/>
    <col min="27" max="27" width="57.85546875" style="145" customWidth="1"/>
    <col min="28" max="16384" width="11.42578125" style="145"/>
  </cols>
  <sheetData>
    <row r="1" spans="1:31" ht="15" customHeight="1">
      <c r="A1" s="691" t="s">
        <v>206</v>
      </c>
      <c r="B1" s="279"/>
      <c r="C1" s="279"/>
      <c r="D1" s="701" t="s">
        <v>141</v>
      </c>
      <c r="E1" s="701" t="s">
        <v>135</v>
      </c>
      <c r="F1" s="701" t="s">
        <v>3</v>
      </c>
      <c r="G1" s="701" t="s">
        <v>224</v>
      </c>
      <c r="H1" s="701" t="s">
        <v>261</v>
      </c>
      <c r="I1" s="701" t="s">
        <v>233</v>
      </c>
      <c r="J1" s="701" t="s">
        <v>261</v>
      </c>
      <c r="K1" s="701" t="s">
        <v>232</v>
      </c>
      <c r="L1" s="701" t="s">
        <v>261</v>
      </c>
      <c r="M1" s="701" t="s">
        <v>231</v>
      </c>
      <c r="N1" s="701" t="s">
        <v>261</v>
      </c>
      <c r="O1" s="701" t="s">
        <v>230</v>
      </c>
      <c r="P1" s="701" t="s">
        <v>261</v>
      </c>
      <c r="Q1" s="701" t="s">
        <v>225</v>
      </c>
      <c r="R1" s="701" t="s">
        <v>261</v>
      </c>
      <c r="S1" s="701" t="s">
        <v>226</v>
      </c>
      <c r="T1" s="701" t="s">
        <v>261</v>
      </c>
      <c r="U1" s="701" t="s">
        <v>227</v>
      </c>
      <c r="V1" s="701" t="s">
        <v>261</v>
      </c>
      <c r="W1" s="701" t="s">
        <v>228</v>
      </c>
      <c r="X1" s="701" t="s">
        <v>261</v>
      </c>
      <c r="Y1" s="701" t="s">
        <v>234</v>
      </c>
      <c r="Z1" s="701" t="s">
        <v>261</v>
      </c>
      <c r="AA1" s="703" t="s">
        <v>259</v>
      </c>
      <c r="AB1" s="146"/>
      <c r="AC1" s="146"/>
      <c r="AD1" s="146"/>
      <c r="AE1" s="146"/>
    </row>
    <row r="2" spans="1:31" ht="15.75" customHeight="1">
      <c r="A2" s="691"/>
      <c r="B2" s="279"/>
      <c r="C2" s="279"/>
      <c r="D2" s="702"/>
      <c r="E2" s="702"/>
      <c r="F2" s="702"/>
      <c r="G2" s="702"/>
      <c r="H2" s="702"/>
      <c r="I2" s="702"/>
      <c r="J2" s="702"/>
      <c r="K2" s="702"/>
      <c r="L2" s="702"/>
      <c r="M2" s="702"/>
      <c r="N2" s="702"/>
      <c r="O2" s="702"/>
      <c r="P2" s="702"/>
      <c r="Q2" s="702"/>
      <c r="R2" s="702"/>
      <c r="S2" s="702"/>
      <c r="T2" s="702"/>
      <c r="U2" s="702"/>
      <c r="V2" s="702"/>
      <c r="W2" s="702"/>
      <c r="X2" s="702"/>
      <c r="Y2" s="702"/>
      <c r="Z2" s="702"/>
      <c r="AA2" s="704"/>
      <c r="AB2" s="146"/>
      <c r="AC2" s="146"/>
      <c r="AD2" s="146"/>
      <c r="AE2" s="146"/>
    </row>
    <row r="3" spans="1:31" ht="15.75" customHeight="1">
      <c r="A3" s="691"/>
      <c r="B3" s="279"/>
      <c r="C3" s="279"/>
      <c r="D3" s="148" t="str">
        <f>IF('Informations Gènes'!A4="","",'Informations Gènes'!A4)</f>
        <v/>
      </c>
      <c r="E3" s="148" t="str">
        <f>IF('Informations Gènes'!B4="","",'Informations Gènes'!B4)</f>
        <v/>
      </c>
      <c r="F3" s="148" t="str">
        <f>'Matrice Couleur Descriptive'!E4</f>
        <v/>
      </c>
      <c r="G3" s="331" t="str">
        <f>IF(VLOOKUP($F3,'Moyennes ∆Ct et 2^(-∆Ct)'!$B$3:$BD$86,36,FALSE)=0,"",VLOOKUP($F3,'Moyennes ∆Ct et 2^(-∆Ct)'!$B$3:$BD$86,36,FALSE))</f>
        <v/>
      </c>
      <c r="H3" s="321" t="str">
        <f>IF('Variations d''expr° - Validation'!F3="","",'Variations d''expr° - Validation'!F3)</f>
        <v/>
      </c>
      <c r="I3" s="331" t="str">
        <f>IF(VLOOKUP($F3,'Moyennes ∆Ct et 2^(-∆Ct)'!$B$3:$BD$86,38,FALSE)=0,"",VLOOKUP($F3,'Moyennes ∆Ct et 2^(-∆Ct)'!$B$3:$BD$86,38,FALSE))</f>
        <v/>
      </c>
      <c r="J3" s="321" t="str">
        <f>IF('Variations d''expr° - Validation'!I3="","",'Variations d''expr° - Validation'!I3)</f>
        <v/>
      </c>
      <c r="K3" s="331" t="str">
        <f>IF(VLOOKUP($F3,'Moyennes ∆Ct et 2^(-∆Ct)'!$B$3:$BD$86,40,FALSE)=0,"",VLOOKUP($F3,'Moyennes ∆Ct et 2^(-∆Ct)'!$B$3:$BD$86,40,FALSE))</f>
        <v/>
      </c>
      <c r="L3" s="321" t="str">
        <f>IF('Variations d''expr° - Validation'!L3="","",'Variations d''expr° - Validation'!L3)</f>
        <v/>
      </c>
      <c r="M3" s="331" t="str">
        <f>IF(VLOOKUP($F3,'Moyennes ∆Ct et 2^(-∆Ct)'!$B$3:$BD$86,42,FALSE)=0,"",VLOOKUP($F3,'Moyennes ∆Ct et 2^(-∆Ct)'!$B$3:$BD$86,42,FALSE))</f>
        <v/>
      </c>
      <c r="N3" s="321" t="str">
        <f>IF('Variations d''expr° - Validation'!O3="","",'Variations d''expr° - Validation'!O3)</f>
        <v/>
      </c>
      <c r="O3" s="331" t="str">
        <f>IF(VLOOKUP($F3,'Moyennes ∆Ct et 2^(-∆Ct)'!$B$3:$BD$86,44,FALSE)=0,"",VLOOKUP($F3,'Moyennes ∆Ct et 2^(-∆Ct)'!$B$3:$BD$86,44,FALSE))</f>
        <v/>
      </c>
      <c r="P3" s="321" t="str">
        <f>IF('Variations d''expr° - Validation'!R3="","",'Variations d''expr° - Validation'!R3)</f>
        <v/>
      </c>
      <c r="Q3" s="331" t="str">
        <f>IF(VLOOKUP($F3,'Moyennes ∆Ct et 2^(-∆Ct)'!$B$3:$BD$86,46,FALSE)=0,"",VLOOKUP($F3,'Moyennes ∆Ct et 2^(-∆Ct)'!$B$3:$BD$86,46,FALSE))</f>
        <v/>
      </c>
      <c r="R3" s="321" t="str">
        <f>IF('Variations d''expr° - Validation'!U3="","",'Variations d''expr° - Validation'!U3)</f>
        <v/>
      </c>
      <c r="S3" s="331" t="str">
        <f>IF(VLOOKUP($F3,'Moyennes ∆Ct et 2^(-∆Ct)'!$B$3:$BD$86,48,FALSE)=0,"",VLOOKUP($F3,'Moyennes ∆Ct et 2^(-∆Ct)'!$B$3:$BD$86,48,FALSE))</f>
        <v/>
      </c>
      <c r="T3" s="321" t="str">
        <f>IF('Variations d''expr° - Validation'!X3="","",'Variations d''expr° - Validation'!X3)</f>
        <v/>
      </c>
      <c r="U3" s="331" t="str">
        <f>IF(VLOOKUP($F3,'Moyennes ∆Ct et 2^(-∆Ct)'!$B$3:$BD$86,50,FALSE)=0,"",VLOOKUP($F3,'Moyennes ∆Ct et 2^(-∆Ct)'!$B$3:$BD$86,50,FALSE))</f>
        <v/>
      </c>
      <c r="V3" s="321" t="str">
        <f>IF('Variations d''expr° - Validation'!AA3="","",'Variations d''expr° - Validation'!AA3)</f>
        <v/>
      </c>
      <c r="W3" s="331" t="str">
        <f>IF(VLOOKUP($F3,'Moyennes ∆Ct et 2^(-∆Ct)'!$B$3:$BD$86,52,FALSE)=0,"",VLOOKUP($F3,'Moyennes ∆Ct et 2^(-∆Ct)'!$B$3:$BD$86,52,FALSE))</f>
        <v/>
      </c>
      <c r="X3" s="321" t="str">
        <f>IF('Variations d''expr° - Validation'!AD3="","",'Variations d''expr° - Validation'!AD3)</f>
        <v/>
      </c>
      <c r="Y3" s="331" t="str">
        <f>IF(VLOOKUP($F3,'Moyennes ∆Ct et 2^(-∆Ct)'!$B$3:$BD$86,54,FALSE)=0,"",VLOOKUP($F3,'Moyennes ∆Ct et 2^(-∆Ct)'!$B$3:$BD$86,54,FALSE))</f>
        <v/>
      </c>
      <c r="Z3" s="321" t="str">
        <f>IF('Variations d''expr° - Validation'!AG3="","",'Variations d''expr° - Validation'!AG3)</f>
        <v/>
      </c>
      <c r="AA3" s="148" t="str">
        <f>IF('Informations Gènes'!E4="","",'Informations Gènes'!E4)</f>
        <v/>
      </c>
      <c r="AB3" s="146"/>
      <c r="AC3" s="146"/>
      <c r="AD3" s="146"/>
      <c r="AE3" s="146"/>
    </row>
    <row r="4" spans="1:31" ht="15.75" customHeight="1">
      <c r="A4" s="146"/>
      <c r="D4" s="148" t="str">
        <f>IF('Informations Gènes'!A5="","",'Informations Gènes'!A5)</f>
        <v/>
      </c>
      <c r="E4" s="148" t="str">
        <f>IF('Informations Gènes'!B5="","",'Informations Gènes'!B5)</f>
        <v/>
      </c>
      <c r="F4" s="148" t="str">
        <f>'Matrice Couleur Descriptive'!E5</f>
        <v/>
      </c>
      <c r="G4" s="331" t="str">
        <f>IF(VLOOKUP($F4,'Moyennes ∆Ct et 2^(-∆Ct)'!$B$3:$BD$86,36,FALSE)=0,"",VLOOKUP($F4,'Moyennes ∆Ct et 2^(-∆Ct)'!$B$3:$BD$86,36,FALSE))</f>
        <v/>
      </c>
      <c r="H4" s="321" t="str">
        <f>IF('Variations d''expr° - Validation'!F4="","",'Variations d''expr° - Validation'!F4)</f>
        <v/>
      </c>
      <c r="I4" s="331" t="str">
        <f>IF(VLOOKUP($F4,'Moyennes ∆Ct et 2^(-∆Ct)'!$B$3:$BD$86,38,FALSE)=0,"",VLOOKUP($F4,'Moyennes ∆Ct et 2^(-∆Ct)'!$B$3:$BD$86,38,FALSE))</f>
        <v/>
      </c>
      <c r="J4" s="321" t="str">
        <f>IF('Variations d''expr° - Validation'!I4="","",'Variations d''expr° - Validation'!I4)</f>
        <v/>
      </c>
      <c r="K4" s="331" t="str">
        <f>IF(VLOOKUP($F4,'Moyennes ∆Ct et 2^(-∆Ct)'!$B$3:$BD$86,40,FALSE)=0,"",VLOOKUP($F4,'Moyennes ∆Ct et 2^(-∆Ct)'!$B$3:$BD$86,40,FALSE))</f>
        <v/>
      </c>
      <c r="L4" s="321" t="str">
        <f>IF('Variations d''expr° - Validation'!L4="","",'Variations d''expr° - Validation'!L4)</f>
        <v/>
      </c>
      <c r="M4" s="331" t="str">
        <f>IF(VLOOKUP($F4,'Moyennes ∆Ct et 2^(-∆Ct)'!$B$3:$BD$86,42,FALSE)=0,"",VLOOKUP($F4,'Moyennes ∆Ct et 2^(-∆Ct)'!$B$3:$BD$86,42,FALSE))</f>
        <v/>
      </c>
      <c r="N4" s="321" t="str">
        <f>IF('Variations d''expr° - Validation'!O4="","",'Variations d''expr° - Validation'!O4)</f>
        <v/>
      </c>
      <c r="O4" s="331" t="str">
        <f>IF(VLOOKUP($F4,'Moyennes ∆Ct et 2^(-∆Ct)'!$B$3:$BD$86,44,FALSE)=0,"",VLOOKUP($F4,'Moyennes ∆Ct et 2^(-∆Ct)'!$B$3:$BD$86,44,FALSE))</f>
        <v/>
      </c>
      <c r="P4" s="321" t="str">
        <f>IF('Variations d''expr° - Validation'!R4="","",'Variations d''expr° - Validation'!R4)</f>
        <v/>
      </c>
      <c r="Q4" s="331" t="str">
        <f>IF(VLOOKUP($F4,'Moyennes ∆Ct et 2^(-∆Ct)'!$B$3:$BD$86,46,FALSE)=0,"",VLOOKUP($F4,'Moyennes ∆Ct et 2^(-∆Ct)'!$B$3:$BD$86,46,FALSE))</f>
        <v/>
      </c>
      <c r="R4" s="321" t="str">
        <f>IF('Variations d''expr° - Validation'!U4="","",'Variations d''expr° - Validation'!U4)</f>
        <v/>
      </c>
      <c r="S4" s="331" t="str">
        <f>IF(VLOOKUP($F4,'Moyennes ∆Ct et 2^(-∆Ct)'!$B$3:$BD$86,48,FALSE)=0,"",VLOOKUP($F4,'Moyennes ∆Ct et 2^(-∆Ct)'!$B$3:$BD$86,48,FALSE))</f>
        <v/>
      </c>
      <c r="T4" s="321" t="str">
        <f>IF('Variations d''expr° - Validation'!X4="","",'Variations d''expr° - Validation'!X4)</f>
        <v/>
      </c>
      <c r="U4" s="331" t="str">
        <f>IF(VLOOKUP($F4,'Moyennes ∆Ct et 2^(-∆Ct)'!$B$3:$BD$86,50,FALSE)=0,"",VLOOKUP($F4,'Moyennes ∆Ct et 2^(-∆Ct)'!$B$3:$BD$86,50,FALSE))</f>
        <v/>
      </c>
      <c r="V4" s="321" t="str">
        <f>IF('Variations d''expr° - Validation'!AA4="","",'Variations d''expr° - Validation'!AA4)</f>
        <v/>
      </c>
      <c r="W4" s="331" t="str">
        <f>IF(VLOOKUP($F4,'Moyennes ∆Ct et 2^(-∆Ct)'!$B$3:$BD$86,52,FALSE)=0,"",VLOOKUP($F4,'Moyennes ∆Ct et 2^(-∆Ct)'!$B$3:$BD$86,52,FALSE))</f>
        <v/>
      </c>
      <c r="X4" s="321" t="str">
        <f>IF('Variations d''expr° - Validation'!AD4="","",'Variations d''expr° - Validation'!AD4)</f>
        <v/>
      </c>
      <c r="Y4" s="331" t="str">
        <f>IF(VLOOKUP($F4,'Moyennes ∆Ct et 2^(-∆Ct)'!$B$3:$BD$86,54,FALSE)=0,"",VLOOKUP($F4,'Moyennes ∆Ct et 2^(-∆Ct)'!$B$3:$BD$86,54,FALSE))</f>
        <v/>
      </c>
      <c r="Z4" s="321" t="str">
        <f>IF('Variations d''expr° - Validation'!AG4="","",'Variations d''expr° - Validation'!AG4)</f>
        <v/>
      </c>
      <c r="AA4" s="148" t="str">
        <f>IF('Informations Gènes'!E5="","",'Informations Gènes'!E5)</f>
        <v/>
      </c>
      <c r="AB4" s="146"/>
      <c r="AC4" s="146"/>
      <c r="AD4" s="146"/>
      <c r="AE4" s="146"/>
    </row>
    <row r="5" spans="1:31" ht="15.75" customHeight="1">
      <c r="A5" s="284"/>
      <c r="B5" s="284"/>
      <c r="D5" s="148" t="str">
        <f>IF('Informations Gènes'!A6="","",'Informations Gènes'!A6)</f>
        <v/>
      </c>
      <c r="E5" s="148" t="str">
        <f>IF('Informations Gènes'!B6="","",'Informations Gènes'!B6)</f>
        <v/>
      </c>
      <c r="F5" s="148" t="str">
        <f>'Matrice Couleur Descriptive'!E6</f>
        <v/>
      </c>
      <c r="G5" s="331" t="str">
        <f>IF(VLOOKUP($F5,'Moyennes ∆Ct et 2^(-∆Ct)'!$B$3:$BD$86,36,FALSE)=0,"",VLOOKUP($F5,'Moyennes ∆Ct et 2^(-∆Ct)'!$B$3:$BD$86,36,FALSE))</f>
        <v/>
      </c>
      <c r="H5" s="321" t="str">
        <f>IF('Variations d''expr° - Validation'!F5="","",'Variations d''expr° - Validation'!F5)</f>
        <v/>
      </c>
      <c r="I5" s="331" t="str">
        <f>IF(VLOOKUP($F5,'Moyennes ∆Ct et 2^(-∆Ct)'!$B$3:$BD$86,38,FALSE)=0,"",VLOOKUP($F5,'Moyennes ∆Ct et 2^(-∆Ct)'!$B$3:$BD$86,38,FALSE))</f>
        <v/>
      </c>
      <c r="J5" s="321" t="str">
        <f>IF('Variations d''expr° - Validation'!I5="","",'Variations d''expr° - Validation'!I5)</f>
        <v/>
      </c>
      <c r="K5" s="331" t="str">
        <f>IF(VLOOKUP($F5,'Moyennes ∆Ct et 2^(-∆Ct)'!$B$3:$BD$86,40,FALSE)=0,"",VLOOKUP($F5,'Moyennes ∆Ct et 2^(-∆Ct)'!$B$3:$BD$86,40,FALSE))</f>
        <v/>
      </c>
      <c r="L5" s="321" t="str">
        <f>IF('Variations d''expr° - Validation'!L5="","",'Variations d''expr° - Validation'!L5)</f>
        <v/>
      </c>
      <c r="M5" s="331" t="str">
        <f>IF(VLOOKUP($F5,'Moyennes ∆Ct et 2^(-∆Ct)'!$B$3:$BD$86,42,FALSE)=0,"",VLOOKUP($F5,'Moyennes ∆Ct et 2^(-∆Ct)'!$B$3:$BD$86,42,FALSE))</f>
        <v/>
      </c>
      <c r="N5" s="321" t="str">
        <f>IF('Variations d''expr° - Validation'!O5="","",'Variations d''expr° - Validation'!O5)</f>
        <v/>
      </c>
      <c r="O5" s="331" t="str">
        <f>IF(VLOOKUP($F5,'Moyennes ∆Ct et 2^(-∆Ct)'!$B$3:$BD$86,44,FALSE)=0,"",VLOOKUP($F5,'Moyennes ∆Ct et 2^(-∆Ct)'!$B$3:$BD$86,44,FALSE))</f>
        <v/>
      </c>
      <c r="P5" s="321" t="str">
        <f>IF('Variations d''expr° - Validation'!R5="","",'Variations d''expr° - Validation'!R5)</f>
        <v/>
      </c>
      <c r="Q5" s="331" t="str">
        <f>IF(VLOOKUP($F5,'Moyennes ∆Ct et 2^(-∆Ct)'!$B$3:$BD$86,46,FALSE)=0,"",VLOOKUP($F5,'Moyennes ∆Ct et 2^(-∆Ct)'!$B$3:$BD$86,46,FALSE))</f>
        <v/>
      </c>
      <c r="R5" s="321" t="str">
        <f>IF('Variations d''expr° - Validation'!U5="","",'Variations d''expr° - Validation'!U5)</f>
        <v/>
      </c>
      <c r="S5" s="331" t="str">
        <f>IF(VLOOKUP($F5,'Moyennes ∆Ct et 2^(-∆Ct)'!$B$3:$BD$86,48,FALSE)=0,"",VLOOKUP($F5,'Moyennes ∆Ct et 2^(-∆Ct)'!$B$3:$BD$86,48,FALSE))</f>
        <v/>
      </c>
      <c r="T5" s="321" t="str">
        <f>IF('Variations d''expr° - Validation'!X5="","",'Variations d''expr° - Validation'!X5)</f>
        <v/>
      </c>
      <c r="U5" s="331" t="str">
        <f>IF(VLOOKUP($F5,'Moyennes ∆Ct et 2^(-∆Ct)'!$B$3:$BD$86,50,FALSE)=0,"",VLOOKUP($F5,'Moyennes ∆Ct et 2^(-∆Ct)'!$B$3:$BD$86,50,FALSE))</f>
        <v/>
      </c>
      <c r="V5" s="321" t="str">
        <f>IF('Variations d''expr° - Validation'!AA5="","",'Variations d''expr° - Validation'!AA5)</f>
        <v/>
      </c>
      <c r="W5" s="331" t="str">
        <f>IF(VLOOKUP($F5,'Moyennes ∆Ct et 2^(-∆Ct)'!$B$3:$BD$86,52,FALSE)=0,"",VLOOKUP($F5,'Moyennes ∆Ct et 2^(-∆Ct)'!$B$3:$BD$86,52,FALSE))</f>
        <v/>
      </c>
      <c r="X5" s="321" t="str">
        <f>IF('Variations d''expr° - Validation'!AD5="","",'Variations d''expr° - Validation'!AD5)</f>
        <v/>
      </c>
      <c r="Y5" s="331" t="str">
        <f>IF(VLOOKUP($F5,'Moyennes ∆Ct et 2^(-∆Ct)'!$B$3:$BD$86,54,FALSE)=0,"",VLOOKUP($F5,'Moyennes ∆Ct et 2^(-∆Ct)'!$B$3:$BD$86,54,FALSE))</f>
        <v/>
      </c>
      <c r="Z5" s="321" t="str">
        <f>IF('Variations d''expr° - Validation'!AG5="","",'Variations d''expr° - Validation'!AG5)</f>
        <v/>
      </c>
      <c r="AA5" s="148" t="str">
        <f>IF('Informations Gènes'!E6="","",'Informations Gènes'!E6)</f>
        <v/>
      </c>
      <c r="AB5" s="146"/>
      <c r="AC5" s="146"/>
      <c r="AD5" s="146"/>
      <c r="AE5" s="146"/>
    </row>
    <row r="6" spans="1:31" ht="15.75" customHeight="1">
      <c r="A6" s="284"/>
      <c r="B6" s="284"/>
      <c r="D6" s="148" t="str">
        <f>IF('Informations Gènes'!A7="","",'Informations Gènes'!A7)</f>
        <v/>
      </c>
      <c r="E6" s="148" t="str">
        <f>IF('Informations Gènes'!B7="","",'Informations Gènes'!B7)</f>
        <v/>
      </c>
      <c r="F6" s="148" t="str">
        <f>'Matrice Couleur Descriptive'!E7</f>
        <v/>
      </c>
      <c r="G6" s="331" t="str">
        <f>IF(VLOOKUP($F6,'Moyennes ∆Ct et 2^(-∆Ct)'!$B$3:$BD$86,36,FALSE)=0,"",VLOOKUP($F6,'Moyennes ∆Ct et 2^(-∆Ct)'!$B$3:$BD$86,36,FALSE))</f>
        <v/>
      </c>
      <c r="H6" s="321" t="str">
        <f>IF('Variations d''expr° - Validation'!F6="","",'Variations d''expr° - Validation'!F6)</f>
        <v/>
      </c>
      <c r="I6" s="331" t="str">
        <f>IF(VLOOKUP($F6,'Moyennes ∆Ct et 2^(-∆Ct)'!$B$3:$BD$86,38,FALSE)=0,"",VLOOKUP($F6,'Moyennes ∆Ct et 2^(-∆Ct)'!$B$3:$BD$86,38,FALSE))</f>
        <v/>
      </c>
      <c r="J6" s="321" t="str">
        <f>IF('Variations d''expr° - Validation'!I6="","",'Variations d''expr° - Validation'!I6)</f>
        <v/>
      </c>
      <c r="K6" s="331" t="str">
        <f>IF(VLOOKUP($F6,'Moyennes ∆Ct et 2^(-∆Ct)'!$B$3:$BD$86,40,FALSE)=0,"",VLOOKUP($F6,'Moyennes ∆Ct et 2^(-∆Ct)'!$B$3:$BD$86,40,FALSE))</f>
        <v/>
      </c>
      <c r="L6" s="321" t="str">
        <f>IF('Variations d''expr° - Validation'!L6="","",'Variations d''expr° - Validation'!L6)</f>
        <v/>
      </c>
      <c r="M6" s="331" t="str">
        <f>IF(VLOOKUP($F6,'Moyennes ∆Ct et 2^(-∆Ct)'!$B$3:$BD$86,42,FALSE)=0,"",VLOOKUP($F6,'Moyennes ∆Ct et 2^(-∆Ct)'!$B$3:$BD$86,42,FALSE))</f>
        <v/>
      </c>
      <c r="N6" s="321" t="str">
        <f>IF('Variations d''expr° - Validation'!O6="","",'Variations d''expr° - Validation'!O6)</f>
        <v/>
      </c>
      <c r="O6" s="331" t="str">
        <f>IF(VLOOKUP($F6,'Moyennes ∆Ct et 2^(-∆Ct)'!$B$3:$BD$86,44,FALSE)=0,"",VLOOKUP($F6,'Moyennes ∆Ct et 2^(-∆Ct)'!$B$3:$BD$86,44,FALSE))</f>
        <v/>
      </c>
      <c r="P6" s="321" t="str">
        <f>IF('Variations d''expr° - Validation'!R6="","",'Variations d''expr° - Validation'!R6)</f>
        <v/>
      </c>
      <c r="Q6" s="331" t="str">
        <f>IF(VLOOKUP($F6,'Moyennes ∆Ct et 2^(-∆Ct)'!$B$3:$BD$86,46,FALSE)=0,"",VLOOKUP($F6,'Moyennes ∆Ct et 2^(-∆Ct)'!$B$3:$BD$86,46,FALSE))</f>
        <v/>
      </c>
      <c r="R6" s="321" t="str">
        <f>IF('Variations d''expr° - Validation'!U6="","",'Variations d''expr° - Validation'!U6)</f>
        <v/>
      </c>
      <c r="S6" s="331" t="str">
        <f>IF(VLOOKUP($F6,'Moyennes ∆Ct et 2^(-∆Ct)'!$B$3:$BD$86,48,FALSE)=0,"",VLOOKUP($F6,'Moyennes ∆Ct et 2^(-∆Ct)'!$B$3:$BD$86,48,FALSE))</f>
        <v/>
      </c>
      <c r="T6" s="321" t="str">
        <f>IF('Variations d''expr° - Validation'!X6="","",'Variations d''expr° - Validation'!X6)</f>
        <v/>
      </c>
      <c r="U6" s="331" t="str">
        <f>IF(VLOOKUP($F6,'Moyennes ∆Ct et 2^(-∆Ct)'!$B$3:$BD$86,50,FALSE)=0,"",VLOOKUP($F6,'Moyennes ∆Ct et 2^(-∆Ct)'!$B$3:$BD$86,50,FALSE))</f>
        <v/>
      </c>
      <c r="V6" s="321" t="str">
        <f>IF('Variations d''expr° - Validation'!AA6="","",'Variations d''expr° - Validation'!AA6)</f>
        <v/>
      </c>
      <c r="W6" s="331" t="str">
        <f>IF(VLOOKUP($F6,'Moyennes ∆Ct et 2^(-∆Ct)'!$B$3:$BD$86,52,FALSE)=0,"",VLOOKUP($F6,'Moyennes ∆Ct et 2^(-∆Ct)'!$B$3:$BD$86,52,FALSE))</f>
        <v/>
      </c>
      <c r="X6" s="321" t="str">
        <f>IF('Variations d''expr° - Validation'!AD6="","",'Variations d''expr° - Validation'!AD6)</f>
        <v/>
      </c>
      <c r="Y6" s="331" t="str">
        <f>IF(VLOOKUP($F6,'Moyennes ∆Ct et 2^(-∆Ct)'!$B$3:$BD$86,54,FALSE)=0,"",VLOOKUP($F6,'Moyennes ∆Ct et 2^(-∆Ct)'!$B$3:$BD$86,54,FALSE))</f>
        <v/>
      </c>
      <c r="Z6" s="321" t="str">
        <f>IF('Variations d''expr° - Validation'!AG6="","",'Variations d''expr° - Validation'!AG6)</f>
        <v/>
      </c>
      <c r="AA6" s="148" t="str">
        <f>IF('Informations Gènes'!E7="","",'Informations Gènes'!E7)</f>
        <v/>
      </c>
      <c r="AB6" s="146"/>
      <c r="AC6" s="146"/>
      <c r="AD6" s="146"/>
      <c r="AE6" s="146"/>
    </row>
    <row r="7" spans="1:31" ht="15.75" customHeight="1">
      <c r="A7" s="284"/>
      <c r="B7" s="284"/>
      <c r="C7" s="285"/>
      <c r="D7" s="148" t="str">
        <f>IF('Informations Gènes'!A8="","",'Informations Gènes'!A8)</f>
        <v/>
      </c>
      <c r="E7" s="148" t="str">
        <f>IF('Informations Gènes'!B8="","",'Informations Gènes'!B8)</f>
        <v/>
      </c>
      <c r="F7" s="148" t="str">
        <f>'Matrice Couleur Descriptive'!E8</f>
        <v/>
      </c>
      <c r="G7" s="331" t="str">
        <f>IF(VLOOKUP($F7,'Moyennes ∆Ct et 2^(-∆Ct)'!$B$3:$BD$86,36,FALSE)=0,"",VLOOKUP($F7,'Moyennes ∆Ct et 2^(-∆Ct)'!$B$3:$BD$86,36,FALSE))</f>
        <v/>
      </c>
      <c r="H7" s="321" t="str">
        <f>IF('Variations d''expr° - Validation'!F7="","",'Variations d''expr° - Validation'!F7)</f>
        <v/>
      </c>
      <c r="I7" s="331" t="str">
        <f>IF(VLOOKUP($F7,'Moyennes ∆Ct et 2^(-∆Ct)'!$B$3:$BD$86,38,FALSE)=0,"",VLOOKUP($F7,'Moyennes ∆Ct et 2^(-∆Ct)'!$B$3:$BD$86,38,FALSE))</f>
        <v/>
      </c>
      <c r="J7" s="321" t="str">
        <f>IF('Variations d''expr° - Validation'!I7="","",'Variations d''expr° - Validation'!I7)</f>
        <v/>
      </c>
      <c r="K7" s="331" t="str">
        <f>IF(VLOOKUP($F7,'Moyennes ∆Ct et 2^(-∆Ct)'!$B$3:$BD$86,40,FALSE)=0,"",VLOOKUP($F7,'Moyennes ∆Ct et 2^(-∆Ct)'!$B$3:$BD$86,40,FALSE))</f>
        <v/>
      </c>
      <c r="L7" s="321" t="str">
        <f>IF('Variations d''expr° - Validation'!L7="","",'Variations d''expr° - Validation'!L7)</f>
        <v/>
      </c>
      <c r="M7" s="331" t="str">
        <f>IF(VLOOKUP($F7,'Moyennes ∆Ct et 2^(-∆Ct)'!$B$3:$BD$86,42,FALSE)=0,"",VLOOKUP($F7,'Moyennes ∆Ct et 2^(-∆Ct)'!$B$3:$BD$86,42,FALSE))</f>
        <v/>
      </c>
      <c r="N7" s="321" t="str">
        <f>IF('Variations d''expr° - Validation'!O7="","",'Variations d''expr° - Validation'!O7)</f>
        <v/>
      </c>
      <c r="O7" s="331" t="str">
        <f>IF(VLOOKUP($F7,'Moyennes ∆Ct et 2^(-∆Ct)'!$B$3:$BD$86,44,FALSE)=0,"",VLOOKUP($F7,'Moyennes ∆Ct et 2^(-∆Ct)'!$B$3:$BD$86,44,FALSE))</f>
        <v/>
      </c>
      <c r="P7" s="321" t="str">
        <f>IF('Variations d''expr° - Validation'!R7="","",'Variations d''expr° - Validation'!R7)</f>
        <v/>
      </c>
      <c r="Q7" s="331" t="str">
        <f>IF(VLOOKUP($F7,'Moyennes ∆Ct et 2^(-∆Ct)'!$B$3:$BD$86,46,FALSE)=0,"",VLOOKUP($F7,'Moyennes ∆Ct et 2^(-∆Ct)'!$B$3:$BD$86,46,FALSE))</f>
        <v/>
      </c>
      <c r="R7" s="321" t="str">
        <f>IF('Variations d''expr° - Validation'!U7="","",'Variations d''expr° - Validation'!U7)</f>
        <v/>
      </c>
      <c r="S7" s="331" t="str">
        <f>IF(VLOOKUP($F7,'Moyennes ∆Ct et 2^(-∆Ct)'!$B$3:$BD$86,48,FALSE)=0,"",VLOOKUP($F7,'Moyennes ∆Ct et 2^(-∆Ct)'!$B$3:$BD$86,48,FALSE))</f>
        <v/>
      </c>
      <c r="T7" s="321" t="str">
        <f>IF('Variations d''expr° - Validation'!X7="","",'Variations d''expr° - Validation'!X7)</f>
        <v/>
      </c>
      <c r="U7" s="331" t="str">
        <f>IF(VLOOKUP($F7,'Moyennes ∆Ct et 2^(-∆Ct)'!$B$3:$BD$86,50,FALSE)=0,"",VLOOKUP($F7,'Moyennes ∆Ct et 2^(-∆Ct)'!$B$3:$BD$86,50,FALSE))</f>
        <v/>
      </c>
      <c r="V7" s="321" t="str">
        <f>IF('Variations d''expr° - Validation'!AA7="","",'Variations d''expr° - Validation'!AA7)</f>
        <v/>
      </c>
      <c r="W7" s="331" t="str">
        <f>IF(VLOOKUP($F7,'Moyennes ∆Ct et 2^(-∆Ct)'!$B$3:$BD$86,52,FALSE)=0,"",VLOOKUP($F7,'Moyennes ∆Ct et 2^(-∆Ct)'!$B$3:$BD$86,52,FALSE))</f>
        <v/>
      </c>
      <c r="X7" s="321" t="str">
        <f>IF('Variations d''expr° - Validation'!AD7="","",'Variations d''expr° - Validation'!AD7)</f>
        <v/>
      </c>
      <c r="Y7" s="331" t="str">
        <f>IF(VLOOKUP($F7,'Moyennes ∆Ct et 2^(-∆Ct)'!$B$3:$BD$86,54,FALSE)=0,"",VLOOKUP($F7,'Moyennes ∆Ct et 2^(-∆Ct)'!$B$3:$BD$86,54,FALSE))</f>
        <v/>
      </c>
      <c r="Z7" s="321" t="str">
        <f>IF('Variations d''expr° - Validation'!AG7="","",'Variations d''expr° - Validation'!AG7)</f>
        <v/>
      </c>
      <c r="AA7" s="148" t="str">
        <f>IF('Informations Gènes'!E8="","",'Informations Gènes'!E8)</f>
        <v/>
      </c>
      <c r="AB7" s="146"/>
      <c r="AC7" s="146"/>
      <c r="AD7" s="146"/>
      <c r="AE7" s="146"/>
    </row>
    <row r="8" spans="1:31" ht="15.75" customHeight="1">
      <c r="A8" s="284"/>
      <c r="B8" s="284"/>
      <c r="C8" s="285"/>
      <c r="D8" s="148" t="str">
        <f>IF('Informations Gènes'!A9="","",'Informations Gènes'!A9)</f>
        <v/>
      </c>
      <c r="E8" s="148" t="str">
        <f>IF('Informations Gènes'!B9="","",'Informations Gènes'!B9)</f>
        <v/>
      </c>
      <c r="F8" s="148" t="str">
        <f>'Matrice Couleur Descriptive'!E9</f>
        <v/>
      </c>
      <c r="G8" s="331" t="str">
        <f>IF(VLOOKUP($F8,'Moyennes ∆Ct et 2^(-∆Ct)'!$B$3:$BD$86,36,FALSE)=0,"",VLOOKUP($F8,'Moyennes ∆Ct et 2^(-∆Ct)'!$B$3:$BD$86,36,FALSE))</f>
        <v/>
      </c>
      <c r="H8" s="321" t="str">
        <f>IF('Variations d''expr° - Validation'!F8="","",'Variations d''expr° - Validation'!F8)</f>
        <v/>
      </c>
      <c r="I8" s="331" t="str">
        <f>IF(VLOOKUP($F8,'Moyennes ∆Ct et 2^(-∆Ct)'!$B$3:$BD$86,38,FALSE)=0,"",VLOOKUP($F8,'Moyennes ∆Ct et 2^(-∆Ct)'!$B$3:$BD$86,38,FALSE))</f>
        <v/>
      </c>
      <c r="J8" s="321" t="str">
        <f>IF('Variations d''expr° - Validation'!I8="","",'Variations d''expr° - Validation'!I8)</f>
        <v/>
      </c>
      <c r="K8" s="331" t="str">
        <f>IF(VLOOKUP($F8,'Moyennes ∆Ct et 2^(-∆Ct)'!$B$3:$BD$86,40,FALSE)=0,"",VLOOKUP($F8,'Moyennes ∆Ct et 2^(-∆Ct)'!$B$3:$BD$86,40,FALSE))</f>
        <v/>
      </c>
      <c r="L8" s="321" t="str">
        <f>IF('Variations d''expr° - Validation'!L8="","",'Variations d''expr° - Validation'!L8)</f>
        <v/>
      </c>
      <c r="M8" s="331" t="str">
        <f>IF(VLOOKUP($F8,'Moyennes ∆Ct et 2^(-∆Ct)'!$B$3:$BD$86,42,FALSE)=0,"",VLOOKUP($F8,'Moyennes ∆Ct et 2^(-∆Ct)'!$B$3:$BD$86,42,FALSE))</f>
        <v/>
      </c>
      <c r="N8" s="321" t="str">
        <f>IF('Variations d''expr° - Validation'!O8="","",'Variations d''expr° - Validation'!O8)</f>
        <v/>
      </c>
      <c r="O8" s="331" t="str">
        <f>IF(VLOOKUP($F8,'Moyennes ∆Ct et 2^(-∆Ct)'!$B$3:$BD$86,44,FALSE)=0,"",VLOOKUP($F8,'Moyennes ∆Ct et 2^(-∆Ct)'!$B$3:$BD$86,44,FALSE))</f>
        <v/>
      </c>
      <c r="P8" s="321" t="str">
        <f>IF('Variations d''expr° - Validation'!R8="","",'Variations d''expr° - Validation'!R8)</f>
        <v/>
      </c>
      <c r="Q8" s="331" t="str">
        <f>IF(VLOOKUP($F8,'Moyennes ∆Ct et 2^(-∆Ct)'!$B$3:$BD$86,46,FALSE)=0,"",VLOOKUP($F8,'Moyennes ∆Ct et 2^(-∆Ct)'!$B$3:$BD$86,46,FALSE))</f>
        <v/>
      </c>
      <c r="R8" s="321" t="str">
        <f>IF('Variations d''expr° - Validation'!U8="","",'Variations d''expr° - Validation'!U8)</f>
        <v/>
      </c>
      <c r="S8" s="331" t="str">
        <f>IF(VLOOKUP($F8,'Moyennes ∆Ct et 2^(-∆Ct)'!$B$3:$BD$86,48,FALSE)=0,"",VLOOKUP($F8,'Moyennes ∆Ct et 2^(-∆Ct)'!$B$3:$BD$86,48,FALSE))</f>
        <v/>
      </c>
      <c r="T8" s="321" t="str">
        <f>IF('Variations d''expr° - Validation'!X8="","",'Variations d''expr° - Validation'!X8)</f>
        <v/>
      </c>
      <c r="U8" s="331" t="str">
        <f>IF(VLOOKUP($F8,'Moyennes ∆Ct et 2^(-∆Ct)'!$B$3:$BD$86,50,FALSE)=0,"",VLOOKUP($F8,'Moyennes ∆Ct et 2^(-∆Ct)'!$B$3:$BD$86,50,FALSE))</f>
        <v/>
      </c>
      <c r="V8" s="321" t="str">
        <f>IF('Variations d''expr° - Validation'!AA8="","",'Variations d''expr° - Validation'!AA8)</f>
        <v/>
      </c>
      <c r="W8" s="331" t="str">
        <f>IF(VLOOKUP($F8,'Moyennes ∆Ct et 2^(-∆Ct)'!$B$3:$BD$86,52,FALSE)=0,"",VLOOKUP($F8,'Moyennes ∆Ct et 2^(-∆Ct)'!$B$3:$BD$86,52,FALSE))</f>
        <v/>
      </c>
      <c r="X8" s="321" t="str">
        <f>IF('Variations d''expr° - Validation'!AD8="","",'Variations d''expr° - Validation'!AD8)</f>
        <v/>
      </c>
      <c r="Y8" s="331" t="str">
        <f>IF(VLOOKUP($F8,'Moyennes ∆Ct et 2^(-∆Ct)'!$B$3:$BD$86,54,FALSE)=0,"",VLOOKUP($F8,'Moyennes ∆Ct et 2^(-∆Ct)'!$B$3:$BD$86,54,FALSE))</f>
        <v/>
      </c>
      <c r="Z8" s="321" t="str">
        <f>IF('Variations d''expr° - Validation'!AG8="","",'Variations d''expr° - Validation'!AG8)</f>
        <v/>
      </c>
      <c r="AA8" s="148" t="str">
        <f>IF('Informations Gènes'!E9="","",'Informations Gènes'!E9)</f>
        <v/>
      </c>
      <c r="AB8" s="146"/>
      <c r="AC8" s="146"/>
      <c r="AD8" s="146"/>
      <c r="AE8" s="146"/>
    </row>
    <row r="9" spans="1:31" ht="15.75" customHeight="1">
      <c r="A9" s="146"/>
      <c r="C9" s="285"/>
      <c r="D9" s="148" t="str">
        <f>IF('Informations Gènes'!A10="","",'Informations Gènes'!A10)</f>
        <v/>
      </c>
      <c r="E9" s="148" t="str">
        <f>IF('Informations Gènes'!B10="","",'Informations Gènes'!B10)</f>
        <v/>
      </c>
      <c r="F9" s="148" t="str">
        <f>'Matrice Couleur Descriptive'!E10</f>
        <v/>
      </c>
      <c r="G9" s="331" t="str">
        <f>IF(VLOOKUP($F9,'Moyennes ∆Ct et 2^(-∆Ct)'!$B$3:$BD$86,36,FALSE)=0,"",VLOOKUP($F9,'Moyennes ∆Ct et 2^(-∆Ct)'!$B$3:$BD$86,36,FALSE))</f>
        <v/>
      </c>
      <c r="H9" s="321" t="str">
        <f>IF('Variations d''expr° - Validation'!F9="","",'Variations d''expr° - Validation'!F9)</f>
        <v/>
      </c>
      <c r="I9" s="331" t="str">
        <f>IF(VLOOKUP($F9,'Moyennes ∆Ct et 2^(-∆Ct)'!$B$3:$BD$86,38,FALSE)=0,"",VLOOKUP($F9,'Moyennes ∆Ct et 2^(-∆Ct)'!$B$3:$BD$86,38,FALSE))</f>
        <v/>
      </c>
      <c r="J9" s="321" t="str">
        <f>IF('Variations d''expr° - Validation'!I9="","",'Variations d''expr° - Validation'!I9)</f>
        <v/>
      </c>
      <c r="K9" s="331" t="str">
        <f>IF(VLOOKUP($F9,'Moyennes ∆Ct et 2^(-∆Ct)'!$B$3:$BD$86,40,FALSE)=0,"",VLOOKUP($F9,'Moyennes ∆Ct et 2^(-∆Ct)'!$B$3:$BD$86,40,FALSE))</f>
        <v/>
      </c>
      <c r="L9" s="321" t="str">
        <f>IF('Variations d''expr° - Validation'!L9="","",'Variations d''expr° - Validation'!L9)</f>
        <v/>
      </c>
      <c r="M9" s="331" t="str">
        <f>IF(VLOOKUP($F9,'Moyennes ∆Ct et 2^(-∆Ct)'!$B$3:$BD$86,42,FALSE)=0,"",VLOOKUP($F9,'Moyennes ∆Ct et 2^(-∆Ct)'!$B$3:$BD$86,42,FALSE))</f>
        <v/>
      </c>
      <c r="N9" s="321" t="str">
        <f>IF('Variations d''expr° - Validation'!O9="","",'Variations d''expr° - Validation'!O9)</f>
        <v/>
      </c>
      <c r="O9" s="331" t="str">
        <f>IF(VLOOKUP($F9,'Moyennes ∆Ct et 2^(-∆Ct)'!$B$3:$BD$86,44,FALSE)=0,"",VLOOKUP($F9,'Moyennes ∆Ct et 2^(-∆Ct)'!$B$3:$BD$86,44,FALSE))</f>
        <v/>
      </c>
      <c r="P9" s="321" t="str">
        <f>IF('Variations d''expr° - Validation'!R9="","",'Variations d''expr° - Validation'!R9)</f>
        <v/>
      </c>
      <c r="Q9" s="331" t="str">
        <f>IF(VLOOKUP($F9,'Moyennes ∆Ct et 2^(-∆Ct)'!$B$3:$BD$86,46,FALSE)=0,"",VLOOKUP($F9,'Moyennes ∆Ct et 2^(-∆Ct)'!$B$3:$BD$86,46,FALSE))</f>
        <v/>
      </c>
      <c r="R9" s="321" t="str">
        <f>IF('Variations d''expr° - Validation'!U9="","",'Variations d''expr° - Validation'!U9)</f>
        <v/>
      </c>
      <c r="S9" s="331" t="str">
        <f>IF(VLOOKUP($F9,'Moyennes ∆Ct et 2^(-∆Ct)'!$B$3:$BD$86,48,FALSE)=0,"",VLOOKUP($F9,'Moyennes ∆Ct et 2^(-∆Ct)'!$B$3:$BD$86,48,FALSE))</f>
        <v/>
      </c>
      <c r="T9" s="321" t="str">
        <f>IF('Variations d''expr° - Validation'!X9="","",'Variations d''expr° - Validation'!X9)</f>
        <v/>
      </c>
      <c r="U9" s="331" t="str">
        <f>IF(VLOOKUP($F9,'Moyennes ∆Ct et 2^(-∆Ct)'!$B$3:$BD$86,50,FALSE)=0,"",VLOOKUP($F9,'Moyennes ∆Ct et 2^(-∆Ct)'!$B$3:$BD$86,50,FALSE))</f>
        <v/>
      </c>
      <c r="V9" s="321" t="str">
        <f>IF('Variations d''expr° - Validation'!AA9="","",'Variations d''expr° - Validation'!AA9)</f>
        <v/>
      </c>
      <c r="W9" s="331" t="str">
        <f>IF(VLOOKUP($F9,'Moyennes ∆Ct et 2^(-∆Ct)'!$B$3:$BD$86,52,FALSE)=0,"",VLOOKUP($F9,'Moyennes ∆Ct et 2^(-∆Ct)'!$B$3:$BD$86,52,FALSE))</f>
        <v/>
      </c>
      <c r="X9" s="321" t="str">
        <f>IF('Variations d''expr° - Validation'!AD9="","",'Variations d''expr° - Validation'!AD9)</f>
        <v/>
      </c>
      <c r="Y9" s="331" t="str">
        <f>IF(VLOOKUP($F9,'Moyennes ∆Ct et 2^(-∆Ct)'!$B$3:$BD$86,54,FALSE)=0,"",VLOOKUP($F9,'Moyennes ∆Ct et 2^(-∆Ct)'!$B$3:$BD$86,54,FALSE))</f>
        <v/>
      </c>
      <c r="Z9" s="321" t="str">
        <f>IF('Variations d''expr° - Validation'!AG9="","",'Variations d''expr° - Validation'!AG9)</f>
        <v/>
      </c>
      <c r="AA9" s="148" t="str">
        <f>IF('Informations Gènes'!E10="","",'Informations Gènes'!E10)</f>
        <v/>
      </c>
      <c r="AB9" s="146"/>
      <c r="AC9" s="146"/>
      <c r="AD9" s="146"/>
      <c r="AE9" s="146"/>
    </row>
    <row r="10" spans="1:31" ht="15.75" customHeight="1">
      <c r="A10" s="146"/>
      <c r="C10" s="285"/>
      <c r="D10" s="148" t="str">
        <f>IF('Informations Gènes'!A11="","",'Informations Gènes'!A11)</f>
        <v/>
      </c>
      <c r="E10" s="148" t="str">
        <f>IF('Informations Gènes'!B11="","",'Informations Gènes'!B11)</f>
        <v/>
      </c>
      <c r="F10" s="148" t="str">
        <f>'Matrice Couleur Descriptive'!E11</f>
        <v/>
      </c>
      <c r="G10" s="331" t="str">
        <f>IF(VLOOKUP($F10,'Moyennes ∆Ct et 2^(-∆Ct)'!$B$3:$BD$86,36,FALSE)=0,"",VLOOKUP($F10,'Moyennes ∆Ct et 2^(-∆Ct)'!$B$3:$BD$86,36,FALSE))</f>
        <v/>
      </c>
      <c r="H10" s="321" t="str">
        <f>IF('Variations d''expr° - Validation'!F10="","",'Variations d''expr° - Validation'!F10)</f>
        <v/>
      </c>
      <c r="I10" s="331" t="str">
        <f>IF(VLOOKUP($F10,'Moyennes ∆Ct et 2^(-∆Ct)'!$B$3:$BD$86,38,FALSE)=0,"",VLOOKUP($F10,'Moyennes ∆Ct et 2^(-∆Ct)'!$B$3:$BD$86,38,FALSE))</f>
        <v/>
      </c>
      <c r="J10" s="321" t="str">
        <f>IF('Variations d''expr° - Validation'!I10="","",'Variations d''expr° - Validation'!I10)</f>
        <v/>
      </c>
      <c r="K10" s="331" t="str">
        <f>IF(VLOOKUP($F10,'Moyennes ∆Ct et 2^(-∆Ct)'!$B$3:$BD$86,40,FALSE)=0,"",VLOOKUP($F10,'Moyennes ∆Ct et 2^(-∆Ct)'!$B$3:$BD$86,40,FALSE))</f>
        <v/>
      </c>
      <c r="L10" s="321" t="str">
        <f>IF('Variations d''expr° - Validation'!L10="","",'Variations d''expr° - Validation'!L10)</f>
        <v/>
      </c>
      <c r="M10" s="331" t="str">
        <f>IF(VLOOKUP($F10,'Moyennes ∆Ct et 2^(-∆Ct)'!$B$3:$BD$86,42,FALSE)=0,"",VLOOKUP($F10,'Moyennes ∆Ct et 2^(-∆Ct)'!$B$3:$BD$86,42,FALSE))</f>
        <v/>
      </c>
      <c r="N10" s="321" t="str">
        <f>IF('Variations d''expr° - Validation'!O10="","",'Variations d''expr° - Validation'!O10)</f>
        <v/>
      </c>
      <c r="O10" s="331" t="str">
        <f>IF(VLOOKUP($F10,'Moyennes ∆Ct et 2^(-∆Ct)'!$B$3:$BD$86,44,FALSE)=0,"",VLOOKUP($F10,'Moyennes ∆Ct et 2^(-∆Ct)'!$B$3:$BD$86,44,FALSE))</f>
        <v/>
      </c>
      <c r="P10" s="321" t="str">
        <f>IF('Variations d''expr° - Validation'!R10="","",'Variations d''expr° - Validation'!R10)</f>
        <v/>
      </c>
      <c r="Q10" s="331" t="str">
        <f>IF(VLOOKUP($F10,'Moyennes ∆Ct et 2^(-∆Ct)'!$B$3:$BD$86,46,FALSE)=0,"",VLOOKUP($F10,'Moyennes ∆Ct et 2^(-∆Ct)'!$B$3:$BD$86,46,FALSE))</f>
        <v/>
      </c>
      <c r="R10" s="321" t="str">
        <f>IF('Variations d''expr° - Validation'!U10="","",'Variations d''expr° - Validation'!U10)</f>
        <v/>
      </c>
      <c r="S10" s="331" t="str">
        <f>IF(VLOOKUP($F10,'Moyennes ∆Ct et 2^(-∆Ct)'!$B$3:$BD$86,48,FALSE)=0,"",VLOOKUP($F10,'Moyennes ∆Ct et 2^(-∆Ct)'!$B$3:$BD$86,48,FALSE))</f>
        <v/>
      </c>
      <c r="T10" s="321" t="str">
        <f>IF('Variations d''expr° - Validation'!X10="","",'Variations d''expr° - Validation'!X10)</f>
        <v/>
      </c>
      <c r="U10" s="331" t="str">
        <f>IF(VLOOKUP($F10,'Moyennes ∆Ct et 2^(-∆Ct)'!$B$3:$BD$86,50,FALSE)=0,"",VLOOKUP($F10,'Moyennes ∆Ct et 2^(-∆Ct)'!$B$3:$BD$86,50,FALSE))</f>
        <v/>
      </c>
      <c r="V10" s="321" t="str">
        <f>IF('Variations d''expr° - Validation'!AA10="","",'Variations d''expr° - Validation'!AA10)</f>
        <v/>
      </c>
      <c r="W10" s="331" t="str">
        <f>IF(VLOOKUP($F10,'Moyennes ∆Ct et 2^(-∆Ct)'!$B$3:$BD$86,52,FALSE)=0,"",VLOOKUP($F10,'Moyennes ∆Ct et 2^(-∆Ct)'!$B$3:$BD$86,52,FALSE))</f>
        <v/>
      </c>
      <c r="X10" s="321" t="str">
        <f>IF('Variations d''expr° - Validation'!AD10="","",'Variations d''expr° - Validation'!AD10)</f>
        <v/>
      </c>
      <c r="Y10" s="331" t="str">
        <f>IF(VLOOKUP($F10,'Moyennes ∆Ct et 2^(-∆Ct)'!$B$3:$BD$86,54,FALSE)=0,"",VLOOKUP($F10,'Moyennes ∆Ct et 2^(-∆Ct)'!$B$3:$BD$86,54,FALSE))</f>
        <v/>
      </c>
      <c r="Z10" s="321" t="str">
        <f>IF('Variations d''expr° - Validation'!AG10="","",'Variations d''expr° - Validation'!AG10)</f>
        <v/>
      </c>
      <c r="AA10" s="148" t="str">
        <f>IF('Informations Gènes'!E11="","",'Informations Gènes'!E11)</f>
        <v/>
      </c>
      <c r="AB10" s="146"/>
      <c r="AC10" s="146"/>
      <c r="AD10" s="146"/>
      <c r="AE10" s="146"/>
    </row>
    <row r="11" spans="1:31" ht="15.75" customHeight="1">
      <c r="A11" s="146"/>
      <c r="D11" s="148" t="str">
        <f>IF('Informations Gènes'!A12="","",'Informations Gènes'!A12)</f>
        <v/>
      </c>
      <c r="E11" s="148" t="str">
        <f>IF('Informations Gènes'!B12="","",'Informations Gènes'!B12)</f>
        <v/>
      </c>
      <c r="F11" s="148" t="str">
        <f>'Matrice Couleur Descriptive'!E12</f>
        <v/>
      </c>
      <c r="G11" s="331" t="str">
        <f>IF(VLOOKUP($F11,'Moyennes ∆Ct et 2^(-∆Ct)'!$B$3:$BD$86,36,FALSE)=0,"",VLOOKUP($F11,'Moyennes ∆Ct et 2^(-∆Ct)'!$B$3:$BD$86,36,FALSE))</f>
        <v/>
      </c>
      <c r="H11" s="321" t="str">
        <f>IF('Variations d''expr° - Validation'!F11="","",'Variations d''expr° - Validation'!F11)</f>
        <v/>
      </c>
      <c r="I11" s="331" t="str">
        <f>IF(VLOOKUP($F11,'Moyennes ∆Ct et 2^(-∆Ct)'!$B$3:$BD$86,38,FALSE)=0,"",VLOOKUP($F11,'Moyennes ∆Ct et 2^(-∆Ct)'!$B$3:$BD$86,38,FALSE))</f>
        <v/>
      </c>
      <c r="J11" s="321" t="str">
        <f>IF('Variations d''expr° - Validation'!I11="","",'Variations d''expr° - Validation'!I11)</f>
        <v/>
      </c>
      <c r="K11" s="331" t="str">
        <f>IF(VLOOKUP($F11,'Moyennes ∆Ct et 2^(-∆Ct)'!$B$3:$BD$86,40,FALSE)=0,"",VLOOKUP($F11,'Moyennes ∆Ct et 2^(-∆Ct)'!$B$3:$BD$86,40,FALSE))</f>
        <v/>
      </c>
      <c r="L11" s="321" t="str">
        <f>IF('Variations d''expr° - Validation'!L11="","",'Variations d''expr° - Validation'!L11)</f>
        <v/>
      </c>
      <c r="M11" s="331" t="str">
        <f>IF(VLOOKUP($F11,'Moyennes ∆Ct et 2^(-∆Ct)'!$B$3:$BD$86,42,FALSE)=0,"",VLOOKUP($F11,'Moyennes ∆Ct et 2^(-∆Ct)'!$B$3:$BD$86,42,FALSE))</f>
        <v/>
      </c>
      <c r="N11" s="321" t="str">
        <f>IF('Variations d''expr° - Validation'!O11="","",'Variations d''expr° - Validation'!O11)</f>
        <v/>
      </c>
      <c r="O11" s="331" t="str">
        <f>IF(VLOOKUP($F11,'Moyennes ∆Ct et 2^(-∆Ct)'!$B$3:$BD$86,44,FALSE)=0,"",VLOOKUP($F11,'Moyennes ∆Ct et 2^(-∆Ct)'!$B$3:$BD$86,44,FALSE))</f>
        <v/>
      </c>
      <c r="P11" s="321" t="str">
        <f>IF('Variations d''expr° - Validation'!R11="","",'Variations d''expr° - Validation'!R11)</f>
        <v/>
      </c>
      <c r="Q11" s="331" t="str">
        <f>IF(VLOOKUP($F11,'Moyennes ∆Ct et 2^(-∆Ct)'!$B$3:$BD$86,46,FALSE)=0,"",VLOOKUP($F11,'Moyennes ∆Ct et 2^(-∆Ct)'!$B$3:$BD$86,46,FALSE))</f>
        <v/>
      </c>
      <c r="R11" s="321" t="str">
        <f>IF('Variations d''expr° - Validation'!U11="","",'Variations d''expr° - Validation'!U11)</f>
        <v/>
      </c>
      <c r="S11" s="331" t="str">
        <f>IF(VLOOKUP($F11,'Moyennes ∆Ct et 2^(-∆Ct)'!$B$3:$BD$86,48,FALSE)=0,"",VLOOKUP($F11,'Moyennes ∆Ct et 2^(-∆Ct)'!$B$3:$BD$86,48,FALSE))</f>
        <v/>
      </c>
      <c r="T11" s="321" t="str">
        <f>IF('Variations d''expr° - Validation'!X11="","",'Variations d''expr° - Validation'!X11)</f>
        <v/>
      </c>
      <c r="U11" s="331" t="str">
        <f>IF(VLOOKUP($F11,'Moyennes ∆Ct et 2^(-∆Ct)'!$B$3:$BD$86,50,FALSE)=0,"",VLOOKUP($F11,'Moyennes ∆Ct et 2^(-∆Ct)'!$B$3:$BD$86,50,FALSE))</f>
        <v/>
      </c>
      <c r="V11" s="321" t="str">
        <f>IF('Variations d''expr° - Validation'!AA11="","",'Variations d''expr° - Validation'!AA11)</f>
        <v/>
      </c>
      <c r="W11" s="331" t="str">
        <f>IF(VLOOKUP($F11,'Moyennes ∆Ct et 2^(-∆Ct)'!$B$3:$BD$86,52,FALSE)=0,"",VLOOKUP($F11,'Moyennes ∆Ct et 2^(-∆Ct)'!$B$3:$BD$86,52,FALSE))</f>
        <v/>
      </c>
      <c r="X11" s="321" t="str">
        <f>IF('Variations d''expr° - Validation'!AD11="","",'Variations d''expr° - Validation'!AD11)</f>
        <v/>
      </c>
      <c r="Y11" s="331" t="str">
        <f>IF(VLOOKUP($F11,'Moyennes ∆Ct et 2^(-∆Ct)'!$B$3:$BD$86,54,FALSE)=0,"",VLOOKUP($F11,'Moyennes ∆Ct et 2^(-∆Ct)'!$B$3:$BD$86,54,FALSE))</f>
        <v/>
      </c>
      <c r="Z11" s="321" t="str">
        <f>IF('Variations d''expr° - Validation'!AG11="","",'Variations d''expr° - Validation'!AG11)</f>
        <v/>
      </c>
      <c r="AA11" s="148" t="str">
        <f>IF('Informations Gènes'!E12="","",'Informations Gènes'!E12)</f>
        <v/>
      </c>
      <c r="AB11" s="146"/>
      <c r="AC11" s="146"/>
      <c r="AD11" s="146"/>
      <c r="AE11" s="146"/>
    </row>
    <row r="12" spans="1:31" ht="15.75" customHeight="1">
      <c r="A12" s="499" t="s">
        <v>175</v>
      </c>
      <c r="B12" s="499"/>
      <c r="D12" s="148" t="str">
        <f>IF('Informations Gènes'!A13="","",'Informations Gènes'!A13)</f>
        <v/>
      </c>
      <c r="E12" s="148" t="str">
        <f>IF('Informations Gènes'!B13="","",'Informations Gènes'!B13)</f>
        <v/>
      </c>
      <c r="F12" s="148" t="str">
        <f>'Matrice Couleur Descriptive'!E13</f>
        <v/>
      </c>
      <c r="G12" s="331" t="str">
        <f>IF(VLOOKUP($F12,'Moyennes ∆Ct et 2^(-∆Ct)'!$B$3:$BD$86,36,FALSE)=0,"",VLOOKUP($F12,'Moyennes ∆Ct et 2^(-∆Ct)'!$B$3:$BD$86,36,FALSE))</f>
        <v/>
      </c>
      <c r="H12" s="321" t="str">
        <f>IF('Variations d''expr° - Validation'!F12="","",'Variations d''expr° - Validation'!F12)</f>
        <v/>
      </c>
      <c r="I12" s="331" t="str">
        <f>IF(VLOOKUP($F12,'Moyennes ∆Ct et 2^(-∆Ct)'!$B$3:$BD$86,38,FALSE)=0,"",VLOOKUP($F12,'Moyennes ∆Ct et 2^(-∆Ct)'!$B$3:$BD$86,38,FALSE))</f>
        <v/>
      </c>
      <c r="J12" s="321" t="str">
        <f>IF('Variations d''expr° - Validation'!I12="","",'Variations d''expr° - Validation'!I12)</f>
        <v/>
      </c>
      <c r="K12" s="331" t="str">
        <f>IF(VLOOKUP($F12,'Moyennes ∆Ct et 2^(-∆Ct)'!$B$3:$BD$86,40,FALSE)=0,"",VLOOKUP($F12,'Moyennes ∆Ct et 2^(-∆Ct)'!$B$3:$BD$86,40,FALSE))</f>
        <v/>
      </c>
      <c r="L12" s="321" t="str">
        <f>IF('Variations d''expr° - Validation'!L12="","",'Variations d''expr° - Validation'!L12)</f>
        <v/>
      </c>
      <c r="M12" s="331" t="str">
        <f>IF(VLOOKUP($F12,'Moyennes ∆Ct et 2^(-∆Ct)'!$B$3:$BD$86,42,FALSE)=0,"",VLOOKUP($F12,'Moyennes ∆Ct et 2^(-∆Ct)'!$B$3:$BD$86,42,FALSE))</f>
        <v/>
      </c>
      <c r="N12" s="321" t="str">
        <f>IF('Variations d''expr° - Validation'!O12="","",'Variations d''expr° - Validation'!O12)</f>
        <v/>
      </c>
      <c r="O12" s="331" t="str">
        <f>IF(VLOOKUP($F12,'Moyennes ∆Ct et 2^(-∆Ct)'!$B$3:$BD$86,44,FALSE)=0,"",VLOOKUP($F12,'Moyennes ∆Ct et 2^(-∆Ct)'!$B$3:$BD$86,44,FALSE))</f>
        <v/>
      </c>
      <c r="P12" s="321" t="str">
        <f>IF('Variations d''expr° - Validation'!R12="","",'Variations d''expr° - Validation'!R12)</f>
        <v/>
      </c>
      <c r="Q12" s="331" t="str">
        <f>IF(VLOOKUP($F12,'Moyennes ∆Ct et 2^(-∆Ct)'!$B$3:$BD$86,46,FALSE)=0,"",VLOOKUP($F12,'Moyennes ∆Ct et 2^(-∆Ct)'!$B$3:$BD$86,46,FALSE))</f>
        <v/>
      </c>
      <c r="R12" s="321" t="str">
        <f>IF('Variations d''expr° - Validation'!U12="","",'Variations d''expr° - Validation'!U12)</f>
        <v/>
      </c>
      <c r="S12" s="331" t="str">
        <f>IF(VLOOKUP($F12,'Moyennes ∆Ct et 2^(-∆Ct)'!$B$3:$BD$86,48,FALSE)=0,"",VLOOKUP($F12,'Moyennes ∆Ct et 2^(-∆Ct)'!$B$3:$BD$86,48,FALSE))</f>
        <v/>
      </c>
      <c r="T12" s="321" t="str">
        <f>IF('Variations d''expr° - Validation'!X12="","",'Variations d''expr° - Validation'!X12)</f>
        <v/>
      </c>
      <c r="U12" s="331" t="str">
        <f>IF(VLOOKUP($F12,'Moyennes ∆Ct et 2^(-∆Ct)'!$B$3:$BD$86,50,FALSE)=0,"",VLOOKUP($F12,'Moyennes ∆Ct et 2^(-∆Ct)'!$B$3:$BD$86,50,FALSE))</f>
        <v/>
      </c>
      <c r="V12" s="321" t="str">
        <f>IF('Variations d''expr° - Validation'!AA12="","",'Variations d''expr° - Validation'!AA12)</f>
        <v/>
      </c>
      <c r="W12" s="331" t="str">
        <f>IF(VLOOKUP($F12,'Moyennes ∆Ct et 2^(-∆Ct)'!$B$3:$BD$86,52,FALSE)=0,"",VLOOKUP($F12,'Moyennes ∆Ct et 2^(-∆Ct)'!$B$3:$BD$86,52,FALSE))</f>
        <v/>
      </c>
      <c r="X12" s="321" t="str">
        <f>IF('Variations d''expr° - Validation'!AD12="","",'Variations d''expr° - Validation'!AD12)</f>
        <v/>
      </c>
      <c r="Y12" s="331" t="str">
        <f>IF(VLOOKUP($F12,'Moyennes ∆Ct et 2^(-∆Ct)'!$B$3:$BD$86,54,FALSE)=0,"",VLOOKUP($F12,'Moyennes ∆Ct et 2^(-∆Ct)'!$B$3:$BD$86,54,FALSE))</f>
        <v/>
      </c>
      <c r="Z12" s="321" t="str">
        <f>IF('Variations d''expr° - Validation'!AG12="","",'Variations d''expr° - Validation'!AG12)</f>
        <v/>
      </c>
      <c r="AA12" s="148" t="str">
        <f>IF('Informations Gènes'!E13="","",'Informations Gènes'!E13)</f>
        <v/>
      </c>
      <c r="AB12" s="146"/>
      <c r="AC12" s="146"/>
      <c r="AD12" s="146"/>
      <c r="AE12" s="146"/>
    </row>
    <row r="13" spans="1:31" ht="15.75" customHeight="1">
      <c r="A13" s="193" t="s">
        <v>142</v>
      </c>
      <c r="B13" s="193" t="s">
        <v>146</v>
      </c>
      <c r="D13" s="148" t="str">
        <f>IF('Informations Gènes'!A14="","",'Informations Gènes'!A14)</f>
        <v/>
      </c>
      <c r="E13" s="148" t="str">
        <f>IF('Informations Gènes'!B14="","",'Informations Gènes'!B14)</f>
        <v/>
      </c>
      <c r="F13" s="148" t="str">
        <f>'Matrice Couleur Descriptive'!E14</f>
        <v/>
      </c>
      <c r="G13" s="331" t="str">
        <f>IF(VLOOKUP($F13,'Moyennes ∆Ct et 2^(-∆Ct)'!$B$3:$BD$86,36,FALSE)=0,"",VLOOKUP($F13,'Moyennes ∆Ct et 2^(-∆Ct)'!$B$3:$BD$86,36,FALSE))</f>
        <v/>
      </c>
      <c r="H13" s="321" t="str">
        <f>IF('Variations d''expr° - Validation'!F13="","",'Variations d''expr° - Validation'!F13)</f>
        <v/>
      </c>
      <c r="I13" s="331" t="str">
        <f>IF(VLOOKUP($F13,'Moyennes ∆Ct et 2^(-∆Ct)'!$B$3:$BD$86,38,FALSE)=0,"",VLOOKUP($F13,'Moyennes ∆Ct et 2^(-∆Ct)'!$B$3:$BD$86,38,FALSE))</f>
        <v/>
      </c>
      <c r="J13" s="321" t="str">
        <f>IF('Variations d''expr° - Validation'!I13="","",'Variations d''expr° - Validation'!I13)</f>
        <v/>
      </c>
      <c r="K13" s="331" t="str">
        <f>IF(VLOOKUP($F13,'Moyennes ∆Ct et 2^(-∆Ct)'!$B$3:$BD$86,40,FALSE)=0,"",VLOOKUP($F13,'Moyennes ∆Ct et 2^(-∆Ct)'!$B$3:$BD$86,40,FALSE))</f>
        <v/>
      </c>
      <c r="L13" s="321" t="str">
        <f>IF('Variations d''expr° - Validation'!L13="","",'Variations d''expr° - Validation'!L13)</f>
        <v/>
      </c>
      <c r="M13" s="331" t="str">
        <f>IF(VLOOKUP($F13,'Moyennes ∆Ct et 2^(-∆Ct)'!$B$3:$BD$86,42,FALSE)=0,"",VLOOKUP($F13,'Moyennes ∆Ct et 2^(-∆Ct)'!$B$3:$BD$86,42,FALSE))</f>
        <v/>
      </c>
      <c r="N13" s="321" t="str">
        <f>IF('Variations d''expr° - Validation'!O13="","",'Variations d''expr° - Validation'!O13)</f>
        <v/>
      </c>
      <c r="O13" s="331" t="str">
        <f>IF(VLOOKUP($F13,'Moyennes ∆Ct et 2^(-∆Ct)'!$B$3:$BD$86,44,FALSE)=0,"",VLOOKUP($F13,'Moyennes ∆Ct et 2^(-∆Ct)'!$B$3:$BD$86,44,FALSE))</f>
        <v/>
      </c>
      <c r="P13" s="321" t="str">
        <f>IF('Variations d''expr° - Validation'!R13="","",'Variations d''expr° - Validation'!R13)</f>
        <v/>
      </c>
      <c r="Q13" s="331" t="str">
        <f>IF(VLOOKUP($F13,'Moyennes ∆Ct et 2^(-∆Ct)'!$B$3:$BD$86,46,FALSE)=0,"",VLOOKUP($F13,'Moyennes ∆Ct et 2^(-∆Ct)'!$B$3:$BD$86,46,FALSE))</f>
        <v/>
      </c>
      <c r="R13" s="321" t="str">
        <f>IF('Variations d''expr° - Validation'!U13="","",'Variations d''expr° - Validation'!U13)</f>
        <v/>
      </c>
      <c r="S13" s="331" t="str">
        <f>IF(VLOOKUP($F13,'Moyennes ∆Ct et 2^(-∆Ct)'!$B$3:$BD$86,48,FALSE)=0,"",VLOOKUP($F13,'Moyennes ∆Ct et 2^(-∆Ct)'!$B$3:$BD$86,48,FALSE))</f>
        <v/>
      </c>
      <c r="T13" s="321" t="str">
        <f>IF('Variations d''expr° - Validation'!X13="","",'Variations d''expr° - Validation'!X13)</f>
        <v/>
      </c>
      <c r="U13" s="331" t="str">
        <f>IF(VLOOKUP($F13,'Moyennes ∆Ct et 2^(-∆Ct)'!$B$3:$BD$86,50,FALSE)=0,"",VLOOKUP($F13,'Moyennes ∆Ct et 2^(-∆Ct)'!$B$3:$BD$86,50,FALSE))</f>
        <v/>
      </c>
      <c r="V13" s="321" t="str">
        <f>IF('Variations d''expr° - Validation'!AA13="","",'Variations d''expr° - Validation'!AA13)</f>
        <v/>
      </c>
      <c r="W13" s="331" t="str">
        <f>IF(VLOOKUP($F13,'Moyennes ∆Ct et 2^(-∆Ct)'!$B$3:$BD$86,52,FALSE)=0,"",VLOOKUP($F13,'Moyennes ∆Ct et 2^(-∆Ct)'!$B$3:$BD$86,52,FALSE))</f>
        <v/>
      </c>
      <c r="X13" s="321" t="str">
        <f>IF('Variations d''expr° - Validation'!AD13="","",'Variations d''expr° - Validation'!AD13)</f>
        <v/>
      </c>
      <c r="Y13" s="331" t="str">
        <f>IF(VLOOKUP($F13,'Moyennes ∆Ct et 2^(-∆Ct)'!$B$3:$BD$86,54,FALSE)=0,"",VLOOKUP($F13,'Moyennes ∆Ct et 2^(-∆Ct)'!$B$3:$BD$86,54,FALSE))</f>
        <v/>
      </c>
      <c r="Z13" s="321" t="str">
        <f>IF('Variations d''expr° - Validation'!AG13="","",'Variations d''expr° - Validation'!AG13)</f>
        <v/>
      </c>
      <c r="AA13" s="148" t="str">
        <f>IF('Informations Gènes'!E14="","",'Informations Gènes'!E14)</f>
        <v/>
      </c>
      <c r="AB13" s="146"/>
      <c r="AC13" s="146"/>
      <c r="AD13" s="146"/>
      <c r="AE13" s="146"/>
    </row>
    <row r="14" spans="1:31" ht="15.75" customHeight="1">
      <c r="A14" s="188">
        <v>-2</v>
      </c>
      <c r="B14" s="188">
        <v>2</v>
      </c>
      <c r="D14" s="148" t="str">
        <f>IF('Informations Gènes'!A15="","",'Informations Gènes'!A15)</f>
        <v/>
      </c>
      <c r="E14" s="148" t="str">
        <f>IF('Informations Gènes'!B15="","",'Informations Gènes'!B15)</f>
        <v/>
      </c>
      <c r="F14" s="148" t="str">
        <f>'Matrice Couleur Descriptive'!E15</f>
        <v/>
      </c>
      <c r="G14" s="331" t="str">
        <f>IF(VLOOKUP($F14,'Moyennes ∆Ct et 2^(-∆Ct)'!$B$3:$BD$86,36,FALSE)=0,"",VLOOKUP($F14,'Moyennes ∆Ct et 2^(-∆Ct)'!$B$3:$BD$86,36,FALSE))</f>
        <v/>
      </c>
      <c r="H14" s="321" t="str">
        <f>IF('Variations d''expr° - Validation'!F14="","",'Variations d''expr° - Validation'!F14)</f>
        <v/>
      </c>
      <c r="I14" s="331" t="str">
        <f>IF(VLOOKUP($F14,'Moyennes ∆Ct et 2^(-∆Ct)'!$B$3:$BD$86,38,FALSE)=0,"",VLOOKUP($F14,'Moyennes ∆Ct et 2^(-∆Ct)'!$B$3:$BD$86,38,FALSE))</f>
        <v/>
      </c>
      <c r="J14" s="321" t="str">
        <f>IF('Variations d''expr° - Validation'!I14="","",'Variations d''expr° - Validation'!I14)</f>
        <v/>
      </c>
      <c r="K14" s="331" t="str">
        <f>IF(VLOOKUP($F14,'Moyennes ∆Ct et 2^(-∆Ct)'!$B$3:$BD$86,40,FALSE)=0,"",VLOOKUP($F14,'Moyennes ∆Ct et 2^(-∆Ct)'!$B$3:$BD$86,40,FALSE))</f>
        <v/>
      </c>
      <c r="L14" s="321" t="str">
        <f>IF('Variations d''expr° - Validation'!L14="","",'Variations d''expr° - Validation'!L14)</f>
        <v/>
      </c>
      <c r="M14" s="331" t="str">
        <f>IF(VLOOKUP($F14,'Moyennes ∆Ct et 2^(-∆Ct)'!$B$3:$BD$86,42,FALSE)=0,"",VLOOKUP($F14,'Moyennes ∆Ct et 2^(-∆Ct)'!$B$3:$BD$86,42,FALSE))</f>
        <v/>
      </c>
      <c r="N14" s="321" t="str">
        <f>IF('Variations d''expr° - Validation'!O14="","",'Variations d''expr° - Validation'!O14)</f>
        <v/>
      </c>
      <c r="O14" s="331" t="str">
        <f>IF(VLOOKUP($F14,'Moyennes ∆Ct et 2^(-∆Ct)'!$B$3:$BD$86,44,FALSE)=0,"",VLOOKUP($F14,'Moyennes ∆Ct et 2^(-∆Ct)'!$B$3:$BD$86,44,FALSE))</f>
        <v/>
      </c>
      <c r="P14" s="321" t="str">
        <f>IF('Variations d''expr° - Validation'!R14="","",'Variations d''expr° - Validation'!R14)</f>
        <v/>
      </c>
      <c r="Q14" s="331" t="str">
        <f>IF(VLOOKUP($F14,'Moyennes ∆Ct et 2^(-∆Ct)'!$B$3:$BD$86,46,FALSE)=0,"",VLOOKUP($F14,'Moyennes ∆Ct et 2^(-∆Ct)'!$B$3:$BD$86,46,FALSE))</f>
        <v/>
      </c>
      <c r="R14" s="321" t="str">
        <f>IF('Variations d''expr° - Validation'!U14="","",'Variations d''expr° - Validation'!U14)</f>
        <v/>
      </c>
      <c r="S14" s="331" t="str">
        <f>IF(VLOOKUP($F14,'Moyennes ∆Ct et 2^(-∆Ct)'!$B$3:$BD$86,48,FALSE)=0,"",VLOOKUP($F14,'Moyennes ∆Ct et 2^(-∆Ct)'!$B$3:$BD$86,48,FALSE))</f>
        <v/>
      </c>
      <c r="T14" s="321" t="str">
        <f>IF('Variations d''expr° - Validation'!X14="","",'Variations d''expr° - Validation'!X14)</f>
        <v/>
      </c>
      <c r="U14" s="331" t="str">
        <f>IF(VLOOKUP($F14,'Moyennes ∆Ct et 2^(-∆Ct)'!$B$3:$BD$86,50,FALSE)=0,"",VLOOKUP($F14,'Moyennes ∆Ct et 2^(-∆Ct)'!$B$3:$BD$86,50,FALSE))</f>
        <v/>
      </c>
      <c r="V14" s="321" t="str">
        <f>IF('Variations d''expr° - Validation'!AA14="","",'Variations d''expr° - Validation'!AA14)</f>
        <v/>
      </c>
      <c r="W14" s="331" t="str">
        <f>IF(VLOOKUP($F14,'Moyennes ∆Ct et 2^(-∆Ct)'!$B$3:$BD$86,52,FALSE)=0,"",VLOOKUP($F14,'Moyennes ∆Ct et 2^(-∆Ct)'!$B$3:$BD$86,52,FALSE))</f>
        <v/>
      </c>
      <c r="X14" s="321" t="str">
        <f>IF('Variations d''expr° - Validation'!AD14="","",'Variations d''expr° - Validation'!AD14)</f>
        <v/>
      </c>
      <c r="Y14" s="331" t="str">
        <f>IF(VLOOKUP($F14,'Moyennes ∆Ct et 2^(-∆Ct)'!$B$3:$BD$86,54,FALSE)=0,"",VLOOKUP($F14,'Moyennes ∆Ct et 2^(-∆Ct)'!$B$3:$BD$86,54,FALSE))</f>
        <v/>
      </c>
      <c r="Z14" s="321" t="str">
        <f>IF('Variations d''expr° - Validation'!AG14="","",'Variations d''expr° - Validation'!AG14)</f>
        <v/>
      </c>
      <c r="AA14" s="148" t="str">
        <f>IF('Informations Gènes'!E15="","",'Informations Gènes'!E15)</f>
        <v/>
      </c>
      <c r="AB14" s="146"/>
      <c r="AC14" s="146"/>
      <c r="AD14" s="146"/>
      <c r="AE14" s="146"/>
    </row>
    <row r="15" spans="1:31" ht="15.75" customHeight="1">
      <c r="A15" s="146"/>
      <c r="D15" s="148" t="str">
        <f>IF('Informations Gènes'!A16="","",'Informations Gènes'!A16)</f>
        <v/>
      </c>
      <c r="E15" s="148" t="str">
        <f>IF('Informations Gènes'!B16="","",'Informations Gènes'!B16)</f>
        <v/>
      </c>
      <c r="F15" s="148" t="str">
        <f>'Matrice Couleur Descriptive'!E16</f>
        <v/>
      </c>
      <c r="G15" s="331" t="str">
        <f>IF(VLOOKUP($F15,'Moyennes ∆Ct et 2^(-∆Ct)'!$B$3:$BD$86,36,FALSE)=0,"",VLOOKUP($F15,'Moyennes ∆Ct et 2^(-∆Ct)'!$B$3:$BD$86,36,FALSE))</f>
        <v/>
      </c>
      <c r="H15" s="321" t="str">
        <f>IF('Variations d''expr° - Validation'!F15="","",'Variations d''expr° - Validation'!F15)</f>
        <v/>
      </c>
      <c r="I15" s="331" t="str">
        <f>IF(VLOOKUP($F15,'Moyennes ∆Ct et 2^(-∆Ct)'!$B$3:$BD$86,38,FALSE)=0,"",VLOOKUP($F15,'Moyennes ∆Ct et 2^(-∆Ct)'!$B$3:$BD$86,38,FALSE))</f>
        <v/>
      </c>
      <c r="J15" s="321" t="str">
        <f>IF('Variations d''expr° - Validation'!I15="","",'Variations d''expr° - Validation'!I15)</f>
        <v/>
      </c>
      <c r="K15" s="331" t="str">
        <f>IF(VLOOKUP($F15,'Moyennes ∆Ct et 2^(-∆Ct)'!$B$3:$BD$86,40,FALSE)=0,"",VLOOKUP($F15,'Moyennes ∆Ct et 2^(-∆Ct)'!$B$3:$BD$86,40,FALSE))</f>
        <v/>
      </c>
      <c r="L15" s="321" t="str">
        <f>IF('Variations d''expr° - Validation'!L15="","",'Variations d''expr° - Validation'!L15)</f>
        <v/>
      </c>
      <c r="M15" s="331" t="str">
        <f>IF(VLOOKUP($F15,'Moyennes ∆Ct et 2^(-∆Ct)'!$B$3:$BD$86,42,FALSE)=0,"",VLOOKUP($F15,'Moyennes ∆Ct et 2^(-∆Ct)'!$B$3:$BD$86,42,FALSE))</f>
        <v/>
      </c>
      <c r="N15" s="321" t="str">
        <f>IF('Variations d''expr° - Validation'!O15="","",'Variations d''expr° - Validation'!O15)</f>
        <v/>
      </c>
      <c r="O15" s="331" t="str">
        <f>IF(VLOOKUP($F15,'Moyennes ∆Ct et 2^(-∆Ct)'!$B$3:$BD$86,44,FALSE)=0,"",VLOOKUP($F15,'Moyennes ∆Ct et 2^(-∆Ct)'!$B$3:$BD$86,44,FALSE))</f>
        <v/>
      </c>
      <c r="P15" s="321" t="str">
        <f>IF('Variations d''expr° - Validation'!R15="","",'Variations d''expr° - Validation'!R15)</f>
        <v/>
      </c>
      <c r="Q15" s="331" t="str">
        <f>IF(VLOOKUP($F15,'Moyennes ∆Ct et 2^(-∆Ct)'!$B$3:$BD$86,46,FALSE)=0,"",VLOOKUP($F15,'Moyennes ∆Ct et 2^(-∆Ct)'!$B$3:$BD$86,46,FALSE))</f>
        <v/>
      </c>
      <c r="R15" s="321" t="str">
        <f>IF('Variations d''expr° - Validation'!U15="","",'Variations d''expr° - Validation'!U15)</f>
        <v/>
      </c>
      <c r="S15" s="331" t="str">
        <f>IF(VLOOKUP($F15,'Moyennes ∆Ct et 2^(-∆Ct)'!$B$3:$BD$86,48,FALSE)=0,"",VLOOKUP($F15,'Moyennes ∆Ct et 2^(-∆Ct)'!$B$3:$BD$86,48,FALSE))</f>
        <v/>
      </c>
      <c r="T15" s="321" t="str">
        <f>IF('Variations d''expr° - Validation'!X15="","",'Variations d''expr° - Validation'!X15)</f>
        <v/>
      </c>
      <c r="U15" s="331" t="str">
        <f>IF(VLOOKUP($F15,'Moyennes ∆Ct et 2^(-∆Ct)'!$B$3:$BD$86,50,FALSE)=0,"",VLOOKUP($F15,'Moyennes ∆Ct et 2^(-∆Ct)'!$B$3:$BD$86,50,FALSE))</f>
        <v/>
      </c>
      <c r="V15" s="321" t="str">
        <f>IF('Variations d''expr° - Validation'!AA15="","",'Variations d''expr° - Validation'!AA15)</f>
        <v/>
      </c>
      <c r="W15" s="331" t="str">
        <f>IF(VLOOKUP($F15,'Moyennes ∆Ct et 2^(-∆Ct)'!$B$3:$BD$86,52,FALSE)=0,"",VLOOKUP($F15,'Moyennes ∆Ct et 2^(-∆Ct)'!$B$3:$BD$86,52,FALSE))</f>
        <v/>
      </c>
      <c r="X15" s="321" t="str">
        <f>IF('Variations d''expr° - Validation'!AD15="","",'Variations d''expr° - Validation'!AD15)</f>
        <v/>
      </c>
      <c r="Y15" s="331" t="str">
        <f>IF(VLOOKUP($F15,'Moyennes ∆Ct et 2^(-∆Ct)'!$B$3:$BD$86,54,FALSE)=0,"",VLOOKUP($F15,'Moyennes ∆Ct et 2^(-∆Ct)'!$B$3:$BD$86,54,FALSE))</f>
        <v/>
      </c>
      <c r="Z15" s="321" t="str">
        <f>IF('Variations d''expr° - Validation'!AG15="","",'Variations d''expr° - Validation'!AG15)</f>
        <v/>
      </c>
      <c r="AA15" s="148" t="str">
        <f>IF('Informations Gènes'!E16="","",'Informations Gènes'!E16)</f>
        <v/>
      </c>
      <c r="AB15" s="146"/>
      <c r="AC15" s="146"/>
      <c r="AD15" s="146"/>
      <c r="AE15" s="146"/>
    </row>
    <row r="16" spans="1:31" ht="15.75" customHeight="1">
      <c r="A16" s="146"/>
      <c r="D16" s="148" t="str">
        <f>IF('Informations Gènes'!A17="","",'Informations Gènes'!A17)</f>
        <v/>
      </c>
      <c r="E16" s="148" t="str">
        <f>IF('Informations Gènes'!B17="","",'Informations Gènes'!B17)</f>
        <v/>
      </c>
      <c r="F16" s="148" t="str">
        <f>'Matrice Couleur Descriptive'!E17</f>
        <v/>
      </c>
      <c r="G16" s="331" t="str">
        <f>IF(VLOOKUP($F16,'Moyennes ∆Ct et 2^(-∆Ct)'!$B$3:$BD$86,36,FALSE)=0,"",VLOOKUP($F16,'Moyennes ∆Ct et 2^(-∆Ct)'!$B$3:$BD$86,36,FALSE))</f>
        <v/>
      </c>
      <c r="H16" s="321" t="str">
        <f>IF('Variations d''expr° - Validation'!F16="","",'Variations d''expr° - Validation'!F16)</f>
        <v/>
      </c>
      <c r="I16" s="331" t="str">
        <f>IF(VLOOKUP($F16,'Moyennes ∆Ct et 2^(-∆Ct)'!$B$3:$BD$86,38,FALSE)=0,"",VLOOKUP($F16,'Moyennes ∆Ct et 2^(-∆Ct)'!$B$3:$BD$86,38,FALSE))</f>
        <v/>
      </c>
      <c r="J16" s="321" t="str">
        <f>IF('Variations d''expr° - Validation'!I16="","",'Variations d''expr° - Validation'!I16)</f>
        <v/>
      </c>
      <c r="K16" s="331" t="str">
        <f>IF(VLOOKUP($F16,'Moyennes ∆Ct et 2^(-∆Ct)'!$B$3:$BD$86,40,FALSE)=0,"",VLOOKUP($F16,'Moyennes ∆Ct et 2^(-∆Ct)'!$B$3:$BD$86,40,FALSE))</f>
        <v/>
      </c>
      <c r="L16" s="321" t="str">
        <f>IF('Variations d''expr° - Validation'!L16="","",'Variations d''expr° - Validation'!L16)</f>
        <v/>
      </c>
      <c r="M16" s="331" t="str">
        <f>IF(VLOOKUP($F16,'Moyennes ∆Ct et 2^(-∆Ct)'!$B$3:$BD$86,42,FALSE)=0,"",VLOOKUP($F16,'Moyennes ∆Ct et 2^(-∆Ct)'!$B$3:$BD$86,42,FALSE))</f>
        <v/>
      </c>
      <c r="N16" s="321" t="str">
        <f>IF('Variations d''expr° - Validation'!O16="","",'Variations d''expr° - Validation'!O16)</f>
        <v/>
      </c>
      <c r="O16" s="331" t="str">
        <f>IF(VLOOKUP($F16,'Moyennes ∆Ct et 2^(-∆Ct)'!$B$3:$BD$86,44,FALSE)=0,"",VLOOKUP($F16,'Moyennes ∆Ct et 2^(-∆Ct)'!$B$3:$BD$86,44,FALSE))</f>
        <v/>
      </c>
      <c r="P16" s="321" t="str">
        <f>IF('Variations d''expr° - Validation'!R16="","",'Variations d''expr° - Validation'!R16)</f>
        <v/>
      </c>
      <c r="Q16" s="331" t="str">
        <f>IF(VLOOKUP($F16,'Moyennes ∆Ct et 2^(-∆Ct)'!$B$3:$BD$86,46,FALSE)=0,"",VLOOKUP($F16,'Moyennes ∆Ct et 2^(-∆Ct)'!$B$3:$BD$86,46,FALSE))</f>
        <v/>
      </c>
      <c r="R16" s="321" t="str">
        <f>IF('Variations d''expr° - Validation'!U16="","",'Variations d''expr° - Validation'!U16)</f>
        <v/>
      </c>
      <c r="S16" s="331" t="str">
        <f>IF(VLOOKUP($F16,'Moyennes ∆Ct et 2^(-∆Ct)'!$B$3:$BD$86,48,FALSE)=0,"",VLOOKUP($F16,'Moyennes ∆Ct et 2^(-∆Ct)'!$B$3:$BD$86,48,FALSE))</f>
        <v/>
      </c>
      <c r="T16" s="321" t="str">
        <f>IF('Variations d''expr° - Validation'!X16="","",'Variations d''expr° - Validation'!X16)</f>
        <v/>
      </c>
      <c r="U16" s="331" t="str">
        <f>IF(VLOOKUP($F16,'Moyennes ∆Ct et 2^(-∆Ct)'!$B$3:$BD$86,50,FALSE)=0,"",VLOOKUP($F16,'Moyennes ∆Ct et 2^(-∆Ct)'!$B$3:$BD$86,50,FALSE))</f>
        <v/>
      </c>
      <c r="V16" s="321" t="str">
        <f>IF('Variations d''expr° - Validation'!AA16="","",'Variations d''expr° - Validation'!AA16)</f>
        <v/>
      </c>
      <c r="W16" s="331" t="str">
        <f>IF(VLOOKUP($F16,'Moyennes ∆Ct et 2^(-∆Ct)'!$B$3:$BD$86,52,FALSE)=0,"",VLOOKUP($F16,'Moyennes ∆Ct et 2^(-∆Ct)'!$B$3:$BD$86,52,FALSE))</f>
        <v/>
      </c>
      <c r="X16" s="321" t="str">
        <f>IF('Variations d''expr° - Validation'!AD16="","",'Variations d''expr° - Validation'!AD16)</f>
        <v/>
      </c>
      <c r="Y16" s="331" t="str">
        <f>IF(VLOOKUP($F16,'Moyennes ∆Ct et 2^(-∆Ct)'!$B$3:$BD$86,54,FALSE)=0,"",VLOOKUP($F16,'Moyennes ∆Ct et 2^(-∆Ct)'!$B$3:$BD$86,54,FALSE))</f>
        <v/>
      </c>
      <c r="Z16" s="321" t="str">
        <f>IF('Variations d''expr° - Validation'!AG16="","",'Variations d''expr° - Validation'!AG16)</f>
        <v/>
      </c>
      <c r="AA16" s="148" t="str">
        <f>IF('Informations Gènes'!E17="","",'Informations Gènes'!E17)</f>
        <v/>
      </c>
      <c r="AB16" s="146"/>
      <c r="AC16" s="146"/>
      <c r="AD16" s="146"/>
      <c r="AE16" s="146"/>
    </row>
    <row r="17" spans="1:31" ht="15.75" customHeight="1">
      <c r="A17" s="146"/>
      <c r="D17" s="148" t="str">
        <f>IF('Informations Gènes'!A18="","",'Informations Gènes'!A18)</f>
        <v/>
      </c>
      <c r="E17" s="148" t="str">
        <f>IF('Informations Gènes'!B18="","",'Informations Gènes'!B18)</f>
        <v/>
      </c>
      <c r="F17" s="148" t="str">
        <f>'Matrice Couleur Descriptive'!E18</f>
        <v/>
      </c>
      <c r="G17" s="331" t="str">
        <f>IF(VLOOKUP($F17,'Moyennes ∆Ct et 2^(-∆Ct)'!$B$3:$BD$86,36,FALSE)=0,"",VLOOKUP($F17,'Moyennes ∆Ct et 2^(-∆Ct)'!$B$3:$BD$86,36,FALSE))</f>
        <v/>
      </c>
      <c r="H17" s="321" t="str">
        <f>IF('Variations d''expr° - Validation'!F17="","",'Variations d''expr° - Validation'!F17)</f>
        <v/>
      </c>
      <c r="I17" s="331" t="str">
        <f>IF(VLOOKUP($F17,'Moyennes ∆Ct et 2^(-∆Ct)'!$B$3:$BD$86,38,FALSE)=0,"",VLOOKUP($F17,'Moyennes ∆Ct et 2^(-∆Ct)'!$B$3:$BD$86,38,FALSE))</f>
        <v/>
      </c>
      <c r="J17" s="321" t="str">
        <f>IF('Variations d''expr° - Validation'!I17="","",'Variations d''expr° - Validation'!I17)</f>
        <v/>
      </c>
      <c r="K17" s="331" t="str">
        <f>IF(VLOOKUP($F17,'Moyennes ∆Ct et 2^(-∆Ct)'!$B$3:$BD$86,40,FALSE)=0,"",VLOOKUP($F17,'Moyennes ∆Ct et 2^(-∆Ct)'!$B$3:$BD$86,40,FALSE))</f>
        <v/>
      </c>
      <c r="L17" s="321" t="str">
        <f>IF('Variations d''expr° - Validation'!L17="","",'Variations d''expr° - Validation'!L17)</f>
        <v/>
      </c>
      <c r="M17" s="331" t="str">
        <f>IF(VLOOKUP($F17,'Moyennes ∆Ct et 2^(-∆Ct)'!$B$3:$BD$86,42,FALSE)=0,"",VLOOKUP($F17,'Moyennes ∆Ct et 2^(-∆Ct)'!$B$3:$BD$86,42,FALSE))</f>
        <v/>
      </c>
      <c r="N17" s="321" t="str">
        <f>IF('Variations d''expr° - Validation'!O17="","",'Variations d''expr° - Validation'!O17)</f>
        <v/>
      </c>
      <c r="O17" s="331" t="str">
        <f>IF(VLOOKUP($F17,'Moyennes ∆Ct et 2^(-∆Ct)'!$B$3:$BD$86,44,FALSE)=0,"",VLOOKUP($F17,'Moyennes ∆Ct et 2^(-∆Ct)'!$B$3:$BD$86,44,FALSE))</f>
        <v/>
      </c>
      <c r="P17" s="321" t="str">
        <f>IF('Variations d''expr° - Validation'!R17="","",'Variations d''expr° - Validation'!R17)</f>
        <v/>
      </c>
      <c r="Q17" s="331" t="str">
        <f>IF(VLOOKUP($F17,'Moyennes ∆Ct et 2^(-∆Ct)'!$B$3:$BD$86,46,FALSE)=0,"",VLOOKUP($F17,'Moyennes ∆Ct et 2^(-∆Ct)'!$B$3:$BD$86,46,FALSE))</f>
        <v/>
      </c>
      <c r="R17" s="321" t="str">
        <f>IF('Variations d''expr° - Validation'!U17="","",'Variations d''expr° - Validation'!U17)</f>
        <v/>
      </c>
      <c r="S17" s="331" t="str">
        <f>IF(VLOOKUP($F17,'Moyennes ∆Ct et 2^(-∆Ct)'!$B$3:$BD$86,48,FALSE)=0,"",VLOOKUP($F17,'Moyennes ∆Ct et 2^(-∆Ct)'!$B$3:$BD$86,48,FALSE))</f>
        <v/>
      </c>
      <c r="T17" s="321" t="str">
        <f>IF('Variations d''expr° - Validation'!X17="","",'Variations d''expr° - Validation'!X17)</f>
        <v/>
      </c>
      <c r="U17" s="331" t="str">
        <f>IF(VLOOKUP($F17,'Moyennes ∆Ct et 2^(-∆Ct)'!$B$3:$BD$86,50,FALSE)=0,"",VLOOKUP($F17,'Moyennes ∆Ct et 2^(-∆Ct)'!$B$3:$BD$86,50,FALSE))</f>
        <v/>
      </c>
      <c r="V17" s="321" t="str">
        <f>IF('Variations d''expr° - Validation'!AA17="","",'Variations d''expr° - Validation'!AA17)</f>
        <v/>
      </c>
      <c r="W17" s="331" t="str">
        <f>IF(VLOOKUP($F17,'Moyennes ∆Ct et 2^(-∆Ct)'!$B$3:$BD$86,52,FALSE)=0,"",VLOOKUP($F17,'Moyennes ∆Ct et 2^(-∆Ct)'!$B$3:$BD$86,52,FALSE))</f>
        <v/>
      </c>
      <c r="X17" s="321" t="str">
        <f>IF('Variations d''expr° - Validation'!AD17="","",'Variations d''expr° - Validation'!AD17)</f>
        <v/>
      </c>
      <c r="Y17" s="331" t="str">
        <f>IF(VLOOKUP($F17,'Moyennes ∆Ct et 2^(-∆Ct)'!$B$3:$BD$86,54,FALSE)=0,"",VLOOKUP($F17,'Moyennes ∆Ct et 2^(-∆Ct)'!$B$3:$BD$86,54,FALSE))</f>
        <v/>
      </c>
      <c r="Z17" s="321" t="str">
        <f>IF('Variations d''expr° - Validation'!AG17="","",'Variations d''expr° - Validation'!AG17)</f>
        <v/>
      </c>
      <c r="AA17" s="148" t="str">
        <f>IF('Informations Gènes'!E18="","",'Informations Gènes'!E18)</f>
        <v/>
      </c>
      <c r="AB17" s="146"/>
      <c r="AC17" s="146"/>
      <c r="AD17" s="146"/>
      <c r="AE17" s="146"/>
    </row>
    <row r="18" spans="1:31" ht="15.75" customHeight="1">
      <c r="A18" s="146"/>
      <c r="D18" s="148" t="str">
        <f>IF('Informations Gènes'!A19="","",'Informations Gènes'!A19)</f>
        <v/>
      </c>
      <c r="E18" s="148" t="str">
        <f>IF('Informations Gènes'!B19="","",'Informations Gènes'!B19)</f>
        <v/>
      </c>
      <c r="F18" s="148" t="str">
        <f>'Matrice Couleur Descriptive'!E19</f>
        <v/>
      </c>
      <c r="G18" s="331" t="str">
        <f>IF(VLOOKUP($F18,'Moyennes ∆Ct et 2^(-∆Ct)'!$B$3:$BD$86,36,FALSE)=0,"",VLOOKUP($F18,'Moyennes ∆Ct et 2^(-∆Ct)'!$B$3:$BD$86,36,FALSE))</f>
        <v/>
      </c>
      <c r="H18" s="321" t="str">
        <f>IF('Variations d''expr° - Validation'!F18="","",'Variations d''expr° - Validation'!F18)</f>
        <v/>
      </c>
      <c r="I18" s="331" t="str">
        <f>IF(VLOOKUP($F18,'Moyennes ∆Ct et 2^(-∆Ct)'!$B$3:$BD$86,38,FALSE)=0,"",VLOOKUP($F18,'Moyennes ∆Ct et 2^(-∆Ct)'!$B$3:$BD$86,38,FALSE))</f>
        <v/>
      </c>
      <c r="J18" s="321" t="str">
        <f>IF('Variations d''expr° - Validation'!I18="","",'Variations d''expr° - Validation'!I18)</f>
        <v/>
      </c>
      <c r="K18" s="331" t="str">
        <f>IF(VLOOKUP($F18,'Moyennes ∆Ct et 2^(-∆Ct)'!$B$3:$BD$86,40,FALSE)=0,"",VLOOKUP($F18,'Moyennes ∆Ct et 2^(-∆Ct)'!$B$3:$BD$86,40,FALSE))</f>
        <v/>
      </c>
      <c r="L18" s="321" t="str">
        <f>IF('Variations d''expr° - Validation'!L18="","",'Variations d''expr° - Validation'!L18)</f>
        <v/>
      </c>
      <c r="M18" s="331" t="str">
        <f>IF(VLOOKUP($F18,'Moyennes ∆Ct et 2^(-∆Ct)'!$B$3:$BD$86,42,FALSE)=0,"",VLOOKUP($F18,'Moyennes ∆Ct et 2^(-∆Ct)'!$B$3:$BD$86,42,FALSE))</f>
        <v/>
      </c>
      <c r="N18" s="321" t="str">
        <f>IF('Variations d''expr° - Validation'!O18="","",'Variations d''expr° - Validation'!O18)</f>
        <v/>
      </c>
      <c r="O18" s="331" t="str">
        <f>IF(VLOOKUP($F18,'Moyennes ∆Ct et 2^(-∆Ct)'!$B$3:$BD$86,44,FALSE)=0,"",VLOOKUP($F18,'Moyennes ∆Ct et 2^(-∆Ct)'!$B$3:$BD$86,44,FALSE))</f>
        <v/>
      </c>
      <c r="P18" s="321" t="str">
        <f>IF('Variations d''expr° - Validation'!R18="","",'Variations d''expr° - Validation'!R18)</f>
        <v/>
      </c>
      <c r="Q18" s="331" t="str">
        <f>IF(VLOOKUP($F18,'Moyennes ∆Ct et 2^(-∆Ct)'!$B$3:$BD$86,46,FALSE)=0,"",VLOOKUP($F18,'Moyennes ∆Ct et 2^(-∆Ct)'!$B$3:$BD$86,46,FALSE))</f>
        <v/>
      </c>
      <c r="R18" s="321" t="str">
        <f>IF('Variations d''expr° - Validation'!U18="","",'Variations d''expr° - Validation'!U18)</f>
        <v/>
      </c>
      <c r="S18" s="331" t="str">
        <f>IF(VLOOKUP($F18,'Moyennes ∆Ct et 2^(-∆Ct)'!$B$3:$BD$86,48,FALSE)=0,"",VLOOKUP($F18,'Moyennes ∆Ct et 2^(-∆Ct)'!$B$3:$BD$86,48,FALSE))</f>
        <v/>
      </c>
      <c r="T18" s="321" t="str">
        <f>IF('Variations d''expr° - Validation'!X18="","",'Variations d''expr° - Validation'!X18)</f>
        <v/>
      </c>
      <c r="U18" s="331" t="str">
        <f>IF(VLOOKUP($F18,'Moyennes ∆Ct et 2^(-∆Ct)'!$B$3:$BD$86,50,FALSE)=0,"",VLOOKUP($F18,'Moyennes ∆Ct et 2^(-∆Ct)'!$B$3:$BD$86,50,FALSE))</f>
        <v/>
      </c>
      <c r="V18" s="321" t="str">
        <f>IF('Variations d''expr° - Validation'!AA18="","",'Variations d''expr° - Validation'!AA18)</f>
        <v/>
      </c>
      <c r="W18" s="331" t="str">
        <f>IF(VLOOKUP($F18,'Moyennes ∆Ct et 2^(-∆Ct)'!$B$3:$BD$86,52,FALSE)=0,"",VLOOKUP($F18,'Moyennes ∆Ct et 2^(-∆Ct)'!$B$3:$BD$86,52,FALSE))</f>
        <v/>
      </c>
      <c r="X18" s="321" t="str">
        <f>IF('Variations d''expr° - Validation'!AD18="","",'Variations d''expr° - Validation'!AD18)</f>
        <v/>
      </c>
      <c r="Y18" s="331" t="str">
        <f>IF(VLOOKUP($F18,'Moyennes ∆Ct et 2^(-∆Ct)'!$B$3:$BD$86,54,FALSE)=0,"",VLOOKUP($F18,'Moyennes ∆Ct et 2^(-∆Ct)'!$B$3:$BD$86,54,FALSE))</f>
        <v/>
      </c>
      <c r="Z18" s="321" t="str">
        <f>IF('Variations d''expr° - Validation'!AG18="","",'Variations d''expr° - Validation'!AG18)</f>
        <v/>
      </c>
      <c r="AA18" s="148" t="str">
        <f>IF('Informations Gènes'!E19="","",'Informations Gènes'!E19)</f>
        <v/>
      </c>
      <c r="AB18" s="146"/>
      <c r="AC18" s="146"/>
      <c r="AD18" s="146"/>
      <c r="AE18" s="146"/>
    </row>
    <row r="19" spans="1:31" ht="15.75" customHeight="1">
      <c r="A19" s="146"/>
      <c r="D19" s="148" t="str">
        <f>IF('Informations Gènes'!A20="","",'Informations Gènes'!A20)</f>
        <v/>
      </c>
      <c r="E19" s="148" t="str">
        <f>IF('Informations Gènes'!B20="","",'Informations Gènes'!B20)</f>
        <v/>
      </c>
      <c r="F19" s="148" t="str">
        <f>'Matrice Couleur Descriptive'!E20</f>
        <v/>
      </c>
      <c r="G19" s="331" t="str">
        <f>IF(VLOOKUP($F19,'Moyennes ∆Ct et 2^(-∆Ct)'!$B$3:$BD$86,36,FALSE)=0,"",VLOOKUP($F19,'Moyennes ∆Ct et 2^(-∆Ct)'!$B$3:$BD$86,36,FALSE))</f>
        <v/>
      </c>
      <c r="H19" s="321" t="str">
        <f>IF('Variations d''expr° - Validation'!F19="","",'Variations d''expr° - Validation'!F19)</f>
        <v/>
      </c>
      <c r="I19" s="331" t="str">
        <f>IF(VLOOKUP($F19,'Moyennes ∆Ct et 2^(-∆Ct)'!$B$3:$BD$86,38,FALSE)=0,"",VLOOKUP($F19,'Moyennes ∆Ct et 2^(-∆Ct)'!$B$3:$BD$86,38,FALSE))</f>
        <v/>
      </c>
      <c r="J19" s="321" t="str">
        <f>IF('Variations d''expr° - Validation'!I19="","",'Variations d''expr° - Validation'!I19)</f>
        <v/>
      </c>
      <c r="K19" s="331" t="str">
        <f>IF(VLOOKUP($F19,'Moyennes ∆Ct et 2^(-∆Ct)'!$B$3:$BD$86,40,FALSE)=0,"",VLOOKUP($F19,'Moyennes ∆Ct et 2^(-∆Ct)'!$B$3:$BD$86,40,FALSE))</f>
        <v/>
      </c>
      <c r="L19" s="321" t="str">
        <f>IF('Variations d''expr° - Validation'!L19="","",'Variations d''expr° - Validation'!L19)</f>
        <v/>
      </c>
      <c r="M19" s="331" t="str">
        <f>IF(VLOOKUP($F19,'Moyennes ∆Ct et 2^(-∆Ct)'!$B$3:$BD$86,42,FALSE)=0,"",VLOOKUP($F19,'Moyennes ∆Ct et 2^(-∆Ct)'!$B$3:$BD$86,42,FALSE))</f>
        <v/>
      </c>
      <c r="N19" s="321" t="str">
        <f>IF('Variations d''expr° - Validation'!O19="","",'Variations d''expr° - Validation'!O19)</f>
        <v/>
      </c>
      <c r="O19" s="331" t="str">
        <f>IF(VLOOKUP($F19,'Moyennes ∆Ct et 2^(-∆Ct)'!$B$3:$BD$86,44,FALSE)=0,"",VLOOKUP($F19,'Moyennes ∆Ct et 2^(-∆Ct)'!$B$3:$BD$86,44,FALSE))</f>
        <v/>
      </c>
      <c r="P19" s="321" t="str">
        <f>IF('Variations d''expr° - Validation'!R19="","",'Variations d''expr° - Validation'!R19)</f>
        <v/>
      </c>
      <c r="Q19" s="331" t="str">
        <f>IF(VLOOKUP($F19,'Moyennes ∆Ct et 2^(-∆Ct)'!$B$3:$BD$86,46,FALSE)=0,"",VLOOKUP($F19,'Moyennes ∆Ct et 2^(-∆Ct)'!$B$3:$BD$86,46,FALSE))</f>
        <v/>
      </c>
      <c r="R19" s="321" t="str">
        <f>IF('Variations d''expr° - Validation'!U19="","",'Variations d''expr° - Validation'!U19)</f>
        <v/>
      </c>
      <c r="S19" s="331" t="str">
        <f>IF(VLOOKUP($F19,'Moyennes ∆Ct et 2^(-∆Ct)'!$B$3:$BD$86,48,FALSE)=0,"",VLOOKUP($F19,'Moyennes ∆Ct et 2^(-∆Ct)'!$B$3:$BD$86,48,FALSE))</f>
        <v/>
      </c>
      <c r="T19" s="321" t="str">
        <f>IF('Variations d''expr° - Validation'!X19="","",'Variations d''expr° - Validation'!X19)</f>
        <v/>
      </c>
      <c r="U19" s="331" t="str">
        <f>IF(VLOOKUP($F19,'Moyennes ∆Ct et 2^(-∆Ct)'!$B$3:$BD$86,50,FALSE)=0,"",VLOOKUP($F19,'Moyennes ∆Ct et 2^(-∆Ct)'!$B$3:$BD$86,50,FALSE))</f>
        <v/>
      </c>
      <c r="V19" s="321" t="str">
        <f>IF('Variations d''expr° - Validation'!AA19="","",'Variations d''expr° - Validation'!AA19)</f>
        <v/>
      </c>
      <c r="W19" s="331" t="str">
        <f>IF(VLOOKUP($F19,'Moyennes ∆Ct et 2^(-∆Ct)'!$B$3:$BD$86,52,FALSE)=0,"",VLOOKUP($F19,'Moyennes ∆Ct et 2^(-∆Ct)'!$B$3:$BD$86,52,FALSE))</f>
        <v/>
      </c>
      <c r="X19" s="321" t="str">
        <f>IF('Variations d''expr° - Validation'!AD19="","",'Variations d''expr° - Validation'!AD19)</f>
        <v/>
      </c>
      <c r="Y19" s="331" t="str">
        <f>IF(VLOOKUP($F19,'Moyennes ∆Ct et 2^(-∆Ct)'!$B$3:$BD$86,54,FALSE)=0,"",VLOOKUP($F19,'Moyennes ∆Ct et 2^(-∆Ct)'!$B$3:$BD$86,54,FALSE))</f>
        <v/>
      </c>
      <c r="Z19" s="321" t="str">
        <f>IF('Variations d''expr° - Validation'!AG19="","",'Variations d''expr° - Validation'!AG19)</f>
        <v/>
      </c>
      <c r="AA19" s="148" t="str">
        <f>IF('Informations Gènes'!E20="","",'Informations Gènes'!E20)</f>
        <v/>
      </c>
      <c r="AB19" s="146"/>
      <c r="AC19" s="146"/>
      <c r="AD19" s="146"/>
      <c r="AE19" s="146"/>
    </row>
    <row r="20" spans="1:31" ht="15.75" customHeight="1">
      <c r="A20" s="146"/>
      <c r="D20" s="148" t="str">
        <f>IF('Informations Gènes'!A21="","",'Informations Gènes'!A21)</f>
        <v/>
      </c>
      <c r="E20" s="148" t="str">
        <f>IF('Informations Gènes'!B21="","",'Informations Gènes'!B21)</f>
        <v/>
      </c>
      <c r="F20" s="148" t="str">
        <f>'Matrice Couleur Descriptive'!E21</f>
        <v/>
      </c>
      <c r="G20" s="331" t="str">
        <f>IF(VLOOKUP($F20,'Moyennes ∆Ct et 2^(-∆Ct)'!$B$3:$BD$86,36,FALSE)=0,"",VLOOKUP($F20,'Moyennes ∆Ct et 2^(-∆Ct)'!$B$3:$BD$86,36,FALSE))</f>
        <v/>
      </c>
      <c r="H20" s="321" t="str">
        <f>IF('Variations d''expr° - Validation'!F20="","",'Variations d''expr° - Validation'!F20)</f>
        <v/>
      </c>
      <c r="I20" s="331" t="str">
        <f>IF(VLOOKUP($F20,'Moyennes ∆Ct et 2^(-∆Ct)'!$B$3:$BD$86,38,FALSE)=0,"",VLOOKUP($F20,'Moyennes ∆Ct et 2^(-∆Ct)'!$B$3:$BD$86,38,FALSE))</f>
        <v/>
      </c>
      <c r="J20" s="321" t="str">
        <f>IF('Variations d''expr° - Validation'!I20="","",'Variations d''expr° - Validation'!I20)</f>
        <v/>
      </c>
      <c r="K20" s="331" t="str">
        <f>IF(VLOOKUP($F20,'Moyennes ∆Ct et 2^(-∆Ct)'!$B$3:$BD$86,40,FALSE)=0,"",VLOOKUP($F20,'Moyennes ∆Ct et 2^(-∆Ct)'!$B$3:$BD$86,40,FALSE))</f>
        <v/>
      </c>
      <c r="L20" s="321" t="str">
        <f>IF('Variations d''expr° - Validation'!L20="","",'Variations d''expr° - Validation'!L20)</f>
        <v/>
      </c>
      <c r="M20" s="331" t="str">
        <f>IF(VLOOKUP($F20,'Moyennes ∆Ct et 2^(-∆Ct)'!$B$3:$BD$86,42,FALSE)=0,"",VLOOKUP($F20,'Moyennes ∆Ct et 2^(-∆Ct)'!$B$3:$BD$86,42,FALSE))</f>
        <v/>
      </c>
      <c r="N20" s="321" t="str">
        <f>IF('Variations d''expr° - Validation'!O20="","",'Variations d''expr° - Validation'!O20)</f>
        <v/>
      </c>
      <c r="O20" s="331" t="str">
        <f>IF(VLOOKUP($F20,'Moyennes ∆Ct et 2^(-∆Ct)'!$B$3:$BD$86,44,FALSE)=0,"",VLOOKUP($F20,'Moyennes ∆Ct et 2^(-∆Ct)'!$B$3:$BD$86,44,FALSE))</f>
        <v/>
      </c>
      <c r="P20" s="321" t="str">
        <f>IF('Variations d''expr° - Validation'!R20="","",'Variations d''expr° - Validation'!R20)</f>
        <v/>
      </c>
      <c r="Q20" s="331" t="str">
        <f>IF(VLOOKUP($F20,'Moyennes ∆Ct et 2^(-∆Ct)'!$B$3:$BD$86,46,FALSE)=0,"",VLOOKUP($F20,'Moyennes ∆Ct et 2^(-∆Ct)'!$B$3:$BD$86,46,FALSE))</f>
        <v/>
      </c>
      <c r="R20" s="321" t="str">
        <f>IF('Variations d''expr° - Validation'!U20="","",'Variations d''expr° - Validation'!U20)</f>
        <v/>
      </c>
      <c r="S20" s="331" t="str">
        <f>IF(VLOOKUP($F20,'Moyennes ∆Ct et 2^(-∆Ct)'!$B$3:$BD$86,48,FALSE)=0,"",VLOOKUP($F20,'Moyennes ∆Ct et 2^(-∆Ct)'!$B$3:$BD$86,48,FALSE))</f>
        <v/>
      </c>
      <c r="T20" s="321" t="str">
        <f>IF('Variations d''expr° - Validation'!X20="","",'Variations d''expr° - Validation'!X20)</f>
        <v/>
      </c>
      <c r="U20" s="331" t="str">
        <f>IF(VLOOKUP($F20,'Moyennes ∆Ct et 2^(-∆Ct)'!$B$3:$BD$86,50,FALSE)=0,"",VLOOKUP($F20,'Moyennes ∆Ct et 2^(-∆Ct)'!$B$3:$BD$86,50,FALSE))</f>
        <v/>
      </c>
      <c r="V20" s="321" t="str">
        <f>IF('Variations d''expr° - Validation'!AA20="","",'Variations d''expr° - Validation'!AA20)</f>
        <v/>
      </c>
      <c r="W20" s="331" t="str">
        <f>IF(VLOOKUP($F20,'Moyennes ∆Ct et 2^(-∆Ct)'!$B$3:$BD$86,52,FALSE)=0,"",VLOOKUP($F20,'Moyennes ∆Ct et 2^(-∆Ct)'!$B$3:$BD$86,52,FALSE))</f>
        <v/>
      </c>
      <c r="X20" s="321" t="str">
        <f>IF('Variations d''expr° - Validation'!AD20="","",'Variations d''expr° - Validation'!AD20)</f>
        <v/>
      </c>
      <c r="Y20" s="331" t="str">
        <f>IF(VLOOKUP($F20,'Moyennes ∆Ct et 2^(-∆Ct)'!$B$3:$BD$86,54,FALSE)=0,"",VLOOKUP($F20,'Moyennes ∆Ct et 2^(-∆Ct)'!$B$3:$BD$86,54,FALSE))</f>
        <v/>
      </c>
      <c r="Z20" s="321" t="str">
        <f>IF('Variations d''expr° - Validation'!AG20="","",'Variations d''expr° - Validation'!AG20)</f>
        <v/>
      </c>
      <c r="AA20" s="148" t="str">
        <f>IF('Informations Gènes'!E21="","",'Informations Gènes'!E21)</f>
        <v/>
      </c>
      <c r="AB20" s="146"/>
      <c r="AC20" s="146"/>
      <c r="AD20" s="146"/>
      <c r="AE20" s="146"/>
    </row>
    <row r="21" spans="1:31" ht="15.75" customHeight="1">
      <c r="A21" s="146"/>
      <c r="D21" s="148" t="str">
        <f>IF('Informations Gènes'!A22="","",'Informations Gènes'!A22)</f>
        <v/>
      </c>
      <c r="E21" s="148" t="str">
        <f>IF('Informations Gènes'!B22="","",'Informations Gènes'!B22)</f>
        <v/>
      </c>
      <c r="F21" s="148" t="str">
        <f>'Matrice Couleur Descriptive'!E22</f>
        <v/>
      </c>
      <c r="G21" s="331" t="str">
        <f>IF(VLOOKUP($F21,'Moyennes ∆Ct et 2^(-∆Ct)'!$B$3:$BD$86,36,FALSE)=0,"",VLOOKUP($F21,'Moyennes ∆Ct et 2^(-∆Ct)'!$B$3:$BD$86,36,FALSE))</f>
        <v/>
      </c>
      <c r="H21" s="321" t="str">
        <f>IF('Variations d''expr° - Validation'!F21="","",'Variations d''expr° - Validation'!F21)</f>
        <v/>
      </c>
      <c r="I21" s="331" t="str">
        <f>IF(VLOOKUP($F21,'Moyennes ∆Ct et 2^(-∆Ct)'!$B$3:$BD$86,38,FALSE)=0,"",VLOOKUP($F21,'Moyennes ∆Ct et 2^(-∆Ct)'!$B$3:$BD$86,38,FALSE))</f>
        <v/>
      </c>
      <c r="J21" s="321" t="str">
        <f>IF('Variations d''expr° - Validation'!I21="","",'Variations d''expr° - Validation'!I21)</f>
        <v/>
      </c>
      <c r="K21" s="331" t="str">
        <f>IF(VLOOKUP($F21,'Moyennes ∆Ct et 2^(-∆Ct)'!$B$3:$BD$86,40,FALSE)=0,"",VLOOKUP($F21,'Moyennes ∆Ct et 2^(-∆Ct)'!$B$3:$BD$86,40,FALSE))</f>
        <v/>
      </c>
      <c r="L21" s="321" t="str">
        <f>IF('Variations d''expr° - Validation'!L21="","",'Variations d''expr° - Validation'!L21)</f>
        <v/>
      </c>
      <c r="M21" s="331" t="str">
        <f>IF(VLOOKUP($F21,'Moyennes ∆Ct et 2^(-∆Ct)'!$B$3:$BD$86,42,FALSE)=0,"",VLOOKUP($F21,'Moyennes ∆Ct et 2^(-∆Ct)'!$B$3:$BD$86,42,FALSE))</f>
        <v/>
      </c>
      <c r="N21" s="321" t="str">
        <f>IF('Variations d''expr° - Validation'!O21="","",'Variations d''expr° - Validation'!O21)</f>
        <v/>
      </c>
      <c r="O21" s="331" t="str">
        <f>IF(VLOOKUP($F21,'Moyennes ∆Ct et 2^(-∆Ct)'!$B$3:$BD$86,44,FALSE)=0,"",VLOOKUP($F21,'Moyennes ∆Ct et 2^(-∆Ct)'!$B$3:$BD$86,44,FALSE))</f>
        <v/>
      </c>
      <c r="P21" s="321" t="str">
        <f>IF('Variations d''expr° - Validation'!R21="","",'Variations d''expr° - Validation'!R21)</f>
        <v/>
      </c>
      <c r="Q21" s="331" t="str">
        <f>IF(VLOOKUP($F21,'Moyennes ∆Ct et 2^(-∆Ct)'!$B$3:$BD$86,46,FALSE)=0,"",VLOOKUP($F21,'Moyennes ∆Ct et 2^(-∆Ct)'!$B$3:$BD$86,46,FALSE))</f>
        <v/>
      </c>
      <c r="R21" s="321" t="str">
        <f>IF('Variations d''expr° - Validation'!U21="","",'Variations d''expr° - Validation'!U21)</f>
        <v/>
      </c>
      <c r="S21" s="331" t="str">
        <f>IF(VLOOKUP($F21,'Moyennes ∆Ct et 2^(-∆Ct)'!$B$3:$BD$86,48,FALSE)=0,"",VLOOKUP($F21,'Moyennes ∆Ct et 2^(-∆Ct)'!$B$3:$BD$86,48,FALSE))</f>
        <v/>
      </c>
      <c r="T21" s="321" t="str">
        <f>IF('Variations d''expr° - Validation'!X21="","",'Variations d''expr° - Validation'!X21)</f>
        <v/>
      </c>
      <c r="U21" s="331" t="str">
        <f>IF(VLOOKUP($F21,'Moyennes ∆Ct et 2^(-∆Ct)'!$B$3:$BD$86,50,FALSE)=0,"",VLOOKUP($F21,'Moyennes ∆Ct et 2^(-∆Ct)'!$B$3:$BD$86,50,FALSE))</f>
        <v/>
      </c>
      <c r="V21" s="321" t="str">
        <f>IF('Variations d''expr° - Validation'!AA21="","",'Variations d''expr° - Validation'!AA21)</f>
        <v/>
      </c>
      <c r="W21" s="331" t="str">
        <f>IF(VLOOKUP($F21,'Moyennes ∆Ct et 2^(-∆Ct)'!$B$3:$BD$86,52,FALSE)=0,"",VLOOKUP($F21,'Moyennes ∆Ct et 2^(-∆Ct)'!$B$3:$BD$86,52,FALSE))</f>
        <v/>
      </c>
      <c r="X21" s="321" t="str">
        <f>IF('Variations d''expr° - Validation'!AD21="","",'Variations d''expr° - Validation'!AD21)</f>
        <v/>
      </c>
      <c r="Y21" s="331" t="str">
        <f>IF(VLOOKUP($F21,'Moyennes ∆Ct et 2^(-∆Ct)'!$B$3:$BD$86,54,FALSE)=0,"",VLOOKUP($F21,'Moyennes ∆Ct et 2^(-∆Ct)'!$B$3:$BD$86,54,FALSE))</f>
        <v/>
      </c>
      <c r="Z21" s="321" t="str">
        <f>IF('Variations d''expr° - Validation'!AG21="","",'Variations d''expr° - Validation'!AG21)</f>
        <v/>
      </c>
      <c r="AA21" s="148" t="str">
        <f>IF('Informations Gènes'!E22="","",'Informations Gènes'!E22)</f>
        <v/>
      </c>
      <c r="AB21" s="146"/>
      <c r="AC21" s="146"/>
      <c r="AD21" s="146"/>
      <c r="AE21" s="146"/>
    </row>
    <row r="22" spans="1:31" ht="15.75" customHeight="1">
      <c r="A22" s="146"/>
      <c r="D22" s="148" t="str">
        <f>IF('Informations Gènes'!A23="","",'Informations Gènes'!A23)</f>
        <v/>
      </c>
      <c r="E22" s="148" t="str">
        <f>IF('Informations Gènes'!B23="","",'Informations Gènes'!B23)</f>
        <v/>
      </c>
      <c r="F22" s="148" t="str">
        <f>'Matrice Couleur Descriptive'!E23</f>
        <v/>
      </c>
      <c r="G22" s="331" t="str">
        <f>IF(VLOOKUP($F22,'Moyennes ∆Ct et 2^(-∆Ct)'!$B$3:$BD$86,36,FALSE)=0,"",VLOOKUP($F22,'Moyennes ∆Ct et 2^(-∆Ct)'!$B$3:$BD$86,36,FALSE))</f>
        <v/>
      </c>
      <c r="H22" s="321" t="str">
        <f>IF('Variations d''expr° - Validation'!F22="","",'Variations d''expr° - Validation'!F22)</f>
        <v/>
      </c>
      <c r="I22" s="331" t="str">
        <f>IF(VLOOKUP($F22,'Moyennes ∆Ct et 2^(-∆Ct)'!$B$3:$BD$86,38,FALSE)=0,"",VLOOKUP($F22,'Moyennes ∆Ct et 2^(-∆Ct)'!$B$3:$BD$86,38,FALSE))</f>
        <v/>
      </c>
      <c r="J22" s="321" t="str">
        <f>IF('Variations d''expr° - Validation'!I22="","",'Variations d''expr° - Validation'!I22)</f>
        <v/>
      </c>
      <c r="K22" s="331" t="str">
        <f>IF(VLOOKUP($F22,'Moyennes ∆Ct et 2^(-∆Ct)'!$B$3:$BD$86,40,FALSE)=0,"",VLOOKUP($F22,'Moyennes ∆Ct et 2^(-∆Ct)'!$B$3:$BD$86,40,FALSE))</f>
        <v/>
      </c>
      <c r="L22" s="321" t="str">
        <f>IF('Variations d''expr° - Validation'!L22="","",'Variations d''expr° - Validation'!L22)</f>
        <v/>
      </c>
      <c r="M22" s="331" t="str">
        <f>IF(VLOOKUP($F22,'Moyennes ∆Ct et 2^(-∆Ct)'!$B$3:$BD$86,42,FALSE)=0,"",VLOOKUP($F22,'Moyennes ∆Ct et 2^(-∆Ct)'!$B$3:$BD$86,42,FALSE))</f>
        <v/>
      </c>
      <c r="N22" s="321" t="str">
        <f>IF('Variations d''expr° - Validation'!O22="","",'Variations d''expr° - Validation'!O22)</f>
        <v/>
      </c>
      <c r="O22" s="331" t="str">
        <f>IF(VLOOKUP($F22,'Moyennes ∆Ct et 2^(-∆Ct)'!$B$3:$BD$86,44,FALSE)=0,"",VLOOKUP($F22,'Moyennes ∆Ct et 2^(-∆Ct)'!$B$3:$BD$86,44,FALSE))</f>
        <v/>
      </c>
      <c r="P22" s="321" t="str">
        <f>IF('Variations d''expr° - Validation'!R22="","",'Variations d''expr° - Validation'!R22)</f>
        <v/>
      </c>
      <c r="Q22" s="331" t="str">
        <f>IF(VLOOKUP($F22,'Moyennes ∆Ct et 2^(-∆Ct)'!$B$3:$BD$86,46,FALSE)=0,"",VLOOKUP($F22,'Moyennes ∆Ct et 2^(-∆Ct)'!$B$3:$BD$86,46,FALSE))</f>
        <v/>
      </c>
      <c r="R22" s="321" t="str">
        <f>IF('Variations d''expr° - Validation'!U22="","",'Variations d''expr° - Validation'!U22)</f>
        <v/>
      </c>
      <c r="S22" s="331" t="str">
        <f>IF(VLOOKUP($F22,'Moyennes ∆Ct et 2^(-∆Ct)'!$B$3:$BD$86,48,FALSE)=0,"",VLOOKUP($F22,'Moyennes ∆Ct et 2^(-∆Ct)'!$B$3:$BD$86,48,FALSE))</f>
        <v/>
      </c>
      <c r="T22" s="321" t="str">
        <f>IF('Variations d''expr° - Validation'!X22="","",'Variations d''expr° - Validation'!X22)</f>
        <v/>
      </c>
      <c r="U22" s="331" t="str">
        <f>IF(VLOOKUP($F22,'Moyennes ∆Ct et 2^(-∆Ct)'!$B$3:$BD$86,50,FALSE)=0,"",VLOOKUP($F22,'Moyennes ∆Ct et 2^(-∆Ct)'!$B$3:$BD$86,50,FALSE))</f>
        <v/>
      </c>
      <c r="V22" s="321" t="str">
        <f>IF('Variations d''expr° - Validation'!AA22="","",'Variations d''expr° - Validation'!AA22)</f>
        <v/>
      </c>
      <c r="W22" s="331" t="str">
        <f>IF(VLOOKUP($F22,'Moyennes ∆Ct et 2^(-∆Ct)'!$B$3:$BD$86,52,FALSE)=0,"",VLOOKUP($F22,'Moyennes ∆Ct et 2^(-∆Ct)'!$B$3:$BD$86,52,FALSE))</f>
        <v/>
      </c>
      <c r="X22" s="321" t="str">
        <f>IF('Variations d''expr° - Validation'!AD22="","",'Variations d''expr° - Validation'!AD22)</f>
        <v/>
      </c>
      <c r="Y22" s="331" t="str">
        <f>IF(VLOOKUP($F22,'Moyennes ∆Ct et 2^(-∆Ct)'!$B$3:$BD$86,54,FALSE)=0,"",VLOOKUP($F22,'Moyennes ∆Ct et 2^(-∆Ct)'!$B$3:$BD$86,54,FALSE))</f>
        <v/>
      </c>
      <c r="Z22" s="321" t="str">
        <f>IF('Variations d''expr° - Validation'!AG22="","",'Variations d''expr° - Validation'!AG22)</f>
        <v/>
      </c>
      <c r="AA22" s="148" t="str">
        <f>IF('Informations Gènes'!E23="","",'Informations Gènes'!E23)</f>
        <v/>
      </c>
      <c r="AB22" s="146"/>
      <c r="AC22" s="146"/>
      <c r="AD22" s="146"/>
      <c r="AE22" s="146"/>
    </row>
    <row r="23" spans="1:31" ht="15.75" customHeight="1">
      <c r="A23" s="146"/>
      <c r="D23" s="148" t="str">
        <f>IF('Informations Gènes'!A24="","",'Informations Gènes'!A24)</f>
        <v/>
      </c>
      <c r="E23" s="148" t="str">
        <f>IF('Informations Gènes'!B24="","",'Informations Gènes'!B24)</f>
        <v/>
      </c>
      <c r="F23" s="148" t="str">
        <f>'Matrice Couleur Descriptive'!E24</f>
        <v/>
      </c>
      <c r="G23" s="331" t="str">
        <f>IF(VLOOKUP($F23,'Moyennes ∆Ct et 2^(-∆Ct)'!$B$3:$BD$86,36,FALSE)=0,"",VLOOKUP($F23,'Moyennes ∆Ct et 2^(-∆Ct)'!$B$3:$BD$86,36,FALSE))</f>
        <v/>
      </c>
      <c r="H23" s="321" t="str">
        <f>IF('Variations d''expr° - Validation'!F23="","",'Variations d''expr° - Validation'!F23)</f>
        <v/>
      </c>
      <c r="I23" s="331" t="str">
        <f>IF(VLOOKUP($F23,'Moyennes ∆Ct et 2^(-∆Ct)'!$B$3:$BD$86,38,FALSE)=0,"",VLOOKUP($F23,'Moyennes ∆Ct et 2^(-∆Ct)'!$B$3:$BD$86,38,FALSE))</f>
        <v/>
      </c>
      <c r="J23" s="321" t="str">
        <f>IF('Variations d''expr° - Validation'!I23="","",'Variations d''expr° - Validation'!I23)</f>
        <v/>
      </c>
      <c r="K23" s="331" t="str">
        <f>IF(VLOOKUP($F23,'Moyennes ∆Ct et 2^(-∆Ct)'!$B$3:$BD$86,40,FALSE)=0,"",VLOOKUP($F23,'Moyennes ∆Ct et 2^(-∆Ct)'!$B$3:$BD$86,40,FALSE))</f>
        <v/>
      </c>
      <c r="L23" s="321" t="str">
        <f>IF('Variations d''expr° - Validation'!L23="","",'Variations d''expr° - Validation'!L23)</f>
        <v/>
      </c>
      <c r="M23" s="331" t="str">
        <f>IF(VLOOKUP($F23,'Moyennes ∆Ct et 2^(-∆Ct)'!$B$3:$BD$86,42,FALSE)=0,"",VLOOKUP($F23,'Moyennes ∆Ct et 2^(-∆Ct)'!$B$3:$BD$86,42,FALSE))</f>
        <v/>
      </c>
      <c r="N23" s="321" t="str">
        <f>IF('Variations d''expr° - Validation'!O23="","",'Variations d''expr° - Validation'!O23)</f>
        <v/>
      </c>
      <c r="O23" s="331" t="str">
        <f>IF(VLOOKUP($F23,'Moyennes ∆Ct et 2^(-∆Ct)'!$B$3:$BD$86,44,FALSE)=0,"",VLOOKUP($F23,'Moyennes ∆Ct et 2^(-∆Ct)'!$B$3:$BD$86,44,FALSE))</f>
        <v/>
      </c>
      <c r="P23" s="321" t="str">
        <f>IF('Variations d''expr° - Validation'!R23="","",'Variations d''expr° - Validation'!R23)</f>
        <v/>
      </c>
      <c r="Q23" s="331" t="str">
        <f>IF(VLOOKUP($F23,'Moyennes ∆Ct et 2^(-∆Ct)'!$B$3:$BD$86,46,FALSE)=0,"",VLOOKUP($F23,'Moyennes ∆Ct et 2^(-∆Ct)'!$B$3:$BD$86,46,FALSE))</f>
        <v/>
      </c>
      <c r="R23" s="321" t="str">
        <f>IF('Variations d''expr° - Validation'!U23="","",'Variations d''expr° - Validation'!U23)</f>
        <v/>
      </c>
      <c r="S23" s="331" t="str">
        <f>IF(VLOOKUP($F23,'Moyennes ∆Ct et 2^(-∆Ct)'!$B$3:$BD$86,48,FALSE)=0,"",VLOOKUP($F23,'Moyennes ∆Ct et 2^(-∆Ct)'!$B$3:$BD$86,48,FALSE))</f>
        <v/>
      </c>
      <c r="T23" s="321" t="str">
        <f>IF('Variations d''expr° - Validation'!X23="","",'Variations d''expr° - Validation'!X23)</f>
        <v/>
      </c>
      <c r="U23" s="331" t="str">
        <f>IF(VLOOKUP($F23,'Moyennes ∆Ct et 2^(-∆Ct)'!$B$3:$BD$86,50,FALSE)=0,"",VLOOKUP($F23,'Moyennes ∆Ct et 2^(-∆Ct)'!$B$3:$BD$86,50,FALSE))</f>
        <v/>
      </c>
      <c r="V23" s="321" t="str">
        <f>IF('Variations d''expr° - Validation'!AA23="","",'Variations d''expr° - Validation'!AA23)</f>
        <v/>
      </c>
      <c r="W23" s="331" t="str">
        <f>IF(VLOOKUP($F23,'Moyennes ∆Ct et 2^(-∆Ct)'!$B$3:$BD$86,52,FALSE)=0,"",VLOOKUP($F23,'Moyennes ∆Ct et 2^(-∆Ct)'!$B$3:$BD$86,52,FALSE))</f>
        <v/>
      </c>
      <c r="X23" s="321" t="str">
        <f>IF('Variations d''expr° - Validation'!AD23="","",'Variations d''expr° - Validation'!AD23)</f>
        <v/>
      </c>
      <c r="Y23" s="331" t="str">
        <f>IF(VLOOKUP($F23,'Moyennes ∆Ct et 2^(-∆Ct)'!$B$3:$BD$86,54,FALSE)=0,"",VLOOKUP($F23,'Moyennes ∆Ct et 2^(-∆Ct)'!$B$3:$BD$86,54,FALSE))</f>
        <v/>
      </c>
      <c r="Z23" s="321" t="str">
        <f>IF('Variations d''expr° - Validation'!AG23="","",'Variations d''expr° - Validation'!AG23)</f>
        <v/>
      </c>
      <c r="AA23" s="148" t="str">
        <f>IF('Informations Gènes'!E24="","",'Informations Gènes'!E24)</f>
        <v/>
      </c>
      <c r="AB23" s="146"/>
      <c r="AC23" s="146"/>
      <c r="AD23" s="146"/>
      <c r="AE23" s="146"/>
    </row>
    <row r="24" spans="1:31" ht="15.75" customHeight="1">
      <c r="A24" s="146"/>
      <c r="D24" s="148" t="str">
        <f>IF('Informations Gènes'!A25="","",'Informations Gènes'!A25)</f>
        <v/>
      </c>
      <c r="E24" s="148" t="str">
        <f>IF('Informations Gènes'!B25="","",'Informations Gènes'!B25)</f>
        <v/>
      </c>
      <c r="F24" s="148" t="str">
        <f>'Matrice Couleur Descriptive'!E25</f>
        <v/>
      </c>
      <c r="G24" s="331" t="str">
        <f>IF(VLOOKUP($F24,'Moyennes ∆Ct et 2^(-∆Ct)'!$B$3:$BD$86,36,FALSE)=0,"",VLOOKUP($F24,'Moyennes ∆Ct et 2^(-∆Ct)'!$B$3:$BD$86,36,FALSE))</f>
        <v/>
      </c>
      <c r="H24" s="321" t="str">
        <f>IF('Variations d''expr° - Validation'!F24="","",'Variations d''expr° - Validation'!F24)</f>
        <v/>
      </c>
      <c r="I24" s="331" t="str">
        <f>IF(VLOOKUP($F24,'Moyennes ∆Ct et 2^(-∆Ct)'!$B$3:$BD$86,38,FALSE)=0,"",VLOOKUP($F24,'Moyennes ∆Ct et 2^(-∆Ct)'!$B$3:$BD$86,38,FALSE))</f>
        <v/>
      </c>
      <c r="J24" s="321" t="str">
        <f>IF('Variations d''expr° - Validation'!I24="","",'Variations d''expr° - Validation'!I24)</f>
        <v/>
      </c>
      <c r="K24" s="331" t="str">
        <f>IF(VLOOKUP($F24,'Moyennes ∆Ct et 2^(-∆Ct)'!$B$3:$BD$86,40,FALSE)=0,"",VLOOKUP($F24,'Moyennes ∆Ct et 2^(-∆Ct)'!$B$3:$BD$86,40,FALSE))</f>
        <v/>
      </c>
      <c r="L24" s="321" t="str">
        <f>IF('Variations d''expr° - Validation'!L24="","",'Variations d''expr° - Validation'!L24)</f>
        <v/>
      </c>
      <c r="M24" s="331" t="str">
        <f>IF(VLOOKUP($F24,'Moyennes ∆Ct et 2^(-∆Ct)'!$B$3:$BD$86,42,FALSE)=0,"",VLOOKUP($F24,'Moyennes ∆Ct et 2^(-∆Ct)'!$B$3:$BD$86,42,FALSE))</f>
        <v/>
      </c>
      <c r="N24" s="321" t="str">
        <f>IF('Variations d''expr° - Validation'!O24="","",'Variations d''expr° - Validation'!O24)</f>
        <v/>
      </c>
      <c r="O24" s="331" t="str">
        <f>IF(VLOOKUP($F24,'Moyennes ∆Ct et 2^(-∆Ct)'!$B$3:$BD$86,44,FALSE)=0,"",VLOOKUP($F24,'Moyennes ∆Ct et 2^(-∆Ct)'!$B$3:$BD$86,44,FALSE))</f>
        <v/>
      </c>
      <c r="P24" s="321" t="str">
        <f>IF('Variations d''expr° - Validation'!R24="","",'Variations d''expr° - Validation'!R24)</f>
        <v/>
      </c>
      <c r="Q24" s="331" t="str">
        <f>IF(VLOOKUP($F24,'Moyennes ∆Ct et 2^(-∆Ct)'!$B$3:$BD$86,46,FALSE)=0,"",VLOOKUP($F24,'Moyennes ∆Ct et 2^(-∆Ct)'!$B$3:$BD$86,46,FALSE))</f>
        <v/>
      </c>
      <c r="R24" s="321" t="str">
        <f>IF('Variations d''expr° - Validation'!U24="","",'Variations d''expr° - Validation'!U24)</f>
        <v/>
      </c>
      <c r="S24" s="331" t="str">
        <f>IF(VLOOKUP($F24,'Moyennes ∆Ct et 2^(-∆Ct)'!$B$3:$BD$86,48,FALSE)=0,"",VLOOKUP($F24,'Moyennes ∆Ct et 2^(-∆Ct)'!$B$3:$BD$86,48,FALSE))</f>
        <v/>
      </c>
      <c r="T24" s="321" t="str">
        <f>IF('Variations d''expr° - Validation'!X24="","",'Variations d''expr° - Validation'!X24)</f>
        <v/>
      </c>
      <c r="U24" s="331" t="str">
        <f>IF(VLOOKUP($F24,'Moyennes ∆Ct et 2^(-∆Ct)'!$B$3:$BD$86,50,FALSE)=0,"",VLOOKUP($F24,'Moyennes ∆Ct et 2^(-∆Ct)'!$B$3:$BD$86,50,FALSE))</f>
        <v/>
      </c>
      <c r="V24" s="321" t="str">
        <f>IF('Variations d''expr° - Validation'!AA24="","",'Variations d''expr° - Validation'!AA24)</f>
        <v/>
      </c>
      <c r="W24" s="331" t="str">
        <f>IF(VLOOKUP($F24,'Moyennes ∆Ct et 2^(-∆Ct)'!$B$3:$BD$86,52,FALSE)=0,"",VLOOKUP($F24,'Moyennes ∆Ct et 2^(-∆Ct)'!$B$3:$BD$86,52,FALSE))</f>
        <v/>
      </c>
      <c r="X24" s="321" t="str">
        <f>IF('Variations d''expr° - Validation'!AD24="","",'Variations d''expr° - Validation'!AD24)</f>
        <v/>
      </c>
      <c r="Y24" s="331" t="str">
        <f>IF(VLOOKUP($F24,'Moyennes ∆Ct et 2^(-∆Ct)'!$B$3:$BD$86,54,FALSE)=0,"",VLOOKUP($F24,'Moyennes ∆Ct et 2^(-∆Ct)'!$B$3:$BD$86,54,FALSE))</f>
        <v/>
      </c>
      <c r="Z24" s="321" t="str">
        <f>IF('Variations d''expr° - Validation'!AG24="","",'Variations d''expr° - Validation'!AG24)</f>
        <v/>
      </c>
      <c r="AA24" s="148" t="str">
        <f>IF('Informations Gènes'!E25="","",'Informations Gènes'!E25)</f>
        <v/>
      </c>
      <c r="AB24" s="146"/>
      <c r="AC24" s="146"/>
      <c r="AD24" s="146"/>
      <c r="AE24" s="146"/>
    </row>
    <row r="25" spans="1:31" ht="15.75" customHeight="1">
      <c r="A25" s="146"/>
      <c r="D25" s="148" t="str">
        <f>IF('Informations Gènes'!A26="","",'Informations Gènes'!A26)</f>
        <v/>
      </c>
      <c r="E25" s="148" t="str">
        <f>IF('Informations Gènes'!B26="","",'Informations Gènes'!B26)</f>
        <v/>
      </c>
      <c r="F25" s="148" t="str">
        <f>'Matrice Couleur Descriptive'!E26</f>
        <v/>
      </c>
      <c r="G25" s="331" t="str">
        <f>IF(VLOOKUP($F25,'Moyennes ∆Ct et 2^(-∆Ct)'!$B$3:$BD$86,36,FALSE)=0,"",VLOOKUP($F25,'Moyennes ∆Ct et 2^(-∆Ct)'!$B$3:$BD$86,36,FALSE))</f>
        <v/>
      </c>
      <c r="H25" s="321" t="str">
        <f>IF('Variations d''expr° - Validation'!F25="","",'Variations d''expr° - Validation'!F25)</f>
        <v/>
      </c>
      <c r="I25" s="331" t="str">
        <f>IF(VLOOKUP($F25,'Moyennes ∆Ct et 2^(-∆Ct)'!$B$3:$BD$86,38,FALSE)=0,"",VLOOKUP($F25,'Moyennes ∆Ct et 2^(-∆Ct)'!$B$3:$BD$86,38,FALSE))</f>
        <v/>
      </c>
      <c r="J25" s="321" t="str">
        <f>IF('Variations d''expr° - Validation'!I25="","",'Variations d''expr° - Validation'!I25)</f>
        <v/>
      </c>
      <c r="K25" s="331" t="str">
        <f>IF(VLOOKUP($F25,'Moyennes ∆Ct et 2^(-∆Ct)'!$B$3:$BD$86,40,FALSE)=0,"",VLOOKUP($F25,'Moyennes ∆Ct et 2^(-∆Ct)'!$B$3:$BD$86,40,FALSE))</f>
        <v/>
      </c>
      <c r="L25" s="321" t="str">
        <f>IF('Variations d''expr° - Validation'!L25="","",'Variations d''expr° - Validation'!L25)</f>
        <v/>
      </c>
      <c r="M25" s="331" t="str">
        <f>IF(VLOOKUP($F25,'Moyennes ∆Ct et 2^(-∆Ct)'!$B$3:$BD$86,42,FALSE)=0,"",VLOOKUP($F25,'Moyennes ∆Ct et 2^(-∆Ct)'!$B$3:$BD$86,42,FALSE))</f>
        <v/>
      </c>
      <c r="N25" s="321" t="str">
        <f>IF('Variations d''expr° - Validation'!O25="","",'Variations d''expr° - Validation'!O25)</f>
        <v/>
      </c>
      <c r="O25" s="331" t="str">
        <f>IF(VLOOKUP($F25,'Moyennes ∆Ct et 2^(-∆Ct)'!$B$3:$BD$86,44,FALSE)=0,"",VLOOKUP($F25,'Moyennes ∆Ct et 2^(-∆Ct)'!$B$3:$BD$86,44,FALSE))</f>
        <v/>
      </c>
      <c r="P25" s="321" t="str">
        <f>IF('Variations d''expr° - Validation'!R25="","",'Variations d''expr° - Validation'!R25)</f>
        <v/>
      </c>
      <c r="Q25" s="331" t="str">
        <f>IF(VLOOKUP($F25,'Moyennes ∆Ct et 2^(-∆Ct)'!$B$3:$BD$86,46,FALSE)=0,"",VLOOKUP($F25,'Moyennes ∆Ct et 2^(-∆Ct)'!$B$3:$BD$86,46,FALSE))</f>
        <v/>
      </c>
      <c r="R25" s="321" t="str">
        <f>IF('Variations d''expr° - Validation'!U25="","",'Variations d''expr° - Validation'!U25)</f>
        <v/>
      </c>
      <c r="S25" s="331" t="str">
        <f>IF(VLOOKUP($F25,'Moyennes ∆Ct et 2^(-∆Ct)'!$B$3:$BD$86,48,FALSE)=0,"",VLOOKUP($F25,'Moyennes ∆Ct et 2^(-∆Ct)'!$B$3:$BD$86,48,FALSE))</f>
        <v/>
      </c>
      <c r="T25" s="321" t="str">
        <f>IF('Variations d''expr° - Validation'!X25="","",'Variations d''expr° - Validation'!X25)</f>
        <v/>
      </c>
      <c r="U25" s="331" t="str">
        <f>IF(VLOOKUP($F25,'Moyennes ∆Ct et 2^(-∆Ct)'!$B$3:$BD$86,50,FALSE)=0,"",VLOOKUP($F25,'Moyennes ∆Ct et 2^(-∆Ct)'!$B$3:$BD$86,50,FALSE))</f>
        <v/>
      </c>
      <c r="V25" s="321" t="str">
        <f>IF('Variations d''expr° - Validation'!AA25="","",'Variations d''expr° - Validation'!AA25)</f>
        <v/>
      </c>
      <c r="W25" s="331" t="str">
        <f>IF(VLOOKUP($F25,'Moyennes ∆Ct et 2^(-∆Ct)'!$B$3:$BD$86,52,FALSE)=0,"",VLOOKUP($F25,'Moyennes ∆Ct et 2^(-∆Ct)'!$B$3:$BD$86,52,FALSE))</f>
        <v/>
      </c>
      <c r="X25" s="321" t="str">
        <f>IF('Variations d''expr° - Validation'!AD25="","",'Variations d''expr° - Validation'!AD25)</f>
        <v/>
      </c>
      <c r="Y25" s="331" t="str">
        <f>IF(VLOOKUP($F25,'Moyennes ∆Ct et 2^(-∆Ct)'!$B$3:$BD$86,54,FALSE)=0,"",VLOOKUP($F25,'Moyennes ∆Ct et 2^(-∆Ct)'!$B$3:$BD$86,54,FALSE))</f>
        <v/>
      </c>
      <c r="Z25" s="321" t="str">
        <f>IF('Variations d''expr° - Validation'!AG25="","",'Variations d''expr° - Validation'!AG25)</f>
        <v/>
      </c>
      <c r="AA25" s="148" t="str">
        <f>IF('Informations Gènes'!E26="","",'Informations Gènes'!E26)</f>
        <v/>
      </c>
      <c r="AB25" s="146"/>
      <c r="AC25" s="146"/>
      <c r="AD25" s="146"/>
      <c r="AE25" s="146"/>
    </row>
    <row r="26" spans="1:31" ht="15.75" customHeight="1">
      <c r="A26" s="146"/>
      <c r="D26" s="148" t="str">
        <f>IF('Informations Gènes'!A27="","",'Informations Gènes'!A27)</f>
        <v/>
      </c>
      <c r="E26" s="148" t="str">
        <f>IF('Informations Gènes'!B27="","",'Informations Gènes'!B27)</f>
        <v/>
      </c>
      <c r="F26" s="148" t="str">
        <f>'Matrice Couleur Descriptive'!E27</f>
        <v/>
      </c>
      <c r="G26" s="331" t="str">
        <f>IF(VLOOKUP($F26,'Moyennes ∆Ct et 2^(-∆Ct)'!$B$3:$BD$86,36,FALSE)=0,"",VLOOKUP($F26,'Moyennes ∆Ct et 2^(-∆Ct)'!$B$3:$BD$86,36,FALSE))</f>
        <v/>
      </c>
      <c r="H26" s="321" t="str">
        <f>IF('Variations d''expr° - Validation'!F26="","",'Variations d''expr° - Validation'!F26)</f>
        <v/>
      </c>
      <c r="I26" s="331" t="str">
        <f>IF(VLOOKUP($F26,'Moyennes ∆Ct et 2^(-∆Ct)'!$B$3:$BD$86,38,FALSE)=0,"",VLOOKUP($F26,'Moyennes ∆Ct et 2^(-∆Ct)'!$B$3:$BD$86,38,FALSE))</f>
        <v/>
      </c>
      <c r="J26" s="321" t="str">
        <f>IF('Variations d''expr° - Validation'!I26="","",'Variations d''expr° - Validation'!I26)</f>
        <v/>
      </c>
      <c r="K26" s="331" t="str">
        <f>IF(VLOOKUP($F26,'Moyennes ∆Ct et 2^(-∆Ct)'!$B$3:$BD$86,40,FALSE)=0,"",VLOOKUP($F26,'Moyennes ∆Ct et 2^(-∆Ct)'!$B$3:$BD$86,40,FALSE))</f>
        <v/>
      </c>
      <c r="L26" s="321" t="str">
        <f>IF('Variations d''expr° - Validation'!L26="","",'Variations d''expr° - Validation'!L26)</f>
        <v/>
      </c>
      <c r="M26" s="331" t="str">
        <f>IF(VLOOKUP($F26,'Moyennes ∆Ct et 2^(-∆Ct)'!$B$3:$BD$86,42,FALSE)=0,"",VLOOKUP($F26,'Moyennes ∆Ct et 2^(-∆Ct)'!$B$3:$BD$86,42,FALSE))</f>
        <v/>
      </c>
      <c r="N26" s="321" t="str">
        <f>IF('Variations d''expr° - Validation'!O26="","",'Variations d''expr° - Validation'!O26)</f>
        <v/>
      </c>
      <c r="O26" s="331" t="str">
        <f>IF(VLOOKUP($F26,'Moyennes ∆Ct et 2^(-∆Ct)'!$B$3:$BD$86,44,FALSE)=0,"",VLOOKUP($F26,'Moyennes ∆Ct et 2^(-∆Ct)'!$B$3:$BD$86,44,FALSE))</f>
        <v/>
      </c>
      <c r="P26" s="321" t="str">
        <f>IF('Variations d''expr° - Validation'!R26="","",'Variations d''expr° - Validation'!R26)</f>
        <v/>
      </c>
      <c r="Q26" s="331" t="str">
        <f>IF(VLOOKUP($F26,'Moyennes ∆Ct et 2^(-∆Ct)'!$B$3:$BD$86,46,FALSE)=0,"",VLOOKUP($F26,'Moyennes ∆Ct et 2^(-∆Ct)'!$B$3:$BD$86,46,FALSE))</f>
        <v/>
      </c>
      <c r="R26" s="321" t="str">
        <f>IF('Variations d''expr° - Validation'!U26="","",'Variations d''expr° - Validation'!U26)</f>
        <v/>
      </c>
      <c r="S26" s="331" t="str">
        <f>IF(VLOOKUP($F26,'Moyennes ∆Ct et 2^(-∆Ct)'!$B$3:$BD$86,48,FALSE)=0,"",VLOOKUP($F26,'Moyennes ∆Ct et 2^(-∆Ct)'!$B$3:$BD$86,48,FALSE))</f>
        <v/>
      </c>
      <c r="T26" s="321" t="str">
        <f>IF('Variations d''expr° - Validation'!X26="","",'Variations d''expr° - Validation'!X26)</f>
        <v/>
      </c>
      <c r="U26" s="331" t="str">
        <f>IF(VLOOKUP($F26,'Moyennes ∆Ct et 2^(-∆Ct)'!$B$3:$BD$86,50,FALSE)=0,"",VLOOKUP($F26,'Moyennes ∆Ct et 2^(-∆Ct)'!$B$3:$BD$86,50,FALSE))</f>
        <v/>
      </c>
      <c r="V26" s="321" t="str">
        <f>IF('Variations d''expr° - Validation'!AA26="","",'Variations d''expr° - Validation'!AA26)</f>
        <v/>
      </c>
      <c r="W26" s="331" t="str">
        <f>IF(VLOOKUP($F26,'Moyennes ∆Ct et 2^(-∆Ct)'!$B$3:$BD$86,52,FALSE)=0,"",VLOOKUP($F26,'Moyennes ∆Ct et 2^(-∆Ct)'!$B$3:$BD$86,52,FALSE))</f>
        <v/>
      </c>
      <c r="X26" s="321" t="str">
        <f>IF('Variations d''expr° - Validation'!AD26="","",'Variations d''expr° - Validation'!AD26)</f>
        <v/>
      </c>
      <c r="Y26" s="331" t="str">
        <f>IF(VLOOKUP($F26,'Moyennes ∆Ct et 2^(-∆Ct)'!$B$3:$BD$86,54,FALSE)=0,"",VLOOKUP($F26,'Moyennes ∆Ct et 2^(-∆Ct)'!$B$3:$BD$86,54,FALSE))</f>
        <v/>
      </c>
      <c r="Z26" s="321" t="str">
        <f>IF('Variations d''expr° - Validation'!AG26="","",'Variations d''expr° - Validation'!AG26)</f>
        <v/>
      </c>
      <c r="AA26" s="148" t="str">
        <f>IF('Informations Gènes'!E27="","",'Informations Gènes'!E27)</f>
        <v/>
      </c>
      <c r="AB26" s="146"/>
      <c r="AC26" s="146"/>
      <c r="AD26" s="146"/>
      <c r="AE26" s="146"/>
    </row>
    <row r="27" spans="1:31" ht="15.75" customHeight="1">
      <c r="A27" s="146"/>
      <c r="D27" s="148" t="str">
        <f>IF('Informations Gènes'!A28="","",'Informations Gènes'!A28)</f>
        <v/>
      </c>
      <c r="E27" s="148" t="str">
        <f>IF('Informations Gènes'!B28="","",'Informations Gènes'!B28)</f>
        <v/>
      </c>
      <c r="F27" s="148" t="str">
        <f>'Matrice Couleur Descriptive'!E28</f>
        <v/>
      </c>
      <c r="G27" s="331" t="str">
        <f>IF(VLOOKUP($F27,'Moyennes ∆Ct et 2^(-∆Ct)'!$B$3:$BD$86,36,FALSE)=0,"",VLOOKUP($F27,'Moyennes ∆Ct et 2^(-∆Ct)'!$B$3:$BD$86,36,FALSE))</f>
        <v/>
      </c>
      <c r="H27" s="321" t="str">
        <f>IF('Variations d''expr° - Validation'!F27="","",'Variations d''expr° - Validation'!F27)</f>
        <v/>
      </c>
      <c r="I27" s="331" t="str">
        <f>IF(VLOOKUP($F27,'Moyennes ∆Ct et 2^(-∆Ct)'!$B$3:$BD$86,38,FALSE)=0,"",VLOOKUP($F27,'Moyennes ∆Ct et 2^(-∆Ct)'!$B$3:$BD$86,38,FALSE))</f>
        <v/>
      </c>
      <c r="J27" s="321" t="str">
        <f>IF('Variations d''expr° - Validation'!I27="","",'Variations d''expr° - Validation'!I27)</f>
        <v/>
      </c>
      <c r="K27" s="331" t="str">
        <f>IF(VLOOKUP($F27,'Moyennes ∆Ct et 2^(-∆Ct)'!$B$3:$BD$86,40,FALSE)=0,"",VLOOKUP($F27,'Moyennes ∆Ct et 2^(-∆Ct)'!$B$3:$BD$86,40,FALSE))</f>
        <v/>
      </c>
      <c r="L27" s="321" t="str">
        <f>IF('Variations d''expr° - Validation'!L27="","",'Variations d''expr° - Validation'!L27)</f>
        <v/>
      </c>
      <c r="M27" s="331" t="str">
        <f>IF(VLOOKUP($F27,'Moyennes ∆Ct et 2^(-∆Ct)'!$B$3:$BD$86,42,FALSE)=0,"",VLOOKUP($F27,'Moyennes ∆Ct et 2^(-∆Ct)'!$B$3:$BD$86,42,FALSE))</f>
        <v/>
      </c>
      <c r="N27" s="321" t="str">
        <f>IF('Variations d''expr° - Validation'!O27="","",'Variations d''expr° - Validation'!O27)</f>
        <v/>
      </c>
      <c r="O27" s="331" t="str">
        <f>IF(VLOOKUP($F27,'Moyennes ∆Ct et 2^(-∆Ct)'!$B$3:$BD$86,44,FALSE)=0,"",VLOOKUP($F27,'Moyennes ∆Ct et 2^(-∆Ct)'!$B$3:$BD$86,44,FALSE))</f>
        <v/>
      </c>
      <c r="P27" s="321" t="str">
        <f>IF('Variations d''expr° - Validation'!R27="","",'Variations d''expr° - Validation'!R27)</f>
        <v/>
      </c>
      <c r="Q27" s="331" t="str">
        <f>IF(VLOOKUP($F27,'Moyennes ∆Ct et 2^(-∆Ct)'!$B$3:$BD$86,46,FALSE)=0,"",VLOOKUP($F27,'Moyennes ∆Ct et 2^(-∆Ct)'!$B$3:$BD$86,46,FALSE))</f>
        <v/>
      </c>
      <c r="R27" s="321" t="str">
        <f>IF('Variations d''expr° - Validation'!U27="","",'Variations d''expr° - Validation'!U27)</f>
        <v/>
      </c>
      <c r="S27" s="331" t="str">
        <f>IF(VLOOKUP($F27,'Moyennes ∆Ct et 2^(-∆Ct)'!$B$3:$BD$86,48,FALSE)=0,"",VLOOKUP($F27,'Moyennes ∆Ct et 2^(-∆Ct)'!$B$3:$BD$86,48,FALSE))</f>
        <v/>
      </c>
      <c r="T27" s="321" t="str">
        <f>IF('Variations d''expr° - Validation'!X27="","",'Variations d''expr° - Validation'!X27)</f>
        <v/>
      </c>
      <c r="U27" s="331" t="str">
        <f>IF(VLOOKUP($F27,'Moyennes ∆Ct et 2^(-∆Ct)'!$B$3:$BD$86,50,FALSE)=0,"",VLOOKUP($F27,'Moyennes ∆Ct et 2^(-∆Ct)'!$B$3:$BD$86,50,FALSE))</f>
        <v/>
      </c>
      <c r="V27" s="321" t="str">
        <f>IF('Variations d''expr° - Validation'!AA27="","",'Variations d''expr° - Validation'!AA27)</f>
        <v/>
      </c>
      <c r="W27" s="331" t="str">
        <f>IF(VLOOKUP($F27,'Moyennes ∆Ct et 2^(-∆Ct)'!$B$3:$BD$86,52,FALSE)=0,"",VLOOKUP($F27,'Moyennes ∆Ct et 2^(-∆Ct)'!$B$3:$BD$86,52,FALSE))</f>
        <v/>
      </c>
      <c r="X27" s="321" t="str">
        <f>IF('Variations d''expr° - Validation'!AD27="","",'Variations d''expr° - Validation'!AD27)</f>
        <v/>
      </c>
      <c r="Y27" s="331" t="str">
        <f>IF(VLOOKUP($F27,'Moyennes ∆Ct et 2^(-∆Ct)'!$B$3:$BD$86,54,FALSE)=0,"",VLOOKUP($F27,'Moyennes ∆Ct et 2^(-∆Ct)'!$B$3:$BD$86,54,FALSE))</f>
        <v/>
      </c>
      <c r="Z27" s="321" t="str">
        <f>IF('Variations d''expr° - Validation'!AG27="","",'Variations d''expr° - Validation'!AG27)</f>
        <v/>
      </c>
      <c r="AA27" s="148" t="str">
        <f>IF('Informations Gènes'!E28="","",'Informations Gènes'!E28)</f>
        <v/>
      </c>
      <c r="AB27" s="146"/>
      <c r="AC27" s="146"/>
      <c r="AD27" s="146"/>
      <c r="AE27" s="146"/>
    </row>
    <row r="28" spans="1:31" ht="15.75" customHeight="1">
      <c r="A28" s="146"/>
      <c r="D28" s="148" t="str">
        <f>IF('Informations Gènes'!A29="","",'Informations Gènes'!A29)</f>
        <v/>
      </c>
      <c r="E28" s="148" t="str">
        <f>IF('Informations Gènes'!B29="","",'Informations Gènes'!B29)</f>
        <v/>
      </c>
      <c r="F28" s="148" t="str">
        <f>'Matrice Couleur Descriptive'!E29</f>
        <v/>
      </c>
      <c r="G28" s="331" t="str">
        <f>IF(VLOOKUP($F28,'Moyennes ∆Ct et 2^(-∆Ct)'!$B$3:$BD$86,36,FALSE)=0,"",VLOOKUP($F28,'Moyennes ∆Ct et 2^(-∆Ct)'!$B$3:$BD$86,36,FALSE))</f>
        <v/>
      </c>
      <c r="H28" s="321" t="str">
        <f>IF('Variations d''expr° - Validation'!F28="","",'Variations d''expr° - Validation'!F28)</f>
        <v/>
      </c>
      <c r="I28" s="331" t="str">
        <f>IF(VLOOKUP($F28,'Moyennes ∆Ct et 2^(-∆Ct)'!$B$3:$BD$86,38,FALSE)=0,"",VLOOKUP($F28,'Moyennes ∆Ct et 2^(-∆Ct)'!$B$3:$BD$86,38,FALSE))</f>
        <v/>
      </c>
      <c r="J28" s="321" t="str">
        <f>IF('Variations d''expr° - Validation'!I28="","",'Variations d''expr° - Validation'!I28)</f>
        <v/>
      </c>
      <c r="K28" s="331" t="str">
        <f>IF(VLOOKUP($F28,'Moyennes ∆Ct et 2^(-∆Ct)'!$B$3:$BD$86,40,FALSE)=0,"",VLOOKUP($F28,'Moyennes ∆Ct et 2^(-∆Ct)'!$B$3:$BD$86,40,FALSE))</f>
        <v/>
      </c>
      <c r="L28" s="321" t="str">
        <f>IF('Variations d''expr° - Validation'!L28="","",'Variations d''expr° - Validation'!L28)</f>
        <v/>
      </c>
      <c r="M28" s="331" t="str">
        <f>IF(VLOOKUP($F28,'Moyennes ∆Ct et 2^(-∆Ct)'!$B$3:$BD$86,42,FALSE)=0,"",VLOOKUP($F28,'Moyennes ∆Ct et 2^(-∆Ct)'!$B$3:$BD$86,42,FALSE))</f>
        <v/>
      </c>
      <c r="N28" s="321" t="str">
        <f>IF('Variations d''expr° - Validation'!O28="","",'Variations d''expr° - Validation'!O28)</f>
        <v/>
      </c>
      <c r="O28" s="331" t="str">
        <f>IF(VLOOKUP($F28,'Moyennes ∆Ct et 2^(-∆Ct)'!$B$3:$BD$86,44,FALSE)=0,"",VLOOKUP($F28,'Moyennes ∆Ct et 2^(-∆Ct)'!$B$3:$BD$86,44,FALSE))</f>
        <v/>
      </c>
      <c r="P28" s="321" t="str">
        <f>IF('Variations d''expr° - Validation'!R28="","",'Variations d''expr° - Validation'!R28)</f>
        <v/>
      </c>
      <c r="Q28" s="331" t="str">
        <f>IF(VLOOKUP($F28,'Moyennes ∆Ct et 2^(-∆Ct)'!$B$3:$BD$86,46,FALSE)=0,"",VLOOKUP($F28,'Moyennes ∆Ct et 2^(-∆Ct)'!$B$3:$BD$86,46,FALSE))</f>
        <v/>
      </c>
      <c r="R28" s="321" t="str">
        <f>IF('Variations d''expr° - Validation'!U28="","",'Variations d''expr° - Validation'!U28)</f>
        <v/>
      </c>
      <c r="S28" s="331" t="str">
        <f>IF(VLOOKUP($F28,'Moyennes ∆Ct et 2^(-∆Ct)'!$B$3:$BD$86,48,FALSE)=0,"",VLOOKUP($F28,'Moyennes ∆Ct et 2^(-∆Ct)'!$B$3:$BD$86,48,FALSE))</f>
        <v/>
      </c>
      <c r="T28" s="321" t="str">
        <f>IF('Variations d''expr° - Validation'!X28="","",'Variations d''expr° - Validation'!X28)</f>
        <v/>
      </c>
      <c r="U28" s="331" t="str">
        <f>IF(VLOOKUP($F28,'Moyennes ∆Ct et 2^(-∆Ct)'!$B$3:$BD$86,50,FALSE)=0,"",VLOOKUP($F28,'Moyennes ∆Ct et 2^(-∆Ct)'!$B$3:$BD$86,50,FALSE))</f>
        <v/>
      </c>
      <c r="V28" s="321" t="str">
        <f>IF('Variations d''expr° - Validation'!AA28="","",'Variations d''expr° - Validation'!AA28)</f>
        <v/>
      </c>
      <c r="W28" s="331" t="str">
        <f>IF(VLOOKUP($F28,'Moyennes ∆Ct et 2^(-∆Ct)'!$B$3:$BD$86,52,FALSE)=0,"",VLOOKUP($F28,'Moyennes ∆Ct et 2^(-∆Ct)'!$B$3:$BD$86,52,FALSE))</f>
        <v/>
      </c>
      <c r="X28" s="321" t="str">
        <f>IF('Variations d''expr° - Validation'!AD28="","",'Variations d''expr° - Validation'!AD28)</f>
        <v/>
      </c>
      <c r="Y28" s="331" t="str">
        <f>IF(VLOOKUP($F28,'Moyennes ∆Ct et 2^(-∆Ct)'!$B$3:$BD$86,54,FALSE)=0,"",VLOOKUP($F28,'Moyennes ∆Ct et 2^(-∆Ct)'!$B$3:$BD$86,54,FALSE))</f>
        <v/>
      </c>
      <c r="Z28" s="321" t="str">
        <f>IF('Variations d''expr° - Validation'!AG28="","",'Variations d''expr° - Validation'!AG28)</f>
        <v/>
      </c>
      <c r="AA28" s="148" t="str">
        <f>IF('Informations Gènes'!E29="","",'Informations Gènes'!E29)</f>
        <v/>
      </c>
      <c r="AB28" s="146"/>
      <c r="AC28" s="146"/>
      <c r="AD28" s="146"/>
      <c r="AE28" s="146"/>
    </row>
    <row r="29" spans="1:31" ht="15.75" customHeight="1">
      <c r="A29" s="146"/>
      <c r="D29" s="148" t="str">
        <f>IF('Informations Gènes'!A30="","",'Informations Gènes'!A30)</f>
        <v/>
      </c>
      <c r="E29" s="148" t="str">
        <f>IF('Informations Gènes'!B30="","",'Informations Gènes'!B30)</f>
        <v/>
      </c>
      <c r="F29" s="148" t="str">
        <f>'Matrice Couleur Descriptive'!E30</f>
        <v/>
      </c>
      <c r="G29" s="331" t="str">
        <f>IF(VLOOKUP($F29,'Moyennes ∆Ct et 2^(-∆Ct)'!$B$3:$BD$86,36,FALSE)=0,"",VLOOKUP($F29,'Moyennes ∆Ct et 2^(-∆Ct)'!$B$3:$BD$86,36,FALSE))</f>
        <v/>
      </c>
      <c r="H29" s="321" t="str">
        <f>IF('Variations d''expr° - Validation'!F29="","",'Variations d''expr° - Validation'!F29)</f>
        <v/>
      </c>
      <c r="I29" s="331" t="str">
        <f>IF(VLOOKUP($F29,'Moyennes ∆Ct et 2^(-∆Ct)'!$B$3:$BD$86,38,FALSE)=0,"",VLOOKUP($F29,'Moyennes ∆Ct et 2^(-∆Ct)'!$B$3:$BD$86,38,FALSE))</f>
        <v/>
      </c>
      <c r="J29" s="321" t="str">
        <f>IF('Variations d''expr° - Validation'!I29="","",'Variations d''expr° - Validation'!I29)</f>
        <v/>
      </c>
      <c r="K29" s="331" t="str">
        <f>IF(VLOOKUP($F29,'Moyennes ∆Ct et 2^(-∆Ct)'!$B$3:$BD$86,40,FALSE)=0,"",VLOOKUP($F29,'Moyennes ∆Ct et 2^(-∆Ct)'!$B$3:$BD$86,40,FALSE))</f>
        <v/>
      </c>
      <c r="L29" s="321" t="str">
        <f>IF('Variations d''expr° - Validation'!L29="","",'Variations d''expr° - Validation'!L29)</f>
        <v/>
      </c>
      <c r="M29" s="331" t="str">
        <f>IF(VLOOKUP($F29,'Moyennes ∆Ct et 2^(-∆Ct)'!$B$3:$BD$86,42,FALSE)=0,"",VLOOKUP($F29,'Moyennes ∆Ct et 2^(-∆Ct)'!$B$3:$BD$86,42,FALSE))</f>
        <v/>
      </c>
      <c r="N29" s="321" t="str">
        <f>IF('Variations d''expr° - Validation'!O29="","",'Variations d''expr° - Validation'!O29)</f>
        <v/>
      </c>
      <c r="O29" s="331" t="str">
        <f>IF(VLOOKUP($F29,'Moyennes ∆Ct et 2^(-∆Ct)'!$B$3:$BD$86,44,FALSE)=0,"",VLOOKUP($F29,'Moyennes ∆Ct et 2^(-∆Ct)'!$B$3:$BD$86,44,FALSE))</f>
        <v/>
      </c>
      <c r="P29" s="321" t="str">
        <f>IF('Variations d''expr° - Validation'!R29="","",'Variations d''expr° - Validation'!R29)</f>
        <v/>
      </c>
      <c r="Q29" s="331" t="str">
        <f>IF(VLOOKUP($F29,'Moyennes ∆Ct et 2^(-∆Ct)'!$B$3:$BD$86,46,FALSE)=0,"",VLOOKUP($F29,'Moyennes ∆Ct et 2^(-∆Ct)'!$B$3:$BD$86,46,FALSE))</f>
        <v/>
      </c>
      <c r="R29" s="321" t="str">
        <f>IF('Variations d''expr° - Validation'!U29="","",'Variations d''expr° - Validation'!U29)</f>
        <v/>
      </c>
      <c r="S29" s="331" t="str">
        <f>IF(VLOOKUP($F29,'Moyennes ∆Ct et 2^(-∆Ct)'!$B$3:$BD$86,48,FALSE)=0,"",VLOOKUP($F29,'Moyennes ∆Ct et 2^(-∆Ct)'!$B$3:$BD$86,48,FALSE))</f>
        <v/>
      </c>
      <c r="T29" s="321" t="str">
        <f>IF('Variations d''expr° - Validation'!X29="","",'Variations d''expr° - Validation'!X29)</f>
        <v/>
      </c>
      <c r="U29" s="331" t="str">
        <f>IF(VLOOKUP($F29,'Moyennes ∆Ct et 2^(-∆Ct)'!$B$3:$BD$86,50,FALSE)=0,"",VLOOKUP($F29,'Moyennes ∆Ct et 2^(-∆Ct)'!$B$3:$BD$86,50,FALSE))</f>
        <v/>
      </c>
      <c r="V29" s="321" t="str">
        <f>IF('Variations d''expr° - Validation'!AA29="","",'Variations d''expr° - Validation'!AA29)</f>
        <v/>
      </c>
      <c r="W29" s="331" t="str">
        <f>IF(VLOOKUP($F29,'Moyennes ∆Ct et 2^(-∆Ct)'!$B$3:$BD$86,52,FALSE)=0,"",VLOOKUP($F29,'Moyennes ∆Ct et 2^(-∆Ct)'!$B$3:$BD$86,52,FALSE))</f>
        <v/>
      </c>
      <c r="X29" s="321" t="str">
        <f>IF('Variations d''expr° - Validation'!AD29="","",'Variations d''expr° - Validation'!AD29)</f>
        <v/>
      </c>
      <c r="Y29" s="331" t="str">
        <f>IF(VLOOKUP($F29,'Moyennes ∆Ct et 2^(-∆Ct)'!$B$3:$BD$86,54,FALSE)=0,"",VLOOKUP($F29,'Moyennes ∆Ct et 2^(-∆Ct)'!$B$3:$BD$86,54,FALSE))</f>
        <v/>
      </c>
      <c r="Z29" s="321" t="str">
        <f>IF('Variations d''expr° - Validation'!AG29="","",'Variations d''expr° - Validation'!AG29)</f>
        <v/>
      </c>
      <c r="AA29" s="148" t="str">
        <f>IF('Informations Gènes'!E30="","",'Informations Gènes'!E30)</f>
        <v/>
      </c>
      <c r="AB29" s="146"/>
      <c r="AC29" s="146"/>
      <c r="AD29" s="146"/>
      <c r="AE29" s="146"/>
    </row>
    <row r="30" spans="1:31" ht="15.75" customHeight="1">
      <c r="A30" s="146"/>
      <c r="D30" s="148" t="str">
        <f>IF('Informations Gènes'!A31="","",'Informations Gènes'!A31)</f>
        <v/>
      </c>
      <c r="E30" s="148" t="str">
        <f>IF('Informations Gènes'!B31="","",'Informations Gènes'!B31)</f>
        <v/>
      </c>
      <c r="F30" s="148" t="str">
        <f>'Matrice Couleur Descriptive'!E31</f>
        <v/>
      </c>
      <c r="G30" s="331" t="str">
        <f>IF(VLOOKUP($F30,'Moyennes ∆Ct et 2^(-∆Ct)'!$B$3:$BD$86,36,FALSE)=0,"",VLOOKUP($F30,'Moyennes ∆Ct et 2^(-∆Ct)'!$B$3:$BD$86,36,FALSE))</f>
        <v/>
      </c>
      <c r="H30" s="321" t="str">
        <f>IF('Variations d''expr° - Validation'!F30="","",'Variations d''expr° - Validation'!F30)</f>
        <v/>
      </c>
      <c r="I30" s="331" t="str">
        <f>IF(VLOOKUP($F30,'Moyennes ∆Ct et 2^(-∆Ct)'!$B$3:$BD$86,38,FALSE)=0,"",VLOOKUP($F30,'Moyennes ∆Ct et 2^(-∆Ct)'!$B$3:$BD$86,38,FALSE))</f>
        <v/>
      </c>
      <c r="J30" s="321" t="str">
        <f>IF('Variations d''expr° - Validation'!I30="","",'Variations d''expr° - Validation'!I30)</f>
        <v/>
      </c>
      <c r="K30" s="331" t="str">
        <f>IF(VLOOKUP($F30,'Moyennes ∆Ct et 2^(-∆Ct)'!$B$3:$BD$86,40,FALSE)=0,"",VLOOKUP($F30,'Moyennes ∆Ct et 2^(-∆Ct)'!$B$3:$BD$86,40,FALSE))</f>
        <v/>
      </c>
      <c r="L30" s="321" t="str">
        <f>IF('Variations d''expr° - Validation'!L30="","",'Variations d''expr° - Validation'!L30)</f>
        <v/>
      </c>
      <c r="M30" s="331" t="str">
        <f>IF(VLOOKUP($F30,'Moyennes ∆Ct et 2^(-∆Ct)'!$B$3:$BD$86,42,FALSE)=0,"",VLOOKUP($F30,'Moyennes ∆Ct et 2^(-∆Ct)'!$B$3:$BD$86,42,FALSE))</f>
        <v/>
      </c>
      <c r="N30" s="321" t="str">
        <f>IF('Variations d''expr° - Validation'!O30="","",'Variations d''expr° - Validation'!O30)</f>
        <v/>
      </c>
      <c r="O30" s="331" t="str">
        <f>IF(VLOOKUP($F30,'Moyennes ∆Ct et 2^(-∆Ct)'!$B$3:$BD$86,44,FALSE)=0,"",VLOOKUP($F30,'Moyennes ∆Ct et 2^(-∆Ct)'!$B$3:$BD$86,44,FALSE))</f>
        <v/>
      </c>
      <c r="P30" s="321" t="str">
        <f>IF('Variations d''expr° - Validation'!R30="","",'Variations d''expr° - Validation'!R30)</f>
        <v/>
      </c>
      <c r="Q30" s="331" t="str">
        <f>IF(VLOOKUP($F30,'Moyennes ∆Ct et 2^(-∆Ct)'!$B$3:$BD$86,46,FALSE)=0,"",VLOOKUP($F30,'Moyennes ∆Ct et 2^(-∆Ct)'!$B$3:$BD$86,46,FALSE))</f>
        <v/>
      </c>
      <c r="R30" s="321" t="str">
        <f>IF('Variations d''expr° - Validation'!U30="","",'Variations d''expr° - Validation'!U30)</f>
        <v/>
      </c>
      <c r="S30" s="331" t="str">
        <f>IF(VLOOKUP($F30,'Moyennes ∆Ct et 2^(-∆Ct)'!$B$3:$BD$86,48,FALSE)=0,"",VLOOKUP($F30,'Moyennes ∆Ct et 2^(-∆Ct)'!$B$3:$BD$86,48,FALSE))</f>
        <v/>
      </c>
      <c r="T30" s="321" t="str">
        <f>IF('Variations d''expr° - Validation'!X30="","",'Variations d''expr° - Validation'!X30)</f>
        <v/>
      </c>
      <c r="U30" s="331" t="str">
        <f>IF(VLOOKUP($F30,'Moyennes ∆Ct et 2^(-∆Ct)'!$B$3:$BD$86,50,FALSE)=0,"",VLOOKUP($F30,'Moyennes ∆Ct et 2^(-∆Ct)'!$B$3:$BD$86,50,FALSE))</f>
        <v/>
      </c>
      <c r="V30" s="321" t="str">
        <f>IF('Variations d''expr° - Validation'!AA30="","",'Variations d''expr° - Validation'!AA30)</f>
        <v/>
      </c>
      <c r="W30" s="331" t="str">
        <f>IF(VLOOKUP($F30,'Moyennes ∆Ct et 2^(-∆Ct)'!$B$3:$BD$86,52,FALSE)=0,"",VLOOKUP($F30,'Moyennes ∆Ct et 2^(-∆Ct)'!$B$3:$BD$86,52,FALSE))</f>
        <v/>
      </c>
      <c r="X30" s="321" t="str">
        <f>IF('Variations d''expr° - Validation'!AD30="","",'Variations d''expr° - Validation'!AD30)</f>
        <v/>
      </c>
      <c r="Y30" s="331" t="str">
        <f>IF(VLOOKUP($F30,'Moyennes ∆Ct et 2^(-∆Ct)'!$B$3:$BD$86,54,FALSE)=0,"",VLOOKUP($F30,'Moyennes ∆Ct et 2^(-∆Ct)'!$B$3:$BD$86,54,FALSE))</f>
        <v/>
      </c>
      <c r="Z30" s="321" t="str">
        <f>IF('Variations d''expr° - Validation'!AG30="","",'Variations d''expr° - Validation'!AG30)</f>
        <v/>
      </c>
      <c r="AA30" s="148" t="str">
        <f>IF('Informations Gènes'!E31="","",'Informations Gènes'!E31)</f>
        <v/>
      </c>
      <c r="AB30" s="146"/>
      <c r="AC30" s="146"/>
      <c r="AD30" s="146"/>
      <c r="AE30" s="146"/>
    </row>
    <row r="31" spans="1:31" ht="15.75" customHeight="1">
      <c r="A31" s="146"/>
      <c r="D31" s="148" t="str">
        <f>IF('Informations Gènes'!A32="","",'Informations Gènes'!A32)</f>
        <v/>
      </c>
      <c r="E31" s="148" t="str">
        <f>IF('Informations Gènes'!B32="","",'Informations Gènes'!B32)</f>
        <v/>
      </c>
      <c r="F31" s="148" t="str">
        <f>'Matrice Couleur Descriptive'!E32</f>
        <v/>
      </c>
      <c r="G31" s="331" t="str">
        <f>IF(VLOOKUP($F31,'Moyennes ∆Ct et 2^(-∆Ct)'!$B$3:$BD$86,36,FALSE)=0,"",VLOOKUP($F31,'Moyennes ∆Ct et 2^(-∆Ct)'!$B$3:$BD$86,36,FALSE))</f>
        <v/>
      </c>
      <c r="H31" s="321" t="str">
        <f>IF('Variations d''expr° - Validation'!F31="","",'Variations d''expr° - Validation'!F31)</f>
        <v/>
      </c>
      <c r="I31" s="331" t="str">
        <f>IF(VLOOKUP($F31,'Moyennes ∆Ct et 2^(-∆Ct)'!$B$3:$BD$86,38,FALSE)=0,"",VLOOKUP($F31,'Moyennes ∆Ct et 2^(-∆Ct)'!$B$3:$BD$86,38,FALSE))</f>
        <v/>
      </c>
      <c r="J31" s="321" t="str">
        <f>IF('Variations d''expr° - Validation'!I31="","",'Variations d''expr° - Validation'!I31)</f>
        <v/>
      </c>
      <c r="K31" s="331" t="str">
        <f>IF(VLOOKUP($F31,'Moyennes ∆Ct et 2^(-∆Ct)'!$B$3:$BD$86,40,FALSE)=0,"",VLOOKUP($F31,'Moyennes ∆Ct et 2^(-∆Ct)'!$B$3:$BD$86,40,FALSE))</f>
        <v/>
      </c>
      <c r="L31" s="321" t="str">
        <f>IF('Variations d''expr° - Validation'!L31="","",'Variations d''expr° - Validation'!L31)</f>
        <v/>
      </c>
      <c r="M31" s="331" t="str">
        <f>IF(VLOOKUP($F31,'Moyennes ∆Ct et 2^(-∆Ct)'!$B$3:$BD$86,42,FALSE)=0,"",VLOOKUP($F31,'Moyennes ∆Ct et 2^(-∆Ct)'!$B$3:$BD$86,42,FALSE))</f>
        <v/>
      </c>
      <c r="N31" s="321" t="str">
        <f>IF('Variations d''expr° - Validation'!O31="","",'Variations d''expr° - Validation'!O31)</f>
        <v/>
      </c>
      <c r="O31" s="331" t="str">
        <f>IF(VLOOKUP($F31,'Moyennes ∆Ct et 2^(-∆Ct)'!$B$3:$BD$86,44,FALSE)=0,"",VLOOKUP($F31,'Moyennes ∆Ct et 2^(-∆Ct)'!$B$3:$BD$86,44,FALSE))</f>
        <v/>
      </c>
      <c r="P31" s="321" t="str">
        <f>IF('Variations d''expr° - Validation'!R31="","",'Variations d''expr° - Validation'!R31)</f>
        <v/>
      </c>
      <c r="Q31" s="331" t="str">
        <f>IF(VLOOKUP($F31,'Moyennes ∆Ct et 2^(-∆Ct)'!$B$3:$BD$86,46,FALSE)=0,"",VLOOKUP($F31,'Moyennes ∆Ct et 2^(-∆Ct)'!$B$3:$BD$86,46,FALSE))</f>
        <v/>
      </c>
      <c r="R31" s="321" t="str">
        <f>IF('Variations d''expr° - Validation'!U31="","",'Variations d''expr° - Validation'!U31)</f>
        <v/>
      </c>
      <c r="S31" s="331" t="str">
        <f>IF(VLOOKUP($F31,'Moyennes ∆Ct et 2^(-∆Ct)'!$B$3:$BD$86,48,FALSE)=0,"",VLOOKUP($F31,'Moyennes ∆Ct et 2^(-∆Ct)'!$B$3:$BD$86,48,FALSE))</f>
        <v/>
      </c>
      <c r="T31" s="321" t="str">
        <f>IF('Variations d''expr° - Validation'!X31="","",'Variations d''expr° - Validation'!X31)</f>
        <v/>
      </c>
      <c r="U31" s="331" t="str">
        <f>IF(VLOOKUP($F31,'Moyennes ∆Ct et 2^(-∆Ct)'!$B$3:$BD$86,50,FALSE)=0,"",VLOOKUP($F31,'Moyennes ∆Ct et 2^(-∆Ct)'!$B$3:$BD$86,50,FALSE))</f>
        <v/>
      </c>
      <c r="V31" s="321" t="str">
        <f>IF('Variations d''expr° - Validation'!AA31="","",'Variations d''expr° - Validation'!AA31)</f>
        <v/>
      </c>
      <c r="W31" s="331" t="str">
        <f>IF(VLOOKUP($F31,'Moyennes ∆Ct et 2^(-∆Ct)'!$B$3:$BD$86,52,FALSE)=0,"",VLOOKUP($F31,'Moyennes ∆Ct et 2^(-∆Ct)'!$B$3:$BD$86,52,FALSE))</f>
        <v/>
      </c>
      <c r="X31" s="321" t="str">
        <f>IF('Variations d''expr° - Validation'!AD31="","",'Variations d''expr° - Validation'!AD31)</f>
        <v/>
      </c>
      <c r="Y31" s="331" t="str">
        <f>IF(VLOOKUP($F31,'Moyennes ∆Ct et 2^(-∆Ct)'!$B$3:$BD$86,54,FALSE)=0,"",VLOOKUP($F31,'Moyennes ∆Ct et 2^(-∆Ct)'!$B$3:$BD$86,54,FALSE))</f>
        <v/>
      </c>
      <c r="Z31" s="321" t="str">
        <f>IF('Variations d''expr° - Validation'!AG31="","",'Variations d''expr° - Validation'!AG31)</f>
        <v/>
      </c>
      <c r="AA31" s="148" t="str">
        <f>IF('Informations Gènes'!E32="","",'Informations Gènes'!E32)</f>
        <v/>
      </c>
      <c r="AB31" s="146"/>
      <c r="AC31" s="146"/>
      <c r="AD31" s="146"/>
      <c r="AE31" s="146"/>
    </row>
    <row r="32" spans="1:31" ht="15.75" customHeight="1">
      <c r="A32" s="146"/>
      <c r="D32" s="148" t="str">
        <f>IF('Informations Gènes'!A33="","",'Informations Gènes'!A33)</f>
        <v/>
      </c>
      <c r="E32" s="148" t="str">
        <f>IF('Informations Gènes'!B33="","",'Informations Gènes'!B33)</f>
        <v/>
      </c>
      <c r="F32" s="148" t="str">
        <f>'Matrice Couleur Descriptive'!E33</f>
        <v/>
      </c>
      <c r="G32" s="331" t="str">
        <f>IF(VLOOKUP($F32,'Moyennes ∆Ct et 2^(-∆Ct)'!$B$3:$BD$86,36,FALSE)=0,"",VLOOKUP($F32,'Moyennes ∆Ct et 2^(-∆Ct)'!$B$3:$BD$86,36,FALSE))</f>
        <v/>
      </c>
      <c r="H32" s="321" t="str">
        <f>IF('Variations d''expr° - Validation'!F32="","",'Variations d''expr° - Validation'!F32)</f>
        <v/>
      </c>
      <c r="I32" s="331" t="str">
        <f>IF(VLOOKUP($F32,'Moyennes ∆Ct et 2^(-∆Ct)'!$B$3:$BD$86,38,FALSE)=0,"",VLOOKUP($F32,'Moyennes ∆Ct et 2^(-∆Ct)'!$B$3:$BD$86,38,FALSE))</f>
        <v/>
      </c>
      <c r="J32" s="321" t="str">
        <f>IF('Variations d''expr° - Validation'!I32="","",'Variations d''expr° - Validation'!I32)</f>
        <v/>
      </c>
      <c r="K32" s="331" t="str">
        <f>IF(VLOOKUP($F32,'Moyennes ∆Ct et 2^(-∆Ct)'!$B$3:$BD$86,40,FALSE)=0,"",VLOOKUP($F32,'Moyennes ∆Ct et 2^(-∆Ct)'!$B$3:$BD$86,40,FALSE))</f>
        <v/>
      </c>
      <c r="L32" s="321" t="str">
        <f>IF('Variations d''expr° - Validation'!L32="","",'Variations d''expr° - Validation'!L32)</f>
        <v/>
      </c>
      <c r="M32" s="331" t="str">
        <f>IF(VLOOKUP($F32,'Moyennes ∆Ct et 2^(-∆Ct)'!$B$3:$BD$86,42,FALSE)=0,"",VLOOKUP($F32,'Moyennes ∆Ct et 2^(-∆Ct)'!$B$3:$BD$86,42,FALSE))</f>
        <v/>
      </c>
      <c r="N32" s="321" t="str">
        <f>IF('Variations d''expr° - Validation'!O32="","",'Variations d''expr° - Validation'!O32)</f>
        <v/>
      </c>
      <c r="O32" s="331" t="str">
        <f>IF(VLOOKUP($F32,'Moyennes ∆Ct et 2^(-∆Ct)'!$B$3:$BD$86,44,FALSE)=0,"",VLOOKUP($F32,'Moyennes ∆Ct et 2^(-∆Ct)'!$B$3:$BD$86,44,FALSE))</f>
        <v/>
      </c>
      <c r="P32" s="321" t="str">
        <f>IF('Variations d''expr° - Validation'!R32="","",'Variations d''expr° - Validation'!R32)</f>
        <v/>
      </c>
      <c r="Q32" s="331" t="str">
        <f>IF(VLOOKUP($F32,'Moyennes ∆Ct et 2^(-∆Ct)'!$B$3:$BD$86,46,FALSE)=0,"",VLOOKUP($F32,'Moyennes ∆Ct et 2^(-∆Ct)'!$B$3:$BD$86,46,FALSE))</f>
        <v/>
      </c>
      <c r="R32" s="321" t="str">
        <f>IF('Variations d''expr° - Validation'!U32="","",'Variations d''expr° - Validation'!U32)</f>
        <v/>
      </c>
      <c r="S32" s="331" t="str">
        <f>IF(VLOOKUP($F32,'Moyennes ∆Ct et 2^(-∆Ct)'!$B$3:$BD$86,48,FALSE)=0,"",VLOOKUP($F32,'Moyennes ∆Ct et 2^(-∆Ct)'!$B$3:$BD$86,48,FALSE))</f>
        <v/>
      </c>
      <c r="T32" s="321" t="str">
        <f>IF('Variations d''expr° - Validation'!X32="","",'Variations d''expr° - Validation'!X32)</f>
        <v/>
      </c>
      <c r="U32" s="331" t="str">
        <f>IF(VLOOKUP($F32,'Moyennes ∆Ct et 2^(-∆Ct)'!$B$3:$BD$86,50,FALSE)=0,"",VLOOKUP($F32,'Moyennes ∆Ct et 2^(-∆Ct)'!$B$3:$BD$86,50,FALSE))</f>
        <v/>
      </c>
      <c r="V32" s="321" t="str">
        <f>IF('Variations d''expr° - Validation'!AA32="","",'Variations d''expr° - Validation'!AA32)</f>
        <v/>
      </c>
      <c r="W32" s="331" t="str">
        <f>IF(VLOOKUP($F32,'Moyennes ∆Ct et 2^(-∆Ct)'!$B$3:$BD$86,52,FALSE)=0,"",VLOOKUP($F32,'Moyennes ∆Ct et 2^(-∆Ct)'!$B$3:$BD$86,52,FALSE))</f>
        <v/>
      </c>
      <c r="X32" s="321" t="str">
        <f>IF('Variations d''expr° - Validation'!AD32="","",'Variations d''expr° - Validation'!AD32)</f>
        <v/>
      </c>
      <c r="Y32" s="331" t="str">
        <f>IF(VLOOKUP($F32,'Moyennes ∆Ct et 2^(-∆Ct)'!$B$3:$BD$86,54,FALSE)=0,"",VLOOKUP($F32,'Moyennes ∆Ct et 2^(-∆Ct)'!$B$3:$BD$86,54,FALSE))</f>
        <v/>
      </c>
      <c r="Z32" s="321" t="str">
        <f>IF('Variations d''expr° - Validation'!AG32="","",'Variations d''expr° - Validation'!AG32)</f>
        <v/>
      </c>
      <c r="AA32" s="148" t="str">
        <f>IF('Informations Gènes'!E33="","",'Informations Gènes'!E33)</f>
        <v/>
      </c>
      <c r="AB32" s="146"/>
      <c r="AC32" s="146"/>
      <c r="AD32" s="146"/>
      <c r="AE32" s="146"/>
    </row>
    <row r="33" spans="1:31" ht="15.75" customHeight="1">
      <c r="A33" s="146"/>
      <c r="D33" s="148" t="str">
        <f>IF('Informations Gènes'!A34="","",'Informations Gènes'!A34)</f>
        <v/>
      </c>
      <c r="E33" s="148" t="str">
        <f>IF('Informations Gènes'!B34="","",'Informations Gènes'!B34)</f>
        <v/>
      </c>
      <c r="F33" s="148" t="str">
        <f>'Matrice Couleur Descriptive'!E34</f>
        <v/>
      </c>
      <c r="G33" s="331" t="str">
        <f>IF(VLOOKUP($F33,'Moyennes ∆Ct et 2^(-∆Ct)'!$B$3:$BD$86,36,FALSE)=0,"",VLOOKUP($F33,'Moyennes ∆Ct et 2^(-∆Ct)'!$B$3:$BD$86,36,FALSE))</f>
        <v/>
      </c>
      <c r="H33" s="321" t="str">
        <f>IF('Variations d''expr° - Validation'!F33="","",'Variations d''expr° - Validation'!F33)</f>
        <v/>
      </c>
      <c r="I33" s="331" t="str">
        <f>IF(VLOOKUP($F33,'Moyennes ∆Ct et 2^(-∆Ct)'!$B$3:$BD$86,38,FALSE)=0,"",VLOOKUP($F33,'Moyennes ∆Ct et 2^(-∆Ct)'!$B$3:$BD$86,38,FALSE))</f>
        <v/>
      </c>
      <c r="J33" s="321" t="str">
        <f>IF('Variations d''expr° - Validation'!I33="","",'Variations d''expr° - Validation'!I33)</f>
        <v/>
      </c>
      <c r="K33" s="331" t="str">
        <f>IF(VLOOKUP($F33,'Moyennes ∆Ct et 2^(-∆Ct)'!$B$3:$BD$86,40,FALSE)=0,"",VLOOKUP($F33,'Moyennes ∆Ct et 2^(-∆Ct)'!$B$3:$BD$86,40,FALSE))</f>
        <v/>
      </c>
      <c r="L33" s="321" t="str">
        <f>IF('Variations d''expr° - Validation'!L33="","",'Variations d''expr° - Validation'!L33)</f>
        <v/>
      </c>
      <c r="M33" s="331" t="str">
        <f>IF(VLOOKUP($F33,'Moyennes ∆Ct et 2^(-∆Ct)'!$B$3:$BD$86,42,FALSE)=0,"",VLOOKUP($F33,'Moyennes ∆Ct et 2^(-∆Ct)'!$B$3:$BD$86,42,FALSE))</f>
        <v/>
      </c>
      <c r="N33" s="321" t="str">
        <f>IF('Variations d''expr° - Validation'!O33="","",'Variations d''expr° - Validation'!O33)</f>
        <v/>
      </c>
      <c r="O33" s="331" t="str">
        <f>IF(VLOOKUP($F33,'Moyennes ∆Ct et 2^(-∆Ct)'!$B$3:$BD$86,44,FALSE)=0,"",VLOOKUP($F33,'Moyennes ∆Ct et 2^(-∆Ct)'!$B$3:$BD$86,44,FALSE))</f>
        <v/>
      </c>
      <c r="P33" s="321" t="str">
        <f>IF('Variations d''expr° - Validation'!R33="","",'Variations d''expr° - Validation'!R33)</f>
        <v/>
      </c>
      <c r="Q33" s="331" t="str">
        <f>IF(VLOOKUP($F33,'Moyennes ∆Ct et 2^(-∆Ct)'!$B$3:$BD$86,46,FALSE)=0,"",VLOOKUP($F33,'Moyennes ∆Ct et 2^(-∆Ct)'!$B$3:$BD$86,46,FALSE))</f>
        <v/>
      </c>
      <c r="R33" s="321" t="str">
        <f>IF('Variations d''expr° - Validation'!U33="","",'Variations d''expr° - Validation'!U33)</f>
        <v/>
      </c>
      <c r="S33" s="331" t="str">
        <f>IF(VLOOKUP($F33,'Moyennes ∆Ct et 2^(-∆Ct)'!$B$3:$BD$86,48,FALSE)=0,"",VLOOKUP($F33,'Moyennes ∆Ct et 2^(-∆Ct)'!$B$3:$BD$86,48,FALSE))</f>
        <v/>
      </c>
      <c r="T33" s="321" t="str">
        <f>IF('Variations d''expr° - Validation'!X33="","",'Variations d''expr° - Validation'!X33)</f>
        <v/>
      </c>
      <c r="U33" s="331" t="str">
        <f>IF(VLOOKUP($F33,'Moyennes ∆Ct et 2^(-∆Ct)'!$B$3:$BD$86,50,FALSE)=0,"",VLOOKUP($F33,'Moyennes ∆Ct et 2^(-∆Ct)'!$B$3:$BD$86,50,FALSE))</f>
        <v/>
      </c>
      <c r="V33" s="321" t="str">
        <f>IF('Variations d''expr° - Validation'!AA33="","",'Variations d''expr° - Validation'!AA33)</f>
        <v/>
      </c>
      <c r="W33" s="331" t="str">
        <f>IF(VLOOKUP($F33,'Moyennes ∆Ct et 2^(-∆Ct)'!$B$3:$BD$86,52,FALSE)=0,"",VLOOKUP($F33,'Moyennes ∆Ct et 2^(-∆Ct)'!$B$3:$BD$86,52,FALSE))</f>
        <v/>
      </c>
      <c r="X33" s="321" t="str">
        <f>IF('Variations d''expr° - Validation'!AD33="","",'Variations d''expr° - Validation'!AD33)</f>
        <v/>
      </c>
      <c r="Y33" s="331" t="str">
        <f>IF(VLOOKUP($F33,'Moyennes ∆Ct et 2^(-∆Ct)'!$B$3:$BD$86,54,FALSE)=0,"",VLOOKUP($F33,'Moyennes ∆Ct et 2^(-∆Ct)'!$B$3:$BD$86,54,FALSE))</f>
        <v/>
      </c>
      <c r="Z33" s="321" t="str">
        <f>IF('Variations d''expr° - Validation'!AG33="","",'Variations d''expr° - Validation'!AG33)</f>
        <v/>
      </c>
      <c r="AA33" s="148" t="str">
        <f>IF('Informations Gènes'!E34="","",'Informations Gènes'!E34)</f>
        <v/>
      </c>
      <c r="AB33" s="146"/>
      <c r="AC33" s="146"/>
      <c r="AD33" s="146"/>
      <c r="AE33" s="146"/>
    </row>
    <row r="34" spans="1:31" ht="15.75" customHeight="1">
      <c r="A34" s="146"/>
      <c r="D34" s="148" t="str">
        <f>IF('Informations Gènes'!A35="","",'Informations Gènes'!A35)</f>
        <v/>
      </c>
      <c r="E34" s="148" t="str">
        <f>IF('Informations Gènes'!B35="","",'Informations Gènes'!B35)</f>
        <v/>
      </c>
      <c r="F34" s="148" t="str">
        <f>'Matrice Couleur Descriptive'!E35</f>
        <v/>
      </c>
      <c r="G34" s="331" t="str">
        <f>IF(VLOOKUP($F34,'Moyennes ∆Ct et 2^(-∆Ct)'!$B$3:$BD$86,36,FALSE)=0,"",VLOOKUP($F34,'Moyennes ∆Ct et 2^(-∆Ct)'!$B$3:$BD$86,36,FALSE))</f>
        <v/>
      </c>
      <c r="H34" s="321" t="str">
        <f>IF('Variations d''expr° - Validation'!F34="","",'Variations d''expr° - Validation'!F34)</f>
        <v/>
      </c>
      <c r="I34" s="331" t="str">
        <f>IF(VLOOKUP($F34,'Moyennes ∆Ct et 2^(-∆Ct)'!$B$3:$BD$86,38,FALSE)=0,"",VLOOKUP($F34,'Moyennes ∆Ct et 2^(-∆Ct)'!$B$3:$BD$86,38,FALSE))</f>
        <v/>
      </c>
      <c r="J34" s="321" t="str">
        <f>IF('Variations d''expr° - Validation'!I34="","",'Variations d''expr° - Validation'!I34)</f>
        <v/>
      </c>
      <c r="K34" s="331" t="str">
        <f>IF(VLOOKUP($F34,'Moyennes ∆Ct et 2^(-∆Ct)'!$B$3:$BD$86,40,FALSE)=0,"",VLOOKUP($F34,'Moyennes ∆Ct et 2^(-∆Ct)'!$B$3:$BD$86,40,FALSE))</f>
        <v/>
      </c>
      <c r="L34" s="321" t="str">
        <f>IF('Variations d''expr° - Validation'!L34="","",'Variations d''expr° - Validation'!L34)</f>
        <v/>
      </c>
      <c r="M34" s="331" t="str">
        <f>IF(VLOOKUP($F34,'Moyennes ∆Ct et 2^(-∆Ct)'!$B$3:$BD$86,42,FALSE)=0,"",VLOOKUP($F34,'Moyennes ∆Ct et 2^(-∆Ct)'!$B$3:$BD$86,42,FALSE))</f>
        <v/>
      </c>
      <c r="N34" s="321" t="str">
        <f>IF('Variations d''expr° - Validation'!O34="","",'Variations d''expr° - Validation'!O34)</f>
        <v/>
      </c>
      <c r="O34" s="331" t="str">
        <f>IF(VLOOKUP($F34,'Moyennes ∆Ct et 2^(-∆Ct)'!$B$3:$BD$86,44,FALSE)=0,"",VLOOKUP($F34,'Moyennes ∆Ct et 2^(-∆Ct)'!$B$3:$BD$86,44,FALSE))</f>
        <v/>
      </c>
      <c r="P34" s="321" t="str">
        <f>IF('Variations d''expr° - Validation'!R34="","",'Variations d''expr° - Validation'!R34)</f>
        <v/>
      </c>
      <c r="Q34" s="331" t="str">
        <f>IF(VLOOKUP($F34,'Moyennes ∆Ct et 2^(-∆Ct)'!$B$3:$BD$86,46,FALSE)=0,"",VLOOKUP($F34,'Moyennes ∆Ct et 2^(-∆Ct)'!$B$3:$BD$86,46,FALSE))</f>
        <v/>
      </c>
      <c r="R34" s="321" t="str">
        <f>IF('Variations d''expr° - Validation'!U34="","",'Variations d''expr° - Validation'!U34)</f>
        <v/>
      </c>
      <c r="S34" s="331" t="str">
        <f>IF(VLOOKUP($F34,'Moyennes ∆Ct et 2^(-∆Ct)'!$B$3:$BD$86,48,FALSE)=0,"",VLOOKUP($F34,'Moyennes ∆Ct et 2^(-∆Ct)'!$B$3:$BD$86,48,FALSE))</f>
        <v/>
      </c>
      <c r="T34" s="321" t="str">
        <f>IF('Variations d''expr° - Validation'!X34="","",'Variations d''expr° - Validation'!X34)</f>
        <v/>
      </c>
      <c r="U34" s="331" t="str">
        <f>IF(VLOOKUP($F34,'Moyennes ∆Ct et 2^(-∆Ct)'!$B$3:$BD$86,50,FALSE)=0,"",VLOOKUP($F34,'Moyennes ∆Ct et 2^(-∆Ct)'!$B$3:$BD$86,50,FALSE))</f>
        <v/>
      </c>
      <c r="V34" s="321" t="str">
        <f>IF('Variations d''expr° - Validation'!AA34="","",'Variations d''expr° - Validation'!AA34)</f>
        <v/>
      </c>
      <c r="W34" s="331" t="str">
        <f>IF(VLOOKUP($F34,'Moyennes ∆Ct et 2^(-∆Ct)'!$B$3:$BD$86,52,FALSE)=0,"",VLOOKUP($F34,'Moyennes ∆Ct et 2^(-∆Ct)'!$B$3:$BD$86,52,FALSE))</f>
        <v/>
      </c>
      <c r="X34" s="321" t="str">
        <f>IF('Variations d''expr° - Validation'!AD34="","",'Variations d''expr° - Validation'!AD34)</f>
        <v/>
      </c>
      <c r="Y34" s="331" t="str">
        <f>IF(VLOOKUP($F34,'Moyennes ∆Ct et 2^(-∆Ct)'!$B$3:$BD$86,54,FALSE)=0,"",VLOOKUP($F34,'Moyennes ∆Ct et 2^(-∆Ct)'!$B$3:$BD$86,54,FALSE))</f>
        <v/>
      </c>
      <c r="Z34" s="321" t="str">
        <f>IF('Variations d''expr° - Validation'!AG34="","",'Variations d''expr° - Validation'!AG34)</f>
        <v/>
      </c>
      <c r="AA34" s="148" t="str">
        <f>IF('Informations Gènes'!E35="","",'Informations Gènes'!E35)</f>
        <v/>
      </c>
      <c r="AB34" s="146"/>
      <c r="AC34" s="146"/>
      <c r="AD34" s="146"/>
      <c r="AE34" s="146"/>
    </row>
    <row r="35" spans="1:31" ht="15.75" customHeight="1">
      <c r="A35" s="146"/>
      <c r="D35" s="148" t="str">
        <f>IF('Informations Gènes'!A36="","",'Informations Gènes'!A36)</f>
        <v/>
      </c>
      <c r="E35" s="148" t="str">
        <f>IF('Informations Gènes'!B36="","",'Informations Gènes'!B36)</f>
        <v/>
      </c>
      <c r="F35" s="148" t="str">
        <f>'Matrice Couleur Descriptive'!E36</f>
        <v/>
      </c>
      <c r="G35" s="331" t="str">
        <f>IF(VLOOKUP($F35,'Moyennes ∆Ct et 2^(-∆Ct)'!$B$3:$BD$86,36,FALSE)=0,"",VLOOKUP($F35,'Moyennes ∆Ct et 2^(-∆Ct)'!$B$3:$BD$86,36,FALSE))</f>
        <v/>
      </c>
      <c r="H35" s="321" t="str">
        <f>IF('Variations d''expr° - Validation'!F35="","",'Variations d''expr° - Validation'!F35)</f>
        <v/>
      </c>
      <c r="I35" s="331" t="str">
        <f>IF(VLOOKUP($F35,'Moyennes ∆Ct et 2^(-∆Ct)'!$B$3:$BD$86,38,FALSE)=0,"",VLOOKUP($F35,'Moyennes ∆Ct et 2^(-∆Ct)'!$B$3:$BD$86,38,FALSE))</f>
        <v/>
      </c>
      <c r="J35" s="321" t="str">
        <f>IF('Variations d''expr° - Validation'!I35="","",'Variations d''expr° - Validation'!I35)</f>
        <v/>
      </c>
      <c r="K35" s="331" t="str">
        <f>IF(VLOOKUP($F35,'Moyennes ∆Ct et 2^(-∆Ct)'!$B$3:$BD$86,40,FALSE)=0,"",VLOOKUP($F35,'Moyennes ∆Ct et 2^(-∆Ct)'!$B$3:$BD$86,40,FALSE))</f>
        <v/>
      </c>
      <c r="L35" s="321" t="str">
        <f>IF('Variations d''expr° - Validation'!L35="","",'Variations d''expr° - Validation'!L35)</f>
        <v/>
      </c>
      <c r="M35" s="331" t="str">
        <f>IF(VLOOKUP($F35,'Moyennes ∆Ct et 2^(-∆Ct)'!$B$3:$BD$86,42,FALSE)=0,"",VLOOKUP($F35,'Moyennes ∆Ct et 2^(-∆Ct)'!$B$3:$BD$86,42,FALSE))</f>
        <v/>
      </c>
      <c r="N35" s="321" t="str">
        <f>IF('Variations d''expr° - Validation'!O35="","",'Variations d''expr° - Validation'!O35)</f>
        <v/>
      </c>
      <c r="O35" s="331" t="str">
        <f>IF(VLOOKUP($F35,'Moyennes ∆Ct et 2^(-∆Ct)'!$B$3:$BD$86,44,FALSE)=0,"",VLOOKUP($F35,'Moyennes ∆Ct et 2^(-∆Ct)'!$B$3:$BD$86,44,FALSE))</f>
        <v/>
      </c>
      <c r="P35" s="321" t="str">
        <f>IF('Variations d''expr° - Validation'!R35="","",'Variations d''expr° - Validation'!R35)</f>
        <v/>
      </c>
      <c r="Q35" s="331" t="str">
        <f>IF(VLOOKUP($F35,'Moyennes ∆Ct et 2^(-∆Ct)'!$B$3:$BD$86,46,FALSE)=0,"",VLOOKUP($F35,'Moyennes ∆Ct et 2^(-∆Ct)'!$B$3:$BD$86,46,FALSE))</f>
        <v/>
      </c>
      <c r="R35" s="321" t="str">
        <f>IF('Variations d''expr° - Validation'!U35="","",'Variations d''expr° - Validation'!U35)</f>
        <v/>
      </c>
      <c r="S35" s="331" t="str">
        <f>IF(VLOOKUP($F35,'Moyennes ∆Ct et 2^(-∆Ct)'!$B$3:$BD$86,48,FALSE)=0,"",VLOOKUP($F35,'Moyennes ∆Ct et 2^(-∆Ct)'!$B$3:$BD$86,48,FALSE))</f>
        <v/>
      </c>
      <c r="T35" s="321" t="str">
        <f>IF('Variations d''expr° - Validation'!X35="","",'Variations d''expr° - Validation'!X35)</f>
        <v/>
      </c>
      <c r="U35" s="331" t="str">
        <f>IF(VLOOKUP($F35,'Moyennes ∆Ct et 2^(-∆Ct)'!$B$3:$BD$86,50,FALSE)=0,"",VLOOKUP($F35,'Moyennes ∆Ct et 2^(-∆Ct)'!$B$3:$BD$86,50,FALSE))</f>
        <v/>
      </c>
      <c r="V35" s="321" t="str">
        <f>IF('Variations d''expr° - Validation'!AA35="","",'Variations d''expr° - Validation'!AA35)</f>
        <v/>
      </c>
      <c r="W35" s="331" t="str">
        <f>IF(VLOOKUP($F35,'Moyennes ∆Ct et 2^(-∆Ct)'!$B$3:$BD$86,52,FALSE)=0,"",VLOOKUP($F35,'Moyennes ∆Ct et 2^(-∆Ct)'!$B$3:$BD$86,52,FALSE))</f>
        <v/>
      </c>
      <c r="X35" s="321" t="str">
        <f>IF('Variations d''expr° - Validation'!AD35="","",'Variations d''expr° - Validation'!AD35)</f>
        <v/>
      </c>
      <c r="Y35" s="331" t="str">
        <f>IF(VLOOKUP($F35,'Moyennes ∆Ct et 2^(-∆Ct)'!$B$3:$BD$86,54,FALSE)=0,"",VLOOKUP($F35,'Moyennes ∆Ct et 2^(-∆Ct)'!$B$3:$BD$86,54,FALSE))</f>
        <v/>
      </c>
      <c r="Z35" s="321" t="str">
        <f>IF('Variations d''expr° - Validation'!AG35="","",'Variations d''expr° - Validation'!AG35)</f>
        <v/>
      </c>
      <c r="AA35" s="148" t="str">
        <f>IF('Informations Gènes'!E36="","",'Informations Gènes'!E36)</f>
        <v/>
      </c>
      <c r="AB35" s="146"/>
      <c r="AC35" s="146"/>
      <c r="AD35" s="146"/>
      <c r="AE35" s="146"/>
    </row>
    <row r="36" spans="1:31" ht="15.75" customHeight="1">
      <c r="A36" s="146"/>
      <c r="D36" s="148" t="str">
        <f>IF('Informations Gènes'!A37="","",'Informations Gènes'!A37)</f>
        <v/>
      </c>
      <c r="E36" s="148" t="str">
        <f>IF('Informations Gènes'!B37="","",'Informations Gènes'!B37)</f>
        <v/>
      </c>
      <c r="F36" s="148" t="str">
        <f>'Matrice Couleur Descriptive'!E37</f>
        <v/>
      </c>
      <c r="G36" s="331" t="str">
        <f>IF(VLOOKUP($F36,'Moyennes ∆Ct et 2^(-∆Ct)'!$B$3:$BD$86,36,FALSE)=0,"",VLOOKUP($F36,'Moyennes ∆Ct et 2^(-∆Ct)'!$B$3:$BD$86,36,FALSE))</f>
        <v/>
      </c>
      <c r="H36" s="321" t="str">
        <f>IF('Variations d''expr° - Validation'!F36="","",'Variations d''expr° - Validation'!F36)</f>
        <v/>
      </c>
      <c r="I36" s="331" t="str">
        <f>IF(VLOOKUP($F36,'Moyennes ∆Ct et 2^(-∆Ct)'!$B$3:$BD$86,38,FALSE)=0,"",VLOOKUP($F36,'Moyennes ∆Ct et 2^(-∆Ct)'!$B$3:$BD$86,38,FALSE))</f>
        <v/>
      </c>
      <c r="J36" s="321" t="str">
        <f>IF('Variations d''expr° - Validation'!I36="","",'Variations d''expr° - Validation'!I36)</f>
        <v/>
      </c>
      <c r="K36" s="331" t="str">
        <f>IF(VLOOKUP($F36,'Moyennes ∆Ct et 2^(-∆Ct)'!$B$3:$BD$86,40,FALSE)=0,"",VLOOKUP($F36,'Moyennes ∆Ct et 2^(-∆Ct)'!$B$3:$BD$86,40,FALSE))</f>
        <v/>
      </c>
      <c r="L36" s="321" t="str">
        <f>IF('Variations d''expr° - Validation'!L36="","",'Variations d''expr° - Validation'!L36)</f>
        <v/>
      </c>
      <c r="M36" s="331" t="str">
        <f>IF(VLOOKUP($F36,'Moyennes ∆Ct et 2^(-∆Ct)'!$B$3:$BD$86,42,FALSE)=0,"",VLOOKUP($F36,'Moyennes ∆Ct et 2^(-∆Ct)'!$B$3:$BD$86,42,FALSE))</f>
        <v/>
      </c>
      <c r="N36" s="321" t="str">
        <f>IF('Variations d''expr° - Validation'!O36="","",'Variations d''expr° - Validation'!O36)</f>
        <v/>
      </c>
      <c r="O36" s="331" t="str">
        <f>IF(VLOOKUP($F36,'Moyennes ∆Ct et 2^(-∆Ct)'!$B$3:$BD$86,44,FALSE)=0,"",VLOOKUP($F36,'Moyennes ∆Ct et 2^(-∆Ct)'!$B$3:$BD$86,44,FALSE))</f>
        <v/>
      </c>
      <c r="P36" s="321" t="str">
        <f>IF('Variations d''expr° - Validation'!R36="","",'Variations d''expr° - Validation'!R36)</f>
        <v/>
      </c>
      <c r="Q36" s="331" t="str">
        <f>IF(VLOOKUP($F36,'Moyennes ∆Ct et 2^(-∆Ct)'!$B$3:$BD$86,46,FALSE)=0,"",VLOOKUP($F36,'Moyennes ∆Ct et 2^(-∆Ct)'!$B$3:$BD$86,46,FALSE))</f>
        <v/>
      </c>
      <c r="R36" s="321" t="str">
        <f>IF('Variations d''expr° - Validation'!U36="","",'Variations d''expr° - Validation'!U36)</f>
        <v/>
      </c>
      <c r="S36" s="331" t="str">
        <f>IF(VLOOKUP($F36,'Moyennes ∆Ct et 2^(-∆Ct)'!$B$3:$BD$86,48,FALSE)=0,"",VLOOKUP($F36,'Moyennes ∆Ct et 2^(-∆Ct)'!$B$3:$BD$86,48,FALSE))</f>
        <v/>
      </c>
      <c r="T36" s="321" t="str">
        <f>IF('Variations d''expr° - Validation'!X36="","",'Variations d''expr° - Validation'!X36)</f>
        <v/>
      </c>
      <c r="U36" s="331" t="str">
        <f>IF(VLOOKUP($F36,'Moyennes ∆Ct et 2^(-∆Ct)'!$B$3:$BD$86,50,FALSE)=0,"",VLOOKUP($F36,'Moyennes ∆Ct et 2^(-∆Ct)'!$B$3:$BD$86,50,FALSE))</f>
        <v/>
      </c>
      <c r="V36" s="321" t="str">
        <f>IF('Variations d''expr° - Validation'!AA36="","",'Variations d''expr° - Validation'!AA36)</f>
        <v/>
      </c>
      <c r="W36" s="331" t="str">
        <f>IF(VLOOKUP($F36,'Moyennes ∆Ct et 2^(-∆Ct)'!$B$3:$BD$86,52,FALSE)=0,"",VLOOKUP($F36,'Moyennes ∆Ct et 2^(-∆Ct)'!$B$3:$BD$86,52,FALSE))</f>
        <v/>
      </c>
      <c r="X36" s="321" t="str">
        <f>IF('Variations d''expr° - Validation'!AD36="","",'Variations d''expr° - Validation'!AD36)</f>
        <v/>
      </c>
      <c r="Y36" s="331" t="str">
        <f>IF(VLOOKUP($F36,'Moyennes ∆Ct et 2^(-∆Ct)'!$B$3:$BD$86,54,FALSE)=0,"",VLOOKUP($F36,'Moyennes ∆Ct et 2^(-∆Ct)'!$B$3:$BD$86,54,FALSE))</f>
        <v/>
      </c>
      <c r="Z36" s="321" t="str">
        <f>IF('Variations d''expr° - Validation'!AG36="","",'Variations d''expr° - Validation'!AG36)</f>
        <v/>
      </c>
      <c r="AA36" s="148" t="str">
        <f>IF('Informations Gènes'!E37="","",'Informations Gènes'!E37)</f>
        <v/>
      </c>
      <c r="AB36" s="146"/>
      <c r="AC36" s="146"/>
      <c r="AD36" s="146"/>
      <c r="AE36" s="146"/>
    </row>
    <row r="37" spans="1:31" ht="15.75" customHeight="1">
      <c r="A37" s="146"/>
      <c r="D37" s="148" t="str">
        <f>IF('Informations Gènes'!A38="","",'Informations Gènes'!A38)</f>
        <v/>
      </c>
      <c r="E37" s="148" t="str">
        <f>IF('Informations Gènes'!B38="","",'Informations Gènes'!B38)</f>
        <v/>
      </c>
      <c r="F37" s="148" t="str">
        <f>'Matrice Couleur Descriptive'!E38</f>
        <v/>
      </c>
      <c r="G37" s="331" t="str">
        <f>IF(VLOOKUP($F37,'Moyennes ∆Ct et 2^(-∆Ct)'!$B$3:$BD$86,36,FALSE)=0,"",VLOOKUP($F37,'Moyennes ∆Ct et 2^(-∆Ct)'!$B$3:$BD$86,36,FALSE))</f>
        <v/>
      </c>
      <c r="H37" s="321" t="str">
        <f>IF('Variations d''expr° - Validation'!F37="","",'Variations d''expr° - Validation'!F37)</f>
        <v/>
      </c>
      <c r="I37" s="331" t="str">
        <f>IF(VLOOKUP($F37,'Moyennes ∆Ct et 2^(-∆Ct)'!$B$3:$BD$86,38,FALSE)=0,"",VLOOKUP($F37,'Moyennes ∆Ct et 2^(-∆Ct)'!$B$3:$BD$86,38,FALSE))</f>
        <v/>
      </c>
      <c r="J37" s="321" t="str">
        <f>IF('Variations d''expr° - Validation'!I37="","",'Variations d''expr° - Validation'!I37)</f>
        <v/>
      </c>
      <c r="K37" s="331" t="str">
        <f>IF(VLOOKUP($F37,'Moyennes ∆Ct et 2^(-∆Ct)'!$B$3:$BD$86,40,FALSE)=0,"",VLOOKUP($F37,'Moyennes ∆Ct et 2^(-∆Ct)'!$B$3:$BD$86,40,FALSE))</f>
        <v/>
      </c>
      <c r="L37" s="321" t="str">
        <f>IF('Variations d''expr° - Validation'!L37="","",'Variations d''expr° - Validation'!L37)</f>
        <v/>
      </c>
      <c r="M37" s="331" t="str">
        <f>IF(VLOOKUP($F37,'Moyennes ∆Ct et 2^(-∆Ct)'!$B$3:$BD$86,42,FALSE)=0,"",VLOOKUP($F37,'Moyennes ∆Ct et 2^(-∆Ct)'!$B$3:$BD$86,42,FALSE))</f>
        <v/>
      </c>
      <c r="N37" s="321" t="str">
        <f>IF('Variations d''expr° - Validation'!O37="","",'Variations d''expr° - Validation'!O37)</f>
        <v/>
      </c>
      <c r="O37" s="331" t="str">
        <f>IF(VLOOKUP($F37,'Moyennes ∆Ct et 2^(-∆Ct)'!$B$3:$BD$86,44,FALSE)=0,"",VLOOKUP($F37,'Moyennes ∆Ct et 2^(-∆Ct)'!$B$3:$BD$86,44,FALSE))</f>
        <v/>
      </c>
      <c r="P37" s="321" t="str">
        <f>IF('Variations d''expr° - Validation'!R37="","",'Variations d''expr° - Validation'!R37)</f>
        <v/>
      </c>
      <c r="Q37" s="331" t="str">
        <f>IF(VLOOKUP($F37,'Moyennes ∆Ct et 2^(-∆Ct)'!$B$3:$BD$86,46,FALSE)=0,"",VLOOKUP($F37,'Moyennes ∆Ct et 2^(-∆Ct)'!$B$3:$BD$86,46,FALSE))</f>
        <v/>
      </c>
      <c r="R37" s="321" t="str">
        <f>IF('Variations d''expr° - Validation'!U37="","",'Variations d''expr° - Validation'!U37)</f>
        <v/>
      </c>
      <c r="S37" s="331" t="str">
        <f>IF(VLOOKUP($F37,'Moyennes ∆Ct et 2^(-∆Ct)'!$B$3:$BD$86,48,FALSE)=0,"",VLOOKUP($F37,'Moyennes ∆Ct et 2^(-∆Ct)'!$B$3:$BD$86,48,FALSE))</f>
        <v/>
      </c>
      <c r="T37" s="321" t="str">
        <f>IF('Variations d''expr° - Validation'!X37="","",'Variations d''expr° - Validation'!X37)</f>
        <v/>
      </c>
      <c r="U37" s="331" t="str">
        <f>IF(VLOOKUP($F37,'Moyennes ∆Ct et 2^(-∆Ct)'!$B$3:$BD$86,50,FALSE)=0,"",VLOOKUP($F37,'Moyennes ∆Ct et 2^(-∆Ct)'!$B$3:$BD$86,50,FALSE))</f>
        <v/>
      </c>
      <c r="V37" s="321" t="str">
        <f>IF('Variations d''expr° - Validation'!AA37="","",'Variations d''expr° - Validation'!AA37)</f>
        <v/>
      </c>
      <c r="W37" s="331" t="str">
        <f>IF(VLOOKUP($F37,'Moyennes ∆Ct et 2^(-∆Ct)'!$B$3:$BD$86,52,FALSE)=0,"",VLOOKUP($F37,'Moyennes ∆Ct et 2^(-∆Ct)'!$B$3:$BD$86,52,FALSE))</f>
        <v/>
      </c>
      <c r="X37" s="321" t="str">
        <f>IF('Variations d''expr° - Validation'!AD37="","",'Variations d''expr° - Validation'!AD37)</f>
        <v/>
      </c>
      <c r="Y37" s="331" t="str">
        <f>IF(VLOOKUP($F37,'Moyennes ∆Ct et 2^(-∆Ct)'!$B$3:$BD$86,54,FALSE)=0,"",VLOOKUP($F37,'Moyennes ∆Ct et 2^(-∆Ct)'!$B$3:$BD$86,54,FALSE))</f>
        <v/>
      </c>
      <c r="Z37" s="321" t="str">
        <f>IF('Variations d''expr° - Validation'!AG37="","",'Variations d''expr° - Validation'!AG37)</f>
        <v/>
      </c>
      <c r="AA37" s="148" t="str">
        <f>IF('Informations Gènes'!E38="","",'Informations Gènes'!E38)</f>
        <v/>
      </c>
      <c r="AB37" s="146"/>
      <c r="AC37" s="146"/>
      <c r="AD37" s="146"/>
      <c r="AE37" s="146"/>
    </row>
    <row r="38" spans="1:31" ht="15.75" customHeight="1">
      <c r="A38" s="146"/>
      <c r="D38" s="148" t="str">
        <f>IF('Informations Gènes'!A39="","",'Informations Gènes'!A39)</f>
        <v/>
      </c>
      <c r="E38" s="148" t="str">
        <f>IF('Informations Gènes'!B39="","",'Informations Gènes'!B39)</f>
        <v/>
      </c>
      <c r="F38" s="148" t="str">
        <f>'Matrice Couleur Descriptive'!E39</f>
        <v/>
      </c>
      <c r="G38" s="331" t="str">
        <f>IF(VLOOKUP($F38,'Moyennes ∆Ct et 2^(-∆Ct)'!$B$3:$BD$86,36,FALSE)=0,"",VLOOKUP($F38,'Moyennes ∆Ct et 2^(-∆Ct)'!$B$3:$BD$86,36,FALSE))</f>
        <v/>
      </c>
      <c r="H38" s="321" t="str">
        <f>IF('Variations d''expr° - Validation'!F38="","",'Variations d''expr° - Validation'!F38)</f>
        <v/>
      </c>
      <c r="I38" s="331" t="str">
        <f>IF(VLOOKUP($F38,'Moyennes ∆Ct et 2^(-∆Ct)'!$B$3:$BD$86,38,FALSE)=0,"",VLOOKUP($F38,'Moyennes ∆Ct et 2^(-∆Ct)'!$B$3:$BD$86,38,FALSE))</f>
        <v/>
      </c>
      <c r="J38" s="321" t="str">
        <f>IF('Variations d''expr° - Validation'!I38="","",'Variations d''expr° - Validation'!I38)</f>
        <v/>
      </c>
      <c r="K38" s="331" t="str">
        <f>IF(VLOOKUP($F38,'Moyennes ∆Ct et 2^(-∆Ct)'!$B$3:$BD$86,40,FALSE)=0,"",VLOOKUP($F38,'Moyennes ∆Ct et 2^(-∆Ct)'!$B$3:$BD$86,40,FALSE))</f>
        <v/>
      </c>
      <c r="L38" s="321" t="str">
        <f>IF('Variations d''expr° - Validation'!L38="","",'Variations d''expr° - Validation'!L38)</f>
        <v/>
      </c>
      <c r="M38" s="331" t="str">
        <f>IF(VLOOKUP($F38,'Moyennes ∆Ct et 2^(-∆Ct)'!$B$3:$BD$86,42,FALSE)=0,"",VLOOKUP($F38,'Moyennes ∆Ct et 2^(-∆Ct)'!$B$3:$BD$86,42,FALSE))</f>
        <v/>
      </c>
      <c r="N38" s="321" t="str">
        <f>IF('Variations d''expr° - Validation'!O38="","",'Variations d''expr° - Validation'!O38)</f>
        <v/>
      </c>
      <c r="O38" s="331" t="str">
        <f>IF(VLOOKUP($F38,'Moyennes ∆Ct et 2^(-∆Ct)'!$B$3:$BD$86,44,FALSE)=0,"",VLOOKUP($F38,'Moyennes ∆Ct et 2^(-∆Ct)'!$B$3:$BD$86,44,FALSE))</f>
        <v/>
      </c>
      <c r="P38" s="321" t="str">
        <f>IF('Variations d''expr° - Validation'!R38="","",'Variations d''expr° - Validation'!R38)</f>
        <v/>
      </c>
      <c r="Q38" s="331" t="str">
        <f>IF(VLOOKUP($F38,'Moyennes ∆Ct et 2^(-∆Ct)'!$B$3:$BD$86,46,FALSE)=0,"",VLOOKUP($F38,'Moyennes ∆Ct et 2^(-∆Ct)'!$B$3:$BD$86,46,FALSE))</f>
        <v/>
      </c>
      <c r="R38" s="321" t="str">
        <f>IF('Variations d''expr° - Validation'!U38="","",'Variations d''expr° - Validation'!U38)</f>
        <v/>
      </c>
      <c r="S38" s="331" t="str">
        <f>IF(VLOOKUP($F38,'Moyennes ∆Ct et 2^(-∆Ct)'!$B$3:$BD$86,48,FALSE)=0,"",VLOOKUP($F38,'Moyennes ∆Ct et 2^(-∆Ct)'!$B$3:$BD$86,48,FALSE))</f>
        <v/>
      </c>
      <c r="T38" s="321" t="str">
        <f>IF('Variations d''expr° - Validation'!X38="","",'Variations d''expr° - Validation'!X38)</f>
        <v/>
      </c>
      <c r="U38" s="331" t="str">
        <f>IF(VLOOKUP($F38,'Moyennes ∆Ct et 2^(-∆Ct)'!$B$3:$BD$86,50,FALSE)=0,"",VLOOKUP($F38,'Moyennes ∆Ct et 2^(-∆Ct)'!$B$3:$BD$86,50,FALSE))</f>
        <v/>
      </c>
      <c r="V38" s="321" t="str">
        <f>IF('Variations d''expr° - Validation'!AA38="","",'Variations d''expr° - Validation'!AA38)</f>
        <v/>
      </c>
      <c r="W38" s="331" t="str">
        <f>IF(VLOOKUP($F38,'Moyennes ∆Ct et 2^(-∆Ct)'!$B$3:$BD$86,52,FALSE)=0,"",VLOOKUP($F38,'Moyennes ∆Ct et 2^(-∆Ct)'!$B$3:$BD$86,52,FALSE))</f>
        <v/>
      </c>
      <c r="X38" s="321" t="str">
        <f>IF('Variations d''expr° - Validation'!AD38="","",'Variations d''expr° - Validation'!AD38)</f>
        <v/>
      </c>
      <c r="Y38" s="331" t="str">
        <f>IF(VLOOKUP($F38,'Moyennes ∆Ct et 2^(-∆Ct)'!$B$3:$BD$86,54,FALSE)=0,"",VLOOKUP($F38,'Moyennes ∆Ct et 2^(-∆Ct)'!$B$3:$BD$86,54,FALSE))</f>
        <v/>
      </c>
      <c r="Z38" s="321" t="str">
        <f>IF('Variations d''expr° - Validation'!AG38="","",'Variations d''expr° - Validation'!AG38)</f>
        <v/>
      </c>
      <c r="AA38" s="148" t="str">
        <f>IF('Informations Gènes'!E39="","",'Informations Gènes'!E39)</f>
        <v/>
      </c>
      <c r="AB38" s="146"/>
      <c r="AC38" s="146"/>
      <c r="AD38" s="146"/>
      <c r="AE38" s="146"/>
    </row>
    <row r="39" spans="1:31" ht="15.75" customHeight="1">
      <c r="A39" s="146"/>
      <c r="D39" s="148" t="str">
        <f>IF('Informations Gènes'!A40="","",'Informations Gènes'!A40)</f>
        <v/>
      </c>
      <c r="E39" s="148" t="str">
        <f>IF('Informations Gènes'!B40="","",'Informations Gènes'!B40)</f>
        <v/>
      </c>
      <c r="F39" s="148" t="str">
        <f>'Matrice Couleur Descriptive'!E40</f>
        <v/>
      </c>
      <c r="G39" s="331" t="str">
        <f>IF(VLOOKUP($F39,'Moyennes ∆Ct et 2^(-∆Ct)'!$B$3:$BD$86,36,FALSE)=0,"",VLOOKUP($F39,'Moyennes ∆Ct et 2^(-∆Ct)'!$B$3:$BD$86,36,FALSE))</f>
        <v/>
      </c>
      <c r="H39" s="321" t="str">
        <f>IF('Variations d''expr° - Validation'!F39="","",'Variations d''expr° - Validation'!F39)</f>
        <v/>
      </c>
      <c r="I39" s="331" t="str">
        <f>IF(VLOOKUP($F39,'Moyennes ∆Ct et 2^(-∆Ct)'!$B$3:$BD$86,38,FALSE)=0,"",VLOOKUP($F39,'Moyennes ∆Ct et 2^(-∆Ct)'!$B$3:$BD$86,38,FALSE))</f>
        <v/>
      </c>
      <c r="J39" s="321" t="str">
        <f>IF('Variations d''expr° - Validation'!I39="","",'Variations d''expr° - Validation'!I39)</f>
        <v/>
      </c>
      <c r="K39" s="331" t="str">
        <f>IF(VLOOKUP($F39,'Moyennes ∆Ct et 2^(-∆Ct)'!$B$3:$BD$86,40,FALSE)=0,"",VLOOKUP($F39,'Moyennes ∆Ct et 2^(-∆Ct)'!$B$3:$BD$86,40,FALSE))</f>
        <v/>
      </c>
      <c r="L39" s="321" t="str">
        <f>IF('Variations d''expr° - Validation'!L39="","",'Variations d''expr° - Validation'!L39)</f>
        <v/>
      </c>
      <c r="M39" s="331" t="str">
        <f>IF(VLOOKUP($F39,'Moyennes ∆Ct et 2^(-∆Ct)'!$B$3:$BD$86,42,FALSE)=0,"",VLOOKUP($F39,'Moyennes ∆Ct et 2^(-∆Ct)'!$B$3:$BD$86,42,FALSE))</f>
        <v/>
      </c>
      <c r="N39" s="321" t="str">
        <f>IF('Variations d''expr° - Validation'!O39="","",'Variations d''expr° - Validation'!O39)</f>
        <v/>
      </c>
      <c r="O39" s="331" t="str">
        <f>IF(VLOOKUP($F39,'Moyennes ∆Ct et 2^(-∆Ct)'!$B$3:$BD$86,44,FALSE)=0,"",VLOOKUP($F39,'Moyennes ∆Ct et 2^(-∆Ct)'!$B$3:$BD$86,44,FALSE))</f>
        <v/>
      </c>
      <c r="P39" s="321" t="str">
        <f>IF('Variations d''expr° - Validation'!R39="","",'Variations d''expr° - Validation'!R39)</f>
        <v/>
      </c>
      <c r="Q39" s="331" t="str">
        <f>IF(VLOOKUP($F39,'Moyennes ∆Ct et 2^(-∆Ct)'!$B$3:$BD$86,46,FALSE)=0,"",VLOOKUP($F39,'Moyennes ∆Ct et 2^(-∆Ct)'!$B$3:$BD$86,46,FALSE))</f>
        <v/>
      </c>
      <c r="R39" s="321" t="str">
        <f>IF('Variations d''expr° - Validation'!U39="","",'Variations d''expr° - Validation'!U39)</f>
        <v/>
      </c>
      <c r="S39" s="331" t="str">
        <f>IF(VLOOKUP($F39,'Moyennes ∆Ct et 2^(-∆Ct)'!$B$3:$BD$86,48,FALSE)=0,"",VLOOKUP($F39,'Moyennes ∆Ct et 2^(-∆Ct)'!$B$3:$BD$86,48,FALSE))</f>
        <v/>
      </c>
      <c r="T39" s="321" t="str">
        <f>IF('Variations d''expr° - Validation'!X39="","",'Variations d''expr° - Validation'!X39)</f>
        <v/>
      </c>
      <c r="U39" s="331" t="str">
        <f>IF(VLOOKUP($F39,'Moyennes ∆Ct et 2^(-∆Ct)'!$B$3:$BD$86,50,FALSE)=0,"",VLOOKUP($F39,'Moyennes ∆Ct et 2^(-∆Ct)'!$B$3:$BD$86,50,FALSE))</f>
        <v/>
      </c>
      <c r="V39" s="321" t="str">
        <f>IF('Variations d''expr° - Validation'!AA39="","",'Variations d''expr° - Validation'!AA39)</f>
        <v/>
      </c>
      <c r="W39" s="331" t="str">
        <f>IF(VLOOKUP($F39,'Moyennes ∆Ct et 2^(-∆Ct)'!$B$3:$BD$86,52,FALSE)=0,"",VLOOKUP($F39,'Moyennes ∆Ct et 2^(-∆Ct)'!$B$3:$BD$86,52,FALSE))</f>
        <v/>
      </c>
      <c r="X39" s="321" t="str">
        <f>IF('Variations d''expr° - Validation'!AD39="","",'Variations d''expr° - Validation'!AD39)</f>
        <v/>
      </c>
      <c r="Y39" s="331" t="str">
        <f>IF(VLOOKUP($F39,'Moyennes ∆Ct et 2^(-∆Ct)'!$B$3:$BD$86,54,FALSE)=0,"",VLOOKUP($F39,'Moyennes ∆Ct et 2^(-∆Ct)'!$B$3:$BD$86,54,FALSE))</f>
        <v/>
      </c>
      <c r="Z39" s="321" t="str">
        <f>IF('Variations d''expr° - Validation'!AG39="","",'Variations d''expr° - Validation'!AG39)</f>
        <v/>
      </c>
      <c r="AA39" s="148" t="str">
        <f>IF('Informations Gènes'!E40="","",'Informations Gènes'!E40)</f>
        <v/>
      </c>
      <c r="AB39" s="146"/>
      <c r="AC39" s="146"/>
      <c r="AD39" s="146"/>
      <c r="AE39" s="146"/>
    </row>
    <row r="40" spans="1:31" ht="15.75" customHeight="1">
      <c r="A40" s="146"/>
      <c r="D40" s="148" t="str">
        <f>IF('Informations Gènes'!A41="","",'Informations Gènes'!A41)</f>
        <v/>
      </c>
      <c r="E40" s="148" t="str">
        <f>IF('Informations Gènes'!B41="","",'Informations Gènes'!B41)</f>
        <v/>
      </c>
      <c r="F40" s="148" t="str">
        <f>'Matrice Couleur Descriptive'!E41</f>
        <v/>
      </c>
      <c r="G40" s="331" t="str">
        <f>IF(VLOOKUP($F40,'Moyennes ∆Ct et 2^(-∆Ct)'!$B$3:$BD$86,36,FALSE)=0,"",VLOOKUP($F40,'Moyennes ∆Ct et 2^(-∆Ct)'!$B$3:$BD$86,36,FALSE))</f>
        <v/>
      </c>
      <c r="H40" s="321" t="str">
        <f>IF('Variations d''expr° - Validation'!F40="","",'Variations d''expr° - Validation'!F40)</f>
        <v/>
      </c>
      <c r="I40" s="331" t="str">
        <f>IF(VLOOKUP($F40,'Moyennes ∆Ct et 2^(-∆Ct)'!$B$3:$BD$86,38,FALSE)=0,"",VLOOKUP($F40,'Moyennes ∆Ct et 2^(-∆Ct)'!$B$3:$BD$86,38,FALSE))</f>
        <v/>
      </c>
      <c r="J40" s="321" t="str">
        <f>IF('Variations d''expr° - Validation'!I40="","",'Variations d''expr° - Validation'!I40)</f>
        <v/>
      </c>
      <c r="K40" s="331" t="str">
        <f>IF(VLOOKUP($F40,'Moyennes ∆Ct et 2^(-∆Ct)'!$B$3:$BD$86,40,FALSE)=0,"",VLOOKUP($F40,'Moyennes ∆Ct et 2^(-∆Ct)'!$B$3:$BD$86,40,FALSE))</f>
        <v/>
      </c>
      <c r="L40" s="321" t="str">
        <f>IF('Variations d''expr° - Validation'!L40="","",'Variations d''expr° - Validation'!L40)</f>
        <v/>
      </c>
      <c r="M40" s="331" t="str">
        <f>IF(VLOOKUP($F40,'Moyennes ∆Ct et 2^(-∆Ct)'!$B$3:$BD$86,42,FALSE)=0,"",VLOOKUP($F40,'Moyennes ∆Ct et 2^(-∆Ct)'!$B$3:$BD$86,42,FALSE))</f>
        <v/>
      </c>
      <c r="N40" s="321" t="str">
        <f>IF('Variations d''expr° - Validation'!O40="","",'Variations d''expr° - Validation'!O40)</f>
        <v/>
      </c>
      <c r="O40" s="331" t="str">
        <f>IF(VLOOKUP($F40,'Moyennes ∆Ct et 2^(-∆Ct)'!$B$3:$BD$86,44,FALSE)=0,"",VLOOKUP($F40,'Moyennes ∆Ct et 2^(-∆Ct)'!$B$3:$BD$86,44,FALSE))</f>
        <v/>
      </c>
      <c r="P40" s="321" t="str">
        <f>IF('Variations d''expr° - Validation'!R40="","",'Variations d''expr° - Validation'!R40)</f>
        <v/>
      </c>
      <c r="Q40" s="331" t="str">
        <f>IF(VLOOKUP($F40,'Moyennes ∆Ct et 2^(-∆Ct)'!$B$3:$BD$86,46,FALSE)=0,"",VLOOKUP($F40,'Moyennes ∆Ct et 2^(-∆Ct)'!$B$3:$BD$86,46,FALSE))</f>
        <v/>
      </c>
      <c r="R40" s="321" t="str">
        <f>IF('Variations d''expr° - Validation'!U40="","",'Variations d''expr° - Validation'!U40)</f>
        <v/>
      </c>
      <c r="S40" s="331" t="str">
        <f>IF(VLOOKUP($F40,'Moyennes ∆Ct et 2^(-∆Ct)'!$B$3:$BD$86,48,FALSE)=0,"",VLOOKUP($F40,'Moyennes ∆Ct et 2^(-∆Ct)'!$B$3:$BD$86,48,FALSE))</f>
        <v/>
      </c>
      <c r="T40" s="321" t="str">
        <f>IF('Variations d''expr° - Validation'!X40="","",'Variations d''expr° - Validation'!X40)</f>
        <v/>
      </c>
      <c r="U40" s="331" t="str">
        <f>IF(VLOOKUP($F40,'Moyennes ∆Ct et 2^(-∆Ct)'!$B$3:$BD$86,50,FALSE)=0,"",VLOOKUP($F40,'Moyennes ∆Ct et 2^(-∆Ct)'!$B$3:$BD$86,50,FALSE))</f>
        <v/>
      </c>
      <c r="V40" s="321" t="str">
        <f>IF('Variations d''expr° - Validation'!AA40="","",'Variations d''expr° - Validation'!AA40)</f>
        <v/>
      </c>
      <c r="W40" s="331" t="str">
        <f>IF(VLOOKUP($F40,'Moyennes ∆Ct et 2^(-∆Ct)'!$B$3:$BD$86,52,FALSE)=0,"",VLOOKUP($F40,'Moyennes ∆Ct et 2^(-∆Ct)'!$B$3:$BD$86,52,FALSE))</f>
        <v/>
      </c>
      <c r="X40" s="321" t="str">
        <f>IF('Variations d''expr° - Validation'!AD40="","",'Variations d''expr° - Validation'!AD40)</f>
        <v/>
      </c>
      <c r="Y40" s="331" t="str">
        <f>IF(VLOOKUP($F40,'Moyennes ∆Ct et 2^(-∆Ct)'!$B$3:$BD$86,54,FALSE)=0,"",VLOOKUP($F40,'Moyennes ∆Ct et 2^(-∆Ct)'!$B$3:$BD$86,54,FALSE))</f>
        <v/>
      </c>
      <c r="Z40" s="321" t="str">
        <f>IF('Variations d''expr° - Validation'!AG40="","",'Variations d''expr° - Validation'!AG40)</f>
        <v/>
      </c>
      <c r="AA40" s="148" t="str">
        <f>IF('Informations Gènes'!E41="","",'Informations Gènes'!E41)</f>
        <v/>
      </c>
      <c r="AB40" s="146"/>
      <c r="AC40" s="146"/>
      <c r="AD40" s="146"/>
      <c r="AE40" s="146"/>
    </row>
    <row r="41" spans="1:31" ht="15.75" customHeight="1">
      <c r="A41" s="146"/>
      <c r="D41" s="148" t="str">
        <f>IF('Informations Gènes'!A42="","",'Informations Gènes'!A42)</f>
        <v/>
      </c>
      <c r="E41" s="148" t="str">
        <f>IF('Informations Gènes'!B42="","",'Informations Gènes'!B42)</f>
        <v/>
      </c>
      <c r="F41" s="148" t="str">
        <f>'Matrice Couleur Descriptive'!E42</f>
        <v/>
      </c>
      <c r="G41" s="331" t="str">
        <f>IF(VLOOKUP($F41,'Moyennes ∆Ct et 2^(-∆Ct)'!$B$3:$BD$86,36,FALSE)=0,"",VLOOKUP($F41,'Moyennes ∆Ct et 2^(-∆Ct)'!$B$3:$BD$86,36,FALSE))</f>
        <v/>
      </c>
      <c r="H41" s="321" t="str">
        <f>IF('Variations d''expr° - Validation'!F41="","",'Variations d''expr° - Validation'!F41)</f>
        <v/>
      </c>
      <c r="I41" s="331" t="str">
        <f>IF(VLOOKUP($F41,'Moyennes ∆Ct et 2^(-∆Ct)'!$B$3:$BD$86,38,FALSE)=0,"",VLOOKUP($F41,'Moyennes ∆Ct et 2^(-∆Ct)'!$B$3:$BD$86,38,FALSE))</f>
        <v/>
      </c>
      <c r="J41" s="321" t="str">
        <f>IF('Variations d''expr° - Validation'!I41="","",'Variations d''expr° - Validation'!I41)</f>
        <v/>
      </c>
      <c r="K41" s="331" t="str">
        <f>IF(VLOOKUP($F41,'Moyennes ∆Ct et 2^(-∆Ct)'!$B$3:$BD$86,40,FALSE)=0,"",VLOOKUP($F41,'Moyennes ∆Ct et 2^(-∆Ct)'!$B$3:$BD$86,40,FALSE))</f>
        <v/>
      </c>
      <c r="L41" s="321" t="str">
        <f>IF('Variations d''expr° - Validation'!L41="","",'Variations d''expr° - Validation'!L41)</f>
        <v/>
      </c>
      <c r="M41" s="331" t="str">
        <f>IF(VLOOKUP($F41,'Moyennes ∆Ct et 2^(-∆Ct)'!$B$3:$BD$86,42,FALSE)=0,"",VLOOKUP($F41,'Moyennes ∆Ct et 2^(-∆Ct)'!$B$3:$BD$86,42,FALSE))</f>
        <v/>
      </c>
      <c r="N41" s="321" t="str">
        <f>IF('Variations d''expr° - Validation'!O41="","",'Variations d''expr° - Validation'!O41)</f>
        <v/>
      </c>
      <c r="O41" s="331" t="str">
        <f>IF(VLOOKUP($F41,'Moyennes ∆Ct et 2^(-∆Ct)'!$B$3:$BD$86,44,FALSE)=0,"",VLOOKUP($F41,'Moyennes ∆Ct et 2^(-∆Ct)'!$B$3:$BD$86,44,FALSE))</f>
        <v/>
      </c>
      <c r="P41" s="321" t="str">
        <f>IF('Variations d''expr° - Validation'!R41="","",'Variations d''expr° - Validation'!R41)</f>
        <v/>
      </c>
      <c r="Q41" s="331" t="str">
        <f>IF(VLOOKUP($F41,'Moyennes ∆Ct et 2^(-∆Ct)'!$B$3:$BD$86,46,FALSE)=0,"",VLOOKUP($F41,'Moyennes ∆Ct et 2^(-∆Ct)'!$B$3:$BD$86,46,FALSE))</f>
        <v/>
      </c>
      <c r="R41" s="321" t="str">
        <f>IF('Variations d''expr° - Validation'!U41="","",'Variations d''expr° - Validation'!U41)</f>
        <v/>
      </c>
      <c r="S41" s="331" t="str">
        <f>IF(VLOOKUP($F41,'Moyennes ∆Ct et 2^(-∆Ct)'!$B$3:$BD$86,48,FALSE)=0,"",VLOOKUP($F41,'Moyennes ∆Ct et 2^(-∆Ct)'!$B$3:$BD$86,48,FALSE))</f>
        <v/>
      </c>
      <c r="T41" s="321" t="str">
        <f>IF('Variations d''expr° - Validation'!X41="","",'Variations d''expr° - Validation'!X41)</f>
        <v/>
      </c>
      <c r="U41" s="331" t="str">
        <f>IF(VLOOKUP($F41,'Moyennes ∆Ct et 2^(-∆Ct)'!$B$3:$BD$86,50,FALSE)=0,"",VLOOKUP($F41,'Moyennes ∆Ct et 2^(-∆Ct)'!$B$3:$BD$86,50,FALSE))</f>
        <v/>
      </c>
      <c r="V41" s="321" t="str">
        <f>IF('Variations d''expr° - Validation'!AA41="","",'Variations d''expr° - Validation'!AA41)</f>
        <v/>
      </c>
      <c r="W41" s="331" t="str">
        <f>IF(VLOOKUP($F41,'Moyennes ∆Ct et 2^(-∆Ct)'!$B$3:$BD$86,52,FALSE)=0,"",VLOOKUP($F41,'Moyennes ∆Ct et 2^(-∆Ct)'!$B$3:$BD$86,52,FALSE))</f>
        <v/>
      </c>
      <c r="X41" s="321" t="str">
        <f>IF('Variations d''expr° - Validation'!AD41="","",'Variations d''expr° - Validation'!AD41)</f>
        <v/>
      </c>
      <c r="Y41" s="331" t="str">
        <f>IF(VLOOKUP($F41,'Moyennes ∆Ct et 2^(-∆Ct)'!$B$3:$BD$86,54,FALSE)=0,"",VLOOKUP($F41,'Moyennes ∆Ct et 2^(-∆Ct)'!$B$3:$BD$86,54,FALSE))</f>
        <v/>
      </c>
      <c r="Z41" s="321" t="str">
        <f>IF('Variations d''expr° - Validation'!AG41="","",'Variations d''expr° - Validation'!AG41)</f>
        <v/>
      </c>
      <c r="AA41" s="148" t="str">
        <f>IF('Informations Gènes'!E42="","",'Informations Gènes'!E42)</f>
        <v/>
      </c>
      <c r="AB41" s="146"/>
      <c r="AC41" s="146"/>
      <c r="AD41" s="146"/>
      <c r="AE41" s="146"/>
    </row>
    <row r="42" spans="1:31" ht="15.75" customHeight="1">
      <c r="A42" s="146"/>
      <c r="D42" s="148" t="str">
        <f>IF('Informations Gènes'!A43="","",'Informations Gènes'!A43)</f>
        <v/>
      </c>
      <c r="E42" s="148" t="str">
        <f>IF('Informations Gènes'!B43="","",'Informations Gènes'!B43)</f>
        <v/>
      </c>
      <c r="F42" s="148" t="str">
        <f>'Matrice Couleur Descriptive'!E43</f>
        <v/>
      </c>
      <c r="G42" s="331" t="str">
        <f>IF(VLOOKUP($F42,'Moyennes ∆Ct et 2^(-∆Ct)'!$B$3:$BD$86,36,FALSE)=0,"",VLOOKUP($F42,'Moyennes ∆Ct et 2^(-∆Ct)'!$B$3:$BD$86,36,FALSE))</f>
        <v/>
      </c>
      <c r="H42" s="321" t="str">
        <f>IF('Variations d''expr° - Validation'!F42="","",'Variations d''expr° - Validation'!F42)</f>
        <v/>
      </c>
      <c r="I42" s="331" t="str">
        <f>IF(VLOOKUP($F42,'Moyennes ∆Ct et 2^(-∆Ct)'!$B$3:$BD$86,38,FALSE)=0,"",VLOOKUP($F42,'Moyennes ∆Ct et 2^(-∆Ct)'!$B$3:$BD$86,38,FALSE))</f>
        <v/>
      </c>
      <c r="J42" s="321" t="str">
        <f>IF('Variations d''expr° - Validation'!I42="","",'Variations d''expr° - Validation'!I42)</f>
        <v/>
      </c>
      <c r="K42" s="331" t="str">
        <f>IF(VLOOKUP($F42,'Moyennes ∆Ct et 2^(-∆Ct)'!$B$3:$BD$86,40,FALSE)=0,"",VLOOKUP($F42,'Moyennes ∆Ct et 2^(-∆Ct)'!$B$3:$BD$86,40,FALSE))</f>
        <v/>
      </c>
      <c r="L42" s="321" t="str">
        <f>IF('Variations d''expr° - Validation'!L42="","",'Variations d''expr° - Validation'!L42)</f>
        <v/>
      </c>
      <c r="M42" s="331" t="str">
        <f>IF(VLOOKUP($F42,'Moyennes ∆Ct et 2^(-∆Ct)'!$B$3:$BD$86,42,FALSE)=0,"",VLOOKUP($F42,'Moyennes ∆Ct et 2^(-∆Ct)'!$B$3:$BD$86,42,FALSE))</f>
        <v/>
      </c>
      <c r="N42" s="321" t="str">
        <f>IF('Variations d''expr° - Validation'!O42="","",'Variations d''expr° - Validation'!O42)</f>
        <v/>
      </c>
      <c r="O42" s="331" t="str">
        <f>IF(VLOOKUP($F42,'Moyennes ∆Ct et 2^(-∆Ct)'!$B$3:$BD$86,44,FALSE)=0,"",VLOOKUP($F42,'Moyennes ∆Ct et 2^(-∆Ct)'!$B$3:$BD$86,44,FALSE))</f>
        <v/>
      </c>
      <c r="P42" s="321" t="str">
        <f>IF('Variations d''expr° - Validation'!R42="","",'Variations d''expr° - Validation'!R42)</f>
        <v/>
      </c>
      <c r="Q42" s="331" t="str">
        <f>IF(VLOOKUP($F42,'Moyennes ∆Ct et 2^(-∆Ct)'!$B$3:$BD$86,46,FALSE)=0,"",VLOOKUP($F42,'Moyennes ∆Ct et 2^(-∆Ct)'!$B$3:$BD$86,46,FALSE))</f>
        <v/>
      </c>
      <c r="R42" s="321" t="str">
        <f>IF('Variations d''expr° - Validation'!U42="","",'Variations d''expr° - Validation'!U42)</f>
        <v/>
      </c>
      <c r="S42" s="331" t="str">
        <f>IF(VLOOKUP($F42,'Moyennes ∆Ct et 2^(-∆Ct)'!$B$3:$BD$86,48,FALSE)=0,"",VLOOKUP($F42,'Moyennes ∆Ct et 2^(-∆Ct)'!$B$3:$BD$86,48,FALSE))</f>
        <v/>
      </c>
      <c r="T42" s="321" t="str">
        <f>IF('Variations d''expr° - Validation'!X42="","",'Variations d''expr° - Validation'!X42)</f>
        <v/>
      </c>
      <c r="U42" s="331" t="str">
        <f>IF(VLOOKUP($F42,'Moyennes ∆Ct et 2^(-∆Ct)'!$B$3:$BD$86,50,FALSE)=0,"",VLOOKUP($F42,'Moyennes ∆Ct et 2^(-∆Ct)'!$B$3:$BD$86,50,FALSE))</f>
        <v/>
      </c>
      <c r="V42" s="321" t="str">
        <f>IF('Variations d''expr° - Validation'!AA42="","",'Variations d''expr° - Validation'!AA42)</f>
        <v/>
      </c>
      <c r="W42" s="331" t="str">
        <f>IF(VLOOKUP($F42,'Moyennes ∆Ct et 2^(-∆Ct)'!$B$3:$BD$86,52,FALSE)=0,"",VLOOKUP($F42,'Moyennes ∆Ct et 2^(-∆Ct)'!$B$3:$BD$86,52,FALSE))</f>
        <v/>
      </c>
      <c r="X42" s="321" t="str">
        <f>IF('Variations d''expr° - Validation'!AD42="","",'Variations d''expr° - Validation'!AD42)</f>
        <v/>
      </c>
      <c r="Y42" s="331" t="str">
        <f>IF(VLOOKUP($F42,'Moyennes ∆Ct et 2^(-∆Ct)'!$B$3:$BD$86,54,FALSE)=0,"",VLOOKUP($F42,'Moyennes ∆Ct et 2^(-∆Ct)'!$B$3:$BD$86,54,FALSE))</f>
        <v/>
      </c>
      <c r="Z42" s="321" t="str">
        <f>IF('Variations d''expr° - Validation'!AG42="","",'Variations d''expr° - Validation'!AG42)</f>
        <v/>
      </c>
      <c r="AA42" s="148" t="str">
        <f>IF('Informations Gènes'!E43="","",'Informations Gènes'!E43)</f>
        <v/>
      </c>
      <c r="AB42" s="146"/>
      <c r="AC42" s="146"/>
      <c r="AD42" s="146"/>
      <c r="AE42" s="146"/>
    </row>
    <row r="43" spans="1:31" ht="15.75" customHeight="1">
      <c r="A43" s="146"/>
      <c r="D43" s="148" t="str">
        <f>IF('Informations Gènes'!A44="","",'Informations Gènes'!A44)</f>
        <v/>
      </c>
      <c r="E43" s="148" t="str">
        <f>IF('Informations Gènes'!B44="","",'Informations Gènes'!B44)</f>
        <v/>
      </c>
      <c r="F43" s="148" t="str">
        <f>'Matrice Couleur Descriptive'!E44</f>
        <v/>
      </c>
      <c r="G43" s="331" t="str">
        <f>IF(VLOOKUP($F43,'Moyennes ∆Ct et 2^(-∆Ct)'!$B$3:$BD$86,36,FALSE)=0,"",VLOOKUP($F43,'Moyennes ∆Ct et 2^(-∆Ct)'!$B$3:$BD$86,36,FALSE))</f>
        <v/>
      </c>
      <c r="H43" s="321" t="str">
        <f>IF('Variations d''expr° - Validation'!F43="","",'Variations d''expr° - Validation'!F43)</f>
        <v/>
      </c>
      <c r="I43" s="331" t="str">
        <f>IF(VLOOKUP($F43,'Moyennes ∆Ct et 2^(-∆Ct)'!$B$3:$BD$86,38,FALSE)=0,"",VLOOKUP($F43,'Moyennes ∆Ct et 2^(-∆Ct)'!$B$3:$BD$86,38,FALSE))</f>
        <v/>
      </c>
      <c r="J43" s="321" t="str">
        <f>IF('Variations d''expr° - Validation'!I43="","",'Variations d''expr° - Validation'!I43)</f>
        <v/>
      </c>
      <c r="K43" s="331" t="str">
        <f>IF(VLOOKUP($F43,'Moyennes ∆Ct et 2^(-∆Ct)'!$B$3:$BD$86,40,FALSE)=0,"",VLOOKUP($F43,'Moyennes ∆Ct et 2^(-∆Ct)'!$B$3:$BD$86,40,FALSE))</f>
        <v/>
      </c>
      <c r="L43" s="321" t="str">
        <f>IF('Variations d''expr° - Validation'!L43="","",'Variations d''expr° - Validation'!L43)</f>
        <v/>
      </c>
      <c r="M43" s="331" t="str">
        <f>IF(VLOOKUP($F43,'Moyennes ∆Ct et 2^(-∆Ct)'!$B$3:$BD$86,42,FALSE)=0,"",VLOOKUP($F43,'Moyennes ∆Ct et 2^(-∆Ct)'!$B$3:$BD$86,42,FALSE))</f>
        <v/>
      </c>
      <c r="N43" s="321" t="str">
        <f>IF('Variations d''expr° - Validation'!O43="","",'Variations d''expr° - Validation'!O43)</f>
        <v/>
      </c>
      <c r="O43" s="331" t="str">
        <f>IF(VLOOKUP($F43,'Moyennes ∆Ct et 2^(-∆Ct)'!$B$3:$BD$86,44,FALSE)=0,"",VLOOKUP($F43,'Moyennes ∆Ct et 2^(-∆Ct)'!$B$3:$BD$86,44,FALSE))</f>
        <v/>
      </c>
      <c r="P43" s="321" t="str">
        <f>IF('Variations d''expr° - Validation'!R43="","",'Variations d''expr° - Validation'!R43)</f>
        <v/>
      </c>
      <c r="Q43" s="331" t="str">
        <f>IF(VLOOKUP($F43,'Moyennes ∆Ct et 2^(-∆Ct)'!$B$3:$BD$86,46,FALSE)=0,"",VLOOKUP($F43,'Moyennes ∆Ct et 2^(-∆Ct)'!$B$3:$BD$86,46,FALSE))</f>
        <v/>
      </c>
      <c r="R43" s="321" t="str">
        <f>IF('Variations d''expr° - Validation'!U43="","",'Variations d''expr° - Validation'!U43)</f>
        <v/>
      </c>
      <c r="S43" s="331" t="str">
        <f>IF(VLOOKUP($F43,'Moyennes ∆Ct et 2^(-∆Ct)'!$B$3:$BD$86,48,FALSE)=0,"",VLOOKUP($F43,'Moyennes ∆Ct et 2^(-∆Ct)'!$B$3:$BD$86,48,FALSE))</f>
        <v/>
      </c>
      <c r="T43" s="321" t="str">
        <f>IF('Variations d''expr° - Validation'!X43="","",'Variations d''expr° - Validation'!X43)</f>
        <v/>
      </c>
      <c r="U43" s="331" t="str">
        <f>IF(VLOOKUP($F43,'Moyennes ∆Ct et 2^(-∆Ct)'!$B$3:$BD$86,50,FALSE)=0,"",VLOOKUP($F43,'Moyennes ∆Ct et 2^(-∆Ct)'!$B$3:$BD$86,50,FALSE))</f>
        <v/>
      </c>
      <c r="V43" s="321" t="str">
        <f>IF('Variations d''expr° - Validation'!AA43="","",'Variations d''expr° - Validation'!AA43)</f>
        <v/>
      </c>
      <c r="W43" s="331" t="str">
        <f>IF(VLOOKUP($F43,'Moyennes ∆Ct et 2^(-∆Ct)'!$B$3:$BD$86,52,FALSE)=0,"",VLOOKUP($F43,'Moyennes ∆Ct et 2^(-∆Ct)'!$B$3:$BD$86,52,FALSE))</f>
        <v/>
      </c>
      <c r="X43" s="321" t="str">
        <f>IF('Variations d''expr° - Validation'!AD43="","",'Variations d''expr° - Validation'!AD43)</f>
        <v/>
      </c>
      <c r="Y43" s="331" t="str">
        <f>IF(VLOOKUP($F43,'Moyennes ∆Ct et 2^(-∆Ct)'!$B$3:$BD$86,54,FALSE)=0,"",VLOOKUP($F43,'Moyennes ∆Ct et 2^(-∆Ct)'!$B$3:$BD$86,54,FALSE))</f>
        <v/>
      </c>
      <c r="Z43" s="321" t="str">
        <f>IF('Variations d''expr° - Validation'!AG43="","",'Variations d''expr° - Validation'!AG43)</f>
        <v/>
      </c>
      <c r="AA43" s="148" t="str">
        <f>IF('Informations Gènes'!E44="","",'Informations Gènes'!E44)</f>
        <v/>
      </c>
      <c r="AB43" s="146"/>
      <c r="AC43" s="146"/>
      <c r="AD43" s="146"/>
      <c r="AE43" s="146"/>
    </row>
    <row r="44" spans="1:31" ht="15.75" customHeight="1">
      <c r="A44" s="146"/>
      <c r="D44" s="148" t="str">
        <f>IF('Informations Gènes'!A45="","",'Informations Gènes'!A45)</f>
        <v/>
      </c>
      <c r="E44" s="148" t="str">
        <f>IF('Informations Gènes'!B45="","",'Informations Gènes'!B45)</f>
        <v/>
      </c>
      <c r="F44" s="148" t="str">
        <f>'Matrice Couleur Descriptive'!E45</f>
        <v/>
      </c>
      <c r="G44" s="331" t="str">
        <f>IF(VLOOKUP($F44,'Moyennes ∆Ct et 2^(-∆Ct)'!$B$3:$BD$86,36,FALSE)=0,"",VLOOKUP($F44,'Moyennes ∆Ct et 2^(-∆Ct)'!$B$3:$BD$86,36,FALSE))</f>
        <v/>
      </c>
      <c r="H44" s="321" t="str">
        <f>IF('Variations d''expr° - Validation'!F44="","",'Variations d''expr° - Validation'!F44)</f>
        <v/>
      </c>
      <c r="I44" s="331" t="str">
        <f>IF(VLOOKUP($F44,'Moyennes ∆Ct et 2^(-∆Ct)'!$B$3:$BD$86,38,FALSE)=0,"",VLOOKUP($F44,'Moyennes ∆Ct et 2^(-∆Ct)'!$B$3:$BD$86,38,FALSE))</f>
        <v/>
      </c>
      <c r="J44" s="321" t="str">
        <f>IF('Variations d''expr° - Validation'!I44="","",'Variations d''expr° - Validation'!I44)</f>
        <v/>
      </c>
      <c r="K44" s="331" t="str">
        <f>IF(VLOOKUP($F44,'Moyennes ∆Ct et 2^(-∆Ct)'!$B$3:$BD$86,40,FALSE)=0,"",VLOOKUP($F44,'Moyennes ∆Ct et 2^(-∆Ct)'!$B$3:$BD$86,40,FALSE))</f>
        <v/>
      </c>
      <c r="L44" s="321" t="str">
        <f>IF('Variations d''expr° - Validation'!L44="","",'Variations d''expr° - Validation'!L44)</f>
        <v/>
      </c>
      <c r="M44" s="331" t="str">
        <f>IF(VLOOKUP($F44,'Moyennes ∆Ct et 2^(-∆Ct)'!$B$3:$BD$86,42,FALSE)=0,"",VLOOKUP($F44,'Moyennes ∆Ct et 2^(-∆Ct)'!$B$3:$BD$86,42,FALSE))</f>
        <v/>
      </c>
      <c r="N44" s="321" t="str">
        <f>IF('Variations d''expr° - Validation'!O44="","",'Variations d''expr° - Validation'!O44)</f>
        <v/>
      </c>
      <c r="O44" s="331" t="str">
        <f>IF(VLOOKUP($F44,'Moyennes ∆Ct et 2^(-∆Ct)'!$B$3:$BD$86,44,FALSE)=0,"",VLOOKUP($F44,'Moyennes ∆Ct et 2^(-∆Ct)'!$B$3:$BD$86,44,FALSE))</f>
        <v/>
      </c>
      <c r="P44" s="321" t="str">
        <f>IF('Variations d''expr° - Validation'!R44="","",'Variations d''expr° - Validation'!R44)</f>
        <v/>
      </c>
      <c r="Q44" s="331" t="str">
        <f>IF(VLOOKUP($F44,'Moyennes ∆Ct et 2^(-∆Ct)'!$B$3:$BD$86,46,FALSE)=0,"",VLOOKUP($F44,'Moyennes ∆Ct et 2^(-∆Ct)'!$B$3:$BD$86,46,FALSE))</f>
        <v/>
      </c>
      <c r="R44" s="321" t="str">
        <f>IF('Variations d''expr° - Validation'!U44="","",'Variations d''expr° - Validation'!U44)</f>
        <v/>
      </c>
      <c r="S44" s="331" t="str">
        <f>IF(VLOOKUP($F44,'Moyennes ∆Ct et 2^(-∆Ct)'!$B$3:$BD$86,48,FALSE)=0,"",VLOOKUP($F44,'Moyennes ∆Ct et 2^(-∆Ct)'!$B$3:$BD$86,48,FALSE))</f>
        <v/>
      </c>
      <c r="T44" s="321" t="str">
        <f>IF('Variations d''expr° - Validation'!X44="","",'Variations d''expr° - Validation'!X44)</f>
        <v/>
      </c>
      <c r="U44" s="331" t="str">
        <f>IF(VLOOKUP($F44,'Moyennes ∆Ct et 2^(-∆Ct)'!$B$3:$BD$86,50,FALSE)=0,"",VLOOKUP($F44,'Moyennes ∆Ct et 2^(-∆Ct)'!$B$3:$BD$86,50,FALSE))</f>
        <v/>
      </c>
      <c r="V44" s="321" t="str">
        <f>IF('Variations d''expr° - Validation'!AA44="","",'Variations d''expr° - Validation'!AA44)</f>
        <v/>
      </c>
      <c r="W44" s="331" t="str">
        <f>IF(VLOOKUP($F44,'Moyennes ∆Ct et 2^(-∆Ct)'!$B$3:$BD$86,52,FALSE)=0,"",VLOOKUP($F44,'Moyennes ∆Ct et 2^(-∆Ct)'!$B$3:$BD$86,52,FALSE))</f>
        <v/>
      </c>
      <c r="X44" s="321" t="str">
        <f>IF('Variations d''expr° - Validation'!AD44="","",'Variations d''expr° - Validation'!AD44)</f>
        <v/>
      </c>
      <c r="Y44" s="331" t="str">
        <f>IF(VLOOKUP($F44,'Moyennes ∆Ct et 2^(-∆Ct)'!$B$3:$BD$86,54,FALSE)=0,"",VLOOKUP($F44,'Moyennes ∆Ct et 2^(-∆Ct)'!$B$3:$BD$86,54,FALSE))</f>
        <v/>
      </c>
      <c r="Z44" s="321" t="str">
        <f>IF('Variations d''expr° - Validation'!AG44="","",'Variations d''expr° - Validation'!AG44)</f>
        <v/>
      </c>
      <c r="AA44" s="148" t="str">
        <f>IF('Informations Gènes'!E45="","",'Informations Gènes'!E45)</f>
        <v/>
      </c>
      <c r="AB44" s="146"/>
      <c r="AC44" s="146"/>
      <c r="AD44" s="146"/>
      <c r="AE44" s="146"/>
    </row>
    <row r="45" spans="1:31" ht="15.75" customHeight="1">
      <c r="A45" s="146"/>
      <c r="D45" s="148" t="str">
        <f>IF('Informations Gènes'!A46="","",'Informations Gènes'!A46)</f>
        <v/>
      </c>
      <c r="E45" s="148" t="str">
        <f>IF('Informations Gènes'!B46="","",'Informations Gènes'!B46)</f>
        <v/>
      </c>
      <c r="F45" s="148" t="str">
        <f>'Matrice Couleur Descriptive'!E46</f>
        <v/>
      </c>
      <c r="G45" s="331" t="str">
        <f>IF(VLOOKUP($F45,'Moyennes ∆Ct et 2^(-∆Ct)'!$B$3:$BD$86,36,FALSE)=0,"",VLOOKUP($F45,'Moyennes ∆Ct et 2^(-∆Ct)'!$B$3:$BD$86,36,FALSE))</f>
        <v/>
      </c>
      <c r="H45" s="321" t="str">
        <f>IF('Variations d''expr° - Validation'!F45="","",'Variations d''expr° - Validation'!F45)</f>
        <v/>
      </c>
      <c r="I45" s="331" t="str">
        <f>IF(VLOOKUP($F45,'Moyennes ∆Ct et 2^(-∆Ct)'!$B$3:$BD$86,38,FALSE)=0,"",VLOOKUP($F45,'Moyennes ∆Ct et 2^(-∆Ct)'!$B$3:$BD$86,38,FALSE))</f>
        <v/>
      </c>
      <c r="J45" s="321" t="str">
        <f>IF('Variations d''expr° - Validation'!I45="","",'Variations d''expr° - Validation'!I45)</f>
        <v/>
      </c>
      <c r="K45" s="331" t="str">
        <f>IF(VLOOKUP($F45,'Moyennes ∆Ct et 2^(-∆Ct)'!$B$3:$BD$86,40,FALSE)=0,"",VLOOKUP($F45,'Moyennes ∆Ct et 2^(-∆Ct)'!$B$3:$BD$86,40,FALSE))</f>
        <v/>
      </c>
      <c r="L45" s="321" t="str">
        <f>IF('Variations d''expr° - Validation'!L45="","",'Variations d''expr° - Validation'!L45)</f>
        <v/>
      </c>
      <c r="M45" s="331" t="str">
        <f>IF(VLOOKUP($F45,'Moyennes ∆Ct et 2^(-∆Ct)'!$B$3:$BD$86,42,FALSE)=0,"",VLOOKUP($F45,'Moyennes ∆Ct et 2^(-∆Ct)'!$B$3:$BD$86,42,FALSE))</f>
        <v/>
      </c>
      <c r="N45" s="321" t="str">
        <f>IF('Variations d''expr° - Validation'!O45="","",'Variations d''expr° - Validation'!O45)</f>
        <v/>
      </c>
      <c r="O45" s="331" t="str">
        <f>IF(VLOOKUP($F45,'Moyennes ∆Ct et 2^(-∆Ct)'!$B$3:$BD$86,44,FALSE)=0,"",VLOOKUP($F45,'Moyennes ∆Ct et 2^(-∆Ct)'!$B$3:$BD$86,44,FALSE))</f>
        <v/>
      </c>
      <c r="P45" s="321" t="str">
        <f>IF('Variations d''expr° - Validation'!R45="","",'Variations d''expr° - Validation'!R45)</f>
        <v/>
      </c>
      <c r="Q45" s="331" t="str">
        <f>IF(VLOOKUP($F45,'Moyennes ∆Ct et 2^(-∆Ct)'!$B$3:$BD$86,46,FALSE)=0,"",VLOOKUP($F45,'Moyennes ∆Ct et 2^(-∆Ct)'!$B$3:$BD$86,46,FALSE))</f>
        <v/>
      </c>
      <c r="R45" s="321" t="str">
        <f>IF('Variations d''expr° - Validation'!U45="","",'Variations d''expr° - Validation'!U45)</f>
        <v/>
      </c>
      <c r="S45" s="331" t="str">
        <f>IF(VLOOKUP($F45,'Moyennes ∆Ct et 2^(-∆Ct)'!$B$3:$BD$86,48,FALSE)=0,"",VLOOKUP($F45,'Moyennes ∆Ct et 2^(-∆Ct)'!$B$3:$BD$86,48,FALSE))</f>
        <v/>
      </c>
      <c r="T45" s="321" t="str">
        <f>IF('Variations d''expr° - Validation'!X45="","",'Variations d''expr° - Validation'!X45)</f>
        <v/>
      </c>
      <c r="U45" s="331" t="str">
        <f>IF(VLOOKUP($F45,'Moyennes ∆Ct et 2^(-∆Ct)'!$B$3:$BD$86,50,FALSE)=0,"",VLOOKUP($F45,'Moyennes ∆Ct et 2^(-∆Ct)'!$B$3:$BD$86,50,FALSE))</f>
        <v/>
      </c>
      <c r="V45" s="321" t="str">
        <f>IF('Variations d''expr° - Validation'!AA45="","",'Variations d''expr° - Validation'!AA45)</f>
        <v/>
      </c>
      <c r="W45" s="331" t="str">
        <f>IF(VLOOKUP($F45,'Moyennes ∆Ct et 2^(-∆Ct)'!$B$3:$BD$86,52,FALSE)=0,"",VLOOKUP($F45,'Moyennes ∆Ct et 2^(-∆Ct)'!$B$3:$BD$86,52,FALSE))</f>
        <v/>
      </c>
      <c r="X45" s="321" t="str">
        <f>IF('Variations d''expr° - Validation'!AD45="","",'Variations d''expr° - Validation'!AD45)</f>
        <v/>
      </c>
      <c r="Y45" s="331" t="str">
        <f>IF(VLOOKUP($F45,'Moyennes ∆Ct et 2^(-∆Ct)'!$B$3:$BD$86,54,FALSE)=0,"",VLOOKUP($F45,'Moyennes ∆Ct et 2^(-∆Ct)'!$B$3:$BD$86,54,FALSE))</f>
        <v/>
      </c>
      <c r="Z45" s="321" t="str">
        <f>IF('Variations d''expr° - Validation'!AG45="","",'Variations d''expr° - Validation'!AG45)</f>
        <v/>
      </c>
      <c r="AA45" s="148" t="str">
        <f>IF('Informations Gènes'!E46="","",'Informations Gènes'!E46)</f>
        <v/>
      </c>
      <c r="AB45" s="146"/>
      <c r="AC45" s="146"/>
      <c r="AD45" s="146"/>
      <c r="AE45" s="146"/>
    </row>
    <row r="46" spans="1:31" ht="15.75" customHeight="1">
      <c r="A46" s="146"/>
      <c r="D46" s="148" t="str">
        <f>IF('Informations Gènes'!A47="","",'Informations Gènes'!A47)</f>
        <v/>
      </c>
      <c r="E46" s="148" t="str">
        <f>IF('Informations Gènes'!B47="","",'Informations Gènes'!B47)</f>
        <v/>
      </c>
      <c r="F46" s="148" t="str">
        <f>'Matrice Couleur Descriptive'!E47</f>
        <v/>
      </c>
      <c r="G46" s="331" t="str">
        <f>IF(VLOOKUP($F46,'Moyennes ∆Ct et 2^(-∆Ct)'!$B$3:$BD$86,36,FALSE)=0,"",VLOOKUP($F46,'Moyennes ∆Ct et 2^(-∆Ct)'!$B$3:$BD$86,36,FALSE))</f>
        <v/>
      </c>
      <c r="H46" s="321" t="str">
        <f>IF('Variations d''expr° - Validation'!F46="","",'Variations d''expr° - Validation'!F46)</f>
        <v/>
      </c>
      <c r="I46" s="331" t="str">
        <f>IF(VLOOKUP($F46,'Moyennes ∆Ct et 2^(-∆Ct)'!$B$3:$BD$86,38,FALSE)=0,"",VLOOKUP($F46,'Moyennes ∆Ct et 2^(-∆Ct)'!$B$3:$BD$86,38,FALSE))</f>
        <v/>
      </c>
      <c r="J46" s="321" t="str">
        <f>IF('Variations d''expr° - Validation'!I46="","",'Variations d''expr° - Validation'!I46)</f>
        <v/>
      </c>
      <c r="K46" s="331" t="str">
        <f>IF(VLOOKUP($F46,'Moyennes ∆Ct et 2^(-∆Ct)'!$B$3:$BD$86,40,FALSE)=0,"",VLOOKUP($F46,'Moyennes ∆Ct et 2^(-∆Ct)'!$B$3:$BD$86,40,FALSE))</f>
        <v/>
      </c>
      <c r="L46" s="321" t="str">
        <f>IF('Variations d''expr° - Validation'!L46="","",'Variations d''expr° - Validation'!L46)</f>
        <v/>
      </c>
      <c r="M46" s="331" t="str">
        <f>IF(VLOOKUP($F46,'Moyennes ∆Ct et 2^(-∆Ct)'!$B$3:$BD$86,42,FALSE)=0,"",VLOOKUP($F46,'Moyennes ∆Ct et 2^(-∆Ct)'!$B$3:$BD$86,42,FALSE))</f>
        <v/>
      </c>
      <c r="N46" s="321" t="str">
        <f>IF('Variations d''expr° - Validation'!O46="","",'Variations d''expr° - Validation'!O46)</f>
        <v/>
      </c>
      <c r="O46" s="331" t="str">
        <f>IF(VLOOKUP($F46,'Moyennes ∆Ct et 2^(-∆Ct)'!$B$3:$BD$86,44,FALSE)=0,"",VLOOKUP($F46,'Moyennes ∆Ct et 2^(-∆Ct)'!$B$3:$BD$86,44,FALSE))</f>
        <v/>
      </c>
      <c r="P46" s="321" t="str">
        <f>IF('Variations d''expr° - Validation'!R46="","",'Variations d''expr° - Validation'!R46)</f>
        <v/>
      </c>
      <c r="Q46" s="331" t="str">
        <f>IF(VLOOKUP($F46,'Moyennes ∆Ct et 2^(-∆Ct)'!$B$3:$BD$86,46,FALSE)=0,"",VLOOKUP($F46,'Moyennes ∆Ct et 2^(-∆Ct)'!$B$3:$BD$86,46,FALSE))</f>
        <v/>
      </c>
      <c r="R46" s="321" t="str">
        <f>IF('Variations d''expr° - Validation'!U46="","",'Variations d''expr° - Validation'!U46)</f>
        <v/>
      </c>
      <c r="S46" s="331" t="str">
        <f>IF(VLOOKUP($F46,'Moyennes ∆Ct et 2^(-∆Ct)'!$B$3:$BD$86,48,FALSE)=0,"",VLOOKUP($F46,'Moyennes ∆Ct et 2^(-∆Ct)'!$B$3:$BD$86,48,FALSE))</f>
        <v/>
      </c>
      <c r="T46" s="321" t="str">
        <f>IF('Variations d''expr° - Validation'!X46="","",'Variations d''expr° - Validation'!X46)</f>
        <v/>
      </c>
      <c r="U46" s="331" t="str">
        <f>IF(VLOOKUP($F46,'Moyennes ∆Ct et 2^(-∆Ct)'!$B$3:$BD$86,50,FALSE)=0,"",VLOOKUP($F46,'Moyennes ∆Ct et 2^(-∆Ct)'!$B$3:$BD$86,50,FALSE))</f>
        <v/>
      </c>
      <c r="V46" s="321" t="str">
        <f>IF('Variations d''expr° - Validation'!AA46="","",'Variations d''expr° - Validation'!AA46)</f>
        <v/>
      </c>
      <c r="W46" s="331" t="str">
        <f>IF(VLOOKUP($F46,'Moyennes ∆Ct et 2^(-∆Ct)'!$B$3:$BD$86,52,FALSE)=0,"",VLOOKUP($F46,'Moyennes ∆Ct et 2^(-∆Ct)'!$B$3:$BD$86,52,FALSE))</f>
        <v/>
      </c>
      <c r="X46" s="321" t="str">
        <f>IF('Variations d''expr° - Validation'!AD46="","",'Variations d''expr° - Validation'!AD46)</f>
        <v/>
      </c>
      <c r="Y46" s="331" t="str">
        <f>IF(VLOOKUP($F46,'Moyennes ∆Ct et 2^(-∆Ct)'!$B$3:$BD$86,54,FALSE)=0,"",VLOOKUP($F46,'Moyennes ∆Ct et 2^(-∆Ct)'!$B$3:$BD$86,54,FALSE))</f>
        <v/>
      </c>
      <c r="Z46" s="321" t="str">
        <f>IF('Variations d''expr° - Validation'!AG46="","",'Variations d''expr° - Validation'!AG46)</f>
        <v/>
      </c>
      <c r="AA46" s="148" t="str">
        <f>IF('Informations Gènes'!E47="","",'Informations Gènes'!E47)</f>
        <v/>
      </c>
      <c r="AB46" s="146"/>
      <c r="AC46" s="146"/>
      <c r="AD46" s="146"/>
      <c r="AE46" s="146"/>
    </row>
    <row r="47" spans="1:31" ht="15.75" customHeight="1">
      <c r="A47" s="146"/>
      <c r="D47" s="148" t="str">
        <f>IF('Informations Gènes'!A48="","",'Informations Gènes'!A48)</f>
        <v/>
      </c>
      <c r="E47" s="148" t="str">
        <f>IF('Informations Gènes'!B48="","",'Informations Gènes'!B48)</f>
        <v/>
      </c>
      <c r="F47" s="148" t="str">
        <f>'Matrice Couleur Descriptive'!E48</f>
        <v/>
      </c>
      <c r="G47" s="331" t="str">
        <f>IF(VLOOKUP($F47,'Moyennes ∆Ct et 2^(-∆Ct)'!$B$3:$BD$86,36,FALSE)=0,"",VLOOKUP($F47,'Moyennes ∆Ct et 2^(-∆Ct)'!$B$3:$BD$86,36,FALSE))</f>
        <v/>
      </c>
      <c r="H47" s="321" t="str">
        <f>IF('Variations d''expr° - Validation'!F47="","",'Variations d''expr° - Validation'!F47)</f>
        <v/>
      </c>
      <c r="I47" s="331" t="str">
        <f>IF(VLOOKUP($F47,'Moyennes ∆Ct et 2^(-∆Ct)'!$B$3:$BD$86,38,FALSE)=0,"",VLOOKUP($F47,'Moyennes ∆Ct et 2^(-∆Ct)'!$B$3:$BD$86,38,FALSE))</f>
        <v/>
      </c>
      <c r="J47" s="321" t="str">
        <f>IF('Variations d''expr° - Validation'!I47="","",'Variations d''expr° - Validation'!I47)</f>
        <v/>
      </c>
      <c r="K47" s="331" t="str">
        <f>IF(VLOOKUP($F47,'Moyennes ∆Ct et 2^(-∆Ct)'!$B$3:$BD$86,40,FALSE)=0,"",VLOOKUP($F47,'Moyennes ∆Ct et 2^(-∆Ct)'!$B$3:$BD$86,40,FALSE))</f>
        <v/>
      </c>
      <c r="L47" s="321" t="str">
        <f>IF('Variations d''expr° - Validation'!L47="","",'Variations d''expr° - Validation'!L47)</f>
        <v/>
      </c>
      <c r="M47" s="331" t="str">
        <f>IF(VLOOKUP($F47,'Moyennes ∆Ct et 2^(-∆Ct)'!$B$3:$BD$86,42,FALSE)=0,"",VLOOKUP($F47,'Moyennes ∆Ct et 2^(-∆Ct)'!$B$3:$BD$86,42,FALSE))</f>
        <v/>
      </c>
      <c r="N47" s="321" t="str">
        <f>IF('Variations d''expr° - Validation'!O47="","",'Variations d''expr° - Validation'!O47)</f>
        <v/>
      </c>
      <c r="O47" s="331" t="str">
        <f>IF(VLOOKUP($F47,'Moyennes ∆Ct et 2^(-∆Ct)'!$B$3:$BD$86,44,FALSE)=0,"",VLOOKUP($F47,'Moyennes ∆Ct et 2^(-∆Ct)'!$B$3:$BD$86,44,FALSE))</f>
        <v/>
      </c>
      <c r="P47" s="321" t="str">
        <f>IF('Variations d''expr° - Validation'!R47="","",'Variations d''expr° - Validation'!R47)</f>
        <v/>
      </c>
      <c r="Q47" s="331" t="str">
        <f>IF(VLOOKUP($F47,'Moyennes ∆Ct et 2^(-∆Ct)'!$B$3:$BD$86,46,FALSE)=0,"",VLOOKUP($F47,'Moyennes ∆Ct et 2^(-∆Ct)'!$B$3:$BD$86,46,FALSE))</f>
        <v/>
      </c>
      <c r="R47" s="321" t="str">
        <f>IF('Variations d''expr° - Validation'!U47="","",'Variations d''expr° - Validation'!U47)</f>
        <v/>
      </c>
      <c r="S47" s="331" t="str">
        <f>IF(VLOOKUP($F47,'Moyennes ∆Ct et 2^(-∆Ct)'!$B$3:$BD$86,48,FALSE)=0,"",VLOOKUP($F47,'Moyennes ∆Ct et 2^(-∆Ct)'!$B$3:$BD$86,48,FALSE))</f>
        <v/>
      </c>
      <c r="T47" s="321" t="str">
        <f>IF('Variations d''expr° - Validation'!X47="","",'Variations d''expr° - Validation'!X47)</f>
        <v/>
      </c>
      <c r="U47" s="331" t="str">
        <f>IF(VLOOKUP($F47,'Moyennes ∆Ct et 2^(-∆Ct)'!$B$3:$BD$86,50,FALSE)=0,"",VLOOKUP($F47,'Moyennes ∆Ct et 2^(-∆Ct)'!$B$3:$BD$86,50,FALSE))</f>
        <v/>
      </c>
      <c r="V47" s="321" t="str">
        <f>IF('Variations d''expr° - Validation'!AA47="","",'Variations d''expr° - Validation'!AA47)</f>
        <v/>
      </c>
      <c r="W47" s="331" t="str">
        <f>IF(VLOOKUP($F47,'Moyennes ∆Ct et 2^(-∆Ct)'!$B$3:$BD$86,52,FALSE)=0,"",VLOOKUP($F47,'Moyennes ∆Ct et 2^(-∆Ct)'!$B$3:$BD$86,52,FALSE))</f>
        <v/>
      </c>
      <c r="X47" s="321" t="str">
        <f>IF('Variations d''expr° - Validation'!AD47="","",'Variations d''expr° - Validation'!AD47)</f>
        <v/>
      </c>
      <c r="Y47" s="331" t="str">
        <f>IF(VLOOKUP($F47,'Moyennes ∆Ct et 2^(-∆Ct)'!$B$3:$BD$86,54,FALSE)=0,"",VLOOKUP($F47,'Moyennes ∆Ct et 2^(-∆Ct)'!$B$3:$BD$86,54,FALSE))</f>
        <v/>
      </c>
      <c r="Z47" s="321" t="str">
        <f>IF('Variations d''expr° - Validation'!AG47="","",'Variations d''expr° - Validation'!AG47)</f>
        <v/>
      </c>
      <c r="AA47" s="148" t="str">
        <f>IF('Informations Gènes'!E48="","",'Informations Gènes'!E48)</f>
        <v/>
      </c>
      <c r="AB47" s="146"/>
      <c r="AC47" s="146"/>
      <c r="AD47" s="146"/>
      <c r="AE47" s="146"/>
    </row>
    <row r="48" spans="1:31" ht="15.75" customHeight="1">
      <c r="A48" s="146"/>
      <c r="D48" s="148" t="str">
        <f>IF('Informations Gènes'!A49="","",'Informations Gènes'!A49)</f>
        <v/>
      </c>
      <c r="E48" s="148" t="str">
        <f>IF('Informations Gènes'!B49="","",'Informations Gènes'!B49)</f>
        <v/>
      </c>
      <c r="F48" s="148" t="str">
        <f>'Matrice Couleur Descriptive'!E49</f>
        <v/>
      </c>
      <c r="G48" s="331" t="str">
        <f>IF(VLOOKUP($F48,'Moyennes ∆Ct et 2^(-∆Ct)'!$B$3:$BD$86,36,FALSE)=0,"",VLOOKUP($F48,'Moyennes ∆Ct et 2^(-∆Ct)'!$B$3:$BD$86,36,FALSE))</f>
        <v/>
      </c>
      <c r="H48" s="321" t="str">
        <f>IF('Variations d''expr° - Validation'!F48="","",'Variations d''expr° - Validation'!F48)</f>
        <v/>
      </c>
      <c r="I48" s="331" t="str">
        <f>IF(VLOOKUP($F48,'Moyennes ∆Ct et 2^(-∆Ct)'!$B$3:$BD$86,38,FALSE)=0,"",VLOOKUP($F48,'Moyennes ∆Ct et 2^(-∆Ct)'!$B$3:$BD$86,38,FALSE))</f>
        <v/>
      </c>
      <c r="J48" s="321" t="str">
        <f>IF('Variations d''expr° - Validation'!I48="","",'Variations d''expr° - Validation'!I48)</f>
        <v/>
      </c>
      <c r="K48" s="331" t="str">
        <f>IF(VLOOKUP($F48,'Moyennes ∆Ct et 2^(-∆Ct)'!$B$3:$BD$86,40,FALSE)=0,"",VLOOKUP($F48,'Moyennes ∆Ct et 2^(-∆Ct)'!$B$3:$BD$86,40,FALSE))</f>
        <v/>
      </c>
      <c r="L48" s="321" t="str">
        <f>IF('Variations d''expr° - Validation'!L48="","",'Variations d''expr° - Validation'!L48)</f>
        <v/>
      </c>
      <c r="M48" s="331" t="str">
        <f>IF(VLOOKUP($F48,'Moyennes ∆Ct et 2^(-∆Ct)'!$B$3:$BD$86,42,FALSE)=0,"",VLOOKUP($F48,'Moyennes ∆Ct et 2^(-∆Ct)'!$B$3:$BD$86,42,FALSE))</f>
        <v/>
      </c>
      <c r="N48" s="321" t="str">
        <f>IF('Variations d''expr° - Validation'!O48="","",'Variations d''expr° - Validation'!O48)</f>
        <v/>
      </c>
      <c r="O48" s="331" t="str">
        <f>IF(VLOOKUP($F48,'Moyennes ∆Ct et 2^(-∆Ct)'!$B$3:$BD$86,44,FALSE)=0,"",VLOOKUP($F48,'Moyennes ∆Ct et 2^(-∆Ct)'!$B$3:$BD$86,44,FALSE))</f>
        <v/>
      </c>
      <c r="P48" s="321" t="str">
        <f>IF('Variations d''expr° - Validation'!R48="","",'Variations d''expr° - Validation'!R48)</f>
        <v/>
      </c>
      <c r="Q48" s="331" t="str">
        <f>IF(VLOOKUP($F48,'Moyennes ∆Ct et 2^(-∆Ct)'!$B$3:$BD$86,46,FALSE)=0,"",VLOOKUP($F48,'Moyennes ∆Ct et 2^(-∆Ct)'!$B$3:$BD$86,46,FALSE))</f>
        <v/>
      </c>
      <c r="R48" s="321" t="str">
        <f>IF('Variations d''expr° - Validation'!U48="","",'Variations d''expr° - Validation'!U48)</f>
        <v/>
      </c>
      <c r="S48" s="331" t="str">
        <f>IF(VLOOKUP($F48,'Moyennes ∆Ct et 2^(-∆Ct)'!$B$3:$BD$86,48,FALSE)=0,"",VLOOKUP($F48,'Moyennes ∆Ct et 2^(-∆Ct)'!$B$3:$BD$86,48,FALSE))</f>
        <v/>
      </c>
      <c r="T48" s="321" t="str">
        <f>IF('Variations d''expr° - Validation'!X48="","",'Variations d''expr° - Validation'!X48)</f>
        <v/>
      </c>
      <c r="U48" s="331" t="str">
        <f>IF(VLOOKUP($F48,'Moyennes ∆Ct et 2^(-∆Ct)'!$B$3:$BD$86,50,FALSE)=0,"",VLOOKUP($F48,'Moyennes ∆Ct et 2^(-∆Ct)'!$B$3:$BD$86,50,FALSE))</f>
        <v/>
      </c>
      <c r="V48" s="321" t="str">
        <f>IF('Variations d''expr° - Validation'!AA48="","",'Variations d''expr° - Validation'!AA48)</f>
        <v/>
      </c>
      <c r="W48" s="331" t="str">
        <f>IF(VLOOKUP($F48,'Moyennes ∆Ct et 2^(-∆Ct)'!$B$3:$BD$86,52,FALSE)=0,"",VLOOKUP($F48,'Moyennes ∆Ct et 2^(-∆Ct)'!$B$3:$BD$86,52,FALSE))</f>
        <v/>
      </c>
      <c r="X48" s="321" t="str">
        <f>IF('Variations d''expr° - Validation'!AD48="","",'Variations d''expr° - Validation'!AD48)</f>
        <v/>
      </c>
      <c r="Y48" s="331" t="str">
        <f>IF(VLOOKUP($F48,'Moyennes ∆Ct et 2^(-∆Ct)'!$B$3:$BD$86,54,FALSE)=0,"",VLOOKUP($F48,'Moyennes ∆Ct et 2^(-∆Ct)'!$B$3:$BD$86,54,FALSE))</f>
        <v/>
      </c>
      <c r="Z48" s="321" t="str">
        <f>IF('Variations d''expr° - Validation'!AG48="","",'Variations d''expr° - Validation'!AG48)</f>
        <v/>
      </c>
      <c r="AA48" s="148" t="str">
        <f>IF('Informations Gènes'!E49="","",'Informations Gènes'!E49)</f>
        <v/>
      </c>
      <c r="AB48" s="146"/>
      <c r="AC48" s="146"/>
      <c r="AD48" s="146"/>
      <c r="AE48" s="146"/>
    </row>
    <row r="49" spans="1:31" ht="15.75" customHeight="1">
      <c r="A49" s="146"/>
      <c r="D49" s="148" t="str">
        <f>IF('Informations Gènes'!A50="","",'Informations Gènes'!A50)</f>
        <v/>
      </c>
      <c r="E49" s="148" t="str">
        <f>IF('Informations Gènes'!B50="","",'Informations Gènes'!B50)</f>
        <v/>
      </c>
      <c r="F49" s="148" t="str">
        <f>'Matrice Couleur Descriptive'!E50</f>
        <v/>
      </c>
      <c r="G49" s="331" t="str">
        <f>IF(VLOOKUP($F49,'Moyennes ∆Ct et 2^(-∆Ct)'!$B$3:$BD$86,36,FALSE)=0,"",VLOOKUP($F49,'Moyennes ∆Ct et 2^(-∆Ct)'!$B$3:$BD$86,36,FALSE))</f>
        <v/>
      </c>
      <c r="H49" s="321" t="str">
        <f>IF('Variations d''expr° - Validation'!F49="","",'Variations d''expr° - Validation'!F49)</f>
        <v/>
      </c>
      <c r="I49" s="331" t="str">
        <f>IF(VLOOKUP($F49,'Moyennes ∆Ct et 2^(-∆Ct)'!$B$3:$BD$86,38,FALSE)=0,"",VLOOKUP($F49,'Moyennes ∆Ct et 2^(-∆Ct)'!$B$3:$BD$86,38,FALSE))</f>
        <v/>
      </c>
      <c r="J49" s="321" t="str">
        <f>IF('Variations d''expr° - Validation'!I49="","",'Variations d''expr° - Validation'!I49)</f>
        <v/>
      </c>
      <c r="K49" s="331" t="str">
        <f>IF(VLOOKUP($F49,'Moyennes ∆Ct et 2^(-∆Ct)'!$B$3:$BD$86,40,FALSE)=0,"",VLOOKUP($F49,'Moyennes ∆Ct et 2^(-∆Ct)'!$B$3:$BD$86,40,FALSE))</f>
        <v/>
      </c>
      <c r="L49" s="321" t="str">
        <f>IF('Variations d''expr° - Validation'!L49="","",'Variations d''expr° - Validation'!L49)</f>
        <v/>
      </c>
      <c r="M49" s="331" t="str">
        <f>IF(VLOOKUP($F49,'Moyennes ∆Ct et 2^(-∆Ct)'!$B$3:$BD$86,42,FALSE)=0,"",VLOOKUP($F49,'Moyennes ∆Ct et 2^(-∆Ct)'!$B$3:$BD$86,42,FALSE))</f>
        <v/>
      </c>
      <c r="N49" s="321" t="str">
        <f>IF('Variations d''expr° - Validation'!O49="","",'Variations d''expr° - Validation'!O49)</f>
        <v/>
      </c>
      <c r="O49" s="331" t="str">
        <f>IF(VLOOKUP($F49,'Moyennes ∆Ct et 2^(-∆Ct)'!$B$3:$BD$86,44,FALSE)=0,"",VLOOKUP($F49,'Moyennes ∆Ct et 2^(-∆Ct)'!$B$3:$BD$86,44,FALSE))</f>
        <v/>
      </c>
      <c r="P49" s="321" t="str">
        <f>IF('Variations d''expr° - Validation'!R49="","",'Variations d''expr° - Validation'!R49)</f>
        <v/>
      </c>
      <c r="Q49" s="331" t="str">
        <f>IF(VLOOKUP($F49,'Moyennes ∆Ct et 2^(-∆Ct)'!$B$3:$BD$86,46,FALSE)=0,"",VLOOKUP($F49,'Moyennes ∆Ct et 2^(-∆Ct)'!$B$3:$BD$86,46,FALSE))</f>
        <v/>
      </c>
      <c r="R49" s="321" t="str">
        <f>IF('Variations d''expr° - Validation'!U49="","",'Variations d''expr° - Validation'!U49)</f>
        <v/>
      </c>
      <c r="S49" s="331" t="str">
        <f>IF(VLOOKUP($F49,'Moyennes ∆Ct et 2^(-∆Ct)'!$B$3:$BD$86,48,FALSE)=0,"",VLOOKUP($F49,'Moyennes ∆Ct et 2^(-∆Ct)'!$B$3:$BD$86,48,FALSE))</f>
        <v/>
      </c>
      <c r="T49" s="321" t="str">
        <f>IF('Variations d''expr° - Validation'!X49="","",'Variations d''expr° - Validation'!X49)</f>
        <v/>
      </c>
      <c r="U49" s="331" t="str">
        <f>IF(VLOOKUP($F49,'Moyennes ∆Ct et 2^(-∆Ct)'!$B$3:$BD$86,50,FALSE)=0,"",VLOOKUP($F49,'Moyennes ∆Ct et 2^(-∆Ct)'!$B$3:$BD$86,50,FALSE))</f>
        <v/>
      </c>
      <c r="V49" s="321" t="str">
        <f>IF('Variations d''expr° - Validation'!AA49="","",'Variations d''expr° - Validation'!AA49)</f>
        <v/>
      </c>
      <c r="W49" s="331" t="str">
        <f>IF(VLOOKUP($F49,'Moyennes ∆Ct et 2^(-∆Ct)'!$B$3:$BD$86,52,FALSE)=0,"",VLOOKUP($F49,'Moyennes ∆Ct et 2^(-∆Ct)'!$B$3:$BD$86,52,FALSE))</f>
        <v/>
      </c>
      <c r="X49" s="321" t="str">
        <f>IF('Variations d''expr° - Validation'!AD49="","",'Variations d''expr° - Validation'!AD49)</f>
        <v/>
      </c>
      <c r="Y49" s="331" t="str">
        <f>IF(VLOOKUP($F49,'Moyennes ∆Ct et 2^(-∆Ct)'!$B$3:$BD$86,54,FALSE)=0,"",VLOOKUP($F49,'Moyennes ∆Ct et 2^(-∆Ct)'!$B$3:$BD$86,54,FALSE))</f>
        <v/>
      </c>
      <c r="Z49" s="321" t="str">
        <f>IF('Variations d''expr° - Validation'!AG49="","",'Variations d''expr° - Validation'!AG49)</f>
        <v/>
      </c>
      <c r="AA49" s="148" t="str">
        <f>IF('Informations Gènes'!E50="","",'Informations Gènes'!E50)</f>
        <v/>
      </c>
      <c r="AB49" s="146"/>
      <c r="AC49" s="146"/>
      <c r="AD49" s="146"/>
      <c r="AE49" s="146"/>
    </row>
    <row r="50" spans="1:31" ht="15.75" customHeight="1">
      <c r="A50" s="146"/>
      <c r="D50" s="148" t="str">
        <f>IF('Informations Gènes'!A51="","",'Informations Gènes'!A51)</f>
        <v/>
      </c>
      <c r="E50" s="148" t="str">
        <f>IF('Informations Gènes'!B51="","",'Informations Gènes'!B51)</f>
        <v/>
      </c>
      <c r="F50" s="148" t="str">
        <f>'Matrice Couleur Descriptive'!E51</f>
        <v/>
      </c>
      <c r="G50" s="331" t="str">
        <f>IF(VLOOKUP($F50,'Moyennes ∆Ct et 2^(-∆Ct)'!$B$3:$BD$86,36,FALSE)=0,"",VLOOKUP($F50,'Moyennes ∆Ct et 2^(-∆Ct)'!$B$3:$BD$86,36,FALSE))</f>
        <v/>
      </c>
      <c r="H50" s="321" t="str">
        <f>IF('Variations d''expr° - Validation'!F50="","",'Variations d''expr° - Validation'!F50)</f>
        <v/>
      </c>
      <c r="I50" s="331" t="str">
        <f>IF(VLOOKUP($F50,'Moyennes ∆Ct et 2^(-∆Ct)'!$B$3:$BD$86,38,FALSE)=0,"",VLOOKUP($F50,'Moyennes ∆Ct et 2^(-∆Ct)'!$B$3:$BD$86,38,FALSE))</f>
        <v/>
      </c>
      <c r="J50" s="321" t="str">
        <f>IF('Variations d''expr° - Validation'!I50="","",'Variations d''expr° - Validation'!I50)</f>
        <v/>
      </c>
      <c r="K50" s="331" t="str">
        <f>IF(VLOOKUP($F50,'Moyennes ∆Ct et 2^(-∆Ct)'!$B$3:$BD$86,40,FALSE)=0,"",VLOOKUP($F50,'Moyennes ∆Ct et 2^(-∆Ct)'!$B$3:$BD$86,40,FALSE))</f>
        <v/>
      </c>
      <c r="L50" s="321" t="str">
        <f>IF('Variations d''expr° - Validation'!L50="","",'Variations d''expr° - Validation'!L50)</f>
        <v/>
      </c>
      <c r="M50" s="331" t="str">
        <f>IF(VLOOKUP($F50,'Moyennes ∆Ct et 2^(-∆Ct)'!$B$3:$BD$86,42,FALSE)=0,"",VLOOKUP($F50,'Moyennes ∆Ct et 2^(-∆Ct)'!$B$3:$BD$86,42,FALSE))</f>
        <v/>
      </c>
      <c r="N50" s="321" t="str">
        <f>IF('Variations d''expr° - Validation'!O50="","",'Variations d''expr° - Validation'!O50)</f>
        <v/>
      </c>
      <c r="O50" s="331" t="str">
        <f>IF(VLOOKUP($F50,'Moyennes ∆Ct et 2^(-∆Ct)'!$B$3:$BD$86,44,FALSE)=0,"",VLOOKUP($F50,'Moyennes ∆Ct et 2^(-∆Ct)'!$B$3:$BD$86,44,FALSE))</f>
        <v/>
      </c>
      <c r="P50" s="321" t="str">
        <f>IF('Variations d''expr° - Validation'!R50="","",'Variations d''expr° - Validation'!R50)</f>
        <v/>
      </c>
      <c r="Q50" s="331" t="str">
        <f>IF(VLOOKUP($F50,'Moyennes ∆Ct et 2^(-∆Ct)'!$B$3:$BD$86,46,FALSE)=0,"",VLOOKUP($F50,'Moyennes ∆Ct et 2^(-∆Ct)'!$B$3:$BD$86,46,FALSE))</f>
        <v/>
      </c>
      <c r="R50" s="321" t="str">
        <f>IF('Variations d''expr° - Validation'!U50="","",'Variations d''expr° - Validation'!U50)</f>
        <v/>
      </c>
      <c r="S50" s="331" t="str">
        <f>IF(VLOOKUP($F50,'Moyennes ∆Ct et 2^(-∆Ct)'!$B$3:$BD$86,48,FALSE)=0,"",VLOOKUP($F50,'Moyennes ∆Ct et 2^(-∆Ct)'!$B$3:$BD$86,48,FALSE))</f>
        <v/>
      </c>
      <c r="T50" s="321" t="str">
        <f>IF('Variations d''expr° - Validation'!X50="","",'Variations d''expr° - Validation'!X50)</f>
        <v/>
      </c>
      <c r="U50" s="331" t="str">
        <f>IF(VLOOKUP($F50,'Moyennes ∆Ct et 2^(-∆Ct)'!$B$3:$BD$86,50,FALSE)=0,"",VLOOKUP($F50,'Moyennes ∆Ct et 2^(-∆Ct)'!$B$3:$BD$86,50,FALSE))</f>
        <v/>
      </c>
      <c r="V50" s="321" t="str">
        <f>IF('Variations d''expr° - Validation'!AA50="","",'Variations d''expr° - Validation'!AA50)</f>
        <v/>
      </c>
      <c r="W50" s="331" t="str">
        <f>IF(VLOOKUP($F50,'Moyennes ∆Ct et 2^(-∆Ct)'!$B$3:$BD$86,52,FALSE)=0,"",VLOOKUP($F50,'Moyennes ∆Ct et 2^(-∆Ct)'!$B$3:$BD$86,52,FALSE))</f>
        <v/>
      </c>
      <c r="X50" s="321" t="str">
        <f>IF('Variations d''expr° - Validation'!AD50="","",'Variations d''expr° - Validation'!AD50)</f>
        <v/>
      </c>
      <c r="Y50" s="331" t="str">
        <f>IF(VLOOKUP($F50,'Moyennes ∆Ct et 2^(-∆Ct)'!$B$3:$BD$86,54,FALSE)=0,"",VLOOKUP($F50,'Moyennes ∆Ct et 2^(-∆Ct)'!$B$3:$BD$86,54,FALSE))</f>
        <v/>
      </c>
      <c r="Z50" s="321" t="str">
        <f>IF('Variations d''expr° - Validation'!AG50="","",'Variations d''expr° - Validation'!AG50)</f>
        <v/>
      </c>
      <c r="AA50" s="148" t="str">
        <f>IF('Informations Gènes'!E51="","",'Informations Gènes'!E51)</f>
        <v/>
      </c>
      <c r="AB50" s="146"/>
      <c r="AC50" s="146"/>
      <c r="AD50" s="146"/>
      <c r="AE50" s="146"/>
    </row>
    <row r="51" spans="1:31" ht="15.75" customHeight="1">
      <c r="A51" s="146"/>
      <c r="D51" s="148" t="str">
        <f>IF('Informations Gènes'!A52="","",'Informations Gènes'!A52)</f>
        <v/>
      </c>
      <c r="E51" s="148" t="str">
        <f>IF('Informations Gènes'!B52="","",'Informations Gènes'!B52)</f>
        <v/>
      </c>
      <c r="F51" s="148" t="str">
        <f>'Matrice Couleur Descriptive'!E52</f>
        <v/>
      </c>
      <c r="G51" s="331" t="str">
        <f>IF(VLOOKUP($F51,'Moyennes ∆Ct et 2^(-∆Ct)'!$B$3:$BD$86,36,FALSE)=0,"",VLOOKUP($F51,'Moyennes ∆Ct et 2^(-∆Ct)'!$B$3:$BD$86,36,FALSE))</f>
        <v/>
      </c>
      <c r="H51" s="321" t="str">
        <f>IF('Variations d''expr° - Validation'!F51="","",'Variations d''expr° - Validation'!F51)</f>
        <v/>
      </c>
      <c r="I51" s="331" t="str">
        <f>IF(VLOOKUP($F51,'Moyennes ∆Ct et 2^(-∆Ct)'!$B$3:$BD$86,38,FALSE)=0,"",VLOOKUP($F51,'Moyennes ∆Ct et 2^(-∆Ct)'!$B$3:$BD$86,38,FALSE))</f>
        <v/>
      </c>
      <c r="J51" s="321" t="str">
        <f>IF('Variations d''expr° - Validation'!I51="","",'Variations d''expr° - Validation'!I51)</f>
        <v/>
      </c>
      <c r="K51" s="331" t="str">
        <f>IF(VLOOKUP($F51,'Moyennes ∆Ct et 2^(-∆Ct)'!$B$3:$BD$86,40,FALSE)=0,"",VLOOKUP($F51,'Moyennes ∆Ct et 2^(-∆Ct)'!$B$3:$BD$86,40,FALSE))</f>
        <v/>
      </c>
      <c r="L51" s="321" t="str">
        <f>IF('Variations d''expr° - Validation'!L51="","",'Variations d''expr° - Validation'!L51)</f>
        <v/>
      </c>
      <c r="M51" s="331" t="str">
        <f>IF(VLOOKUP($F51,'Moyennes ∆Ct et 2^(-∆Ct)'!$B$3:$BD$86,42,FALSE)=0,"",VLOOKUP($F51,'Moyennes ∆Ct et 2^(-∆Ct)'!$B$3:$BD$86,42,FALSE))</f>
        <v/>
      </c>
      <c r="N51" s="321" t="str">
        <f>IF('Variations d''expr° - Validation'!O51="","",'Variations d''expr° - Validation'!O51)</f>
        <v/>
      </c>
      <c r="O51" s="331" t="str">
        <f>IF(VLOOKUP($F51,'Moyennes ∆Ct et 2^(-∆Ct)'!$B$3:$BD$86,44,FALSE)=0,"",VLOOKUP($F51,'Moyennes ∆Ct et 2^(-∆Ct)'!$B$3:$BD$86,44,FALSE))</f>
        <v/>
      </c>
      <c r="P51" s="321" t="str">
        <f>IF('Variations d''expr° - Validation'!R51="","",'Variations d''expr° - Validation'!R51)</f>
        <v/>
      </c>
      <c r="Q51" s="331" t="str">
        <f>IF(VLOOKUP($F51,'Moyennes ∆Ct et 2^(-∆Ct)'!$B$3:$BD$86,46,FALSE)=0,"",VLOOKUP($F51,'Moyennes ∆Ct et 2^(-∆Ct)'!$B$3:$BD$86,46,FALSE))</f>
        <v/>
      </c>
      <c r="R51" s="321" t="str">
        <f>IF('Variations d''expr° - Validation'!U51="","",'Variations d''expr° - Validation'!U51)</f>
        <v/>
      </c>
      <c r="S51" s="331" t="str">
        <f>IF(VLOOKUP($F51,'Moyennes ∆Ct et 2^(-∆Ct)'!$B$3:$BD$86,48,FALSE)=0,"",VLOOKUP($F51,'Moyennes ∆Ct et 2^(-∆Ct)'!$B$3:$BD$86,48,FALSE))</f>
        <v/>
      </c>
      <c r="T51" s="321" t="str">
        <f>IF('Variations d''expr° - Validation'!X51="","",'Variations d''expr° - Validation'!X51)</f>
        <v/>
      </c>
      <c r="U51" s="331" t="str">
        <f>IF(VLOOKUP($F51,'Moyennes ∆Ct et 2^(-∆Ct)'!$B$3:$BD$86,50,FALSE)=0,"",VLOOKUP($F51,'Moyennes ∆Ct et 2^(-∆Ct)'!$B$3:$BD$86,50,FALSE))</f>
        <v/>
      </c>
      <c r="V51" s="321" t="str">
        <f>IF('Variations d''expr° - Validation'!AA51="","",'Variations d''expr° - Validation'!AA51)</f>
        <v/>
      </c>
      <c r="W51" s="331" t="str">
        <f>IF(VLOOKUP($F51,'Moyennes ∆Ct et 2^(-∆Ct)'!$B$3:$BD$86,52,FALSE)=0,"",VLOOKUP($F51,'Moyennes ∆Ct et 2^(-∆Ct)'!$B$3:$BD$86,52,FALSE))</f>
        <v/>
      </c>
      <c r="X51" s="321" t="str">
        <f>IF('Variations d''expr° - Validation'!AD51="","",'Variations d''expr° - Validation'!AD51)</f>
        <v/>
      </c>
      <c r="Y51" s="331" t="str">
        <f>IF(VLOOKUP($F51,'Moyennes ∆Ct et 2^(-∆Ct)'!$B$3:$BD$86,54,FALSE)=0,"",VLOOKUP($F51,'Moyennes ∆Ct et 2^(-∆Ct)'!$B$3:$BD$86,54,FALSE))</f>
        <v/>
      </c>
      <c r="Z51" s="321" t="str">
        <f>IF('Variations d''expr° - Validation'!AG51="","",'Variations d''expr° - Validation'!AG51)</f>
        <v/>
      </c>
      <c r="AA51" s="148" t="str">
        <f>IF('Informations Gènes'!E52="","",'Informations Gènes'!E52)</f>
        <v/>
      </c>
      <c r="AB51" s="146"/>
      <c r="AC51" s="146"/>
      <c r="AD51" s="146"/>
      <c r="AE51" s="146"/>
    </row>
    <row r="52" spans="1:31" ht="15.75" customHeight="1">
      <c r="A52" s="146"/>
      <c r="D52" s="148" t="str">
        <f>IF('Informations Gènes'!A53="","",'Informations Gènes'!A53)</f>
        <v/>
      </c>
      <c r="E52" s="148" t="str">
        <f>IF('Informations Gènes'!B53="","",'Informations Gènes'!B53)</f>
        <v/>
      </c>
      <c r="F52" s="148" t="str">
        <f>'Matrice Couleur Descriptive'!E53</f>
        <v/>
      </c>
      <c r="G52" s="331" t="str">
        <f>IF(VLOOKUP($F52,'Moyennes ∆Ct et 2^(-∆Ct)'!$B$3:$BD$86,36,FALSE)=0,"",VLOOKUP($F52,'Moyennes ∆Ct et 2^(-∆Ct)'!$B$3:$BD$86,36,FALSE))</f>
        <v/>
      </c>
      <c r="H52" s="321" t="str">
        <f>IF('Variations d''expr° - Validation'!F52="","",'Variations d''expr° - Validation'!F52)</f>
        <v/>
      </c>
      <c r="I52" s="331" t="str">
        <f>IF(VLOOKUP($F52,'Moyennes ∆Ct et 2^(-∆Ct)'!$B$3:$BD$86,38,FALSE)=0,"",VLOOKUP($F52,'Moyennes ∆Ct et 2^(-∆Ct)'!$B$3:$BD$86,38,FALSE))</f>
        <v/>
      </c>
      <c r="J52" s="321" t="str">
        <f>IF('Variations d''expr° - Validation'!I52="","",'Variations d''expr° - Validation'!I52)</f>
        <v/>
      </c>
      <c r="K52" s="331" t="str">
        <f>IF(VLOOKUP($F52,'Moyennes ∆Ct et 2^(-∆Ct)'!$B$3:$BD$86,40,FALSE)=0,"",VLOOKUP($F52,'Moyennes ∆Ct et 2^(-∆Ct)'!$B$3:$BD$86,40,FALSE))</f>
        <v/>
      </c>
      <c r="L52" s="321" t="str">
        <f>IF('Variations d''expr° - Validation'!L52="","",'Variations d''expr° - Validation'!L52)</f>
        <v/>
      </c>
      <c r="M52" s="331" t="str">
        <f>IF(VLOOKUP($F52,'Moyennes ∆Ct et 2^(-∆Ct)'!$B$3:$BD$86,42,FALSE)=0,"",VLOOKUP($F52,'Moyennes ∆Ct et 2^(-∆Ct)'!$B$3:$BD$86,42,FALSE))</f>
        <v/>
      </c>
      <c r="N52" s="321" t="str">
        <f>IF('Variations d''expr° - Validation'!O52="","",'Variations d''expr° - Validation'!O52)</f>
        <v/>
      </c>
      <c r="O52" s="331" t="str">
        <f>IF(VLOOKUP($F52,'Moyennes ∆Ct et 2^(-∆Ct)'!$B$3:$BD$86,44,FALSE)=0,"",VLOOKUP($F52,'Moyennes ∆Ct et 2^(-∆Ct)'!$B$3:$BD$86,44,FALSE))</f>
        <v/>
      </c>
      <c r="P52" s="321" t="str">
        <f>IF('Variations d''expr° - Validation'!R52="","",'Variations d''expr° - Validation'!R52)</f>
        <v/>
      </c>
      <c r="Q52" s="331" t="str">
        <f>IF(VLOOKUP($F52,'Moyennes ∆Ct et 2^(-∆Ct)'!$B$3:$BD$86,46,FALSE)=0,"",VLOOKUP($F52,'Moyennes ∆Ct et 2^(-∆Ct)'!$B$3:$BD$86,46,FALSE))</f>
        <v/>
      </c>
      <c r="R52" s="321" t="str">
        <f>IF('Variations d''expr° - Validation'!U52="","",'Variations d''expr° - Validation'!U52)</f>
        <v/>
      </c>
      <c r="S52" s="331" t="str">
        <f>IF(VLOOKUP($F52,'Moyennes ∆Ct et 2^(-∆Ct)'!$B$3:$BD$86,48,FALSE)=0,"",VLOOKUP($F52,'Moyennes ∆Ct et 2^(-∆Ct)'!$B$3:$BD$86,48,FALSE))</f>
        <v/>
      </c>
      <c r="T52" s="321" t="str">
        <f>IF('Variations d''expr° - Validation'!X52="","",'Variations d''expr° - Validation'!X52)</f>
        <v/>
      </c>
      <c r="U52" s="331" t="str">
        <f>IF(VLOOKUP($F52,'Moyennes ∆Ct et 2^(-∆Ct)'!$B$3:$BD$86,50,FALSE)=0,"",VLOOKUP($F52,'Moyennes ∆Ct et 2^(-∆Ct)'!$B$3:$BD$86,50,FALSE))</f>
        <v/>
      </c>
      <c r="V52" s="321" t="str">
        <f>IF('Variations d''expr° - Validation'!AA52="","",'Variations d''expr° - Validation'!AA52)</f>
        <v/>
      </c>
      <c r="W52" s="331" t="str">
        <f>IF(VLOOKUP($F52,'Moyennes ∆Ct et 2^(-∆Ct)'!$B$3:$BD$86,52,FALSE)=0,"",VLOOKUP($F52,'Moyennes ∆Ct et 2^(-∆Ct)'!$B$3:$BD$86,52,FALSE))</f>
        <v/>
      </c>
      <c r="X52" s="321" t="str">
        <f>IF('Variations d''expr° - Validation'!AD52="","",'Variations d''expr° - Validation'!AD52)</f>
        <v/>
      </c>
      <c r="Y52" s="331" t="str">
        <f>IF(VLOOKUP($F52,'Moyennes ∆Ct et 2^(-∆Ct)'!$B$3:$BD$86,54,FALSE)=0,"",VLOOKUP($F52,'Moyennes ∆Ct et 2^(-∆Ct)'!$B$3:$BD$86,54,FALSE))</f>
        <v/>
      </c>
      <c r="Z52" s="321" t="str">
        <f>IF('Variations d''expr° - Validation'!AG52="","",'Variations d''expr° - Validation'!AG52)</f>
        <v/>
      </c>
      <c r="AA52" s="148" t="str">
        <f>IF('Informations Gènes'!E53="","",'Informations Gènes'!E53)</f>
        <v/>
      </c>
      <c r="AB52" s="146"/>
      <c r="AC52" s="146"/>
      <c r="AD52" s="146"/>
      <c r="AE52" s="146"/>
    </row>
    <row r="53" spans="1:31" ht="15.75" customHeight="1">
      <c r="A53" s="146"/>
      <c r="D53" s="148" t="str">
        <f>IF('Informations Gènes'!A54="","",'Informations Gènes'!A54)</f>
        <v/>
      </c>
      <c r="E53" s="148" t="str">
        <f>IF('Informations Gènes'!B54="","",'Informations Gènes'!B54)</f>
        <v/>
      </c>
      <c r="F53" s="148" t="str">
        <f>'Matrice Couleur Descriptive'!E54</f>
        <v/>
      </c>
      <c r="G53" s="331" t="str">
        <f>IF(VLOOKUP($F53,'Moyennes ∆Ct et 2^(-∆Ct)'!$B$3:$BD$86,36,FALSE)=0,"",VLOOKUP($F53,'Moyennes ∆Ct et 2^(-∆Ct)'!$B$3:$BD$86,36,FALSE))</f>
        <v/>
      </c>
      <c r="H53" s="321" t="str">
        <f>IF('Variations d''expr° - Validation'!F53="","",'Variations d''expr° - Validation'!F53)</f>
        <v/>
      </c>
      <c r="I53" s="331" t="str">
        <f>IF(VLOOKUP($F53,'Moyennes ∆Ct et 2^(-∆Ct)'!$B$3:$BD$86,38,FALSE)=0,"",VLOOKUP($F53,'Moyennes ∆Ct et 2^(-∆Ct)'!$B$3:$BD$86,38,FALSE))</f>
        <v/>
      </c>
      <c r="J53" s="321" t="str">
        <f>IF('Variations d''expr° - Validation'!I53="","",'Variations d''expr° - Validation'!I53)</f>
        <v/>
      </c>
      <c r="K53" s="331" t="str">
        <f>IF(VLOOKUP($F53,'Moyennes ∆Ct et 2^(-∆Ct)'!$B$3:$BD$86,40,FALSE)=0,"",VLOOKUP($F53,'Moyennes ∆Ct et 2^(-∆Ct)'!$B$3:$BD$86,40,FALSE))</f>
        <v/>
      </c>
      <c r="L53" s="321" t="str">
        <f>IF('Variations d''expr° - Validation'!L53="","",'Variations d''expr° - Validation'!L53)</f>
        <v/>
      </c>
      <c r="M53" s="331" t="str">
        <f>IF(VLOOKUP($F53,'Moyennes ∆Ct et 2^(-∆Ct)'!$B$3:$BD$86,42,FALSE)=0,"",VLOOKUP($F53,'Moyennes ∆Ct et 2^(-∆Ct)'!$B$3:$BD$86,42,FALSE))</f>
        <v/>
      </c>
      <c r="N53" s="321" t="str">
        <f>IF('Variations d''expr° - Validation'!O53="","",'Variations d''expr° - Validation'!O53)</f>
        <v/>
      </c>
      <c r="O53" s="331" t="str">
        <f>IF(VLOOKUP($F53,'Moyennes ∆Ct et 2^(-∆Ct)'!$B$3:$BD$86,44,FALSE)=0,"",VLOOKUP($F53,'Moyennes ∆Ct et 2^(-∆Ct)'!$B$3:$BD$86,44,FALSE))</f>
        <v/>
      </c>
      <c r="P53" s="321" t="str">
        <f>IF('Variations d''expr° - Validation'!R53="","",'Variations d''expr° - Validation'!R53)</f>
        <v/>
      </c>
      <c r="Q53" s="331" t="str">
        <f>IF(VLOOKUP($F53,'Moyennes ∆Ct et 2^(-∆Ct)'!$B$3:$BD$86,46,FALSE)=0,"",VLOOKUP($F53,'Moyennes ∆Ct et 2^(-∆Ct)'!$B$3:$BD$86,46,FALSE))</f>
        <v/>
      </c>
      <c r="R53" s="321" t="str">
        <f>IF('Variations d''expr° - Validation'!U53="","",'Variations d''expr° - Validation'!U53)</f>
        <v/>
      </c>
      <c r="S53" s="331" t="str">
        <f>IF(VLOOKUP($F53,'Moyennes ∆Ct et 2^(-∆Ct)'!$B$3:$BD$86,48,FALSE)=0,"",VLOOKUP($F53,'Moyennes ∆Ct et 2^(-∆Ct)'!$B$3:$BD$86,48,FALSE))</f>
        <v/>
      </c>
      <c r="T53" s="321" t="str">
        <f>IF('Variations d''expr° - Validation'!X53="","",'Variations d''expr° - Validation'!X53)</f>
        <v/>
      </c>
      <c r="U53" s="331" t="str">
        <f>IF(VLOOKUP($F53,'Moyennes ∆Ct et 2^(-∆Ct)'!$B$3:$BD$86,50,FALSE)=0,"",VLOOKUP($F53,'Moyennes ∆Ct et 2^(-∆Ct)'!$B$3:$BD$86,50,FALSE))</f>
        <v/>
      </c>
      <c r="V53" s="321" t="str">
        <f>IF('Variations d''expr° - Validation'!AA53="","",'Variations d''expr° - Validation'!AA53)</f>
        <v/>
      </c>
      <c r="W53" s="331" t="str">
        <f>IF(VLOOKUP($F53,'Moyennes ∆Ct et 2^(-∆Ct)'!$B$3:$BD$86,52,FALSE)=0,"",VLOOKUP($F53,'Moyennes ∆Ct et 2^(-∆Ct)'!$B$3:$BD$86,52,FALSE))</f>
        <v/>
      </c>
      <c r="X53" s="321" t="str">
        <f>IF('Variations d''expr° - Validation'!AD53="","",'Variations d''expr° - Validation'!AD53)</f>
        <v/>
      </c>
      <c r="Y53" s="331" t="str">
        <f>IF(VLOOKUP($F53,'Moyennes ∆Ct et 2^(-∆Ct)'!$B$3:$BD$86,54,FALSE)=0,"",VLOOKUP($F53,'Moyennes ∆Ct et 2^(-∆Ct)'!$B$3:$BD$86,54,FALSE))</f>
        <v/>
      </c>
      <c r="Z53" s="321" t="str">
        <f>IF('Variations d''expr° - Validation'!AG53="","",'Variations d''expr° - Validation'!AG53)</f>
        <v/>
      </c>
      <c r="AA53" s="148" t="str">
        <f>IF('Informations Gènes'!E54="","",'Informations Gènes'!E54)</f>
        <v/>
      </c>
      <c r="AB53" s="146"/>
      <c r="AC53" s="146"/>
      <c r="AD53" s="146"/>
      <c r="AE53" s="146"/>
    </row>
    <row r="54" spans="1:31" ht="15.75" customHeight="1">
      <c r="A54" s="146"/>
      <c r="D54" s="148" t="str">
        <f>IF('Informations Gènes'!A55="","",'Informations Gènes'!A55)</f>
        <v/>
      </c>
      <c r="E54" s="148" t="str">
        <f>IF('Informations Gènes'!B55="","",'Informations Gènes'!B55)</f>
        <v/>
      </c>
      <c r="F54" s="148" t="str">
        <f>'Matrice Couleur Descriptive'!E55</f>
        <v/>
      </c>
      <c r="G54" s="331" t="str">
        <f>IF(VLOOKUP($F54,'Moyennes ∆Ct et 2^(-∆Ct)'!$B$3:$BD$86,36,FALSE)=0,"",VLOOKUP($F54,'Moyennes ∆Ct et 2^(-∆Ct)'!$B$3:$BD$86,36,FALSE))</f>
        <v/>
      </c>
      <c r="H54" s="321" t="str">
        <f>IF('Variations d''expr° - Validation'!F54="","",'Variations d''expr° - Validation'!F54)</f>
        <v/>
      </c>
      <c r="I54" s="331" t="str">
        <f>IF(VLOOKUP($F54,'Moyennes ∆Ct et 2^(-∆Ct)'!$B$3:$BD$86,38,FALSE)=0,"",VLOOKUP($F54,'Moyennes ∆Ct et 2^(-∆Ct)'!$B$3:$BD$86,38,FALSE))</f>
        <v/>
      </c>
      <c r="J54" s="321" t="str">
        <f>IF('Variations d''expr° - Validation'!I54="","",'Variations d''expr° - Validation'!I54)</f>
        <v/>
      </c>
      <c r="K54" s="331" t="str">
        <f>IF(VLOOKUP($F54,'Moyennes ∆Ct et 2^(-∆Ct)'!$B$3:$BD$86,40,FALSE)=0,"",VLOOKUP($F54,'Moyennes ∆Ct et 2^(-∆Ct)'!$B$3:$BD$86,40,FALSE))</f>
        <v/>
      </c>
      <c r="L54" s="321" t="str">
        <f>IF('Variations d''expr° - Validation'!L54="","",'Variations d''expr° - Validation'!L54)</f>
        <v/>
      </c>
      <c r="M54" s="331" t="str">
        <f>IF(VLOOKUP($F54,'Moyennes ∆Ct et 2^(-∆Ct)'!$B$3:$BD$86,42,FALSE)=0,"",VLOOKUP($F54,'Moyennes ∆Ct et 2^(-∆Ct)'!$B$3:$BD$86,42,FALSE))</f>
        <v/>
      </c>
      <c r="N54" s="321" t="str">
        <f>IF('Variations d''expr° - Validation'!O54="","",'Variations d''expr° - Validation'!O54)</f>
        <v/>
      </c>
      <c r="O54" s="331" t="str">
        <f>IF(VLOOKUP($F54,'Moyennes ∆Ct et 2^(-∆Ct)'!$B$3:$BD$86,44,FALSE)=0,"",VLOOKUP($F54,'Moyennes ∆Ct et 2^(-∆Ct)'!$B$3:$BD$86,44,FALSE))</f>
        <v/>
      </c>
      <c r="P54" s="321" t="str">
        <f>IF('Variations d''expr° - Validation'!R54="","",'Variations d''expr° - Validation'!R54)</f>
        <v/>
      </c>
      <c r="Q54" s="331" t="str">
        <f>IF(VLOOKUP($F54,'Moyennes ∆Ct et 2^(-∆Ct)'!$B$3:$BD$86,46,FALSE)=0,"",VLOOKUP($F54,'Moyennes ∆Ct et 2^(-∆Ct)'!$B$3:$BD$86,46,FALSE))</f>
        <v/>
      </c>
      <c r="R54" s="321" t="str">
        <f>IF('Variations d''expr° - Validation'!U54="","",'Variations d''expr° - Validation'!U54)</f>
        <v/>
      </c>
      <c r="S54" s="331" t="str">
        <f>IF(VLOOKUP($F54,'Moyennes ∆Ct et 2^(-∆Ct)'!$B$3:$BD$86,48,FALSE)=0,"",VLOOKUP($F54,'Moyennes ∆Ct et 2^(-∆Ct)'!$B$3:$BD$86,48,FALSE))</f>
        <v/>
      </c>
      <c r="T54" s="321" t="str">
        <f>IF('Variations d''expr° - Validation'!X54="","",'Variations d''expr° - Validation'!X54)</f>
        <v/>
      </c>
      <c r="U54" s="331" t="str">
        <f>IF(VLOOKUP($F54,'Moyennes ∆Ct et 2^(-∆Ct)'!$B$3:$BD$86,50,FALSE)=0,"",VLOOKUP($F54,'Moyennes ∆Ct et 2^(-∆Ct)'!$B$3:$BD$86,50,FALSE))</f>
        <v/>
      </c>
      <c r="V54" s="321" t="str">
        <f>IF('Variations d''expr° - Validation'!AA54="","",'Variations d''expr° - Validation'!AA54)</f>
        <v/>
      </c>
      <c r="W54" s="331" t="str">
        <f>IF(VLOOKUP($F54,'Moyennes ∆Ct et 2^(-∆Ct)'!$B$3:$BD$86,52,FALSE)=0,"",VLOOKUP($F54,'Moyennes ∆Ct et 2^(-∆Ct)'!$B$3:$BD$86,52,FALSE))</f>
        <v/>
      </c>
      <c r="X54" s="321" t="str">
        <f>IF('Variations d''expr° - Validation'!AD54="","",'Variations d''expr° - Validation'!AD54)</f>
        <v/>
      </c>
      <c r="Y54" s="331" t="str">
        <f>IF(VLOOKUP($F54,'Moyennes ∆Ct et 2^(-∆Ct)'!$B$3:$BD$86,54,FALSE)=0,"",VLOOKUP($F54,'Moyennes ∆Ct et 2^(-∆Ct)'!$B$3:$BD$86,54,FALSE))</f>
        <v/>
      </c>
      <c r="Z54" s="321" t="str">
        <f>IF('Variations d''expr° - Validation'!AG54="","",'Variations d''expr° - Validation'!AG54)</f>
        <v/>
      </c>
      <c r="AA54" s="148" t="str">
        <f>IF('Informations Gènes'!E55="","",'Informations Gènes'!E55)</f>
        <v/>
      </c>
      <c r="AB54" s="146"/>
      <c r="AC54" s="146"/>
      <c r="AD54" s="146"/>
      <c r="AE54" s="146"/>
    </row>
    <row r="55" spans="1:31" ht="15.75" customHeight="1">
      <c r="A55" s="146"/>
      <c r="D55" s="148" t="str">
        <f>IF('Informations Gènes'!A56="","",'Informations Gènes'!A56)</f>
        <v/>
      </c>
      <c r="E55" s="148" t="str">
        <f>IF('Informations Gènes'!B56="","",'Informations Gènes'!B56)</f>
        <v/>
      </c>
      <c r="F55" s="148" t="str">
        <f>'Matrice Couleur Descriptive'!E56</f>
        <v/>
      </c>
      <c r="G55" s="331" t="str">
        <f>IF(VLOOKUP($F55,'Moyennes ∆Ct et 2^(-∆Ct)'!$B$3:$BD$86,36,FALSE)=0,"",VLOOKUP($F55,'Moyennes ∆Ct et 2^(-∆Ct)'!$B$3:$BD$86,36,FALSE))</f>
        <v/>
      </c>
      <c r="H55" s="321" t="str">
        <f>IF('Variations d''expr° - Validation'!F55="","",'Variations d''expr° - Validation'!F55)</f>
        <v/>
      </c>
      <c r="I55" s="331" t="str">
        <f>IF(VLOOKUP($F55,'Moyennes ∆Ct et 2^(-∆Ct)'!$B$3:$BD$86,38,FALSE)=0,"",VLOOKUP($F55,'Moyennes ∆Ct et 2^(-∆Ct)'!$B$3:$BD$86,38,FALSE))</f>
        <v/>
      </c>
      <c r="J55" s="321" t="str">
        <f>IF('Variations d''expr° - Validation'!I55="","",'Variations d''expr° - Validation'!I55)</f>
        <v/>
      </c>
      <c r="K55" s="331" t="str">
        <f>IF(VLOOKUP($F55,'Moyennes ∆Ct et 2^(-∆Ct)'!$B$3:$BD$86,40,FALSE)=0,"",VLOOKUP($F55,'Moyennes ∆Ct et 2^(-∆Ct)'!$B$3:$BD$86,40,FALSE))</f>
        <v/>
      </c>
      <c r="L55" s="321" t="str">
        <f>IF('Variations d''expr° - Validation'!L55="","",'Variations d''expr° - Validation'!L55)</f>
        <v/>
      </c>
      <c r="M55" s="331" t="str">
        <f>IF(VLOOKUP($F55,'Moyennes ∆Ct et 2^(-∆Ct)'!$B$3:$BD$86,42,FALSE)=0,"",VLOOKUP($F55,'Moyennes ∆Ct et 2^(-∆Ct)'!$B$3:$BD$86,42,FALSE))</f>
        <v/>
      </c>
      <c r="N55" s="321" t="str">
        <f>IF('Variations d''expr° - Validation'!O55="","",'Variations d''expr° - Validation'!O55)</f>
        <v/>
      </c>
      <c r="O55" s="331" t="str">
        <f>IF(VLOOKUP($F55,'Moyennes ∆Ct et 2^(-∆Ct)'!$B$3:$BD$86,44,FALSE)=0,"",VLOOKUP($F55,'Moyennes ∆Ct et 2^(-∆Ct)'!$B$3:$BD$86,44,FALSE))</f>
        <v/>
      </c>
      <c r="P55" s="321" t="str">
        <f>IF('Variations d''expr° - Validation'!R55="","",'Variations d''expr° - Validation'!R55)</f>
        <v/>
      </c>
      <c r="Q55" s="331" t="str">
        <f>IF(VLOOKUP($F55,'Moyennes ∆Ct et 2^(-∆Ct)'!$B$3:$BD$86,46,FALSE)=0,"",VLOOKUP($F55,'Moyennes ∆Ct et 2^(-∆Ct)'!$B$3:$BD$86,46,FALSE))</f>
        <v/>
      </c>
      <c r="R55" s="321" t="str">
        <f>IF('Variations d''expr° - Validation'!U55="","",'Variations d''expr° - Validation'!U55)</f>
        <v/>
      </c>
      <c r="S55" s="331" t="str">
        <f>IF(VLOOKUP($F55,'Moyennes ∆Ct et 2^(-∆Ct)'!$B$3:$BD$86,48,FALSE)=0,"",VLOOKUP($F55,'Moyennes ∆Ct et 2^(-∆Ct)'!$B$3:$BD$86,48,FALSE))</f>
        <v/>
      </c>
      <c r="T55" s="321" t="str">
        <f>IF('Variations d''expr° - Validation'!X55="","",'Variations d''expr° - Validation'!X55)</f>
        <v/>
      </c>
      <c r="U55" s="331" t="str">
        <f>IF(VLOOKUP($F55,'Moyennes ∆Ct et 2^(-∆Ct)'!$B$3:$BD$86,50,FALSE)=0,"",VLOOKUP($F55,'Moyennes ∆Ct et 2^(-∆Ct)'!$B$3:$BD$86,50,FALSE))</f>
        <v/>
      </c>
      <c r="V55" s="321" t="str">
        <f>IF('Variations d''expr° - Validation'!AA55="","",'Variations d''expr° - Validation'!AA55)</f>
        <v/>
      </c>
      <c r="W55" s="331" t="str">
        <f>IF(VLOOKUP($F55,'Moyennes ∆Ct et 2^(-∆Ct)'!$B$3:$BD$86,52,FALSE)=0,"",VLOOKUP($F55,'Moyennes ∆Ct et 2^(-∆Ct)'!$B$3:$BD$86,52,FALSE))</f>
        <v/>
      </c>
      <c r="X55" s="321" t="str">
        <f>IF('Variations d''expr° - Validation'!AD55="","",'Variations d''expr° - Validation'!AD55)</f>
        <v/>
      </c>
      <c r="Y55" s="331" t="str">
        <f>IF(VLOOKUP($F55,'Moyennes ∆Ct et 2^(-∆Ct)'!$B$3:$BD$86,54,FALSE)=0,"",VLOOKUP($F55,'Moyennes ∆Ct et 2^(-∆Ct)'!$B$3:$BD$86,54,FALSE))</f>
        <v/>
      </c>
      <c r="Z55" s="321" t="str">
        <f>IF('Variations d''expr° - Validation'!AG55="","",'Variations d''expr° - Validation'!AG55)</f>
        <v/>
      </c>
      <c r="AA55" s="148" t="str">
        <f>IF('Informations Gènes'!E56="","",'Informations Gènes'!E56)</f>
        <v/>
      </c>
      <c r="AB55" s="146"/>
      <c r="AC55" s="146"/>
      <c r="AD55" s="146"/>
      <c r="AE55" s="146"/>
    </row>
    <row r="56" spans="1:31" ht="15.75" customHeight="1">
      <c r="A56" s="146"/>
      <c r="D56" s="148" t="str">
        <f>IF('Informations Gènes'!A57="","",'Informations Gènes'!A57)</f>
        <v/>
      </c>
      <c r="E56" s="148" t="str">
        <f>IF('Informations Gènes'!B57="","",'Informations Gènes'!B57)</f>
        <v/>
      </c>
      <c r="F56" s="148" t="str">
        <f>'Matrice Couleur Descriptive'!E57</f>
        <v/>
      </c>
      <c r="G56" s="331" t="str">
        <f>IF(VLOOKUP($F56,'Moyennes ∆Ct et 2^(-∆Ct)'!$B$3:$BD$86,36,FALSE)=0,"",VLOOKUP($F56,'Moyennes ∆Ct et 2^(-∆Ct)'!$B$3:$BD$86,36,FALSE))</f>
        <v/>
      </c>
      <c r="H56" s="321" t="str">
        <f>IF('Variations d''expr° - Validation'!F56="","",'Variations d''expr° - Validation'!F56)</f>
        <v/>
      </c>
      <c r="I56" s="331" t="str">
        <f>IF(VLOOKUP($F56,'Moyennes ∆Ct et 2^(-∆Ct)'!$B$3:$BD$86,38,FALSE)=0,"",VLOOKUP($F56,'Moyennes ∆Ct et 2^(-∆Ct)'!$B$3:$BD$86,38,FALSE))</f>
        <v/>
      </c>
      <c r="J56" s="321" t="str">
        <f>IF('Variations d''expr° - Validation'!I56="","",'Variations d''expr° - Validation'!I56)</f>
        <v/>
      </c>
      <c r="K56" s="331" t="str">
        <f>IF(VLOOKUP($F56,'Moyennes ∆Ct et 2^(-∆Ct)'!$B$3:$BD$86,40,FALSE)=0,"",VLOOKUP($F56,'Moyennes ∆Ct et 2^(-∆Ct)'!$B$3:$BD$86,40,FALSE))</f>
        <v/>
      </c>
      <c r="L56" s="321" t="str">
        <f>IF('Variations d''expr° - Validation'!L56="","",'Variations d''expr° - Validation'!L56)</f>
        <v/>
      </c>
      <c r="M56" s="331" t="str">
        <f>IF(VLOOKUP($F56,'Moyennes ∆Ct et 2^(-∆Ct)'!$B$3:$BD$86,42,FALSE)=0,"",VLOOKUP($F56,'Moyennes ∆Ct et 2^(-∆Ct)'!$B$3:$BD$86,42,FALSE))</f>
        <v/>
      </c>
      <c r="N56" s="321" t="str">
        <f>IF('Variations d''expr° - Validation'!O56="","",'Variations d''expr° - Validation'!O56)</f>
        <v/>
      </c>
      <c r="O56" s="331" t="str">
        <f>IF(VLOOKUP($F56,'Moyennes ∆Ct et 2^(-∆Ct)'!$B$3:$BD$86,44,FALSE)=0,"",VLOOKUP($F56,'Moyennes ∆Ct et 2^(-∆Ct)'!$B$3:$BD$86,44,FALSE))</f>
        <v/>
      </c>
      <c r="P56" s="321" t="str">
        <f>IF('Variations d''expr° - Validation'!R56="","",'Variations d''expr° - Validation'!R56)</f>
        <v/>
      </c>
      <c r="Q56" s="331" t="str">
        <f>IF(VLOOKUP($F56,'Moyennes ∆Ct et 2^(-∆Ct)'!$B$3:$BD$86,46,FALSE)=0,"",VLOOKUP($F56,'Moyennes ∆Ct et 2^(-∆Ct)'!$B$3:$BD$86,46,FALSE))</f>
        <v/>
      </c>
      <c r="R56" s="321" t="str">
        <f>IF('Variations d''expr° - Validation'!U56="","",'Variations d''expr° - Validation'!U56)</f>
        <v/>
      </c>
      <c r="S56" s="331" t="str">
        <f>IF(VLOOKUP($F56,'Moyennes ∆Ct et 2^(-∆Ct)'!$B$3:$BD$86,48,FALSE)=0,"",VLOOKUP($F56,'Moyennes ∆Ct et 2^(-∆Ct)'!$B$3:$BD$86,48,FALSE))</f>
        <v/>
      </c>
      <c r="T56" s="321" t="str">
        <f>IF('Variations d''expr° - Validation'!X56="","",'Variations d''expr° - Validation'!X56)</f>
        <v/>
      </c>
      <c r="U56" s="331" t="str">
        <f>IF(VLOOKUP($F56,'Moyennes ∆Ct et 2^(-∆Ct)'!$B$3:$BD$86,50,FALSE)=0,"",VLOOKUP($F56,'Moyennes ∆Ct et 2^(-∆Ct)'!$B$3:$BD$86,50,FALSE))</f>
        <v/>
      </c>
      <c r="V56" s="321" t="str">
        <f>IF('Variations d''expr° - Validation'!AA56="","",'Variations d''expr° - Validation'!AA56)</f>
        <v/>
      </c>
      <c r="W56" s="331" t="str">
        <f>IF(VLOOKUP($F56,'Moyennes ∆Ct et 2^(-∆Ct)'!$B$3:$BD$86,52,FALSE)=0,"",VLOOKUP($F56,'Moyennes ∆Ct et 2^(-∆Ct)'!$B$3:$BD$86,52,FALSE))</f>
        <v/>
      </c>
      <c r="X56" s="321" t="str">
        <f>IF('Variations d''expr° - Validation'!AD56="","",'Variations d''expr° - Validation'!AD56)</f>
        <v/>
      </c>
      <c r="Y56" s="331" t="str">
        <f>IF(VLOOKUP($F56,'Moyennes ∆Ct et 2^(-∆Ct)'!$B$3:$BD$86,54,FALSE)=0,"",VLOOKUP($F56,'Moyennes ∆Ct et 2^(-∆Ct)'!$B$3:$BD$86,54,FALSE))</f>
        <v/>
      </c>
      <c r="Z56" s="321" t="str">
        <f>IF('Variations d''expr° - Validation'!AG56="","",'Variations d''expr° - Validation'!AG56)</f>
        <v/>
      </c>
      <c r="AA56" s="148" t="str">
        <f>IF('Informations Gènes'!E57="","",'Informations Gènes'!E57)</f>
        <v/>
      </c>
      <c r="AB56" s="146"/>
      <c r="AC56" s="146"/>
      <c r="AD56" s="146"/>
      <c r="AE56" s="146"/>
    </row>
    <row r="57" spans="1:31" ht="15.75" customHeight="1">
      <c r="A57" s="146"/>
      <c r="D57" s="148" t="str">
        <f>IF('Informations Gènes'!A58="","",'Informations Gènes'!A58)</f>
        <v/>
      </c>
      <c r="E57" s="148" t="str">
        <f>IF('Informations Gènes'!B58="","",'Informations Gènes'!B58)</f>
        <v/>
      </c>
      <c r="F57" s="148" t="str">
        <f>'Matrice Couleur Descriptive'!E58</f>
        <v/>
      </c>
      <c r="G57" s="331" t="str">
        <f>IF(VLOOKUP($F57,'Moyennes ∆Ct et 2^(-∆Ct)'!$B$3:$BD$86,36,FALSE)=0,"",VLOOKUP($F57,'Moyennes ∆Ct et 2^(-∆Ct)'!$B$3:$BD$86,36,FALSE))</f>
        <v/>
      </c>
      <c r="H57" s="321" t="str">
        <f>IF('Variations d''expr° - Validation'!F57="","",'Variations d''expr° - Validation'!F57)</f>
        <v/>
      </c>
      <c r="I57" s="331" t="str">
        <f>IF(VLOOKUP($F57,'Moyennes ∆Ct et 2^(-∆Ct)'!$B$3:$BD$86,38,FALSE)=0,"",VLOOKUP($F57,'Moyennes ∆Ct et 2^(-∆Ct)'!$B$3:$BD$86,38,FALSE))</f>
        <v/>
      </c>
      <c r="J57" s="321" t="str">
        <f>IF('Variations d''expr° - Validation'!I57="","",'Variations d''expr° - Validation'!I57)</f>
        <v/>
      </c>
      <c r="K57" s="331" t="str">
        <f>IF(VLOOKUP($F57,'Moyennes ∆Ct et 2^(-∆Ct)'!$B$3:$BD$86,40,FALSE)=0,"",VLOOKUP($F57,'Moyennes ∆Ct et 2^(-∆Ct)'!$B$3:$BD$86,40,FALSE))</f>
        <v/>
      </c>
      <c r="L57" s="321" t="str">
        <f>IF('Variations d''expr° - Validation'!L57="","",'Variations d''expr° - Validation'!L57)</f>
        <v/>
      </c>
      <c r="M57" s="331" t="str">
        <f>IF(VLOOKUP($F57,'Moyennes ∆Ct et 2^(-∆Ct)'!$B$3:$BD$86,42,FALSE)=0,"",VLOOKUP($F57,'Moyennes ∆Ct et 2^(-∆Ct)'!$B$3:$BD$86,42,FALSE))</f>
        <v/>
      </c>
      <c r="N57" s="321" t="str">
        <f>IF('Variations d''expr° - Validation'!O57="","",'Variations d''expr° - Validation'!O57)</f>
        <v/>
      </c>
      <c r="O57" s="331" t="str">
        <f>IF(VLOOKUP($F57,'Moyennes ∆Ct et 2^(-∆Ct)'!$B$3:$BD$86,44,FALSE)=0,"",VLOOKUP($F57,'Moyennes ∆Ct et 2^(-∆Ct)'!$B$3:$BD$86,44,FALSE))</f>
        <v/>
      </c>
      <c r="P57" s="321" t="str">
        <f>IF('Variations d''expr° - Validation'!R57="","",'Variations d''expr° - Validation'!R57)</f>
        <v/>
      </c>
      <c r="Q57" s="331" t="str">
        <f>IF(VLOOKUP($F57,'Moyennes ∆Ct et 2^(-∆Ct)'!$B$3:$BD$86,46,FALSE)=0,"",VLOOKUP($F57,'Moyennes ∆Ct et 2^(-∆Ct)'!$B$3:$BD$86,46,FALSE))</f>
        <v/>
      </c>
      <c r="R57" s="321" t="str">
        <f>IF('Variations d''expr° - Validation'!U57="","",'Variations d''expr° - Validation'!U57)</f>
        <v/>
      </c>
      <c r="S57" s="331" t="str">
        <f>IF(VLOOKUP($F57,'Moyennes ∆Ct et 2^(-∆Ct)'!$B$3:$BD$86,48,FALSE)=0,"",VLOOKUP($F57,'Moyennes ∆Ct et 2^(-∆Ct)'!$B$3:$BD$86,48,FALSE))</f>
        <v/>
      </c>
      <c r="T57" s="321" t="str">
        <f>IF('Variations d''expr° - Validation'!X57="","",'Variations d''expr° - Validation'!X57)</f>
        <v/>
      </c>
      <c r="U57" s="331" t="str">
        <f>IF(VLOOKUP($F57,'Moyennes ∆Ct et 2^(-∆Ct)'!$B$3:$BD$86,50,FALSE)=0,"",VLOOKUP($F57,'Moyennes ∆Ct et 2^(-∆Ct)'!$B$3:$BD$86,50,FALSE))</f>
        <v/>
      </c>
      <c r="V57" s="321" t="str">
        <f>IF('Variations d''expr° - Validation'!AA57="","",'Variations d''expr° - Validation'!AA57)</f>
        <v/>
      </c>
      <c r="W57" s="331" t="str">
        <f>IF(VLOOKUP($F57,'Moyennes ∆Ct et 2^(-∆Ct)'!$B$3:$BD$86,52,FALSE)=0,"",VLOOKUP($F57,'Moyennes ∆Ct et 2^(-∆Ct)'!$B$3:$BD$86,52,FALSE))</f>
        <v/>
      </c>
      <c r="X57" s="321" t="str">
        <f>IF('Variations d''expr° - Validation'!AD57="","",'Variations d''expr° - Validation'!AD57)</f>
        <v/>
      </c>
      <c r="Y57" s="331" t="str">
        <f>IF(VLOOKUP($F57,'Moyennes ∆Ct et 2^(-∆Ct)'!$B$3:$BD$86,54,FALSE)=0,"",VLOOKUP($F57,'Moyennes ∆Ct et 2^(-∆Ct)'!$B$3:$BD$86,54,FALSE))</f>
        <v/>
      </c>
      <c r="Z57" s="321" t="str">
        <f>IF('Variations d''expr° - Validation'!AG57="","",'Variations d''expr° - Validation'!AG57)</f>
        <v/>
      </c>
      <c r="AA57" s="148" t="str">
        <f>IF('Informations Gènes'!E58="","",'Informations Gènes'!E58)</f>
        <v/>
      </c>
      <c r="AB57" s="146"/>
      <c r="AC57" s="146"/>
      <c r="AD57" s="146"/>
      <c r="AE57" s="146"/>
    </row>
    <row r="58" spans="1:31" ht="15.75" customHeight="1">
      <c r="A58" s="146"/>
      <c r="D58" s="148" t="str">
        <f>IF('Informations Gènes'!A59="","",'Informations Gènes'!A59)</f>
        <v/>
      </c>
      <c r="E58" s="148" t="str">
        <f>IF('Informations Gènes'!B59="","",'Informations Gènes'!B59)</f>
        <v/>
      </c>
      <c r="F58" s="148" t="str">
        <f>'Matrice Couleur Descriptive'!E59</f>
        <v/>
      </c>
      <c r="G58" s="331" t="str">
        <f>IF(VLOOKUP($F58,'Moyennes ∆Ct et 2^(-∆Ct)'!$B$3:$BD$86,36,FALSE)=0,"",VLOOKUP($F58,'Moyennes ∆Ct et 2^(-∆Ct)'!$B$3:$BD$86,36,FALSE))</f>
        <v/>
      </c>
      <c r="H58" s="321" t="str">
        <f>IF('Variations d''expr° - Validation'!F58="","",'Variations d''expr° - Validation'!F58)</f>
        <v/>
      </c>
      <c r="I58" s="331" t="str">
        <f>IF(VLOOKUP($F58,'Moyennes ∆Ct et 2^(-∆Ct)'!$B$3:$BD$86,38,FALSE)=0,"",VLOOKUP($F58,'Moyennes ∆Ct et 2^(-∆Ct)'!$B$3:$BD$86,38,FALSE))</f>
        <v/>
      </c>
      <c r="J58" s="321" t="str">
        <f>IF('Variations d''expr° - Validation'!I58="","",'Variations d''expr° - Validation'!I58)</f>
        <v/>
      </c>
      <c r="K58" s="331" t="str">
        <f>IF(VLOOKUP($F58,'Moyennes ∆Ct et 2^(-∆Ct)'!$B$3:$BD$86,40,FALSE)=0,"",VLOOKUP($F58,'Moyennes ∆Ct et 2^(-∆Ct)'!$B$3:$BD$86,40,FALSE))</f>
        <v/>
      </c>
      <c r="L58" s="321" t="str">
        <f>IF('Variations d''expr° - Validation'!L58="","",'Variations d''expr° - Validation'!L58)</f>
        <v/>
      </c>
      <c r="M58" s="331" t="str">
        <f>IF(VLOOKUP($F58,'Moyennes ∆Ct et 2^(-∆Ct)'!$B$3:$BD$86,42,FALSE)=0,"",VLOOKUP($F58,'Moyennes ∆Ct et 2^(-∆Ct)'!$B$3:$BD$86,42,FALSE))</f>
        <v/>
      </c>
      <c r="N58" s="321" t="str">
        <f>IF('Variations d''expr° - Validation'!O58="","",'Variations d''expr° - Validation'!O58)</f>
        <v/>
      </c>
      <c r="O58" s="331" t="str">
        <f>IF(VLOOKUP($F58,'Moyennes ∆Ct et 2^(-∆Ct)'!$B$3:$BD$86,44,FALSE)=0,"",VLOOKUP($F58,'Moyennes ∆Ct et 2^(-∆Ct)'!$B$3:$BD$86,44,FALSE))</f>
        <v/>
      </c>
      <c r="P58" s="321" t="str">
        <f>IF('Variations d''expr° - Validation'!R58="","",'Variations d''expr° - Validation'!R58)</f>
        <v/>
      </c>
      <c r="Q58" s="331" t="str">
        <f>IF(VLOOKUP($F58,'Moyennes ∆Ct et 2^(-∆Ct)'!$B$3:$BD$86,46,FALSE)=0,"",VLOOKUP($F58,'Moyennes ∆Ct et 2^(-∆Ct)'!$B$3:$BD$86,46,FALSE))</f>
        <v/>
      </c>
      <c r="R58" s="321" t="str">
        <f>IF('Variations d''expr° - Validation'!U58="","",'Variations d''expr° - Validation'!U58)</f>
        <v/>
      </c>
      <c r="S58" s="331" t="str">
        <f>IF(VLOOKUP($F58,'Moyennes ∆Ct et 2^(-∆Ct)'!$B$3:$BD$86,48,FALSE)=0,"",VLOOKUP($F58,'Moyennes ∆Ct et 2^(-∆Ct)'!$B$3:$BD$86,48,FALSE))</f>
        <v/>
      </c>
      <c r="T58" s="321" t="str">
        <f>IF('Variations d''expr° - Validation'!X58="","",'Variations d''expr° - Validation'!X58)</f>
        <v/>
      </c>
      <c r="U58" s="331" t="str">
        <f>IF(VLOOKUP($F58,'Moyennes ∆Ct et 2^(-∆Ct)'!$B$3:$BD$86,50,FALSE)=0,"",VLOOKUP($F58,'Moyennes ∆Ct et 2^(-∆Ct)'!$B$3:$BD$86,50,FALSE))</f>
        <v/>
      </c>
      <c r="V58" s="321" t="str">
        <f>IF('Variations d''expr° - Validation'!AA58="","",'Variations d''expr° - Validation'!AA58)</f>
        <v/>
      </c>
      <c r="W58" s="331" t="str">
        <f>IF(VLOOKUP($F58,'Moyennes ∆Ct et 2^(-∆Ct)'!$B$3:$BD$86,52,FALSE)=0,"",VLOOKUP($F58,'Moyennes ∆Ct et 2^(-∆Ct)'!$B$3:$BD$86,52,FALSE))</f>
        <v/>
      </c>
      <c r="X58" s="321" t="str">
        <f>IF('Variations d''expr° - Validation'!AD58="","",'Variations d''expr° - Validation'!AD58)</f>
        <v/>
      </c>
      <c r="Y58" s="331" t="str">
        <f>IF(VLOOKUP($F58,'Moyennes ∆Ct et 2^(-∆Ct)'!$B$3:$BD$86,54,FALSE)=0,"",VLOOKUP($F58,'Moyennes ∆Ct et 2^(-∆Ct)'!$B$3:$BD$86,54,FALSE))</f>
        <v/>
      </c>
      <c r="Z58" s="321" t="str">
        <f>IF('Variations d''expr° - Validation'!AG58="","",'Variations d''expr° - Validation'!AG58)</f>
        <v/>
      </c>
      <c r="AA58" s="148" t="str">
        <f>IF('Informations Gènes'!E59="","",'Informations Gènes'!E59)</f>
        <v/>
      </c>
      <c r="AB58" s="146"/>
      <c r="AC58" s="146"/>
      <c r="AD58" s="146"/>
      <c r="AE58" s="146"/>
    </row>
    <row r="59" spans="1:31" ht="15.75" customHeight="1">
      <c r="A59" s="146"/>
      <c r="D59" s="148" t="str">
        <f>IF('Informations Gènes'!A60="","",'Informations Gènes'!A60)</f>
        <v/>
      </c>
      <c r="E59" s="148" t="str">
        <f>IF('Informations Gènes'!B60="","",'Informations Gènes'!B60)</f>
        <v/>
      </c>
      <c r="F59" s="148" t="str">
        <f>'Matrice Couleur Descriptive'!E60</f>
        <v/>
      </c>
      <c r="G59" s="331" t="str">
        <f>IF(VLOOKUP($F59,'Moyennes ∆Ct et 2^(-∆Ct)'!$B$3:$BD$86,36,FALSE)=0,"",VLOOKUP($F59,'Moyennes ∆Ct et 2^(-∆Ct)'!$B$3:$BD$86,36,FALSE))</f>
        <v/>
      </c>
      <c r="H59" s="321" t="str">
        <f>IF('Variations d''expr° - Validation'!F59="","",'Variations d''expr° - Validation'!F59)</f>
        <v/>
      </c>
      <c r="I59" s="331" t="str">
        <f>IF(VLOOKUP($F59,'Moyennes ∆Ct et 2^(-∆Ct)'!$B$3:$BD$86,38,FALSE)=0,"",VLOOKUP($F59,'Moyennes ∆Ct et 2^(-∆Ct)'!$B$3:$BD$86,38,FALSE))</f>
        <v/>
      </c>
      <c r="J59" s="321" t="str">
        <f>IF('Variations d''expr° - Validation'!I59="","",'Variations d''expr° - Validation'!I59)</f>
        <v/>
      </c>
      <c r="K59" s="331" t="str">
        <f>IF(VLOOKUP($F59,'Moyennes ∆Ct et 2^(-∆Ct)'!$B$3:$BD$86,40,FALSE)=0,"",VLOOKUP($F59,'Moyennes ∆Ct et 2^(-∆Ct)'!$B$3:$BD$86,40,FALSE))</f>
        <v/>
      </c>
      <c r="L59" s="321" t="str">
        <f>IF('Variations d''expr° - Validation'!L59="","",'Variations d''expr° - Validation'!L59)</f>
        <v/>
      </c>
      <c r="M59" s="331" t="str">
        <f>IF(VLOOKUP($F59,'Moyennes ∆Ct et 2^(-∆Ct)'!$B$3:$BD$86,42,FALSE)=0,"",VLOOKUP($F59,'Moyennes ∆Ct et 2^(-∆Ct)'!$B$3:$BD$86,42,FALSE))</f>
        <v/>
      </c>
      <c r="N59" s="321" t="str">
        <f>IF('Variations d''expr° - Validation'!O59="","",'Variations d''expr° - Validation'!O59)</f>
        <v/>
      </c>
      <c r="O59" s="331" t="str">
        <f>IF(VLOOKUP($F59,'Moyennes ∆Ct et 2^(-∆Ct)'!$B$3:$BD$86,44,FALSE)=0,"",VLOOKUP($F59,'Moyennes ∆Ct et 2^(-∆Ct)'!$B$3:$BD$86,44,FALSE))</f>
        <v/>
      </c>
      <c r="P59" s="321" t="str">
        <f>IF('Variations d''expr° - Validation'!R59="","",'Variations d''expr° - Validation'!R59)</f>
        <v/>
      </c>
      <c r="Q59" s="331" t="str">
        <f>IF(VLOOKUP($F59,'Moyennes ∆Ct et 2^(-∆Ct)'!$B$3:$BD$86,46,FALSE)=0,"",VLOOKUP($F59,'Moyennes ∆Ct et 2^(-∆Ct)'!$B$3:$BD$86,46,FALSE))</f>
        <v/>
      </c>
      <c r="R59" s="321" t="str">
        <f>IF('Variations d''expr° - Validation'!U59="","",'Variations d''expr° - Validation'!U59)</f>
        <v/>
      </c>
      <c r="S59" s="331" t="str">
        <f>IF(VLOOKUP($F59,'Moyennes ∆Ct et 2^(-∆Ct)'!$B$3:$BD$86,48,FALSE)=0,"",VLOOKUP($F59,'Moyennes ∆Ct et 2^(-∆Ct)'!$B$3:$BD$86,48,FALSE))</f>
        <v/>
      </c>
      <c r="T59" s="321" t="str">
        <f>IF('Variations d''expr° - Validation'!X59="","",'Variations d''expr° - Validation'!X59)</f>
        <v/>
      </c>
      <c r="U59" s="331" t="str">
        <f>IF(VLOOKUP($F59,'Moyennes ∆Ct et 2^(-∆Ct)'!$B$3:$BD$86,50,FALSE)=0,"",VLOOKUP($F59,'Moyennes ∆Ct et 2^(-∆Ct)'!$B$3:$BD$86,50,FALSE))</f>
        <v/>
      </c>
      <c r="V59" s="321" t="str">
        <f>IF('Variations d''expr° - Validation'!AA59="","",'Variations d''expr° - Validation'!AA59)</f>
        <v/>
      </c>
      <c r="W59" s="331" t="str">
        <f>IF(VLOOKUP($F59,'Moyennes ∆Ct et 2^(-∆Ct)'!$B$3:$BD$86,52,FALSE)=0,"",VLOOKUP($F59,'Moyennes ∆Ct et 2^(-∆Ct)'!$B$3:$BD$86,52,FALSE))</f>
        <v/>
      </c>
      <c r="X59" s="321" t="str">
        <f>IF('Variations d''expr° - Validation'!AD59="","",'Variations d''expr° - Validation'!AD59)</f>
        <v/>
      </c>
      <c r="Y59" s="331" t="str">
        <f>IF(VLOOKUP($F59,'Moyennes ∆Ct et 2^(-∆Ct)'!$B$3:$BD$86,54,FALSE)=0,"",VLOOKUP($F59,'Moyennes ∆Ct et 2^(-∆Ct)'!$B$3:$BD$86,54,FALSE))</f>
        <v/>
      </c>
      <c r="Z59" s="321" t="str">
        <f>IF('Variations d''expr° - Validation'!AG59="","",'Variations d''expr° - Validation'!AG59)</f>
        <v/>
      </c>
      <c r="AA59" s="148" t="str">
        <f>IF('Informations Gènes'!E60="","",'Informations Gènes'!E60)</f>
        <v/>
      </c>
      <c r="AB59" s="146"/>
      <c r="AC59" s="146"/>
      <c r="AD59" s="146"/>
      <c r="AE59" s="146"/>
    </row>
    <row r="60" spans="1:31" ht="15.75" customHeight="1">
      <c r="A60" s="146"/>
      <c r="D60" s="148" t="str">
        <f>IF('Informations Gènes'!A61="","",'Informations Gènes'!A61)</f>
        <v/>
      </c>
      <c r="E60" s="148" t="str">
        <f>IF('Informations Gènes'!B61="","",'Informations Gènes'!B61)</f>
        <v/>
      </c>
      <c r="F60" s="148" t="str">
        <f>'Matrice Couleur Descriptive'!E61</f>
        <v/>
      </c>
      <c r="G60" s="331" t="str">
        <f>IF(VLOOKUP($F60,'Moyennes ∆Ct et 2^(-∆Ct)'!$B$3:$BD$86,36,FALSE)=0,"",VLOOKUP($F60,'Moyennes ∆Ct et 2^(-∆Ct)'!$B$3:$BD$86,36,FALSE))</f>
        <v/>
      </c>
      <c r="H60" s="321" t="str">
        <f>IF('Variations d''expr° - Validation'!F60="","",'Variations d''expr° - Validation'!F60)</f>
        <v/>
      </c>
      <c r="I60" s="331" t="str">
        <f>IF(VLOOKUP($F60,'Moyennes ∆Ct et 2^(-∆Ct)'!$B$3:$BD$86,38,FALSE)=0,"",VLOOKUP($F60,'Moyennes ∆Ct et 2^(-∆Ct)'!$B$3:$BD$86,38,FALSE))</f>
        <v/>
      </c>
      <c r="J60" s="321" t="str">
        <f>IF('Variations d''expr° - Validation'!I60="","",'Variations d''expr° - Validation'!I60)</f>
        <v/>
      </c>
      <c r="K60" s="331" t="str">
        <f>IF(VLOOKUP($F60,'Moyennes ∆Ct et 2^(-∆Ct)'!$B$3:$BD$86,40,FALSE)=0,"",VLOOKUP($F60,'Moyennes ∆Ct et 2^(-∆Ct)'!$B$3:$BD$86,40,FALSE))</f>
        <v/>
      </c>
      <c r="L60" s="321" t="str">
        <f>IF('Variations d''expr° - Validation'!L60="","",'Variations d''expr° - Validation'!L60)</f>
        <v/>
      </c>
      <c r="M60" s="331" t="str">
        <f>IF(VLOOKUP($F60,'Moyennes ∆Ct et 2^(-∆Ct)'!$B$3:$BD$86,42,FALSE)=0,"",VLOOKUP($F60,'Moyennes ∆Ct et 2^(-∆Ct)'!$B$3:$BD$86,42,FALSE))</f>
        <v/>
      </c>
      <c r="N60" s="321" t="str">
        <f>IF('Variations d''expr° - Validation'!O60="","",'Variations d''expr° - Validation'!O60)</f>
        <v/>
      </c>
      <c r="O60" s="331" t="str">
        <f>IF(VLOOKUP($F60,'Moyennes ∆Ct et 2^(-∆Ct)'!$B$3:$BD$86,44,FALSE)=0,"",VLOOKUP($F60,'Moyennes ∆Ct et 2^(-∆Ct)'!$B$3:$BD$86,44,FALSE))</f>
        <v/>
      </c>
      <c r="P60" s="321" t="str">
        <f>IF('Variations d''expr° - Validation'!R60="","",'Variations d''expr° - Validation'!R60)</f>
        <v/>
      </c>
      <c r="Q60" s="331" t="str">
        <f>IF(VLOOKUP($F60,'Moyennes ∆Ct et 2^(-∆Ct)'!$B$3:$BD$86,46,FALSE)=0,"",VLOOKUP($F60,'Moyennes ∆Ct et 2^(-∆Ct)'!$B$3:$BD$86,46,FALSE))</f>
        <v/>
      </c>
      <c r="R60" s="321" t="str">
        <f>IF('Variations d''expr° - Validation'!U60="","",'Variations d''expr° - Validation'!U60)</f>
        <v/>
      </c>
      <c r="S60" s="331" t="str">
        <f>IF(VLOOKUP($F60,'Moyennes ∆Ct et 2^(-∆Ct)'!$B$3:$BD$86,48,FALSE)=0,"",VLOOKUP($F60,'Moyennes ∆Ct et 2^(-∆Ct)'!$B$3:$BD$86,48,FALSE))</f>
        <v/>
      </c>
      <c r="T60" s="321" t="str">
        <f>IF('Variations d''expr° - Validation'!X60="","",'Variations d''expr° - Validation'!X60)</f>
        <v/>
      </c>
      <c r="U60" s="331" t="str">
        <f>IF(VLOOKUP($F60,'Moyennes ∆Ct et 2^(-∆Ct)'!$B$3:$BD$86,50,FALSE)=0,"",VLOOKUP($F60,'Moyennes ∆Ct et 2^(-∆Ct)'!$B$3:$BD$86,50,FALSE))</f>
        <v/>
      </c>
      <c r="V60" s="321" t="str">
        <f>IF('Variations d''expr° - Validation'!AA60="","",'Variations d''expr° - Validation'!AA60)</f>
        <v/>
      </c>
      <c r="W60" s="331" t="str">
        <f>IF(VLOOKUP($F60,'Moyennes ∆Ct et 2^(-∆Ct)'!$B$3:$BD$86,52,FALSE)=0,"",VLOOKUP($F60,'Moyennes ∆Ct et 2^(-∆Ct)'!$B$3:$BD$86,52,FALSE))</f>
        <v/>
      </c>
      <c r="X60" s="321" t="str">
        <f>IF('Variations d''expr° - Validation'!AD60="","",'Variations d''expr° - Validation'!AD60)</f>
        <v/>
      </c>
      <c r="Y60" s="331" t="str">
        <f>IF(VLOOKUP($F60,'Moyennes ∆Ct et 2^(-∆Ct)'!$B$3:$BD$86,54,FALSE)=0,"",VLOOKUP($F60,'Moyennes ∆Ct et 2^(-∆Ct)'!$B$3:$BD$86,54,FALSE))</f>
        <v/>
      </c>
      <c r="Z60" s="321" t="str">
        <f>IF('Variations d''expr° - Validation'!AG60="","",'Variations d''expr° - Validation'!AG60)</f>
        <v/>
      </c>
      <c r="AA60" s="148" t="str">
        <f>IF('Informations Gènes'!E61="","",'Informations Gènes'!E61)</f>
        <v/>
      </c>
      <c r="AB60" s="146"/>
      <c r="AC60" s="146"/>
      <c r="AD60" s="146"/>
      <c r="AE60" s="146"/>
    </row>
    <row r="61" spans="1:31" ht="15.75" customHeight="1">
      <c r="A61" s="146"/>
      <c r="D61" s="148" t="str">
        <f>IF('Informations Gènes'!A62="","",'Informations Gènes'!A62)</f>
        <v/>
      </c>
      <c r="E61" s="148" t="str">
        <f>IF('Informations Gènes'!B62="","",'Informations Gènes'!B62)</f>
        <v/>
      </c>
      <c r="F61" s="148" t="str">
        <f>'Matrice Couleur Descriptive'!E62</f>
        <v/>
      </c>
      <c r="G61" s="331" t="str">
        <f>IF(VLOOKUP($F61,'Moyennes ∆Ct et 2^(-∆Ct)'!$B$3:$BD$86,36,FALSE)=0,"",VLOOKUP($F61,'Moyennes ∆Ct et 2^(-∆Ct)'!$B$3:$BD$86,36,FALSE))</f>
        <v/>
      </c>
      <c r="H61" s="321" t="str">
        <f>IF('Variations d''expr° - Validation'!F61="","",'Variations d''expr° - Validation'!F61)</f>
        <v/>
      </c>
      <c r="I61" s="331" t="str">
        <f>IF(VLOOKUP($F61,'Moyennes ∆Ct et 2^(-∆Ct)'!$B$3:$BD$86,38,FALSE)=0,"",VLOOKUP($F61,'Moyennes ∆Ct et 2^(-∆Ct)'!$B$3:$BD$86,38,FALSE))</f>
        <v/>
      </c>
      <c r="J61" s="321" t="str">
        <f>IF('Variations d''expr° - Validation'!I61="","",'Variations d''expr° - Validation'!I61)</f>
        <v/>
      </c>
      <c r="K61" s="331" t="str">
        <f>IF(VLOOKUP($F61,'Moyennes ∆Ct et 2^(-∆Ct)'!$B$3:$BD$86,40,FALSE)=0,"",VLOOKUP($F61,'Moyennes ∆Ct et 2^(-∆Ct)'!$B$3:$BD$86,40,FALSE))</f>
        <v/>
      </c>
      <c r="L61" s="321" t="str">
        <f>IF('Variations d''expr° - Validation'!L61="","",'Variations d''expr° - Validation'!L61)</f>
        <v/>
      </c>
      <c r="M61" s="331" t="str">
        <f>IF(VLOOKUP($F61,'Moyennes ∆Ct et 2^(-∆Ct)'!$B$3:$BD$86,42,FALSE)=0,"",VLOOKUP($F61,'Moyennes ∆Ct et 2^(-∆Ct)'!$B$3:$BD$86,42,FALSE))</f>
        <v/>
      </c>
      <c r="N61" s="321" t="str">
        <f>IF('Variations d''expr° - Validation'!O61="","",'Variations d''expr° - Validation'!O61)</f>
        <v/>
      </c>
      <c r="O61" s="331" t="str">
        <f>IF(VLOOKUP($F61,'Moyennes ∆Ct et 2^(-∆Ct)'!$B$3:$BD$86,44,FALSE)=0,"",VLOOKUP($F61,'Moyennes ∆Ct et 2^(-∆Ct)'!$B$3:$BD$86,44,FALSE))</f>
        <v/>
      </c>
      <c r="P61" s="321" t="str">
        <f>IF('Variations d''expr° - Validation'!R61="","",'Variations d''expr° - Validation'!R61)</f>
        <v/>
      </c>
      <c r="Q61" s="331" t="str">
        <f>IF(VLOOKUP($F61,'Moyennes ∆Ct et 2^(-∆Ct)'!$B$3:$BD$86,46,FALSE)=0,"",VLOOKUP($F61,'Moyennes ∆Ct et 2^(-∆Ct)'!$B$3:$BD$86,46,FALSE))</f>
        <v/>
      </c>
      <c r="R61" s="321" t="str">
        <f>IF('Variations d''expr° - Validation'!U61="","",'Variations d''expr° - Validation'!U61)</f>
        <v/>
      </c>
      <c r="S61" s="331" t="str">
        <f>IF(VLOOKUP($F61,'Moyennes ∆Ct et 2^(-∆Ct)'!$B$3:$BD$86,48,FALSE)=0,"",VLOOKUP($F61,'Moyennes ∆Ct et 2^(-∆Ct)'!$B$3:$BD$86,48,FALSE))</f>
        <v/>
      </c>
      <c r="T61" s="321" t="str">
        <f>IF('Variations d''expr° - Validation'!X61="","",'Variations d''expr° - Validation'!X61)</f>
        <v/>
      </c>
      <c r="U61" s="331" t="str">
        <f>IF(VLOOKUP($F61,'Moyennes ∆Ct et 2^(-∆Ct)'!$B$3:$BD$86,50,FALSE)=0,"",VLOOKUP($F61,'Moyennes ∆Ct et 2^(-∆Ct)'!$B$3:$BD$86,50,FALSE))</f>
        <v/>
      </c>
      <c r="V61" s="321" t="str">
        <f>IF('Variations d''expr° - Validation'!AA61="","",'Variations d''expr° - Validation'!AA61)</f>
        <v/>
      </c>
      <c r="W61" s="331" t="str">
        <f>IF(VLOOKUP($F61,'Moyennes ∆Ct et 2^(-∆Ct)'!$B$3:$BD$86,52,FALSE)=0,"",VLOOKUP($F61,'Moyennes ∆Ct et 2^(-∆Ct)'!$B$3:$BD$86,52,FALSE))</f>
        <v/>
      </c>
      <c r="X61" s="321" t="str">
        <f>IF('Variations d''expr° - Validation'!AD61="","",'Variations d''expr° - Validation'!AD61)</f>
        <v/>
      </c>
      <c r="Y61" s="331" t="str">
        <f>IF(VLOOKUP($F61,'Moyennes ∆Ct et 2^(-∆Ct)'!$B$3:$BD$86,54,FALSE)=0,"",VLOOKUP($F61,'Moyennes ∆Ct et 2^(-∆Ct)'!$B$3:$BD$86,54,FALSE))</f>
        <v/>
      </c>
      <c r="Z61" s="321" t="str">
        <f>IF('Variations d''expr° - Validation'!AG61="","",'Variations d''expr° - Validation'!AG61)</f>
        <v/>
      </c>
      <c r="AA61" s="148" t="str">
        <f>IF('Informations Gènes'!E62="","",'Informations Gènes'!E62)</f>
        <v/>
      </c>
      <c r="AB61" s="146"/>
      <c r="AC61" s="146"/>
      <c r="AD61" s="146"/>
      <c r="AE61" s="146"/>
    </row>
    <row r="62" spans="1:31" ht="15.75" customHeight="1">
      <c r="A62" s="146"/>
      <c r="D62" s="148" t="str">
        <f>IF('Informations Gènes'!A63="","",'Informations Gènes'!A63)</f>
        <v/>
      </c>
      <c r="E62" s="148" t="str">
        <f>IF('Informations Gènes'!B63="","",'Informations Gènes'!B63)</f>
        <v/>
      </c>
      <c r="F62" s="148" t="str">
        <f>'Matrice Couleur Descriptive'!E63</f>
        <v/>
      </c>
      <c r="G62" s="331" t="str">
        <f>IF(VLOOKUP($F62,'Moyennes ∆Ct et 2^(-∆Ct)'!$B$3:$BD$86,36,FALSE)=0,"",VLOOKUP($F62,'Moyennes ∆Ct et 2^(-∆Ct)'!$B$3:$BD$86,36,FALSE))</f>
        <v/>
      </c>
      <c r="H62" s="321" t="str">
        <f>IF('Variations d''expr° - Validation'!F62="","",'Variations d''expr° - Validation'!F62)</f>
        <v/>
      </c>
      <c r="I62" s="331" t="str">
        <f>IF(VLOOKUP($F62,'Moyennes ∆Ct et 2^(-∆Ct)'!$B$3:$BD$86,38,FALSE)=0,"",VLOOKUP($F62,'Moyennes ∆Ct et 2^(-∆Ct)'!$B$3:$BD$86,38,FALSE))</f>
        <v/>
      </c>
      <c r="J62" s="321" t="str">
        <f>IF('Variations d''expr° - Validation'!I62="","",'Variations d''expr° - Validation'!I62)</f>
        <v/>
      </c>
      <c r="K62" s="331" t="str">
        <f>IF(VLOOKUP($F62,'Moyennes ∆Ct et 2^(-∆Ct)'!$B$3:$BD$86,40,FALSE)=0,"",VLOOKUP($F62,'Moyennes ∆Ct et 2^(-∆Ct)'!$B$3:$BD$86,40,FALSE))</f>
        <v/>
      </c>
      <c r="L62" s="321" t="str">
        <f>IF('Variations d''expr° - Validation'!L62="","",'Variations d''expr° - Validation'!L62)</f>
        <v/>
      </c>
      <c r="M62" s="331" t="str">
        <f>IF(VLOOKUP($F62,'Moyennes ∆Ct et 2^(-∆Ct)'!$B$3:$BD$86,42,FALSE)=0,"",VLOOKUP($F62,'Moyennes ∆Ct et 2^(-∆Ct)'!$B$3:$BD$86,42,FALSE))</f>
        <v/>
      </c>
      <c r="N62" s="321" t="str">
        <f>IF('Variations d''expr° - Validation'!O62="","",'Variations d''expr° - Validation'!O62)</f>
        <v/>
      </c>
      <c r="O62" s="331" t="str">
        <f>IF(VLOOKUP($F62,'Moyennes ∆Ct et 2^(-∆Ct)'!$B$3:$BD$86,44,FALSE)=0,"",VLOOKUP($F62,'Moyennes ∆Ct et 2^(-∆Ct)'!$B$3:$BD$86,44,FALSE))</f>
        <v/>
      </c>
      <c r="P62" s="321" t="str">
        <f>IF('Variations d''expr° - Validation'!R62="","",'Variations d''expr° - Validation'!R62)</f>
        <v/>
      </c>
      <c r="Q62" s="331" t="str">
        <f>IF(VLOOKUP($F62,'Moyennes ∆Ct et 2^(-∆Ct)'!$B$3:$BD$86,46,FALSE)=0,"",VLOOKUP($F62,'Moyennes ∆Ct et 2^(-∆Ct)'!$B$3:$BD$86,46,FALSE))</f>
        <v/>
      </c>
      <c r="R62" s="321" t="str">
        <f>IF('Variations d''expr° - Validation'!U62="","",'Variations d''expr° - Validation'!U62)</f>
        <v/>
      </c>
      <c r="S62" s="331" t="str">
        <f>IF(VLOOKUP($F62,'Moyennes ∆Ct et 2^(-∆Ct)'!$B$3:$BD$86,48,FALSE)=0,"",VLOOKUP($F62,'Moyennes ∆Ct et 2^(-∆Ct)'!$B$3:$BD$86,48,FALSE))</f>
        <v/>
      </c>
      <c r="T62" s="321" t="str">
        <f>IF('Variations d''expr° - Validation'!X62="","",'Variations d''expr° - Validation'!X62)</f>
        <v/>
      </c>
      <c r="U62" s="331" t="str">
        <f>IF(VLOOKUP($F62,'Moyennes ∆Ct et 2^(-∆Ct)'!$B$3:$BD$86,50,FALSE)=0,"",VLOOKUP($F62,'Moyennes ∆Ct et 2^(-∆Ct)'!$B$3:$BD$86,50,FALSE))</f>
        <v/>
      </c>
      <c r="V62" s="321" t="str">
        <f>IF('Variations d''expr° - Validation'!AA62="","",'Variations d''expr° - Validation'!AA62)</f>
        <v/>
      </c>
      <c r="W62" s="331" t="str">
        <f>IF(VLOOKUP($F62,'Moyennes ∆Ct et 2^(-∆Ct)'!$B$3:$BD$86,52,FALSE)=0,"",VLOOKUP($F62,'Moyennes ∆Ct et 2^(-∆Ct)'!$B$3:$BD$86,52,FALSE))</f>
        <v/>
      </c>
      <c r="X62" s="321" t="str">
        <f>IF('Variations d''expr° - Validation'!AD62="","",'Variations d''expr° - Validation'!AD62)</f>
        <v/>
      </c>
      <c r="Y62" s="331" t="str">
        <f>IF(VLOOKUP($F62,'Moyennes ∆Ct et 2^(-∆Ct)'!$B$3:$BD$86,54,FALSE)=0,"",VLOOKUP($F62,'Moyennes ∆Ct et 2^(-∆Ct)'!$B$3:$BD$86,54,FALSE))</f>
        <v/>
      </c>
      <c r="Z62" s="321" t="str">
        <f>IF('Variations d''expr° - Validation'!AG62="","",'Variations d''expr° - Validation'!AG62)</f>
        <v/>
      </c>
      <c r="AA62" s="148" t="str">
        <f>IF('Informations Gènes'!E63="","",'Informations Gènes'!E63)</f>
        <v/>
      </c>
      <c r="AB62" s="146"/>
      <c r="AC62" s="146"/>
      <c r="AD62" s="146"/>
      <c r="AE62" s="146"/>
    </row>
    <row r="63" spans="1:31" ht="15.75" customHeight="1">
      <c r="A63" s="146"/>
      <c r="D63" s="148" t="str">
        <f>IF('Informations Gènes'!A64="","",'Informations Gènes'!A64)</f>
        <v/>
      </c>
      <c r="E63" s="148" t="str">
        <f>IF('Informations Gènes'!B64="","",'Informations Gènes'!B64)</f>
        <v/>
      </c>
      <c r="F63" s="148" t="str">
        <f>'Matrice Couleur Descriptive'!E64</f>
        <v/>
      </c>
      <c r="G63" s="331" t="str">
        <f>IF(VLOOKUP($F63,'Moyennes ∆Ct et 2^(-∆Ct)'!$B$3:$BD$86,36,FALSE)=0,"",VLOOKUP($F63,'Moyennes ∆Ct et 2^(-∆Ct)'!$B$3:$BD$86,36,FALSE))</f>
        <v/>
      </c>
      <c r="H63" s="321" t="str">
        <f>IF('Variations d''expr° - Validation'!F63="","",'Variations d''expr° - Validation'!F63)</f>
        <v/>
      </c>
      <c r="I63" s="331" t="str">
        <f>IF(VLOOKUP($F63,'Moyennes ∆Ct et 2^(-∆Ct)'!$B$3:$BD$86,38,FALSE)=0,"",VLOOKUP($F63,'Moyennes ∆Ct et 2^(-∆Ct)'!$B$3:$BD$86,38,FALSE))</f>
        <v/>
      </c>
      <c r="J63" s="321" t="str">
        <f>IF('Variations d''expr° - Validation'!I63="","",'Variations d''expr° - Validation'!I63)</f>
        <v/>
      </c>
      <c r="K63" s="331" t="str">
        <f>IF(VLOOKUP($F63,'Moyennes ∆Ct et 2^(-∆Ct)'!$B$3:$BD$86,40,FALSE)=0,"",VLOOKUP($F63,'Moyennes ∆Ct et 2^(-∆Ct)'!$B$3:$BD$86,40,FALSE))</f>
        <v/>
      </c>
      <c r="L63" s="321" t="str">
        <f>IF('Variations d''expr° - Validation'!L63="","",'Variations d''expr° - Validation'!L63)</f>
        <v/>
      </c>
      <c r="M63" s="331" t="str">
        <f>IF(VLOOKUP($F63,'Moyennes ∆Ct et 2^(-∆Ct)'!$B$3:$BD$86,42,FALSE)=0,"",VLOOKUP($F63,'Moyennes ∆Ct et 2^(-∆Ct)'!$B$3:$BD$86,42,FALSE))</f>
        <v/>
      </c>
      <c r="N63" s="321" t="str">
        <f>IF('Variations d''expr° - Validation'!O63="","",'Variations d''expr° - Validation'!O63)</f>
        <v/>
      </c>
      <c r="O63" s="331" t="str">
        <f>IF(VLOOKUP($F63,'Moyennes ∆Ct et 2^(-∆Ct)'!$B$3:$BD$86,44,FALSE)=0,"",VLOOKUP($F63,'Moyennes ∆Ct et 2^(-∆Ct)'!$B$3:$BD$86,44,FALSE))</f>
        <v/>
      </c>
      <c r="P63" s="321" t="str">
        <f>IF('Variations d''expr° - Validation'!R63="","",'Variations d''expr° - Validation'!R63)</f>
        <v/>
      </c>
      <c r="Q63" s="331" t="str">
        <f>IF(VLOOKUP($F63,'Moyennes ∆Ct et 2^(-∆Ct)'!$B$3:$BD$86,46,FALSE)=0,"",VLOOKUP($F63,'Moyennes ∆Ct et 2^(-∆Ct)'!$B$3:$BD$86,46,FALSE))</f>
        <v/>
      </c>
      <c r="R63" s="321" t="str">
        <f>IF('Variations d''expr° - Validation'!U63="","",'Variations d''expr° - Validation'!U63)</f>
        <v/>
      </c>
      <c r="S63" s="331" t="str">
        <f>IF(VLOOKUP($F63,'Moyennes ∆Ct et 2^(-∆Ct)'!$B$3:$BD$86,48,FALSE)=0,"",VLOOKUP($F63,'Moyennes ∆Ct et 2^(-∆Ct)'!$B$3:$BD$86,48,FALSE))</f>
        <v/>
      </c>
      <c r="T63" s="321" t="str">
        <f>IF('Variations d''expr° - Validation'!X63="","",'Variations d''expr° - Validation'!X63)</f>
        <v/>
      </c>
      <c r="U63" s="331" t="str">
        <f>IF(VLOOKUP($F63,'Moyennes ∆Ct et 2^(-∆Ct)'!$B$3:$BD$86,50,FALSE)=0,"",VLOOKUP($F63,'Moyennes ∆Ct et 2^(-∆Ct)'!$B$3:$BD$86,50,FALSE))</f>
        <v/>
      </c>
      <c r="V63" s="321" t="str">
        <f>IF('Variations d''expr° - Validation'!AA63="","",'Variations d''expr° - Validation'!AA63)</f>
        <v/>
      </c>
      <c r="W63" s="331" t="str">
        <f>IF(VLOOKUP($F63,'Moyennes ∆Ct et 2^(-∆Ct)'!$B$3:$BD$86,52,FALSE)=0,"",VLOOKUP($F63,'Moyennes ∆Ct et 2^(-∆Ct)'!$B$3:$BD$86,52,FALSE))</f>
        <v/>
      </c>
      <c r="X63" s="321" t="str">
        <f>IF('Variations d''expr° - Validation'!AD63="","",'Variations d''expr° - Validation'!AD63)</f>
        <v/>
      </c>
      <c r="Y63" s="331" t="str">
        <f>IF(VLOOKUP($F63,'Moyennes ∆Ct et 2^(-∆Ct)'!$B$3:$BD$86,54,FALSE)=0,"",VLOOKUP($F63,'Moyennes ∆Ct et 2^(-∆Ct)'!$B$3:$BD$86,54,FALSE))</f>
        <v/>
      </c>
      <c r="Z63" s="321" t="str">
        <f>IF('Variations d''expr° - Validation'!AG63="","",'Variations d''expr° - Validation'!AG63)</f>
        <v/>
      </c>
      <c r="AA63" s="148" t="str">
        <f>IF('Informations Gènes'!E64="","",'Informations Gènes'!E64)</f>
        <v/>
      </c>
      <c r="AB63" s="146"/>
      <c r="AC63" s="146"/>
      <c r="AD63" s="146"/>
      <c r="AE63" s="146"/>
    </row>
    <row r="64" spans="1:31" ht="15.75" customHeight="1">
      <c r="A64" s="146"/>
      <c r="D64" s="148" t="str">
        <f>IF('Informations Gènes'!A65="","",'Informations Gènes'!A65)</f>
        <v/>
      </c>
      <c r="E64" s="148" t="str">
        <f>IF('Informations Gènes'!B65="","",'Informations Gènes'!B65)</f>
        <v/>
      </c>
      <c r="F64" s="148" t="str">
        <f>'Matrice Couleur Descriptive'!E65</f>
        <v/>
      </c>
      <c r="G64" s="331" t="str">
        <f>IF(VLOOKUP($F64,'Moyennes ∆Ct et 2^(-∆Ct)'!$B$3:$BD$86,36,FALSE)=0,"",VLOOKUP($F64,'Moyennes ∆Ct et 2^(-∆Ct)'!$B$3:$BD$86,36,FALSE))</f>
        <v/>
      </c>
      <c r="H64" s="321" t="str">
        <f>IF('Variations d''expr° - Validation'!F64="","",'Variations d''expr° - Validation'!F64)</f>
        <v/>
      </c>
      <c r="I64" s="331" t="str">
        <f>IF(VLOOKUP($F64,'Moyennes ∆Ct et 2^(-∆Ct)'!$B$3:$BD$86,38,FALSE)=0,"",VLOOKUP($F64,'Moyennes ∆Ct et 2^(-∆Ct)'!$B$3:$BD$86,38,FALSE))</f>
        <v/>
      </c>
      <c r="J64" s="321" t="str">
        <f>IF('Variations d''expr° - Validation'!I64="","",'Variations d''expr° - Validation'!I64)</f>
        <v/>
      </c>
      <c r="K64" s="331" t="str">
        <f>IF(VLOOKUP($F64,'Moyennes ∆Ct et 2^(-∆Ct)'!$B$3:$BD$86,40,FALSE)=0,"",VLOOKUP($F64,'Moyennes ∆Ct et 2^(-∆Ct)'!$B$3:$BD$86,40,FALSE))</f>
        <v/>
      </c>
      <c r="L64" s="321" t="str">
        <f>IF('Variations d''expr° - Validation'!L64="","",'Variations d''expr° - Validation'!L64)</f>
        <v/>
      </c>
      <c r="M64" s="331" t="str">
        <f>IF(VLOOKUP($F64,'Moyennes ∆Ct et 2^(-∆Ct)'!$B$3:$BD$86,42,FALSE)=0,"",VLOOKUP($F64,'Moyennes ∆Ct et 2^(-∆Ct)'!$B$3:$BD$86,42,FALSE))</f>
        <v/>
      </c>
      <c r="N64" s="321" t="str">
        <f>IF('Variations d''expr° - Validation'!O64="","",'Variations d''expr° - Validation'!O64)</f>
        <v/>
      </c>
      <c r="O64" s="331" t="str">
        <f>IF(VLOOKUP($F64,'Moyennes ∆Ct et 2^(-∆Ct)'!$B$3:$BD$86,44,FALSE)=0,"",VLOOKUP($F64,'Moyennes ∆Ct et 2^(-∆Ct)'!$B$3:$BD$86,44,FALSE))</f>
        <v/>
      </c>
      <c r="P64" s="321" t="str">
        <f>IF('Variations d''expr° - Validation'!R64="","",'Variations d''expr° - Validation'!R64)</f>
        <v/>
      </c>
      <c r="Q64" s="331" t="str">
        <f>IF(VLOOKUP($F64,'Moyennes ∆Ct et 2^(-∆Ct)'!$B$3:$BD$86,46,FALSE)=0,"",VLOOKUP($F64,'Moyennes ∆Ct et 2^(-∆Ct)'!$B$3:$BD$86,46,FALSE))</f>
        <v/>
      </c>
      <c r="R64" s="321" t="str">
        <f>IF('Variations d''expr° - Validation'!U64="","",'Variations d''expr° - Validation'!U64)</f>
        <v/>
      </c>
      <c r="S64" s="331" t="str">
        <f>IF(VLOOKUP($F64,'Moyennes ∆Ct et 2^(-∆Ct)'!$B$3:$BD$86,48,FALSE)=0,"",VLOOKUP($F64,'Moyennes ∆Ct et 2^(-∆Ct)'!$B$3:$BD$86,48,FALSE))</f>
        <v/>
      </c>
      <c r="T64" s="321" t="str">
        <f>IF('Variations d''expr° - Validation'!X64="","",'Variations d''expr° - Validation'!X64)</f>
        <v/>
      </c>
      <c r="U64" s="331" t="str">
        <f>IF(VLOOKUP($F64,'Moyennes ∆Ct et 2^(-∆Ct)'!$B$3:$BD$86,50,FALSE)=0,"",VLOOKUP($F64,'Moyennes ∆Ct et 2^(-∆Ct)'!$B$3:$BD$86,50,FALSE))</f>
        <v/>
      </c>
      <c r="V64" s="321" t="str">
        <f>IF('Variations d''expr° - Validation'!AA64="","",'Variations d''expr° - Validation'!AA64)</f>
        <v/>
      </c>
      <c r="W64" s="331" t="str">
        <f>IF(VLOOKUP($F64,'Moyennes ∆Ct et 2^(-∆Ct)'!$B$3:$BD$86,52,FALSE)=0,"",VLOOKUP($F64,'Moyennes ∆Ct et 2^(-∆Ct)'!$B$3:$BD$86,52,FALSE))</f>
        <v/>
      </c>
      <c r="X64" s="321" t="str">
        <f>IF('Variations d''expr° - Validation'!AD64="","",'Variations d''expr° - Validation'!AD64)</f>
        <v/>
      </c>
      <c r="Y64" s="331" t="str">
        <f>IF(VLOOKUP($F64,'Moyennes ∆Ct et 2^(-∆Ct)'!$B$3:$BD$86,54,FALSE)=0,"",VLOOKUP($F64,'Moyennes ∆Ct et 2^(-∆Ct)'!$B$3:$BD$86,54,FALSE))</f>
        <v/>
      </c>
      <c r="Z64" s="321" t="str">
        <f>IF('Variations d''expr° - Validation'!AG64="","",'Variations d''expr° - Validation'!AG64)</f>
        <v/>
      </c>
      <c r="AA64" s="148" t="str">
        <f>IF('Informations Gènes'!E65="","",'Informations Gènes'!E65)</f>
        <v/>
      </c>
      <c r="AB64" s="146"/>
      <c r="AC64" s="146"/>
      <c r="AD64" s="146"/>
      <c r="AE64" s="146"/>
    </row>
    <row r="65" spans="1:31" ht="15.75" customHeight="1">
      <c r="A65" s="146"/>
      <c r="D65" s="148" t="str">
        <f>IF('Informations Gènes'!A66="","",'Informations Gènes'!A66)</f>
        <v/>
      </c>
      <c r="E65" s="148" t="str">
        <f>IF('Informations Gènes'!B66="","",'Informations Gènes'!B66)</f>
        <v/>
      </c>
      <c r="F65" s="148" t="str">
        <f>'Matrice Couleur Descriptive'!E66</f>
        <v/>
      </c>
      <c r="G65" s="331" t="str">
        <f>IF(VLOOKUP($F65,'Moyennes ∆Ct et 2^(-∆Ct)'!$B$3:$BD$86,36,FALSE)=0,"",VLOOKUP($F65,'Moyennes ∆Ct et 2^(-∆Ct)'!$B$3:$BD$86,36,FALSE))</f>
        <v/>
      </c>
      <c r="H65" s="321" t="str">
        <f>IF('Variations d''expr° - Validation'!F65="","",'Variations d''expr° - Validation'!F65)</f>
        <v/>
      </c>
      <c r="I65" s="331" t="str">
        <f>IF(VLOOKUP($F65,'Moyennes ∆Ct et 2^(-∆Ct)'!$B$3:$BD$86,38,FALSE)=0,"",VLOOKUP($F65,'Moyennes ∆Ct et 2^(-∆Ct)'!$B$3:$BD$86,38,FALSE))</f>
        <v/>
      </c>
      <c r="J65" s="321" t="str">
        <f>IF('Variations d''expr° - Validation'!I65="","",'Variations d''expr° - Validation'!I65)</f>
        <v/>
      </c>
      <c r="K65" s="331" t="str">
        <f>IF(VLOOKUP($F65,'Moyennes ∆Ct et 2^(-∆Ct)'!$B$3:$BD$86,40,FALSE)=0,"",VLOOKUP($F65,'Moyennes ∆Ct et 2^(-∆Ct)'!$B$3:$BD$86,40,FALSE))</f>
        <v/>
      </c>
      <c r="L65" s="321" t="str">
        <f>IF('Variations d''expr° - Validation'!L65="","",'Variations d''expr° - Validation'!L65)</f>
        <v/>
      </c>
      <c r="M65" s="331" t="str">
        <f>IF(VLOOKUP($F65,'Moyennes ∆Ct et 2^(-∆Ct)'!$B$3:$BD$86,42,FALSE)=0,"",VLOOKUP($F65,'Moyennes ∆Ct et 2^(-∆Ct)'!$B$3:$BD$86,42,FALSE))</f>
        <v/>
      </c>
      <c r="N65" s="321" t="str">
        <f>IF('Variations d''expr° - Validation'!O65="","",'Variations d''expr° - Validation'!O65)</f>
        <v/>
      </c>
      <c r="O65" s="331" t="str">
        <f>IF(VLOOKUP($F65,'Moyennes ∆Ct et 2^(-∆Ct)'!$B$3:$BD$86,44,FALSE)=0,"",VLOOKUP($F65,'Moyennes ∆Ct et 2^(-∆Ct)'!$B$3:$BD$86,44,FALSE))</f>
        <v/>
      </c>
      <c r="P65" s="321" t="str">
        <f>IF('Variations d''expr° - Validation'!R65="","",'Variations d''expr° - Validation'!R65)</f>
        <v/>
      </c>
      <c r="Q65" s="331" t="str">
        <f>IF(VLOOKUP($F65,'Moyennes ∆Ct et 2^(-∆Ct)'!$B$3:$BD$86,46,FALSE)=0,"",VLOOKUP($F65,'Moyennes ∆Ct et 2^(-∆Ct)'!$B$3:$BD$86,46,FALSE))</f>
        <v/>
      </c>
      <c r="R65" s="321" t="str">
        <f>IF('Variations d''expr° - Validation'!U65="","",'Variations d''expr° - Validation'!U65)</f>
        <v/>
      </c>
      <c r="S65" s="331" t="str">
        <f>IF(VLOOKUP($F65,'Moyennes ∆Ct et 2^(-∆Ct)'!$B$3:$BD$86,48,FALSE)=0,"",VLOOKUP($F65,'Moyennes ∆Ct et 2^(-∆Ct)'!$B$3:$BD$86,48,FALSE))</f>
        <v/>
      </c>
      <c r="T65" s="321" t="str">
        <f>IF('Variations d''expr° - Validation'!X65="","",'Variations d''expr° - Validation'!X65)</f>
        <v/>
      </c>
      <c r="U65" s="331" t="str">
        <f>IF(VLOOKUP($F65,'Moyennes ∆Ct et 2^(-∆Ct)'!$B$3:$BD$86,50,FALSE)=0,"",VLOOKUP($F65,'Moyennes ∆Ct et 2^(-∆Ct)'!$B$3:$BD$86,50,FALSE))</f>
        <v/>
      </c>
      <c r="V65" s="321" t="str">
        <f>IF('Variations d''expr° - Validation'!AA65="","",'Variations d''expr° - Validation'!AA65)</f>
        <v/>
      </c>
      <c r="W65" s="331" t="str">
        <f>IF(VLOOKUP($F65,'Moyennes ∆Ct et 2^(-∆Ct)'!$B$3:$BD$86,52,FALSE)=0,"",VLOOKUP($F65,'Moyennes ∆Ct et 2^(-∆Ct)'!$B$3:$BD$86,52,FALSE))</f>
        <v/>
      </c>
      <c r="X65" s="321" t="str">
        <f>IF('Variations d''expr° - Validation'!AD65="","",'Variations d''expr° - Validation'!AD65)</f>
        <v/>
      </c>
      <c r="Y65" s="331" t="str">
        <f>IF(VLOOKUP($F65,'Moyennes ∆Ct et 2^(-∆Ct)'!$B$3:$BD$86,54,FALSE)=0,"",VLOOKUP($F65,'Moyennes ∆Ct et 2^(-∆Ct)'!$B$3:$BD$86,54,FALSE))</f>
        <v/>
      </c>
      <c r="Z65" s="321" t="str">
        <f>IF('Variations d''expr° - Validation'!AG65="","",'Variations d''expr° - Validation'!AG65)</f>
        <v/>
      </c>
      <c r="AA65" s="148" t="str">
        <f>IF('Informations Gènes'!E66="","",'Informations Gènes'!E66)</f>
        <v/>
      </c>
      <c r="AB65" s="146"/>
      <c r="AC65" s="146"/>
      <c r="AD65" s="146"/>
      <c r="AE65" s="146"/>
    </row>
    <row r="66" spans="1:31" ht="15.75" customHeight="1">
      <c r="A66" s="146"/>
      <c r="D66" s="148" t="str">
        <f>IF('Informations Gènes'!A67="","",'Informations Gènes'!A67)</f>
        <v/>
      </c>
      <c r="E66" s="148" t="str">
        <f>IF('Informations Gènes'!B67="","",'Informations Gènes'!B67)</f>
        <v/>
      </c>
      <c r="F66" s="148" t="str">
        <f>'Matrice Couleur Descriptive'!E67</f>
        <v/>
      </c>
      <c r="G66" s="331" t="str">
        <f>IF(VLOOKUP($F66,'Moyennes ∆Ct et 2^(-∆Ct)'!$B$3:$BD$86,36,FALSE)=0,"",VLOOKUP($F66,'Moyennes ∆Ct et 2^(-∆Ct)'!$B$3:$BD$86,36,FALSE))</f>
        <v/>
      </c>
      <c r="H66" s="321" t="str">
        <f>IF('Variations d''expr° - Validation'!F66="","",'Variations d''expr° - Validation'!F66)</f>
        <v/>
      </c>
      <c r="I66" s="331" t="str">
        <f>IF(VLOOKUP($F66,'Moyennes ∆Ct et 2^(-∆Ct)'!$B$3:$BD$86,38,FALSE)=0,"",VLOOKUP($F66,'Moyennes ∆Ct et 2^(-∆Ct)'!$B$3:$BD$86,38,FALSE))</f>
        <v/>
      </c>
      <c r="J66" s="321" t="str">
        <f>IF('Variations d''expr° - Validation'!I66="","",'Variations d''expr° - Validation'!I66)</f>
        <v/>
      </c>
      <c r="K66" s="331" t="str">
        <f>IF(VLOOKUP($F66,'Moyennes ∆Ct et 2^(-∆Ct)'!$B$3:$BD$86,40,FALSE)=0,"",VLOOKUP($F66,'Moyennes ∆Ct et 2^(-∆Ct)'!$B$3:$BD$86,40,FALSE))</f>
        <v/>
      </c>
      <c r="L66" s="321" t="str">
        <f>IF('Variations d''expr° - Validation'!L66="","",'Variations d''expr° - Validation'!L66)</f>
        <v/>
      </c>
      <c r="M66" s="331" t="str">
        <f>IF(VLOOKUP($F66,'Moyennes ∆Ct et 2^(-∆Ct)'!$B$3:$BD$86,42,FALSE)=0,"",VLOOKUP($F66,'Moyennes ∆Ct et 2^(-∆Ct)'!$B$3:$BD$86,42,FALSE))</f>
        <v/>
      </c>
      <c r="N66" s="321" t="str">
        <f>IF('Variations d''expr° - Validation'!O66="","",'Variations d''expr° - Validation'!O66)</f>
        <v/>
      </c>
      <c r="O66" s="331" t="str">
        <f>IF(VLOOKUP($F66,'Moyennes ∆Ct et 2^(-∆Ct)'!$B$3:$BD$86,44,FALSE)=0,"",VLOOKUP($F66,'Moyennes ∆Ct et 2^(-∆Ct)'!$B$3:$BD$86,44,FALSE))</f>
        <v/>
      </c>
      <c r="P66" s="321" t="str">
        <f>IF('Variations d''expr° - Validation'!R66="","",'Variations d''expr° - Validation'!R66)</f>
        <v/>
      </c>
      <c r="Q66" s="331" t="str">
        <f>IF(VLOOKUP($F66,'Moyennes ∆Ct et 2^(-∆Ct)'!$B$3:$BD$86,46,FALSE)=0,"",VLOOKUP($F66,'Moyennes ∆Ct et 2^(-∆Ct)'!$B$3:$BD$86,46,FALSE))</f>
        <v/>
      </c>
      <c r="R66" s="321" t="str">
        <f>IF('Variations d''expr° - Validation'!U66="","",'Variations d''expr° - Validation'!U66)</f>
        <v/>
      </c>
      <c r="S66" s="331" t="str">
        <f>IF(VLOOKUP($F66,'Moyennes ∆Ct et 2^(-∆Ct)'!$B$3:$BD$86,48,FALSE)=0,"",VLOOKUP($F66,'Moyennes ∆Ct et 2^(-∆Ct)'!$B$3:$BD$86,48,FALSE))</f>
        <v/>
      </c>
      <c r="T66" s="321" t="str">
        <f>IF('Variations d''expr° - Validation'!X66="","",'Variations d''expr° - Validation'!X66)</f>
        <v/>
      </c>
      <c r="U66" s="331" t="str">
        <f>IF(VLOOKUP($F66,'Moyennes ∆Ct et 2^(-∆Ct)'!$B$3:$BD$86,50,FALSE)=0,"",VLOOKUP($F66,'Moyennes ∆Ct et 2^(-∆Ct)'!$B$3:$BD$86,50,FALSE))</f>
        <v/>
      </c>
      <c r="V66" s="321" t="str">
        <f>IF('Variations d''expr° - Validation'!AA66="","",'Variations d''expr° - Validation'!AA66)</f>
        <v/>
      </c>
      <c r="W66" s="331" t="str">
        <f>IF(VLOOKUP($F66,'Moyennes ∆Ct et 2^(-∆Ct)'!$B$3:$BD$86,52,FALSE)=0,"",VLOOKUP($F66,'Moyennes ∆Ct et 2^(-∆Ct)'!$B$3:$BD$86,52,FALSE))</f>
        <v/>
      </c>
      <c r="X66" s="321" t="str">
        <f>IF('Variations d''expr° - Validation'!AD66="","",'Variations d''expr° - Validation'!AD66)</f>
        <v/>
      </c>
      <c r="Y66" s="331" t="str">
        <f>IF(VLOOKUP($F66,'Moyennes ∆Ct et 2^(-∆Ct)'!$B$3:$BD$86,54,FALSE)=0,"",VLOOKUP($F66,'Moyennes ∆Ct et 2^(-∆Ct)'!$B$3:$BD$86,54,FALSE))</f>
        <v/>
      </c>
      <c r="Z66" s="321" t="str">
        <f>IF('Variations d''expr° - Validation'!AG66="","",'Variations d''expr° - Validation'!AG66)</f>
        <v/>
      </c>
      <c r="AA66" s="148" t="str">
        <f>IF('Informations Gènes'!E67="","",'Informations Gènes'!E67)</f>
        <v/>
      </c>
      <c r="AB66" s="146"/>
      <c r="AC66" s="146"/>
      <c r="AD66" s="146"/>
      <c r="AE66" s="146"/>
    </row>
    <row r="67" spans="1:31" ht="15.75" customHeight="1">
      <c r="A67" s="146"/>
      <c r="D67" s="148" t="str">
        <f>IF('Informations Gènes'!A68="","",'Informations Gènes'!A68)</f>
        <v/>
      </c>
      <c r="E67" s="148" t="str">
        <f>IF('Informations Gènes'!B68="","",'Informations Gènes'!B68)</f>
        <v/>
      </c>
      <c r="F67" s="148" t="str">
        <f>'Matrice Couleur Descriptive'!E68</f>
        <v/>
      </c>
      <c r="G67" s="331" t="str">
        <f>IF(VLOOKUP($F67,'Moyennes ∆Ct et 2^(-∆Ct)'!$B$3:$BD$86,36,FALSE)=0,"",VLOOKUP($F67,'Moyennes ∆Ct et 2^(-∆Ct)'!$B$3:$BD$86,36,FALSE))</f>
        <v/>
      </c>
      <c r="H67" s="321" t="str">
        <f>IF('Variations d''expr° - Validation'!F67="","",'Variations d''expr° - Validation'!F67)</f>
        <v/>
      </c>
      <c r="I67" s="331" t="str">
        <f>IF(VLOOKUP($F67,'Moyennes ∆Ct et 2^(-∆Ct)'!$B$3:$BD$86,38,FALSE)=0,"",VLOOKUP($F67,'Moyennes ∆Ct et 2^(-∆Ct)'!$B$3:$BD$86,38,FALSE))</f>
        <v/>
      </c>
      <c r="J67" s="321" t="str">
        <f>IF('Variations d''expr° - Validation'!I67="","",'Variations d''expr° - Validation'!I67)</f>
        <v/>
      </c>
      <c r="K67" s="331" t="str">
        <f>IF(VLOOKUP($F67,'Moyennes ∆Ct et 2^(-∆Ct)'!$B$3:$BD$86,40,FALSE)=0,"",VLOOKUP($F67,'Moyennes ∆Ct et 2^(-∆Ct)'!$B$3:$BD$86,40,FALSE))</f>
        <v/>
      </c>
      <c r="L67" s="321" t="str">
        <f>IF('Variations d''expr° - Validation'!L67="","",'Variations d''expr° - Validation'!L67)</f>
        <v/>
      </c>
      <c r="M67" s="331" t="str">
        <f>IF(VLOOKUP($F67,'Moyennes ∆Ct et 2^(-∆Ct)'!$B$3:$BD$86,42,FALSE)=0,"",VLOOKUP($F67,'Moyennes ∆Ct et 2^(-∆Ct)'!$B$3:$BD$86,42,FALSE))</f>
        <v/>
      </c>
      <c r="N67" s="321" t="str">
        <f>IF('Variations d''expr° - Validation'!O67="","",'Variations d''expr° - Validation'!O67)</f>
        <v/>
      </c>
      <c r="O67" s="331" t="str">
        <f>IF(VLOOKUP($F67,'Moyennes ∆Ct et 2^(-∆Ct)'!$B$3:$BD$86,44,FALSE)=0,"",VLOOKUP($F67,'Moyennes ∆Ct et 2^(-∆Ct)'!$B$3:$BD$86,44,FALSE))</f>
        <v/>
      </c>
      <c r="P67" s="321" t="str">
        <f>IF('Variations d''expr° - Validation'!R67="","",'Variations d''expr° - Validation'!R67)</f>
        <v/>
      </c>
      <c r="Q67" s="331" t="str">
        <f>IF(VLOOKUP($F67,'Moyennes ∆Ct et 2^(-∆Ct)'!$B$3:$BD$86,46,FALSE)=0,"",VLOOKUP($F67,'Moyennes ∆Ct et 2^(-∆Ct)'!$B$3:$BD$86,46,FALSE))</f>
        <v/>
      </c>
      <c r="R67" s="321" t="str">
        <f>IF('Variations d''expr° - Validation'!U67="","",'Variations d''expr° - Validation'!U67)</f>
        <v/>
      </c>
      <c r="S67" s="331" t="str">
        <f>IF(VLOOKUP($F67,'Moyennes ∆Ct et 2^(-∆Ct)'!$B$3:$BD$86,48,FALSE)=0,"",VLOOKUP($F67,'Moyennes ∆Ct et 2^(-∆Ct)'!$B$3:$BD$86,48,FALSE))</f>
        <v/>
      </c>
      <c r="T67" s="321" t="str">
        <f>IF('Variations d''expr° - Validation'!X67="","",'Variations d''expr° - Validation'!X67)</f>
        <v/>
      </c>
      <c r="U67" s="331" t="str">
        <f>IF(VLOOKUP($F67,'Moyennes ∆Ct et 2^(-∆Ct)'!$B$3:$BD$86,50,FALSE)=0,"",VLOOKUP($F67,'Moyennes ∆Ct et 2^(-∆Ct)'!$B$3:$BD$86,50,FALSE))</f>
        <v/>
      </c>
      <c r="V67" s="321" t="str">
        <f>IF('Variations d''expr° - Validation'!AA67="","",'Variations d''expr° - Validation'!AA67)</f>
        <v/>
      </c>
      <c r="W67" s="331" t="str">
        <f>IF(VLOOKUP($F67,'Moyennes ∆Ct et 2^(-∆Ct)'!$B$3:$BD$86,52,FALSE)=0,"",VLOOKUP($F67,'Moyennes ∆Ct et 2^(-∆Ct)'!$B$3:$BD$86,52,FALSE))</f>
        <v/>
      </c>
      <c r="X67" s="321" t="str">
        <f>IF('Variations d''expr° - Validation'!AD67="","",'Variations d''expr° - Validation'!AD67)</f>
        <v/>
      </c>
      <c r="Y67" s="331" t="str">
        <f>IF(VLOOKUP($F67,'Moyennes ∆Ct et 2^(-∆Ct)'!$B$3:$BD$86,54,FALSE)=0,"",VLOOKUP($F67,'Moyennes ∆Ct et 2^(-∆Ct)'!$B$3:$BD$86,54,FALSE))</f>
        <v/>
      </c>
      <c r="Z67" s="321" t="str">
        <f>IF('Variations d''expr° - Validation'!AG67="","",'Variations d''expr° - Validation'!AG67)</f>
        <v/>
      </c>
      <c r="AA67" s="148" t="str">
        <f>IF('Informations Gènes'!E68="","",'Informations Gènes'!E68)</f>
        <v/>
      </c>
      <c r="AB67" s="146"/>
      <c r="AC67" s="146"/>
      <c r="AD67" s="146"/>
      <c r="AE67" s="146"/>
    </row>
    <row r="68" spans="1:31" ht="15.75" customHeight="1">
      <c r="A68" s="146"/>
      <c r="D68" s="148" t="str">
        <f>IF('Informations Gènes'!A69="","",'Informations Gènes'!A69)</f>
        <v/>
      </c>
      <c r="E68" s="148" t="str">
        <f>IF('Informations Gènes'!B69="","",'Informations Gènes'!B69)</f>
        <v/>
      </c>
      <c r="F68" s="148" t="str">
        <f>'Matrice Couleur Descriptive'!E69</f>
        <v/>
      </c>
      <c r="G68" s="331" t="str">
        <f>IF(VLOOKUP($F68,'Moyennes ∆Ct et 2^(-∆Ct)'!$B$3:$BD$86,36,FALSE)=0,"",VLOOKUP($F68,'Moyennes ∆Ct et 2^(-∆Ct)'!$B$3:$BD$86,36,FALSE))</f>
        <v/>
      </c>
      <c r="H68" s="321" t="str">
        <f>IF('Variations d''expr° - Validation'!F68="","",'Variations d''expr° - Validation'!F68)</f>
        <v/>
      </c>
      <c r="I68" s="331" t="str">
        <f>IF(VLOOKUP($F68,'Moyennes ∆Ct et 2^(-∆Ct)'!$B$3:$BD$86,38,FALSE)=0,"",VLOOKUP($F68,'Moyennes ∆Ct et 2^(-∆Ct)'!$B$3:$BD$86,38,FALSE))</f>
        <v/>
      </c>
      <c r="J68" s="321" t="str">
        <f>IF('Variations d''expr° - Validation'!I68="","",'Variations d''expr° - Validation'!I68)</f>
        <v/>
      </c>
      <c r="K68" s="331" t="str">
        <f>IF(VLOOKUP($F68,'Moyennes ∆Ct et 2^(-∆Ct)'!$B$3:$BD$86,40,FALSE)=0,"",VLOOKUP($F68,'Moyennes ∆Ct et 2^(-∆Ct)'!$B$3:$BD$86,40,FALSE))</f>
        <v/>
      </c>
      <c r="L68" s="321" t="str">
        <f>IF('Variations d''expr° - Validation'!L68="","",'Variations d''expr° - Validation'!L68)</f>
        <v/>
      </c>
      <c r="M68" s="331" t="str">
        <f>IF(VLOOKUP($F68,'Moyennes ∆Ct et 2^(-∆Ct)'!$B$3:$BD$86,42,FALSE)=0,"",VLOOKUP($F68,'Moyennes ∆Ct et 2^(-∆Ct)'!$B$3:$BD$86,42,FALSE))</f>
        <v/>
      </c>
      <c r="N68" s="321" t="str">
        <f>IF('Variations d''expr° - Validation'!O68="","",'Variations d''expr° - Validation'!O68)</f>
        <v/>
      </c>
      <c r="O68" s="331" t="str">
        <f>IF(VLOOKUP($F68,'Moyennes ∆Ct et 2^(-∆Ct)'!$B$3:$BD$86,44,FALSE)=0,"",VLOOKUP($F68,'Moyennes ∆Ct et 2^(-∆Ct)'!$B$3:$BD$86,44,FALSE))</f>
        <v/>
      </c>
      <c r="P68" s="321" t="str">
        <f>IF('Variations d''expr° - Validation'!R68="","",'Variations d''expr° - Validation'!R68)</f>
        <v/>
      </c>
      <c r="Q68" s="331" t="str">
        <f>IF(VLOOKUP($F68,'Moyennes ∆Ct et 2^(-∆Ct)'!$B$3:$BD$86,46,FALSE)=0,"",VLOOKUP($F68,'Moyennes ∆Ct et 2^(-∆Ct)'!$B$3:$BD$86,46,FALSE))</f>
        <v/>
      </c>
      <c r="R68" s="321" t="str">
        <f>IF('Variations d''expr° - Validation'!U68="","",'Variations d''expr° - Validation'!U68)</f>
        <v/>
      </c>
      <c r="S68" s="331" t="str">
        <f>IF(VLOOKUP($F68,'Moyennes ∆Ct et 2^(-∆Ct)'!$B$3:$BD$86,48,FALSE)=0,"",VLOOKUP($F68,'Moyennes ∆Ct et 2^(-∆Ct)'!$B$3:$BD$86,48,FALSE))</f>
        <v/>
      </c>
      <c r="T68" s="321" t="str">
        <f>IF('Variations d''expr° - Validation'!X68="","",'Variations d''expr° - Validation'!X68)</f>
        <v/>
      </c>
      <c r="U68" s="331" t="str">
        <f>IF(VLOOKUP($F68,'Moyennes ∆Ct et 2^(-∆Ct)'!$B$3:$BD$86,50,FALSE)=0,"",VLOOKUP($F68,'Moyennes ∆Ct et 2^(-∆Ct)'!$B$3:$BD$86,50,FALSE))</f>
        <v/>
      </c>
      <c r="V68" s="321" t="str">
        <f>IF('Variations d''expr° - Validation'!AA68="","",'Variations d''expr° - Validation'!AA68)</f>
        <v/>
      </c>
      <c r="W68" s="331" t="str">
        <f>IF(VLOOKUP($F68,'Moyennes ∆Ct et 2^(-∆Ct)'!$B$3:$BD$86,52,FALSE)=0,"",VLOOKUP($F68,'Moyennes ∆Ct et 2^(-∆Ct)'!$B$3:$BD$86,52,FALSE))</f>
        <v/>
      </c>
      <c r="X68" s="321" t="str">
        <f>IF('Variations d''expr° - Validation'!AD68="","",'Variations d''expr° - Validation'!AD68)</f>
        <v/>
      </c>
      <c r="Y68" s="331" t="str">
        <f>IF(VLOOKUP($F68,'Moyennes ∆Ct et 2^(-∆Ct)'!$B$3:$BD$86,54,FALSE)=0,"",VLOOKUP($F68,'Moyennes ∆Ct et 2^(-∆Ct)'!$B$3:$BD$86,54,FALSE))</f>
        <v/>
      </c>
      <c r="Z68" s="321" t="str">
        <f>IF('Variations d''expr° - Validation'!AG68="","",'Variations d''expr° - Validation'!AG68)</f>
        <v/>
      </c>
      <c r="AA68" s="148" t="str">
        <f>IF('Informations Gènes'!E69="","",'Informations Gènes'!E69)</f>
        <v/>
      </c>
      <c r="AB68" s="146"/>
      <c r="AC68" s="146"/>
      <c r="AD68" s="146"/>
      <c r="AE68" s="146"/>
    </row>
    <row r="69" spans="1:31" ht="15.75" customHeight="1">
      <c r="A69" s="146"/>
      <c r="D69" s="148" t="str">
        <f>IF('Informations Gènes'!A70="","",'Informations Gènes'!A70)</f>
        <v/>
      </c>
      <c r="E69" s="148" t="str">
        <f>IF('Informations Gènes'!B70="","",'Informations Gènes'!B70)</f>
        <v/>
      </c>
      <c r="F69" s="148" t="str">
        <f>'Matrice Couleur Descriptive'!E70</f>
        <v/>
      </c>
      <c r="G69" s="331" t="str">
        <f>IF(VLOOKUP($F69,'Moyennes ∆Ct et 2^(-∆Ct)'!$B$3:$BD$86,36,FALSE)=0,"",VLOOKUP($F69,'Moyennes ∆Ct et 2^(-∆Ct)'!$B$3:$BD$86,36,FALSE))</f>
        <v/>
      </c>
      <c r="H69" s="321" t="str">
        <f>IF('Variations d''expr° - Validation'!F69="","",'Variations d''expr° - Validation'!F69)</f>
        <v/>
      </c>
      <c r="I69" s="331" t="str">
        <f>IF(VLOOKUP($F69,'Moyennes ∆Ct et 2^(-∆Ct)'!$B$3:$BD$86,38,FALSE)=0,"",VLOOKUP($F69,'Moyennes ∆Ct et 2^(-∆Ct)'!$B$3:$BD$86,38,FALSE))</f>
        <v/>
      </c>
      <c r="J69" s="321" t="str">
        <f>IF('Variations d''expr° - Validation'!I69="","",'Variations d''expr° - Validation'!I69)</f>
        <v/>
      </c>
      <c r="K69" s="331" t="str">
        <f>IF(VLOOKUP($F69,'Moyennes ∆Ct et 2^(-∆Ct)'!$B$3:$BD$86,40,FALSE)=0,"",VLOOKUP($F69,'Moyennes ∆Ct et 2^(-∆Ct)'!$B$3:$BD$86,40,FALSE))</f>
        <v/>
      </c>
      <c r="L69" s="321" t="str">
        <f>IF('Variations d''expr° - Validation'!L69="","",'Variations d''expr° - Validation'!L69)</f>
        <v/>
      </c>
      <c r="M69" s="331" t="str">
        <f>IF(VLOOKUP($F69,'Moyennes ∆Ct et 2^(-∆Ct)'!$B$3:$BD$86,42,FALSE)=0,"",VLOOKUP($F69,'Moyennes ∆Ct et 2^(-∆Ct)'!$B$3:$BD$86,42,FALSE))</f>
        <v/>
      </c>
      <c r="N69" s="321" t="str">
        <f>IF('Variations d''expr° - Validation'!O69="","",'Variations d''expr° - Validation'!O69)</f>
        <v/>
      </c>
      <c r="O69" s="331" t="str">
        <f>IF(VLOOKUP($F69,'Moyennes ∆Ct et 2^(-∆Ct)'!$B$3:$BD$86,44,FALSE)=0,"",VLOOKUP($F69,'Moyennes ∆Ct et 2^(-∆Ct)'!$B$3:$BD$86,44,FALSE))</f>
        <v/>
      </c>
      <c r="P69" s="321" t="str">
        <f>IF('Variations d''expr° - Validation'!R69="","",'Variations d''expr° - Validation'!R69)</f>
        <v/>
      </c>
      <c r="Q69" s="331" t="str">
        <f>IF(VLOOKUP($F69,'Moyennes ∆Ct et 2^(-∆Ct)'!$B$3:$BD$86,46,FALSE)=0,"",VLOOKUP($F69,'Moyennes ∆Ct et 2^(-∆Ct)'!$B$3:$BD$86,46,FALSE))</f>
        <v/>
      </c>
      <c r="R69" s="321" t="str">
        <f>IF('Variations d''expr° - Validation'!U69="","",'Variations d''expr° - Validation'!U69)</f>
        <v/>
      </c>
      <c r="S69" s="331" t="str">
        <f>IF(VLOOKUP($F69,'Moyennes ∆Ct et 2^(-∆Ct)'!$B$3:$BD$86,48,FALSE)=0,"",VLOOKUP($F69,'Moyennes ∆Ct et 2^(-∆Ct)'!$B$3:$BD$86,48,FALSE))</f>
        <v/>
      </c>
      <c r="T69" s="321" t="str">
        <f>IF('Variations d''expr° - Validation'!X69="","",'Variations d''expr° - Validation'!X69)</f>
        <v/>
      </c>
      <c r="U69" s="331" t="str">
        <f>IF(VLOOKUP($F69,'Moyennes ∆Ct et 2^(-∆Ct)'!$B$3:$BD$86,50,FALSE)=0,"",VLOOKUP($F69,'Moyennes ∆Ct et 2^(-∆Ct)'!$B$3:$BD$86,50,FALSE))</f>
        <v/>
      </c>
      <c r="V69" s="321" t="str">
        <f>IF('Variations d''expr° - Validation'!AA69="","",'Variations d''expr° - Validation'!AA69)</f>
        <v/>
      </c>
      <c r="W69" s="331" t="str">
        <f>IF(VLOOKUP($F69,'Moyennes ∆Ct et 2^(-∆Ct)'!$B$3:$BD$86,52,FALSE)=0,"",VLOOKUP($F69,'Moyennes ∆Ct et 2^(-∆Ct)'!$B$3:$BD$86,52,FALSE))</f>
        <v/>
      </c>
      <c r="X69" s="321" t="str">
        <f>IF('Variations d''expr° - Validation'!AD69="","",'Variations d''expr° - Validation'!AD69)</f>
        <v/>
      </c>
      <c r="Y69" s="331" t="str">
        <f>IF(VLOOKUP($F69,'Moyennes ∆Ct et 2^(-∆Ct)'!$B$3:$BD$86,54,FALSE)=0,"",VLOOKUP($F69,'Moyennes ∆Ct et 2^(-∆Ct)'!$B$3:$BD$86,54,FALSE))</f>
        <v/>
      </c>
      <c r="Z69" s="321" t="str">
        <f>IF('Variations d''expr° - Validation'!AG69="","",'Variations d''expr° - Validation'!AG69)</f>
        <v/>
      </c>
      <c r="AA69" s="148" t="str">
        <f>IF('Informations Gènes'!E70="","",'Informations Gènes'!E70)</f>
        <v/>
      </c>
      <c r="AB69" s="146"/>
      <c r="AC69" s="146"/>
      <c r="AD69" s="146"/>
      <c r="AE69" s="146"/>
    </row>
    <row r="70" spans="1:31" ht="15.75" customHeight="1">
      <c r="A70" s="146"/>
      <c r="D70" s="148" t="str">
        <f>IF('Informations Gènes'!A71="","",'Informations Gènes'!A71)</f>
        <v/>
      </c>
      <c r="E70" s="148" t="str">
        <f>IF('Informations Gènes'!B71="","",'Informations Gènes'!B71)</f>
        <v/>
      </c>
      <c r="F70" s="148" t="str">
        <f>'Matrice Couleur Descriptive'!E71</f>
        <v/>
      </c>
      <c r="G70" s="331" t="str">
        <f>IF(VLOOKUP($F70,'Moyennes ∆Ct et 2^(-∆Ct)'!$B$3:$BD$86,36,FALSE)=0,"",VLOOKUP($F70,'Moyennes ∆Ct et 2^(-∆Ct)'!$B$3:$BD$86,36,FALSE))</f>
        <v/>
      </c>
      <c r="H70" s="321" t="str">
        <f>IF('Variations d''expr° - Validation'!F70="","",'Variations d''expr° - Validation'!F70)</f>
        <v/>
      </c>
      <c r="I70" s="331" t="str">
        <f>IF(VLOOKUP($F70,'Moyennes ∆Ct et 2^(-∆Ct)'!$B$3:$BD$86,38,FALSE)=0,"",VLOOKUP($F70,'Moyennes ∆Ct et 2^(-∆Ct)'!$B$3:$BD$86,38,FALSE))</f>
        <v/>
      </c>
      <c r="J70" s="321" t="str">
        <f>IF('Variations d''expr° - Validation'!I70="","",'Variations d''expr° - Validation'!I70)</f>
        <v/>
      </c>
      <c r="K70" s="331" t="str">
        <f>IF(VLOOKUP($F70,'Moyennes ∆Ct et 2^(-∆Ct)'!$B$3:$BD$86,40,FALSE)=0,"",VLOOKUP($F70,'Moyennes ∆Ct et 2^(-∆Ct)'!$B$3:$BD$86,40,FALSE))</f>
        <v/>
      </c>
      <c r="L70" s="321" t="str">
        <f>IF('Variations d''expr° - Validation'!L70="","",'Variations d''expr° - Validation'!L70)</f>
        <v/>
      </c>
      <c r="M70" s="331" t="str">
        <f>IF(VLOOKUP($F70,'Moyennes ∆Ct et 2^(-∆Ct)'!$B$3:$BD$86,42,FALSE)=0,"",VLOOKUP($F70,'Moyennes ∆Ct et 2^(-∆Ct)'!$B$3:$BD$86,42,FALSE))</f>
        <v/>
      </c>
      <c r="N70" s="321" t="str">
        <f>IF('Variations d''expr° - Validation'!O70="","",'Variations d''expr° - Validation'!O70)</f>
        <v/>
      </c>
      <c r="O70" s="331" t="str">
        <f>IF(VLOOKUP($F70,'Moyennes ∆Ct et 2^(-∆Ct)'!$B$3:$BD$86,44,FALSE)=0,"",VLOOKUP($F70,'Moyennes ∆Ct et 2^(-∆Ct)'!$B$3:$BD$86,44,FALSE))</f>
        <v/>
      </c>
      <c r="P70" s="321" t="str">
        <f>IF('Variations d''expr° - Validation'!R70="","",'Variations d''expr° - Validation'!R70)</f>
        <v/>
      </c>
      <c r="Q70" s="331" t="str">
        <f>IF(VLOOKUP($F70,'Moyennes ∆Ct et 2^(-∆Ct)'!$B$3:$BD$86,46,FALSE)=0,"",VLOOKUP($F70,'Moyennes ∆Ct et 2^(-∆Ct)'!$B$3:$BD$86,46,FALSE))</f>
        <v/>
      </c>
      <c r="R70" s="321" t="str">
        <f>IF('Variations d''expr° - Validation'!U70="","",'Variations d''expr° - Validation'!U70)</f>
        <v/>
      </c>
      <c r="S70" s="331" t="str">
        <f>IF(VLOOKUP($F70,'Moyennes ∆Ct et 2^(-∆Ct)'!$B$3:$BD$86,48,FALSE)=0,"",VLOOKUP($F70,'Moyennes ∆Ct et 2^(-∆Ct)'!$B$3:$BD$86,48,FALSE))</f>
        <v/>
      </c>
      <c r="T70" s="321" t="str">
        <f>IF('Variations d''expr° - Validation'!X70="","",'Variations d''expr° - Validation'!X70)</f>
        <v/>
      </c>
      <c r="U70" s="331" t="str">
        <f>IF(VLOOKUP($F70,'Moyennes ∆Ct et 2^(-∆Ct)'!$B$3:$BD$86,50,FALSE)=0,"",VLOOKUP($F70,'Moyennes ∆Ct et 2^(-∆Ct)'!$B$3:$BD$86,50,FALSE))</f>
        <v/>
      </c>
      <c r="V70" s="321" t="str">
        <f>IF('Variations d''expr° - Validation'!AA70="","",'Variations d''expr° - Validation'!AA70)</f>
        <v/>
      </c>
      <c r="W70" s="331" t="str">
        <f>IF(VLOOKUP($F70,'Moyennes ∆Ct et 2^(-∆Ct)'!$B$3:$BD$86,52,FALSE)=0,"",VLOOKUP($F70,'Moyennes ∆Ct et 2^(-∆Ct)'!$B$3:$BD$86,52,FALSE))</f>
        <v/>
      </c>
      <c r="X70" s="321" t="str">
        <f>IF('Variations d''expr° - Validation'!AD70="","",'Variations d''expr° - Validation'!AD70)</f>
        <v/>
      </c>
      <c r="Y70" s="331" t="str">
        <f>IF(VLOOKUP($F70,'Moyennes ∆Ct et 2^(-∆Ct)'!$B$3:$BD$86,54,FALSE)=0,"",VLOOKUP($F70,'Moyennes ∆Ct et 2^(-∆Ct)'!$B$3:$BD$86,54,FALSE))</f>
        <v/>
      </c>
      <c r="Z70" s="321" t="str">
        <f>IF('Variations d''expr° - Validation'!AG70="","",'Variations d''expr° - Validation'!AG70)</f>
        <v/>
      </c>
      <c r="AA70" s="148" t="str">
        <f>IF('Informations Gènes'!E71="","",'Informations Gènes'!E71)</f>
        <v/>
      </c>
      <c r="AB70" s="146"/>
      <c r="AC70" s="146"/>
      <c r="AD70" s="146"/>
      <c r="AE70" s="146"/>
    </row>
    <row r="71" spans="1:31" ht="15.75" customHeight="1">
      <c r="A71" s="146"/>
      <c r="D71" s="148" t="str">
        <f>IF('Informations Gènes'!A72="","",'Informations Gènes'!A72)</f>
        <v/>
      </c>
      <c r="E71" s="148" t="str">
        <f>IF('Informations Gènes'!B72="","",'Informations Gènes'!B72)</f>
        <v/>
      </c>
      <c r="F71" s="148" t="str">
        <f>'Matrice Couleur Descriptive'!E72</f>
        <v/>
      </c>
      <c r="G71" s="331" t="str">
        <f>IF(VLOOKUP($F71,'Moyennes ∆Ct et 2^(-∆Ct)'!$B$3:$BD$86,36,FALSE)=0,"",VLOOKUP($F71,'Moyennes ∆Ct et 2^(-∆Ct)'!$B$3:$BD$86,36,FALSE))</f>
        <v/>
      </c>
      <c r="H71" s="321" t="str">
        <f>IF('Variations d''expr° - Validation'!F71="","",'Variations d''expr° - Validation'!F71)</f>
        <v/>
      </c>
      <c r="I71" s="331" t="str">
        <f>IF(VLOOKUP($F71,'Moyennes ∆Ct et 2^(-∆Ct)'!$B$3:$BD$86,38,FALSE)=0,"",VLOOKUP($F71,'Moyennes ∆Ct et 2^(-∆Ct)'!$B$3:$BD$86,38,FALSE))</f>
        <v/>
      </c>
      <c r="J71" s="321" t="str">
        <f>IF('Variations d''expr° - Validation'!I71="","",'Variations d''expr° - Validation'!I71)</f>
        <v/>
      </c>
      <c r="K71" s="331" t="str">
        <f>IF(VLOOKUP($F71,'Moyennes ∆Ct et 2^(-∆Ct)'!$B$3:$BD$86,40,FALSE)=0,"",VLOOKUP($F71,'Moyennes ∆Ct et 2^(-∆Ct)'!$B$3:$BD$86,40,FALSE))</f>
        <v/>
      </c>
      <c r="L71" s="321" t="str">
        <f>IF('Variations d''expr° - Validation'!L71="","",'Variations d''expr° - Validation'!L71)</f>
        <v/>
      </c>
      <c r="M71" s="331" t="str">
        <f>IF(VLOOKUP($F71,'Moyennes ∆Ct et 2^(-∆Ct)'!$B$3:$BD$86,42,FALSE)=0,"",VLOOKUP($F71,'Moyennes ∆Ct et 2^(-∆Ct)'!$B$3:$BD$86,42,FALSE))</f>
        <v/>
      </c>
      <c r="N71" s="321" t="str">
        <f>IF('Variations d''expr° - Validation'!O71="","",'Variations d''expr° - Validation'!O71)</f>
        <v/>
      </c>
      <c r="O71" s="331" t="str">
        <f>IF(VLOOKUP($F71,'Moyennes ∆Ct et 2^(-∆Ct)'!$B$3:$BD$86,44,FALSE)=0,"",VLOOKUP($F71,'Moyennes ∆Ct et 2^(-∆Ct)'!$B$3:$BD$86,44,FALSE))</f>
        <v/>
      </c>
      <c r="P71" s="321" t="str">
        <f>IF('Variations d''expr° - Validation'!R71="","",'Variations d''expr° - Validation'!R71)</f>
        <v/>
      </c>
      <c r="Q71" s="331" t="str">
        <f>IF(VLOOKUP($F71,'Moyennes ∆Ct et 2^(-∆Ct)'!$B$3:$BD$86,46,FALSE)=0,"",VLOOKUP($F71,'Moyennes ∆Ct et 2^(-∆Ct)'!$B$3:$BD$86,46,FALSE))</f>
        <v/>
      </c>
      <c r="R71" s="321" t="str">
        <f>IF('Variations d''expr° - Validation'!U71="","",'Variations d''expr° - Validation'!U71)</f>
        <v/>
      </c>
      <c r="S71" s="331" t="str">
        <f>IF(VLOOKUP($F71,'Moyennes ∆Ct et 2^(-∆Ct)'!$B$3:$BD$86,48,FALSE)=0,"",VLOOKUP($F71,'Moyennes ∆Ct et 2^(-∆Ct)'!$B$3:$BD$86,48,FALSE))</f>
        <v/>
      </c>
      <c r="T71" s="321" t="str">
        <f>IF('Variations d''expr° - Validation'!X71="","",'Variations d''expr° - Validation'!X71)</f>
        <v/>
      </c>
      <c r="U71" s="331" t="str">
        <f>IF(VLOOKUP($F71,'Moyennes ∆Ct et 2^(-∆Ct)'!$B$3:$BD$86,50,FALSE)=0,"",VLOOKUP($F71,'Moyennes ∆Ct et 2^(-∆Ct)'!$B$3:$BD$86,50,FALSE))</f>
        <v/>
      </c>
      <c r="V71" s="321" t="str">
        <f>IF('Variations d''expr° - Validation'!AA71="","",'Variations d''expr° - Validation'!AA71)</f>
        <v/>
      </c>
      <c r="W71" s="331" t="str">
        <f>IF(VLOOKUP($F71,'Moyennes ∆Ct et 2^(-∆Ct)'!$B$3:$BD$86,52,FALSE)=0,"",VLOOKUP($F71,'Moyennes ∆Ct et 2^(-∆Ct)'!$B$3:$BD$86,52,FALSE))</f>
        <v/>
      </c>
      <c r="X71" s="321" t="str">
        <f>IF('Variations d''expr° - Validation'!AD71="","",'Variations d''expr° - Validation'!AD71)</f>
        <v/>
      </c>
      <c r="Y71" s="331" t="str">
        <f>IF(VLOOKUP($F71,'Moyennes ∆Ct et 2^(-∆Ct)'!$B$3:$BD$86,54,FALSE)=0,"",VLOOKUP($F71,'Moyennes ∆Ct et 2^(-∆Ct)'!$B$3:$BD$86,54,FALSE))</f>
        <v/>
      </c>
      <c r="Z71" s="321" t="str">
        <f>IF('Variations d''expr° - Validation'!AG71="","",'Variations d''expr° - Validation'!AG71)</f>
        <v/>
      </c>
      <c r="AA71" s="148" t="str">
        <f>IF('Informations Gènes'!E72="","",'Informations Gènes'!E72)</f>
        <v/>
      </c>
      <c r="AB71" s="146"/>
      <c r="AC71" s="146"/>
      <c r="AD71" s="146"/>
      <c r="AE71" s="146"/>
    </row>
    <row r="72" spans="1:31" ht="15.75" customHeight="1">
      <c r="A72" s="146"/>
      <c r="D72" s="148" t="str">
        <f>IF('Informations Gènes'!A73="","",'Informations Gènes'!A73)</f>
        <v/>
      </c>
      <c r="E72" s="148" t="str">
        <f>IF('Informations Gènes'!B73="","",'Informations Gènes'!B73)</f>
        <v/>
      </c>
      <c r="F72" s="148" t="str">
        <f>'Matrice Couleur Descriptive'!E73</f>
        <v/>
      </c>
      <c r="G72" s="331" t="str">
        <f>IF(VLOOKUP($F72,'Moyennes ∆Ct et 2^(-∆Ct)'!$B$3:$BD$86,36,FALSE)=0,"",VLOOKUP($F72,'Moyennes ∆Ct et 2^(-∆Ct)'!$B$3:$BD$86,36,FALSE))</f>
        <v/>
      </c>
      <c r="H72" s="321" t="str">
        <f>IF('Variations d''expr° - Validation'!F72="","",'Variations d''expr° - Validation'!F72)</f>
        <v/>
      </c>
      <c r="I72" s="331" t="str">
        <f>IF(VLOOKUP($F72,'Moyennes ∆Ct et 2^(-∆Ct)'!$B$3:$BD$86,38,FALSE)=0,"",VLOOKUP($F72,'Moyennes ∆Ct et 2^(-∆Ct)'!$B$3:$BD$86,38,FALSE))</f>
        <v/>
      </c>
      <c r="J72" s="321" t="str">
        <f>IF('Variations d''expr° - Validation'!I72="","",'Variations d''expr° - Validation'!I72)</f>
        <v/>
      </c>
      <c r="K72" s="331" t="str">
        <f>IF(VLOOKUP($F72,'Moyennes ∆Ct et 2^(-∆Ct)'!$B$3:$BD$86,40,FALSE)=0,"",VLOOKUP($F72,'Moyennes ∆Ct et 2^(-∆Ct)'!$B$3:$BD$86,40,FALSE))</f>
        <v/>
      </c>
      <c r="L72" s="321" t="str">
        <f>IF('Variations d''expr° - Validation'!L72="","",'Variations d''expr° - Validation'!L72)</f>
        <v/>
      </c>
      <c r="M72" s="331" t="str">
        <f>IF(VLOOKUP($F72,'Moyennes ∆Ct et 2^(-∆Ct)'!$B$3:$BD$86,42,FALSE)=0,"",VLOOKUP($F72,'Moyennes ∆Ct et 2^(-∆Ct)'!$B$3:$BD$86,42,FALSE))</f>
        <v/>
      </c>
      <c r="N72" s="321" t="str">
        <f>IF('Variations d''expr° - Validation'!O72="","",'Variations d''expr° - Validation'!O72)</f>
        <v/>
      </c>
      <c r="O72" s="331" t="str">
        <f>IF(VLOOKUP($F72,'Moyennes ∆Ct et 2^(-∆Ct)'!$B$3:$BD$86,44,FALSE)=0,"",VLOOKUP($F72,'Moyennes ∆Ct et 2^(-∆Ct)'!$B$3:$BD$86,44,FALSE))</f>
        <v/>
      </c>
      <c r="P72" s="321" t="str">
        <f>IF('Variations d''expr° - Validation'!R72="","",'Variations d''expr° - Validation'!R72)</f>
        <v/>
      </c>
      <c r="Q72" s="331" t="str">
        <f>IF(VLOOKUP($F72,'Moyennes ∆Ct et 2^(-∆Ct)'!$B$3:$BD$86,46,FALSE)=0,"",VLOOKUP($F72,'Moyennes ∆Ct et 2^(-∆Ct)'!$B$3:$BD$86,46,FALSE))</f>
        <v/>
      </c>
      <c r="R72" s="321" t="str">
        <f>IF('Variations d''expr° - Validation'!U72="","",'Variations d''expr° - Validation'!U72)</f>
        <v/>
      </c>
      <c r="S72" s="331" t="str">
        <f>IF(VLOOKUP($F72,'Moyennes ∆Ct et 2^(-∆Ct)'!$B$3:$BD$86,48,FALSE)=0,"",VLOOKUP($F72,'Moyennes ∆Ct et 2^(-∆Ct)'!$B$3:$BD$86,48,FALSE))</f>
        <v/>
      </c>
      <c r="T72" s="321" t="str">
        <f>IF('Variations d''expr° - Validation'!X72="","",'Variations d''expr° - Validation'!X72)</f>
        <v/>
      </c>
      <c r="U72" s="331" t="str">
        <f>IF(VLOOKUP($F72,'Moyennes ∆Ct et 2^(-∆Ct)'!$B$3:$BD$86,50,FALSE)=0,"",VLOOKUP($F72,'Moyennes ∆Ct et 2^(-∆Ct)'!$B$3:$BD$86,50,FALSE))</f>
        <v/>
      </c>
      <c r="V72" s="321" t="str">
        <f>IF('Variations d''expr° - Validation'!AA72="","",'Variations d''expr° - Validation'!AA72)</f>
        <v/>
      </c>
      <c r="W72" s="331" t="str">
        <f>IF(VLOOKUP($F72,'Moyennes ∆Ct et 2^(-∆Ct)'!$B$3:$BD$86,52,FALSE)=0,"",VLOOKUP($F72,'Moyennes ∆Ct et 2^(-∆Ct)'!$B$3:$BD$86,52,FALSE))</f>
        <v/>
      </c>
      <c r="X72" s="321" t="str">
        <f>IF('Variations d''expr° - Validation'!AD72="","",'Variations d''expr° - Validation'!AD72)</f>
        <v/>
      </c>
      <c r="Y72" s="331" t="str">
        <f>IF(VLOOKUP($F72,'Moyennes ∆Ct et 2^(-∆Ct)'!$B$3:$BD$86,54,FALSE)=0,"",VLOOKUP($F72,'Moyennes ∆Ct et 2^(-∆Ct)'!$B$3:$BD$86,54,FALSE))</f>
        <v/>
      </c>
      <c r="Z72" s="321" t="str">
        <f>IF('Variations d''expr° - Validation'!AG72="","",'Variations d''expr° - Validation'!AG72)</f>
        <v/>
      </c>
      <c r="AA72" s="148" t="str">
        <f>IF('Informations Gènes'!E73="","",'Informations Gènes'!E73)</f>
        <v/>
      </c>
      <c r="AB72" s="146"/>
      <c r="AC72" s="146"/>
      <c r="AD72" s="146"/>
      <c r="AE72" s="146"/>
    </row>
    <row r="73" spans="1:31" ht="15.75" customHeight="1">
      <c r="A73" s="146"/>
      <c r="D73" s="148" t="str">
        <f>IF('Informations Gènes'!A74="","",'Informations Gènes'!A74)</f>
        <v/>
      </c>
      <c r="E73" s="148" t="str">
        <f>IF('Informations Gènes'!B74="","",'Informations Gènes'!B74)</f>
        <v/>
      </c>
      <c r="F73" s="148" t="str">
        <f>'Matrice Couleur Descriptive'!E74</f>
        <v/>
      </c>
      <c r="G73" s="331" t="str">
        <f>IF(VLOOKUP($F73,'Moyennes ∆Ct et 2^(-∆Ct)'!$B$3:$BD$86,36,FALSE)=0,"",VLOOKUP($F73,'Moyennes ∆Ct et 2^(-∆Ct)'!$B$3:$BD$86,36,FALSE))</f>
        <v/>
      </c>
      <c r="H73" s="321" t="str">
        <f>IF('Variations d''expr° - Validation'!F73="","",'Variations d''expr° - Validation'!F73)</f>
        <v/>
      </c>
      <c r="I73" s="331" t="str">
        <f>IF(VLOOKUP($F73,'Moyennes ∆Ct et 2^(-∆Ct)'!$B$3:$BD$86,38,FALSE)=0,"",VLOOKUP($F73,'Moyennes ∆Ct et 2^(-∆Ct)'!$B$3:$BD$86,38,FALSE))</f>
        <v/>
      </c>
      <c r="J73" s="321" t="str">
        <f>IF('Variations d''expr° - Validation'!I73="","",'Variations d''expr° - Validation'!I73)</f>
        <v/>
      </c>
      <c r="K73" s="331" t="str">
        <f>IF(VLOOKUP($F73,'Moyennes ∆Ct et 2^(-∆Ct)'!$B$3:$BD$86,40,FALSE)=0,"",VLOOKUP($F73,'Moyennes ∆Ct et 2^(-∆Ct)'!$B$3:$BD$86,40,FALSE))</f>
        <v/>
      </c>
      <c r="L73" s="321" t="str">
        <f>IF('Variations d''expr° - Validation'!L73="","",'Variations d''expr° - Validation'!L73)</f>
        <v/>
      </c>
      <c r="M73" s="331" t="str">
        <f>IF(VLOOKUP($F73,'Moyennes ∆Ct et 2^(-∆Ct)'!$B$3:$BD$86,42,FALSE)=0,"",VLOOKUP($F73,'Moyennes ∆Ct et 2^(-∆Ct)'!$B$3:$BD$86,42,FALSE))</f>
        <v/>
      </c>
      <c r="N73" s="321" t="str">
        <f>IF('Variations d''expr° - Validation'!O73="","",'Variations d''expr° - Validation'!O73)</f>
        <v/>
      </c>
      <c r="O73" s="331" t="str">
        <f>IF(VLOOKUP($F73,'Moyennes ∆Ct et 2^(-∆Ct)'!$B$3:$BD$86,44,FALSE)=0,"",VLOOKUP($F73,'Moyennes ∆Ct et 2^(-∆Ct)'!$B$3:$BD$86,44,FALSE))</f>
        <v/>
      </c>
      <c r="P73" s="321" t="str">
        <f>IF('Variations d''expr° - Validation'!R73="","",'Variations d''expr° - Validation'!R73)</f>
        <v/>
      </c>
      <c r="Q73" s="331" t="str">
        <f>IF(VLOOKUP($F73,'Moyennes ∆Ct et 2^(-∆Ct)'!$B$3:$BD$86,46,FALSE)=0,"",VLOOKUP($F73,'Moyennes ∆Ct et 2^(-∆Ct)'!$B$3:$BD$86,46,FALSE))</f>
        <v/>
      </c>
      <c r="R73" s="321" t="str">
        <f>IF('Variations d''expr° - Validation'!U73="","",'Variations d''expr° - Validation'!U73)</f>
        <v/>
      </c>
      <c r="S73" s="331" t="str">
        <f>IF(VLOOKUP($F73,'Moyennes ∆Ct et 2^(-∆Ct)'!$B$3:$BD$86,48,FALSE)=0,"",VLOOKUP($F73,'Moyennes ∆Ct et 2^(-∆Ct)'!$B$3:$BD$86,48,FALSE))</f>
        <v/>
      </c>
      <c r="T73" s="321" t="str">
        <f>IF('Variations d''expr° - Validation'!X73="","",'Variations d''expr° - Validation'!X73)</f>
        <v/>
      </c>
      <c r="U73" s="331" t="str">
        <f>IF(VLOOKUP($F73,'Moyennes ∆Ct et 2^(-∆Ct)'!$B$3:$BD$86,50,FALSE)=0,"",VLOOKUP($F73,'Moyennes ∆Ct et 2^(-∆Ct)'!$B$3:$BD$86,50,FALSE))</f>
        <v/>
      </c>
      <c r="V73" s="321" t="str">
        <f>IF('Variations d''expr° - Validation'!AA73="","",'Variations d''expr° - Validation'!AA73)</f>
        <v/>
      </c>
      <c r="W73" s="331" t="str">
        <f>IF(VLOOKUP($F73,'Moyennes ∆Ct et 2^(-∆Ct)'!$B$3:$BD$86,52,FALSE)=0,"",VLOOKUP($F73,'Moyennes ∆Ct et 2^(-∆Ct)'!$B$3:$BD$86,52,FALSE))</f>
        <v/>
      </c>
      <c r="X73" s="321" t="str">
        <f>IF('Variations d''expr° - Validation'!AD73="","",'Variations d''expr° - Validation'!AD73)</f>
        <v/>
      </c>
      <c r="Y73" s="331" t="str">
        <f>IF(VLOOKUP($F73,'Moyennes ∆Ct et 2^(-∆Ct)'!$B$3:$BD$86,54,FALSE)=0,"",VLOOKUP($F73,'Moyennes ∆Ct et 2^(-∆Ct)'!$B$3:$BD$86,54,FALSE))</f>
        <v/>
      </c>
      <c r="Z73" s="321" t="str">
        <f>IF('Variations d''expr° - Validation'!AG73="","",'Variations d''expr° - Validation'!AG73)</f>
        <v/>
      </c>
      <c r="AA73" s="148" t="str">
        <f>IF('Informations Gènes'!E74="","",'Informations Gènes'!E74)</f>
        <v/>
      </c>
      <c r="AB73" s="146"/>
      <c r="AC73" s="146"/>
      <c r="AD73" s="146"/>
      <c r="AE73" s="146"/>
    </row>
    <row r="74" spans="1:31" ht="15.75" customHeight="1">
      <c r="A74" s="146"/>
      <c r="D74" s="148" t="str">
        <f>IF('Informations Gènes'!A75="","",'Informations Gènes'!A75)</f>
        <v/>
      </c>
      <c r="E74" s="148" t="str">
        <f>IF('Informations Gènes'!B75="","",'Informations Gènes'!B75)</f>
        <v/>
      </c>
      <c r="F74" s="148" t="str">
        <f>'Matrice Couleur Descriptive'!E75</f>
        <v/>
      </c>
      <c r="G74" s="331" t="str">
        <f>IF(VLOOKUP($F74,'Moyennes ∆Ct et 2^(-∆Ct)'!$B$3:$BD$86,36,FALSE)=0,"",VLOOKUP($F74,'Moyennes ∆Ct et 2^(-∆Ct)'!$B$3:$BD$86,36,FALSE))</f>
        <v/>
      </c>
      <c r="H74" s="321" t="str">
        <f>IF('Variations d''expr° - Validation'!F74="","",'Variations d''expr° - Validation'!F74)</f>
        <v/>
      </c>
      <c r="I74" s="331" t="str">
        <f>IF(VLOOKUP($F74,'Moyennes ∆Ct et 2^(-∆Ct)'!$B$3:$BD$86,38,FALSE)=0,"",VLOOKUP($F74,'Moyennes ∆Ct et 2^(-∆Ct)'!$B$3:$BD$86,38,FALSE))</f>
        <v/>
      </c>
      <c r="J74" s="321" t="str">
        <f>IF('Variations d''expr° - Validation'!I74="","",'Variations d''expr° - Validation'!I74)</f>
        <v/>
      </c>
      <c r="K74" s="331" t="str">
        <f>IF(VLOOKUP($F74,'Moyennes ∆Ct et 2^(-∆Ct)'!$B$3:$BD$86,40,FALSE)=0,"",VLOOKUP($F74,'Moyennes ∆Ct et 2^(-∆Ct)'!$B$3:$BD$86,40,FALSE))</f>
        <v/>
      </c>
      <c r="L74" s="321" t="str">
        <f>IF('Variations d''expr° - Validation'!L74="","",'Variations d''expr° - Validation'!L74)</f>
        <v/>
      </c>
      <c r="M74" s="331" t="str">
        <f>IF(VLOOKUP($F74,'Moyennes ∆Ct et 2^(-∆Ct)'!$B$3:$BD$86,42,FALSE)=0,"",VLOOKUP($F74,'Moyennes ∆Ct et 2^(-∆Ct)'!$B$3:$BD$86,42,FALSE))</f>
        <v/>
      </c>
      <c r="N74" s="321" t="str">
        <f>IF('Variations d''expr° - Validation'!O74="","",'Variations d''expr° - Validation'!O74)</f>
        <v/>
      </c>
      <c r="O74" s="331" t="str">
        <f>IF(VLOOKUP($F74,'Moyennes ∆Ct et 2^(-∆Ct)'!$B$3:$BD$86,44,FALSE)=0,"",VLOOKUP($F74,'Moyennes ∆Ct et 2^(-∆Ct)'!$B$3:$BD$86,44,FALSE))</f>
        <v/>
      </c>
      <c r="P74" s="321" t="str">
        <f>IF('Variations d''expr° - Validation'!R74="","",'Variations d''expr° - Validation'!R74)</f>
        <v/>
      </c>
      <c r="Q74" s="331" t="str">
        <f>IF(VLOOKUP($F74,'Moyennes ∆Ct et 2^(-∆Ct)'!$B$3:$BD$86,46,FALSE)=0,"",VLOOKUP($F74,'Moyennes ∆Ct et 2^(-∆Ct)'!$B$3:$BD$86,46,FALSE))</f>
        <v/>
      </c>
      <c r="R74" s="321" t="str">
        <f>IF('Variations d''expr° - Validation'!U74="","",'Variations d''expr° - Validation'!U74)</f>
        <v/>
      </c>
      <c r="S74" s="331" t="str">
        <f>IF(VLOOKUP($F74,'Moyennes ∆Ct et 2^(-∆Ct)'!$B$3:$BD$86,48,FALSE)=0,"",VLOOKUP($F74,'Moyennes ∆Ct et 2^(-∆Ct)'!$B$3:$BD$86,48,FALSE))</f>
        <v/>
      </c>
      <c r="T74" s="321" t="str">
        <f>IF('Variations d''expr° - Validation'!X74="","",'Variations d''expr° - Validation'!X74)</f>
        <v/>
      </c>
      <c r="U74" s="331" t="str">
        <f>IF(VLOOKUP($F74,'Moyennes ∆Ct et 2^(-∆Ct)'!$B$3:$BD$86,50,FALSE)=0,"",VLOOKUP($F74,'Moyennes ∆Ct et 2^(-∆Ct)'!$B$3:$BD$86,50,FALSE))</f>
        <v/>
      </c>
      <c r="V74" s="321" t="str">
        <f>IF('Variations d''expr° - Validation'!AA74="","",'Variations d''expr° - Validation'!AA74)</f>
        <v/>
      </c>
      <c r="W74" s="331" t="str">
        <f>IF(VLOOKUP($F74,'Moyennes ∆Ct et 2^(-∆Ct)'!$B$3:$BD$86,52,FALSE)=0,"",VLOOKUP($F74,'Moyennes ∆Ct et 2^(-∆Ct)'!$B$3:$BD$86,52,FALSE))</f>
        <v/>
      </c>
      <c r="X74" s="321" t="str">
        <f>IF('Variations d''expr° - Validation'!AD74="","",'Variations d''expr° - Validation'!AD74)</f>
        <v/>
      </c>
      <c r="Y74" s="331" t="str">
        <f>IF(VLOOKUP($F74,'Moyennes ∆Ct et 2^(-∆Ct)'!$B$3:$BD$86,54,FALSE)=0,"",VLOOKUP($F74,'Moyennes ∆Ct et 2^(-∆Ct)'!$B$3:$BD$86,54,FALSE))</f>
        <v/>
      </c>
      <c r="Z74" s="321" t="str">
        <f>IF('Variations d''expr° - Validation'!AG74="","",'Variations d''expr° - Validation'!AG74)</f>
        <v/>
      </c>
      <c r="AA74" s="148" t="str">
        <f>IF('Informations Gènes'!E75="","",'Informations Gènes'!E75)</f>
        <v/>
      </c>
      <c r="AB74" s="146"/>
      <c r="AC74" s="146"/>
      <c r="AD74" s="146"/>
      <c r="AE74" s="146"/>
    </row>
    <row r="75" spans="1:31" ht="15.75" customHeight="1">
      <c r="A75" s="146"/>
      <c r="D75" s="148" t="str">
        <f>IF('Informations Gènes'!A76="","",'Informations Gènes'!A76)</f>
        <v/>
      </c>
      <c r="E75" s="148" t="str">
        <f>IF('Informations Gènes'!B76="","",'Informations Gènes'!B76)</f>
        <v/>
      </c>
      <c r="F75" s="148" t="str">
        <f>'Matrice Couleur Descriptive'!E76</f>
        <v/>
      </c>
      <c r="G75" s="331" t="str">
        <f>IF(VLOOKUP($F75,'Moyennes ∆Ct et 2^(-∆Ct)'!$B$3:$BD$86,36,FALSE)=0,"",VLOOKUP($F75,'Moyennes ∆Ct et 2^(-∆Ct)'!$B$3:$BD$86,36,FALSE))</f>
        <v/>
      </c>
      <c r="H75" s="321" t="str">
        <f>IF('Variations d''expr° - Validation'!F75="","",'Variations d''expr° - Validation'!F75)</f>
        <v/>
      </c>
      <c r="I75" s="331" t="str">
        <f>IF(VLOOKUP($F75,'Moyennes ∆Ct et 2^(-∆Ct)'!$B$3:$BD$86,38,FALSE)=0,"",VLOOKUP($F75,'Moyennes ∆Ct et 2^(-∆Ct)'!$B$3:$BD$86,38,FALSE))</f>
        <v/>
      </c>
      <c r="J75" s="321" t="str">
        <f>IF('Variations d''expr° - Validation'!I75="","",'Variations d''expr° - Validation'!I75)</f>
        <v/>
      </c>
      <c r="K75" s="331" t="str">
        <f>IF(VLOOKUP($F75,'Moyennes ∆Ct et 2^(-∆Ct)'!$B$3:$BD$86,40,FALSE)=0,"",VLOOKUP($F75,'Moyennes ∆Ct et 2^(-∆Ct)'!$B$3:$BD$86,40,FALSE))</f>
        <v/>
      </c>
      <c r="L75" s="321" t="str">
        <f>IF('Variations d''expr° - Validation'!L75="","",'Variations d''expr° - Validation'!L75)</f>
        <v/>
      </c>
      <c r="M75" s="331" t="str">
        <f>IF(VLOOKUP($F75,'Moyennes ∆Ct et 2^(-∆Ct)'!$B$3:$BD$86,42,FALSE)=0,"",VLOOKUP($F75,'Moyennes ∆Ct et 2^(-∆Ct)'!$B$3:$BD$86,42,FALSE))</f>
        <v/>
      </c>
      <c r="N75" s="321" t="str">
        <f>IF('Variations d''expr° - Validation'!O75="","",'Variations d''expr° - Validation'!O75)</f>
        <v/>
      </c>
      <c r="O75" s="331" t="str">
        <f>IF(VLOOKUP($F75,'Moyennes ∆Ct et 2^(-∆Ct)'!$B$3:$BD$86,44,FALSE)=0,"",VLOOKUP($F75,'Moyennes ∆Ct et 2^(-∆Ct)'!$B$3:$BD$86,44,FALSE))</f>
        <v/>
      </c>
      <c r="P75" s="321" t="str">
        <f>IF('Variations d''expr° - Validation'!R75="","",'Variations d''expr° - Validation'!R75)</f>
        <v/>
      </c>
      <c r="Q75" s="331" t="str">
        <f>IF(VLOOKUP($F75,'Moyennes ∆Ct et 2^(-∆Ct)'!$B$3:$BD$86,46,FALSE)=0,"",VLOOKUP($F75,'Moyennes ∆Ct et 2^(-∆Ct)'!$B$3:$BD$86,46,FALSE))</f>
        <v/>
      </c>
      <c r="R75" s="321" t="str">
        <f>IF('Variations d''expr° - Validation'!U75="","",'Variations d''expr° - Validation'!U75)</f>
        <v/>
      </c>
      <c r="S75" s="331" t="str">
        <f>IF(VLOOKUP($F75,'Moyennes ∆Ct et 2^(-∆Ct)'!$B$3:$BD$86,48,FALSE)=0,"",VLOOKUP($F75,'Moyennes ∆Ct et 2^(-∆Ct)'!$B$3:$BD$86,48,FALSE))</f>
        <v/>
      </c>
      <c r="T75" s="321" t="str">
        <f>IF('Variations d''expr° - Validation'!X75="","",'Variations d''expr° - Validation'!X75)</f>
        <v/>
      </c>
      <c r="U75" s="331" t="str">
        <f>IF(VLOOKUP($F75,'Moyennes ∆Ct et 2^(-∆Ct)'!$B$3:$BD$86,50,FALSE)=0,"",VLOOKUP($F75,'Moyennes ∆Ct et 2^(-∆Ct)'!$B$3:$BD$86,50,FALSE))</f>
        <v/>
      </c>
      <c r="V75" s="321" t="str">
        <f>IF('Variations d''expr° - Validation'!AA75="","",'Variations d''expr° - Validation'!AA75)</f>
        <v/>
      </c>
      <c r="W75" s="331" t="str">
        <f>IF(VLOOKUP($F75,'Moyennes ∆Ct et 2^(-∆Ct)'!$B$3:$BD$86,52,FALSE)=0,"",VLOOKUP($F75,'Moyennes ∆Ct et 2^(-∆Ct)'!$B$3:$BD$86,52,FALSE))</f>
        <v/>
      </c>
      <c r="X75" s="321" t="str">
        <f>IF('Variations d''expr° - Validation'!AD75="","",'Variations d''expr° - Validation'!AD75)</f>
        <v/>
      </c>
      <c r="Y75" s="331" t="str">
        <f>IF(VLOOKUP($F75,'Moyennes ∆Ct et 2^(-∆Ct)'!$B$3:$BD$86,54,FALSE)=0,"",VLOOKUP($F75,'Moyennes ∆Ct et 2^(-∆Ct)'!$B$3:$BD$86,54,FALSE))</f>
        <v/>
      </c>
      <c r="Z75" s="321" t="str">
        <f>IF('Variations d''expr° - Validation'!AG75="","",'Variations d''expr° - Validation'!AG75)</f>
        <v/>
      </c>
      <c r="AA75" s="148" t="str">
        <f>IF('Informations Gènes'!E76="","",'Informations Gènes'!E76)</f>
        <v/>
      </c>
      <c r="AB75" s="146"/>
      <c r="AC75" s="146"/>
      <c r="AD75" s="146"/>
      <c r="AE75" s="146"/>
    </row>
    <row r="76" spans="1:31" ht="15.75" customHeight="1">
      <c r="A76" s="146"/>
      <c r="D76" s="148" t="str">
        <f>IF('Informations Gènes'!A77="","",'Informations Gènes'!A77)</f>
        <v/>
      </c>
      <c r="E76" s="148" t="str">
        <f>IF('Informations Gènes'!B77="","",'Informations Gènes'!B77)</f>
        <v/>
      </c>
      <c r="F76" s="148" t="str">
        <f>'Matrice Couleur Descriptive'!E77</f>
        <v/>
      </c>
      <c r="G76" s="331" t="str">
        <f>IF(VLOOKUP($F76,'Moyennes ∆Ct et 2^(-∆Ct)'!$B$3:$BD$86,36,FALSE)=0,"",VLOOKUP($F76,'Moyennes ∆Ct et 2^(-∆Ct)'!$B$3:$BD$86,36,FALSE))</f>
        <v/>
      </c>
      <c r="H76" s="321" t="str">
        <f>IF('Variations d''expr° - Validation'!F76="","",'Variations d''expr° - Validation'!F76)</f>
        <v/>
      </c>
      <c r="I76" s="331" t="str">
        <f>IF(VLOOKUP($F76,'Moyennes ∆Ct et 2^(-∆Ct)'!$B$3:$BD$86,38,FALSE)=0,"",VLOOKUP($F76,'Moyennes ∆Ct et 2^(-∆Ct)'!$B$3:$BD$86,38,FALSE))</f>
        <v/>
      </c>
      <c r="J76" s="321" t="str">
        <f>IF('Variations d''expr° - Validation'!I76="","",'Variations d''expr° - Validation'!I76)</f>
        <v/>
      </c>
      <c r="K76" s="331" t="str">
        <f>IF(VLOOKUP($F76,'Moyennes ∆Ct et 2^(-∆Ct)'!$B$3:$BD$86,40,FALSE)=0,"",VLOOKUP($F76,'Moyennes ∆Ct et 2^(-∆Ct)'!$B$3:$BD$86,40,FALSE))</f>
        <v/>
      </c>
      <c r="L76" s="321" t="str">
        <f>IF('Variations d''expr° - Validation'!L76="","",'Variations d''expr° - Validation'!L76)</f>
        <v/>
      </c>
      <c r="M76" s="331" t="str">
        <f>IF(VLOOKUP($F76,'Moyennes ∆Ct et 2^(-∆Ct)'!$B$3:$BD$86,42,FALSE)=0,"",VLOOKUP($F76,'Moyennes ∆Ct et 2^(-∆Ct)'!$B$3:$BD$86,42,FALSE))</f>
        <v/>
      </c>
      <c r="N76" s="321" t="str">
        <f>IF('Variations d''expr° - Validation'!O76="","",'Variations d''expr° - Validation'!O76)</f>
        <v/>
      </c>
      <c r="O76" s="331" t="str">
        <f>IF(VLOOKUP($F76,'Moyennes ∆Ct et 2^(-∆Ct)'!$B$3:$BD$86,44,FALSE)=0,"",VLOOKUP($F76,'Moyennes ∆Ct et 2^(-∆Ct)'!$B$3:$BD$86,44,FALSE))</f>
        <v/>
      </c>
      <c r="P76" s="321" t="str">
        <f>IF('Variations d''expr° - Validation'!R76="","",'Variations d''expr° - Validation'!R76)</f>
        <v/>
      </c>
      <c r="Q76" s="331" t="str">
        <f>IF(VLOOKUP($F76,'Moyennes ∆Ct et 2^(-∆Ct)'!$B$3:$BD$86,46,FALSE)=0,"",VLOOKUP($F76,'Moyennes ∆Ct et 2^(-∆Ct)'!$B$3:$BD$86,46,FALSE))</f>
        <v/>
      </c>
      <c r="R76" s="321" t="str">
        <f>IF('Variations d''expr° - Validation'!U76="","",'Variations d''expr° - Validation'!U76)</f>
        <v/>
      </c>
      <c r="S76" s="331" t="str">
        <f>IF(VLOOKUP($F76,'Moyennes ∆Ct et 2^(-∆Ct)'!$B$3:$BD$86,48,FALSE)=0,"",VLOOKUP($F76,'Moyennes ∆Ct et 2^(-∆Ct)'!$B$3:$BD$86,48,FALSE))</f>
        <v/>
      </c>
      <c r="T76" s="321" t="str">
        <f>IF('Variations d''expr° - Validation'!X76="","",'Variations d''expr° - Validation'!X76)</f>
        <v/>
      </c>
      <c r="U76" s="331" t="str">
        <f>IF(VLOOKUP($F76,'Moyennes ∆Ct et 2^(-∆Ct)'!$B$3:$BD$86,50,FALSE)=0,"",VLOOKUP($F76,'Moyennes ∆Ct et 2^(-∆Ct)'!$B$3:$BD$86,50,FALSE))</f>
        <v/>
      </c>
      <c r="V76" s="321" t="str">
        <f>IF('Variations d''expr° - Validation'!AA76="","",'Variations d''expr° - Validation'!AA76)</f>
        <v/>
      </c>
      <c r="W76" s="331" t="str">
        <f>IF(VLOOKUP($F76,'Moyennes ∆Ct et 2^(-∆Ct)'!$B$3:$BD$86,52,FALSE)=0,"",VLOOKUP($F76,'Moyennes ∆Ct et 2^(-∆Ct)'!$B$3:$BD$86,52,FALSE))</f>
        <v/>
      </c>
      <c r="X76" s="321" t="str">
        <f>IF('Variations d''expr° - Validation'!AD76="","",'Variations d''expr° - Validation'!AD76)</f>
        <v/>
      </c>
      <c r="Y76" s="331" t="str">
        <f>IF(VLOOKUP($F76,'Moyennes ∆Ct et 2^(-∆Ct)'!$B$3:$BD$86,54,FALSE)=0,"",VLOOKUP($F76,'Moyennes ∆Ct et 2^(-∆Ct)'!$B$3:$BD$86,54,FALSE))</f>
        <v/>
      </c>
      <c r="Z76" s="321" t="str">
        <f>IF('Variations d''expr° - Validation'!AG76="","",'Variations d''expr° - Validation'!AG76)</f>
        <v/>
      </c>
      <c r="AA76" s="148" t="str">
        <f>IF('Informations Gènes'!E77="","",'Informations Gènes'!E77)</f>
        <v/>
      </c>
      <c r="AB76" s="146"/>
      <c r="AC76" s="146"/>
      <c r="AD76" s="146"/>
      <c r="AE76" s="146"/>
    </row>
    <row r="77" spans="1:31" ht="15.75" customHeight="1">
      <c r="A77" s="146"/>
      <c r="D77" s="148" t="str">
        <f>IF('Informations Gènes'!A78="","",'Informations Gènes'!A78)</f>
        <v/>
      </c>
      <c r="E77" s="148" t="str">
        <f>IF('Informations Gènes'!B78="","",'Informations Gènes'!B78)</f>
        <v/>
      </c>
      <c r="F77" s="148" t="str">
        <f>'Matrice Couleur Descriptive'!E78</f>
        <v/>
      </c>
      <c r="G77" s="331" t="str">
        <f>IF(VLOOKUP($F77,'Moyennes ∆Ct et 2^(-∆Ct)'!$B$3:$BD$86,36,FALSE)=0,"",VLOOKUP($F77,'Moyennes ∆Ct et 2^(-∆Ct)'!$B$3:$BD$86,36,FALSE))</f>
        <v/>
      </c>
      <c r="H77" s="321" t="str">
        <f>IF('Variations d''expr° - Validation'!F77="","",'Variations d''expr° - Validation'!F77)</f>
        <v/>
      </c>
      <c r="I77" s="331" t="str">
        <f>IF(VLOOKUP($F77,'Moyennes ∆Ct et 2^(-∆Ct)'!$B$3:$BD$86,38,FALSE)=0,"",VLOOKUP($F77,'Moyennes ∆Ct et 2^(-∆Ct)'!$B$3:$BD$86,38,FALSE))</f>
        <v/>
      </c>
      <c r="J77" s="321" t="str">
        <f>IF('Variations d''expr° - Validation'!I77="","",'Variations d''expr° - Validation'!I77)</f>
        <v/>
      </c>
      <c r="K77" s="331" t="str">
        <f>IF(VLOOKUP($F77,'Moyennes ∆Ct et 2^(-∆Ct)'!$B$3:$BD$86,40,FALSE)=0,"",VLOOKUP($F77,'Moyennes ∆Ct et 2^(-∆Ct)'!$B$3:$BD$86,40,FALSE))</f>
        <v/>
      </c>
      <c r="L77" s="321" t="str">
        <f>IF('Variations d''expr° - Validation'!L77="","",'Variations d''expr° - Validation'!L77)</f>
        <v/>
      </c>
      <c r="M77" s="331" t="str">
        <f>IF(VLOOKUP($F77,'Moyennes ∆Ct et 2^(-∆Ct)'!$B$3:$BD$86,42,FALSE)=0,"",VLOOKUP($F77,'Moyennes ∆Ct et 2^(-∆Ct)'!$B$3:$BD$86,42,FALSE))</f>
        <v/>
      </c>
      <c r="N77" s="321" t="str">
        <f>IF('Variations d''expr° - Validation'!O77="","",'Variations d''expr° - Validation'!O77)</f>
        <v/>
      </c>
      <c r="O77" s="331" t="str">
        <f>IF(VLOOKUP($F77,'Moyennes ∆Ct et 2^(-∆Ct)'!$B$3:$BD$86,44,FALSE)=0,"",VLOOKUP($F77,'Moyennes ∆Ct et 2^(-∆Ct)'!$B$3:$BD$86,44,FALSE))</f>
        <v/>
      </c>
      <c r="P77" s="321" t="str">
        <f>IF('Variations d''expr° - Validation'!R77="","",'Variations d''expr° - Validation'!R77)</f>
        <v/>
      </c>
      <c r="Q77" s="331" t="str">
        <f>IF(VLOOKUP($F77,'Moyennes ∆Ct et 2^(-∆Ct)'!$B$3:$BD$86,46,FALSE)=0,"",VLOOKUP($F77,'Moyennes ∆Ct et 2^(-∆Ct)'!$B$3:$BD$86,46,FALSE))</f>
        <v/>
      </c>
      <c r="R77" s="321" t="str">
        <f>IF('Variations d''expr° - Validation'!U77="","",'Variations d''expr° - Validation'!U77)</f>
        <v/>
      </c>
      <c r="S77" s="331" t="str">
        <f>IF(VLOOKUP($F77,'Moyennes ∆Ct et 2^(-∆Ct)'!$B$3:$BD$86,48,FALSE)=0,"",VLOOKUP($F77,'Moyennes ∆Ct et 2^(-∆Ct)'!$B$3:$BD$86,48,FALSE))</f>
        <v/>
      </c>
      <c r="T77" s="321" t="str">
        <f>IF('Variations d''expr° - Validation'!X77="","",'Variations d''expr° - Validation'!X77)</f>
        <v/>
      </c>
      <c r="U77" s="331" t="str">
        <f>IF(VLOOKUP($F77,'Moyennes ∆Ct et 2^(-∆Ct)'!$B$3:$BD$86,50,FALSE)=0,"",VLOOKUP($F77,'Moyennes ∆Ct et 2^(-∆Ct)'!$B$3:$BD$86,50,FALSE))</f>
        <v/>
      </c>
      <c r="V77" s="321" t="str">
        <f>IF('Variations d''expr° - Validation'!AA77="","",'Variations d''expr° - Validation'!AA77)</f>
        <v/>
      </c>
      <c r="W77" s="331" t="str">
        <f>IF(VLOOKUP($F77,'Moyennes ∆Ct et 2^(-∆Ct)'!$B$3:$BD$86,52,FALSE)=0,"",VLOOKUP($F77,'Moyennes ∆Ct et 2^(-∆Ct)'!$B$3:$BD$86,52,FALSE))</f>
        <v/>
      </c>
      <c r="X77" s="321" t="str">
        <f>IF('Variations d''expr° - Validation'!AD77="","",'Variations d''expr° - Validation'!AD77)</f>
        <v/>
      </c>
      <c r="Y77" s="331" t="str">
        <f>IF(VLOOKUP($F77,'Moyennes ∆Ct et 2^(-∆Ct)'!$B$3:$BD$86,54,FALSE)=0,"",VLOOKUP($F77,'Moyennes ∆Ct et 2^(-∆Ct)'!$B$3:$BD$86,54,FALSE))</f>
        <v/>
      </c>
      <c r="Z77" s="321" t="str">
        <f>IF('Variations d''expr° - Validation'!AG77="","",'Variations d''expr° - Validation'!AG77)</f>
        <v/>
      </c>
      <c r="AA77" s="148" t="str">
        <f>IF('Informations Gènes'!E78="","",'Informations Gènes'!E78)</f>
        <v/>
      </c>
      <c r="AB77" s="146"/>
      <c r="AC77" s="146"/>
      <c r="AD77" s="146"/>
      <c r="AE77" s="146"/>
    </row>
    <row r="78" spans="1:31" ht="15.75" customHeight="1">
      <c r="A78" s="146"/>
      <c r="D78" s="148" t="str">
        <f>IF('Informations Gènes'!A79="","",'Informations Gènes'!A79)</f>
        <v/>
      </c>
      <c r="E78" s="148" t="str">
        <f>IF('Informations Gènes'!B79="","",'Informations Gènes'!B79)</f>
        <v/>
      </c>
      <c r="F78" s="148" t="str">
        <f>'Matrice Couleur Descriptive'!E79</f>
        <v/>
      </c>
      <c r="G78" s="331" t="str">
        <f>IF(VLOOKUP($F78,'Moyennes ∆Ct et 2^(-∆Ct)'!$B$3:$BD$86,36,FALSE)=0,"",VLOOKUP($F78,'Moyennes ∆Ct et 2^(-∆Ct)'!$B$3:$BD$86,36,FALSE))</f>
        <v/>
      </c>
      <c r="H78" s="321" t="str">
        <f>IF('Variations d''expr° - Validation'!F78="","",'Variations d''expr° - Validation'!F78)</f>
        <v/>
      </c>
      <c r="I78" s="331" t="str">
        <f>IF(VLOOKUP($F78,'Moyennes ∆Ct et 2^(-∆Ct)'!$B$3:$BD$86,38,FALSE)=0,"",VLOOKUP($F78,'Moyennes ∆Ct et 2^(-∆Ct)'!$B$3:$BD$86,38,FALSE))</f>
        <v/>
      </c>
      <c r="J78" s="321" t="str">
        <f>IF('Variations d''expr° - Validation'!I78="","",'Variations d''expr° - Validation'!I78)</f>
        <v/>
      </c>
      <c r="K78" s="331" t="str">
        <f>IF(VLOOKUP($F78,'Moyennes ∆Ct et 2^(-∆Ct)'!$B$3:$BD$86,40,FALSE)=0,"",VLOOKUP($F78,'Moyennes ∆Ct et 2^(-∆Ct)'!$B$3:$BD$86,40,FALSE))</f>
        <v/>
      </c>
      <c r="L78" s="321" t="str">
        <f>IF('Variations d''expr° - Validation'!L78="","",'Variations d''expr° - Validation'!L78)</f>
        <v/>
      </c>
      <c r="M78" s="331" t="str">
        <f>IF(VLOOKUP($F78,'Moyennes ∆Ct et 2^(-∆Ct)'!$B$3:$BD$86,42,FALSE)=0,"",VLOOKUP($F78,'Moyennes ∆Ct et 2^(-∆Ct)'!$B$3:$BD$86,42,FALSE))</f>
        <v/>
      </c>
      <c r="N78" s="321" t="str">
        <f>IF('Variations d''expr° - Validation'!O78="","",'Variations d''expr° - Validation'!O78)</f>
        <v/>
      </c>
      <c r="O78" s="331" t="str">
        <f>IF(VLOOKUP($F78,'Moyennes ∆Ct et 2^(-∆Ct)'!$B$3:$BD$86,44,FALSE)=0,"",VLOOKUP($F78,'Moyennes ∆Ct et 2^(-∆Ct)'!$B$3:$BD$86,44,FALSE))</f>
        <v/>
      </c>
      <c r="P78" s="321" t="str">
        <f>IF('Variations d''expr° - Validation'!R78="","",'Variations d''expr° - Validation'!R78)</f>
        <v/>
      </c>
      <c r="Q78" s="331" t="str">
        <f>IF(VLOOKUP($F78,'Moyennes ∆Ct et 2^(-∆Ct)'!$B$3:$BD$86,46,FALSE)=0,"",VLOOKUP($F78,'Moyennes ∆Ct et 2^(-∆Ct)'!$B$3:$BD$86,46,FALSE))</f>
        <v/>
      </c>
      <c r="R78" s="321" t="str">
        <f>IF('Variations d''expr° - Validation'!U78="","",'Variations d''expr° - Validation'!U78)</f>
        <v/>
      </c>
      <c r="S78" s="331" t="str">
        <f>IF(VLOOKUP($F78,'Moyennes ∆Ct et 2^(-∆Ct)'!$B$3:$BD$86,48,FALSE)=0,"",VLOOKUP($F78,'Moyennes ∆Ct et 2^(-∆Ct)'!$B$3:$BD$86,48,FALSE))</f>
        <v/>
      </c>
      <c r="T78" s="321" t="str">
        <f>IF('Variations d''expr° - Validation'!X78="","",'Variations d''expr° - Validation'!X78)</f>
        <v/>
      </c>
      <c r="U78" s="331" t="str">
        <f>IF(VLOOKUP($F78,'Moyennes ∆Ct et 2^(-∆Ct)'!$B$3:$BD$86,50,FALSE)=0,"",VLOOKUP($F78,'Moyennes ∆Ct et 2^(-∆Ct)'!$B$3:$BD$86,50,FALSE))</f>
        <v/>
      </c>
      <c r="V78" s="321" t="str">
        <f>IF('Variations d''expr° - Validation'!AA78="","",'Variations d''expr° - Validation'!AA78)</f>
        <v/>
      </c>
      <c r="W78" s="331" t="str">
        <f>IF(VLOOKUP($F78,'Moyennes ∆Ct et 2^(-∆Ct)'!$B$3:$BD$86,52,FALSE)=0,"",VLOOKUP($F78,'Moyennes ∆Ct et 2^(-∆Ct)'!$B$3:$BD$86,52,FALSE))</f>
        <v/>
      </c>
      <c r="X78" s="321" t="str">
        <f>IF('Variations d''expr° - Validation'!AD78="","",'Variations d''expr° - Validation'!AD78)</f>
        <v/>
      </c>
      <c r="Y78" s="331" t="str">
        <f>IF(VLOOKUP($F78,'Moyennes ∆Ct et 2^(-∆Ct)'!$B$3:$BD$86,54,FALSE)=0,"",VLOOKUP($F78,'Moyennes ∆Ct et 2^(-∆Ct)'!$B$3:$BD$86,54,FALSE))</f>
        <v/>
      </c>
      <c r="Z78" s="321" t="str">
        <f>IF('Variations d''expr° - Validation'!AG78="","",'Variations d''expr° - Validation'!AG78)</f>
        <v/>
      </c>
      <c r="AA78" s="148" t="str">
        <f>IF('Informations Gènes'!E79="","",'Informations Gènes'!E79)</f>
        <v/>
      </c>
      <c r="AB78" s="146"/>
      <c r="AC78" s="146"/>
      <c r="AD78" s="146"/>
      <c r="AE78" s="146"/>
    </row>
    <row r="79" spans="1:31" ht="15.75" customHeight="1">
      <c r="A79" s="146"/>
      <c r="D79" s="148" t="str">
        <f>IF('Informations Gènes'!A80="","",'Informations Gènes'!A80)</f>
        <v/>
      </c>
      <c r="E79" s="148" t="str">
        <f>IF('Informations Gènes'!B80="","",'Informations Gènes'!B80)</f>
        <v/>
      </c>
      <c r="F79" s="148" t="str">
        <f>'Matrice Couleur Descriptive'!E80</f>
        <v/>
      </c>
      <c r="G79" s="331" t="str">
        <f>IF(VLOOKUP($F79,'Moyennes ∆Ct et 2^(-∆Ct)'!$B$3:$BD$86,36,FALSE)=0,"",VLOOKUP($F79,'Moyennes ∆Ct et 2^(-∆Ct)'!$B$3:$BD$86,36,FALSE))</f>
        <v/>
      </c>
      <c r="H79" s="321" t="str">
        <f>IF('Variations d''expr° - Validation'!F79="","",'Variations d''expr° - Validation'!F79)</f>
        <v/>
      </c>
      <c r="I79" s="331" t="str">
        <f>IF(VLOOKUP($F79,'Moyennes ∆Ct et 2^(-∆Ct)'!$B$3:$BD$86,38,FALSE)=0,"",VLOOKUP($F79,'Moyennes ∆Ct et 2^(-∆Ct)'!$B$3:$BD$86,38,FALSE))</f>
        <v/>
      </c>
      <c r="J79" s="321" t="str">
        <f>IF('Variations d''expr° - Validation'!I79="","",'Variations d''expr° - Validation'!I79)</f>
        <v/>
      </c>
      <c r="K79" s="331" t="str">
        <f>IF(VLOOKUP($F79,'Moyennes ∆Ct et 2^(-∆Ct)'!$B$3:$BD$86,40,FALSE)=0,"",VLOOKUP($F79,'Moyennes ∆Ct et 2^(-∆Ct)'!$B$3:$BD$86,40,FALSE))</f>
        <v/>
      </c>
      <c r="L79" s="321" t="str">
        <f>IF('Variations d''expr° - Validation'!L79="","",'Variations d''expr° - Validation'!L79)</f>
        <v/>
      </c>
      <c r="M79" s="331" t="str">
        <f>IF(VLOOKUP($F79,'Moyennes ∆Ct et 2^(-∆Ct)'!$B$3:$BD$86,42,FALSE)=0,"",VLOOKUP($F79,'Moyennes ∆Ct et 2^(-∆Ct)'!$B$3:$BD$86,42,FALSE))</f>
        <v/>
      </c>
      <c r="N79" s="321" t="str">
        <f>IF('Variations d''expr° - Validation'!O79="","",'Variations d''expr° - Validation'!O79)</f>
        <v/>
      </c>
      <c r="O79" s="331" t="str">
        <f>IF(VLOOKUP($F79,'Moyennes ∆Ct et 2^(-∆Ct)'!$B$3:$BD$86,44,FALSE)=0,"",VLOOKUP($F79,'Moyennes ∆Ct et 2^(-∆Ct)'!$B$3:$BD$86,44,FALSE))</f>
        <v/>
      </c>
      <c r="P79" s="321" t="str">
        <f>IF('Variations d''expr° - Validation'!R79="","",'Variations d''expr° - Validation'!R79)</f>
        <v/>
      </c>
      <c r="Q79" s="331" t="str">
        <f>IF(VLOOKUP($F79,'Moyennes ∆Ct et 2^(-∆Ct)'!$B$3:$BD$86,46,FALSE)=0,"",VLOOKUP($F79,'Moyennes ∆Ct et 2^(-∆Ct)'!$B$3:$BD$86,46,FALSE))</f>
        <v/>
      </c>
      <c r="R79" s="321" t="str">
        <f>IF('Variations d''expr° - Validation'!U79="","",'Variations d''expr° - Validation'!U79)</f>
        <v/>
      </c>
      <c r="S79" s="331" t="str">
        <f>IF(VLOOKUP($F79,'Moyennes ∆Ct et 2^(-∆Ct)'!$B$3:$BD$86,48,FALSE)=0,"",VLOOKUP($F79,'Moyennes ∆Ct et 2^(-∆Ct)'!$B$3:$BD$86,48,FALSE))</f>
        <v/>
      </c>
      <c r="T79" s="321" t="str">
        <f>IF('Variations d''expr° - Validation'!X79="","",'Variations d''expr° - Validation'!X79)</f>
        <v/>
      </c>
      <c r="U79" s="331" t="str">
        <f>IF(VLOOKUP($F79,'Moyennes ∆Ct et 2^(-∆Ct)'!$B$3:$BD$86,50,FALSE)=0,"",VLOOKUP($F79,'Moyennes ∆Ct et 2^(-∆Ct)'!$B$3:$BD$86,50,FALSE))</f>
        <v/>
      </c>
      <c r="V79" s="321" t="str">
        <f>IF('Variations d''expr° - Validation'!AA79="","",'Variations d''expr° - Validation'!AA79)</f>
        <v/>
      </c>
      <c r="W79" s="331" t="str">
        <f>IF(VLOOKUP($F79,'Moyennes ∆Ct et 2^(-∆Ct)'!$B$3:$BD$86,52,FALSE)=0,"",VLOOKUP($F79,'Moyennes ∆Ct et 2^(-∆Ct)'!$B$3:$BD$86,52,FALSE))</f>
        <v/>
      </c>
      <c r="X79" s="321" t="str">
        <f>IF('Variations d''expr° - Validation'!AD79="","",'Variations d''expr° - Validation'!AD79)</f>
        <v/>
      </c>
      <c r="Y79" s="331" t="str">
        <f>IF(VLOOKUP($F79,'Moyennes ∆Ct et 2^(-∆Ct)'!$B$3:$BD$86,54,FALSE)=0,"",VLOOKUP($F79,'Moyennes ∆Ct et 2^(-∆Ct)'!$B$3:$BD$86,54,FALSE))</f>
        <v/>
      </c>
      <c r="Z79" s="321" t="str">
        <f>IF('Variations d''expr° - Validation'!AG79="","",'Variations d''expr° - Validation'!AG79)</f>
        <v/>
      </c>
      <c r="AA79" s="148" t="str">
        <f>IF('Informations Gènes'!E80="","",'Informations Gènes'!E80)</f>
        <v/>
      </c>
      <c r="AB79" s="146"/>
      <c r="AC79" s="146"/>
      <c r="AD79" s="146"/>
      <c r="AE79" s="146"/>
    </row>
    <row r="80" spans="1:31" ht="15.75" customHeight="1">
      <c r="A80" s="146"/>
      <c r="D80" s="148" t="str">
        <f>IF('Informations Gènes'!A81="","",'Informations Gènes'!A81)</f>
        <v/>
      </c>
      <c r="E80" s="148" t="str">
        <f>IF('Informations Gènes'!B81="","",'Informations Gènes'!B81)</f>
        <v/>
      </c>
      <c r="F80" s="148" t="str">
        <f>'Matrice Couleur Descriptive'!E81</f>
        <v/>
      </c>
      <c r="G80" s="331" t="str">
        <f>IF(VLOOKUP($F80,'Moyennes ∆Ct et 2^(-∆Ct)'!$B$3:$BD$86,36,FALSE)=0,"",VLOOKUP($F80,'Moyennes ∆Ct et 2^(-∆Ct)'!$B$3:$BD$86,36,FALSE))</f>
        <v/>
      </c>
      <c r="H80" s="321" t="str">
        <f>IF('Variations d''expr° - Validation'!F80="","",'Variations d''expr° - Validation'!F80)</f>
        <v/>
      </c>
      <c r="I80" s="331" t="str">
        <f>IF(VLOOKUP($F80,'Moyennes ∆Ct et 2^(-∆Ct)'!$B$3:$BD$86,38,FALSE)=0,"",VLOOKUP($F80,'Moyennes ∆Ct et 2^(-∆Ct)'!$B$3:$BD$86,38,FALSE))</f>
        <v/>
      </c>
      <c r="J80" s="321" t="str">
        <f>IF('Variations d''expr° - Validation'!I80="","",'Variations d''expr° - Validation'!I80)</f>
        <v/>
      </c>
      <c r="K80" s="331" t="str">
        <f>IF(VLOOKUP($F80,'Moyennes ∆Ct et 2^(-∆Ct)'!$B$3:$BD$86,40,FALSE)=0,"",VLOOKUP($F80,'Moyennes ∆Ct et 2^(-∆Ct)'!$B$3:$BD$86,40,FALSE))</f>
        <v/>
      </c>
      <c r="L80" s="321" t="str">
        <f>IF('Variations d''expr° - Validation'!L80="","",'Variations d''expr° - Validation'!L80)</f>
        <v/>
      </c>
      <c r="M80" s="331" t="str">
        <f>IF(VLOOKUP($F80,'Moyennes ∆Ct et 2^(-∆Ct)'!$B$3:$BD$86,42,FALSE)=0,"",VLOOKUP($F80,'Moyennes ∆Ct et 2^(-∆Ct)'!$B$3:$BD$86,42,FALSE))</f>
        <v/>
      </c>
      <c r="N80" s="321" t="str">
        <f>IF('Variations d''expr° - Validation'!O80="","",'Variations d''expr° - Validation'!O80)</f>
        <v/>
      </c>
      <c r="O80" s="331" t="str">
        <f>IF(VLOOKUP($F80,'Moyennes ∆Ct et 2^(-∆Ct)'!$B$3:$BD$86,44,FALSE)=0,"",VLOOKUP($F80,'Moyennes ∆Ct et 2^(-∆Ct)'!$B$3:$BD$86,44,FALSE))</f>
        <v/>
      </c>
      <c r="P80" s="321" t="str">
        <f>IF('Variations d''expr° - Validation'!R80="","",'Variations d''expr° - Validation'!R80)</f>
        <v/>
      </c>
      <c r="Q80" s="331" t="str">
        <f>IF(VLOOKUP($F80,'Moyennes ∆Ct et 2^(-∆Ct)'!$B$3:$BD$86,46,FALSE)=0,"",VLOOKUP($F80,'Moyennes ∆Ct et 2^(-∆Ct)'!$B$3:$BD$86,46,FALSE))</f>
        <v/>
      </c>
      <c r="R80" s="321" t="str">
        <f>IF('Variations d''expr° - Validation'!U80="","",'Variations d''expr° - Validation'!U80)</f>
        <v/>
      </c>
      <c r="S80" s="331" t="str">
        <f>IF(VLOOKUP($F80,'Moyennes ∆Ct et 2^(-∆Ct)'!$B$3:$BD$86,48,FALSE)=0,"",VLOOKUP($F80,'Moyennes ∆Ct et 2^(-∆Ct)'!$B$3:$BD$86,48,FALSE))</f>
        <v/>
      </c>
      <c r="T80" s="321" t="str">
        <f>IF('Variations d''expr° - Validation'!X80="","",'Variations d''expr° - Validation'!X80)</f>
        <v/>
      </c>
      <c r="U80" s="331" t="str">
        <f>IF(VLOOKUP($F80,'Moyennes ∆Ct et 2^(-∆Ct)'!$B$3:$BD$86,50,FALSE)=0,"",VLOOKUP($F80,'Moyennes ∆Ct et 2^(-∆Ct)'!$B$3:$BD$86,50,FALSE))</f>
        <v/>
      </c>
      <c r="V80" s="321" t="str">
        <f>IF('Variations d''expr° - Validation'!AA80="","",'Variations d''expr° - Validation'!AA80)</f>
        <v/>
      </c>
      <c r="W80" s="331" t="str">
        <f>IF(VLOOKUP($F80,'Moyennes ∆Ct et 2^(-∆Ct)'!$B$3:$BD$86,52,FALSE)=0,"",VLOOKUP($F80,'Moyennes ∆Ct et 2^(-∆Ct)'!$B$3:$BD$86,52,FALSE))</f>
        <v/>
      </c>
      <c r="X80" s="321" t="str">
        <f>IF('Variations d''expr° - Validation'!AD80="","",'Variations d''expr° - Validation'!AD80)</f>
        <v/>
      </c>
      <c r="Y80" s="331" t="str">
        <f>IF(VLOOKUP($F80,'Moyennes ∆Ct et 2^(-∆Ct)'!$B$3:$BD$86,54,FALSE)=0,"",VLOOKUP($F80,'Moyennes ∆Ct et 2^(-∆Ct)'!$B$3:$BD$86,54,FALSE))</f>
        <v/>
      </c>
      <c r="Z80" s="321" t="str">
        <f>IF('Variations d''expr° - Validation'!AG80="","",'Variations d''expr° - Validation'!AG80)</f>
        <v/>
      </c>
      <c r="AA80" s="148" t="str">
        <f>IF('Informations Gènes'!E81="","",'Informations Gènes'!E81)</f>
        <v/>
      </c>
      <c r="AB80" s="146"/>
      <c r="AC80" s="146"/>
      <c r="AD80" s="146"/>
      <c r="AE80" s="146"/>
    </row>
    <row r="81" spans="1:32" ht="15.75" customHeight="1">
      <c r="A81" s="146"/>
      <c r="D81" s="148" t="str">
        <f>IF('Informations Gènes'!A82="","",'Informations Gènes'!A82)</f>
        <v/>
      </c>
      <c r="E81" s="148" t="str">
        <f>IF('Informations Gènes'!B82="","",'Informations Gènes'!B82)</f>
        <v/>
      </c>
      <c r="F81" s="148" t="str">
        <f>'Matrice Couleur Descriptive'!E82</f>
        <v/>
      </c>
      <c r="G81" s="331" t="str">
        <f>IF(VLOOKUP($F81,'Moyennes ∆Ct et 2^(-∆Ct)'!$B$3:$BD$86,36,FALSE)=0,"",VLOOKUP($F81,'Moyennes ∆Ct et 2^(-∆Ct)'!$B$3:$BD$86,36,FALSE))</f>
        <v/>
      </c>
      <c r="H81" s="321" t="str">
        <f>IF('Variations d''expr° - Validation'!F81="","",'Variations d''expr° - Validation'!F81)</f>
        <v/>
      </c>
      <c r="I81" s="331" t="str">
        <f>IF(VLOOKUP($F81,'Moyennes ∆Ct et 2^(-∆Ct)'!$B$3:$BD$86,38,FALSE)=0,"",VLOOKUP($F81,'Moyennes ∆Ct et 2^(-∆Ct)'!$B$3:$BD$86,38,FALSE))</f>
        <v/>
      </c>
      <c r="J81" s="321" t="str">
        <f>IF('Variations d''expr° - Validation'!I81="","",'Variations d''expr° - Validation'!I81)</f>
        <v/>
      </c>
      <c r="K81" s="331" t="str">
        <f>IF(VLOOKUP($F81,'Moyennes ∆Ct et 2^(-∆Ct)'!$B$3:$BD$86,40,FALSE)=0,"",VLOOKUP($F81,'Moyennes ∆Ct et 2^(-∆Ct)'!$B$3:$BD$86,40,FALSE))</f>
        <v/>
      </c>
      <c r="L81" s="321" t="str">
        <f>IF('Variations d''expr° - Validation'!L81="","",'Variations d''expr° - Validation'!L81)</f>
        <v/>
      </c>
      <c r="M81" s="331" t="str">
        <f>IF(VLOOKUP($F81,'Moyennes ∆Ct et 2^(-∆Ct)'!$B$3:$BD$86,42,FALSE)=0,"",VLOOKUP($F81,'Moyennes ∆Ct et 2^(-∆Ct)'!$B$3:$BD$86,42,FALSE))</f>
        <v/>
      </c>
      <c r="N81" s="321" t="str">
        <f>IF('Variations d''expr° - Validation'!O81="","",'Variations d''expr° - Validation'!O81)</f>
        <v/>
      </c>
      <c r="O81" s="331" t="str">
        <f>IF(VLOOKUP($F81,'Moyennes ∆Ct et 2^(-∆Ct)'!$B$3:$BD$86,44,FALSE)=0,"",VLOOKUP($F81,'Moyennes ∆Ct et 2^(-∆Ct)'!$B$3:$BD$86,44,FALSE))</f>
        <v/>
      </c>
      <c r="P81" s="321" t="str">
        <f>IF('Variations d''expr° - Validation'!R81="","",'Variations d''expr° - Validation'!R81)</f>
        <v/>
      </c>
      <c r="Q81" s="331" t="str">
        <f>IF(VLOOKUP($F81,'Moyennes ∆Ct et 2^(-∆Ct)'!$B$3:$BD$86,46,FALSE)=0,"",VLOOKUP($F81,'Moyennes ∆Ct et 2^(-∆Ct)'!$B$3:$BD$86,46,FALSE))</f>
        <v/>
      </c>
      <c r="R81" s="321" t="str">
        <f>IF('Variations d''expr° - Validation'!U81="","",'Variations d''expr° - Validation'!U81)</f>
        <v/>
      </c>
      <c r="S81" s="331" t="str">
        <f>IF(VLOOKUP($F81,'Moyennes ∆Ct et 2^(-∆Ct)'!$B$3:$BD$86,48,FALSE)=0,"",VLOOKUP($F81,'Moyennes ∆Ct et 2^(-∆Ct)'!$B$3:$BD$86,48,FALSE))</f>
        <v/>
      </c>
      <c r="T81" s="321" t="str">
        <f>IF('Variations d''expr° - Validation'!X81="","",'Variations d''expr° - Validation'!X81)</f>
        <v/>
      </c>
      <c r="U81" s="331" t="str">
        <f>IF(VLOOKUP($F81,'Moyennes ∆Ct et 2^(-∆Ct)'!$B$3:$BD$86,50,FALSE)=0,"",VLOOKUP($F81,'Moyennes ∆Ct et 2^(-∆Ct)'!$B$3:$BD$86,50,FALSE))</f>
        <v/>
      </c>
      <c r="V81" s="321" t="str">
        <f>IF('Variations d''expr° - Validation'!AA81="","",'Variations d''expr° - Validation'!AA81)</f>
        <v/>
      </c>
      <c r="W81" s="331" t="str">
        <f>IF(VLOOKUP($F81,'Moyennes ∆Ct et 2^(-∆Ct)'!$B$3:$BD$86,52,FALSE)=0,"",VLOOKUP($F81,'Moyennes ∆Ct et 2^(-∆Ct)'!$B$3:$BD$86,52,FALSE))</f>
        <v/>
      </c>
      <c r="X81" s="321" t="str">
        <f>IF('Variations d''expr° - Validation'!AD81="","",'Variations d''expr° - Validation'!AD81)</f>
        <v/>
      </c>
      <c r="Y81" s="331" t="str">
        <f>IF(VLOOKUP($F81,'Moyennes ∆Ct et 2^(-∆Ct)'!$B$3:$BD$86,54,FALSE)=0,"",VLOOKUP($F81,'Moyennes ∆Ct et 2^(-∆Ct)'!$B$3:$BD$86,54,FALSE))</f>
        <v/>
      </c>
      <c r="Z81" s="321" t="str">
        <f>IF('Variations d''expr° - Validation'!AG81="","",'Variations d''expr° - Validation'!AG81)</f>
        <v/>
      </c>
      <c r="AA81" s="148" t="str">
        <f>IF('Informations Gènes'!E82="","",'Informations Gènes'!E82)</f>
        <v/>
      </c>
      <c r="AB81" s="146"/>
      <c r="AC81" s="146"/>
      <c r="AD81" s="146"/>
      <c r="AE81" s="146"/>
    </row>
    <row r="82" spans="1:32" ht="15.75" customHeight="1">
      <c r="A82" s="146"/>
      <c r="D82" s="148" t="str">
        <f>IF('Informations Gènes'!A83="","",'Informations Gènes'!A83)</f>
        <v/>
      </c>
      <c r="E82" s="148" t="str">
        <f>IF('Informations Gènes'!B83="","",'Informations Gènes'!B83)</f>
        <v/>
      </c>
      <c r="F82" s="148" t="str">
        <f>'Matrice Couleur Descriptive'!E83</f>
        <v/>
      </c>
      <c r="G82" s="331" t="str">
        <f>IF(VLOOKUP($F82,'Moyennes ∆Ct et 2^(-∆Ct)'!$B$3:$BD$86,36,FALSE)=0,"",VLOOKUP($F82,'Moyennes ∆Ct et 2^(-∆Ct)'!$B$3:$BD$86,36,FALSE))</f>
        <v/>
      </c>
      <c r="H82" s="321" t="str">
        <f>IF('Variations d''expr° - Validation'!F82="","",'Variations d''expr° - Validation'!F82)</f>
        <v/>
      </c>
      <c r="I82" s="331" t="str">
        <f>IF(VLOOKUP($F82,'Moyennes ∆Ct et 2^(-∆Ct)'!$B$3:$BD$86,38,FALSE)=0,"",VLOOKUP($F82,'Moyennes ∆Ct et 2^(-∆Ct)'!$B$3:$BD$86,38,FALSE))</f>
        <v/>
      </c>
      <c r="J82" s="321" t="str">
        <f>IF('Variations d''expr° - Validation'!I82="","",'Variations d''expr° - Validation'!I82)</f>
        <v/>
      </c>
      <c r="K82" s="331" t="str">
        <f>IF(VLOOKUP($F82,'Moyennes ∆Ct et 2^(-∆Ct)'!$B$3:$BD$86,40,FALSE)=0,"",VLOOKUP($F82,'Moyennes ∆Ct et 2^(-∆Ct)'!$B$3:$BD$86,40,FALSE))</f>
        <v/>
      </c>
      <c r="L82" s="321" t="str">
        <f>IF('Variations d''expr° - Validation'!L82="","",'Variations d''expr° - Validation'!L82)</f>
        <v/>
      </c>
      <c r="M82" s="331" t="str">
        <f>IF(VLOOKUP($F82,'Moyennes ∆Ct et 2^(-∆Ct)'!$B$3:$BD$86,42,FALSE)=0,"",VLOOKUP($F82,'Moyennes ∆Ct et 2^(-∆Ct)'!$B$3:$BD$86,42,FALSE))</f>
        <v/>
      </c>
      <c r="N82" s="321" t="str">
        <f>IF('Variations d''expr° - Validation'!O82="","",'Variations d''expr° - Validation'!O82)</f>
        <v/>
      </c>
      <c r="O82" s="331" t="str">
        <f>IF(VLOOKUP($F82,'Moyennes ∆Ct et 2^(-∆Ct)'!$B$3:$BD$86,44,FALSE)=0,"",VLOOKUP($F82,'Moyennes ∆Ct et 2^(-∆Ct)'!$B$3:$BD$86,44,FALSE))</f>
        <v/>
      </c>
      <c r="P82" s="321" t="str">
        <f>IF('Variations d''expr° - Validation'!R82="","",'Variations d''expr° - Validation'!R82)</f>
        <v/>
      </c>
      <c r="Q82" s="331" t="str">
        <f>IF(VLOOKUP($F82,'Moyennes ∆Ct et 2^(-∆Ct)'!$B$3:$BD$86,46,FALSE)=0,"",VLOOKUP($F82,'Moyennes ∆Ct et 2^(-∆Ct)'!$B$3:$BD$86,46,FALSE))</f>
        <v/>
      </c>
      <c r="R82" s="321" t="str">
        <f>IF('Variations d''expr° - Validation'!U82="","",'Variations d''expr° - Validation'!U82)</f>
        <v/>
      </c>
      <c r="S82" s="331" t="str">
        <f>IF(VLOOKUP($F82,'Moyennes ∆Ct et 2^(-∆Ct)'!$B$3:$BD$86,48,FALSE)=0,"",VLOOKUP($F82,'Moyennes ∆Ct et 2^(-∆Ct)'!$B$3:$BD$86,48,FALSE))</f>
        <v/>
      </c>
      <c r="T82" s="321" t="str">
        <f>IF('Variations d''expr° - Validation'!X82="","",'Variations d''expr° - Validation'!X82)</f>
        <v/>
      </c>
      <c r="U82" s="331" t="str">
        <f>IF(VLOOKUP($F82,'Moyennes ∆Ct et 2^(-∆Ct)'!$B$3:$BD$86,50,FALSE)=0,"",VLOOKUP($F82,'Moyennes ∆Ct et 2^(-∆Ct)'!$B$3:$BD$86,50,FALSE))</f>
        <v/>
      </c>
      <c r="V82" s="321" t="str">
        <f>IF('Variations d''expr° - Validation'!AA82="","",'Variations d''expr° - Validation'!AA82)</f>
        <v/>
      </c>
      <c r="W82" s="331" t="str">
        <f>IF(VLOOKUP($F82,'Moyennes ∆Ct et 2^(-∆Ct)'!$B$3:$BD$86,52,FALSE)=0,"",VLOOKUP($F82,'Moyennes ∆Ct et 2^(-∆Ct)'!$B$3:$BD$86,52,FALSE))</f>
        <v/>
      </c>
      <c r="X82" s="321" t="str">
        <f>IF('Variations d''expr° - Validation'!AD82="","",'Variations d''expr° - Validation'!AD82)</f>
        <v/>
      </c>
      <c r="Y82" s="331" t="str">
        <f>IF(VLOOKUP($F82,'Moyennes ∆Ct et 2^(-∆Ct)'!$B$3:$BD$86,54,FALSE)=0,"",VLOOKUP($F82,'Moyennes ∆Ct et 2^(-∆Ct)'!$B$3:$BD$86,54,FALSE))</f>
        <v/>
      </c>
      <c r="Z82" s="321" t="str">
        <f>IF('Variations d''expr° - Validation'!AG82="","",'Variations d''expr° - Validation'!AG82)</f>
        <v/>
      </c>
      <c r="AA82" s="148" t="str">
        <f>IF('Informations Gènes'!E83="","",'Informations Gènes'!E83)</f>
        <v/>
      </c>
      <c r="AB82" s="146"/>
      <c r="AC82" s="146"/>
      <c r="AD82" s="146"/>
      <c r="AE82" s="146"/>
    </row>
    <row r="83" spans="1:32" ht="15.75" customHeight="1">
      <c r="A83" s="146"/>
      <c r="D83" s="148" t="str">
        <f>IF('Informations Gènes'!A84="","",'Informations Gènes'!A84)</f>
        <v/>
      </c>
      <c r="E83" s="148" t="str">
        <f>IF('Informations Gènes'!B84="","",'Informations Gènes'!B84)</f>
        <v/>
      </c>
      <c r="F83" s="148" t="str">
        <f>'Matrice Couleur Descriptive'!E84</f>
        <v/>
      </c>
      <c r="G83" s="331" t="str">
        <f>IF(VLOOKUP($F83,'Moyennes ∆Ct et 2^(-∆Ct)'!$B$3:$BD$86,36,FALSE)=0,"",VLOOKUP($F83,'Moyennes ∆Ct et 2^(-∆Ct)'!$B$3:$BD$86,36,FALSE))</f>
        <v/>
      </c>
      <c r="H83" s="321" t="str">
        <f>IF('Variations d''expr° - Validation'!F83="","",'Variations d''expr° - Validation'!F83)</f>
        <v/>
      </c>
      <c r="I83" s="331" t="str">
        <f>IF(VLOOKUP($F83,'Moyennes ∆Ct et 2^(-∆Ct)'!$B$3:$BD$86,38,FALSE)=0,"",VLOOKUP($F83,'Moyennes ∆Ct et 2^(-∆Ct)'!$B$3:$BD$86,38,FALSE))</f>
        <v/>
      </c>
      <c r="J83" s="321" t="str">
        <f>IF('Variations d''expr° - Validation'!I83="","",'Variations d''expr° - Validation'!I83)</f>
        <v/>
      </c>
      <c r="K83" s="331" t="str">
        <f>IF(VLOOKUP($F83,'Moyennes ∆Ct et 2^(-∆Ct)'!$B$3:$BD$86,40,FALSE)=0,"",VLOOKUP($F83,'Moyennes ∆Ct et 2^(-∆Ct)'!$B$3:$BD$86,40,FALSE))</f>
        <v/>
      </c>
      <c r="L83" s="321" t="str">
        <f>IF('Variations d''expr° - Validation'!L83="","",'Variations d''expr° - Validation'!L83)</f>
        <v/>
      </c>
      <c r="M83" s="331" t="str">
        <f>IF(VLOOKUP($F83,'Moyennes ∆Ct et 2^(-∆Ct)'!$B$3:$BD$86,42,FALSE)=0,"",VLOOKUP($F83,'Moyennes ∆Ct et 2^(-∆Ct)'!$B$3:$BD$86,42,FALSE))</f>
        <v/>
      </c>
      <c r="N83" s="321" t="str">
        <f>IF('Variations d''expr° - Validation'!O83="","",'Variations d''expr° - Validation'!O83)</f>
        <v/>
      </c>
      <c r="O83" s="331" t="str">
        <f>IF(VLOOKUP($F83,'Moyennes ∆Ct et 2^(-∆Ct)'!$B$3:$BD$86,44,FALSE)=0,"",VLOOKUP($F83,'Moyennes ∆Ct et 2^(-∆Ct)'!$B$3:$BD$86,44,FALSE))</f>
        <v/>
      </c>
      <c r="P83" s="321" t="str">
        <f>IF('Variations d''expr° - Validation'!R83="","",'Variations d''expr° - Validation'!R83)</f>
        <v/>
      </c>
      <c r="Q83" s="331" t="str">
        <f>IF(VLOOKUP($F83,'Moyennes ∆Ct et 2^(-∆Ct)'!$B$3:$BD$86,46,FALSE)=0,"",VLOOKUP($F83,'Moyennes ∆Ct et 2^(-∆Ct)'!$B$3:$BD$86,46,FALSE))</f>
        <v/>
      </c>
      <c r="R83" s="321" t="str">
        <f>IF('Variations d''expr° - Validation'!U83="","",'Variations d''expr° - Validation'!U83)</f>
        <v/>
      </c>
      <c r="S83" s="331" t="str">
        <f>IF(VLOOKUP($F83,'Moyennes ∆Ct et 2^(-∆Ct)'!$B$3:$BD$86,48,FALSE)=0,"",VLOOKUP($F83,'Moyennes ∆Ct et 2^(-∆Ct)'!$B$3:$BD$86,48,FALSE))</f>
        <v/>
      </c>
      <c r="T83" s="321" t="str">
        <f>IF('Variations d''expr° - Validation'!X83="","",'Variations d''expr° - Validation'!X83)</f>
        <v/>
      </c>
      <c r="U83" s="331" t="str">
        <f>IF(VLOOKUP($F83,'Moyennes ∆Ct et 2^(-∆Ct)'!$B$3:$BD$86,50,FALSE)=0,"",VLOOKUP($F83,'Moyennes ∆Ct et 2^(-∆Ct)'!$B$3:$BD$86,50,FALSE))</f>
        <v/>
      </c>
      <c r="V83" s="321" t="str">
        <f>IF('Variations d''expr° - Validation'!AA83="","",'Variations d''expr° - Validation'!AA83)</f>
        <v/>
      </c>
      <c r="W83" s="331" t="str">
        <f>IF(VLOOKUP($F83,'Moyennes ∆Ct et 2^(-∆Ct)'!$B$3:$BD$86,52,FALSE)=0,"",VLOOKUP($F83,'Moyennes ∆Ct et 2^(-∆Ct)'!$B$3:$BD$86,52,FALSE))</f>
        <v/>
      </c>
      <c r="X83" s="321" t="str">
        <f>IF('Variations d''expr° - Validation'!AD83="","",'Variations d''expr° - Validation'!AD83)</f>
        <v/>
      </c>
      <c r="Y83" s="331" t="str">
        <f>IF(VLOOKUP($F83,'Moyennes ∆Ct et 2^(-∆Ct)'!$B$3:$BD$86,54,FALSE)=0,"",VLOOKUP($F83,'Moyennes ∆Ct et 2^(-∆Ct)'!$B$3:$BD$86,54,FALSE))</f>
        <v/>
      </c>
      <c r="Z83" s="321" t="str">
        <f>IF('Variations d''expr° - Validation'!AG83="","",'Variations d''expr° - Validation'!AG83)</f>
        <v/>
      </c>
      <c r="AA83" s="148" t="str">
        <f>IF('Informations Gènes'!E84="","",'Informations Gènes'!E84)</f>
        <v/>
      </c>
      <c r="AB83" s="146"/>
      <c r="AC83" s="146"/>
      <c r="AD83" s="146"/>
      <c r="AE83" s="146"/>
    </row>
    <row r="84" spans="1:32" ht="15.75" customHeight="1">
      <c r="A84" s="146"/>
      <c r="D84" s="148" t="str">
        <f>IF('Informations Gènes'!A85="","",'Informations Gènes'!A85)</f>
        <v/>
      </c>
      <c r="E84" s="148" t="str">
        <f>IF('Informations Gènes'!B85="","",'Informations Gènes'!B85)</f>
        <v/>
      </c>
      <c r="F84" s="148" t="str">
        <f>'Matrice Couleur Descriptive'!E85</f>
        <v/>
      </c>
      <c r="G84" s="331" t="str">
        <f>IF(VLOOKUP($F84,'Moyennes ∆Ct et 2^(-∆Ct)'!$B$3:$BD$86,36,FALSE)=0,"",VLOOKUP($F84,'Moyennes ∆Ct et 2^(-∆Ct)'!$B$3:$BD$86,36,FALSE))</f>
        <v/>
      </c>
      <c r="H84" s="321" t="str">
        <f>IF('Variations d''expr° - Validation'!F84="","",'Variations d''expr° - Validation'!F84)</f>
        <v/>
      </c>
      <c r="I84" s="331" t="str">
        <f>IF(VLOOKUP($F84,'Moyennes ∆Ct et 2^(-∆Ct)'!$B$3:$BD$86,38,FALSE)=0,"",VLOOKUP($F84,'Moyennes ∆Ct et 2^(-∆Ct)'!$B$3:$BD$86,38,FALSE))</f>
        <v/>
      </c>
      <c r="J84" s="321" t="str">
        <f>IF('Variations d''expr° - Validation'!I84="","",'Variations d''expr° - Validation'!I84)</f>
        <v/>
      </c>
      <c r="K84" s="331" t="str">
        <f>IF(VLOOKUP($F84,'Moyennes ∆Ct et 2^(-∆Ct)'!$B$3:$BD$86,40,FALSE)=0,"",VLOOKUP($F84,'Moyennes ∆Ct et 2^(-∆Ct)'!$B$3:$BD$86,40,FALSE))</f>
        <v/>
      </c>
      <c r="L84" s="321" t="str">
        <f>IF('Variations d''expr° - Validation'!L84="","",'Variations d''expr° - Validation'!L84)</f>
        <v/>
      </c>
      <c r="M84" s="331" t="str">
        <f>IF(VLOOKUP($F84,'Moyennes ∆Ct et 2^(-∆Ct)'!$B$3:$BD$86,42,FALSE)=0,"",VLOOKUP($F84,'Moyennes ∆Ct et 2^(-∆Ct)'!$B$3:$BD$86,42,FALSE))</f>
        <v/>
      </c>
      <c r="N84" s="321" t="str">
        <f>IF('Variations d''expr° - Validation'!O84="","",'Variations d''expr° - Validation'!O84)</f>
        <v/>
      </c>
      <c r="O84" s="331" t="str">
        <f>IF(VLOOKUP($F84,'Moyennes ∆Ct et 2^(-∆Ct)'!$B$3:$BD$86,44,FALSE)=0,"",VLOOKUP($F84,'Moyennes ∆Ct et 2^(-∆Ct)'!$B$3:$BD$86,44,FALSE))</f>
        <v/>
      </c>
      <c r="P84" s="321" t="str">
        <f>IF('Variations d''expr° - Validation'!R84="","",'Variations d''expr° - Validation'!R84)</f>
        <v/>
      </c>
      <c r="Q84" s="331" t="str">
        <f>IF(VLOOKUP($F84,'Moyennes ∆Ct et 2^(-∆Ct)'!$B$3:$BD$86,46,FALSE)=0,"",VLOOKUP($F84,'Moyennes ∆Ct et 2^(-∆Ct)'!$B$3:$BD$86,46,FALSE))</f>
        <v/>
      </c>
      <c r="R84" s="321" t="str">
        <f>IF('Variations d''expr° - Validation'!U84="","",'Variations d''expr° - Validation'!U84)</f>
        <v/>
      </c>
      <c r="S84" s="331" t="str">
        <f>IF(VLOOKUP($F84,'Moyennes ∆Ct et 2^(-∆Ct)'!$B$3:$BD$86,48,FALSE)=0,"",VLOOKUP($F84,'Moyennes ∆Ct et 2^(-∆Ct)'!$B$3:$BD$86,48,FALSE))</f>
        <v/>
      </c>
      <c r="T84" s="321" t="str">
        <f>IF('Variations d''expr° - Validation'!X84="","",'Variations d''expr° - Validation'!X84)</f>
        <v/>
      </c>
      <c r="U84" s="331" t="str">
        <f>IF(VLOOKUP($F84,'Moyennes ∆Ct et 2^(-∆Ct)'!$B$3:$BD$86,50,FALSE)=0,"",VLOOKUP($F84,'Moyennes ∆Ct et 2^(-∆Ct)'!$B$3:$BD$86,50,FALSE))</f>
        <v/>
      </c>
      <c r="V84" s="321" t="str">
        <f>IF('Variations d''expr° - Validation'!AA84="","",'Variations d''expr° - Validation'!AA84)</f>
        <v/>
      </c>
      <c r="W84" s="331" t="str">
        <f>IF(VLOOKUP($F84,'Moyennes ∆Ct et 2^(-∆Ct)'!$B$3:$BD$86,52,FALSE)=0,"",VLOOKUP($F84,'Moyennes ∆Ct et 2^(-∆Ct)'!$B$3:$BD$86,52,FALSE))</f>
        <v/>
      </c>
      <c r="X84" s="321" t="str">
        <f>IF('Variations d''expr° - Validation'!AD84="","",'Variations d''expr° - Validation'!AD84)</f>
        <v/>
      </c>
      <c r="Y84" s="331" t="str">
        <f>IF(VLOOKUP($F84,'Moyennes ∆Ct et 2^(-∆Ct)'!$B$3:$BD$86,54,FALSE)=0,"",VLOOKUP($F84,'Moyennes ∆Ct et 2^(-∆Ct)'!$B$3:$BD$86,54,FALSE))</f>
        <v/>
      </c>
      <c r="Z84" s="321" t="str">
        <f>IF('Variations d''expr° - Validation'!AG84="","",'Variations d''expr° - Validation'!AG84)</f>
        <v/>
      </c>
      <c r="AA84" s="148" t="str">
        <f>IF('Informations Gènes'!E85="","",'Informations Gènes'!E85)</f>
        <v/>
      </c>
      <c r="AB84" s="146"/>
      <c r="AC84" s="146"/>
      <c r="AD84" s="146"/>
      <c r="AE84" s="146"/>
    </row>
    <row r="85" spans="1:32" ht="15.75" customHeight="1">
      <c r="A85" s="146"/>
      <c r="D85" s="148" t="str">
        <f>IF('Informations Gènes'!A86="","",'Informations Gènes'!A86)</f>
        <v/>
      </c>
      <c r="E85" s="148" t="str">
        <f>IF('Informations Gènes'!B86="","",'Informations Gènes'!B86)</f>
        <v/>
      </c>
      <c r="F85" s="148" t="str">
        <f>'Matrice Couleur Descriptive'!E86</f>
        <v/>
      </c>
      <c r="G85" s="331" t="str">
        <f>IF(VLOOKUP($F85,'Moyennes ∆Ct et 2^(-∆Ct)'!$B$3:$BD$86,36,FALSE)=0,"",VLOOKUP($F85,'Moyennes ∆Ct et 2^(-∆Ct)'!$B$3:$BD$86,36,FALSE))</f>
        <v/>
      </c>
      <c r="H85" s="321" t="str">
        <f>IF('Variations d''expr° - Validation'!F85="","",'Variations d''expr° - Validation'!F85)</f>
        <v/>
      </c>
      <c r="I85" s="331" t="str">
        <f>IF(VLOOKUP($F85,'Moyennes ∆Ct et 2^(-∆Ct)'!$B$3:$BD$86,38,FALSE)=0,"",VLOOKUP($F85,'Moyennes ∆Ct et 2^(-∆Ct)'!$B$3:$BD$86,38,FALSE))</f>
        <v/>
      </c>
      <c r="J85" s="321" t="str">
        <f>IF('Variations d''expr° - Validation'!I85="","",'Variations d''expr° - Validation'!I85)</f>
        <v/>
      </c>
      <c r="K85" s="331" t="str">
        <f>IF(VLOOKUP($F85,'Moyennes ∆Ct et 2^(-∆Ct)'!$B$3:$BD$86,40,FALSE)=0,"",VLOOKUP($F85,'Moyennes ∆Ct et 2^(-∆Ct)'!$B$3:$BD$86,40,FALSE))</f>
        <v/>
      </c>
      <c r="L85" s="321" t="str">
        <f>IF('Variations d''expr° - Validation'!L85="","",'Variations d''expr° - Validation'!L85)</f>
        <v/>
      </c>
      <c r="M85" s="331" t="str">
        <f>IF(VLOOKUP($F85,'Moyennes ∆Ct et 2^(-∆Ct)'!$B$3:$BD$86,42,FALSE)=0,"",VLOOKUP($F85,'Moyennes ∆Ct et 2^(-∆Ct)'!$B$3:$BD$86,42,FALSE))</f>
        <v/>
      </c>
      <c r="N85" s="321" t="str">
        <f>IF('Variations d''expr° - Validation'!O85="","",'Variations d''expr° - Validation'!O85)</f>
        <v/>
      </c>
      <c r="O85" s="331" t="str">
        <f>IF(VLOOKUP($F85,'Moyennes ∆Ct et 2^(-∆Ct)'!$B$3:$BD$86,44,FALSE)=0,"",VLOOKUP($F85,'Moyennes ∆Ct et 2^(-∆Ct)'!$B$3:$BD$86,44,FALSE))</f>
        <v/>
      </c>
      <c r="P85" s="321" t="str">
        <f>IF('Variations d''expr° - Validation'!R85="","",'Variations d''expr° - Validation'!R85)</f>
        <v/>
      </c>
      <c r="Q85" s="331" t="str">
        <f>IF(VLOOKUP($F85,'Moyennes ∆Ct et 2^(-∆Ct)'!$B$3:$BD$86,46,FALSE)=0,"",VLOOKUP($F85,'Moyennes ∆Ct et 2^(-∆Ct)'!$B$3:$BD$86,46,FALSE))</f>
        <v/>
      </c>
      <c r="R85" s="321" t="str">
        <f>IF('Variations d''expr° - Validation'!U85="","",'Variations d''expr° - Validation'!U85)</f>
        <v/>
      </c>
      <c r="S85" s="331" t="str">
        <f>IF(VLOOKUP($F85,'Moyennes ∆Ct et 2^(-∆Ct)'!$B$3:$BD$86,48,FALSE)=0,"",VLOOKUP($F85,'Moyennes ∆Ct et 2^(-∆Ct)'!$B$3:$BD$86,48,FALSE))</f>
        <v/>
      </c>
      <c r="T85" s="321" t="str">
        <f>IF('Variations d''expr° - Validation'!X85="","",'Variations d''expr° - Validation'!X85)</f>
        <v/>
      </c>
      <c r="U85" s="331" t="str">
        <f>IF(VLOOKUP($F85,'Moyennes ∆Ct et 2^(-∆Ct)'!$B$3:$BD$86,50,FALSE)=0,"",VLOOKUP($F85,'Moyennes ∆Ct et 2^(-∆Ct)'!$B$3:$BD$86,50,FALSE))</f>
        <v/>
      </c>
      <c r="V85" s="321" t="str">
        <f>IF('Variations d''expr° - Validation'!AA85="","",'Variations d''expr° - Validation'!AA85)</f>
        <v/>
      </c>
      <c r="W85" s="331" t="str">
        <f>IF(VLOOKUP($F85,'Moyennes ∆Ct et 2^(-∆Ct)'!$B$3:$BD$86,52,FALSE)=0,"",VLOOKUP($F85,'Moyennes ∆Ct et 2^(-∆Ct)'!$B$3:$BD$86,52,FALSE))</f>
        <v/>
      </c>
      <c r="X85" s="321" t="str">
        <f>IF('Variations d''expr° - Validation'!AD85="","",'Variations d''expr° - Validation'!AD85)</f>
        <v/>
      </c>
      <c r="Y85" s="331" t="str">
        <f>IF(VLOOKUP($F85,'Moyennes ∆Ct et 2^(-∆Ct)'!$B$3:$BD$86,54,FALSE)=0,"",VLOOKUP($F85,'Moyennes ∆Ct et 2^(-∆Ct)'!$B$3:$BD$86,54,FALSE))</f>
        <v/>
      </c>
      <c r="Z85" s="321" t="str">
        <f>IF('Variations d''expr° - Validation'!AG85="","",'Variations d''expr° - Validation'!AG85)</f>
        <v/>
      </c>
      <c r="AA85" s="148" t="str">
        <f>IF('Informations Gènes'!E86="","",'Informations Gènes'!E86)</f>
        <v/>
      </c>
      <c r="AB85" s="146"/>
      <c r="AC85" s="146"/>
      <c r="AD85" s="146"/>
      <c r="AE85" s="146"/>
    </row>
    <row r="86" spans="1:32" ht="15.75" customHeight="1">
      <c r="A86" s="146"/>
      <c r="D86" s="148" t="str">
        <f>IF('Informations Gènes'!A87="","",'Informations Gènes'!A87)</f>
        <v/>
      </c>
      <c r="E86" s="148" t="str">
        <f>IF('Informations Gènes'!B87="","",'Informations Gènes'!B87)</f>
        <v/>
      </c>
      <c r="F86" s="148" t="str">
        <f>'Matrice Couleur Descriptive'!E87</f>
        <v/>
      </c>
      <c r="G86" s="331" t="str">
        <f>IF(VLOOKUP($F86,'Moyennes ∆Ct et 2^(-∆Ct)'!$B$3:$BD$86,36,FALSE)=0,"",VLOOKUP($F86,'Moyennes ∆Ct et 2^(-∆Ct)'!$B$3:$BD$86,36,FALSE))</f>
        <v/>
      </c>
      <c r="H86" s="321" t="str">
        <f>IF('Variations d''expr° - Validation'!F86="","",'Variations d''expr° - Validation'!F86)</f>
        <v/>
      </c>
      <c r="I86" s="331" t="str">
        <f>IF(VLOOKUP($F86,'Moyennes ∆Ct et 2^(-∆Ct)'!$B$3:$BD$86,38,FALSE)=0,"",VLOOKUP($F86,'Moyennes ∆Ct et 2^(-∆Ct)'!$B$3:$BD$86,38,FALSE))</f>
        <v/>
      </c>
      <c r="J86" s="321" t="str">
        <f>IF('Variations d''expr° - Validation'!I86="","",'Variations d''expr° - Validation'!I86)</f>
        <v/>
      </c>
      <c r="K86" s="331" t="str">
        <f>IF(VLOOKUP($F86,'Moyennes ∆Ct et 2^(-∆Ct)'!$B$3:$BD$86,40,FALSE)=0,"",VLOOKUP($F86,'Moyennes ∆Ct et 2^(-∆Ct)'!$B$3:$BD$86,40,FALSE))</f>
        <v/>
      </c>
      <c r="L86" s="321" t="str">
        <f>IF('Variations d''expr° - Validation'!L86="","",'Variations d''expr° - Validation'!L86)</f>
        <v/>
      </c>
      <c r="M86" s="331" t="str">
        <f>IF(VLOOKUP($F86,'Moyennes ∆Ct et 2^(-∆Ct)'!$B$3:$BD$86,42,FALSE)=0,"",VLOOKUP($F86,'Moyennes ∆Ct et 2^(-∆Ct)'!$B$3:$BD$86,42,FALSE))</f>
        <v/>
      </c>
      <c r="N86" s="321" t="str">
        <f>IF('Variations d''expr° - Validation'!O86="","",'Variations d''expr° - Validation'!O86)</f>
        <v/>
      </c>
      <c r="O86" s="331" t="str">
        <f>IF(VLOOKUP($F86,'Moyennes ∆Ct et 2^(-∆Ct)'!$B$3:$BD$86,44,FALSE)=0,"",VLOOKUP($F86,'Moyennes ∆Ct et 2^(-∆Ct)'!$B$3:$BD$86,44,FALSE))</f>
        <v/>
      </c>
      <c r="P86" s="321" t="str">
        <f>IF('Variations d''expr° - Validation'!R86="","",'Variations d''expr° - Validation'!R86)</f>
        <v/>
      </c>
      <c r="Q86" s="331" t="str">
        <f>IF(VLOOKUP($F86,'Moyennes ∆Ct et 2^(-∆Ct)'!$B$3:$BD$86,46,FALSE)=0,"",VLOOKUP($F86,'Moyennes ∆Ct et 2^(-∆Ct)'!$B$3:$BD$86,46,FALSE))</f>
        <v/>
      </c>
      <c r="R86" s="321" t="str">
        <f>IF('Variations d''expr° - Validation'!U86="","",'Variations d''expr° - Validation'!U86)</f>
        <v/>
      </c>
      <c r="S86" s="331" t="str">
        <f>IF(VLOOKUP($F86,'Moyennes ∆Ct et 2^(-∆Ct)'!$B$3:$BD$86,48,FALSE)=0,"",VLOOKUP($F86,'Moyennes ∆Ct et 2^(-∆Ct)'!$B$3:$BD$86,48,FALSE))</f>
        <v/>
      </c>
      <c r="T86" s="321" t="str">
        <f>IF('Variations d''expr° - Validation'!X86="","",'Variations d''expr° - Validation'!X86)</f>
        <v/>
      </c>
      <c r="U86" s="331" t="str">
        <f>IF(VLOOKUP($F86,'Moyennes ∆Ct et 2^(-∆Ct)'!$B$3:$BD$86,50,FALSE)=0,"",VLOOKUP($F86,'Moyennes ∆Ct et 2^(-∆Ct)'!$B$3:$BD$86,50,FALSE))</f>
        <v/>
      </c>
      <c r="V86" s="321" t="str">
        <f>IF('Variations d''expr° - Validation'!AA86="","",'Variations d''expr° - Validation'!AA86)</f>
        <v/>
      </c>
      <c r="W86" s="331" t="str">
        <f>IF(VLOOKUP($F86,'Moyennes ∆Ct et 2^(-∆Ct)'!$B$3:$BD$86,52,FALSE)=0,"",VLOOKUP($F86,'Moyennes ∆Ct et 2^(-∆Ct)'!$B$3:$BD$86,52,FALSE))</f>
        <v/>
      </c>
      <c r="X86" s="321" t="str">
        <f>IF('Variations d''expr° - Validation'!AD86="","",'Variations d''expr° - Validation'!AD86)</f>
        <v/>
      </c>
      <c r="Y86" s="331" t="str">
        <f>IF(VLOOKUP($F86,'Moyennes ∆Ct et 2^(-∆Ct)'!$B$3:$BD$86,54,FALSE)=0,"",VLOOKUP($F86,'Moyennes ∆Ct et 2^(-∆Ct)'!$B$3:$BD$86,54,FALSE))</f>
        <v/>
      </c>
      <c r="Z86" s="321" t="str">
        <f>IF('Variations d''expr° - Validation'!AG86="","",'Variations d''expr° - Validation'!AG86)</f>
        <v/>
      </c>
      <c r="AA86" s="148" t="str">
        <f>IF('Informations Gènes'!E87="","",'Informations Gènes'!E87)</f>
        <v/>
      </c>
      <c r="AB86" s="146"/>
      <c r="AC86" s="146"/>
      <c r="AD86" s="146"/>
      <c r="AE86" s="146"/>
    </row>
    <row r="87" spans="1:32" hidden="1">
      <c r="A87" s="146"/>
      <c r="F87" s="146"/>
      <c r="G87" s="281" t="str">
        <f>IF(COUNT(G3:G86)&lt;&gt;0,"T","F")</f>
        <v>F</v>
      </c>
      <c r="H87" s="281" t="str">
        <f t="shared" ref="H87:Z87" si="0">IF(COUNT(H3:H86)&lt;&gt;0,"T","F")</f>
        <v>F</v>
      </c>
      <c r="I87" s="281" t="str">
        <f t="shared" si="0"/>
        <v>F</v>
      </c>
      <c r="J87" s="281" t="str">
        <f t="shared" si="0"/>
        <v>F</v>
      </c>
      <c r="K87" s="281" t="str">
        <f t="shared" si="0"/>
        <v>F</v>
      </c>
      <c r="L87" s="281" t="str">
        <f t="shared" si="0"/>
        <v>F</v>
      </c>
      <c r="M87" s="281" t="str">
        <f t="shared" si="0"/>
        <v>F</v>
      </c>
      <c r="N87" s="281" t="str">
        <f t="shared" si="0"/>
        <v>F</v>
      </c>
      <c r="O87" s="281" t="str">
        <f t="shared" si="0"/>
        <v>F</v>
      </c>
      <c r="P87" s="281" t="str">
        <f t="shared" si="0"/>
        <v>F</v>
      </c>
      <c r="Q87" s="281" t="str">
        <f t="shared" si="0"/>
        <v>F</v>
      </c>
      <c r="R87" s="281" t="str">
        <f t="shared" si="0"/>
        <v>F</v>
      </c>
      <c r="S87" s="281" t="str">
        <f t="shared" si="0"/>
        <v>F</v>
      </c>
      <c r="T87" s="281" t="str">
        <f t="shared" si="0"/>
        <v>F</v>
      </c>
      <c r="U87" s="281" t="str">
        <f t="shared" si="0"/>
        <v>F</v>
      </c>
      <c r="V87" s="281" t="str">
        <f t="shared" si="0"/>
        <v>F</v>
      </c>
      <c r="W87" s="281" t="str">
        <f t="shared" si="0"/>
        <v>F</v>
      </c>
      <c r="X87" s="281" t="str">
        <f t="shared" si="0"/>
        <v>F</v>
      </c>
      <c r="Y87" s="281" t="str">
        <f t="shared" si="0"/>
        <v>F</v>
      </c>
      <c r="Z87" s="281" t="str">
        <f t="shared" si="0"/>
        <v>F</v>
      </c>
      <c r="AA87" s="146"/>
      <c r="AB87" s="146"/>
      <c r="AC87" s="146"/>
      <c r="AD87" s="146"/>
      <c r="AE87" s="146"/>
      <c r="AF87" s="146"/>
    </row>
    <row r="88" spans="1:32">
      <c r="A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row>
    <row r="89" spans="1:32">
      <c r="A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row>
    <row r="90" spans="1:32">
      <c r="A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row>
    <row r="91" spans="1:32">
      <c r="A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row>
    <row r="92" spans="1:32">
      <c r="A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row>
    <row r="93" spans="1:32">
      <c r="A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row>
    <row r="94" spans="1:32">
      <c r="A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row>
    <row r="95" spans="1:32">
      <c r="A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row>
    <row r="96" spans="1:32">
      <c r="A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row>
    <row r="97" spans="1:32">
      <c r="A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row>
    <row r="98" spans="1:32">
      <c r="A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row>
    <row r="99" spans="1:32">
      <c r="A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row>
    <row r="100" spans="1:32">
      <c r="A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row>
    <row r="101" spans="1:32">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row>
  </sheetData>
  <mergeCells count="26">
    <mergeCell ref="A12:B12"/>
    <mergeCell ref="H1:H2"/>
    <mergeCell ref="J1:J2"/>
    <mergeCell ref="L1:L2"/>
    <mergeCell ref="A1:A3"/>
    <mergeCell ref="G1:G2"/>
    <mergeCell ref="I1:I2"/>
    <mergeCell ref="K1:K2"/>
    <mergeCell ref="F1:F2"/>
    <mergeCell ref="E1:E2"/>
    <mergeCell ref="D1:D2"/>
    <mergeCell ref="M1:M2"/>
    <mergeCell ref="O1:O2"/>
    <mergeCell ref="X1:X2"/>
    <mergeCell ref="Z1:Z2"/>
    <mergeCell ref="AA1:AA2"/>
    <mergeCell ref="N1:N2"/>
    <mergeCell ref="P1:P2"/>
    <mergeCell ref="R1:R2"/>
    <mergeCell ref="T1:T2"/>
    <mergeCell ref="V1:V2"/>
    <mergeCell ref="Y1:Y2"/>
    <mergeCell ref="Q1:Q2"/>
    <mergeCell ref="S1:S2"/>
    <mergeCell ref="U1:U2"/>
    <mergeCell ref="W1:W2"/>
  </mergeCells>
  <conditionalFormatting sqref="D3:D86">
    <cfRule type="expression" dxfId="33" priority="52">
      <formula>MOD(ROW(),2)=1</formula>
    </cfRule>
  </conditionalFormatting>
  <conditionalFormatting sqref="E3:E86">
    <cfRule type="expression" dxfId="32" priority="51">
      <formula>MOD(ROW(),2)=1</formula>
    </cfRule>
  </conditionalFormatting>
  <conditionalFormatting sqref="F3:F86">
    <cfRule type="expression" dxfId="31" priority="50">
      <formula>MOD(ROW(),2)=1</formula>
    </cfRule>
  </conditionalFormatting>
  <conditionalFormatting sqref="H3:H86">
    <cfRule type="expression" dxfId="30" priority="49">
      <formula>MOD(ROW(),2)=1</formula>
    </cfRule>
  </conditionalFormatting>
  <conditionalFormatting sqref="J3:J86">
    <cfRule type="expression" dxfId="29" priority="48">
      <formula>MOD(ROW(),2)=1</formula>
    </cfRule>
  </conditionalFormatting>
  <conditionalFormatting sqref="L3:L86">
    <cfRule type="expression" dxfId="28" priority="47">
      <formula>MOD(ROW(),2)=1</formula>
    </cfRule>
  </conditionalFormatting>
  <conditionalFormatting sqref="Z3:Z86">
    <cfRule type="expression" dxfId="27" priority="40">
      <formula>MOD(ROW(),2)=1</formula>
    </cfRule>
  </conditionalFormatting>
  <conditionalFormatting sqref="AA3:AA86">
    <cfRule type="expression" dxfId="26" priority="39">
      <formula>MOD(ROW(),2)=1</formula>
    </cfRule>
  </conditionalFormatting>
  <conditionalFormatting sqref="N3:N86">
    <cfRule type="expression" dxfId="25" priority="38">
      <formula>MOD(ROW(),2)=1</formula>
    </cfRule>
  </conditionalFormatting>
  <conditionalFormatting sqref="P3:P86">
    <cfRule type="expression" dxfId="24" priority="37">
      <formula>MOD(ROW(),2)=1</formula>
    </cfRule>
  </conditionalFormatting>
  <conditionalFormatting sqref="R3:R86">
    <cfRule type="expression" dxfId="23" priority="36">
      <formula>MOD(ROW(),2)=1</formula>
    </cfRule>
  </conditionalFormatting>
  <conditionalFormatting sqref="T3:T86">
    <cfRule type="expression" dxfId="22" priority="35">
      <formula>MOD(ROW(),2)=1</formula>
    </cfRule>
  </conditionalFormatting>
  <conditionalFormatting sqref="V3:V86">
    <cfRule type="expression" dxfId="21" priority="34">
      <formula>MOD(ROW(),2)=1</formula>
    </cfRule>
  </conditionalFormatting>
  <conditionalFormatting sqref="X3:X86">
    <cfRule type="expression" dxfId="20" priority="33">
      <formula>MOD(ROW(),2)=1</formula>
    </cfRule>
  </conditionalFormatting>
  <conditionalFormatting sqref="G3:G86">
    <cfRule type="colorScale" priority="30">
      <colorScale>
        <cfvo type="min" val="0"/>
        <cfvo type="percentile" val="50"/>
        <cfvo type="max" val="0"/>
        <color rgb="FF17F20C"/>
        <color rgb="FF000000"/>
        <color rgb="FFFF0000"/>
      </colorScale>
    </cfRule>
    <cfRule type="cellIs" dxfId="19" priority="29" operator="between">
      <formula>$A$14</formula>
      <formula>$B$14</formula>
    </cfRule>
    <cfRule type="containsBlanks" dxfId="18" priority="28">
      <formula>LEN(TRIM(G3))=0</formula>
    </cfRule>
  </conditionalFormatting>
  <conditionalFormatting sqref="I3:I86">
    <cfRule type="containsBlanks" dxfId="17" priority="25">
      <formula>LEN(TRIM(I3))=0</formula>
    </cfRule>
    <cfRule type="cellIs" dxfId="16" priority="26" operator="between">
      <formula>$A$14</formula>
      <formula>$B$14</formula>
    </cfRule>
    <cfRule type="colorScale" priority="27">
      <colorScale>
        <cfvo type="min" val="0"/>
        <cfvo type="percentile" val="50"/>
        <cfvo type="max" val="0"/>
        <color rgb="FF17F20C"/>
        <color rgb="FF000000"/>
        <color rgb="FFFF0000"/>
      </colorScale>
    </cfRule>
  </conditionalFormatting>
  <conditionalFormatting sqref="K3:K86">
    <cfRule type="containsBlanks" dxfId="15" priority="22">
      <formula>LEN(TRIM(K3))=0</formula>
    </cfRule>
    <cfRule type="cellIs" dxfId="14" priority="23" operator="between">
      <formula>$A$14</formula>
      <formula>$B$14</formula>
    </cfRule>
    <cfRule type="colorScale" priority="24">
      <colorScale>
        <cfvo type="min" val="0"/>
        <cfvo type="percentile" val="50"/>
        <cfvo type="max" val="0"/>
        <color rgb="FF17F20C"/>
        <color rgb="FF000000"/>
        <color rgb="FFFF0000"/>
      </colorScale>
    </cfRule>
  </conditionalFormatting>
  <conditionalFormatting sqref="M3:M86">
    <cfRule type="containsBlanks" dxfId="13" priority="19">
      <formula>LEN(TRIM(M3))=0</formula>
    </cfRule>
    <cfRule type="cellIs" dxfId="12" priority="20" operator="between">
      <formula>$A$14</formula>
      <formula>$B$14</formula>
    </cfRule>
    <cfRule type="colorScale" priority="21">
      <colorScale>
        <cfvo type="min" val="0"/>
        <cfvo type="percentile" val="50"/>
        <cfvo type="max" val="0"/>
        <color rgb="FF17F20C"/>
        <color rgb="FF000000"/>
        <color rgb="FFFF0000"/>
      </colorScale>
    </cfRule>
  </conditionalFormatting>
  <conditionalFormatting sqref="O3:O86">
    <cfRule type="containsBlanks" dxfId="11" priority="16">
      <formula>LEN(TRIM(O3))=0</formula>
    </cfRule>
    <cfRule type="cellIs" dxfId="10" priority="17" operator="between">
      <formula>$A$14</formula>
      <formula>$B$14</formula>
    </cfRule>
    <cfRule type="colorScale" priority="18">
      <colorScale>
        <cfvo type="min" val="0"/>
        <cfvo type="percentile" val="50"/>
        <cfvo type="max" val="0"/>
        <color rgb="FF17F20C"/>
        <color rgb="FF000000"/>
        <color rgb="FFFF0000"/>
      </colorScale>
    </cfRule>
  </conditionalFormatting>
  <conditionalFormatting sqref="Q3:Q86">
    <cfRule type="containsBlanks" dxfId="9" priority="13">
      <formula>LEN(TRIM(Q3))=0</formula>
    </cfRule>
    <cfRule type="cellIs" dxfId="8" priority="14" operator="between">
      <formula>$A$14</formula>
      <formula>$B$14</formula>
    </cfRule>
    <cfRule type="colorScale" priority="15">
      <colorScale>
        <cfvo type="min" val="0"/>
        <cfvo type="percentile" val="50"/>
        <cfvo type="max" val="0"/>
        <color rgb="FF17F20C"/>
        <color rgb="FF000000"/>
        <color rgb="FFFF0000"/>
      </colorScale>
    </cfRule>
  </conditionalFormatting>
  <conditionalFormatting sqref="S3:S86">
    <cfRule type="containsBlanks" dxfId="7" priority="10">
      <formula>LEN(TRIM(S3))=0</formula>
    </cfRule>
    <cfRule type="cellIs" dxfId="6" priority="11" operator="between">
      <formula>$A$14</formula>
      <formula>$B$14</formula>
    </cfRule>
    <cfRule type="colorScale" priority="12">
      <colorScale>
        <cfvo type="min" val="0"/>
        <cfvo type="percentile" val="50"/>
        <cfvo type="max" val="0"/>
        <color rgb="FF17F20C"/>
        <color rgb="FF000000"/>
        <color rgb="FFFF0000"/>
      </colorScale>
    </cfRule>
  </conditionalFormatting>
  <conditionalFormatting sqref="U3:U86">
    <cfRule type="containsBlanks" dxfId="5" priority="7">
      <formula>LEN(TRIM(U3))=0</formula>
    </cfRule>
    <cfRule type="cellIs" dxfId="4" priority="8" operator="between">
      <formula>$A$14</formula>
      <formula>$B$14</formula>
    </cfRule>
    <cfRule type="colorScale" priority="9">
      <colorScale>
        <cfvo type="min" val="0"/>
        <cfvo type="percentile" val="50"/>
        <cfvo type="max" val="0"/>
        <color rgb="FF17F20C"/>
        <color rgb="FF000000"/>
        <color rgb="FFFF0000"/>
      </colorScale>
    </cfRule>
  </conditionalFormatting>
  <conditionalFormatting sqref="W3:W86">
    <cfRule type="containsBlanks" dxfId="3" priority="4">
      <formula>LEN(TRIM(W3))=0</formula>
    </cfRule>
    <cfRule type="cellIs" dxfId="2" priority="5" operator="between">
      <formula>$A$14</formula>
      <formula>$B$14</formula>
    </cfRule>
    <cfRule type="colorScale" priority="6">
      <colorScale>
        <cfvo type="min" val="0"/>
        <cfvo type="percentile" val="50"/>
        <cfvo type="max" val="0"/>
        <color rgb="FF17F20C"/>
        <color rgb="FF000000"/>
        <color rgb="FFFF0000"/>
      </colorScale>
    </cfRule>
  </conditionalFormatting>
  <conditionalFormatting sqref="Y3:Y86">
    <cfRule type="containsBlanks" dxfId="1" priority="1">
      <formula>LEN(TRIM(Y3))=0</formula>
    </cfRule>
    <cfRule type="cellIs" dxfId="0" priority="2" operator="between">
      <formula>$A$14</formula>
      <formula>$B$14</formula>
    </cfRule>
    <cfRule type="colorScale" priority="3">
      <colorScale>
        <cfvo type="min" val="0"/>
        <cfvo type="percentile" val="50"/>
        <cfvo type="max" val="0"/>
        <color rgb="FF17F20C"/>
        <color rgb="FF000000"/>
        <color rgb="FFFF0000"/>
      </colorScale>
    </cfRule>
  </conditionalFormatting>
  <hyperlinks>
    <hyperlink ref="A1" location="'Indications d''Utilisation'!A67" display="Lien vers Indication d'Utilisation"/>
    <hyperlink ref="A1:A3" location="'Indications d''Utilisation'!A135" tooltip="Lien vers &quot;Indications d'Utilisation&quot;" display="Lien vers Indications d'Utilisation"/>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34</vt:i4>
      </vt:variant>
    </vt:vector>
  </HeadingPairs>
  <TitlesOfParts>
    <vt:vector size="34" baseType="lpstr">
      <vt:lpstr>Information sur les Gènes</vt:lpstr>
      <vt:lpstr>Indications d'Utilisation</vt:lpstr>
      <vt:lpstr>Informations Gènes</vt:lpstr>
      <vt:lpstr>Plan de plaque</vt:lpstr>
      <vt:lpstr>Données Echantillon Contrôle</vt:lpstr>
      <vt:lpstr>Données Echantillon 1</vt:lpstr>
      <vt:lpstr>Données Echantillon 2</vt:lpstr>
      <vt:lpstr>Données Echantillon 3</vt:lpstr>
      <vt:lpstr>Données Echantillon 4</vt:lpstr>
      <vt:lpstr>Données Echantillon 5</vt:lpstr>
      <vt:lpstr>Données Echantillon 6</vt:lpstr>
      <vt:lpstr>Données Echantillon 7</vt:lpstr>
      <vt:lpstr>Données Echantillon 8</vt:lpstr>
      <vt:lpstr>Données Echantillon 9</vt:lpstr>
      <vt:lpstr>Données Echantillon 10</vt:lpstr>
      <vt:lpstr>Selection Gènes de Référence</vt:lpstr>
      <vt:lpstr>Contrôle Qualité</vt:lpstr>
      <vt:lpstr>Moyennes des Ct</vt:lpstr>
      <vt:lpstr>Calcul des ∆Ct</vt:lpstr>
      <vt:lpstr>Moyennes ∆Ct et 2^(-∆Ct)</vt:lpstr>
      <vt:lpstr>Moyennes des ∆∆Ct</vt:lpstr>
      <vt:lpstr>Moyennes des 2^(-∆∆Ct)</vt:lpstr>
      <vt:lpstr>Variations d'expr° - Validation</vt:lpstr>
      <vt:lpstr>Test de Student</vt:lpstr>
      <vt:lpstr>Feuille de Calcul</vt:lpstr>
      <vt:lpstr>Boîtes à moustaches</vt:lpstr>
      <vt:lpstr>Choix des Gènes pour Diagrammes</vt:lpstr>
      <vt:lpstr>Données Diagrammes en Barre</vt:lpstr>
      <vt:lpstr>Diagrammes en Barre</vt:lpstr>
      <vt:lpstr>Diagrammes en Barre par Gènes</vt:lpstr>
      <vt:lpstr>Nuages de points</vt:lpstr>
      <vt:lpstr>Matrice Couleur Descriptive</vt:lpstr>
      <vt:lpstr>Matrice Couleur (Plaque)</vt:lpstr>
      <vt:lpstr>Matrice Couleur (Colonne)</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Steven</cp:lastModifiedBy>
  <cp:lastPrinted>2013-04-24T10:21:02Z</cp:lastPrinted>
  <dcterms:created xsi:type="dcterms:W3CDTF">2013-04-22T10:10:50Z</dcterms:created>
  <dcterms:modified xsi:type="dcterms:W3CDTF">2013-06-28T15:37:12Z</dcterms:modified>
</cp:coreProperties>
</file>