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irot\.1python\mobility\test\test_insee\output\"/>
    </mc:Choice>
  </mc:AlternateContent>
  <xr:revisionPtr revIDLastSave="0" documentId="13_ncr:1_{EC87BC59-672A-49D8-A55B-3E06F7DBA1BE}" xr6:coauthVersionLast="36" xr6:coauthVersionMax="36" xr10:uidLastSave="{00000000-0000-0000-0000-000000000000}"/>
  <bookViews>
    <workbookView xWindow="0" yWindow="0" windowWidth="19776" windowHeight="9300" xr2:uid="{00000000-000D-0000-FFFF-FFFF00000000}"/>
  </bookViews>
  <sheets>
    <sheet name="Comparaison 09" sheetId="4" r:id="rId1"/>
    <sheet name="Comparaison 18" sheetId="3" r:id="rId2"/>
  </sheets>
  <calcPr calcId="191029"/>
</workbook>
</file>

<file path=xl/calcChain.xml><?xml version="1.0" encoding="utf-8"?>
<calcChain xmlns="http://schemas.openxmlformats.org/spreadsheetml/2006/main">
  <c r="B8" i="4" l="1"/>
  <c r="B13" i="4"/>
  <c r="B4" i="3" l="1"/>
  <c r="C4" i="3"/>
  <c r="D4" i="3"/>
  <c r="E4" i="3"/>
  <c r="F4" i="3"/>
  <c r="G4" i="3"/>
  <c r="H4" i="3"/>
  <c r="C13" i="4"/>
  <c r="D13" i="4"/>
  <c r="E13" i="4"/>
  <c r="F13" i="4"/>
  <c r="G13" i="4"/>
  <c r="H13" i="4"/>
  <c r="I13" i="4"/>
  <c r="C8" i="4"/>
  <c r="D8" i="4"/>
  <c r="E8" i="4"/>
  <c r="F8" i="4"/>
  <c r="G8" i="4"/>
  <c r="H8" i="4"/>
  <c r="I7" i="4"/>
  <c r="I3" i="4"/>
  <c r="H4" i="4"/>
  <c r="G4" i="4"/>
  <c r="F4" i="4"/>
  <c r="E4" i="4"/>
  <c r="D4" i="4"/>
  <c r="C4" i="4"/>
  <c r="B4" i="4"/>
  <c r="I8" i="4" l="1"/>
  <c r="I4" i="4"/>
  <c r="C8" i="3" l="1"/>
  <c r="D8" i="3"/>
  <c r="E8" i="3"/>
  <c r="F8" i="3"/>
  <c r="G8" i="3"/>
  <c r="H8" i="3"/>
  <c r="I8" i="3"/>
  <c r="B8" i="3"/>
  <c r="B12" i="3"/>
  <c r="D12" i="3"/>
  <c r="C12" i="3"/>
  <c r="E12" i="3"/>
  <c r="F12" i="3"/>
  <c r="G12" i="3"/>
  <c r="H12" i="3"/>
  <c r="I11" i="3"/>
  <c r="I12" i="3" s="1"/>
  <c r="I7" i="3"/>
  <c r="I3" i="3" l="1"/>
  <c r="I4" i="3" s="1"/>
</calcChain>
</file>

<file path=xl/sharedStrings.xml><?xml version="1.0" encoding="utf-8"?>
<sst xmlns="http://schemas.openxmlformats.org/spreadsheetml/2006/main" count="40" uniqueCount="28">
  <si>
    <t>CSP : 1</t>
  </si>
  <si>
    <t>CSP : 2</t>
  </si>
  <si>
    <t>CSP : 3</t>
  </si>
  <si>
    <t>CSP : 4</t>
  </si>
  <si>
    <t>CSP : 5</t>
  </si>
  <si>
    <t>CSP : 6</t>
  </si>
  <si>
    <t>CSP :7</t>
  </si>
  <si>
    <t>CSP : 8</t>
  </si>
  <si>
    <t>dist/trips : weekday</t>
  </si>
  <si>
    <t>Données EMP 2019</t>
  </si>
  <si>
    <t>trips/day: weekday (jours ouvrés - jours voyage pro)</t>
  </si>
  <si>
    <t xml:space="preserve">Données EMP 2019 </t>
  </si>
  <si>
    <t>Variation : dist/ trips weekday</t>
  </si>
  <si>
    <t>trips/day: weekday (jours ouvrés- voyage pro)</t>
  </si>
  <si>
    <t>travel dist/y (long trips)</t>
  </si>
  <si>
    <t>Variation (jours ouvrés -jours voyage pros )</t>
  </si>
  <si>
    <t>Données EMP 2008</t>
  </si>
  <si>
    <t>Nbre de voyages</t>
  </si>
  <si>
    <t>par pers.</t>
  </si>
  <si>
    <t>référence : table 3-6</t>
  </si>
  <si>
    <t>Données EMP 2009</t>
  </si>
  <si>
    <t>travel dist/y (long trips)p_car</t>
  </si>
  <si>
    <t>travel dist/y (long trips) p_car</t>
  </si>
  <si>
    <t>n_travel_by_csp</t>
  </si>
  <si>
    <t>référence: feuille 7</t>
  </si>
  <si>
    <t>référence: feuille 1</t>
  </si>
  <si>
    <t>dist/trips : weekday (p_car)</t>
  </si>
  <si>
    <t>Variation  2009 dist/ trips weekday (p_car)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</si>
</sst>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003366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9" fontId="0" fillId="0" borderId="0" xfId="1" applyFont="1"/>
    <xf numFmtId="9" fontId="6" fillId="2" borderId="0" xfId="7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43" applyAlignment="1">
      <alignment horizontal="center" vertical="center"/>
    </xf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Lien hypertexte" xfId="43" builtinId="8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Variation 2009   ntrips / weekday </a:t>
            </a:r>
          </a:p>
          <a:p>
            <a:pPr>
              <a:defRPr/>
            </a:pPr>
            <a:r>
              <a:rPr lang="en-US" sz="1100"/>
              <a:t>(jours ouvrés -jours voyage pros )</a:t>
            </a:r>
          </a:p>
        </c:rich>
      </c:tx>
      <c:layout>
        <c:manualLayout>
          <c:xMode val="edge"/>
          <c:yMode val="edge"/>
          <c:x val="0.23396872232536189"/>
          <c:y val="3.2706968683660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09'!$A$4</c:f>
              <c:strCache>
                <c:ptCount val="1"/>
                <c:pt idx="0">
                  <c:v>Variation (jours ouvrés -jours voyage pros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09'!$B$4:$I$4</c:f>
              <c:numCache>
                <c:formatCode>0%</c:formatCode>
                <c:ptCount val="8"/>
                <c:pt idx="0">
                  <c:v>-4.7477618711052494E-2</c:v>
                </c:pt>
                <c:pt idx="1">
                  <c:v>5.3222910743491392E-2</c:v>
                </c:pt>
                <c:pt idx="2">
                  <c:v>6.9079774352314605E-2</c:v>
                </c:pt>
                <c:pt idx="3">
                  <c:v>1.8175847262747347E-2</c:v>
                </c:pt>
                <c:pt idx="4">
                  <c:v>-3.2171258762473398E-3</c:v>
                </c:pt>
                <c:pt idx="5">
                  <c:v>1.5558490842991102E-2</c:v>
                </c:pt>
                <c:pt idx="6">
                  <c:v>-4.4118415037533221E-2</c:v>
                </c:pt>
                <c:pt idx="7">
                  <c:v>3.017145353592543E-3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59C-A3DF-414EA81E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25352"/>
        <c:axId val="625332568"/>
      </c:barChart>
      <c:catAx>
        <c:axId val="6253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32568"/>
        <c:crosses val="autoZero"/>
        <c:auto val="1"/>
        <c:lblAlgn val="ctr"/>
        <c:lblOffset val="100"/>
        <c:noMultiLvlLbl val="0"/>
      </c:catAx>
      <c:valAx>
        <c:axId val="6253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2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2009 travel dist/y (long trips) p_car</a:t>
            </a:r>
          </a:p>
        </c:rich>
      </c:tx>
      <c:layout>
        <c:manualLayout>
          <c:xMode val="edge"/>
          <c:yMode val="edge"/>
          <c:x val="0.11281364829396326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09'!$A$13</c:f>
              <c:strCache>
                <c:ptCount val="1"/>
                <c:pt idx="0">
                  <c:v>travel dist/y (long trips) p_car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09'!$B$13:$I$13</c:f>
              <c:numCache>
                <c:formatCode>0%</c:formatCode>
                <c:ptCount val="8"/>
                <c:pt idx="0">
                  <c:v>-0.66690619725102485</c:v>
                </c:pt>
                <c:pt idx="1">
                  <c:v>0.64247036283079884</c:v>
                </c:pt>
                <c:pt idx="2">
                  <c:v>0.15575831305758303</c:v>
                </c:pt>
                <c:pt idx="3">
                  <c:v>-0.18382233502538081</c:v>
                </c:pt>
                <c:pt idx="4">
                  <c:v>-9.9372236958443882E-2</c:v>
                </c:pt>
                <c:pt idx="5">
                  <c:v>7.0253822629969376E-2</c:v>
                </c:pt>
                <c:pt idx="6">
                  <c:v>-0.32545169244563998</c:v>
                </c:pt>
                <c:pt idx="7">
                  <c:v>-0.22070167176830713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6-4850-9D30-345435CA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77896"/>
        <c:axId val="527871664"/>
      </c:barChart>
      <c:catAx>
        <c:axId val="52787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71664"/>
        <c:crosses val="autoZero"/>
        <c:auto val="1"/>
        <c:lblAlgn val="ctr"/>
        <c:lblOffset val="100"/>
        <c:noMultiLvlLbl val="0"/>
      </c:catAx>
      <c:valAx>
        <c:axId val="527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7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09'!$A$8</c:f>
              <c:strCache>
                <c:ptCount val="1"/>
                <c:pt idx="0">
                  <c:v>Variation  2009 dist/ trips weekday (p_car)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09'!$B$8:$I$8</c:f>
              <c:numCache>
                <c:formatCode>0%</c:formatCode>
                <c:ptCount val="8"/>
                <c:pt idx="0">
                  <c:v>7.1792979066139795E-2</c:v>
                </c:pt>
                <c:pt idx="1">
                  <c:v>0.12569119754234515</c:v>
                </c:pt>
                <c:pt idx="2">
                  <c:v>-1.5655674405749997E-2</c:v>
                </c:pt>
                <c:pt idx="3">
                  <c:v>7.1708144765999959E-2</c:v>
                </c:pt>
                <c:pt idx="4">
                  <c:v>4.7394991181365809E-2</c:v>
                </c:pt>
                <c:pt idx="5">
                  <c:v>-1.6884724543849483E-2</c:v>
                </c:pt>
                <c:pt idx="6">
                  <c:v>7.3879784904144374E-2</c:v>
                </c:pt>
                <c:pt idx="7">
                  <c:v>0.3715010298938537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A-4A36-A248-7386ED87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60184"/>
        <c:axId val="527862808"/>
      </c:barChart>
      <c:catAx>
        <c:axId val="52786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62808"/>
        <c:crosses val="autoZero"/>
        <c:auto val="1"/>
        <c:lblAlgn val="ctr"/>
        <c:lblOffset val="100"/>
        <c:noMultiLvlLbl val="0"/>
      </c:catAx>
      <c:valAx>
        <c:axId val="5278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6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2018 : dist/ trips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18'!$A$8</c:f>
              <c:strCache>
                <c:ptCount val="1"/>
                <c:pt idx="0">
                  <c:v>Variation : dist/ trips weekday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18'!$B$8:$I$8</c:f>
              <c:numCache>
                <c:formatCode>0%</c:formatCode>
                <c:ptCount val="8"/>
                <c:pt idx="0">
                  <c:v>-3.3311183855375015E-2</c:v>
                </c:pt>
                <c:pt idx="1">
                  <c:v>0.12986653656571567</c:v>
                </c:pt>
                <c:pt idx="2">
                  <c:v>7.1928324959923629E-2</c:v>
                </c:pt>
                <c:pt idx="3">
                  <c:v>4.1959383421606988E-2</c:v>
                </c:pt>
                <c:pt idx="4">
                  <c:v>0.10027065183580675</c:v>
                </c:pt>
                <c:pt idx="5">
                  <c:v>3.5458575055608677E-2</c:v>
                </c:pt>
                <c:pt idx="6">
                  <c:v>6.118314328352259E-2</c:v>
                </c:pt>
                <c:pt idx="7">
                  <c:v>0.49356080653731849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535-80A8-786BCB29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11576"/>
        <c:axId val="625303704"/>
      </c:barChart>
      <c:catAx>
        <c:axId val="62531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03704"/>
        <c:crosses val="autoZero"/>
        <c:auto val="1"/>
        <c:lblAlgn val="ctr"/>
        <c:lblOffset val="100"/>
        <c:noMultiLvlLbl val="0"/>
      </c:catAx>
      <c:valAx>
        <c:axId val="6253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1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</a:t>
            </a:r>
            <a:r>
              <a:rPr lang="en-US" baseline="0"/>
              <a:t> 2018 </a:t>
            </a:r>
            <a:r>
              <a:rPr lang="en-US"/>
              <a:t>travel dist/y (long trips)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974783932794429E-2"/>
          <c:y val="0.2145498783454988"/>
          <c:w val="0.84677593479849622"/>
          <c:h val="0.73192214111922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'Comparaison 18'!$A$12</c:f>
              <c:strCache>
                <c:ptCount val="1"/>
                <c:pt idx="0">
                  <c:v>travel dist/y (long trips)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18'!$B$12:$I$12</c:f>
              <c:numCache>
                <c:formatCode>0%</c:formatCode>
                <c:ptCount val="8"/>
                <c:pt idx="0">
                  <c:v>-0.27945964611987584</c:v>
                </c:pt>
                <c:pt idx="1">
                  <c:v>4.6733921996528149E-2</c:v>
                </c:pt>
                <c:pt idx="2">
                  <c:v>2.1379622721181546E-2</c:v>
                </c:pt>
                <c:pt idx="3">
                  <c:v>-9.6217071525733222E-2</c:v>
                </c:pt>
                <c:pt idx="4">
                  <c:v>-7.9201910465014569E-2</c:v>
                </c:pt>
                <c:pt idx="5">
                  <c:v>-0.2553852721474249</c:v>
                </c:pt>
                <c:pt idx="6">
                  <c:v>-0.16108598312027311</c:v>
                </c:pt>
                <c:pt idx="7">
                  <c:v>8.3877603659034738E-2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2-4A44-9E97-AB3E8A3A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711136"/>
        <c:axId val="222697032"/>
      </c:barChart>
      <c:catAx>
        <c:axId val="22271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697032"/>
        <c:crosses val="autoZero"/>
        <c:auto val="1"/>
        <c:lblAlgn val="ctr"/>
        <c:lblOffset val="100"/>
        <c:noMultiLvlLbl val="0"/>
      </c:catAx>
      <c:valAx>
        <c:axId val="2226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271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2018 (jours ouvrés -jours voyage pros )</a:t>
            </a:r>
          </a:p>
        </c:rich>
      </c:tx>
      <c:layout>
        <c:manualLayout>
          <c:xMode val="edge"/>
          <c:yMode val="edge"/>
          <c:x val="0.19065577411410484"/>
          <c:y val="4.169562195969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18'!$A$4</c:f>
              <c:strCache>
                <c:ptCount val="1"/>
                <c:pt idx="0">
                  <c:v>Variation (jours ouvrés -jours voyage pros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18'!$B$4:$I$4</c:f>
              <c:numCache>
                <c:formatCode>0%</c:formatCode>
                <c:ptCount val="8"/>
                <c:pt idx="0">
                  <c:v>0.10928093645484793</c:v>
                </c:pt>
                <c:pt idx="1">
                  <c:v>9.0623700623699843E-2</c:v>
                </c:pt>
                <c:pt idx="2">
                  <c:v>0.11493006993006971</c:v>
                </c:pt>
                <c:pt idx="3">
                  <c:v>6.1179148737286582E-2</c:v>
                </c:pt>
                <c:pt idx="4">
                  <c:v>4.5934065934065682E-2</c:v>
                </c:pt>
                <c:pt idx="5">
                  <c:v>1.825791855203529E-2</c:v>
                </c:pt>
                <c:pt idx="6">
                  <c:v>0.13913461538461247</c:v>
                </c:pt>
                <c:pt idx="7">
                  <c:v>1.0764754884201588E-2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E-48A1-913E-8CC581BC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075376"/>
        <c:axId val="483077016"/>
      </c:barChart>
      <c:catAx>
        <c:axId val="4830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077016"/>
        <c:crosses val="autoZero"/>
        <c:auto val="1"/>
        <c:lblAlgn val="ctr"/>
        <c:lblOffset val="100"/>
        <c:noMultiLvlLbl val="0"/>
      </c:catAx>
      <c:valAx>
        <c:axId val="48307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30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516256</xdr:colOff>
      <xdr:row>1</xdr:row>
      <xdr:rowOff>428625</xdr:rowOff>
    </xdr:from>
    <xdr:to>
      <xdr:col>19</xdr:col>
      <xdr:colOff>371474</xdr:colOff>
      <xdr:row>5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23CDD96-8E50-4D5B-ABA9-F17E16B219FA}"/>
            </a:ext>
          </a:extLst>
        </xdr:cNvPr>
        <xdr:cNvSpPr txBox="1"/>
      </xdr:nvSpPr>
      <xdr:spPr>
        <a:xfrm>
          <a:off x="13594081" y="609600"/>
          <a:ext cx="3808093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rectifications apportées</a:t>
          </a:r>
          <a:r>
            <a:rPr lang="fr-FR" sz="1100" baseline="0"/>
            <a:t> : </a:t>
          </a:r>
        </a:p>
        <a:p>
          <a:r>
            <a:rPr lang="fr-FR" sz="1100" baseline="0"/>
            <a:t>pondération annuelle des voyages</a:t>
          </a:r>
        </a:p>
        <a:p>
          <a:r>
            <a:rPr lang="fr-FR" sz="1100" baseline="0"/>
            <a:t>utilisation du safe_sample</a:t>
          </a:r>
        </a:p>
        <a:p>
          <a:r>
            <a:rPr lang="fr-FR" sz="1100" baseline="0"/>
            <a:t>sample d'individus "pesés"</a:t>
          </a:r>
        </a:p>
        <a:p>
          <a:r>
            <a:rPr lang="fr-FR" sz="1100" baseline="0"/>
            <a:t>calcul sur 100 individus </a:t>
          </a:r>
        </a:p>
        <a:p>
          <a:r>
            <a:rPr lang="fr-FR" sz="1100" baseline="0"/>
            <a:t>utilisation de p_car</a:t>
          </a:r>
        </a:p>
      </xdr:txBody>
    </xdr:sp>
    <xdr:clientData/>
  </xdr:twoCellAnchor>
  <xdr:twoCellAnchor>
    <xdr:from>
      <xdr:col>10</xdr:col>
      <xdr:colOff>479107</xdr:colOff>
      <xdr:row>0</xdr:row>
      <xdr:rowOff>163830</xdr:rowOff>
    </xdr:from>
    <xdr:to>
      <xdr:col>14</xdr:col>
      <xdr:colOff>257175</xdr:colOff>
      <xdr:row>7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B733AF5-6B00-4AF2-86E0-00432199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754380</xdr:colOff>
      <xdr:row>6</xdr:row>
      <xdr:rowOff>83820</xdr:rowOff>
    </xdr:from>
    <xdr:to>
      <xdr:col>19</xdr:col>
      <xdr:colOff>30480</xdr:colOff>
      <xdr:row>18</xdr:row>
      <xdr:rowOff>53340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5C893A8-F98C-4E26-8042-034641199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160020</xdr:rowOff>
    </xdr:from>
    <xdr:to>
      <xdr:col>14</xdr:col>
      <xdr:colOff>495300</xdr:colOff>
      <xdr:row>17</xdr:row>
      <xdr:rowOff>167640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AFB05D2-1F36-40D8-BD4B-CDE7C269C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68581</xdr:colOff>
      <xdr:row>1</xdr:row>
      <xdr:rowOff>297181</xdr:rowOff>
    </xdr:from>
    <xdr:to>
      <xdr:col>18</xdr:col>
      <xdr:colOff>472440</xdr:colOff>
      <xdr:row>4</xdr:row>
      <xdr:rowOff>43816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D0C1B35-0989-4BD4-992C-200ED2976DAE}"/>
            </a:ext>
          </a:extLst>
        </xdr:cNvPr>
        <xdr:cNvSpPr txBox="1"/>
      </xdr:nvSpPr>
      <xdr:spPr>
        <a:xfrm>
          <a:off x="13470256" y="478156"/>
          <a:ext cx="2775584" cy="1384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rectifications apportées</a:t>
          </a:r>
          <a:r>
            <a:rPr lang="fr-FR" sz="1100" baseline="0"/>
            <a:t> : </a:t>
          </a:r>
        </a:p>
        <a:p>
          <a:r>
            <a:rPr lang="fr-FR" sz="1100" baseline="0"/>
            <a:t>pondération annuelle des voyages</a:t>
          </a:r>
        </a:p>
        <a:p>
          <a:r>
            <a:rPr lang="fr-FR" sz="1100" baseline="0"/>
            <a:t>utilisation du safe_sample</a:t>
          </a:r>
        </a:p>
        <a:p>
          <a:r>
            <a:rPr lang="fr-FR" sz="1100" baseline="0"/>
            <a:t>sample d'individus "pesés"</a:t>
          </a:r>
        </a:p>
        <a:p>
          <a:r>
            <a:rPr lang="fr-FR" sz="1100" baseline="0"/>
            <a:t>calcul sur 1000 individus </a:t>
          </a:r>
        </a:p>
        <a:p>
          <a:r>
            <a:rPr lang="fr-FR" sz="1100" baseline="0"/>
            <a:t>attention : résultats sans p_car ( résultats avec p _car sur 100 personnes semblait satisfaisant)                                                         </a:t>
          </a:r>
          <a:endParaRPr lang="fr-FR" sz="1100"/>
        </a:p>
      </xdr:txBody>
    </xdr:sp>
    <xdr:clientData/>
  </xdr:twoCellAnchor>
  <xdr:twoCellAnchor>
    <xdr:from>
      <xdr:col>10</xdr:col>
      <xdr:colOff>86679</xdr:colOff>
      <xdr:row>10</xdr:row>
      <xdr:rowOff>123825</xdr:rowOff>
    </xdr:from>
    <xdr:to>
      <xdr:col>14</xdr:col>
      <xdr:colOff>558165</xdr:colOff>
      <xdr:row>23</xdr:row>
      <xdr:rowOff>158115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F6A8673-530E-4F97-9733-75376004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18098</xdr:colOff>
      <xdr:row>10</xdr:row>
      <xdr:rowOff>133350</xdr:rowOff>
    </xdr:from>
    <xdr:to>
      <xdr:col>19</xdr:col>
      <xdr:colOff>676275</xdr:colOff>
      <xdr:row>24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0855120-051C-4898-8CA7-664C35A60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200024</xdr:colOff>
      <xdr:row>1</xdr:row>
      <xdr:rowOff>247650</xdr:rowOff>
    </xdr:from>
    <xdr:to>
      <xdr:col>14</xdr:col>
      <xdr:colOff>634365</xdr:colOff>
      <xdr:row>7</xdr:row>
      <xdr:rowOff>171450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66B621E-467A-4465-8E56-35D73261D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view.officeapps.live.com/op/view.aspx?src=https%3A%2F%2Fwww.statistiques.developpement-durable.gouv.fr%2Fsites%2Fdefault%2Ffiles%2F2018-12%2F3%2520ENTD2008%2520Mobilit%25C3%25A9%2520locale%2520un%2520jour-crit%25C3%25A8res%2520socio-d%25C3%25A9m.xls&amp;wdOrigin=BROWSELINK" TargetMode="External"/><Relationship Id="rId1" Type="http://schemas.openxmlformats.org/officeDocument/2006/relationships/hyperlink" Target="https://view.officeapps.live.com/op/view.aspx?src=https%3A%2F%2Fwww.statistiques.developpement-durable.gouv.fr%2Fsites%2Fdefault%2Ffiles%2F2018-12%2FENTD2008%2520Principaux%2520r%25C3%25A9sultats.xls&amp;wdOrigin=BROWSE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view.officeapps.live.com/op/view.aspx?src=https%3A%2F%2Fwww.statistiques.developpement-durable.gouv.fr%2Fsites%2Fdefault%2Ffiles%2F2021-12%2F3_1_emp2019_voyages_caracteristiques_sociodemographiques_individus.xlsx&amp;wdOrigin=BROWSELINK" TargetMode="External"/><Relationship Id="rId1" Type="http://schemas.openxmlformats.org/officeDocument/2006/relationships/hyperlink" Target="https://view.officeapps.live.com/op/view.aspx?src=https%3A%2F%2Fwww.statistiques.developpement-durable.gouv.fr%2Fsites%2Fdefault%2Ffiles%2F2022-01%2F2_1_1_emp2019_mobilite_locale_semaine_caracteristiques_sociodemographiques_individus_janv_2022.xlsx&amp;wdOrigin=BROWSE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E2B7-3B9A-45E2-A730-FF4E14DE1CB0}">
  <dimension ref="A1:J26"/>
  <sheetViews>
    <sheetView tabSelected="1" topLeftCell="A34" zoomScaleNormal="100" workbookViewId="0">
      <selection activeCell="H20" sqref="H20"/>
    </sheetView>
  </sheetViews>
  <sheetFormatPr baseColWidth="10" defaultRowHeight="14.4" x14ac:dyDescent="0.3"/>
  <cols>
    <col min="1" max="1" width="27.21875" customWidth="1"/>
    <col min="9" max="9" width="12.44140625" bestFit="1" customWidth="1"/>
    <col min="10" max="10" width="24.21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ht="57" customHeight="1" x14ac:dyDescent="0.3">
      <c r="A2" s="4" t="s">
        <v>13</v>
      </c>
      <c r="B2" s="1">
        <v>3.81008952515579</v>
      </c>
      <c r="C2" s="1">
        <v>3.68628018760222</v>
      </c>
      <c r="D2" s="1">
        <v>3.6348712327978698</v>
      </c>
      <c r="E2" s="1">
        <v>3.8690682195984398</v>
      </c>
      <c r="F2" s="1">
        <v>3.7877749216702599</v>
      </c>
      <c r="G2" s="1">
        <v>3.4528988688661699</v>
      </c>
      <c r="H2" s="1">
        <v>2.2941158039099201</v>
      </c>
      <c r="I2" s="1">
        <v>2.9834745845675701</v>
      </c>
      <c r="J2" s="14" t="s">
        <v>19</v>
      </c>
    </row>
    <row r="3" spans="1:10" ht="48.6" customHeight="1" x14ac:dyDescent="0.3">
      <c r="A3" s="4" t="s">
        <v>16</v>
      </c>
      <c r="B3" s="7">
        <v>4</v>
      </c>
      <c r="C3" s="7">
        <v>3.5</v>
      </c>
      <c r="D3" s="7">
        <v>3.4</v>
      </c>
      <c r="E3" s="7">
        <v>3.8</v>
      </c>
      <c r="F3" s="7">
        <v>3.8</v>
      </c>
      <c r="G3" s="7">
        <v>3.4</v>
      </c>
      <c r="H3" s="7">
        <v>2.4</v>
      </c>
      <c r="I3" s="7">
        <f>(2338*3.1+ 11808*3 + 3407*2.8)/(2338+11808+3407)</f>
        <v>2.9745000854554777</v>
      </c>
      <c r="J3" s="14"/>
    </row>
    <row r="4" spans="1:10" ht="28.8" x14ac:dyDescent="0.3">
      <c r="A4" s="4" t="s">
        <v>15</v>
      </c>
      <c r="B4" s="2">
        <f t="shared" ref="B4:H4" si="0">B2/B$3 -1</f>
        <v>-4.7477618711052494E-2</v>
      </c>
      <c r="C4" s="2">
        <f t="shared" si="0"/>
        <v>5.3222910743491392E-2</v>
      </c>
      <c r="D4" s="2">
        <f t="shared" si="0"/>
        <v>6.9079774352314605E-2</v>
      </c>
      <c r="E4" s="2">
        <f t="shared" si="0"/>
        <v>1.8175847262747347E-2</v>
      </c>
      <c r="F4" s="2">
        <f t="shared" si="0"/>
        <v>-3.2171258762473398E-3</v>
      </c>
      <c r="G4" s="2">
        <f t="shared" si="0"/>
        <v>1.5558490842991102E-2</v>
      </c>
      <c r="H4" s="2">
        <f t="shared" si="0"/>
        <v>-4.4118415037533221E-2</v>
      </c>
      <c r="I4" s="2">
        <f>I2/I$3-1</f>
        <v>3.017145353592543E-3</v>
      </c>
      <c r="J4" s="14"/>
    </row>
    <row r="5" spans="1:10" x14ac:dyDescent="0.3">
      <c r="J5" s="14"/>
    </row>
    <row r="6" spans="1:10" x14ac:dyDescent="0.3">
      <c r="A6" t="s">
        <v>26</v>
      </c>
      <c r="B6" s="1">
        <v>7.8240887471828202</v>
      </c>
      <c r="C6" s="1">
        <v>12.720310532228501</v>
      </c>
      <c r="D6" s="1">
        <v>10.6309187164179</v>
      </c>
      <c r="E6" s="1">
        <v>11.0385938910898</v>
      </c>
      <c r="F6" s="1">
        <v>8.2744204303327908</v>
      </c>
      <c r="G6" s="1">
        <v>9.5362181719246593</v>
      </c>
      <c r="H6" s="1">
        <v>7.73193445130984</v>
      </c>
      <c r="I6" s="1">
        <v>8.2138636453465192</v>
      </c>
      <c r="J6" s="14"/>
    </row>
    <row r="7" spans="1:10" x14ac:dyDescent="0.3">
      <c r="A7" t="s">
        <v>9</v>
      </c>
      <c r="B7" s="7">
        <v>7.3</v>
      </c>
      <c r="C7" s="7">
        <v>11.3</v>
      </c>
      <c r="D7" s="7">
        <v>10.8</v>
      </c>
      <c r="E7" s="7">
        <v>10.3</v>
      </c>
      <c r="F7" s="7">
        <v>7.9</v>
      </c>
      <c r="G7" s="7">
        <v>9.6999999999999993</v>
      </c>
      <c r="H7" s="7">
        <v>7.2</v>
      </c>
      <c r="I7" s="7">
        <f>(2338*6.5+ 11808*6 + 3407*5.6)/(2338+11808+3407)</f>
        <v>5.9889591522816614</v>
      </c>
      <c r="J7" s="14"/>
    </row>
    <row r="8" spans="1:10" x14ac:dyDescent="0.3">
      <c r="A8" t="s">
        <v>27</v>
      </c>
      <c r="B8" s="11">
        <f t="shared" ref="B8:I8" si="1">B6/B7-1</f>
        <v>7.1792979066139795E-2</v>
      </c>
      <c r="C8" s="11">
        <f t="shared" si="1"/>
        <v>0.12569119754234515</v>
      </c>
      <c r="D8" s="11">
        <f t="shared" si="1"/>
        <v>-1.5655674405749997E-2</v>
      </c>
      <c r="E8" s="11">
        <f t="shared" si="1"/>
        <v>7.1708144765999959E-2</v>
      </c>
      <c r="F8" s="11">
        <f t="shared" si="1"/>
        <v>4.7394991181365809E-2</v>
      </c>
      <c r="G8" s="11">
        <f t="shared" si="1"/>
        <v>-1.6884724543849483E-2</v>
      </c>
      <c r="H8" s="11">
        <f t="shared" si="1"/>
        <v>7.3879784904144374E-2</v>
      </c>
      <c r="I8" s="11">
        <f t="shared" si="1"/>
        <v>0.3715010298938537</v>
      </c>
      <c r="J8" s="13"/>
    </row>
    <row r="9" spans="1:10" x14ac:dyDescent="0.3">
      <c r="J9" s="13"/>
    </row>
    <row r="10" spans="1:10" x14ac:dyDescent="0.3">
      <c r="J10" s="13"/>
    </row>
    <row r="11" spans="1:10" x14ac:dyDescent="0.3">
      <c r="A11" t="s">
        <v>21</v>
      </c>
      <c r="B11">
        <v>1381.34</v>
      </c>
      <c r="C11">
        <v>13716.27</v>
      </c>
      <c r="D11">
        <v>14250.5</v>
      </c>
      <c r="E11">
        <v>6431.48</v>
      </c>
      <c r="F11">
        <v>4074.44</v>
      </c>
      <c r="G11">
        <v>3499.73</v>
      </c>
      <c r="H11">
        <v>3009.16</v>
      </c>
      <c r="I11">
        <v>3309.68</v>
      </c>
      <c r="J11" s="14"/>
    </row>
    <row r="12" spans="1:10" x14ac:dyDescent="0.3">
      <c r="A12" t="s">
        <v>20</v>
      </c>
      <c r="B12" s="7">
        <v>4147</v>
      </c>
      <c r="C12" s="7">
        <v>8351</v>
      </c>
      <c r="D12" s="7">
        <v>12330</v>
      </c>
      <c r="E12" s="7">
        <v>7880</v>
      </c>
      <c r="F12" s="7">
        <v>4524</v>
      </c>
      <c r="G12" s="7">
        <v>3270</v>
      </c>
      <c r="H12" s="7">
        <v>4461</v>
      </c>
      <c r="I12" s="7">
        <v>4247</v>
      </c>
      <c r="J12" s="14"/>
    </row>
    <row r="13" spans="1:10" x14ac:dyDescent="0.3">
      <c r="A13" t="s">
        <v>22</v>
      </c>
      <c r="B13" s="2">
        <f>B11/B12-1</f>
        <v>-0.66690619725102485</v>
      </c>
      <c r="C13" s="2">
        <f t="shared" ref="C13:I13" si="2">C11/C12-1</f>
        <v>0.64247036283079884</v>
      </c>
      <c r="D13" s="2">
        <f t="shared" si="2"/>
        <v>0.15575831305758303</v>
      </c>
      <c r="E13" s="2">
        <f t="shared" si="2"/>
        <v>-0.18382233502538081</v>
      </c>
      <c r="F13" s="2">
        <f t="shared" si="2"/>
        <v>-9.9372236958443882E-2</v>
      </c>
      <c r="G13" s="2">
        <f t="shared" si="2"/>
        <v>7.0253822629969376E-2</v>
      </c>
      <c r="H13" s="2">
        <f t="shared" si="2"/>
        <v>-0.32545169244563998</v>
      </c>
      <c r="I13" s="2">
        <f t="shared" si="2"/>
        <v>-0.22070167176830713</v>
      </c>
    </row>
    <row r="16" spans="1:10" ht="15" thickBot="1" x14ac:dyDescent="0.35"/>
    <row r="17" spans="2:4" ht="31.2" x14ac:dyDescent="0.3">
      <c r="C17" s="8" t="s">
        <v>17</v>
      </c>
    </row>
    <row r="18" spans="2:4" ht="15.6" x14ac:dyDescent="0.3">
      <c r="C18" s="9" t="s">
        <v>18</v>
      </c>
      <c r="D18" t="s">
        <v>23</v>
      </c>
    </row>
    <row r="19" spans="2:4" ht="15.6" x14ac:dyDescent="0.3">
      <c r="B19">
        <v>1</v>
      </c>
      <c r="C19" s="10">
        <v>3.6</v>
      </c>
      <c r="D19" s="5">
        <v>3.8565466537648301</v>
      </c>
    </row>
    <row r="20" spans="2:4" ht="15.6" x14ac:dyDescent="0.3">
      <c r="B20">
        <v>2</v>
      </c>
      <c r="C20" s="10">
        <v>7.4</v>
      </c>
      <c r="D20" s="5">
        <v>13.623216427491499</v>
      </c>
    </row>
    <row r="21" spans="2:4" ht="15.6" x14ac:dyDescent="0.3">
      <c r="B21">
        <v>3</v>
      </c>
      <c r="C21" s="10">
        <v>12.1</v>
      </c>
      <c r="D21" s="5">
        <v>15.1967675063529</v>
      </c>
    </row>
    <row r="22" spans="2:4" ht="15.6" x14ac:dyDescent="0.3">
      <c r="B22">
        <v>4</v>
      </c>
      <c r="C22" s="10">
        <v>8.4</v>
      </c>
      <c r="D22" s="5">
        <v>8.9673868088427007</v>
      </c>
    </row>
    <row r="23" spans="2:4" ht="15.6" x14ac:dyDescent="0.3">
      <c r="B23">
        <v>5</v>
      </c>
      <c r="C23" s="10">
        <v>5.2</v>
      </c>
      <c r="D23" s="5">
        <v>5.3024653282433301</v>
      </c>
    </row>
    <row r="24" spans="2:4" ht="15.6" x14ac:dyDescent="0.3">
      <c r="B24">
        <v>6</v>
      </c>
      <c r="C24" s="10">
        <v>4.0999999999999996</v>
      </c>
      <c r="D24" s="5">
        <v>4.1685520931012396</v>
      </c>
    </row>
    <row r="25" spans="2:4" ht="15.6" x14ac:dyDescent="0.3">
      <c r="B25">
        <v>7</v>
      </c>
      <c r="C25" s="10">
        <v>4.7</v>
      </c>
      <c r="D25" s="5">
        <v>4.6688328171086697</v>
      </c>
    </row>
    <row r="26" spans="2:4" ht="15.6" x14ac:dyDescent="0.3">
      <c r="B26">
        <v>8</v>
      </c>
      <c r="C26" s="10">
        <v>5.0999999999999996</v>
      </c>
      <c r="D26" s="5">
        <v>5.2333090841899397</v>
      </c>
    </row>
  </sheetData>
  <mergeCells count="2">
    <mergeCell ref="J2:J7"/>
    <mergeCell ref="J11:J12"/>
  </mergeCells>
  <hyperlinks>
    <hyperlink ref="J11:J12" r:id="rId1" display="référence " xr:uid="{5AB05E05-CB3B-49D9-904D-8198A37FC579}"/>
    <hyperlink ref="J2:J7" r:id="rId2" display="référence " xr:uid="{96EC5515-8C2F-4198-A140-B7683A8A088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7387-EB91-4065-A3EC-E947CD964524}">
  <dimension ref="A1:J12"/>
  <sheetViews>
    <sheetView topLeftCell="E3" workbookViewId="0">
      <selection activeCell="D19" sqref="D19"/>
    </sheetView>
  </sheetViews>
  <sheetFormatPr baseColWidth="10" defaultRowHeight="14.4" x14ac:dyDescent="0.3"/>
  <cols>
    <col min="1" max="1" width="17.6640625" customWidth="1"/>
    <col min="9" max="9" width="12.44140625" bestFit="1" customWidth="1"/>
    <col min="10" max="10" width="27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ht="57" customHeight="1" x14ac:dyDescent="0.3">
      <c r="A2" s="4" t="s">
        <v>10</v>
      </c>
      <c r="B2" s="7">
        <v>5.1026923076923003</v>
      </c>
      <c r="C2" s="7">
        <v>4.0353076923076898</v>
      </c>
      <c r="D2" s="7">
        <v>3.6792692307692301</v>
      </c>
      <c r="E2" s="7">
        <v>3.9263628503279602</v>
      </c>
      <c r="F2" s="7">
        <v>3.6607692307692301</v>
      </c>
      <c r="G2" s="7">
        <v>3.4620769230769199</v>
      </c>
      <c r="H2" s="7">
        <v>2.73392307692307</v>
      </c>
      <c r="I2" s="7">
        <v>2.88011538461538</v>
      </c>
      <c r="J2" s="14" t="s">
        <v>24</v>
      </c>
    </row>
    <row r="3" spans="1:10" ht="28.8" customHeight="1" x14ac:dyDescent="0.3">
      <c r="A3" s="4" t="s">
        <v>11</v>
      </c>
      <c r="B3">
        <v>4.5999999999999996</v>
      </c>
      <c r="C3">
        <v>3.7</v>
      </c>
      <c r="D3">
        <v>3.3</v>
      </c>
      <c r="E3">
        <v>3.7</v>
      </c>
      <c r="F3">
        <v>3.5</v>
      </c>
      <c r="G3">
        <v>3.4</v>
      </c>
      <c r="H3">
        <v>2.4</v>
      </c>
      <c r="I3" s="6">
        <f>(3209*3.2+ 11936*2.8 + 2144*2.6)/(3209+11936+2144)</f>
        <v>2.8494418416334084</v>
      </c>
      <c r="J3" s="14"/>
    </row>
    <row r="4" spans="1:10" ht="43.2" x14ac:dyDescent="0.3">
      <c r="A4" s="4" t="s">
        <v>15</v>
      </c>
      <c r="B4" s="2">
        <f t="shared" ref="B4:I4" si="0">B2/B$3 -1</f>
        <v>0.10928093645484793</v>
      </c>
      <c r="C4" s="2">
        <f t="shared" si="0"/>
        <v>9.0623700623699843E-2</v>
      </c>
      <c r="D4" s="2">
        <f t="shared" si="0"/>
        <v>0.11493006993006971</v>
      </c>
      <c r="E4" s="2">
        <f t="shared" si="0"/>
        <v>6.1179148737286582E-2</v>
      </c>
      <c r="F4" s="2">
        <f t="shared" si="0"/>
        <v>4.5934065934065682E-2</v>
      </c>
      <c r="G4" s="2">
        <f t="shared" si="0"/>
        <v>1.825791855203529E-2</v>
      </c>
      <c r="H4" s="2">
        <f t="shared" si="0"/>
        <v>0.13913461538461247</v>
      </c>
      <c r="I4" s="2">
        <f t="shared" si="0"/>
        <v>1.0764754884201588E-2</v>
      </c>
      <c r="J4" s="14"/>
    </row>
    <row r="5" spans="1:10" x14ac:dyDescent="0.3">
      <c r="A5" s="4"/>
      <c r="B5" s="2"/>
      <c r="C5" s="2"/>
      <c r="D5" s="2"/>
      <c r="E5" s="2"/>
      <c r="F5" s="2"/>
      <c r="G5" s="2"/>
      <c r="H5" s="2"/>
      <c r="I5" s="2"/>
      <c r="J5" s="14"/>
    </row>
    <row r="6" spans="1:10" x14ac:dyDescent="0.3">
      <c r="A6" t="s">
        <v>8</v>
      </c>
      <c r="B6" s="7">
        <v>6.1868084233256004</v>
      </c>
      <c r="C6" s="7">
        <v>12.3155452485663</v>
      </c>
      <c r="D6" s="7">
        <v>12.6487542345271</v>
      </c>
      <c r="E6" s="7">
        <v>12.1909247860328</v>
      </c>
      <c r="F6" s="7">
        <v>9.9024358665222607</v>
      </c>
      <c r="G6" s="7">
        <v>11.907773613139501</v>
      </c>
      <c r="H6" s="7">
        <v>7.5344003173130103</v>
      </c>
      <c r="I6" s="7">
        <v>9.3246001404702206</v>
      </c>
      <c r="J6" s="14"/>
    </row>
    <row r="7" spans="1:10" x14ac:dyDescent="0.3">
      <c r="A7" t="s">
        <v>9</v>
      </c>
      <c r="B7">
        <v>6.4</v>
      </c>
      <c r="C7">
        <v>10.9</v>
      </c>
      <c r="D7">
        <v>11.8</v>
      </c>
      <c r="E7">
        <v>11.7</v>
      </c>
      <c r="F7">
        <v>9</v>
      </c>
      <c r="G7">
        <v>11.5</v>
      </c>
      <c r="H7">
        <v>7.1</v>
      </c>
      <c r="I7" s="1">
        <f>(3209*6.7+ 11936*6.2 + 2144*5.8)/(3209+11936+2144)</f>
        <v>6.2432008791717273</v>
      </c>
      <c r="J7" s="14"/>
    </row>
    <row r="8" spans="1:10" x14ac:dyDescent="0.3">
      <c r="A8" t="s">
        <v>12</v>
      </c>
      <c r="B8" s="3">
        <f>B6/B7-1</f>
        <v>-3.3311183855375015E-2</v>
      </c>
      <c r="C8" s="3">
        <f t="shared" ref="C8:I8" si="1">C6/C7-1</f>
        <v>0.12986653656571567</v>
      </c>
      <c r="D8" s="3">
        <f t="shared" si="1"/>
        <v>7.1928324959923629E-2</v>
      </c>
      <c r="E8" s="3">
        <f t="shared" si="1"/>
        <v>4.1959383421606988E-2</v>
      </c>
      <c r="F8" s="3">
        <f t="shared" si="1"/>
        <v>0.10027065183580675</v>
      </c>
      <c r="G8" s="3">
        <f t="shared" si="1"/>
        <v>3.5458575055608677E-2</v>
      </c>
      <c r="H8" s="3">
        <f t="shared" si="1"/>
        <v>6.118314328352259E-2</v>
      </c>
      <c r="I8" s="3">
        <f t="shared" si="1"/>
        <v>0.49356080653731849</v>
      </c>
      <c r="J8" s="14"/>
    </row>
    <row r="9" spans="1:10" x14ac:dyDescent="0.3">
      <c r="J9" s="12"/>
    </row>
    <row r="10" spans="1:10" x14ac:dyDescent="0.3">
      <c r="A10" t="s">
        <v>14</v>
      </c>
      <c r="B10" s="7">
        <v>2784.1679273927998</v>
      </c>
      <c r="C10" s="7">
        <v>15255.1001791774</v>
      </c>
      <c r="D10" s="7">
        <v>19519.5859698245</v>
      </c>
      <c r="E10" s="7">
        <v>9362.2873560649296</v>
      </c>
      <c r="F10" s="7">
        <v>5685.0074047890002</v>
      </c>
      <c r="G10" s="7">
        <v>3319.4924567667799</v>
      </c>
      <c r="H10" s="7">
        <v>4330.4741551331499</v>
      </c>
      <c r="I10" s="7">
        <v>6869.8039510797098</v>
      </c>
      <c r="J10" s="14" t="s">
        <v>25</v>
      </c>
    </row>
    <row r="11" spans="1:10" x14ac:dyDescent="0.3">
      <c r="A11" t="s">
        <v>9</v>
      </c>
      <c r="B11" s="5">
        <v>3864</v>
      </c>
      <c r="C11" s="5">
        <v>14574</v>
      </c>
      <c r="D11" s="5">
        <v>19111</v>
      </c>
      <c r="E11" s="5">
        <v>10359</v>
      </c>
      <c r="F11" s="5">
        <v>6174</v>
      </c>
      <c r="G11" s="5">
        <v>4458</v>
      </c>
      <c r="H11" s="5">
        <v>5162</v>
      </c>
      <c r="I11" s="5">
        <f>(3209*6596+ 11936*6550 + 2144*4773)/(3209+11936+2144)</f>
        <v>6338.1731736942565</v>
      </c>
      <c r="J11" s="14"/>
    </row>
    <row r="12" spans="1:10" x14ac:dyDescent="0.3">
      <c r="A12" t="s">
        <v>14</v>
      </c>
      <c r="B12" s="2">
        <f t="shared" ref="B12:I12" si="2">B10/B11-1</f>
        <v>-0.27945964611987584</v>
      </c>
      <c r="C12" s="2">
        <f t="shared" si="2"/>
        <v>4.6733921996528149E-2</v>
      </c>
      <c r="D12" s="2">
        <f t="shared" si="2"/>
        <v>2.1379622721181546E-2</v>
      </c>
      <c r="E12" s="2">
        <f t="shared" si="2"/>
        <v>-9.6217071525733222E-2</v>
      </c>
      <c r="F12" s="2">
        <f t="shared" si="2"/>
        <v>-7.9201910465014569E-2</v>
      </c>
      <c r="G12" s="2">
        <f t="shared" si="2"/>
        <v>-0.2553852721474249</v>
      </c>
      <c r="H12" s="2">
        <f t="shared" si="2"/>
        <v>-0.16108598312027311</v>
      </c>
      <c r="I12" s="2">
        <f t="shared" si="2"/>
        <v>8.3877603659034738E-2</v>
      </c>
      <c r="J12" s="14"/>
    </row>
  </sheetData>
  <mergeCells count="2">
    <mergeCell ref="J2:J8"/>
    <mergeCell ref="J10:J12"/>
  </mergeCells>
  <hyperlinks>
    <hyperlink ref="J2:J8" r:id="rId1" display="référence: feuille 7" xr:uid="{0127559A-7101-4CE1-805C-928394CB1E2A}"/>
    <hyperlink ref="J10:J12" r:id="rId2" display="référence: feuille 1" xr:uid="{6DCF3343-2233-4304-B8CB-20F9A073FD3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Comparaison 09</vt:lpstr>
      <vt:lpstr>Comparaison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GIROT Anne-Sophie</dc:creator>
  <cp:lastModifiedBy>GIROT Anne-Sophie</cp:lastModifiedBy>
  <dcterms:created xsi:type="dcterms:W3CDTF">2022-06-21T15:13:25Z</dcterms:created>
  <dcterms:modified xsi:type="dcterms:W3CDTF">2022-07-07T09:17:47Z</dcterms:modified>
</cp:coreProperties>
</file>