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_Louise\test\test_insee\output\"/>
    </mc:Choice>
  </mc:AlternateContent>
  <xr:revisionPtr revIDLastSave="0" documentId="13_ncr:1_{5693F974-C1D4-4349-96A4-57D2A0F6C671}" xr6:coauthVersionLast="36" xr6:coauthVersionMax="36" xr10:uidLastSave="{00000000-0000-0000-0000-000000000000}"/>
  <bookViews>
    <workbookView xWindow="0" yWindow="0" windowWidth="19776" windowHeight="9300" activeTab="1" xr2:uid="{00000000-000D-0000-FFFF-FFFF00000000}"/>
  </bookViews>
  <sheets>
    <sheet name="Comparaison" sheetId="1" r:id="rId1"/>
    <sheet name="donnée EMP voyage" sheetId="2" r:id="rId2"/>
  </sheets>
  <calcPr calcId="191029"/>
</workbook>
</file>

<file path=xl/calcChain.xml><?xml version="1.0" encoding="utf-8"?>
<calcChain xmlns="http://schemas.openxmlformats.org/spreadsheetml/2006/main">
  <c r="I9" i="1" l="1"/>
  <c r="I8" i="1"/>
  <c r="I14" i="1"/>
  <c r="I15" i="1"/>
  <c r="I23" i="1"/>
  <c r="I21" i="1"/>
  <c r="H22" i="1"/>
  <c r="H23" i="1"/>
  <c r="I20" i="1"/>
  <c r="I7" i="1"/>
  <c r="C23" i="1" l="1"/>
  <c r="D23" i="1"/>
  <c r="E23" i="1"/>
  <c r="F23" i="1"/>
  <c r="G23" i="1"/>
  <c r="B23" i="1"/>
  <c r="C22" i="1"/>
  <c r="D22" i="1"/>
  <c r="E22" i="1"/>
  <c r="F22" i="1"/>
  <c r="G22" i="1"/>
  <c r="B22" i="1"/>
  <c r="C8" i="1"/>
  <c r="D8" i="1"/>
  <c r="E8" i="1"/>
  <c r="F8" i="1"/>
  <c r="G8" i="1"/>
  <c r="H8" i="1"/>
  <c r="B8" i="1"/>
  <c r="C10" i="1"/>
  <c r="D10" i="1"/>
  <c r="E10" i="1"/>
  <c r="F10" i="1"/>
  <c r="G10" i="1"/>
  <c r="H10" i="1"/>
  <c r="B10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<sst xmlns="http://schemas.openxmlformats.org/spreadsheetml/2006/main" count="33" uniqueCount="29">
  <si>
    <t>CSP : 1</t>
  </si>
  <si>
    <t>CSP : 2</t>
  </si>
  <si>
    <t>CSP : 3</t>
  </si>
  <si>
    <t>CSP : 4</t>
  </si>
  <si>
    <t>CSP : 5</t>
  </si>
  <si>
    <t>CSP : 6</t>
  </si>
  <si>
    <t>CSP :7</t>
  </si>
  <si>
    <t>CSP : 8</t>
  </si>
  <si>
    <t>taille d'échantillon python</t>
  </si>
  <si>
    <t>Variation</t>
  </si>
  <si>
    <t>dist/trips : weekday</t>
  </si>
  <si>
    <t>Données EMP 2019</t>
  </si>
  <si>
    <t>trips/day : weekend</t>
  </si>
  <si>
    <t>Dispo uniquement par RBCI</t>
  </si>
  <si>
    <t>dist/trips : weekend</t>
  </si>
  <si>
    <t>Variation (n mobile weekday)</t>
  </si>
  <si>
    <t>trips/day: weekday ( jours ouvrés)</t>
  </si>
  <si>
    <t>trips/day: weekday (jours de semaine mobile)</t>
  </si>
  <si>
    <t>Variation (jours ouvrés)</t>
  </si>
  <si>
    <t>trips/day: weekday (jours ouvrés - jours voyage pro)</t>
  </si>
  <si>
    <t>Variation (jours ouvrés - jours voyages "pros")</t>
  </si>
  <si>
    <t xml:space="preserve">Données EMP 2019 </t>
  </si>
  <si>
    <t>Variation (chaîne de déplacement complète)</t>
  </si>
  <si>
    <t>travel_dist/y (chaine complète)</t>
  </si>
  <si>
    <t>travel_dist/y (long_trips)</t>
  </si>
  <si>
    <t>travel_dist/y (long trips ET &gt;80 km)</t>
  </si>
  <si>
    <t>Variation (long trips)</t>
  </si>
  <si>
    <t>Variation  (long trips ET &gt; 80 km)</t>
  </si>
  <si>
    <t>Variation : dist/ trips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</si>
</sst>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33" borderId="0" xfId="0" applyFill="1"/>
    <xf numFmtId="0" fontId="0" fillId="34" borderId="0" xfId="0" applyFill="1"/>
    <xf numFmtId="9" fontId="0" fillId="34" borderId="0" xfId="1" applyFont="1" applyFill="1"/>
    <xf numFmtId="9" fontId="6" fillId="2" borderId="0" xfId="7" applyNumberFormat="1"/>
    <xf numFmtId="9" fontId="7" fillId="3" borderId="0" xfId="8" applyNumberFormat="1"/>
    <xf numFmtId="9" fontId="8" fillId="4" borderId="0" xfId="9" applyNumberFormat="1"/>
    <xf numFmtId="0" fontId="19" fillId="0" borderId="0" xfId="0" applyNumberFormat="1" applyFont="1"/>
    <xf numFmtId="0" fontId="7" fillId="3" borderId="0" xfId="8"/>
    <xf numFmtId="0" fontId="0" fillId="0" borderId="0" xfId="0" applyAlignment="1">
      <alignment wrapText="1"/>
    </xf>
    <xf numFmtId="2" fontId="7" fillId="3" borderId="0" xfId="8" applyNumberFormat="1"/>
    <xf numFmtId="2" fontId="8" fillId="4" borderId="0" xfId="9" applyNumberFormat="1"/>
    <xf numFmtId="1" fontId="0" fillId="0" borderId="0" xfId="0" applyNumberFormat="1"/>
    <xf numFmtId="9" fontId="18" fillId="0" borderId="0" xfId="1" applyFont="1" applyFill="1"/>
    <xf numFmtId="9" fontId="0" fillId="0" borderId="0" xfId="0" applyNumberForma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</a:t>
            </a:r>
            <a:r>
              <a:rPr lang="fr-FR" baseline="0"/>
              <a:t> Variation : travel dist/year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Comparaison!$A$21</c:f>
              <c:strCache>
                <c:ptCount val="1"/>
                <c:pt idx="0">
                  <c:v>Variation (chaîne de déplacement complète)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Comparaison!$B$21:$I$21</c:f>
              <c:numCache>
                <c:formatCode>0%</c:formatCode>
                <c:ptCount val="8"/>
                <c:pt idx="0">
                  <c:v>-0.3</c:v>
                </c:pt>
                <c:pt idx="1">
                  <c:v>-0.05</c:v>
                </c:pt>
                <c:pt idx="2">
                  <c:v>0.6</c:v>
                </c:pt>
                <c:pt idx="3">
                  <c:v>0.43</c:v>
                </c:pt>
                <c:pt idx="4">
                  <c:v>0.43</c:v>
                </c:pt>
                <c:pt idx="5">
                  <c:v>0.27</c:v>
                </c:pt>
                <c:pt idx="6">
                  <c:v>0.3</c:v>
                </c:pt>
                <c:pt idx="7">
                  <c:v>0.46225099031146688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453-B08D-AAB2E6B71DCD}"/>
            </c:ext>
          </c:extLst>
        </c:ser>
        <c:ser>
          <c:idx val="1"/>
          <c:order val="1"/>
          <c:tx>
            <c:strRef>
              <c:f>Comparaison!$A$22</c:f>
              <c:strCache>
                <c:ptCount val="1"/>
                <c:pt idx="0">
                  <c:v>Variation (long trips)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Comparaison!$B$22:$I$22</c:f>
              <c:numCache>
                <c:formatCode>0%</c:formatCode>
                <c:ptCount val="8"/>
                <c:pt idx="0">
                  <c:v>-0.48384886128364391</c:v>
                </c:pt>
                <c:pt idx="1">
                  <c:v>0.16261470015095369</c:v>
                </c:pt>
                <c:pt idx="2">
                  <c:v>0.45753884150489244</c:v>
                </c:pt>
                <c:pt idx="3">
                  <c:v>0.13567310744279371</c:v>
                </c:pt>
                <c:pt idx="4">
                  <c:v>0.28549893424036288</c:v>
                </c:pt>
                <c:pt idx="5">
                  <c:v>0.30572900403768299</c:v>
                </c:pt>
                <c:pt idx="6">
                  <c:v>0.19237352189073809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2-4453-B08D-AAB2E6B71DCD}"/>
            </c:ext>
          </c:extLst>
        </c:ser>
        <c:ser>
          <c:idx val="2"/>
          <c:order val="2"/>
          <c:tx>
            <c:strRef>
              <c:f>Comparaison!$A$23</c:f>
              <c:strCache>
                <c:ptCount val="1"/>
                <c:pt idx="0">
                  <c:v>Variation  (long trips ET &gt; 80 km)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Comparaison!$B$23:$I$23</c:f>
              <c:numCache>
                <c:formatCode>0%</c:formatCode>
                <c:ptCount val="8"/>
                <c:pt idx="0">
                  <c:v>-0.40543809523809515</c:v>
                </c:pt>
                <c:pt idx="1">
                  <c:v>0.41687825168107584</c:v>
                </c:pt>
                <c:pt idx="2">
                  <c:v>0.37952366846318886</c:v>
                </c:pt>
                <c:pt idx="3">
                  <c:v>0.12534025613797661</c:v>
                </c:pt>
                <c:pt idx="4">
                  <c:v>6.6832623906705413E-2</c:v>
                </c:pt>
                <c:pt idx="5">
                  <c:v>1.1395168236877362E-2</c:v>
                </c:pt>
                <c:pt idx="6">
                  <c:v>0.12880752615265201</c:v>
                </c:pt>
                <c:pt idx="7">
                  <c:v>0.28196295641194991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2-4453-B08D-AAB2E6B7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19552"/>
        <c:axId val="558020208"/>
      </c:barChart>
      <c:catAx>
        <c:axId val="5580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020208"/>
        <c:crosses val="autoZero"/>
        <c:auto val="1"/>
        <c:lblAlgn val="ctr"/>
        <c:lblOffset val="100"/>
        <c:noMultiLvlLbl val="0"/>
      </c:catAx>
      <c:valAx>
        <c:axId val="558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% Variation : trips/day weekday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61342676202171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Comparaison!$A$8</c:f>
              <c:strCache>
                <c:ptCount val="1"/>
                <c:pt idx="0">
                  <c:v>Variation (n mobile weekday)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Comparaison!$B$8:$I$8</c:f>
              <c:numCache>
                <c:formatCode>0%</c:formatCode>
                <c:ptCount val="8"/>
                <c:pt idx="0">
                  <c:v>0.27173913043478271</c:v>
                </c:pt>
                <c:pt idx="1">
                  <c:v>0.18648648648648636</c:v>
                </c:pt>
                <c:pt idx="2">
                  <c:v>0.14242424242424256</c:v>
                </c:pt>
                <c:pt idx="3">
                  <c:v>8.1081081081080919E-2</c:v>
                </c:pt>
                <c:pt idx="4">
                  <c:v>0.11714285714285722</c:v>
                </c:pt>
                <c:pt idx="5">
                  <c:v>8.8235294117647189E-2</c:v>
                </c:pt>
                <c:pt idx="6">
                  <c:v>0.39583333333333348</c:v>
                </c:pt>
                <c:pt idx="7">
                  <c:v>0.1124985790841182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334-B6C5-8D1536411031}"/>
            </c:ext>
          </c:extLst>
        </c:ser>
        <c:ser>
          <c:idx val="1"/>
          <c:order val="1"/>
          <c:tx>
            <c:strRef>
              <c:f>Comparaison!$A$9</c:f>
              <c:strCache>
                <c:ptCount val="1"/>
                <c:pt idx="0">
                  <c:v>Variation (jours ouvrés - jours voyages "pros")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Comparaison!$B$9:$I$9</c:f>
              <c:numCache>
                <c:formatCode>0%</c:formatCode>
                <c:ptCount val="8"/>
                <c:pt idx="0">
                  <c:v>0.26270903010033275</c:v>
                </c:pt>
                <c:pt idx="1">
                  <c:v>0.1291891891891892</c:v>
                </c:pt>
                <c:pt idx="2">
                  <c:v>0.11853146853146668</c:v>
                </c:pt>
                <c:pt idx="3">
                  <c:v>6.7646107646105236E-2</c:v>
                </c:pt>
                <c:pt idx="4">
                  <c:v>2.3593406593405808E-2</c:v>
                </c:pt>
                <c:pt idx="5">
                  <c:v>3.8631221719455988E-2</c:v>
                </c:pt>
                <c:pt idx="6">
                  <c:v>0.13235576923076686</c:v>
                </c:pt>
                <c:pt idx="7">
                  <c:v>-2.3088028861770415E-2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6-4334-B6C5-8D1536411031}"/>
            </c:ext>
          </c:extLst>
        </c:ser>
        <c:ser>
          <c:idx val="2"/>
          <c:order val="2"/>
          <c:tx>
            <c:strRef>
              <c:f>Comparaison!$A$10</c:f>
              <c:strCache>
                <c:ptCount val="1"/>
                <c:pt idx="0">
                  <c:v>Variation (jours ouvrés)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Comparaison!$B$10:$I$10</c:f>
              <c:numCache>
                <c:formatCode>0%</c:formatCode>
                <c:ptCount val="8"/>
                <c:pt idx="0">
                  <c:v>0.22821790685684795</c:v>
                </c:pt>
                <c:pt idx="1">
                  <c:v>0.13385322080974049</c:v>
                </c:pt>
                <c:pt idx="2">
                  <c:v>0.13754461612169089</c:v>
                </c:pt>
                <c:pt idx="3">
                  <c:v>8.9541715628670415E-2</c:v>
                </c:pt>
                <c:pt idx="4">
                  <c:v>6.7092038396385778E-2</c:v>
                </c:pt>
                <c:pt idx="5">
                  <c:v>6.2415717275050131E-2</c:v>
                </c:pt>
                <c:pt idx="6">
                  <c:v>0.16385046113306667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6-4334-B6C5-8D153641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83872"/>
        <c:axId val="562282232"/>
      </c:barChart>
      <c:catAx>
        <c:axId val="562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82232"/>
        <c:crosses val="autoZero"/>
        <c:auto val="1"/>
        <c:lblAlgn val="ctr"/>
        <c:lblOffset val="100"/>
        <c:noMultiLvlLbl val="0"/>
      </c:catAx>
      <c:valAx>
        <c:axId val="5622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Comparaison!$A$15</c:f>
              <c:strCache>
                <c:ptCount val="1"/>
                <c:pt idx="0">
                  <c:v>Variation : dist/ trips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Comparaison!$B$15:$I$15</c:f>
              <c:numCache>
                <c:formatCode>0%</c:formatCode>
                <c:ptCount val="8"/>
                <c:pt idx="0">
                  <c:v>-7.0000000000000007E-2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0.05</c:v>
                </c:pt>
                <c:pt idx="5">
                  <c:v>-0.04</c:v>
                </c:pt>
                <c:pt idx="6">
                  <c:v>0.03</c:v>
                </c:pt>
                <c:pt idx="7">
                  <c:v>0.38390549450753086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249-B283-ADD47F04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707048"/>
        <c:axId val="595706064"/>
      </c:barChart>
      <c:catAx>
        <c:axId val="5957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06064"/>
        <c:crosses val="autoZero"/>
        <c:auto val="1"/>
        <c:lblAlgn val="ctr"/>
        <c:lblOffset val="100"/>
        <c:noMultiLvlLbl val="0"/>
      </c:catAx>
      <c:valAx>
        <c:axId val="5957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147348</xdr:colOff>
      <xdr:row>11</xdr:row>
      <xdr:rowOff>57977</xdr:rowOff>
    </xdr:from>
    <xdr:to>
      <xdr:col>23</xdr:col>
      <xdr:colOff>669401</xdr:colOff>
      <xdr:row>14</xdr:row>
      <xdr:rowOff>63692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5F2A3FC0-0F50-4858-9C8A-A8AF13F3CDF7}"/>
            </a:ext>
          </a:extLst>
        </xdr:cNvPr>
        <xdr:cNvSpPr txBox="1"/>
      </xdr:nvSpPr>
      <xdr:spPr>
        <a:xfrm>
          <a:off x="17810011" y="2739472"/>
          <a:ext cx="3669444" cy="533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Pistes</a:t>
          </a:r>
          <a:r>
            <a:rPr lang="fr-FR" sz="1100" baseline="0"/>
            <a:t> : la variable la moins englobante est celle considérée ici par la variable EMP présentée.  (voir table ci après)</a:t>
          </a:r>
        </a:p>
        <a:p>
          <a:endParaRPr lang="fr-FR" sz="1100"/>
        </a:p>
      </xdr:txBody>
    </xdr:sp>
    <xdr:clientData/>
  </xdr:twoCellAnchor>
  <xdr:twoCellAnchor>
    <xdr:from>
      <xdr:col>16</xdr:col>
      <xdr:colOff>628979</xdr:colOff>
      <xdr:row>17</xdr:row>
      <xdr:rowOff>33712</xdr:rowOff>
    </xdr:from>
    <xdr:to>
      <xdr:col>22</xdr:col>
      <xdr:colOff>113884</xdr:colOff>
      <xdr:row>31</xdr:row>
      <xdr:rowOff>49863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9AD1F9-1B34-4108-A45B-9A84B9BC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214851</xdr:colOff>
      <xdr:row>3</xdr:row>
      <xdr:rowOff>164492</xdr:rowOff>
    </xdr:from>
    <xdr:to>
      <xdr:col>17</xdr:col>
      <xdr:colOff>61954</xdr:colOff>
      <xdr:row>15</xdr:row>
      <xdr:rowOff>48287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78777F-3FA4-4FE4-8D6E-08DF54E4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567690</xdr:colOff>
      <xdr:row>17</xdr:row>
      <xdr:rowOff>26092</xdr:rowOff>
    </xdr:from>
    <xdr:to>
      <xdr:col>16</xdr:col>
      <xdr:colOff>51767</xdr:colOff>
      <xdr:row>30</xdr:row>
      <xdr:rowOff>113887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20BE2E6-1A2C-4676-9E16-C94CD47B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12</xdr:col>
      <xdr:colOff>120673</xdr:colOff>
      <xdr:row>20</xdr:row>
      <xdr:rowOff>161925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C91A997-5EF2-4FEB-B9A4-0B39E0ACF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0169548" cy="36195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0</xdr:row>
      <xdr:rowOff>47625</xdr:rowOff>
    </xdr:from>
    <xdr:to>
      <xdr:col>18</xdr:col>
      <xdr:colOff>27753</xdr:colOff>
      <xdr:row>7</xdr:row>
      <xdr:rowOff>143065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137E7F0-6EB1-4F76-B98A-F3EFDB5A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4215" y="47625"/>
          <a:ext cx="7765863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J10" zoomScale="92" workbookViewId="0">
      <selection activeCell="J15" sqref="J15"/>
    </sheetView>
  </sheetViews>
  <sheetFormatPr baseColWidth="10" defaultRowHeight="14.4" x14ac:dyDescent="0.3"/>
  <cols>
    <col min="1" max="1" width="37.33203125" customWidth="1"/>
    <col min="2" max="8" width="13.441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4" t="s">
        <v>8</v>
      </c>
      <c r="B2">
        <v>10</v>
      </c>
      <c r="C2">
        <v>50</v>
      </c>
      <c r="D2">
        <v>250</v>
      </c>
      <c r="E2">
        <v>150</v>
      </c>
      <c r="F2">
        <v>1000</v>
      </c>
      <c r="G2">
        <v>100</v>
      </c>
      <c r="H2">
        <v>1000</v>
      </c>
      <c r="I2">
        <v>1000</v>
      </c>
    </row>
    <row r="3" spans="1:9" x14ac:dyDescent="0.3">
      <c r="A3" s="14"/>
      <c r="F3" s="12">
        <v>100</v>
      </c>
      <c r="H3" s="12">
        <v>100</v>
      </c>
      <c r="I3" s="12">
        <v>100</v>
      </c>
    </row>
    <row r="4" spans="1:9" ht="43.2" x14ac:dyDescent="0.3">
      <c r="A4" s="14" t="s">
        <v>17</v>
      </c>
      <c r="B4" s="13">
        <v>5.85</v>
      </c>
      <c r="C4" s="13">
        <v>4.3899999999999997</v>
      </c>
      <c r="D4" s="13">
        <v>3.77</v>
      </c>
      <c r="E4" s="13">
        <v>4</v>
      </c>
      <c r="F4" s="13">
        <v>3.91</v>
      </c>
      <c r="G4" s="13">
        <v>3.7</v>
      </c>
      <c r="H4" s="13">
        <v>3.35</v>
      </c>
      <c r="I4">
        <v>3.17</v>
      </c>
    </row>
    <row r="5" spans="1:9" ht="28.8" x14ac:dyDescent="0.3">
      <c r="A5" s="14" t="s">
        <v>19</v>
      </c>
      <c r="B5" s="16">
        <v>5.8084615384615299</v>
      </c>
      <c r="C5" s="16">
        <v>4.1779999999999999</v>
      </c>
      <c r="D5" s="16">
        <v>3.6911538461538398</v>
      </c>
      <c r="E5" s="16">
        <v>3.9502905982905898</v>
      </c>
      <c r="F5" s="16">
        <v>3.5825769230769202</v>
      </c>
      <c r="G5" s="16">
        <v>3.5313461538461501</v>
      </c>
      <c r="H5" s="16">
        <v>2.7176538461538402</v>
      </c>
      <c r="I5" s="1">
        <v>2.78365384615384</v>
      </c>
    </row>
    <row r="6" spans="1:9" x14ac:dyDescent="0.3">
      <c r="A6" s="14" t="s">
        <v>16</v>
      </c>
      <c r="B6" s="15">
        <v>5.6498023715415</v>
      </c>
      <c r="C6" s="15">
        <v>4.1952569169960396</v>
      </c>
      <c r="D6" s="15">
        <v>3.7538972332015801</v>
      </c>
      <c r="E6" s="15">
        <v>4.0313043478260804</v>
      </c>
      <c r="F6" s="15">
        <v>3.73482213438735</v>
      </c>
      <c r="G6" s="15">
        <v>3.6122134387351701</v>
      </c>
      <c r="H6" s="15">
        <v>2.7932411067193601</v>
      </c>
    </row>
    <row r="7" spans="1:9" x14ac:dyDescent="0.3">
      <c r="A7" s="14" t="s">
        <v>21</v>
      </c>
      <c r="B7">
        <v>4.5999999999999996</v>
      </c>
      <c r="C7">
        <v>3.7</v>
      </c>
      <c r="D7">
        <v>3.3</v>
      </c>
      <c r="E7">
        <v>3.7</v>
      </c>
      <c r="F7">
        <v>3.5</v>
      </c>
      <c r="G7">
        <v>3.4</v>
      </c>
      <c r="H7">
        <v>2.4</v>
      </c>
      <c r="I7" s="1">
        <f>(3209*3.2+ 11936*2.8 + 2144*2.6)/(3209+11936+2144)</f>
        <v>2.8494418416334084</v>
      </c>
    </row>
    <row r="8" spans="1:9" x14ac:dyDescent="0.3">
      <c r="A8" s="14" t="s">
        <v>15</v>
      </c>
      <c r="B8" s="10">
        <f>B4/B$7 -1</f>
        <v>0.27173913043478271</v>
      </c>
      <c r="C8" s="10">
        <f t="shared" ref="C8:H8" si="0">C4/C$7 -1</f>
        <v>0.18648648648648636</v>
      </c>
      <c r="D8" s="10">
        <f t="shared" si="0"/>
        <v>0.14242424242424256</v>
      </c>
      <c r="E8" s="10">
        <f t="shared" si="0"/>
        <v>8.1081081081080919E-2</v>
      </c>
      <c r="F8" s="10">
        <f t="shared" si="0"/>
        <v>0.11714285714285722</v>
      </c>
      <c r="G8" s="10">
        <f t="shared" si="0"/>
        <v>8.8235294117647189E-2</v>
      </c>
      <c r="H8" s="10">
        <f t="shared" si="0"/>
        <v>0.39583333333333348</v>
      </c>
      <c r="I8" s="10">
        <f>I4/I$7-1</f>
        <v>0.1124985790841182</v>
      </c>
    </row>
    <row r="9" spans="1:9" ht="28.8" x14ac:dyDescent="0.3">
      <c r="A9" s="14" t="s">
        <v>20</v>
      </c>
      <c r="B9" s="11">
        <f>B5/B$7 -1</f>
        <v>0.26270903010033275</v>
      </c>
      <c r="C9" s="11">
        <f t="shared" ref="C9:H9" si="1">C5/C7 -1</f>
        <v>0.1291891891891892</v>
      </c>
      <c r="D9" s="11">
        <f t="shared" si="1"/>
        <v>0.11853146853146668</v>
      </c>
      <c r="E9" s="11">
        <f t="shared" si="1"/>
        <v>6.7646107646105236E-2</v>
      </c>
      <c r="F9" s="11">
        <f t="shared" si="1"/>
        <v>2.3593406593405808E-2</v>
      </c>
      <c r="G9" s="11">
        <f t="shared" si="1"/>
        <v>3.8631221719455988E-2</v>
      </c>
      <c r="H9" s="11">
        <f t="shared" si="1"/>
        <v>0.13235576923076686</v>
      </c>
      <c r="I9" s="10">
        <f>I5/I$7-1</f>
        <v>-2.3088028861770415E-2</v>
      </c>
    </row>
    <row r="10" spans="1:9" x14ac:dyDescent="0.3">
      <c r="A10" s="14" t="s">
        <v>18</v>
      </c>
      <c r="B10" s="10">
        <f>B6/B$7 -1</f>
        <v>0.22821790685684795</v>
      </c>
      <c r="C10" s="10">
        <f t="shared" ref="C10:H10" si="2">C6/C$7 -1</f>
        <v>0.13385322080974049</v>
      </c>
      <c r="D10" s="10">
        <f t="shared" si="2"/>
        <v>0.13754461612169089</v>
      </c>
      <c r="E10" s="10">
        <f t="shared" si="2"/>
        <v>8.9541715628670415E-2</v>
      </c>
      <c r="F10" s="10">
        <f t="shared" si="2"/>
        <v>6.7092038396385778E-2</v>
      </c>
      <c r="G10" s="10">
        <f t="shared" si="2"/>
        <v>6.2415717275050131E-2</v>
      </c>
      <c r="H10" s="10">
        <f t="shared" si="2"/>
        <v>0.16385046113306667</v>
      </c>
      <c r="I10" s="10"/>
    </row>
    <row r="11" spans="1:9" x14ac:dyDescent="0.3">
      <c r="A11" s="7"/>
      <c r="B11" s="8"/>
      <c r="C11" s="8"/>
      <c r="D11" s="8"/>
      <c r="E11" s="8"/>
      <c r="F11" s="8"/>
      <c r="G11" s="8"/>
      <c r="H11" s="8"/>
    </row>
    <row r="12" spans="1:9" x14ac:dyDescent="0.3">
      <c r="B12" s="5"/>
      <c r="C12" s="5"/>
      <c r="D12" s="5"/>
      <c r="E12" s="5"/>
      <c r="F12" s="5"/>
      <c r="G12" s="5"/>
      <c r="H12" s="5"/>
    </row>
    <row r="13" spans="1:9" x14ac:dyDescent="0.3">
      <c r="A13" t="s">
        <v>10</v>
      </c>
      <c r="B13">
        <v>5.95</v>
      </c>
      <c r="C13">
        <v>11.41</v>
      </c>
      <c r="D13">
        <v>12.63</v>
      </c>
      <c r="E13">
        <v>11.49</v>
      </c>
      <c r="F13">
        <v>9.42</v>
      </c>
      <c r="G13">
        <v>11.1</v>
      </c>
      <c r="H13">
        <v>7.34</v>
      </c>
      <c r="I13">
        <v>8.64</v>
      </c>
    </row>
    <row r="14" spans="1:9" x14ac:dyDescent="0.3">
      <c r="A14" t="s">
        <v>11</v>
      </c>
      <c r="B14">
        <v>6.4</v>
      </c>
      <c r="C14">
        <v>10.9</v>
      </c>
      <c r="D14">
        <v>11.8</v>
      </c>
      <c r="E14">
        <v>11.7</v>
      </c>
      <c r="F14">
        <v>9</v>
      </c>
      <c r="G14">
        <v>11.5</v>
      </c>
      <c r="H14">
        <v>7.1</v>
      </c>
      <c r="I14" s="1">
        <f>(3209*6.7+ 11936*6.2 + 2144*5.8)/(3209+11936+2144)</f>
        <v>6.2432008791717273</v>
      </c>
    </row>
    <row r="15" spans="1:9" x14ac:dyDescent="0.3">
      <c r="A15" t="s">
        <v>28</v>
      </c>
      <c r="B15" s="9">
        <v>-7.0000000000000007E-2</v>
      </c>
      <c r="C15" s="9">
        <v>0.05</v>
      </c>
      <c r="D15" s="9">
        <v>7.0000000000000007E-2</v>
      </c>
      <c r="E15" s="9">
        <v>-0.02</v>
      </c>
      <c r="F15" s="9">
        <v>0.05</v>
      </c>
      <c r="G15" s="9">
        <v>-0.04</v>
      </c>
      <c r="H15" s="9">
        <v>0.03</v>
      </c>
      <c r="I15" s="5">
        <f>I13/I14-1</f>
        <v>0.38390549450753086</v>
      </c>
    </row>
    <row r="17" spans="1:11" x14ac:dyDescent="0.3">
      <c r="A17" t="s">
        <v>23</v>
      </c>
      <c r="B17">
        <v>2694</v>
      </c>
      <c r="C17">
        <v>13869</v>
      </c>
      <c r="D17">
        <v>30596</v>
      </c>
      <c r="E17">
        <v>14829</v>
      </c>
      <c r="F17">
        <v>8841</v>
      </c>
      <c r="G17">
        <v>5641</v>
      </c>
      <c r="H17">
        <v>6694</v>
      </c>
      <c r="I17">
        <v>9268</v>
      </c>
    </row>
    <row r="18" spans="1:11" x14ac:dyDescent="0.3">
      <c r="A18" t="s">
        <v>24</v>
      </c>
      <c r="B18" s="17">
        <v>1994.4079999999999</v>
      </c>
      <c r="C18" s="17">
        <v>16943.946639999998</v>
      </c>
      <c r="D18" s="17">
        <v>27855.024799999999</v>
      </c>
      <c r="E18" s="17">
        <v>11764.4377199999</v>
      </c>
      <c r="F18" s="17">
        <v>7936.6704200000004</v>
      </c>
      <c r="G18" s="17">
        <v>5820.9398999999903</v>
      </c>
      <c r="H18" s="17">
        <v>6155.0321199999898</v>
      </c>
      <c r="I18" s="1"/>
    </row>
    <row r="19" spans="1:11" x14ac:dyDescent="0.3">
      <c r="A19" t="s">
        <v>25</v>
      </c>
      <c r="B19">
        <v>2297.3872000000001</v>
      </c>
      <c r="C19">
        <v>20649.583640000001</v>
      </c>
      <c r="D19">
        <v>26364.076828000001</v>
      </c>
      <c r="E19">
        <v>11657.3997133333</v>
      </c>
      <c r="F19">
        <v>6586.6246199999996</v>
      </c>
      <c r="G19">
        <v>4508.7996599999997</v>
      </c>
      <c r="H19">
        <v>5826.90444999999</v>
      </c>
      <c r="I19">
        <v>8125.3032199999998</v>
      </c>
    </row>
    <row r="20" spans="1:11" x14ac:dyDescent="0.3">
      <c r="A20" t="s">
        <v>11</v>
      </c>
      <c r="B20" s="1">
        <v>3864</v>
      </c>
      <c r="C20" s="1">
        <v>14574</v>
      </c>
      <c r="D20" s="1">
        <v>19111</v>
      </c>
      <c r="E20" s="1">
        <v>10359</v>
      </c>
      <c r="F20" s="1">
        <v>6174</v>
      </c>
      <c r="G20" s="1">
        <v>4458</v>
      </c>
      <c r="H20" s="1">
        <v>5162</v>
      </c>
      <c r="I20" s="1">
        <f>(3209*6596+ 11936*6550 + 2144*4773)/(3209+11936+2144)</f>
        <v>6338.1731736942565</v>
      </c>
    </row>
    <row r="21" spans="1:11" x14ac:dyDescent="0.3">
      <c r="A21" t="s">
        <v>22</v>
      </c>
      <c r="B21" s="10">
        <v>-0.3</v>
      </c>
      <c r="C21" s="10">
        <v>-0.05</v>
      </c>
      <c r="D21" s="10">
        <v>0.6</v>
      </c>
      <c r="E21" s="10">
        <v>0.43</v>
      </c>
      <c r="F21" s="10">
        <v>0.43</v>
      </c>
      <c r="G21" s="10">
        <v>0.27</v>
      </c>
      <c r="H21" s="10">
        <v>0.3</v>
      </c>
      <c r="I21" s="5">
        <f>I17/I$20-1</f>
        <v>0.46225099031146688</v>
      </c>
    </row>
    <row r="22" spans="1:11" x14ac:dyDescent="0.3">
      <c r="A22" t="s">
        <v>26</v>
      </c>
      <c r="B22" s="5">
        <f>B18/B20-1</f>
        <v>-0.48384886128364391</v>
      </c>
      <c r="C22" s="5">
        <f t="shared" ref="C22:I22" si="3">C18/C20-1</f>
        <v>0.16261470015095369</v>
      </c>
      <c r="D22" s="5">
        <f t="shared" si="3"/>
        <v>0.45753884150489244</v>
      </c>
      <c r="E22" s="5">
        <f t="shared" si="3"/>
        <v>0.13567310744279371</v>
      </c>
      <c r="F22" s="5">
        <f t="shared" si="3"/>
        <v>0.28549893424036288</v>
      </c>
      <c r="G22" s="5">
        <f t="shared" si="3"/>
        <v>0.30572900403768299</v>
      </c>
      <c r="H22" s="5">
        <f t="shared" si="3"/>
        <v>0.19237352189073809</v>
      </c>
      <c r="I22" s="5"/>
    </row>
    <row r="23" spans="1:11" x14ac:dyDescent="0.3">
      <c r="A23" t="s">
        <v>27</v>
      </c>
      <c r="B23" s="5">
        <f>B19/B20-1</f>
        <v>-0.40543809523809515</v>
      </c>
      <c r="C23" s="5">
        <f t="shared" ref="C23:H23" si="4">C19/C20-1</f>
        <v>0.41687825168107584</v>
      </c>
      <c r="D23" s="5">
        <f t="shared" si="4"/>
        <v>0.37952366846318886</v>
      </c>
      <c r="E23" s="5">
        <f t="shared" si="4"/>
        <v>0.12534025613797661</v>
      </c>
      <c r="F23" s="5">
        <f t="shared" si="4"/>
        <v>6.6832623906705413E-2</v>
      </c>
      <c r="G23" s="5">
        <f t="shared" si="4"/>
        <v>1.1395168236877362E-2</v>
      </c>
      <c r="H23" s="5">
        <f t="shared" si="4"/>
        <v>0.12880752615265201</v>
      </c>
      <c r="I23" s="5">
        <f t="shared" ref="I22:I23" si="5">I19/I$20-1</f>
        <v>0.28196295641194991</v>
      </c>
    </row>
    <row r="25" spans="1:11" x14ac:dyDescent="0.3">
      <c r="I25" s="6">
        <v>2.66</v>
      </c>
      <c r="J25" s="6"/>
      <c r="K25" s="6"/>
    </row>
    <row r="26" spans="1:11" x14ac:dyDescent="0.3">
      <c r="A26" s="6" t="s">
        <v>12</v>
      </c>
      <c r="B26" s="6">
        <v>3.08</v>
      </c>
      <c r="C26" s="6">
        <v>2.77</v>
      </c>
      <c r="D26" s="6">
        <v>1.98</v>
      </c>
      <c r="E26" s="6">
        <v>3.3</v>
      </c>
      <c r="F26" s="6">
        <v>3.17</v>
      </c>
      <c r="G26" s="6">
        <v>3.1</v>
      </c>
      <c r="H26" s="6">
        <v>2.8</v>
      </c>
      <c r="I26" s="6"/>
      <c r="J26" s="6" t="s">
        <v>13</v>
      </c>
      <c r="K26" s="6"/>
    </row>
    <row r="27" spans="1:11" x14ac:dyDescent="0.3">
      <c r="A27" s="6" t="s">
        <v>11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">
      <c r="A28" s="6" t="s">
        <v>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s="6"/>
      <c r="B29" s="6"/>
      <c r="C29" s="6"/>
      <c r="D29" s="6"/>
      <c r="E29" s="6"/>
      <c r="F29" s="6"/>
      <c r="G29" s="6"/>
      <c r="H29" s="6"/>
      <c r="I29" s="6">
        <v>10.56</v>
      </c>
      <c r="J29" s="6"/>
      <c r="K29" s="6"/>
    </row>
    <row r="30" spans="1:11" x14ac:dyDescent="0.3">
      <c r="A30" s="6" t="s">
        <v>14</v>
      </c>
      <c r="B30" s="6">
        <v>8.98</v>
      </c>
      <c r="C30" s="6">
        <v>8.51</v>
      </c>
      <c r="D30" s="6">
        <v>6.27</v>
      </c>
      <c r="E30" s="6">
        <v>9.39</v>
      </c>
      <c r="F30" s="6">
        <v>11.22</v>
      </c>
      <c r="G30" s="6">
        <v>11.1</v>
      </c>
      <c r="H30" s="6">
        <v>8.1199999999999992</v>
      </c>
      <c r="I30" s="6"/>
      <c r="J30" s="6"/>
      <c r="K30" s="6"/>
    </row>
    <row r="31" spans="1:11" x14ac:dyDescent="0.3">
      <c r="A31" s="6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3">
      <c r="A32" s="6" t="s">
        <v>9</v>
      </c>
      <c r="B32" s="6"/>
      <c r="C32" s="6"/>
      <c r="D32" s="6"/>
      <c r="E32" s="6"/>
      <c r="F32" s="6"/>
      <c r="G32" s="6"/>
      <c r="H3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23"/>
  <sheetViews>
    <sheetView tabSelected="1" workbookViewId="0">
      <selection activeCell="E24" sqref="E24"/>
    </sheetView>
  </sheetViews>
  <sheetFormatPr baseColWidth="10" defaultRowHeight="14.4" x14ac:dyDescent="0.3"/>
  <cols>
    <col min="1" max="1" width="19.77734375" customWidth="1"/>
  </cols>
  <sheetData>
    <row r="4" spans="1:9" x14ac:dyDescent="0.3">
      <c r="A4" s="2"/>
      <c r="B4" s="3"/>
      <c r="C4" s="3"/>
      <c r="D4" s="3"/>
      <c r="E4" s="3"/>
      <c r="F4" s="3"/>
      <c r="G4" s="3"/>
      <c r="H4" s="3"/>
      <c r="I4" s="3"/>
    </row>
    <row r="5" spans="1:9" x14ac:dyDescent="0.3">
      <c r="A5" s="2"/>
      <c r="B5" s="3"/>
      <c r="C5" s="3"/>
      <c r="D5" s="3"/>
      <c r="E5" s="3"/>
      <c r="F5" s="3"/>
      <c r="G5" s="3"/>
      <c r="H5" s="3"/>
      <c r="I5" s="3"/>
    </row>
    <row r="6" spans="1:9" x14ac:dyDescent="0.3">
      <c r="A6" s="2"/>
      <c r="B6" s="18"/>
      <c r="C6" s="18"/>
      <c r="D6" s="18"/>
      <c r="E6" s="18"/>
      <c r="F6" s="18"/>
      <c r="G6" s="18"/>
      <c r="H6" s="18"/>
      <c r="I6" s="3"/>
    </row>
    <row r="7" spans="1:9" x14ac:dyDescent="0.3">
      <c r="A7" s="2"/>
      <c r="B7" s="19"/>
      <c r="C7" s="19"/>
      <c r="D7" s="19"/>
      <c r="E7" s="19"/>
      <c r="F7" s="19"/>
      <c r="G7" s="19"/>
      <c r="H7" s="19"/>
      <c r="I7" s="3"/>
    </row>
    <row r="8" spans="1:9" x14ac:dyDescent="0.3">
      <c r="A8" s="2"/>
      <c r="B8" s="3"/>
      <c r="C8" s="3"/>
      <c r="D8" s="3"/>
      <c r="E8" s="3"/>
      <c r="F8" s="3"/>
      <c r="G8" s="3"/>
      <c r="H8" s="3"/>
      <c r="I8" s="3"/>
    </row>
    <row r="9" spans="1:9" x14ac:dyDescent="0.3">
      <c r="A9" s="2"/>
      <c r="B9" s="3"/>
      <c r="C9" s="3"/>
      <c r="D9" s="3"/>
      <c r="E9" s="3"/>
      <c r="F9" s="3"/>
      <c r="G9" s="3"/>
      <c r="H9" s="3"/>
      <c r="I9" s="3"/>
    </row>
    <row r="10" spans="1:9" x14ac:dyDescent="0.3">
      <c r="A10" s="2"/>
      <c r="B10" s="4"/>
      <c r="C10" s="4"/>
      <c r="D10" s="4"/>
      <c r="E10" s="4"/>
      <c r="F10" s="4"/>
      <c r="G10" s="4"/>
      <c r="H10" s="4"/>
      <c r="I10" s="3"/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2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2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3">
      <c r="B15" s="1"/>
      <c r="C15" s="1"/>
      <c r="D15" s="1"/>
      <c r="E15" s="1"/>
      <c r="F15" s="1"/>
      <c r="G15" s="1"/>
      <c r="H15" s="1"/>
      <c r="I15" s="1"/>
    </row>
    <row r="16" spans="1:9" x14ac:dyDescent="0.3">
      <c r="B16" s="1"/>
      <c r="C16" s="1"/>
      <c r="D16" s="1"/>
      <c r="E16" s="1"/>
      <c r="F16" s="1"/>
      <c r="G16" s="1"/>
      <c r="H16" s="1"/>
      <c r="I16" s="1"/>
    </row>
    <row r="17" spans="2:9" x14ac:dyDescent="0.3">
      <c r="B17" s="1"/>
      <c r="C17" s="1"/>
      <c r="D17" s="1"/>
      <c r="E17" s="1"/>
      <c r="F17" s="1"/>
      <c r="G17" s="1"/>
      <c r="H17" s="1"/>
      <c r="I17" s="1"/>
    </row>
    <row r="18" spans="2:9" x14ac:dyDescent="0.3">
      <c r="B18" s="1"/>
      <c r="C18" s="1"/>
      <c r="D18" s="1"/>
      <c r="E18" s="1"/>
      <c r="F18" s="1"/>
      <c r="G18" s="1"/>
      <c r="H18" s="1"/>
      <c r="I18" s="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</vt:lpstr>
      <vt:lpstr>donnée EMP voyage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2022-06-21T15:13:25Z</dcterms:created>
  <dcterms:modified xsi:type="dcterms:W3CDTF">2022-06-23T10:58:36Z</dcterms:modified>
</cp:coreProperties>
</file>