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CB2B564-6B8C-4939-AFAA-2445A8050F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E13" i="1"/>
  <c r="F3" i="1"/>
  <c r="F4" i="1"/>
  <c r="F5" i="1"/>
  <c r="F6" i="1"/>
  <c r="F7" i="1"/>
  <c r="F8" i="1"/>
  <c r="F9" i="1"/>
  <c r="F10" i="1"/>
  <c r="F2" i="1"/>
  <c r="E16" i="1"/>
  <c r="E15" i="1"/>
  <c r="E14" i="1"/>
  <c r="E12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<sst xmlns="http://schemas.openxmlformats.org/spreadsheetml/2006/main" count="24" uniqueCount="16">
  <si>
    <t>Code entreprise</t>
  </si>
  <si>
    <t>Région</t>
  </si>
  <si>
    <t>Production par employé</t>
  </si>
  <si>
    <t>Nombre d'employés</t>
  </si>
  <si>
    <t>Production</t>
  </si>
  <si>
    <t>Performance</t>
  </si>
  <si>
    <t>Rang</t>
  </si>
  <si>
    <t>Tunis</t>
  </si>
  <si>
    <t xml:space="preserve"> </t>
  </si>
  <si>
    <t>Sfax</t>
  </si>
  <si>
    <t>Total des productions</t>
  </si>
  <si>
    <t>Total des productions de Tunis</t>
  </si>
  <si>
    <t>Moyenne des productions par employé</t>
  </si>
  <si>
    <t>Moyenne des productions par employé des entreprises de Sfax</t>
  </si>
  <si>
    <t>Nombre d’entreprises</t>
  </si>
  <si>
    <t>Nombre d’entreprises de Sfax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</si>
</sst>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1"/>
      <color rgb="FF000000"/>
      <name val="Times New Roman"/>
    </font>
    <font>
      <sz val="11"/>
      <color rgb="FF000000"/>
      <name val="Times New Roman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3" fillId="0" borderId="10" xfId="0" applyFont="1" applyBorder="1"/>
    <xf numFmtId="0" fontId="3" fillId="0" borderId="4" xfId="0" applyFont="1" applyBorder="1"/>
    <xf numFmtId="0" fontId="2" fillId="2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3" fillId="0" borderId="11" xfId="0" applyFont="1" applyBorder="1"/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production des entreprises par leurs codes</a:t>
            </a:r>
          </a:p>
        </c:rich>
      </c:tx>
      <c:layout>
        <c:manualLayout>
          <c:xMode val="edge"/>
          <c:yMode val="edge"/>
          <c:x val="0.1754026684164479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Code entreprise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1254</c:v>
                </c:pt>
                <c:pt idx="1">
                  <c:v>2513</c:v>
                </c:pt>
                <c:pt idx="2">
                  <c:v>3257</c:v>
                </c:pt>
                <c:pt idx="3">
                  <c:v>1256</c:v>
                </c:pt>
                <c:pt idx="4">
                  <c:v>2515</c:v>
                </c:pt>
                <c:pt idx="5">
                  <c:v>3259</c:v>
                </c:pt>
                <c:pt idx="6">
                  <c:v>1255</c:v>
                </c:pt>
                <c:pt idx="7">
                  <c:v>2514</c:v>
                </c:pt>
                <c:pt idx="8">
                  <c:v>3258</c:v>
                </c:pt>
              </c:numCache>
            </c:numRef>
          </c:cat>
          <c:val>
            <c:numRef>
              <c:f>Feuil1!$E$2:$E$10</c:f>
              <c:numCache>
                <c:formatCode>General</c:formatCode>
                <c:ptCount val="9"/>
                <c:pt idx="0">
                  <c:v>500</c:v>
                </c:pt>
                <c:pt idx="1">
                  <c:v>390</c:v>
                </c:pt>
                <c:pt idx="2">
                  <c:v>910</c:v>
                </c:pt>
                <c:pt idx="3">
                  <c:v>1000</c:v>
                </c:pt>
                <c:pt idx="4">
                  <c:v>650</c:v>
                </c:pt>
                <c:pt idx="5">
                  <c:v>375</c:v>
                </c:pt>
                <c:pt idx="6">
                  <c:v>1500</c:v>
                </c:pt>
                <c:pt idx="7">
                  <c:v>455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4-47D8-8064-35889D2C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6987103"/>
        <c:axId val="556987583"/>
        <c:axId val="0"/>
      </c:bar3DChart>
      <c:catAx>
        <c:axId val="5569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87583"/>
        <c:crosses val="autoZero"/>
        <c:auto val="1"/>
        <c:lblAlgn val="ctr"/>
        <c:lblOffset val="100"/>
        <c:noMultiLvlLbl val="0"/>
      </c:catAx>
      <c:valAx>
        <c:axId val="5569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0</xdr:row>
      <xdr:rowOff>342900</xdr:rowOff>
    </xdr:from>
    <xdr:to>
      <xdr:col>13</xdr:col>
      <xdr:colOff>561975</xdr:colOff>
      <xdr:row>12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70634-8558-C569-4B5B-97C6FB96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12" sqref="G12"/>
    </sheetView>
  </sheetViews>
  <sheetFormatPr defaultColWidth="11.25" defaultRowHeight="15" customHeight="1" x14ac:dyDescent="0.25"/>
  <cols>
    <col min="1" max="26" width="10.5" customWidth="1"/>
  </cols>
  <sheetData>
    <row r="1" spans="1:7" ht="43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x14ac:dyDescent="0.25">
      <c r="A2" s="3">
        <v>1254</v>
      </c>
      <c r="B2" s="4" t="s">
        <v>7</v>
      </c>
      <c r="C2" s="4">
        <v>25</v>
      </c>
      <c r="D2" s="4">
        <v>20</v>
      </c>
      <c r="E2" s="5">
        <f>D2*C2</f>
        <v>500</v>
      </c>
      <c r="F2" s="5" t="str">
        <f>IF(E2&gt;600,"Bonne",IF( AND(E2&gt;=300,E2&lt;=600),"Moyenne","Insuffisante"))</f>
        <v>Moyenne</v>
      </c>
      <c r="G2" s="5">
        <f>RANK(E2,E$2:E$10,0)</f>
        <v>5</v>
      </c>
    </row>
    <row r="3" spans="1:7" ht="15.75" x14ac:dyDescent="0.25">
      <c r="A3" s="3">
        <v>2513</v>
      </c>
      <c r="B3" s="4" t="s">
        <v>9</v>
      </c>
      <c r="C3" s="4">
        <v>13</v>
      </c>
      <c r="D3" s="4">
        <v>30</v>
      </c>
      <c r="E3" s="5">
        <f t="shared" ref="E3:E10" si="0">D3*C3</f>
        <v>390</v>
      </c>
      <c r="F3" s="5" t="str">
        <f t="shared" ref="F3:F10" si="1">IF(E3&gt;600,"Bonne",IF( AND(E3&gt;=300,E3&lt;=600),"Moyenne","Insuffisante"))</f>
        <v>Moyenne</v>
      </c>
      <c r="G3" s="5">
        <f t="shared" ref="G3:G10" si="2">RANK(E3,E$2:E$10,0)</f>
        <v>7</v>
      </c>
    </row>
    <row r="4" spans="1:7" ht="15.75" x14ac:dyDescent="0.25">
      <c r="A4" s="3">
        <v>3257</v>
      </c>
      <c r="B4" s="4" t="s">
        <v>9</v>
      </c>
      <c r="C4" s="4">
        <v>13</v>
      </c>
      <c r="D4" s="4">
        <v>70</v>
      </c>
      <c r="E4" s="5">
        <f t="shared" si="0"/>
        <v>910</v>
      </c>
      <c r="F4" s="5" t="str">
        <f t="shared" si="1"/>
        <v>Bonne</v>
      </c>
      <c r="G4" s="5">
        <f t="shared" si="2"/>
        <v>3</v>
      </c>
    </row>
    <row r="5" spans="1:7" ht="15.75" x14ac:dyDescent="0.25">
      <c r="A5" s="3">
        <v>1256</v>
      </c>
      <c r="B5" s="4" t="s">
        <v>7</v>
      </c>
      <c r="C5" s="4">
        <v>25</v>
      </c>
      <c r="D5" s="4">
        <v>40</v>
      </c>
      <c r="E5" s="5">
        <f t="shared" si="0"/>
        <v>1000</v>
      </c>
      <c r="F5" s="5" t="str">
        <f t="shared" si="1"/>
        <v>Bonne</v>
      </c>
      <c r="G5" s="5">
        <f t="shared" si="2"/>
        <v>2</v>
      </c>
    </row>
    <row r="6" spans="1:7" ht="15.75" x14ac:dyDescent="0.25">
      <c r="A6" s="3">
        <v>2515</v>
      </c>
      <c r="B6" s="4" t="s">
        <v>9</v>
      </c>
      <c r="C6" s="4">
        <v>13</v>
      </c>
      <c r="D6" s="4">
        <v>50</v>
      </c>
      <c r="E6" s="5">
        <f t="shared" si="0"/>
        <v>650</v>
      </c>
      <c r="F6" s="5" t="str">
        <f t="shared" si="1"/>
        <v>Bonne</v>
      </c>
      <c r="G6" s="5">
        <f t="shared" si="2"/>
        <v>4</v>
      </c>
    </row>
    <row r="7" spans="1:7" ht="15.75" x14ac:dyDescent="0.25">
      <c r="A7" s="3">
        <v>3259</v>
      </c>
      <c r="B7" s="4" t="s">
        <v>7</v>
      </c>
      <c r="C7" s="4">
        <v>25</v>
      </c>
      <c r="D7" s="4">
        <v>15</v>
      </c>
      <c r="E7" s="5">
        <f t="shared" si="0"/>
        <v>375</v>
      </c>
      <c r="F7" s="5" t="str">
        <f t="shared" si="1"/>
        <v>Moyenne</v>
      </c>
      <c r="G7" s="5">
        <f t="shared" si="2"/>
        <v>8</v>
      </c>
    </row>
    <row r="8" spans="1:7" ht="15.75" x14ac:dyDescent="0.25">
      <c r="A8" s="3">
        <v>1255</v>
      </c>
      <c r="B8" s="4" t="s">
        <v>7</v>
      </c>
      <c r="C8" s="4">
        <v>25</v>
      </c>
      <c r="D8" s="4">
        <v>60</v>
      </c>
      <c r="E8" s="5">
        <f t="shared" si="0"/>
        <v>1500</v>
      </c>
      <c r="F8" s="5" t="str">
        <f t="shared" si="1"/>
        <v>Bonne</v>
      </c>
      <c r="G8" s="5">
        <f t="shared" si="2"/>
        <v>1</v>
      </c>
    </row>
    <row r="9" spans="1:7" ht="15.75" x14ac:dyDescent="0.25">
      <c r="A9" s="3">
        <v>2514</v>
      </c>
      <c r="B9" s="4" t="s">
        <v>9</v>
      </c>
      <c r="C9" s="4">
        <v>13</v>
      </c>
      <c r="D9" s="4">
        <v>35</v>
      </c>
      <c r="E9" s="5">
        <f t="shared" si="0"/>
        <v>455</v>
      </c>
      <c r="F9" s="5" t="str">
        <f t="shared" si="1"/>
        <v>Moyenne</v>
      </c>
      <c r="G9" s="5">
        <f t="shared" si="2"/>
        <v>6</v>
      </c>
    </row>
    <row r="10" spans="1:7" ht="15.75" x14ac:dyDescent="0.25">
      <c r="A10" s="3">
        <v>3258</v>
      </c>
      <c r="B10" s="4" t="s">
        <v>9</v>
      </c>
      <c r="C10" s="4">
        <v>13</v>
      </c>
      <c r="D10" s="4">
        <v>10</v>
      </c>
      <c r="E10" s="5">
        <f t="shared" si="0"/>
        <v>130</v>
      </c>
      <c r="F10" s="5" t="str">
        <f t="shared" si="1"/>
        <v>Insuffisante</v>
      </c>
      <c r="G10" s="5">
        <f t="shared" si="2"/>
        <v>9</v>
      </c>
    </row>
    <row r="11" spans="1:7" ht="15.75" x14ac:dyDescent="0.25">
      <c r="A11" s="8" t="s">
        <v>8</v>
      </c>
      <c r="B11" s="11" t="s">
        <v>10</v>
      </c>
      <c r="C11" s="12"/>
      <c r="D11" s="13"/>
      <c r="E11" s="5">
        <f>SUM(E2:E10)</f>
        <v>5910</v>
      </c>
      <c r="F11" s="14" t="s">
        <v>8</v>
      </c>
      <c r="G11" s="6"/>
    </row>
    <row r="12" spans="1:7" ht="30" customHeight="1" x14ac:dyDescent="0.25">
      <c r="A12" s="9"/>
      <c r="B12" s="16" t="s">
        <v>11</v>
      </c>
      <c r="C12" s="12"/>
      <c r="D12" s="13"/>
      <c r="E12" s="7">
        <f>SUMIF(B2:B10,"=Tunis",E2:E10)</f>
        <v>3375</v>
      </c>
      <c r="F12" s="15"/>
      <c r="G12" s="6"/>
    </row>
    <row r="13" spans="1:7" ht="30" customHeight="1" x14ac:dyDescent="0.25">
      <c r="A13" s="9"/>
      <c r="B13" s="11" t="s">
        <v>12</v>
      </c>
      <c r="C13" s="12"/>
      <c r="D13" s="13"/>
      <c r="E13" s="7">
        <f>AVERAGE(C2:C10)</f>
        <v>18.333333333333332</v>
      </c>
      <c r="F13" s="15"/>
      <c r="G13" s="6"/>
    </row>
    <row r="14" spans="1:7" ht="30" customHeight="1" x14ac:dyDescent="0.25">
      <c r="A14" s="9"/>
      <c r="B14" s="16" t="s">
        <v>13</v>
      </c>
      <c r="C14" s="12"/>
      <c r="D14" s="13"/>
      <c r="E14" s="7">
        <f>(E11-E12)/SUMIF(B2:B10,"=Sfax",D2:D10)</f>
        <v>13</v>
      </c>
      <c r="F14" s="15"/>
      <c r="G14" s="6"/>
    </row>
    <row r="15" spans="1:7" ht="30" customHeight="1" x14ac:dyDescent="0.25">
      <c r="A15" s="9"/>
      <c r="B15" s="16" t="s">
        <v>14</v>
      </c>
      <c r="C15" s="12"/>
      <c r="D15" s="13"/>
      <c r="E15" s="7">
        <f>COUNT(A2:A10)</f>
        <v>9</v>
      </c>
      <c r="F15" s="15"/>
      <c r="G15" s="6"/>
    </row>
    <row r="16" spans="1:7" ht="15.75" x14ac:dyDescent="0.25">
      <c r="A16" s="10"/>
      <c r="B16" s="11" t="s">
        <v>15</v>
      </c>
      <c r="C16" s="12"/>
      <c r="D16" s="13"/>
      <c r="E16" s="5">
        <f>COUNTIF(B2:B10,"=Sfax")</f>
        <v>5</v>
      </c>
      <c r="F16" s="15"/>
      <c r="G16" s="6"/>
    </row>
    <row r="17" ht="15.75" x14ac:dyDescent="0.25"/>
    <row r="18" ht="15.75" x14ac:dyDescent="0.25"/>
    <row r="19" ht="15.75" x14ac:dyDescent="0.25"/>
    <row r="20" ht="15.75" x14ac:dyDescent="0.25"/>
  </sheetData>
  <mergeCells count="8">
    <mergeCell ref="A11:A16"/>
    <mergeCell ref="B11:D11"/>
    <mergeCell ref="F11:F16"/>
    <mergeCell ref="B12:D12"/>
    <mergeCell ref="B13:D13"/>
    <mergeCell ref="B14:D14"/>
    <mergeCell ref="B15:D15"/>
    <mergeCell ref="B16:D16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2024-09-27T15:49:29Z</dcterms:modified>
</cp:coreProperties>
</file>