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b86028a9b73dc8c3/Área de Trabalho/INESC/AC UMs/Reatórios/"/>
    </mc:Choice>
  </mc:AlternateContent>
  <xr:revisionPtr revIDLastSave="754" documentId="11_AD4D361C20488DEA4E38A0DDE4996D405BDEDD80" xr6:coauthVersionLast="47" xr6:coauthVersionMax="47" xr10:uidLastSave="{0B50A6CC-3E52-4B11-A05F-2EF370499D97}"/>
  <bookViews>
    <workbookView xWindow="-110" yWindow="-110" windowWidth="19420" windowHeight="10300" xr2:uid="{00000000-000D-0000-FFFF-FFFF00000000}"/>
  </bookViews>
  <sheets>
    <sheet name="Versões" sheetId="1" r:id="rId1"/>
    <sheet name="Vs Trabalhos anteriores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6" i="1" l="1"/>
  <c r="U17" i="1"/>
  <c r="U18" i="1"/>
  <c r="U19" i="1"/>
  <c r="Q16" i="1"/>
  <c r="Q17" i="1"/>
  <c r="Q18" i="1"/>
  <c r="Q19" i="1"/>
  <c r="Q20" i="1"/>
  <c r="M16" i="1"/>
  <c r="M17" i="1"/>
  <c r="M18" i="1"/>
  <c r="M19" i="1"/>
  <c r="M20" i="1"/>
  <c r="G15" i="2"/>
  <c r="G16" i="2"/>
  <c r="G17" i="2"/>
  <c r="G14" i="2"/>
  <c r="F15" i="2"/>
  <c r="F16" i="2"/>
  <c r="F17" i="2"/>
  <c r="F14" i="2"/>
  <c r="T17" i="1"/>
  <c r="T18" i="1"/>
  <c r="T19" i="1"/>
  <c r="T16" i="1"/>
  <c r="N21" i="1"/>
  <c r="O21" i="1"/>
  <c r="R21" i="1"/>
  <c r="S21" i="1"/>
  <c r="P17" i="1"/>
  <c r="P18" i="1"/>
  <c r="P19" i="1"/>
  <c r="P20" i="1"/>
  <c r="P16" i="1"/>
  <c r="K21" i="1"/>
  <c r="J21" i="1"/>
  <c r="L17" i="1"/>
  <c r="L18" i="1"/>
  <c r="L19" i="1"/>
  <c r="L20" i="1"/>
  <c r="L16" i="1"/>
  <c r="H17" i="1"/>
  <c r="H18" i="1"/>
  <c r="H19" i="1"/>
  <c r="H21" i="1"/>
  <c r="G17" i="1"/>
  <c r="G18" i="1"/>
  <c r="G19" i="1"/>
  <c r="G20" i="1"/>
  <c r="G21" i="1"/>
  <c r="G28" i="1"/>
  <c r="G25" i="1"/>
  <c r="G26" i="1"/>
  <c r="G24" i="1"/>
  <c r="H28" i="1"/>
  <c r="H25" i="1"/>
  <c r="H26" i="1"/>
  <c r="H24" i="1"/>
  <c r="E15" i="2"/>
  <c r="E16" i="2"/>
  <c r="E17" i="2"/>
  <c r="E14" i="2"/>
  <c r="C9" i="2"/>
  <c r="D9" i="2"/>
  <c r="E18" i="2" s="1"/>
  <c r="B9" i="2"/>
  <c r="T21" i="1" l="1"/>
  <c r="U21" i="1" s="1"/>
  <c r="P21" i="1"/>
  <c r="Q21" i="1" s="1"/>
  <c r="L21" i="1"/>
  <c r="M21" i="1" s="1"/>
  <c r="G18" i="2"/>
  <c r="F1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Ayres Nishio</author>
  </authors>
  <commentList>
    <comment ref="A8" authorId="0" shapeId="0" xr:uid="{A3461C7A-CB48-49C5-B386-DE0F9EDA54FA}">
      <text>
        <r>
          <rPr>
            <b/>
            <sz val="9"/>
            <color indexed="81"/>
            <rFont val="Segoe UI"/>
            <family val="2"/>
          </rPr>
          <t>Ayres Nishio:</t>
        </r>
        <r>
          <rPr>
            <sz val="9"/>
            <color indexed="81"/>
            <rFont val="Segoe UI"/>
            <family val="2"/>
          </rPr>
          <t xml:space="preserve">
Não entrou no Artigo
</t>
        </r>
      </text>
    </comment>
  </commentList>
</comments>
</file>

<file path=xl/sharedStrings.xml><?xml version="1.0" encoding="utf-8"?>
<sst xmlns="http://schemas.openxmlformats.org/spreadsheetml/2006/main" count="101" uniqueCount="52">
  <si>
    <t>Caso</t>
  </si>
  <si>
    <t xml:space="preserve">Tempo total: </t>
  </si>
  <si>
    <t>#barras</t>
  </si>
  <si>
    <t>#medidas</t>
  </si>
  <si>
    <t>Maior matriz</t>
  </si>
  <si>
    <t>19x19</t>
  </si>
  <si>
    <t>16x16</t>
  </si>
  <si>
    <t>12x12</t>
  </si>
  <si>
    <t>Cardinalidade</t>
  </si>
  <si>
    <t>Força Bruta(s)</t>
  </si>
  <si>
    <t>DFS(Ganho)(s)</t>
  </si>
  <si>
    <t>DFS(Híbrido)(s)</t>
  </si>
  <si>
    <t>Sequencial 1</t>
  </si>
  <si>
    <t>Total</t>
  </si>
  <si>
    <t>30barras</t>
  </si>
  <si>
    <t>118 barras</t>
  </si>
  <si>
    <t>14 barras</t>
  </si>
  <si>
    <t>Paralelo CPU</t>
  </si>
  <si>
    <t>300 barras</t>
  </si>
  <si>
    <t>---</t>
  </si>
  <si>
    <t>30x30</t>
  </si>
  <si>
    <t>Resultados casos anteriores 118 barras</t>
  </si>
  <si>
    <t xml:space="preserve">5 dias </t>
  </si>
  <si>
    <t>3 dias</t>
  </si>
  <si>
    <t>4 horas</t>
  </si>
  <si>
    <t>4 minutos</t>
  </si>
  <si>
    <t>--</t>
  </si>
  <si>
    <t>speed-up</t>
  </si>
  <si>
    <t>Sequencial 2</t>
  </si>
  <si>
    <t>6 minutos</t>
  </si>
  <si>
    <t>2 minutos</t>
  </si>
  <si>
    <t>#UMs</t>
  </si>
  <si>
    <t>Speed-ups</t>
  </si>
  <si>
    <t>Artigos:</t>
  </si>
  <si>
    <t>Abel</t>
  </si>
  <si>
    <t>Abel/Vinic.</t>
  </si>
  <si>
    <t>https://electricgrids.engr.tamu.edu/electric-grid-test-cases/</t>
  </si>
  <si>
    <t>30 barras</t>
  </si>
  <si>
    <t>Seq. 2</t>
  </si>
  <si>
    <t>Seq. 1</t>
  </si>
  <si>
    <t>Economia</t>
  </si>
  <si>
    <t># Matrizes invertidas</t>
  </si>
  <si>
    <t>#1</t>
  </si>
  <si>
    <t>#2</t>
  </si>
  <si>
    <t>#3</t>
  </si>
  <si>
    <t>#4</t>
  </si>
  <si>
    <t>#C1</t>
  </si>
  <si>
    <t>#C2</t>
  </si>
  <si>
    <t>#C3</t>
  </si>
  <si>
    <t>#C4</t>
  </si>
  <si>
    <t>#C5</t>
  </si>
  <si>
    <t>Comparação Com DFS híbrido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</si>
</sst>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0" fontId="0" fillId="0" borderId="2" xfId="0" applyBorder="1"/>
    <xf numFmtId="2" fontId="0" fillId="0" borderId="3" xfId="0" applyNumberFormat="1" applyBorder="1"/>
    <xf numFmtId="0" fontId="0" fillId="0" borderId="4" xfId="0" applyBorder="1"/>
    <xf numFmtId="2" fontId="0" fillId="0" borderId="9" xfId="0" applyNumberFormat="1" applyBorder="1"/>
    <xf numFmtId="0" fontId="0" fillId="0" borderId="9" xfId="0" quotePrefix="1" applyBorder="1" applyAlignment="1">
      <alignment horizontal="right"/>
    </xf>
    <xf numFmtId="1" fontId="0" fillId="0" borderId="9" xfId="0" applyNumberFormat="1" applyBorder="1"/>
    <xf numFmtId="1" fontId="0" fillId="0" borderId="11" xfId="0" applyNumberFormat="1" applyBorder="1"/>
    <xf numFmtId="0" fontId="0" fillId="2" borderId="0" xfId="0" applyFill="1"/>
    <xf numFmtId="0" fontId="0" fillId="3" borderId="0" xfId="0" applyFill="1" applyAlignment="1">
      <alignment horizontal="right"/>
    </xf>
    <xf numFmtId="2" fontId="0" fillId="3" borderId="0" xfId="0" applyNumberFormat="1" applyFill="1"/>
    <xf numFmtId="164" fontId="0" fillId="2" borderId="0" xfId="0" applyNumberFormat="1" applyFill="1"/>
    <xf numFmtId="164" fontId="1" fillId="0" borderId="0" xfId="0" applyNumberFormat="1" applyFont="1"/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  <xf numFmtId="2" fontId="3" fillId="0" borderId="0" xfId="0" quotePrefix="1" applyNumberFormat="1" applyFont="1" applyAlignment="1">
      <alignment horizontal="right"/>
    </xf>
    <xf numFmtId="1" fontId="0" fillId="3" borderId="0" xfId="0" applyNumberFormat="1" applyFill="1" applyAlignment="1">
      <alignment horizontal="right"/>
    </xf>
    <xf numFmtId="1" fontId="0" fillId="0" borderId="0" xfId="0" applyNumberFormat="1" applyAlignment="1">
      <alignment horizontal="right"/>
    </xf>
    <xf numFmtId="0" fontId="0" fillId="2" borderId="2" xfId="0" applyFill="1" applyBorder="1"/>
    <xf numFmtId="0" fontId="0" fillId="2" borderId="3" xfId="0" applyFill="1" applyBorder="1"/>
    <xf numFmtId="0" fontId="0" fillId="2" borderId="12" xfId="0" applyFill="1" applyBorder="1"/>
    <xf numFmtId="1" fontId="0" fillId="0" borderId="4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3" borderId="4" xfId="0" applyNumberFormat="1" applyFill="1" applyBorder="1" applyAlignment="1">
      <alignment horizontal="center"/>
    </xf>
    <xf numFmtId="1" fontId="0" fillId="3" borderId="0" xfId="0" applyNumberFormat="1" applyFill="1" applyAlignment="1">
      <alignment horizontal="center"/>
    </xf>
    <xf numFmtId="1" fontId="0" fillId="3" borderId="13" xfId="0" applyNumberFormat="1" applyFill="1" applyBorder="1" applyAlignment="1">
      <alignment horizontal="center"/>
    </xf>
    <xf numFmtId="2" fontId="0" fillId="0" borderId="12" xfId="0" applyNumberFormat="1" applyBorder="1"/>
    <xf numFmtId="0" fontId="0" fillId="3" borderId="4" xfId="0" applyFill="1" applyBorder="1" applyAlignment="1">
      <alignment horizontal="right"/>
    </xf>
    <xf numFmtId="2" fontId="0" fillId="3" borderId="13" xfId="0" applyNumberFormat="1" applyFill="1" applyBorder="1"/>
    <xf numFmtId="0" fontId="0" fillId="0" borderId="4" xfId="0" applyBorder="1" applyAlignment="1">
      <alignment horizontal="right"/>
    </xf>
    <xf numFmtId="2" fontId="0" fillId="0" borderId="13" xfId="0" applyNumberFormat="1" applyBorder="1"/>
    <xf numFmtId="2" fontId="2" fillId="0" borderId="13" xfId="0" quotePrefix="1" applyNumberFormat="1" applyFont="1" applyBorder="1" applyAlignment="1">
      <alignment horizontal="center"/>
    </xf>
    <xf numFmtId="0" fontId="0" fillId="4" borderId="5" xfId="0" applyFill="1" applyBorder="1" applyAlignment="1">
      <alignment horizontal="right"/>
    </xf>
    <xf numFmtId="2" fontId="0" fillId="4" borderId="6" xfId="0" applyNumberFormat="1" applyFill="1" applyBorder="1"/>
    <xf numFmtId="2" fontId="0" fillId="4" borderId="14" xfId="0" applyNumberFormat="1" applyFill="1" applyBorder="1"/>
    <xf numFmtId="164" fontId="2" fillId="0" borderId="2" xfId="0" quotePrefix="1" applyNumberFormat="1" applyFont="1" applyBorder="1" applyAlignment="1">
      <alignment horizontal="center"/>
    </xf>
    <xf numFmtId="164" fontId="2" fillId="0" borderId="12" xfId="0" quotePrefix="1" applyNumberFormat="1" applyFont="1" applyBorder="1" applyAlignment="1">
      <alignment horizontal="center"/>
    </xf>
    <xf numFmtId="164" fontId="0" fillId="3" borderId="4" xfId="0" applyNumberFormat="1" applyFill="1" applyBorder="1"/>
    <xf numFmtId="164" fontId="0" fillId="3" borderId="13" xfId="0" applyNumberFormat="1" applyFill="1" applyBorder="1"/>
    <xf numFmtId="164" fontId="0" fillId="0" borderId="4" xfId="0" applyNumberFormat="1" applyBorder="1"/>
    <xf numFmtId="164" fontId="0" fillId="0" borderId="13" xfId="0" applyNumberFormat="1" applyBorder="1"/>
    <xf numFmtId="164" fontId="2" fillId="0" borderId="13" xfId="0" quotePrefix="1" applyNumberFormat="1" applyFont="1" applyBorder="1" applyAlignment="1">
      <alignment horizontal="center"/>
    </xf>
    <xf numFmtId="164" fontId="0" fillId="4" borderId="5" xfId="0" applyNumberFormat="1" applyFill="1" applyBorder="1"/>
    <xf numFmtId="164" fontId="0" fillId="4" borderId="14" xfId="0" applyNumberFormat="1" applyFill="1" applyBorder="1"/>
    <xf numFmtId="164" fontId="2" fillId="0" borderId="4" xfId="0" quotePrefix="1" applyNumberFormat="1" applyFont="1" applyBorder="1" applyAlignment="1">
      <alignment horizontal="center"/>
    </xf>
    <xf numFmtId="0" fontId="0" fillId="3" borderId="4" xfId="0" applyFill="1" applyBorder="1"/>
    <xf numFmtId="2" fontId="0" fillId="3" borderId="9" xfId="0" applyNumberFormat="1" applyFill="1" applyBorder="1"/>
    <xf numFmtId="0" fontId="0" fillId="3" borderId="5" xfId="0" applyFill="1" applyBorder="1"/>
    <xf numFmtId="2" fontId="0" fillId="3" borderId="6" xfId="0" applyNumberFormat="1" applyFill="1" applyBorder="1"/>
    <xf numFmtId="0" fontId="3" fillId="5" borderId="7" xfId="0" applyFont="1" applyFill="1" applyBorder="1"/>
    <xf numFmtId="2" fontId="3" fillId="5" borderId="8" xfId="0" applyNumberFormat="1" applyFont="1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10" xfId="0" applyFill="1" applyBorder="1"/>
    <xf numFmtId="2" fontId="0" fillId="6" borderId="11" xfId="0" applyNumberFormat="1" applyFill="1" applyBorder="1"/>
    <xf numFmtId="0" fontId="0" fillId="7" borderId="10" xfId="0" applyFill="1" applyBorder="1"/>
    <xf numFmtId="164" fontId="0" fillId="7" borderId="0" xfId="0" applyNumberFormat="1" applyFill="1"/>
    <xf numFmtId="0" fontId="0" fillId="2" borderId="4" xfId="0" applyFill="1" applyBorder="1"/>
    <xf numFmtId="2" fontId="0" fillId="5" borderId="1" xfId="0" applyNumberFormat="1" applyFill="1" applyBorder="1"/>
    <xf numFmtId="2" fontId="0" fillId="6" borderId="8" xfId="0" applyNumberFormat="1" applyFill="1" applyBorder="1"/>
    <xf numFmtId="2" fontId="0" fillId="6" borderId="15" xfId="0" applyNumberFormat="1" applyFill="1" applyBorder="1"/>
    <xf numFmtId="0" fontId="0" fillId="6" borderId="8" xfId="0" applyFill="1" applyBorder="1" applyAlignment="1">
      <alignment horizontal="right"/>
    </xf>
    <xf numFmtId="0" fontId="0" fillId="0" borderId="1" xfId="0" applyBorder="1" applyAlignment="1">
      <alignment horizontal="right"/>
    </xf>
    <xf numFmtId="3" fontId="0" fillId="0" borderId="4" xfId="0" applyNumberFormat="1" applyBorder="1"/>
    <xf numFmtId="3" fontId="0" fillId="3" borderId="4" xfId="0" applyNumberFormat="1" applyFill="1" applyBorder="1"/>
    <xf numFmtId="3" fontId="0" fillId="4" borderId="5" xfId="0" applyNumberFormat="1" applyFill="1" applyBorder="1"/>
    <xf numFmtId="3" fontId="0" fillId="0" borderId="0" xfId="0" applyNumberFormat="1"/>
    <xf numFmtId="3" fontId="0" fillId="0" borderId="13" xfId="0" applyNumberFormat="1" applyBorder="1"/>
    <xf numFmtId="3" fontId="0" fillId="3" borderId="0" xfId="0" applyNumberFormat="1" applyFill="1"/>
    <xf numFmtId="3" fontId="0" fillId="3" borderId="13" xfId="0" applyNumberFormat="1" applyFill="1" applyBorder="1"/>
    <xf numFmtId="3" fontId="2" fillId="0" borderId="4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13" xfId="0" applyNumberFormat="1" applyFont="1" applyBorder="1" applyAlignment="1">
      <alignment horizontal="center"/>
    </xf>
    <xf numFmtId="3" fontId="0" fillId="4" borderId="6" xfId="0" applyNumberFormat="1" applyFill="1" applyBorder="1"/>
    <xf numFmtId="3" fontId="0" fillId="4" borderId="14" xfId="0" applyNumberFormat="1" applyFill="1" applyBorder="1"/>
    <xf numFmtId="9" fontId="0" fillId="4" borderId="0" xfId="1" applyFont="1" applyFill="1"/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2" fillId="0" borderId="14" xfId="0" quotePrefix="1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0" fontId="7" fillId="0" borderId="0" xfId="2"/>
  </cellXfs>
  <cellStyles count="3">
    <cellStyle name="Hiperlink" xfId="2" builtinId="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dos Resultados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'Vs Trabalhos anteriores'!$B$3</c:f>
              <c:strCache>
                <c:ptCount val="1"/>
                <c:pt idx="0">
                  <c:v>Força Bruta(s)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'Vs Trabalhos anteriores'!$A$4:$A$7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'Vs Trabalhos anteriores'!$B$4:$B$7</c:f>
              <c:numCache>
                <c:formatCode>0.00</c:formatCode>
                <c:ptCount val="4"/>
                <c:pt idx="0">
                  <c:v>1</c:v>
                </c:pt>
                <c:pt idx="1">
                  <c:v>31</c:v>
                </c:pt>
                <c:pt idx="2">
                  <c:v>1062</c:v>
                </c:pt>
                <c:pt idx="3">
                  <c:v>26820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CA-46D7-BD64-959C9BC38F74}"/>
            </c:ext>
          </c:extLst>
        </c:ser>
        <c:ser>
          <c:idx val="1"/>
          <c:order val="1"/>
          <c:tx>
            <c:strRef>
              <c:f>'Vs Trabalhos anteriores'!$C$3</c:f>
              <c:strCache>
                <c:ptCount val="1"/>
                <c:pt idx="0">
                  <c:v>DFS(Ganho)(s)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'Vs Trabalhos anteriores'!$A$4:$A$7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'Vs Trabalhos anteriores'!$C$4:$C$7</c:f>
              <c:numCache>
                <c:formatCode>0.00</c:formatCode>
                <c:ptCount val="4"/>
                <c:pt idx="0">
                  <c:v>1</c:v>
                </c:pt>
                <c:pt idx="1">
                  <c:v>25</c:v>
                </c:pt>
                <c:pt idx="2">
                  <c:v>639</c:v>
                </c:pt>
                <c:pt idx="3">
                  <c:v>13009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CA-46D7-BD64-959C9BC38F74}"/>
            </c:ext>
          </c:extLst>
        </c:ser>
        <c:ser>
          <c:idx val="2"/>
          <c:order val="2"/>
          <c:tx>
            <c:strRef>
              <c:f>'Vs Trabalhos anteriores'!$D$3</c:f>
              <c:strCache>
                <c:ptCount val="1"/>
                <c:pt idx="0">
                  <c:v>DFS(Híbrido)(s)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'Vs Trabalhos anteriores'!$A$4:$A$7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'Vs Trabalhos anteriores'!$D$4:$D$7</c:f>
              <c:numCache>
                <c:formatCode>0.00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34.700000000000003</c:v>
                </c:pt>
                <c:pt idx="3">
                  <c:v>728.89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CA-46D7-BD64-959C9BC38F74}"/>
            </c:ext>
          </c:extLst>
        </c:ser>
        <c:ser>
          <c:idx val="3"/>
          <c:order val="3"/>
          <c:tx>
            <c:strRef>
              <c:f>'Vs Trabalhos anteriores'!$E$3</c:f>
              <c:strCache>
                <c:ptCount val="1"/>
                <c:pt idx="0">
                  <c:v>Sequencial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'Vs Trabalhos anteriores'!$A$4:$A$7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'Vs Trabalhos anteriores'!$E$4:$E$7</c:f>
              <c:numCache>
                <c:formatCode>0.00</c:formatCode>
                <c:ptCount val="4"/>
                <c:pt idx="0">
                  <c:v>1E-4</c:v>
                </c:pt>
                <c:pt idx="1">
                  <c:v>1.4999999999999999E-2</c:v>
                </c:pt>
                <c:pt idx="2">
                  <c:v>0.39</c:v>
                </c:pt>
                <c:pt idx="3">
                  <c:v>13.128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CA-46D7-BD64-959C9BC38F74}"/>
            </c:ext>
          </c:extLst>
        </c:ser>
        <c:ser>
          <c:idx val="4"/>
          <c:order val="4"/>
          <c:tx>
            <c:strRef>
              <c:f>'Vs Trabalhos anteriores'!$F$3</c:f>
              <c:strCache>
                <c:ptCount val="1"/>
                <c:pt idx="0">
                  <c:v>Sequencial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'Vs Trabalhos anteriores'!$A$4:$A$7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'Vs Trabalhos anteriores'!$F$4:$F$7</c:f>
              <c:numCache>
                <c:formatCode>0.00</c:formatCode>
                <c:ptCount val="4"/>
                <c:pt idx="0">
                  <c:v>1E-4</c:v>
                </c:pt>
                <c:pt idx="1">
                  <c:v>1.4999999999999999E-2</c:v>
                </c:pt>
                <c:pt idx="2">
                  <c:v>0.36099999999999999</c:v>
                </c:pt>
                <c:pt idx="3">
                  <c:v>10.86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CA-46D7-BD64-959C9BC38F74}"/>
            </c:ext>
          </c:extLst>
        </c:ser>
        <c:ser>
          <c:idx val="5"/>
          <c:order val="5"/>
          <c:tx>
            <c:strRef>
              <c:f>'Vs Trabalhos anteriores'!$G$3</c:f>
              <c:strCache>
                <c:ptCount val="1"/>
                <c:pt idx="0">
                  <c:v>Paralelo CPU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'Vs Trabalhos anteriores'!$A$4:$A$7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'Vs Trabalhos anteriores'!$G$4:$G$7</c:f>
              <c:numCache>
                <c:formatCode>0.00</c:formatCode>
                <c:ptCount val="4"/>
                <c:pt idx="0">
                  <c:v>0</c:v>
                </c:pt>
                <c:pt idx="1">
                  <c:v>8.9999999999999993E-3</c:v>
                </c:pt>
                <c:pt idx="2">
                  <c:v>0.1</c:v>
                </c:pt>
                <c:pt idx="3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CA-46D7-BD64-959C9BC38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058384"/>
        <c:axId val="246058800"/>
      </c:lineChart>
      <c:catAx>
        <c:axId val="24605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6058800"/>
        <c:crosses val="autoZero"/>
        <c:auto val="1"/>
        <c:lblAlgn val="ctr"/>
        <c:lblOffset val="100"/>
        <c:noMultiLvlLbl val="0"/>
      </c:catAx>
      <c:valAx>
        <c:axId val="246058800"/>
        <c:scaling>
          <c:logBase val="1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605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15875</xdr:colOff>
      <xdr:row>1</xdr:row>
      <xdr:rowOff>82550</xdr:rowOff>
    </xdr:from>
    <xdr:to>
      <xdr:col>15</xdr:col>
      <xdr:colOff>136525</xdr:colOff>
      <xdr:row>16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E692DA-36DC-936E-8D07-DAAF707BA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electricgrids.engr.tamu.edu/electric-grid-test-cases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topLeftCell="A10" workbookViewId="0">
      <selection activeCell="G10" sqref="G10"/>
    </sheetView>
  </sheetViews>
  <sheetFormatPr defaultRowHeight="14.5" x14ac:dyDescent="0.35"/>
  <cols>
    <col min="1" max="1" width="21.7265625" bestFit="1" customWidth="1"/>
    <col min="2" max="2" width="9.08984375" customWidth="1"/>
    <col min="3" max="3" width="8.81640625" customWidth="1"/>
    <col min="4" max="5" width="9.6328125" bestFit="1" customWidth="1"/>
    <col min="6" max="6" width="9.54296875" bestFit="1" customWidth="1"/>
    <col min="7" max="8" width="9.6328125" bestFit="1" customWidth="1"/>
    <col min="9" max="9" width="3.453125" customWidth="1"/>
    <col min="10" max="11" width="10.90625" customWidth="1"/>
    <col min="12" max="12" width="9.08984375" customWidth="1"/>
    <col min="13" max="13" width="4.90625" customWidth="1"/>
    <col min="14" max="16" width="10.90625" customWidth="1"/>
    <col min="17" max="17" width="4.81640625" customWidth="1"/>
    <col min="18" max="18" width="10.90625" customWidth="1"/>
    <col min="19" max="20" width="9.7265625" bestFit="1" customWidth="1"/>
    <col min="21" max="21" width="4.26953125" bestFit="1" customWidth="1"/>
  </cols>
  <sheetData>
    <row r="1" spans="1:21" x14ac:dyDescent="0.35">
      <c r="A1" s="12" t="s">
        <v>0</v>
      </c>
      <c r="B1" s="87" t="s">
        <v>42</v>
      </c>
      <c r="C1" s="87" t="s">
        <v>43</v>
      </c>
      <c r="D1" s="87" t="s">
        <v>44</v>
      </c>
      <c r="E1" s="87" t="s">
        <v>45</v>
      </c>
      <c r="J1" s="22" t="s">
        <v>37</v>
      </c>
      <c r="K1" s="23" t="s">
        <v>15</v>
      </c>
      <c r="L1" s="24" t="s">
        <v>18</v>
      </c>
    </row>
    <row r="2" spans="1:21" x14ac:dyDescent="0.35">
      <c r="A2" s="1" t="s">
        <v>33</v>
      </c>
      <c r="B2" s="3" t="s">
        <v>34</v>
      </c>
      <c r="C2" s="3" t="s">
        <v>34</v>
      </c>
      <c r="D2" s="3" t="s">
        <v>35</v>
      </c>
      <c r="E2" s="17" t="s">
        <v>19</v>
      </c>
      <c r="I2" s="1" t="s">
        <v>46</v>
      </c>
      <c r="J2" s="81">
        <v>5</v>
      </c>
      <c r="K2" s="82">
        <v>16</v>
      </c>
      <c r="L2" s="83">
        <v>51</v>
      </c>
    </row>
    <row r="3" spans="1:21" x14ac:dyDescent="0.35">
      <c r="A3" s="13" t="s">
        <v>2</v>
      </c>
      <c r="B3" s="20">
        <v>14</v>
      </c>
      <c r="C3" s="20">
        <v>30</v>
      </c>
      <c r="D3" s="20">
        <v>118</v>
      </c>
      <c r="E3" s="20">
        <v>300</v>
      </c>
      <c r="I3" s="1" t="s">
        <v>47</v>
      </c>
      <c r="J3" s="28">
        <v>9</v>
      </c>
      <c r="K3" s="29">
        <v>85</v>
      </c>
      <c r="L3" s="30">
        <v>61</v>
      </c>
    </row>
    <row r="4" spans="1:21" x14ac:dyDescent="0.35">
      <c r="A4" s="1" t="s">
        <v>3</v>
      </c>
      <c r="B4" s="21">
        <v>33</v>
      </c>
      <c r="C4" s="21">
        <v>43</v>
      </c>
      <c r="D4" s="21">
        <v>176</v>
      </c>
      <c r="E4" s="21">
        <v>624</v>
      </c>
      <c r="I4" s="1" t="s">
        <v>48</v>
      </c>
      <c r="J4" s="25">
        <v>15</v>
      </c>
      <c r="K4" s="26">
        <v>34</v>
      </c>
      <c r="L4" s="27">
        <v>78</v>
      </c>
    </row>
    <row r="5" spans="1:21" x14ac:dyDescent="0.35">
      <c r="A5" s="13" t="s">
        <v>31</v>
      </c>
      <c r="B5" s="20">
        <v>8</v>
      </c>
      <c r="C5" s="20">
        <v>21</v>
      </c>
      <c r="D5" s="20">
        <v>99</v>
      </c>
      <c r="E5" s="20">
        <v>240</v>
      </c>
      <c r="I5" s="1" t="s">
        <v>49</v>
      </c>
      <c r="J5" s="28">
        <v>35</v>
      </c>
      <c r="K5" s="29">
        <v>78</v>
      </c>
      <c r="L5" s="30">
        <v>67</v>
      </c>
    </row>
    <row r="6" spans="1:21" x14ac:dyDescent="0.35">
      <c r="A6" s="1" t="s">
        <v>4</v>
      </c>
      <c r="B6" s="18" t="s">
        <v>6</v>
      </c>
      <c r="C6" s="18" t="s">
        <v>7</v>
      </c>
      <c r="D6" s="18" t="s">
        <v>5</v>
      </c>
      <c r="E6" s="19" t="s">
        <v>20</v>
      </c>
      <c r="I6" s="1" t="s">
        <v>50</v>
      </c>
      <c r="J6" s="84">
        <v>61</v>
      </c>
      <c r="K6" s="85">
        <v>184</v>
      </c>
      <c r="L6" s="86" t="s">
        <v>19</v>
      </c>
    </row>
    <row r="7" spans="1:21" x14ac:dyDescent="0.35">
      <c r="A7" s="1"/>
      <c r="B7" s="1"/>
      <c r="C7" s="1"/>
      <c r="D7" s="1"/>
      <c r="E7" s="1"/>
    </row>
    <row r="8" spans="1:21" x14ac:dyDescent="0.35">
      <c r="A8" s="12" t="s">
        <v>12</v>
      </c>
      <c r="B8" s="12" t="s">
        <v>16</v>
      </c>
      <c r="C8" s="12" t="s">
        <v>14</v>
      </c>
      <c r="D8" s="12" t="s">
        <v>15</v>
      </c>
      <c r="E8" s="12" t="s">
        <v>18</v>
      </c>
      <c r="H8" s="2"/>
    </row>
    <row r="9" spans="1:21" x14ac:dyDescent="0.35">
      <c r="A9" s="5">
        <v>1</v>
      </c>
      <c r="B9" s="6">
        <v>0</v>
      </c>
      <c r="C9" s="6">
        <v>0</v>
      </c>
      <c r="D9" s="6">
        <v>0</v>
      </c>
      <c r="E9" s="31">
        <v>3.0000000000000001E-3</v>
      </c>
    </row>
    <row r="10" spans="1:21" x14ac:dyDescent="0.35">
      <c r="A10" s="32">
        <v>2</v>
      </c>
      <c r="B10" s="14">
        <v>0</v>
      </c>
      <c r="C10" s="14">
        <v>0</v>
      </c>
      <c r="D10" s="14">
        <v>1.4999999999999999E-2</v>
      </c>
      <c r="E10" s="33">
        <v>0.13200000000000001</v>
      </c>
    </row>
    <row r="11" spans="1:21" x14ac:dyDescent="0.35">
      <c r="A11" s="34">
        <v>3</v>
      </c>
      <c r="B11" s="3">
        <v>0</v>
      </c>
      <c r="C11" s="3">
        <v>0</v>
      </c>
      <c r="D11" s="3">
        <v>0.39</v>
      </c>
      <c r="E11" s="35">
        <v>17.204999999999998</v>
      </c>
    </row>
    <row r="12" spans="1:21" x14ac:dyDescent="0.35">
      <c r="A12" s="32">
        <v>4</v>
      </c>
      <c r="B12" s="14">
        <v>0</v>
      </c>
      <c r="C12" s="14">
        <v>1.6E-2</v>
      </c>
      <c r="D12" s="14">
        <v>13.128</v>
      </c>
      <c r="E12" s="33">
        <v>1498.1089999999999</v>
      </c>
    </row>
    <row r="13" spans="1:21" x14ac:dyDescent="0.35">
      <c r="A13" s="34">
        <v>5</v>
      </c>
      <c r="B13" s="3">
        <v>0</v>
      </c>
      <c r="C13" s="3">
        <v>0.09</v>
      </c>
      <c r="D13" s="3">
        <v>332.36</v>
      </c>
      <c r="E13" s="36" t="s">
        <v>19</v>
      </c>
      <c r="J13" t="s">
        <v>41</v>
      </c>
    </row>
    <row r="14" spans="1:21" x14ac:dyDescent="0.35">
      <c r="A14" s="37" t="s">
        <v>13</v>
      </c>
      <c r="B14" s="38">
        <v>0</v>
      </c>
      <c r="C14" s="38">
        <v>0.106</v>
      </c>
      <c r="D14" s="38">
        <v>345.89299999999997</v>
      </c>
      <c r="E14" s="39">
        <v>1515.4490000000001</v>
      </c>
      <c r="J14" s="12" t="s">
        <v>37</v>
      </c>
      <c r="N14" s="12" t="s">
        <v>15</v>
      </c>
      <c r="R14" s="12" t="s">
        <v>18</v>
      </c>
    </row>
    <row r="15" spans="1:21" x14ac:dyDescent="0.35">
      <c r="A15" s="12" t="s">
        <v>28</v>
      </c>
      <c r="B15" s="12" t="s">
        <v>16</v>
      </c>
      <c r="C15" s="12" t="s">
        <v>14</v>
      </c>
      <c r="D15" s="12" t="s">
        <v>15</v>
      </c>
      <c r="E15" s="12" t="s">
        <v>18</v>
      </c>
      <c r="F15" s="61" t="s">
        <v>32</v>
      </c>
      <c r="G15" s="12" t="s">
        <v>15</v>
      </c>
      <c r="H15" s="12" t="s">
        <v>18</v>
      </c>
      <c r="J15" s="62" t="s">
        <v>39</v>
      </c>
      <c r="K15" s="23" t="s">
        <v>38</v>
      </c>
      <c r="L15" s="23" t="s">
        <v>40</v>
      </c>
      <c r="N15" s="62" t="s">
        <v>39</v>
      </c>
      <c r="O15" s="23" t="s">
        <v>38</v>
      </c>
      <c r="P15" s="23" t="s">
        <v>40</v>
      </c>
      <c r="R15" s="62" t="s">
        <v>39</v>
      </c>
      <c r="S15" s="23" t="s">
        <v>38</v>
      </c>
      <c r="T15" s="24" t="s">
        <v>40</v>
      </c>
    </row>
    <row r="16" spans="1:21" x14ac:dyDescent="0.35">
      <c r="A16" s="5">
        <v>1</v>
      </c>
      <c r="B16" s="6">
        <v>1E-3</v>
      </c>
      <c r="C16" s="6">
        <v>0</v>
      </c>
      <c r="D16" s="6">
        <v>0</v>
      </c>
      <c r="E16" s="31">
        <v>5.0000000000000001E-3</v>
      </c>
      <c r="G16" s="40" t="s">
        <v>19</v>
      </c>
      <c r="H16" s="41" t="s">
        <v>19</v>
      </c>
      <c r="J16" s="68">
        <v>21</v>
      </c>
      <c r="K16" s="71">
        <v>21</v>
      </c>
      <c r="L16" s="72">
        <f>J16-K16</f>
        <v>0</v>
      </c>
      <c r="M16" s="80">
        <f t="shared" ref="M16:M20" si="0">L16/J16</f>
        <v>0</v>
      </c>
      <c r="N16" s="68">
        <v>99</v>
      </c>
      <c r="O16" s="71">
        <v>99</v>
      </c>
      <c r="P16" s="71">
        <f>N16-O16</f>
        <v>0</v>
      </c>
      <c r="Q16" s="80">
        <f t="shared" ref="Q16:Q20" si="1">P16/N16</f>
        <v>0</v>
      </c>
      <c r="R16" s="68">
        <v>240</v>
      </c>
      <c r="S16" s="71">
        <v>240</v>
      </c>
      <c r="T16" s="72">
        <f>R16-S16</f>
        <v>0</v>
      </c>
      <c r="U16" s="80">
        <f t="shared" ref="U16:U19" si="2">T16/R16</f>
        <v>0</v>
      </c>
    </row>
    <row r="17" spans="1:21" x14ac:dyDescent="0.35">
      <c r="A17" s="32">
        <v>2</v>
      </c>
      <c r="B17" s="14">
        <v>0</v>
      </c>
      <c r="C17" s="14">
        <v>0</v>
      </c>
      <c r="D17" s="14">
        <v>1.4999999999999999E-2</v>
      </c>
      <c r="E17" s="33">
        <v>0.1</v>
      </c>
      <c r="G17" s="42">
        <f t="shared" ref="G17:G21" si="3">D10/D17</f>
        <v>1</v>
      </c>
      <c r="H17" s="43">
        <f t="shared" ref="H17:H21" si="4">E10/E17</f>
        <v>1.32</v>
      </c>
      <c r="J17" s="69">
        <v>210</v>
      </c>
      <c r="K17" s="73">
        <v>120</v>
      </c>
      <c r="L17" s="74">
        <f>J17-K17</f>
        <v>90</v>
      </c>
      <c r="M17" s="80">
        <f t="shared" si="0"/>
        <v>0.42857142857142855</v>
      </c>
      <c r="N17" s="69">
        <v>4851</v>
      </c>
      <c r="O17" s="73">
        <v>3402</v>
      </c>
      <c r="P17" s="73">
        <f t="shared" ref="P17:P20" si="5">N17-O17</f>
        <v>1449</v>
      </c>
      <c r="Q17" s="80">
        <f t="shared" si="1"/>
        <v>0.29870129870129869</v>
      </c>
      <c r="R17" s="69">
        <v>28680</v>
      </c>
      <c r="S17" s="73">
        <v>17766</v>
      </c>
      <c r="T17" s="74">
        <f>R17-S17</f>
        <v>10914</v>
      </c>
      <c r="U17" s="80">
        <f t="shared" si="2"/>
        <v>0.38054393305439332</v>
      </c>
    </row>
    <row r="18" spans="1:21" x14ac:dyDescent="0.35">
      <c r="A18" s="34">
        <v>3</v>
      </c>
      <c r="B18" s="3">
        <v>0</v>
      </c>
      <c r="C18" s="3">
        <v>1E-3</v>
      </c>
      <c r="D18" s="3">
        <v>0.36099999999999999</v>
      </c>
      <c r="E18" s="35">
        <v>10.746</v>
      </c>
      <c r="G18" s="44">
        <f t="shared" si="3"/>
        <v>1.0803324099722993</v>
      </c>
      <c r="H18" s="45">
        <f t="shared" si="4"/>
        <v>1.6010608598548295</v>
      </c>
      <c r="J18" s="68">
        <v>1330</v>
      </c>
      <c r="K18" s="71">
        <v>441</v>
      </c>
      <c r="L18" s="72">
        <f>J18-K18</f>
        <v>889</v>
      </c>
      <c r="M18" s="80">
        <f t="shared" si="0"/>
        <v>0.66842105263157892</v>
      </c>
      <c r="N18" s="68">
        <v>156849</v>
      </c>
      <c r="O18" s="71">
        <v>85145</v>
      </c>
      <c r="P18" s="71">
        <f t="shared" si="5"/>
        <v>71704</v>
      </c>
      <c r="Q18" s="80">
        <f t="shared" si="1"/>
        <v>0.45715305803671047</v>
      </c>
      <c r="R18" s="68">
        <v>2275280</v>
      </c>
      <c r="S18" s="71">
        <v>1096057</v>
      </c>
      <c r="T18" s="72">
        <f>R18-S18</f>
        <v>1179223</v>
      </c>
      <c r="U18" s="80">
        <f t="shared" si="2"/>
        <v>0.51827599240533029</v>
      </c>
    </row>
    <row r="19" spans="1:21" x14ac:dyDescent="0.35">
      <c r="A19" s="32">
        <v>4</v>
      </c>
      <c r="B19" s="14">
        <v>1E-3</v>
      </c>
      <c r="C19" s="14">
        <v>4.0000000000000001E-3</v>
      </c>
      <c r="D19" s="14">
        <v>10.86</v>
      </c>
      <c r="E19" s="33">
        <v>765.72400000000005</v>
      </c>
      <c r="G19" s="42">
        <f t="shared" si="3"/>
        <v>1.208839779005525</v>
      </c>
      <c r="H19" s="43">
        <f t="shared" si="4"/>
        <v>1.9564608135568426</v>
      </c>
      <c r="J19" s="69">
        <v>5985</v>
      </c>
      <c r="K19" s="73">
        <v>987</v>
      </c>
      <c r="L19" s="74">
        <f>J19-K19</f>
        <v>4998</v>
      </c>
      <c r="M19" s="80">
        <f t="shared" si="0"/>
        <v>0.83508771929824566</v>
      </c>
      <c r="N19" s="69">
        <v>3764376</v>
      </c>
      <c r="O19" s="73">
        <v>1574694</v>
      </c>
      <c r="P19" s="73">
        <f t="shared" si="5"/>
        <v>2189682</v>
      </c>
      <c r="Q19" s="80">
        <f t="shared" si="1"/>
        <v>0.5816852514201557</v>
      </c>
      <c r="R19" s="69">
        <v>134810340</v>
      </c>
      <c r="S19" s="73">
        <v>50430618</v>
      </c>
      <c r="T19" s="74">
        <f>R19-S19</f>
        <v>84379722</v>
      </c>
      <c r="U19" s="80">
        <f t="shared" si="2"/>
        <v>0.6259143178483193</v>
      </c>
    </row>
    <row r="20" spans="1:21" x14ac:dyDescent="0.35">
      <c r="A20" s="34">
        <v>5</v>
      </c>
      <c r="B20" s="3">
        <v>0</v>
      </c>
      <c r="C20" s="3">
        <v>1.0999999999999999E-2</v>
      </c>
      <c r="D20" s="3">
        <v>269.57100000000003</v>
      </c>
      <c r="E20" s="36" t="s">
        <v>19</v>
      </c>
      <c r="G20" s="44">
        <f t="shared" si="3"/>
        <v>1.2329219389326003</v>
      </c>
      <c r="H20" s="46" t="s">
        <v>19</v>
      </c>
      <c r="J20" s="68">
        <v>20349</v>
      </c>
      <c r="K20" s="71">
        <v>1236</v>
      </c>
      <c r="L20" s="72">
        <f>J20-K20</f>
        <v>19113</v>
      </c>
      <c r="M20" s="80">
        <f t="shared" si="0"/>
        <v>0.93925991449211266</v>
      </c>
      <c r="N20" s="68">
        <v>71523144</v>
      </c>
      <c r="O20" s="71">
        <v>22390026</v>
      </c>
      <c r="P20" s="71">
        <f t="shared" si="5"/>
        <v>49133118</v>
      </c>
      <c r="Q20" s="80">
        <f t="shared" si="1"/>
        <v>0.68695411376211313</v>
      </c>
      <c r="R20" s="75" t="s">
        <v>19</v>
      </c>
      <c r="S20" s="76" t="s">
        <v>19</v>
      </c>
      <c r="T20" s="77" t="s">
        <v>19</v>
      </c>
      <c r="U20" s="76" t="s">
        <v>19</v>
      </c>
    </row>
    <row r="21" spans="1:21" x14ac:dyDescent="0.35">
      <c r="A21" s="37" t="s">
        <v>1</v>
      </c>
      <c r="B21" s="38">
        <v>4.0000000000000001E-3</v>
      </c>
      <c r="C21" s="38">
        <v>2.1000000000000001E-2</v>
      </c>
      <c r="D21" s="38">
        <v>280.80900000000003</v>
      </c>
      <c r="E21" s="39">
        <v>776.57500000000005</v>
      </c>
      <c r="G21" s="47">
        <f t="shared" si="3"/>
        <v>1.2317731981524807</v>
      </c>
      <c r="H21" s="48">
        <f t="shared" si="4"/>
        <v>1.9514522100247884</v>
      </c>
      <c r="J21" s="70">
        <f>SUM(J16:J20)</f>
        <v>27895</v>
      </c>
      <c r="K21" s="78">
        <f>SUM(K16:K20)</f>
        <v>2805</v>
      </c>
      <c r="L21" s="79">
        <f>SUM(L16:L20)</f>
        <v>25090</v>
      </c>
      <c r="M21" s="80">
        <f>L21/J21</f>
        <v>0.89944434486467106</v>
      </c>
      <c r="N21" s="70">
        <f t="shared" ref="N21" si="6">SUM(N16:N20)</f>
        <v>75449319</v>
      </c>
      <c r="O21" s="78">
        <f t="shared" ref="O21" si="7">SUM(O16:O20)</f>
        <v>24053366</v>
      </c>
      <c r="P21" s="78">
        <f t="shared" ref="P21" si="8">SUM(P16:P20)</f>
        <v>51395953</v>
      </c>
      <c r="Q21" s="80">
        <f>P21/N21</f>
        <v>0.68119836840409387</v>
      </c>
      <c r="R21" s="70">
        <f t="shared" ref="R21" si="9">SUM(R16:R20)</f>
        <v>137114540</v>
      </c>
      <c r="S21" s="78">
        <f t="shared" ref="S21" si="10">SUM(S16:S20)</f>
        <v>51544681</v>
      </c>
      <c r="T21" s="79">
        <f>R21-S21</f>
        <v>85569859</v>
      </c>
      <c r="U21" s="80">
        <f>T21/R21</f>
        <v>0.62407574718188163</v>
      </c>
    </row>
    <row r="22" spans="1:21" x14ac:dyDescent="0.35">
      <c r="A22" s="12" t="s">
        <v>17</v>
      </c>
      <c r="B22" s="12" t="s">
        <v>16</v>
      </c>
      <c r="C22" s="12" t="s">
        <v>14</v>
      </c>
      <c r="D22" s="12" t="s">
        <v>15</v>
      </c>
      <c r="E22" s="12" t="s">
        <v>18</v>
      </c>
      <c r="F22" s="61" t="s">
        <v>32</v>
      </c>
      <c r="G22" s="15" t="s">
        <v>15</v>
      </c>
      <c r="H22" s="15" t="s">
        <v>18</v>
      </c>
    </row>
    <row r="23" spans="1:21" x14ac:dyDescent="0.35">
      <c r="A23" s="5">
        <v>1</v>
      </c>
      <c r="B23" s="6">
        <v>0</v>
      </c>
      <c r="C23" s="6">
        <v>0</v>
      </c>
      <c r="D23" s="6">
        <v>0</v>
      </c>
      <c r="E23" s="31">
        <v>5.0000000000000001E-3</v>
      </c>
      <c r="G23" s="40" t="s">
        <v>19</v>
      </c>
      <c r="H23" s="41" t="s">
        <v>19</v>
      </c>
    </row>
    <row r="24" spans="1:21" x14ac:dyDescent="0.35">
      <c r="A24" s="32">
        <v>2</v>
      </c>
      <c r="B24" s="14">
        <v>0</v>
      </c>
      <c r="C24" s="14">
        <v>0</v>
      </c>
      <c r="D24" s="14">
        <v>8.9999999999999993E-3</v>
      </c>
      <c r="E24" s="33">
        <v>3.4000000000000002E-2</v>
      </c>
      <c r="G24" s="42">
        <f t="shared" ref="G24:H26" si="11">D17/D24</f>
        <v>1.6666666666666667</v>
      </c>
      <c r="H24" s="43">
        <f t="shared" si="11"/>
        <v>2.9411764705882351</v>
      </c>
    </row>
    <row r="25" spans="1:21" x14ac:dyDescent="0.35">
      <c r="A25" s="34">
        <v>3</v>
      </c>
      <c r="B25" s="3">
        <v>0</v>
      </c>
      <c r="C25" s="3">
        <v>0</v>
      </c>
      <c r="D25" s="3">
        <v>0.1</v>
      </c>
      <c r="E25" s="35">
        <v>3.016</v>
      </c>
      <c r="G25" s="44">
        <f t="shared" si="11"/>
        <v>3.61</v>
      </c>
      <c r="H25" s="45">
        <f t="shared" si="11"/>
        <v>3.5629973474801062</v>
      </c>
    </row>
    <row r="26" spans="1:21" x14ac:dyDescent="0.35">
      <c r="A26" s="32">
        <v>4</v>
      </c>
      <c r="B26" s="14">
        <v>0</v>
      </c>
      <c r="C26" s="14">
        <v>0</v>
      </c>
      <c r="D26" s="14">
        <v>3.1</v>
      </c>
      <c r="E26" s="33">
        <v>231.48</v>
      </c>
      <c r="G26" s="42">
        <f t="shared" si="11"/>
        <v>3.5032258064516126</v>
      </c>
      <c r="H26" s="43">
        <f t="shared" si="11"/>
        <v>3.3079488508726458</v>
      </c>
    </row>
    <row r="27" spans="1:21" x14ac:dyDescent="0.35">
      <c r="A27" s="34">
        <v>5</v>
      </c>
      <c r="B27" s="3">
        <v>0</v>
      </c>
      <c r="C27" s="3">
        <v>0</v>
      </c>
      <c r="D27" s="3">
        <v>81.569000000000003</v>
      </c>
      <c r="E27" s="36" t="s">
        <v>19</v>
      </c>
      <c r="G27" s="49" t="s">
        <v>19</v>
      </c>
      <c r="H27" s="46" t="s">
        <v>19</v>
      </c>
    </row>
    <row r="28" spans="1:21" x14ac:dyDescent="0.35">
      <c r="A28" s="37" t="s">
        <v>13</v>
      </c>
      <c r="B28" s="38">
        <v>0</v>
      </c>
      <c r="C28" s="38">
        <v>1.4999999999999999E-2</v>
      </c>
      <c r="D28" s="38">
        <v>84.778000000000006</v>
      </c>
      <c r="E28" s="39">
        <v>234.535</v>
      </c>
      <c r="G28" s="47">
        <f>D21/D28</f>
        <v>3.3122862063271135</v>
      </c>
      <c r="H28" s="48">
        <f>E21/E28</f>
        <v>3.3111262711322405</v>
      </c>
    </row>
    <row r="29" spans="1:21" x14ac:dyDescent="0.35">
      <c r="G29" s="4"/>
      <c r="H29" s="16"/>
    </row>
    <row r="39" spans="5:5" x14ac:dyDescent="0.35">
      <c r="E39" s="3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0EB33-0084-4927-835A-EE91B7DE9E0B}">
  <dimension ref="A2:H18"/>
  <sheetViews>
    <sheetView topLeftCell="A4" workbookViewId="0">
      <selection activeCell="C18" sqref="C18"/>
    </sheetView>
  </sheetViews>
  <sheetFormatPr defaultRowHeight="14.5" x14ac:dyDescent="0.35"/>
  <cols>
    <col min="1" max="1" width="13" customWidth="1"/>
    <col min="2" max="2" width="12.90625" customWidth="1"/>
    <col min="3" max="3" width="13" customWidth="1"/>
    <col min="4" max="4" width="13.54296875" bestFit="1" customWidth="1"/>
    <col min="5" max="7" width="11.1796875" bestFit="1" customWidth="1"/>
    <col min="9" max="9" width="11.36328125" bestFit="1" customWidth="1"/>
  </cols>
  <sheetData>
    <row r="2" spans="1:8" x14ac:dyDescent="0.35">
      <c r="A2" t="s">
        <v>21</v>
      </c>
    </row>
    <row r="3" spans="1:8" x14ac:dyDescent="0.35">
      <c r="A3" s="56" t="s">
        <v>8</v>
      </c>
      <c r="B3" s="56" t="s">
        <v>9</v>
      </c>
      <c r="C3" s="56" t="s">
        <v>10</v>
      </c>
      <c r="D3" s="57" t="s">
        <v>11</v>
      </c>
      <c r="E3" s="58" t="s">
        <v>12</v>
      </c>
      <c r="F3" s="58" t="s">
        <v>28</v>
      </c>
      <c r="G3" s="58" t="s">
        <v>17</v>
      </c>
    </row>
    <row r="4" spans="1:8" x14ac:dyDescent="0.35">
      <c r="A4" s="5">
        <v>1</v>
      </c>
      <c r="B4" s="6">
        <v>1</v>
      </c>
      <c r="C4" s="6">
        <v>1</v>
      </c>
      <c r="D4" s="6">
        <v>1</v>
      </c>
      <c r="E4" s="8">
        <v>1E-4</v>
      </c>
      <c r="F4" s="8">
        <v>1E-4</v>
      </c>
      <c r="G4" s="8">
        <v>0</v>
      </c>
    </row>
    <row r="5" spans="1:8" x14ac:dyDescent="0.35">
      <c r="A5" s="50">
        <v>2</v>
      </c>
      <c r="B5" s="14">
        <v>31</v>
      </c>
      <c r="C5" s="14">
        <v>25</v>
      </c>
      <c r="D5" s="14">
        <v>1</v>
      </c>
      <c r="E5" s="51">
        <v>1.4999999999999999E-2</v>
      </c>
      <c r="F5" s="51">
        <v>1.4999999999999999E-2</v>
      </c>
      <c r="G5" s="51">
        <v>8.9999999999999993E-3</v>
      </c>
    </row>
    <row r="6" spans="1:8" x14ac:dyDescent="0.35">
      <c r="A6" s="7">
        <v>3</v>
      </c>
      <c r="B6" s="3">
        <v>1062</v>
      </c>
      <c r="C6" s="3">
        <v>639</v>
      </c>
      <c r="D6" s="3">
        <v>34.700000000000003</v>
      </c>
      <c r="E6" s="8">
        <v>0.39</v>
      </c>
      <c r="F6" s="8">
        <v>0.36099999999999999</v>
      </c>
      <c r="G6" s="8">
        <v>0.1</v>
      </c>
    </row>
    <row r="7" spans="1:8" x14ac:dyDescent="0.35">
      <c r="A7" s="52">
        <v>4</v>
      </c>
      <c r="B7" s="53">
        <v>26820</v>
      </c>
      <c r="C7" s="53">
        <v>13009</v>
      </c>
      <c r="D7" s="53">
        <v>728.89</v>
      </c>
      <c r="E7" s="51">
        <v>13.128</v>
      </c>
      <c r="F7" s="51">
        <v>10.86</v>
      </c>
      <c r="G7" s="51">
        <v>3.1</v>
      </c>
    </row>
    <row r="8" spans="1:8" x14ac:dyDescent="0.35">
      <c r="A8" s="54">
        <v>5</v>
      </c>
      <c r="B8" s="55">
        <v>452685</v>
      </c>
      <c r="C8" s="55">
        <v>231363</v>
      </c>
      <c r="D8" s="55">
        <v>14380</v>
      </c>
      <c r="E8" s="63">
        <v>332.36</v>
      </c>
      <c r="F8" s="63">
        <v>269.57100000000003</v>
      </c>
      <c r="G8" s="63">
        <v>81.569000000000003</v>
      </c>
    </row>
    <row r="9" spans="1:8" x14ac:dyDescent="0.35">
      <c r="A9" s="66" t="s">
        <v>13</v>
      </c>
      <c r="B9" s="64">
        <f>SUM(B4:B8)</f>
        <v>480599</v>
      </c>
      <c r="C9" s="64">
        <f t="shared" ref="C9:D9" si="0">SUM(C4:C8)</f>
        <v>245037</v>
      </c>
      <c r="D9" s="65">
        <f t="shared" si="0"/>
        <v>15145.59</v>
      </c>
      <c r="E9" s="59">
        <v>345.89299999999997</v>
      </c>
      <c r="F9" s="59">
        <v>280.80900000000003</v>
      </c>
      <c r="G9" s="59">
        <v>84.778000000000006</v>
      </c>
    </row>
    <row r="10" spans="1:8" x14ac:dyDescent="0.35">
      <c r="B10" s="67" t="s">
        <v>22</v>
      </c>
      <c r="C10" s="67" t="s">
        <v>23</v>
      </c>
      <c r="D10" s="67" t="s">
        <v>24</v>
      </c>
      <c r="E10" s="67" t="s">
        <v>29</v>
      </c>
      <c r="F10" s="67" t="s">
        <v>25</v>
      </c>
      <c r="G10" s="67" t="s">
        <v>30</v>
      </c>
      <c r="H10" s="1"/>
    </row>
    <row r="11" spans="1:8" x14ac:dyDescent="0.35">
      <c r="E11" t="s">
        <v>51</v>
      </c>
    </row>
    <row r="12" spans="1:8" x14ac:dyDescent="0.35">
      <c r="E12" s="60" t="s">
        <v>27</v>
      </c>
      <c r="F12" s="60" t="s">
        <v>27</v>
      </c>
      <c r="G12" s="60" t="s">
        <v>27</v>
      </c>
    </row>
    <row r="13" spans="1:8" x14ac:dyDescent="0.35">
      <c r="A13" s="88" t="s">
        <v>36</v>
      </c>
      <c r="E13" s="9" t="s">
        <v>26</v>
      </c>
      <c r="F13" s="9" t="s">
        <v>26</v>
      </c>
      <c r="G13" s="9" t="s">
        <v>26</v>
      </c>
    </row>
    <row r="14" spans="1:8" x14ac:dyDescent="0.35">
      <c r="E14" s="10">
        <f>D5/E5</f>
        <v>66.666666666666671</v>
      </c>
      <c r="F14" s="10">
        <f>D5/F5</f>
        <v>66.666666666666671</v>
      </c>
      <c r="G14" s="10">
        <f>D5/G5</f>
        <v>111.11111111111111</v>
      </c>
    </row>
    <row r="15" spans="1:8" x14ac:dyDescent="0.35">
      <c r="E15" s="10">
        <f>D6/E6</f>
        <v>88.974358974358978</v>
      </c>
      <c r="F15" s="10">
        <f>D6/F6</f>
        <v>96.121883656509709</v>
      </c>
      <c r="G15" s="10">
        <f>D6/G6</f>
        <v>347</v>
      </c>
    </row>
    <row r="16" spans="1:8" x14ac:dyDescent="0.35">
      <c r="E16" s="10">
        <f>D7/E7</f>
        <v>55.521785496648384</v>
      </c>
      <c r="F16" s="10">
        <f>D7/F7</f>
        <v>67.116942909760596</v>
      </c>
      <c r="G16" s="10">
        <f>D7/G7</f>
        <v>235.1258064516129</v>
      </c>
    </row>
    <row r="17" spans="5:7" x14ac:dyDescent="0.35">
      <c r="E17" s="10">
        <f>D8/E8</f>
        <v>43.266337706101815</v>
      </c>
      <c r="F17" s="10">
        <f>D8/F8</f>
        <v>53.344016975119722</v>
      </c>
      <c r="G17" s="10">
        <f>D8/G8</f>
        <v>176.29246404884208</v>
      </c>
    </row>
    <row r="18" spans="5:7" x14ac:dyDescent="0.35">
      <c r="E18" s="11">
        <f>D9/E9</f>
        <v>43.786922545411443</v>
      </c>
      <c r="F18" s="11">
        <f>D9/F9</f>
        <v>53.935557621016414</v>
      </c>
      <c r="G18" s="11">
        <f>D9/G9</f>
        <v>178.65000353865389</v>
      </c>
    </row>
  </sheetData>
  <hyperlinks>
    <hyperlink ref="A13" r:id="rId1" xr:uid="{4675A796-EEE1-4E16-8337-1678CD69F7A5}"/>
  </hyperlinks>
  <pageMargins left="0.511811024" right="0.511811024" top="0.78740157499999996" bottom="0.78740157499999996" header="0.31496062000000002" footer="0.31496062000000002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Versões</vt:lpstr>
      <vt:lpstr>Vs Trabalhos anteriores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Ayres Nishio</dc:creator>
  <cp:lastModifiedBy>Ayres Nishio</cp:lastModifiedBy>
  <dcterms:created xsi:type="dcterms:W3CDTF">2015-06-05T18:19:34Z</dcterms:created>
  <dcterms:modified xsi:type="dcterms:W3CDTF">2023-02-27T11:29:23Z</dcterms:modified>
</cp:coreProperties>
</file>